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obbe\OneDrive\Documents\Hockey\DobberHockey\"/>
    </mc:Choice>
  </mc:AlternateContent>
  <xr:revisionPtr revIDLastSave="1" documentId="13_ncr:1_{00B94EDA-6787-4FA3-AB16-86C1BE659789}" xr6:coauthVersionLast="47" xr6:coauthVersionMax="47" xr10:uidLastSave="{28D32D37-9D29-44B8-B6FD-8E558EC40252}"/>
  <bookViews>
    <workbookView xWindow="-120" yWindow="-120" windowWidth="29040" windowHeight="15720" tabRatio="749" firstSheet="2" xr2:uid="{00000000-000D-0000-FFFF-FFFF00000000}"/>
  </bookViews>
  <sheets>
    <sheet name="EVERYTHING (Skaters)" sheetId="8" r:id="rId1"/>
    <sheet name="SOG&amp;PlusMinus" sheetId="5" r:id="rId2"/>
    <sheet name="Points&amp;Potential" sheetId="1" r:id="rId3"/>
    <sheet name="PIM Hits and BS" sheetId="2" r:id="rId4"/>
    <sheet name="Goaltenders" sheetId="3" r:id="rId5"/>
    <sheet name="Notes&amp;Info" sheetId="6" r:id="rId6"/>
    <sheet name="Paste" sheetId="4" state="hidden" r:id="rId7"/>
  </sheets>
  <definedNames>
    <definedName name="_xlnm._FilterDatabase" localSheetId="0" hidden="1">'EVERYTHING (Skaters)'!$A$6:$V$912</definedName>
    <definedName name="_xlnm._FilterDatabase" localSheetId="4" hidden="1">Goaltenders!$A$6:$L$87</definedName>
    <definedName name="_xlnm._FilterDatabase" localSheetId="6" hidden="1">Paste!$W$2:$Z$1465</definedName>
    <definedName name="_xlnm._FilterDatabase" localSheetId="3" hidden="1">'PIM Hits and BS'!$A$6:$O$912</definedName>
    <definedName name="_xlnm._FilterDatabase" localSheetId="2" hidden="1">'Points&amp;Potential'!$A$6:$P$910</definedName>
    <definedName name="_xlnm._FilterDatabase" localSheetId="1" hidden="1">'SOG&amp;PlusMinus'!$A$6:$P$912</definedName>
    <definedName name="_xlnm.Print_Titles" localSheetId="0">'EVERYTHING (Skaters)'!$1:$6</definedName>
    <definedName name="_xlnm.Print_Titles" localSheetId="3">'PIM Hits and BS'!$1:$6</definedName>
    <definedName name="_xlnm.Print_Titles" localSheetId="2">'Points&amp;Potential'!$1:$6</definedName>
    <definedName name="_xlnm.Print_Titles" localSheetId="1">'SOG&amp;PlusMinus'!$1:$6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1" i="2" l="1"/>
  <c r="D891" i="2"/>
  <c r="E891" i="2"/>
  <c r="F891" i="2"/>
  <c r="G891" i="2"/>
  <c r="H891" i="2"/>
  <c r="J891" i="2"/>
  <c r="K891" i="2"/>
  <c r="M891" i="2"/>
  <c r="O891" i="2"/>
  <c r="C892" i="2"/>
  <c r="D892" i="2"/>
  <c r="E892" i="2"/>
  <c r="F892" i="2"/>
  <c r="G892" i="2"/>
  <c r="H892" i="2"/>
  <c r="J892" i="2"/>
  <c r="K892" i="2"/>
  <c r="M892" i="2"/>
  <c r="O892" i="2"/>
  <c r="C893" i="2"/>
  <c r="D893" i="2"/>
  <c r="E893" i="2"/>
  <c r="F893" i="2"/>
  <c r="G893" i="2"/>
  <c r="H893" i="2"/>
  <c r="J893" i="2"/>
  <c r="K893" i="2"/>
  <c r="M893" i="2"/>
  <c r="O893" i="2"/>
  <c r="C894" i="2"/>
  <c r="D894" i="2"/>
  <c r="E894" i="2"/>
  <c r="F894" i="2"/>
  <c r="G894" i="2"/>
  <c r="H894" i="2"/>
  <c r="J894" i="2"/>
  <c r="K894" i="2"/>
  <c r="M894" i="2"/>
  <c r="O894" i="2"/>
  <c r="C895" i="2"/>
  <c r="D895" i="2"/>
  <c r="E895" i="2"/>
  <c r="F895" i="2"/>
  <c r="G895" i="2"/>
  <c r="H895" i="2"/>
  <c r="J895" i="2"/>
  <c r="K895" i="2"/>
  <c r="M895" i="2"/>
  <c r="O895" i="2"/>
  <c r="C896" i="2"/>
  <c r="D896" i="2"/>
  <c r="E896" i="2"/>
  <c r="F896" i="2"/>
  <c r="G896" i="2"/>
  <c r="H896" i="2"/>
  <c r="J896" i="2"/>
  <c r="K896" i="2"/>
  <c r="M896" i="2"/>
  <c r="O896" i="2"/>
  <c r="C897" i="2"/>
  <c r="D897" i="2"/>
  <c r="E897" i="2"/>
  <c r="F897" i="2"/>
  <c r="G897" i="2"/>
  <c r="H897" i="2"/>
  <c r="J897" i="2"/>
  <c r="K897" i="2"/>
  <c r="M897" i="2"/>
  <c r="O897" i="2"/>
  <c r="C898" i="2"/>
  <c r="D898" i="2"/>
  <c r="E898" i="2"/>
  <c r="F898" i="2"/>
  <c r="G898" i="2"/>
  <c r="H898" i="2"/>
  <c r="J898" i="2"/>
  <c r="K898" i="2"/>
  <c r="M898" i="2"/>
  <c r="O898" i="2"/>
  <c r="C899" i="2"/>
  <c r="D899" i="2"/>
  <c r="E899" i="2"/>
  <c r="F899" i="2"/>
  <c r="G899" i="2"/>
  <c r="H899" i="2"/>
  <c r="J899" i="2"/>
  <c r="K899" i="2"/>
  <c r="M899" i="2"/>
  <c r="O899" i="2"/>
  <c r="C900" i="2"/>
  <c r="D900" i="2"/>
  <c r="E900" i="2"/>
  <c r="F900" i="2"/>
  <c r="G900" i="2"/>
  <c r="H900" i="2"/>
  <c r="J900" i="2"/>
  <c r="K900" i="2"/>
  <c r="M900" i="2"/>
  <c r="O900" i="2"/>
  <c r="C901" i="2"/>
  <c r="D901" i="2"/>
  <c r="E901" i="2"/>
  <c r="F901" i="2"/>
  <c r="G901" i="2"/>
  <c r="H901" i="2"/>
  <c r="J901" i="2"/>
  <c r="K901" i="2"/>
  <c r="M901" i="2"/>
  <c r="O901" i="2"/>
  <c r="C902" i="2"/>
  <c r="D902" i="2"/>
  <c r="E902" i="2"/>
  <c r="F902" i="2"/>
  <c r="G902" i="2"/>
  <c r="H902" i="2"/>
  <c r="J902" i="2"/>
  <c r="K902" i="2"/>
  <c r="M902" i="2"/>
  <c r="O902" i="2"/>
  <c r="C903" i="2"/>
  <c r="D903" i="2"/>
  <c r="E903" i="2"/>
  <c r="F903" i="2"/>
  <c r="G903" i="2"/>
  <c r="H903" i="2"/>
  <c r="J903" i="2"/>
  <c r="K903" i="2"/>
  <c r="M903" i="2"/>
  <c r="O903" i="2"/>
  <c r="C904" i="2"/>
  <c r="D904" i="2"/>
  <c r="E904" i="2"/>
  <c r="F904" i="2"/>
  <c r="G904" i="2"/>
  <c r="H904" i="2"/>
  <c r="J904" i="2"/>
  <c r="K904" i="2"/>
  <c r="M904" i="2"/>
  <c r="O904" i="2"/>
  <c r="C905" i="2"/>
  <c r="D905" i="2"/>
  <c r="E905" i="2"/>
  <c r="F905" i="2"/>
  <c r="G905" i="2"/>
  <c r="H905" i="2"/>
  <c r="J905" i="2"/>
  <c r="I905" i="2" s="1"/>
  <c r="K905" i="2"/>
  <c r="M905" i="2"/>
  <c r="O905" i="2"/>
  <c r="C906" i="2"/>
  <c r="D906" i="2"/>
  <c r="E906" i="2"/>
  <c r="F906" i="2"/>
  <c r="G906" i="2"/>
  <c r="H906" i="2"/>
  <c r="J906" i="2"/>
  <c r="K906" i="2"/>
  <c r="M906" i="2"/>
  <c r="O906" i="2"/>
  <c r="C907" i="2"/>
  <c r="D907" i="2"/>
  <c r="E907" i="2"/>
  <c r="F907" i="2"/>
  <c r="G907" i="2"/>
  <c r="H907" i="2"/>
  <c r="J907" i="2"/>
  <c r="K907" i="2"/>
  <c r="M907" i="2"/>
  <c r="O907" i="2"/>
  <c r="C908" i="2"/>
  <c r="D908" i="2"/>
  <c r="E908" i="2"/>
  <c r="F908" i="2"/>
  <c r="G908" i="2"/>
  <c r="H908" i="2"/>
  <c r="J908" i="2"/>
  <c r="K908" i="2"/>
  <c r="M908" i="2"/>
  <c r="O908" i="2"/>
  <c r="C909" i="2"/>
  <c r="D909" i="2"/>
  <c r="E909" i="2"/>
  <c r="F909" i="2"/>
  <c r="G909" i="2"/>
  <c r="H909" i="2"/>
  <c r="J909" i="2"/>
  <c r="K909" i="2"/>
  <c r="M909" i="2"/>
  <c r="O909" i="2"/>
  <c r="C910" i="2"/>
  <c r="D910" i="2"/>
  <c r="E910" i="2"/>
  <c r="F910" i="2"/>
  <c r="G910" i="2"/>
  <c r="H910" i="2"/>
  <c r="J910" i="2"/>
  <c r="K910" i="2"/>
  <c r="M910" i="2"/>
  <c r="O910" i="2"/>
  <c r="C911" i="2"/>
  <c r="D911" i="2"/>
  <c r="E911" i="2"/>
  <c r="F911" i="2"/>
  <c r="G911" i="2"/>
  <c r="H911" i="2"/>
  <c r="J911" i="2"/>
  <c r="K911" i="2"/>
  <c r="M911" i="2"/>
  <c r="O911" i="2"/>
  <c r="C912" i="2"/>
  <c r="D912" i="2"/>
  <c r="E912" i="2"/>
  <c r="F912" i="2"/>
  <c r="G912" i="2"/>
  <c r="H912" i="2"/>
  <c r="J912" i="2"/>
  <c r="K912" i="2"/>
  <c r="M912" i="2"/>
  <c r="O912" i="2"/>
  <c r="C893" i="8"/>
  <c r="D893" i="8"/>
  <c r="E893" i="8"/>
  <c r="F893" i="8"/>
  <c r="G893" i="8"/>
  <c r="H893" i="8"/>
  <c r="I893" i="8"/>
  <c r="K893" i="8"/>
  <c r="L893" i="8"/>
  <c r="M893" i="8"/>
  <c r="N893" i="8"/>
  <c r="R893" i="8"/>
  <c r="S893" i="8"/>
  <c r="T893" i="8"/>
  <c r="U893" i="8"/>
  <c r="C894" i="8"/>
  <c r="D894" i="8"/>
  <c r="E894" i="8"/>
  <c r="F894" i="8"/>
  <c r="G894" i="8"/>
  <c r="H894" i="8"/>
  <c r="I894" i="8"/>
  <c r="K894" i="8"/>
  <c r="L894" i="8"/>
  <c r="M894" i="8"/>
  <c r="N894" i="8"/>
  <c r="R894" i="8"/>
  <c r="S894" i="8"/>
  <c r="T894" i="8"/>
  <c r="U894" i="8"/>
  <c r="C895" i="8"/>
  <c r="D895" i="8"/>
  <c r="E895" i="8"/>
  <c r="F895" i="8"/>
  <c r="G895" i="8"/>
  <c r="H895" i="8"/>
  <c r="I895" i="8"/>
  <c r="K895" i="8"/>
  <c r="L895" i="8"/>
  <c r="M895" i="8"/>
  <c r="N895" i="8"/>
  <c r="R895" i="8"/>
  <c r="S895" i="8"/>
  <c r="T895" i="8"/>
  <c r="U895" i="8"/>
  <c r="C896" i="8"/>
  <c r="D896" i="8"/>
  <c r="E896" i="8"/>
  <c r="F896" i="8"/>
  <c r="G896" i="8"/>
  <c r="H896" i="8"/>
  <c r="I896" i="8"/>
  <c r="K896" i="8"/>
  <c r="L896" i="8"/>
  <c r="M896" i="8"/>
  <c r="N896" i="8"/>
  <c r="R896" i="8"/>
  <c r="S896" i="8"/>
  <c r="T896" i="8"/>
  <c r="U896" i="8"/>
  <c r="C897" i="8"/>
  <c r="D897" i="8"/>
  <c r="E897" i="8"/>
  <c r="F897" i="8"/>
  <c r="G897" i="8"/>
  <c r="H897" i="8"/>
  <c r="I897" i="8"/>
  <c r="K897" i="8"/>
  <c r="L897" i="8"/>
  <c r="M897" i="8"/>
  <c r="N897" i="8"/>
  <c r="R897" i="8"/>
  <c r="S897" i="8"/>
  <c r="T897" i="8"/>
  <c r="U897" i="8"/>
  <c r="C898" i="8"/>
  <c r="D898" i="8"/>
  <c r="E898" i="8"/>
  <c r="F898" i="8"/>
  <c r="G898" i="8"/>
  <c r="H898" i="8"/>
  <c r="I898" i="8"/>
  <c r="K898" i="8"/>
  <c r="L898" i="8"/>
  <c r="M898" i="8"/>
  <c r="N898" i="8"/>
  <c r="R898" i="8"/>
  <c r="S898" i="8"/>
  <c r="T898" i="8"/>
  <c r="U898" i="8"/>
  <c r="C899" i="8"/>
  <c r="D899" i="8"/>
  <c r="E899" i="8"/>
  <c r="F899" i="8"/>
  <c r="G899" i="8"/>
  <c r="H899" i="8"/>
  <c r="I899" i="8"/>
  <c r="K899" i="8"/>
  <c r="L899" i="8"/>
  <c r="M899" i="8"/>
  <c r="N899" i="8"/>
  <c r="R899" i="8"/>
  <c r="S899" i="8"/>
  <c r="T899" i="8"/>
  <c r="U899" i="8"/>
  <c r="C900" i="8"/>
  <c r="D900" i="8"/>
  <c r="E900" i="8"/>
  <c r="F900" i="8"/>
  <c r="G900" i="8"/>
  <c r="H900" i="8"/>
  <c r="I900" i="8"/>
  <c r="K900" i="8"/>
  <c r="L900" i="8"/>
  <c r="M900" i="8"/>
  <c r="N900" i="8"/>
  <c r="R900" i="8"/>
  <c r="S900" i="8"/>
  <c r="T900" i="8"/>
  <c r="U900" i="8"/>
  <c r="C901" i="8"/>
  <c r="D901" i="8"/>
  <c r="E901" i="8"/>
  <c r="F901" i="8"/>
  <c r="G901" i="8"/>
  <c r="H901" i="8"/>
  <c r="I901" i="8"/>
  <c r="K901" i="8"/>
  <c r="L901" i="8"/>
  <c r="M901" i="8"/>
  <c r="N901" i="8"/>
  <c r="R901" i="8"/>
  <c r="S901" i="8"/>
  <c r="T901" i="8"/>
  <c r="U901" i="8"/>
  <c r="C902" i="8"/>
  <c r="D902" i="8"/>
  <c r="E902" i="8"/>
  <c r="F902" i="8"/>
  <c r="G902" i="8"/>
  <c r="H902" i="8"/>
  <c r="I902" i="8"/>
  <c r="K902" i="8"/>
  <c r="L902" i="8"/>
  <c r="M902" i="8"/>
  <c r="N902" i="8"/>
  <c r="R902" i="8"/>
  <c r="S902" i="8"/>
  <c r="T902" i="8"/>
  <c r="U902" i="8"/>
  <c r="C903" i="8"/>
  <c r="D903" i="8"/>
  <c r="E903" i="8"/>
  <c r="F903" i="8"/>
  <c r="G903" i="8"/>
  <c r="H903" i="8"/>
  <c r="I903" i="8"/>
  <c r="K903" i="8"/>
  <c r="L903" i="8"/>
  <c r="M903" i="8"/>
  <c r="N903" i="8"/>
  <c r="R903" i="8"/>
  <c r="S903" i="8"/>
  <c r="T903" i="8"/>
  <c r="U903" i="8"/>
  <c r="C904" i="8"/>
  <c r="D904" i="8"/>
  <c r="E904" i="8"/>
  <c r="F904" i="8"/>
  <c r="G904" i="8"/>
  <c r="H904" i="8"/>
  <c r="I904" i="8"/>
  <c r="K904" i="8"/>
  <c r="L904" i="8"/>
  <c r="M904" i="8"/>
  <c r="N904" i="8"/>
  <c r="R904" i="8"/>
  <c r="S904" i="8"/>
  <c r="T904" i="8"/>
  <c r="U904" i="8"/>
  <c r="C905" i="8"/>
  <c r="D905" i="8"/>
  <c r="E905" i="8"/>
  <c r="F905" i="8"/>
  <c r="G905" i="8"/>
  <c r="H905" i="8"/>
  <c r="I905" i="8"/>
  <c r="K905" i="8"/>
  <c r="L905" i="8"/>
  <c r="M905" i="8"/>
  <c r="N905" i="8"/>
  <c r="R905" i="8"/>
  <c r="S905" i="8"/>
  <c r="T905" i="8"/>
  <c r="U905" i="8"/>
  <c r="C906" i="8"/>
  <c r="D906" i="8"/>
  <c r="E906" i="8"/>
  <c r="F906" i="8"/>
  <c r="G906" i="8"/>
  <c r="H906" i="8"/>
  <c r="I906" i="8"/>
  <c r="K906" i="8"/>
  <c r="L906" i="8"/>
  <c r="M906" i="8"/>
  <c r="N906" i="8"/>
  <c r="R906" i="8"/>
  <c r="S906" i="8"/>
  <c r="T906" i="8"/>
  <c r="U906" i="8"/>
  <c r="C907" i="8"/>
  <c r="D907" i="8"/>
  <c r="E907" i="8"/>
  <c r="F907" i="8"/>
  <c r="G907" i="8"/>
  <c r="H907" i="8"/>
  <c r="I907" i="8"/>
  <c r="K907" i="8"/>
  <c r="L907" i="8"/>
  <c r="M907" i="8"/>
  <c r="N907" i="8"/>
  <c r="R907" i="8"/>
  <c r="S907" i="8"/>
  <c r="T907" i="8"/>
  <c r="U907" i="8"/>
  <c r="C908" i="8"/>
  <c r="D908" i="8"/>
  <c r="E908" i="8"/>
  <c r="F908" i="8"/>
  <c r="G908" i="8"/>
  <c r="H908" i="8"/>
  <c r="I908" i="8"/>
  <c r="K908" i="8"/>
  <c r="L908" i="8"/>
  <c r="M908" i="8"/>
  <c r="N908" i="8"/>
  <c r="R908" i="8"/>
  <c r="S908" i="8"/>
  <c r="T908" i="8"/>
  <c r="U908" i="8"/>
  <c r="C909" i="8"/>
  <c r="D909" i="8"/>
  <c r="E909" i="8"/>
  <c r="F909" i="8"/>
  <c r="G909" i="8"/>
  <c r="H909" i="8"/>
  <c r="I909" i="8"/>
  <c r="K909" i="8"/>
  <c r="L909" i="8"/>
  <c r="M909" i="8"/>
  <c r="N909" i="8"/>
  <c r="R909" i="8"/>
  <c r="S909" i="8"/>
  <c r="T909" i="8"/>
  <c r="U909" i="8"/>
  <c r="C910" i="8"/>
  <c r="D910" i="8"/>
  <c r="E910" i="8"/>
  <c r="F910" i="8"/>
  <c r="G910" i="8"/>
  <c r="H910" i="8"/>
  <c r="I910" i="8"/>
  <c r="K910" i="8"/>
  <c r="L910" i="8"/>
  <c r="M910" i="8"/>
  <c r="N910" i="8"/>
  <c r="R910" i="8"/>
  <c r="S910" i="8"/>
  <c r="T910" i="8"/>
  <c r="U910" i="8"/>
  <c r="C911" i="8"/>
  <c r="D911" i="8"/>
  <c r="E911" i="8"/>
  <c r="F911" i="8"/>
  <c r="G911" i="8"/>
  <c r="H911" i="8"/>
  <c r="I911" i="8"/>
  <c r="K911" i="8"/>
  <c r="L911" i="8"/>
  <c r="M911" i="8"/>
  <c r="N911" i="8"/>
  <c r="R911" i="8"/>
  <c r="S911" i="8"/>
  <c r="T911" i="8"/>
  <c r="U911" i="8"/>
  <c r="C912" i="8"/>
  <c r="D912" i="8"/>
  <c r="E912" i="8"/>
  <c r="F912" i="8"/>
  <c r="G912" i="8"/>
  <c r="H912" i="8"/>
  <c r="I912" i="8"/>
  <c r="K912" i="8"/>
  <c r="L912" i="8"/>
  <c r="M912" i="8"/>
  <c r="N912" i="8"/>
  <c r="R912" i="8"/>
  <c r="S912" i="8"/>
  <c r="T912" i="8"/>
  <c r="U912" i="8"/>
  <c r="C697" i="5"/>
  <c r="F697" i="5"/>
  <c r="A697" i="5" s="1"/>
  <c r="G697" i="5"/>
  <c r="H697" i="5"/>
  <c r="J697" i="5"/>
  <c r="L697" i="5"/>
  <c r="M697" i="5"/>
  <c r="N697" i="5"/>
  <c r="O697" i="5"/>
  <c r="C856" i="5"/>
  <c r="F856" i="5"/>
  <c r="A856" i="5" s="1"/>
  <c r="G856" i="5"/>
  <c r="H856" i="5"/>
  <c r="J856" i="5"/>
  <c r="L856" i="5"/>
  <c r="M856" i="5"/>
  <c r="N856" i="5"/>
  <c r="O856" i="5"/>
  <c r="C506" i="5"/>
  <c r="F506" i="5"/>
  <c r="A506" i="5" s="1"/>
  <c r="G506" i="5"/>
  <c r="H506" i="5"/>
  <c r="J506" i="5"/>
  <c r="L506" i="5"/>
  <c r="M506" i="5"/>
  <c r="N506" i="5"/>
  <c r="O506" i="5"/>
  <c r="C723" i="5"/>
  <c r="F723" i="5"/>
  <c r="A723" i="5" s="1"/>
  <c r="G723" i="5"/>
  <c r="H723" i="5"/>
  <c r="J723" i="5"/>
  <c r="L723" i="5"/>
  <c r="M723" i="5"/>
  <c r="N723" i="5"/>
  <c r="O723" i="5"/>
  <c r="C532" i="5"/>
  <c r="F532" i="5"/>
  <c r="A532" i="5" s="1"/>
  <c r="G532" i="5"/>
  <c r="H532" i="5"/>
  <c r="J532" i="5"/>
  <c r="L532" i="5"/>
  <c r="M532" i="5"/>
  <c r="N532" i="5"/>
  <c r="O532" i="5"/>
  <c r="C352" i="5"/>
  <c r="F352" i="5"/>
  <c r="A352" i="5" s="1"/>
  <c r="G352" i="5"/>
  <c r="H352" i="5"/>
  <c r="J352" i="5"/>
  <c r="L352" i="5"/>
  <c r="M352" i="5"/>
  <c r="N352" i="5"/>
  <c r="O352" i="5"/>
  <c r="C857" i="5"/>
  <c r="F857" i="5"/>
  <c r="A857" i="5" s="1"/>
  <c r="G857" i="5"/>
  <c r="H857" i="5"/>
  <c r="J857" i="5"/>
  <c r="L857" i="5"/>
  <c r="M857" i="5"/>
  <c r="N857" i="5"/>
  <c r="O857" i="5"/>
  <c r="C268" i="5"/>
  <c r="F268" i="5"/>
  <c r="A268" i="5" s="1"/>
  <c r="G268" i="5"/>
  <c r="H268" i="5"/>
  <c r="J268" i="5"/>
  <c r="L268" i="5"/>
  <c r="M268" i="5"/>
  <c r="N268" i="5"/>
  <c r="O268" i="5"/>
  <c r="C88" i="5"/>
  <c r="F88" i="5"/>
  <c r="A88" i="5" s="1"/>
  <c r="G88" i="5"/>
  <c r="H88" i="5"/>
  <c r="J88" i="5"/>
  <c r="L88" i="5"/>
  <c r="M88" i="5"/>
  <c r="N88" i="5"/>
  <c r="O88" i="5"/>
  <c r="C560" i="5"/>
  <c r="F560" i="5"/>
  <c r="A560" i="5" s="1"/>
  <c r="G560" i="5"/>
  <c r="H560" i="5"/>
  <c r="J560" i="5"/>
  <c r="L560" i="5"/>
  <c r="M560" i="5"/>
  <c r="N560" i="5"/>
  <c r="O560" i="5"/>
  <c r="C378" i="5"/>
  <c r="F378" i="5"/>
  <c r="A378" i="5" s="1"/>
  <c r="G378" i="5"/>
  <c r="H378" i="5"/>
  <c r="J378" i="5"/>
  <c r="L378" i="5"/>
  <c r="M378" i="5"/>
  <c r="N378" i="5"/>
  <c r="O378" i="5"/>
  <c r="C507" i="5"/>
  <c r="F507" i="5"/>
  <c r="A507" i="5" s="1"/>
  <c r="G507" i="5"/>
  <c r="H507" i="5"/>
  <c r="J507" i="5"/>
  <c r="L507" i="5"/>
  <c r="M507" i="5"/>
  <c r="N507" i="5"/>
  <c r="O507" i="5"/>
  <c r="C295" i="5"/>
  <c r="F295" i="5"/>
  <c r="A295" i="5" s="1"/>
  <c r="G295" i="5"/>
  <c r="H295" i="5"/>
  <c r="J295" i="5"/>
  <c r="L295" i="5"/>
  <c r="M295" i="5"/>
  <c r="N295" i="5"/>
  <c r="O295" i="5"/>
  <c r="C831" i="5"/>
  <c r="F831" i="5"/>
  <c r="A831" i="5" s="1"/>
  <c r="G831" i="5"/>
  <c r="H831" i="5"/>
  <c r="J831" i="5"/>
  <c r="L831" i="5"/>
  <c r="M831" i="5"/>
  <c r="N831" i="5"/>
  <c r="O831" i="5"/>
  <c r="C724" i="5"/>
  <c r="F724" i="5"/>
  <c r="A724" i="5" s="1"/>
  <c r="G724" i="5"/>
  <c r="H724" i="5"/>
  <c r="J724" i="5"/>
  <c r="L724" i="5"/>
  <c r="M724" i="5"/>
  <c r="N724" i="5"/>
  <c r="O724" i="5"/>
  <c r="C911" i="5"/>
  <c r="F911" i="5"/>
  <c r="A911" i="5" s="1"/>
  <c r="G911" i="5"/>
  <c r="H911" i="5"/>
  <c r="J911" i="5"/>
  <c r="L911" i="5"/>
  <c r="M911" i="5"/>
  <c r="N911" i="5"/>
  <c r="O911" i="5"/>
  <c r="C725" i="5"/>
  <c r="F725" i="5"/>
  <c r="A725" i="5" s="1"/>
  <c r="G725" i="5"/>
  <c r="H725" i="5"/>
  <c r="J725" i="5"/>
  <c r="L725" i="5"/>
  <c r="M725" i="5"/>
  <c r="N725" i="5"/>
  <c r="O725" i="5"/>
  <c r="C533" i="5"/>
  <c r="F533" i="5"/>
  <c r="A533" i="5" s="1"/>
  <c r="G533" i="5"/>
  <c r="H533" i="5"/>
  <c r="J533" i="5"/>
  <c r="L533" i="5"/>
  <c r="M533" i="5"/>
  <c r="N533" i="5"/>
  <c r="O533" i="5"/>
  <c r="C534" i="5"/>
  <c r="F534" i="5"/>
  <c r="A534" i="5" s="1"/>
  <c r="G534" i="5"/>
  <c r="H534" i="5"/>
  <c r="J534" i="5"/>
  <c r="L534" i="5"/>
  <c r="M534" i="5"/>
  <c r="N534" i="5"/>
  <c r="O534" i="5"/>
  <c r="C912" i="5"/>
  <c r="F912" i="5"/>
  <c r="A912" i="5" s="1"/>
  <c r="G912" i="5"/>
  <c r="H912" i="5"/>
  <c r="J912" i="5"/>
  <c r="L912" i="5"/>
  <c r="M912" i="5"/>
  <c r="N912" i="5"/>
  <c r="O912" i="5"/>
  <c r="L251" i="8"/>
  <c r="L625" i="8"/>
  <c r="L180" i="8"/>
  <c r="L574" i="8"/>
  <c r="L206" i="8"/>
  <c r="L181" i="8"/>
  <c r="L252" i="8"/>
  <c r="L30" i="8"/>
  <c r="L776" i="8"/>
  <c r="L326" i="8"/>
  <c r="L351" i="8"/>
  <c r="L823" i="8"/>
  <c r="L302" i="8"/>
  <c r="L824" i="8"/>
  <c r="L777" i="8"/>
  <c r="L650" i="8"/>
  <c r="L227" i="8"/>
  <c r="L352" i="8"/>
  <c r="L728" i="8"/>
  <c r="L327" i="8"/>
  <c r="L253" i="8"/>
  <c r="L207" i="8"/>
  <c r="L375" i="8"/>
  <c r="L328" i="8"/>
  <c r="L475" i="8"/>
  <c r="L626" i="8"/>
  <c r="L182" i="8"/>
  <c r="L208" i="8"/>
  <c r="L627" i="8"/>
  <c r="L158" i="8"/>
  <c r="L729" i="8"/>
  <c r="L82" i="8"/>
  <c r="L107" i="8"/>
  <c r="L651" i="8"/>
  <c r="L521" i="8"/>
  <c r="L275" i="8"/>
  <c r="L376" i="8"/>
  <c r="L353" i="8"/>
  <c r="L57" i="8"/>
  <c r="L598" i="8"/>
  <c r="L628" i="8"/>
  <c r="L108" i="8"/>
  <c r="L354" i="8"/>
  <c r="L276" i="8"/>
  <c r="L476" i="8"/>
  <c r="L228" i="8"/>
  <c r="L277" i="8"/>
  <c r="L399" i="8"/>
  <c r="L303" i="8"/>
  <c r="L109" i="8"/>
  <c r="L355" i="8"/>
  <c r="L58" i="8"/>
  <c r="L7" i="8"/>
  <c r="L450" i="8"/>
  <c r="L8" i="8"/>
  <c r="L278" i="8"/>
  <c r="L83" i="8"/>
  <c r="L825" i="8"/>
  <c r="L451" i="8"/>
  <c r="L229" i="8"/>
  <c r="L800" i="8"/>
  <c r="L730" i="8"/>
  <c r="L498" i="8"/>
  <c r="L84" i="8"/>
  <c r="L9" i="8"/>
  <c r="L452" i="8"/>
  <c r="L652" i="8"/>
  <c r="L377" i="8"/>
  <c r="L752" i="8"/>
  <c r="L753" i="8"/>
  <c r="L426" i="8"/>
  <c r="L653" i="8"/>
  <c r="L654" i="8"/>
  <c r="L575" i="8"/>
  <c r="L31" i="8"/>
  <c r="L499" i="8"/>
  <c r="L629" i="8"/>
  <c r="L731" i="8"/>
  <c r="L599" i="8"/>
  <c r="L400" i="8"/>
  <c r="L453" i="8"/>
  <c r="L159" i="8"/>
  <c r="L576" i="8"/>
  <c r="L522" i="8"/>
  <c r="L209" i="8"/>
  <c r="L454" i="8"/>
  <c r="L401" i="8"/>
  <c r="L500" i="8"/>
  <c r="L32" i="8"/>
  <c r="L304" i="8"/>
  <c r="L33" i="8"/>
  <c r="L501" i="8"/>
  <c r="L801" i="8"/>
  <c r="L427" i="8"/>
  <c r="L428" i="8"/>
  <c r="L477" i="8"/>
  <c r="L549" i="8"/>
  <c r="L778" i="8"/>
  <c r="L754" i="8"/>
  <c r="L478" i="8"/>
  <c r="L655" i="8"/>
  <c r="L826" i="8"/>
  <c r="L279" i="8"/>
  <c r="L732" i="8"/>
  <c r="L210" i="8"/>
  <c r="L779" i="8"/>
  <c r="L59" i="8"/>
  <c r="L183" i="8"/>
  <c r="L305" i="8"/>
  <c r="L802" i="8"/>
  <c r="L211" i="8"/>
  <c r="L254" i="8"/>
  <c r="L280" i="8"/>
  <c r="L803" i="8"/>
  <c r="L733" i="8"/>
  <c r="L550" i="8"/>
  <c r="L10" i="8"/>
  <c r="L60" i="8"/>
  <c r="L600" i="8"/>
  <c r="L402" i="8"/>
  <c r="L160" i="8"/>
  <c r="L755" i="8"/>
  <c r="L601" i="8"/>
  <c r="L804" i="8"/>
  <c r="L523" i="8"/>
  <c r="L128" i="8"/>
  <c r="L479" i="8"/>
  <c r="L306" i="8"/>
  <c r="L805" i="8"/>
  <c r="L577" i="8"/>
  <c r="L780" i="8"/>
  <c r="L184" i="8"/>
  <c r="L281" i="8"/>
  <c r="L524" i="8"/>
  <c r="L806" i="8"/>
  <c r="L255" i="8"/>
  <c r="L525" i="8"/>
  <c r="L161" i="8"/>
  <c r="L129" i="8"/>
  <c r="L807" i="8"/>
  <c r="L808" i="8"/>
  <c r="L781" i="8"/>
  <c r="L578" i="8"/>
  <c r="L34" i="8"/>
  <c r="L230" i="8"/>
  <c r="L85" i="8"/>
  <c r="L61" i="8"/>
  <c r="L256" i="8"/>
  <c r="L674" i="8"/>
  <c r="L86" i="8"/>
  <c r="L602" i="8"/>
  <c r="L551" i="8"/>
  <c r="L87" i="8"/>
  <c r="L110" i="8"/>
  <c r="L162" i="8"/>
  <c r="L378" i="8"/>
  <c r="L403" i="8"/>
  <c r="L282" i="8"/>
  <c r="L11" i="8"/>
  <c r="L455" i="8"/>
  <c r="L782" i="8"/>
  <c r="L552" i="8"/>
  <c r="L526" i="8"/>
  <c r="L502" i="8"/>
  <c r="L630" i="8"/>
  <c r="L130" i="8"/>
  <c r="L503" i="8"/>
  <c r="L809" i="8"/>
  <c r="L603" i="8"/>
  <c r="L553" i="8"/>
  <c r="L379" i="8"/>
  <c r="L329" i="8"/>
  <c r="L579" i="8"/>
  <c r="L429" i="8"/>
  <c r="L554" i="8"/>
  <c r="L231" i="8"/>
  <c r="L430" i="8"/>
  <c r="L62" i="8"/>
  <c r="L307" i="8"/>
  <c r="L131" i="8"/>
  <c r="L756" i="8"/>
  <c r="L580" i="8"/>
  <c r="L163" i="8"/>
  <c r="L356" i="8"/>
  <c r="L88" i="8"/>
  <c r="L380" i="8"/>
  <c r="L581" i="8"/>
  <c r="L164" i="8"/>
  <c r="L555" i="8"/>
  <c r="L404" i="8"/>
  <c r="L480" i="8"/>
  <c r="L481" i="8"/>
  <c r="L185" i="8"/>
  <c r="L111" i="8"/>
  <c r="L827" i="8"/>
  <c r="L63" i="8"/>
  <c r="L504" i="8"/>
  <c r="L35" i="8"/>
  <c r="L132" i="8"/>
  <c r="L757" i="8"/>
  <c r="L112" i="8"/>
  <c r="L308" i="8"/>
  <c r="L331" i="8"/>
  <c r="L113" i="8"/>
  <c r="L64" i="8"/>
  <c r="L65" i="8"/>
  <c r="L89" i="8"/>
  <c r="L357" i="8"/>
  <c r="L675" i="8"/>
  <c r="L783" i="8"/>
  <c r="L381" i="8"/>
  <c r="L604" i="8"/>
  <c r="L133" i="8"/>
  <c r="L828" i="8"/>
  <c r="L431" i="8"/>
  <c r="L212" i="8"/>
  <c r="L36" i="8"/>
  <c r="L12" i="8"/>
  <c r="L186" i="8"/>
  <c r="L66" i="8"/>
  <c r="L257" i="8"/>
  <c r="L114" i="8"/>
  <c r="L432" i="8"/>
  <c r="L456" i="8"/>
  <c r="L631" i="8"/>
  <c r="L527" i="8"/>
  <c r="L656" i="8"/>
  <c r="L134" i="8"/>
  <c r="L556" i="8"/>
  <c r="L528" i="8"/>
  <c r="L433" i="8"/>
  <c r="L115" i="8"/>
  <c r="L557" i="8"/>
  <c r="L405" i="8"/>
  <c r="L457" i="8"/>
  <c r="L482" i="8"/>
  <c r="L657" i="8"/>
  <c r="L382" i="8"/>
  <c r="L734" i="8"/>
  <c r="L332" i="8"/>
  <c r="L434" i="8"/>
  <c r="L784" i="8"/>
  <c r="L505" i="8"/>
  <c r="L632" i="8"/>
  <c r="L435" i="8"/>
  <c r="L67" i="8"/>
  <c r="L735" i="8"/>
  <c r="L483" i="8"/>
  <c r="L135" i="8"/>
  <c r="L136" i="8"/>
  <c r="L383" i="8"/>
  <c r="L384" i="8"/>
  <c r="L676" i="8"/>
  <c r="L333" i="8"/>
  <c r="L582" i="8"/>
  <c r="L785" i="8"/>
  <c r="L334" i="8"/>
  <c r="L633" i="8"/>
  <c r="L37" i="8"/>
  <c r="L213" i="8"/>
  <c r="L187" i="8"/>
  <c r="L758" i="8"/>
  <c r="L214" i="8"/>
  <c r="L583" i="8"/>
  <c r="L90" i="8"/>
  <c r="L810" i="8"/>
  <c r="L529" i="8"/>
  <c r="L335" i="8"/>
  <c r="L677" i="8"/>
  <c r="L13" i="8"/>
  <c r="L38" i="8"/>
  <c r="L506" i="8"/>
  <c r="L736" i="8"/>
  <c r="L215" i="8"/>
  <c r="L165" i="8"/>
  <c r="L309" i="8"/>
  <c r="L137" i="8"/>
  <c r="L406" i="8"/>
  <c r="L91" i="8"/>
  <c r="L407" i="8"/>
  <c r="L358" i="8"/>
  <c r="L786" i="8"/>
  <c r="L283" i="8"/>
  <c r="L436" i="8"/>
  <c r="L116" i="8"/>
  <c r="L359" i="8"/>
  <c r="L336" i="8"/>
  <c r="L166" i="8"/>
  <c r="L117" i="8"/>
  <c r="L408" i="8"/>
  <c r="L605" i="8"/>
  <c r="L507" i="8"/>
  <c r="L606" i="8"/>
  <c r="L138" i="8"/>
  <c r="L484" i="8"/>
  <c r="L68" i="8"/>
  <c r="L188" i="8"/>
  <c r="L508" i="8"/>
  <c r="L509" i="8"/>
  <c r="L530" i="8"/>
  <c r="L485" i="8"/>
  <c r="L558" i="8"/>
  <c r="L385" i="8"/>
  <c r="L310" i="8"/>
  <c r="L678" i="8"/>
  <c r="L360" i="8"/>
  <c r="L232" i="8"/>
  <c r="L486" i="8"/>
  <c r="L167" i="8"/>
  <c r="L233" i="8"/>
  <c r="L258" i="8"/>
  <c r="L458" i="8"/>
  <c r="L487" i="8"/>
  <c r="L737" i="8"/>
  <c r="L337" i="8"/>
  <c r="L284" i="8"/>
  <c r="L118" i="8"/>
  <c r="L559" i="8"/>
  <c r="L437" i="8"/>
  <c r="L658" i="8"/>
  <c r="L607" i="8"/>
  <c r="L14" i="8"/>
  <c r="L759" i="8"/>
  <c r="L787" i="8"/>
  <c r="L488" i="8"/>
  <c r="L659" i="8"/>
  <c r="L438" i="8"/>
  <c r="L234" i="8"/>
  <c r="L811" i="8"/>
  <c r="L15" i="8"/>
  <c r="L608" i="8"/>
  <c r="L738" i="8"/>
  <c r="L69" i="8"/>
  <c r="L609" i="8"/>
  <c r="L510" i="8"/>
  <c r="L584" i="8"/>
  <c r="L459" i="8"/>
  <c r="L610" i="8"/>
  <c r="L531" i="8"/>
  <c r="L679" i="8"/>
  <c r="L760" i="8"/>
  <c r="L16" i="8"/>
  <c r="L168" i="8"/>
  <c r="L311" i="8"/>
  <c r="L585" i="8"/>
  <c r="L169" i="8"/>
  <c r="L39" i="8"/>
  <c r="L489" i="8"/>
  <c r="L829" i="8"/>
  <c r="L739" i="8"/>
  <c r="L761" i="8"/>
  <c r="L92" i="8"/>
  <c r="L119" i="8"/>
  <c r="L762" i="8"/>
  <c r="L189" i="8"/>
  <c r="L216" i="8"/>
  <c r="L460" i="8"/>
  <c r="L190" i="8"/>
  <c r="L70" i="8"/>
  <c r="L191" i="8"/>
  <c r="L763" i="8"/>
  <c r="L312" i="8"/>
  <c r="L511" i="8"/>
  <c r="L830" i="8"/>
  <c r="L812" i="8"/>
  <c r="L740" i="8"/>
  <c r="L409" i="8"/>
  <c r="L680" i="8"/>
  <c r="L634" i="8"/>
  <c r="L660" i="8"/>
  <c r="L285" i="8"/>
  <c r="L681" i="8"/>
  <c r="L386" i="8"/>
  <c r="L490" i="8"/>
  <c r="L410" i="8"/>
  <c r="L93" i="8"/>
  <c r="L286" i="8"/>
  <c r="L235" i="8"/>
  <c r="L491" i="8"/>
  <c r="L635" i="8"/>
  <c r="L236" i="8"/>
  <c r="L170" i="8"/>
  <c r="L741" i="8"/>
  <c r="L94" i="8"/>
  <c r="L361" i="8"/>
  <c r="L742" i="8"/>
  <c r="L636" i="8"/>
  <c r="L831" i="8"/>
  <c r="L411" i="8"/>
  <c r="L40" i="8"/>
  <c r="L313" i="8"/>
  <c r="L813" i="8"/>
  <c r="L586" i="8"/>
  <c r="L362" i="8"/>
  <c r="L71" i="8"/>
  <c r="L237" i="8"/>
  <c r="L661" i="8"/>
  <c r="L682" i="8"/>
  <c r="L217" i="8"/>
  <c r="L461" i="8"/>
  <c r="L683" i="8"/>
  <c r="L832" i="8"/>
  <c r="L363" i="8"/>
  <c r="L314" i="8"/>
  <c r="L764" i="8"/>
  <c r="L560" i="8"/>
  <c r="L611" i="8"/>
  <c r="L833" i="8"/>
  <c r="L192" i="8"/>
  <c r="L412" i="8"/>
  <c r="L814" i="8"/>
  <c r="L587" i="8"/>
  <c r="L238" i="8"/>
  <c r="L788" i="8"/>
  <c r="L637" i="8"/>
  <c r="L743" i="8"/>
  <c r="L684" i="8"/>
  <c r="L532" i="8"/>
  <c r="L638" i="8"/>
  <c r="L588" i="8"/>
  <c r="L387" i="8"/>
  <c r="L259" i="8"/>
  <c r="L561" i="8"/>
  <c r="L815" i="8"/>
  <c r="L562" i="8"/>
  <c r="L120" i="8"/>
  <c r="L834" i="8"/>
  <c r="L662" i="8"/>
  <c r="L533" i="8"/>
  <c r="L639" i="8"/>
  <c r="L835" i="8"/>
  <c r="L121" i="8"/>
  <c r="L260" i="8"/>
  <c r="L41" i="8"/>
  <c r="L139" i="8"/>
  <c r="L685" i="8"/>
  <c r="L612" i="8"/>
  <c r="L765" i="8"/>
  <c r="L836" i="8"/>
  <c r="L17" i="8"/>
  <c r="L534" i="8"/>
  <c r="L535" i="8"/>
  <c r="L388" i="8"/>
  <c r="L640" i="8"/>
  <c r="L563" i="8"/>
  <c r="L389" i="8"/>
  <c r="L536" i="8"/>
  <c r="L193" i="8"/>
  <c r="L462" i="8"/>
  <c r="L439" i="8"/>
  <c r="L315" i="8"/>
  <c r="L42" i="8"/>
  <c r="L463" i="8"/>
  <c r="L261" i="8"/>
  <c r="L262" i="8"/>
  <c r="L686" i="8"/>
  <c r="L239" i="8"/>
  <c r="L43" i="8"/>
  <c r="L537" i="8"/>
  <c r="L663" i="8"/>
  <c r="L140" i="8"/>
  <c r="L364" i="8"/>
  <c r="L316" i="8"/>
  <c r="L613" i="8"/>
  <c r="L837" i="8"/>
  <c r="L338" i="8"/>
  <c r="L838" i="8"/>
  <c r="L816" i="8"/>
  <c r="L789" i="8"/>
  <c r="L263" i="8"/>
  <c r="L339" i="8"/>
  <c r="L44" i="8"/>
  <c r="L194" i="8"/>
  <c r="L365" i="8"/>
  <c r="L464" i="8"/>
  <c r="L240" i="8"/>
  <c r="L171" i="8"/>
  <c r="L172" i="8"/>
  <c r="L839" i="8"/>
  <c r="L492" i="8"/>
  <c r="L18" i="8"/>
  <c r="L366" i="8"/>
  <c r="L790" i="8"/>
  <c r="L744" i="8"/>
  <c r="L817" i="8"/>
  <c r="L538" i="8"/>
  <c r="L95" i="8"/>
  <c r="L564" i="8"/>
  <c r="L440" i="8"/>
  <c r="L539" i="8"/>
  <c r="L745" i="8"/>
  <c r="L614" i="8"/>
  <c r="L687" i="8"/>
  <c r="L367" i="8"/>
  <c r="L441" i="8"/>
  <c r="L96" i="8"/>
  <c r="L413" i="8"/>
  <c r="L264" i="8"/>
  <c r="L241" i="8"/>
  <c r="L589" i="8"/>
  <c r="L615" i="8"/>
  <c r="L641" i="8"/>
  <c r="L465" i="8"/>
  <c r="L540" i="8"/>
  <c r="L218" i="8"/>
  <c r="L317" i="8"/>
  <c r="L340" i="8"/>
  <c r="L265" i="8"/>
  <c r="L466" i="8"/>
  <c r="L746" i="8"/>
  <c r="L688" i="8"/>
  <c r="L45" i="8"/>
  <c r="L242" i="8"/>
  <c r="L97" i="8"/>
  <c r="L98" i="8"/>
  <c r="L616" i="8"/>
  <c r="L173" i="8"/>
  <c r="L219" i="8"/>
  <c r="L368" i="8"/>
  <c r="L414" i="8"/>
  <c r="L369" i="8"/>
  <c r="L840" i="8"/>
  <c r="L689" i="8"/>
  <c r="L792" i="8"/>
  <c r="L390" i="8"/>
  <c r="L141" i="8"/>
  <c r="L46" i="8"/>
  <c r="L341" i="8"/>
  <c r="L512" i="8"/>
  <c r="L266" i="8"/>
  <c r="L793" i="8"/>
  <c r="L72" i="8"/>
  <c r="L287" i="8"/>
  <c r="L19" i="8"/>
  <c r="L766" i="8"/>
  <c r="L664" i="8"/>
  <c r="L342" i="8"/>
  <c r="L47" i="8"/>
  <c r="L690" i="8"/>
  <c r="L818" i="8"/>
  <c r="L99" i="8"/>
  <c r="L415" i="8"/>
  <c r="L20" i="8"/>
  <c r="L48" i="8"/>
  <c r="L220" i="8"/>
  <c r="L442" i="8"/>
  <c r="L100" i="8"/>
  <c r="L318" i="8"/>
  <c r="L195" i="8"/>
  <c r="L288" i="8"/>
  <c r="L142" i="8"/>
  <c r="L196" i="8"/>
  <c r="L467" i="8"/>
  <c r="L665" i="8"/>
  <c r="L443" i="8"/>
  <c r="L391" i="8"/>
  <c r="L267" i="8"/>
  <c r="L174" i="8"/>
  <c r="L513" i="8"/>
  <c r="L143" i="8"/>
  <c r="L691" i="8"/>
  <c r="L565" i="8"/>
  <c r="L144" i="8"/>
  <c r="L841" i="8"/>
  <c r="L175" i="8"/>
  <c r="L370" i="8"/>
  <c r="L416" i="8"/>
  <c r="L197" i="8"/>
  <c r="L289" i="8"/>
  <c r="L692" i="8"/>
  <c r="L319" i="8"/>
  <c r="L21" i="8"/>
  <c r="L73" i="8"/>
  <c r="L343" i="8"/>
  <c r="L344" i="8"/>
  <c r="L268" i="8"/>
  <c r="L290" i="8"/>
  <c r="L221" i="8"/>
  <c r="L417" i="8"/>
  <c r="L493" i="8"/>
  <c r="L122" i="8"/>
  <c r="L269" i="8"/>
  <c r="L666" i="8"/>
  <c r="L222" i="8"/>
  <c r="L145" i="8"/>
  <c r="L767" i="8"/>
  <c r="L642" i="8"/>
  <c r="L345" i="8"/>
  <c r="L842" i="8"/>
  <c r="L392" i="8"/>
  <c r="L643" i="8"/>
  <c r="L693" i="8"/>
  <c r="L494" i="8"/>
  <c r="L146" i="8"/>
  <c r="L393" i="8"/>
  <c r="L694" i="8"/>
  <c r="L541" i="8"/>
  <c r="L617" i="8"/>
  <c r="L667" i="8"/>
  <c r="L542" i="8"/>
  <c r="L243" i="8"/>
  <c r="L22" i="8"/>
  <c r="L320" i="8"/>
  <c r="L768" i="8"/>
  <c r="L394" i="8"/>
  <c r="L543" i="8"/>
  <c r="L147" i="8"/>
  <c r="L644" i="8"/>
  <c r="L566" i="8"/>
  <c r="L49" i="8"/>
  <c r="L291" i="8"/>
  <c r="L590" i="8"/>
  <c r="L514" i="8"/>
  <c r="L50" i="8"/>
  <c r="L321" i="8"/>
  <c r="L395" i="8"/>
  <c r="L123" i="8"/>
  <c r="L769" i="8"/>
  <c r="L223" i="8"/>
  <c r="L695" i="8"/>
  <c r="L396" i="8"/>
  <c r="L292" i="8"/>
  <c r="L270" i="8"/>
  <c r="L794" i="8"/>
  <c r="L618" i="8"/>
  <c r="L515" i="8"/>
  <c r="L74" i="8"/>
  <c r="L696" i="8"/>
  <c r="L23" i="8"/>
  <c r="L668" i="8"/>
  <c r="L669" i="8"/>
  <c r="L697" i="8"/>
  <c r="L75" i="8"/>
  <c r="L149" i="8"/>
  <c r="L670" i="8"/>
  <c r="L76" i="8"/>
  <c r="L176" i="8"/>
  <c r="L51" i="8"/>
  <c r="L747" i="8"/>
  <c r="L516" i="8"/>
  <c r="L795" i="8"/>
  <c r="L150" i="8"/>
  <c r="L698" i="8"/>
  <c r="L418" i="8"/>
  <c r="L468" i="8"/>
  <c r="L77" i="8"/>
  <c r="L371" i="8"/>
  <c r="L699" i="8"/>
  <c r="L591" i="8"/>
  <c r="L151" i="8"/>
  <c r="L224" i="8"/>
  <c r="L101" i="8"/>
  <c r="L700" i="8"/>
  <c r="L671" i="8"/>
  <c r="L177" i="8"/>
  <c r="L271" i="8"/>
  <c r="L52" i="8"/>
  <c r="L544" i="8"/>
  <c r="L397" i="8"/>
  <c r="L24" i="8"/>
  <c r="L444" i="8"/>
  <c r="L244" i="8"/>
  <c r="L272" i="8"/>
  <c r="L819" i="8"/>
  <c r="L701" i="8"/>
  <c r="L702" i="8"/>
  <c r="L619" i="8"/>
  <c r="L545" i="8"/>
  <c r="L620" i="8"/>
  <c r="L645" i="8"/>
  <c r="L124" i="8"/>
  <c r="L517" i="8"/>
  <c r="L703" i="8"/>
  <c r="L346" i="8"/>
  <c r="L495" i="8"/>
  <c r="L469" i="8"/>
  <c r="L322" i="8"/>
  <c r="L704" i="8"/>
  <c r="L843" i="8"/>
  <c r="L102" i="8"/>
  <c r="L705" i="8"/>
  <c r="L198" i="8"/>
  <c r="L330" i="8"/>
  <c r="L844" i="8"/>
  <c r="L592" i="8"/>
  <c r="L199" i="8"/>
  <c r="L53" i="8"/>
  <c r="L245" i="8"/>
  <c r="L152" i="8"/>
  <c r="L293" i="8"/>
  <c r="L294" i="8"/>
  <c r="L445" i="8"/>
  <c r="L153" i="8"/>
  <c r="L706" i="8"/>
  <c r="L347" i="8"/>
  <c r="L707" i="8"/>
  <c r="L25" i="8"/>
  <c r="L593" i="8"/>
  <c r="L273" i="8"/>
  <c r="L372" i="8"/>
  <c r="L200" i="8"/>
  <c r="L708" i="8"/>
  <c r="L709" i="8"/>
  <c r="L78" i="8"/>
  <c r="L246" i="8"/>
  <c r="L710" i="8"/>
  <c r="L567" i="8"/>
  <c r="L125" i="8"/>
  <c r="L201" i="8"/>
  <c r="L470" i="8"/>
  <c r="L247" i="8"/>
  <c r="L711" i="8"/>
  <c r="L712" i="8"/>
  <c r="L713" i="8"/>
  <c r="L714" i="8"/>
  <c r="L248" i="8"/>
  <c r="L148" i="8"/>
  <c r="L54" i="8"/>
  <c r="L295" i="8"/>
  <c r="L796" i="8"/>
  <c r="L621" i="8"/>
  <c r="L715" i="8"/>
  <c r="L594" i="8"/>
  <c r="L296" i="8"/>
  <c r="L518" i="8"/>
  <c r="L716" i="8"/>
  <c r="L717" i="8"/>
  <c r="L748" i="8"/>
  <c r="L419" i="8"/>
  <c r="L202" i="8"/>
  <c r="L519" i="8"/>
  <c r="L718" i="8"/>
  <c r="L323" i="8"/>
  <c r="L79" i="8"/>
  <c r="L420" i="8"/>
  <c r="L471" i="8"/>
  <c r="L820" i="8"/>
  <c r="L249" i="8"/>
  <c r="L103" i="8"/>
  <c r="L719" i="8"/>
  <c r="L720" i="8"/>
  <c r="L496" i="8"/>
  <c r="L421" i="8"/>
  <c r="L749" i="8"/>
  <c r="L398" i="8"/>
  <c r="L422" i="8"/>
  <c r="L568" i="8"/>
  <c r="L721" i="8"/>
  <c r="L770" i="8"/>
  <c r="L520" i="8"/>
  <c r="L821" i="8"/>
  <c r="L297" i="8"/>
  <c r="L203" i="8"/>
  <c r="L154" i="8"/>
  <c r="L750" i="8"/>
  <c r="L889" i="8"/>
  <c r="L155" i="8"/>
  <c r="L771" i="8"/>
  <c r="L55" i="8"/>
  <c r="L250" i="8"/>
  <c r="L204" i="8"/>
  <c r="L373" i="8"/>
  <c r="L722" i="8"/>
  <c r="L225" i="8"/>
  <c r="L178" i="8"/>
  <c r="L546" i="8"/>
  <c r="L646" i="8"/>
  <c r="L845" i="8"/>
  <c r="L274" i="8"/>
  <c r="L672" i="8"/>
  <c r="L26" i="8"/>
  <c r="L324" i="8"/>
  <c r="L647" i="8"/>
  <c r="L547" i="8"/>
  <c r="L298" i="8"/>
  <c r="L446" i="8"/>
  <c r="L723" i="8"/>
  <c r="L772" i="8"/>
  <c r="L648" i="8"/>
  <c r="L724" i="8"/>
  <c r="L797" i="8"/>
  <c r="L27" i="8"/>
  <c r="L569" i="8"/>
  <c r="L595" i="8"/>
  <c r="L596" i="8"/>
  <c r="L299" i="8"/>
  <c r="L126" i="8"/>
  <c r="L798" i="8"/>
  <c r="L622" i="8"/>
  <c r="L423" i="8"/>
  <c r="L226" i="8"/>
  <c r="L472" i="8"/>
  <c r="L348" i="8"/>
  <c r="L28" i="8"/>
  <c r="L56" i="8"/>
  <c r="L846" i="8"/>
  <c r="L300" i="8"/>
  <c r="L570" i="8"/>
  <c r="L447" i="8"/>
  <c r="L571" i="8"/>
  <c r="L104" i="8"/>
  <c r="L473" i="8"/>
  <c r="L725" i="8"/>
  <c r="L424" i="8"/>
  <c r="L572" i="8"/>
  <c r="L726" i="8"/>
  <c r="L105" i="8"/>
  <c r="L573" i="8"/>
  <c r="L751" i="8"/>
  <c r="L301" i="8"/>
  <c r="L349" i="8"/>
  <c r="L773" i="8"/>
  <c r="L448" i="8"/>
  <c r="L127" i="8"/>
  <c r="L799" i="8"/>
  <c r="L156" i="8"/>
  <c r="L497" i="8"/>
  <c r="L157" i="8"/>
  <c r="L425" i="8"/>
  <c r="L847" i="8"/>
  <c r="L80" i="8"/>
  <c r="L81" i="8"/>
  <c r="L474" i="8"/>
  <c r="L649" i="8"/>
  <c r="L774" i="8"/>
  <c r="L205" i="8"/>
  <c r="L29" i="8"/>
  <c r="L822" i="8"/>
  <c r="L106" i="8"/>
  <c r="L775" i="8"/>
  <c r="L548" i="8"/>
  <c r="L374" i="8"/>
  <c r="L449" i="8"/>
  <c r="L597" i="8"/>
  <c r="L350" i="8"/>
  <c r="L325" i="8"/>
  <c r="L673" i="8"/>
  <c r="L179" i="8"/>
  <c r="L727" i="8"/>
  <c r="L623" i="8"/>
  <c r="L624" i="8"/>
  <c r="J897" i="8" l="1"/>
  <c r="I895" i="2"/>
  <c r="I902" i="2"/>
  <c r="I897" i="2"/>
  <c r="I899" i="2"/>
  <c r="I896" i="2"/>
  <c r="I901" i="2"/>
  <c r="I898" i="2"/>
  <c r="I904" i="2"/>
  <c r="J906" i="8"/>
  <c r="J909" i="8"/>
  <c r="I903" i="2"/>
  <c r="I725" i="5"/>
  <c r="J902" i="8"/>
  <c r="I900" i="2"/>
  <c r="J911" i="8"/>
  <c r="J899" i="8"/>
  <c r="J895" i="8"/>
  <c r="I908" i="2"/>
  <c r="J900" i="8"/>
  <c r="J905" i="8"/>
  <c r="J901" i="8"/>
  <c r="I911" i="2"/>
  <c r="I893" i="2"/>
  <c r="I891" i="2"/>
  <c r="J910" i="8"/>
  <c r="J898" i="8"/>
  <c r="J912" i="8"/>
  <c r="I88" i="5"/>
  <c r="I507" i="5"/>
  <c r="I831" i="5"/>
  <c r="I856" i="5"/>
  <c r="I911" i="5"/>
  <c r="I724" i="5"/>
  <c r="I560" i="5"/>
  <c r="I894" i="2"/>
  <c r="I892" i="2"/>
  <c r="I909" i="2"/>
  <c r="I907" i="2"/>
  <c r="I912" i="2"/>
  <c r="I910" i="2"/>
  <c r="I906" i="2"/>
  <c r="J907" i="8"/>
  <c r="J903" i="8"/>
  <c r="J908" i="8"/>
  <c r="J904" i="8"/>
  <c r="J896" i="8"/>
  <c r="J893" i="8"/>
  <c r="J894" i="8"/>
  <c r="I532" i="5"/>
  <c r="I534" i="5"/>
  <c r="I857" i="5"/>
  <c r="I723" i="5"/>
  <c r="I378" i="5"/>
  <c r="I533" i="5"/>
  <c r="I352" i="5"/>
  <c r="I295" i="5"/>
  <c r="I697" i="5"/>
  <c r="I912" i="5"/>
  <c r="I268" i="5"/>
  <c r="I506" i="5"/>
  <c r="M625" i="8" l="1"/>
  <c r="M180" i="8"/>
  <c r="M574" i="8"/>
  <c r="M206" i="8"/>
  <c r="M181" i="8"/>
  <c r="M252" i="8"/>
  <c r="M30" i="8"/>
  <c r="M776" i="8"/>
  <c r="M326" i="8"/>
  <c r="M351" i="8"/>
  <c r="M823" i="8"/>
  <c r="M302" i="8"/>
  <c r="M824" i="8"/>
  <c r="M777" i="8"/>
  <c r="M650" i="8"/>
  <c r="M227" i="8"/>
  <c r="M352" i="8"/>
  <c r="M728" i="8"/>
  <c r="M327" i="8"/>
  <c r="M253" i="8"/>
  <c r="M207" i="8"/>
  <c r="M375" i="8"/>
  <c r="M328" i="8"/>
  <c r="M475" i="8"/>
  <c r="M626" i="8"/>
  <c r="M182" i="8"/>
  <c r="M208" i="8"/>
  <c r="M627" i="8"/>
  <c r="M158" i="8"/>
  <c r="M729" i="8"/>
  <c r="M82" i="8"/>
  <c r="M107" i="8"/>
  <c r="M651" i="8"/>
  <c r="M521" i="8"/>
  <c r="M275" i="8"/>
  <c r="M376" i="8"/>
  <c r="M353" i="8"/>
  <c r="M57" i="8"/>
  <c r="M598" i="8"/>
  <c r="M628" i="8"/>
  <c r="M108" i="8"/>
  <c r="M354" i="8"/>
  <c r="M276" i="8"/>
  <c r="M476" i="8"/>
  <c r="M228" i="8"/>
  <c r="M277" i="8"/>
  <c r="M399" i="8"/>
  <c r="M303" i="8"/>
  <c r="M109" i="8"/>
  <c r="M355" i="8"/>
  <c r="M58" i="8"/>
  <c r="M7" i="8"/>
  <c r="M450" i="8"/>
  <c r="M8" i="8"/>
  <c r="M278" i="8"/>
  <c r="M83" i="8"/>
  <c r="M825" i="8"/>
  <c r="M451" i="8"/>
  <c r="M229" i="8"/>
  <c r="M800" i="8"/>
  <c r="M730" i="8"/>
  <c r="M498" i="8"/>
  <c r="M84" i="8"/>
  <c r="M9" i="8"/>
  <c r="M452" i="8"/>
  <c r="M652" i="8"/>
  <c r="M377" i="8"/>
  <c r="M752" i="8"/>
  <c r="M753" i="8"/>
  <c r="M426" i="8"/>
  <c r="M653" i="8"/>
  <c r="M654" i="8"/>
  <c r="M575" i="8"/>
  <c r="M31" i="8"/>
  <c r="M499" i="8"/>
  <c r="M629" i="8"/>
  <c r="M731" i="8"/>
  <c r="M599" i="8"/>
  <c r="M400" i="8"/>
  <c r="M453" i="8"/>
  <c r="M159" i="8"/>
  <c r="M576" i="8"/>
  <c r="M522" i="8"/>
  <c r="M209" i="8"/>
  <c r="M454" i="8"/>
  <c r="M401" i="8"/>
  <c r="M500" i="8"/>
  <c r="M32" i="8"/>
  <c r="M304" i="8"/>
  <c r="M33" i="8"/>
  <c r="M501" i="8"/>
  <c r="M801" i="8"/>
  <c r="M427" i="8"/>
  <c r="M428" i="8"/>
  <c r="M477" i="8"/>
  <c r="M549" i="8"/>
  <c r="M778" i="8"/>
  <c r="M754" i="8"/>
  <c r="M478" i="8"/>
  <c r="M655" i="8"/>
  <c r="M826" i="8"/>
  <c r="M279" i="8"/>
  <c r="M732" i="8"/>
  <c r="M210" i="8"/>
  <c r="M779" i="8"/>
  <c r="M59" i="8"/>
  <c r="M183" i="8"/>
  <c r="M305" i="8"/>
  <c r="M802" i="8"/>
  <c r="M211" i="8"/>
  <c r="M254" i="8"/>
  <c r="M280" i="8"/>
  <c r="M803" i="8"/>
  <c r="M733" i="8"/>
  <c r="M550" i="8"/>
  <c r="M10" i="8"/>
  <c r="M60" i="8"/>
  <c r="M600" i="8"/>
  <c r="M402" i="8"/>
  <c r="M160" i="8"/>
  <c r="M755" i="8"/>
  <c r="M601" i="8"/>
  <c r="M804" i="8"/>
  <c r="M523" i="8"/>
  <c r="M128" i="8"/>
  <c r="M479" i="8"/>
  <c r="M306" i="8"/>
  <c r="M805" i="8"/>
  <c r="M577" i="8"/>
  <c r="M780" i="8"/>
  <c r="M184" i="8"/>
  <c r="M281" i="8"/>
  <c r="M524" i="8"/>
  <c r="M806" i="8"/>
  <c r="M255" i="8"/>
  <c r="M525" i="8"/>
  <c r="M161" i="8"/>
  <c r="M129" i="8"/>
  <c r="M807" i="8"/>
  <c r="M808" i="8"/>
  <c r="M781" i="8"/>
  <c r="M578" i="8"/>
  <c r="M34" i="8"/>
  <c r="M230" i="8"/>
  <c r="M85" i="8"/>
  <c r="M61" i="8"/>
  <c r="M256" i="8"/>
  <c r="M674" i="8"/>
  <c r="M86" i="8"/>
  <c r="M602" i="8"/>
  <c r="M551" i="8"/>
  <c r="M87" i="8"/>
  <c r="M110" i="8"/>
  <c r="M162" i="8"/>
  <c r="M378" i="8"/>
  <c r="M403" i="8"/>
  <c r="M282" i="8"/>
  <c r="M11" i="8"/>
  <c r="M455" i="8"/>
  <c r="M782" i="8"/>
  <c r="M552" i="8"/>
  <c r="M526" i="8"/>
  <c r="M502" i="8"/>
  <c r="M630" i="8"/>
  <c r="M130" i="8"/>
  <c r="M503" i="8"/>
  <c r="M809" i="8"/>
  <c r="M603" i="8"/>
  <c r="M553" i="8"/>
  <c r="M379" i="8"/>
  <c r="M329" i="8"/>
  <c r="M579" i="8"/>
  <c r="M429" i="8"/>
  <c r="M554" i="8"/>
  <c r="M231" i="8"/>
  <c r="M430" i="8"/>
  <c r="M62" i="8"/>
  <c r="M307" i="8"/>
  <c r="M131" i="8"/>
  <c r="M756" i="8"/>
  <c r="M580" i="8"/>
  <c r="M163" i="8"/>
  <c r="M356" i="8"/>
  <c r="M88" i="8"/>
  <c r="M380" i="8"/>
  <c r="M581" i="8"/>
  <c r="M164" i="8"/>
  <c r="M555" i="8"/>
  <c r="M404" i="8"/>
  <c r="M480" i="8"/>
  <c r="M481" i="8"/>
  <c r="M185" i="8"/>
  <c r="M111" i="8"/>
  <c r="M827" i="8"/>
  <c r="M63" i="8"/>
  <c r="M504" i="8"/>
  <c r="M35" i="8"/>
  <c r="M132" i="8"/>
  <c r="M757" i="8"/>
  <c r="M112" i="8"/>
  <c r="M308" i="8"/>
  <c r="M331" i="8"/>
  <c r="M113" i="8"/>
  <c r="M64" i="8"/>
  <c r="M65" i="8"/>
  <c r="M89" i="8"/>
  <c r="M357" i="8"/>
  <c r="M675" i="8"/>
  <c r="M783" i="8"/>
  <c r="M381" i="8"/>
  <c r="M604" i="8"/>
  <c r="M133" i="8"/>
  <c r="M828" i="8"/>
  <c r="M431" i="8"/>
  <c r="M212" i="8"/>
  <c r="M36" i="8"/>
  <c r="M12" i="8"/>
  <c r="M186" i="8"/>
  <c r="M66" i="8"/>
  <c r="M257" i="8"/>
  <c r="M114" i="8"/>
  <c r="M432" i="8"/>
  <c r="M456" i="8"/>
  <c r="M631" i="8"/>
  <c r="M527" i="8"/>
  <c r="M656" i="8"/>
  <c r="M134" i="8"/>
  <c r="M556" i="8"/>
  <c r="M528" i="8"/>
  <c r="M433" i="8"/>
  <c r="M115" i="8"/>
  <c r="M557" i="8"/>
  <c r="M405" i="8"/>
  <c r="M457" i="8"/>
  <c r="M482" i="8"/>
  <c r="M657" i="8"/>
  <c r="M382" i="8"/>
  <c r="M734" i="8"/>
  <c r="M332" i="8"/>
  <c r="M434" i="8"/>
  <c r="M784" i="8"/>
  <c r="M505" i="8"/>
  <c r="M632" i="8"/>
  <c r="M435" i="8"/>
  <c r="M67" i="8"/>
  <c r="M735" i="8"/>
  <c r="M483" i="8"/>
  <c r="M135" i="8"/>
  <c r="M136" i="8"/>
  <c r="M383" i="8"/>
  <c r="M384" i="8"/>
  <c r="M676" i="8"/>
  <c r="M333" i="8"/>
  <c r="M582" i="8"/>
  <c r="M785" i="8"/>
  <c r="M334" i="8"/>
  <c r="M633" i="8"/>
  <c r="M37" i="8"/>
  <c r="M213" i="8"/>
  <c r="M187" i="8"/>
  <c r="M758" i="8"/>
  <c r="M214" i="8"/>
  <c r="M583" i="8"/>
  <c r="M90" i="8"/>
  <c r="M810" i="8"/>
  <c r="M529" i="8"/>
  <c r="M335" i="8"/>
  <c r="M677" i="8"/>
  <c r="M13" i="8"/>
  <c r="M38" i="8"/>
  <c r="M506" i="8"/>
  <c r="M736" i="8"/>
  <c r="M215" i="8"/>
  <c r="M165" i="8"/>
  <c r="M309" i="8"/>
  <c r="M137" i="8"/>
  <c r="M406" i="8"/>
  <c r="M91" i="8"/>
  <c r="M407" i="8"/>
  <c r="M358" i="8"/>
  <c r="M786" i="8"/>
  <c r="M283" i="8"/>
  <c r="M436" i="8"/>
  <c r="M116" i="8"/>
  <c r="M359" i="8"/>
  <c r="M336" i="8"/>
  <c r="M166" i="8"/>
  <c r="M117" i="8"/>
  <c r="M408" i="8"/>
  <c r="M605" i="8"/>
  <c r="M507" i="8"/>
  <c r="M606" i="8"/>
  <c r="M138" i="8"/>
  <c r="M484" i="8"/>
  <c r="M68" i="8"/>
  <c r="M188" i="8"/>
  <c r="M508" i="8"/>
  <c r="M509" i="8"/>
  <c r="M530" i="8"/>
  <c r="M485" i="8"/>
  <c r="M558" i="8"/>
  <c r="M385" i="8"/>
  <c r="M310" i="8"/>
  <c r="M678" i="8"/>
  <c r="M360" i="8"/>
  <c r="M232" i="8"/>
  <c r="M486" i="8"/>
  <c r="M167" i="8"/>
  <c r="M233" i="8"/>
  <c r="M258" i="8"/>
  <c r="M458" i="8"/>
  <c r="M487" i="8"/>
  <c r="M737" i="8"/>
  <c r="M337" i="8"/>
  <c r="M284" i="8"/>
  <c r="M118" i="8"/>
  <c r="M559" i="8"/>
  <c r="M437" i="8"/>
  <c r="M658" i="8"/>
  <c r="M607" i="8"/>
  <c r="M14" i="8"/>
  <c r="M759" i="8"/>
  <c r="M787" i="8"/>
  <c r="M488" i="8"/>
  <c r="M659" i="8"/>
  <c r="M438" i="8"/>
  <c r="M234" i="8"/>
  <c r="M811" i="8"/>
  <c r="M15" i="8"/>
  <c r="M608" i="8"/>
  <c r="M738" i="8"/>
  <c r="M69" i="8"/>
  <c r="M609" i="8"/>
  <c r="M510" i="8"/>
  <c r="M584" i="8"/>
  <c r="M459" i="8"/>
  <c r="M531" i="8"/>
  <c r="M679" i="8"/>
  <c r="M760" i="8"/>
  <c r="M16" i="8"/>
  <c r="M168" i="8"/>
  <c r="M311" i="8"/>
  <c r="M585" i="8"/>
  <c r="M169" i="8"/>
  <c r="M39" i="8"/>
  <c r="M489" i="8"/>
  <c r="M829" i="8"/>
  <c r="M739" i="8"/>
  <c r="M761" i="8"/>
  <c r="M92" i="8"/>
  <c r="M119" i="8"/>
  <c r="M762" i="8"/>
  <c r="M189" i="8"/>
  <c r="M216" i="8"/>
  <c r="M460" i="8"/>
  <c r="M190" i="8"/>
  <c r="M70" i="8"/>
  <c r="M191" i="8"/>
  <c r="M763" i="8"/>
  <c r="M312" i="8"/>
  <c r="M511" i="8"/>
  <c r="M830" i="8"/>
  <c r="M812" i="8"/>
  <c r="M740" i="8"/>
  <c r="M409" i="8"/>
  <c r="M680" i="8"/>
  <c r="M634" i="8"/>
  <c r="M660" i="8"/>
  <c r="M285" i="8"/>
  <c r="M681" i="8"/>
  <c r="M386" i="8"/>
  <c r="M490" i="8"/>
  <c r="M410" i="8"/>
  <c r="M93" i="8"/>
  <c r="M286" i="8"/>
  <c r="M235" i="8"/>
  <c r="M491" i="8"/>
  <c r="M635" i="8"/>
  <c r="M236" i="8"/>
  <c r="M170" i="8"/>
  <c r="M741" i="8"/>
  <c r="M94" i="8"/>
  <c r="M361" i="8"/>
  <c r="M742" i="8"/>
  <c r="M636" i="8"/>
  <c r="M831" i="8"/>
  <c r="M411" i="8"/>
  <c r="M40" i="8"/>
  <c r="M313" i="8"/>
  <c r="M813" i="8"/>
  <c r="M586" i="8"/>
  <c r="M362" i="8"/>
  <c r="M71" i="8"/>
  <c r="M237" i="8"/>
  <c r="M661" i="8"/>
  <c r="M682" i="8"/>
  <c r="M217" i="8"/>
  <c r="M461" i="8"/>
  <c r="M683" i="8"/>
  <c r="M832" i="8"/>
  <c r="M363" i="8"/>
  <c r="M314" i="8"/>
  <c r="M764" i="8"/>
  <c r="M560" i="8"/>
  <c r="M611" i="8"/>
  <c r="M833" i="8"/>
  <c r="M192" i="8"/>
  <c r="M412" i="8"/>
  <c r="M814" i="8"/>
  <c r="M587" i="8"/>
  <c r="M238" i="8"/>
  <c r="M788" i="8"/>
  <c r="M637" i="8"/>
  <c r="M743" i="8"/>
  <c r="M684" i="8"/>
  <c r="M532" i="8"/>
  <c r="M638" i="8"/>
  <c r="M588" i="8"/>
  <c r="M387" i="8"/>
  <c r="M259" i="8"/>
  <c r="M561" i="8"/>
  <c r="M815" i="8"/>
  <c r="M562" i="8"/>
  <c r="M120" i="8"/>
  <c r="M834" i="8"/>
  <c r="M662" i="8"/>
  <c r="M533" i="8"/>
  <c r="M639" i="8"/>
  <c r="M835" i="8"/>
  <c r="M121" i="8"/>
  <c r="M260" i="8"/>
  <c r="M41" i="8"/>
  <c r="M139" i="8"/>
  <c r="M685" i="8"/>
  <c r="M612" i="8"/>
  <c r="M765" i="8"/>
  <c r="M836" i="8"/>
  <c r="M17" i="8"/>
  <c r="M534" i="8"/>
  <c r="M535" i="8"/>
  <c r="M388" i="8"/>
  <c r="M640" i="8"/>
  <c r="M563" i="8"/>
  <c r="M389" i="8"/>
  <c r="M536" i="8"/>
  <c r="M193" i="8"/>
  <c r="M462" i="8"/>
  <c r="M439" i="8"/>
  <c r="M315" i="8"/>
  <c r="M42" i="8"/>
  <c r="M463" i="8"/>
  <c r="M261" i="8"/>
  <c r="M262" i="8"/>
  <c r="M686" i="8"/>
  <c r="M239" i="8"/>
  <c r="M43" i="8"/>
  <c r="M537" i="8"/>
  <c r="M663" i="8"/>
  <c r="M140" i="8"/>
  <c r="M364" i="8"/>
  <c r="M316" i="8"/>
  <c r="M613" i="8"/>
  <c r="M837" i="8"/>
  <c r="M338" i="8"/>
  <c r="M838" i="8"/>
  <c r="M816" i="8"/>
  <c r="M789" i="8"/>
  <c r="M263" i="8"/>
  <c r="M339" i="8"/>
  <c r="M44" i="8"/>
  <c r="M194" i="8"/>
  <c r="M365" i="8"/>
  <c r="M464" i="8"/>
  <c r="M240" i="8"/>
  <c r="M171" i="8"/>
  <c r="M172" i="8"/>
  <c r="M839" i="8"/>
  <c r="M492" i="8"/>
  <c r="M18" i="8"/>
  <c r="M366" i="8"/>
  <c r="M790" i="8"/>
  <c r="M744" i="8"/>
  <c r="M817" i="8"/>
  <c r="M538" i="8"/>
  <c r="M95" i="8"/>
  <c r="M564" i="8"/>
  <c r="M440" i="8"/>
  <c r="M539" i="8"/>
  <c r="M745" i="8"/>
  <c r="M614" i="8"/>
  <c r="M687" i="8"/>
  <c r="M367" i="8"/>
  <c r="M441" i="8"/>
  <c r="M96" i="8"/>
  <c r="M413" i="8"/>
  <c r="M264" i="8"/>
  <c r="M241" i="8"/>
  <c r="M589" i="8"/>
  <c r="M615" i="8"/>
  <c r="M641" i="8"/>
  <c r="M465" i="8"/>
  <c r="M540" i="8"/>
  <c r="M218" i="8"/>
  <c r="M317" i="8"/>
  <c r="M340" i="8"/>
  <c r="M265" i="8"/>
  <c r="M466" i="8"/>
  <c r="M746" i="8"/>
  <c r="M688" i="8"/>
  <c r="M45" i="8"/>
  <c r="M242" i="8"/>
  <c r="M97" i="8"/>
  <c r="M98" i="8"/>
  <c r="M616" i="8"/>
  <c r="M173" i="8"/>
  <c r="M219" i="8"/>
  <c r="M368" i="8"/>
  <c r="M414" i="8"/>
  <c r="M369" i="8"/>
  <c r="M840" i="8"/>
  <c r="M689" i="8"/>
  <c r="M792" i="8"/>
  <c r="M390" i="8"/>
  <c r="M141" i="8"/>
  <c r="M46" i="8"/>
  <c r="M341" i="8"/>
  <c r="M512" i="8"/>
  <c r="M266" i="8"/>
  <c r="M793" i="8"/>
  <c r="M72" i="8"/>
  <c r="M287" i="8"/>
  <c r="M19" i="8"/>
  <c r="M766" i="8"/>
  <c r="M664" i="8"/>
  <c r="M342" i="8"/>
  <c r="M47" i="8"/>
  <c r="M690" i="8"/>
  <c r="M818" i="8"/>
  <c r="M99" i="8"/>
  <c r="M415" i="8"/>
  <c r="M20" i="8"/>
  <c r="M48" i="8"/>
  <c r="M220" i="8"/>
  <c r="M442" i="8"/>
  <c r="M100" i="8"/>
  <c r="M318" i="8"/>
  <c r="M195" i="8"/>
  <c r="M288" i="8"/>
  <c r="M142" i="8"/>
  <c r="M196" i="8"/>
  <c r="M467" i="8"/>
  <c r="M665" i="8"/>
  <c r="M443" i="8"/>
  <c r="M391" i="8"/>
  <c r="M267" i="8"/>
  <c r="M174" i="8"/>
  <c r="M513" i="8"/>
  <c r="M143" i="8"/>
  <c r="M691" i="8"/>
  <c r="M565" i="8"/>
  <c r="M144" i="8"/>
  <c r="M841" i="8"/>
  <c r="M175" i="8"/>
  <c r="M370" i="8"/>
  <c r="M416" i="8"/>
  <c r="M197" i="8"/>
  <c r="M289" i="8"/>
  <c r="M692" i="8"/>
  <c r="M319" i="8"/>
  <c r="M21" i="8"/>
  <c r="M73" i="8"/>
  <c r="M343" i="8"/>
  <c r="M344" i="8"/>
  <c r="M268" i="8"/>
  <c r="M290" i="8"/>
  <c r="M221" i="8"/>
  <c r="M417" i="8"/>
  <c r="M493" i="8"/>
  <c r="M122" i="8"/>
  <c r="M269" i="8"/>
  <c r="M666" i="8"/>
  <c r="M222" i="8"/>
  <c r="M145" i="8"/>
  <c r="M767" i="8"/>
  <c r="M642" i="8"/>
  <c r="M345" i="8"/>
  <c r="M842" i="8"/>
  <c r="M392" i="8"/>
  <c r="M643" i="8"/>
  <c r="M693" i="8"/>
  <c r="M494" i="8"/>
  <c r="M146" i="8"/>
  <c r="M393" i="8"/>
  <c r="M694" i="8"/>
  <c r="M541" i="8"/>
  <c r="M617" i="8"/>
  <c r="M667" i="8"/>
  <c r="M542" i="8"/>
  <c r="M243" i="8"/>
  <c r="M22" i="8"/>
  <c r="M320" i="8"/>
  <c r="M768" i="8"/>
  <c r="M394" i="8"/>
  <c r="M543" i="8"/>
  <c r="M147" i="8"/>
  <c r="M644" i="8"/>
  <c r="M566" i="8"/>
  <c r="M49" i="8"/>
  <c r="M291" i="8"/>
  <c r="M590" i="8"/>
  <c r="M514" i="8"/>
  <c r="M50" i="8"/>
  <c r="M321" i="8"/>
  <c r="M395" i="8"/>
  <c r="M123" i="8"/>
  <c r="M769" i="8"/>
  <c r="M223" i="8"/>
  <c r="M695" i="8"/>
  <c r="M396" i="8"/>
  <c r="M292" i="8"/>
  <c r="M270" i="8"/>
  <c r="M794" i="8"/>
  <c r="M618" i="8"/>
  <c r="M515" i="8"/>
  <c r="M74" i="8"/>
  <c r="M696" i="8"/>
  <c r="M23" i="8"/>
  <c r="M668" i="8"/>
  <c r="M669" i="8"/>
  <c r="M697" i="8"/>
  <c r="M75" i="8"/>
  <c r="M149" i="8"/>
  <c r="M670" i="8"/>
  <c r="M76" i="8"/>
  <c r="M176" i="8"/>
  <c r="M51" i="8"/>
  <c r="M747" i="8"/>
  <c r="M516" i="8"/>
  <c r="M795" i="8"/>
  <c r="M150" i="8"/>
  <c r="M698" i="8"/>
  <c r="M418" i="8"/>
  <c r="M468" i="8"/>
  <c r="M77" i="8"/>
  <c r="M371" i="8"/>
  <c r="M699" i="8"/>
  <c r="M591" i="8"/>
  <c r="M151" i="8"/>
  <c r="M224" i="8"/>
  <c r="M101" i="8"/>
  <c r="M700" i="8"/>
  <c r="M671" i="8"/>
  <c r="M177" i="8"/>
  <c r="M271" i="8"/>
  <c r="M52" i="8"/>
  <c r="M544" i="8"/>
  <c r="M397" i="8"/>
  <c r="M24" i="8"/>
  <c r="M444" i="8"/>
  <c r="M244" i="8"/>
  <c r="M272" i="8"/>
  <c r="M819" i="8"/>
  <c r="M701" i="8"/>
  <c r="M610" i="8"/>
  <c r="M702" i="8"/>
  <c r="M619" i="8"/>
  <c r="M545" i="8"/>
  <c r="M620" i="8"/>
  <c r="M645" i="8"/>
  <c r="M124" i="8"/>
  <c r="M517" i="8"/>
  <c r="M703" i="8"/>
  <c r="M346" i="8"/>
  <c r="M495" i="8"/>
  <c r="M469" i="8"/>
  <c r="M322" i="8"/>
  <c r="M704" i="8"/>
  <c r="M843" i="8"/>
  <c r="M102" i="8"/>
  <c r="M705" i="8"/>
  <c r="M198" i="8"/>
  <c r="M330" i="8"/>
  <c r="M844" i="8"/>
  <c r="M592" i="8"/>
  <c r="M199" i="8"/>
  <c r="M53" i="8"/>
  <c r="M245" i="8"/>
  <c r="M152" i="8"/>
  <c r="M293" i="8"/>
  <c r="M294" i="8"/>
  <c r="M445" i="8"/>
  <c r="M153" i="8"/>
  <c r="M706" i="8"/>
  <c r="M347" i="8"/>
  <c r="M707" i="8"/>
  <c r="M25" i="8"/>
  <c r="M593" i="8"/>
  <c r="M273" i="8"/>
  <c r="M372" i="8"/>
  <c r="M200" i="8"/>
  <c r="M708" i="8"/>
  <c r="M709" i="8"/>
  <c r="M78" i="8"/>
  <c r="M246" i="8"/>
  <c r="M710" i="8"/>
  <c r="M567" i="8"/>
  <c r="M125" i="8"/>
  <c r="M201" i="8"/>
  <c r="M470" i="8"/>
  <c r="M247" i="8"/>
  <c r="M711" i="8"/>
  <c r="M712" i="8"/>
  <c r="M713" i="8"/>
  <c r="M714" i="8"/>
  <c r="M248" i="8"/>
  <c r="M148" i="8"/>
  <c r="M54" i="8"/>
  <c r="M295" i="8"/>
  <c r="M796" i="8"/>
  <c r="M621" i="8"/>
  <c r="M715" i="8"/>
  <c r="M594" i="8"/>
  <c r="M296" i="8"/>
  <c r="M518" i="8"/>
  <c r="M716" i="8"/>
  <c r="M717" i="8"/>
  <c r="M748" i="8"/>
  <c r="M419" i="8"/>
  <c r="M202" i="8"/>
  <c r="M519" i="8"/>
  <c r="M718" i="8"/>
  <c r="M323" i="8"/>
  <c r="M79" i="8"/>
  <c r="M420" i="8"/>
  <c r="M471" i="8"/>
  <c r="M820" i="8"/>
  <c r="M249" i="8"/>
  <c r="M103" i="8"/>
  <c r="M719" i="8"/>
  <c r="M720" i="8"/>
  <c r="M496" i="8"/>
  <c r="M421" i="8"/>
  <c r="M749" i="8"/>
  <c r="M398" i="8"/>
  <c r="M422" i="8"/>
  <c r="M568" i="8"/>
  <c r="M721" i="8"/>
  <c r="M770" i="8"/>
  <c r="M520" i="8"/>
  <c r="M821" i="8"/>
  <c r="M297" i="8"/>
  <c r="M203" i="8"/>
  <c r="M154" i="8"/>
  <c r="M750" i="8"/>
  <c r="M889" i="8"/>
  <c r="M155" i="8"/>
  <c r="M771" i="8"/>
  <c r="M55" i="8"/>
  <c r="M250" i="8"/>
  <c r="M204" i="8"/>
  <c r="M373" i="8"/>
  <c r="M722" i="8"/>
  <c r="M225" i="8"/>
  <c r="M178" i="8"/>
  <c r="M546" i="8"/>
  <c r="M646" i="8"/>
  <c r="M845" i="8"/>
  <c r="M274" i="8"/>
  <c r="M672" i="8"/>
  <c r="M26" i="8"/>
  <c r="M324" i="8"/>
  <c r="M647" i="8"/>
  <c r="M547" i="8"/>
  <c r="M298" i="8"/>
  <c r="M446" i="8"/>
  <c r="M723" i="8"/>
  <c r="M772" i="8"/>
  <c r="M648" i="8"/>
  <c r="M724" i="8"/>
  <c r="M797" i="8"/>
  <c r="M27" i="8"/>
  <c r="M569" i="8"/>
  <c r="M595" i="8"/>
  <c r="M596" i="8"/>
  <c r="M299" i="8"/>
  <c r="M126" i="8"/>
  <c r="M798" i="8"/>
  <c r="M622" i="8"/>
  <c r="M423" i="8"/>
  <c r="M226" i="8"/>
  <c r="M472" i="8"/>
  <c r="M348" i="8"/>
  <c r="M28" i="8"/>
  <c r="M56" i="8"/>
  <c r="M846" i="8"/>
  <c r="M300" i="8"/>
  <c r="M570" i="8"/>
  <c r="M447" i="8"/>
  <c r="M571" i="8"/>
  <c r="M104" i="8"/>
  <c r="M473" i="8"/>
  <c r="M725" i="8"/>
  <c r="M424" i="8"/>
  <c r="M572" i="8"/>
  <c r="M726" i="8"/>
  <c r="M105" i="8"/>
  <c r="M573" i="8"/>
  <c r="M751" i="8"/>
  <c r="M301" i="8"/>
  <c r="M349" i="8"/>
  <c r="M773" i="8"/>
  <c r="M448" i="8"/>
  <c r="M127" i="8"/>
  <c r="M799" i="8"/>
  <c r="M156" i="8"/>
  <c r="M497" i="8"/>
  <c r="M157" i="8"/>
  <c r="M425" i="8"/>
  <c r="M847" i="8"/>
  <c r="M80" i="8"/>
  <c r="M81" i="8"/>
  <c r="M474" i="8"/>
  <c r="M649" i="8"/>
  <c r="M774" i="8"/>
  <c r="M205" i="8"/>
  <c r="M29" i="8"/>
  <c r="M822" i="8"/>
  <c r="M106" i="8"/>
  <c r="M775" i="8"/>
  <c r="M548" i="8"/>
  <c r="M374" i="8"/>
  <c r="M449" i="8"/>
  <c r="M597" i="8"/>
  <c r="M350" i="8"/>
  <c r="M325" i="8"/>
  <c r="M673" i="8"/>
  <c r="M179" i="8"/>
  <c r="M727" i="8"/>
  <c r="M623" i="8"/>
  <c r="M624" i="8"/>
  <c r="L848" i="8"/>
  <c r="M848" i="8"/>
  <c r="L849" i="8"/>
  <c r="M849" i="8"/>
  <c r="L850" i="8"/>
  <c r="M850" i="8"/>
  <c r="L851" i="8"/>
  <c r="M851" i="8"/>
  <c r="L852" i="8"/>
  <c r="M852" i="8"/>
  <c r="L853" i="8"/>
  <c r="M853" i="8"/>
  <c r="L854" i="8"/>
  <c r="M854" i="8"/>
  <c r="L855" i="8"/>
  <c r="M855" i="8"/>
  <c r="L856" i="8"/>
  <c r="M856" i="8"/>
  <c r="L857" i="8"/>
  <c r="M857" i="8"/>
  <c r="L858" i="8"/>
  <c r="M858" i="8"/>
  <c r="L859" i="8"/>
  <c r="M859" i="8"/>
  <c r="L860" i="8"/>
  <c r="M860" i="8"/>
  <c r="L861" i="8"/>
  <c r="M861" i="8"/>
  <c r="L862" i="8"/>
  <c r="M862" i="8"/>
  <c r="L863" i="8"/>
  <c r="M863" i="8"/>
  <c r="L864" i="8"/>
  <c r="M864" i="8"/>
  <c r="L865" i="8"/>
  <c r="M865" i="8"/>
  <c r="L866" i="8"/>
  <c r="M866" i="8"/>
  <c r="L867" i="8"/>
  <c r="M867" i="8"/>
  <c r="L868" i="8"/>
  <c r="M868" i="8"/>
  <c r="L869" i="8"/>
  <c r="M869" i="8"/>
  <c r="L791" i="8"/>
  <c r="M791" i="8"/>
  <c r="L870" i="8"/>
  <c r="M870" i="8"/>
  <c r="L871" i="8"/>
  <c r="M871" i="8"/>
  <c r="L872" i="8"/>
  <c r="M872" i="8"/>
  <c r="L873" i="8"/>
  <c r="M873" i="8"/>
  <c r="L874" i="8"/>
  <c r="M874" i="8"/>
  <c r="L875" i="8"/>
  <c r="M875" i="8"/>
  <c r="L876" i="8"/>
  <c r="M876" i="8"/>
  <c r="L877" i="8"/>
  <c r="M877" i="8"/>
  <c r="L878" i="8"/>
  <c r="M878" i="8"/>
  <c r="L879" i="8"/>
  <c r="M879" i="8"/>
  <c r="L880" i="8"/>
  <c r="M880" i="8"/>
  <c r="L881" i="8"/>
  <c r="M881" i="8"/>
  <c r="L882" i="8"/>
  <c r="M882" i="8"/>
  <c r="L883" i="8"/>
  <c r="M883" i="8"/>
  <c r="L884" i="8"/>
  <c r="M884" i="8"/>
  <c r="L885" i="8"/>
  <c r="M885" i="8"/>
  <c r="L886" i="8"/>
  <c r="M886" i="8"/>
  <c r="L887" i="8"/>
  <c r="M887" i="8"/>
  <c r="L888" i="8"/>
  <c r="M888" i="8"/>
  <c r="L890" i="8"/>
  <c r="M890" i="8"/>
  <c r="L891" i="8"/>
  <c r="M891" i="8"/>
  <c r="L892" i="8"/>
  <c r="M892" i="8"/>
  <c r="M251" i="8"/>
  <c r="P205" i="5"/>
  <c r="O205" i="5"/>
  <c r="N205" i="5"/>
  <c r="M205" i="5"/>
  <c r="L205" i="5"/>
  <c r="J205" i="5"/>
  <c r="H205" i="5"/>
  <c r="G205" i="5"/>
  <c r="F205" i="5"/>
  <c r="A205" i="5" s="1"/>
  <c r="C205" i="5"/>
  <c r="P494" i="5"/>
  <c r="O494" i="5"/>
  <c r="N494" i="5"/>
  <c r="M494" i="5"/>
  <c r="L494" i="5"/>
  <c r="J494" i="5"/>
  <c r="H494" i="5"/>
  <c r="G494" i="5"/>
  <c r="F494" i="5"/>
  <c r="A494" i="5" s="1"/>
  <c r="C494" i="5"/>
  <c r="P438" i="5"/>
  <c r="O438" i="5"/>
  <c r="N438" i="5"/>
  <c r="M438" i="5"/>
  <c r="L438" i="5"/>
  <c r="J438" i="5"/>
  <c r="H438" i="5"/>
  <c r="G438" i="5"/>
  <c r="F438" i="5"/>
  <c r="A438" i="5" s="1"/>
  <c r="C438" i="5"/>
  <c r="P410" i="5"/>
  <c r="O410" i="5"/>
  <c r="N410" i="5"/>
  <c r="M410" i="5"/>
  <c r="L410" i="5"/>
  <c r="J410" i="5"/>
  <c r="H410" i="5"/>
  <c r="G410" i="5"/>
  <c r="F410" i="5"/>
  <c r="A410" i="5" s="1"/>
  <c r="C410" i="5"/>
  <c r="P509" i="5"/>
  <c r="O509" i="5"/>
  <c r="N509" i="5"/>
  <c r="M509" i="5"/>
  <c r="L509" i="5"/>
  <c r="J509" i="5"/>
  <c r="H509" i="5"/>
  <c r="G509" i="5"/>
  <c r="F509" i="5"/>
  <c r="A509" i="5" s="1"/>
  <c r="C509" i="5"/>
  <c r="P678" i="5"/>
  <c r="O678" i="5"/>
  <c r="N678" i="5"/>
  <c r="M678" i="5"/>
  <c r="L678" i="5"/>
  <c r="J678" i="5"/>
  <c r="H678" i="5"/>
  <c r="G678" i="5"/>
  <c r="F678" i="5"/>
  <c r="A678" i="5" s="1"/>
  <c r="C678" i="5"/>
  <c r="P565" i="5"/>
  <c r="O565" i="5"/>
  <c r="N565" i="5"/>
  <c r="M565" i="5"/>
  <c r="L565" i="5"/>
  <c r="J565" i="5"/>
  <c r="H565" i="5"/>
  <c r="G565" i="5"/>
  <c r="F565" i="5"/>
  <c r="A565" i="5" s="1"/>
  <c r="C565" i="5"/>
  <c r="P51" i="5"/>
  <c r="O51" i="5"/>
  <c r="N51" i="5"/>
  <c r="M51" i="5"/>
  <c r="L51" i="5"/>
  <c r="J51" i="5"/>
  <c r="H51" i="5"/>
  <c r="G51" i="5"/>
  <c r="F51" i="5"/>
  <c r="A51" i="5" s="1"/>
  <c r="C51" i="5"/>
  <c r="P750" i="5"/>
  <c r="O750" i="5"/>
  <c r="N750" i="5"/>
  <c r="M750" i="5"/>
  <c r="L750" i="5"/>
  <c r="J750" i="5"/>
  <c r="H750" i="5"/>
  <c r="G750" i="5"/>
  <c r="F750" i="5"/>
  <c r="A750" i="5" s="1"/>
  <c r="C750" i="5"/>
  <c r="P576" i="5"/>
  <c r="O576" i="5"/>
  <c r="N576" i="5"/>
  <c r="M576" i="5"/>
  <c r="L576" i="5"/>
  <c r="J576" i="5"/>
  <c r="H576" i="5"/>
  <c r="G576" i="5"/>
  <c r="F576" i="5"/>
  <c r="A576" i="5" s="1"/>
  <c r="C576" i="5"/>
  <c r="P727" i="5"/>
  <c r="O727" i="5"/>
  <c r="N727" i="5"/>
  <c r="M727" i="5"/>
  <c r="L727" i="5"/>
  <c r="J727" i="5"/>
  <c r="H727" i="5"/>
  <c r="G727" i="5"/>
  <c r="F727" i="5"/>
  <c r="A727" i="5" s="1"/>
  <c r="C727" i="5"/>
  <c r="P486" i="5"/>
  <c r="O486" i="5"/>
  <c r="N486" i="5"/>
  <c r="M486" i="5"/>
  <c r="L486" i="5"/>
  <c r="J486" i="5"/>
  <c r="H486" i="5"/>
  <c r="G486" i="5"/>
  <c r="F486" i="5"/>
  <c r="A486" i="5" s="1"/>
  <c r="C486" i="5"/>
  <c r="P704" i="5"/>
  <c r="O704" i="5"/>
  <c r="N704" i="5"/>
  <c r="M704" i="5"/>
  <c r="L704" i="5"/>
  <c r="J704" i="5"/>
  <c r="H704" i="5"/>
  <c r="G704" i="5"/>
  <c r="F704" i="5"/>
  <c r="A704" i="5" s="1"/>
  <c r="C704" i="5"/>
  <c r="P418" i="5"/>
  <c r="O418" i="5"/>
  <c r="N418" i="5"/>
  <c r="M418" i="5"/>
  <c r="L418" i="5"/>
  <c r="J418" i="5"/>
  <c r="H418" i="5"/>
  <c r="G418" i="5"/>
  <c r="F418" i="5"/>
  <c r="A418" i="5" s="1"/>
  <c r="C418" i="5"/>
  <c r="P120" i="5"/>
  <c r="O120" i="5"/>
  <c r="N120" i="5"/>
  <c r="M120" i="5"/>
  <c r="L120" i="5"/>
  <c r="J120" i="5"/>
  <c r="H120" i="5"/>
  <c r="G120" i="5"/>
  <c r="F120" i="5"/>
  <c r="A120" i="5" s="1"/>
  <c r="C120" i="5"/>
  <c r="P106" i="5"/>
  <c r="O106" i="5"/>
  <c r="N106" i="5"/>
  <c r="M106" i="5"/>
  <c r="L106" i="5"/>
  <c r="J106" i="5"/>
  <c r="H106" i="5"/>
  <c r="G106" i="5"/>
  <c r="F106" i="5"/>
  <c r="A106" i="5" s="1"/>
  <c r="C106" i="5"/>
  <c r="P845" i="5"/>
  <c r="O845" i="5"/>
  <c r="N845" i="5"/>
  <c r="M845" i="5"/>
  <c r="L845" i="5"/>
  <c r="J845" i="5"/>
  <c r="H845" i="5"/>
  <c r="G845" i="5"/>
  <c r="F845" i="5"/>
  <c r="A845" i="5" s="1"/>
  <c r="C845" i="5"/>
  <c r="P117" i="5"/>
  <c r="O117" i="5"/>
  <c r="N117" i="5"/>
  <c r="M117" i="5"/>
  <c r="L117" i="5"/>
  <c r="J117" i="5"/>
  <c r="H117" i="5"/>
  <c r="G117" i="5"/>
  <c r="F117" i="5"/>
  <c r="A117" i="5" s="1"/>
  <c r="C117" i="5"/>
  <c r="P512" i="5"/>
  <c r="O512" i="5"/>
  <c r="N512" i="5"/>
  <c r="M512" i="5"/>
  <c r="L512" i="5"/>
  <c r="J512" i="5"/>
  <c r="H512" i="5"/>
  <c r="G512" i="5"/>
  <c r="F512" i="5"/>
  <c r="A512" i="5" s="1"/>
  <c r="C512" i="5"/>
  <c r="P677" i="5"/>
  <c r="O677" i="5"/>
  <c r="N677" i="5"/>
  <c r="M677" i="5"/>
  <c r="L677" i="5"/>
  <c r="J677" i="5"/>
  <c r="H677" i="5"/>
  <c r="G677" i="5"/>
  <c r="F677" i="5"/>
  <c r="A677" i="5" s="1"/>
  <c r="C677" i="5"/>
  <c r="P482" i="5"/>
  <c r="O482" i="5"/>
  <c r="N482" i="5"/>
  <c r="M482" i="5"/>
  <c r="L482" i="5"/>
  <c r="J482" i="5"/>
  <c r="H482" i="5"/>
  <c r="G482" i="5"/>
  <c r="F482" i="5"/>
  <c r="A482" i="5" s="1"/>
  <c r="C482" i="5"/>
  <c r="P631" i="5"/>
  <c r="O631" i="5"/>
  <c r="N631" i="5"/>
  <c r="M631" i="5"/>
  <c r="L631" i="5"/>
  <c r="J631" i="5"/>
  <c r="H631" i="5"/>
  <c r="G631" i="5"/>
  <c r="F631" i="5"/>
  <c r="A631" i="5" s="1"/>
  <c r="C631" i="5"/>
  <c r="P864" i="5"/>
  <c r="O864" i="5"/>
  <c r="N864" i="5"/>
  <c r="M864" i="5"/>
  <c r="L864" i="5"/>
  <c r="J864" i="5"/>
  <c r="H864" i="5"/>
  <c r="G864" i="5"/>
  <c r="F864" i="5"/>
  <c r="A864" i="5" s="1"/>
  <c r="C864" i="5"/>
  <c r="P730" i="5"/>
  <c r="O730" i="5"/>
  <c r="N730" i="5"/>
  <c r="M730" i="5"/>
  <c r="L730" i="5"/>
  <c r="J730" i="5"/>
  <c r="H730" i="5"/>
  <c r="G730" i="5"/>
  <c r="F730" i="5"/>
  <c r="A730" i="5" s="1"/>
  <c r="C730" i="5"/>
  <c r="P264" i="5"/>
  <c r="O264" i="5"/>
  <c r="N264" i="5"/>
  <c r="M264" i="5"/>
  <c r="L264" i="5"/>
  <c r="J264" i="5"/>
  <c r="H264" i="5"/>
  <c r="G264" i="5"/>
  <c r="F264" i="5"/>
  <c r="A264" i="5" s="1"/>
  <c r="C264" i="5"/>
  <c r="P284" i="1"/>
  <c r="N284" i="1"/>
  <c r="M284" i="1"/>
  <c r="L284" i="1"/>
  <c r="K284" i="1"/>
  <c r="J284" i="1"/>
  <c r="H284" i="1"/>
  <c r="G284" i="1"/>
  <c r="F284" i="1"/>
  <c r="E284" i="1"/>
  <c r="D284" i="1"/>
  <c r="C284" i="1"/>
  <c r="P273" i="1"/>
  <c r="N273" i="1"/>
  <c r="M273" i="1"/>
  <c r="L273" i="1"/>
  <c r="K273" i="1"/>
  <c r="J273" i="1"/>
  <c r="H273" i="1"/>
  <c r="G273" i="1"/>
  <c r="F273" i="1"/>
  <c r="E273" i="1"/>
  <c r="D273" i="1"/>
  <c r="C273" i="1"/>
  <c r="P683" i="1"/>
  <c r="N683" i="1"/>
  <c r="M683" i="1"/>
  <c r="L683" i="1"/>
  <c r="K683" i="1"/>
  <c r="J683" i="1"/>
  <c r="H683" i="1"/>
  <c r="G683" i="1"/>
  <c r="F683" i="1"/>
  <c r="E683" i="1"/>
  <c r="D683" i="1"/>
  <c r="C683" i="1"/>
  <c r="P651" i="1"/>
  <c r="N651" i="1"/>
  <c r="M651" i="1"/>
  <c r="L651" i="1"/>
  <c r="K651" i="1"/>
  <c r="J651" i="1"/>
  <c r="H651" i="1"/>
  <c r="G651" i="1"/>
  <c r="F651" i="1"/>
  <c r="E651" i="1"/>
  <c r="D651" i="1"/>
  <c r="C651" i="1"/>
  <c r="P104" i="1"/>
  <c r="N104" i="1"/>
  <c r="M104" i="1"/>
  <c r="L104" i="1"/>
  <c r="K104" i="1"/>
  <c r="J104" i="1"/>
  <c r="H104" i="1"/>
  <c r="G104" i="1"/>
  <c r="F104" i="1"/>
  <c r="E104" i="1"/>
  <c r="D104" i="1"/>
  <c r="C104" i="1"/>
  <c r="P465" i="1"/>
  <c r="N465" i="1"/>
  <c r="M465" i="1"/>
  <c r="L465" i="1"/>
  <c r="K465" i="1"/>
  <c r="J465" i="1"/>
  <c r="H465" i="1"/>
  <c r="G465" i="1"/>
  <c r="F465" i="1"/>
  <c r="E465" i="1"/>
  <c r="D465" i="1"/>
  <c r="C465" i="1"/>
  <c r="P25" i="1"/>
  <c r="N25" i="1"/>
  <c r="M25" i="1"/>
  <c r="L25" i="1"/>
  <c r="K25" i="1"/>
  <c r="J25" i="1"/>
  <c r="H25" i="1"/>
  <c r="G25" i="1"/>
  <c r="F25" i="1"/>
  <c r="E25" i="1"/>
  <c r="D25" i="1"/>
  <c r="C25" i="1"/>
  <c r="P460" i="1"/>
  <c r="N460" i="1"/>
  <c r="M460" i="1"/>
  <c r="L460" i="1"/>
  <c r="K460" i="1"/>
  <c r="J460" i="1"/>
  <c r="H460" i="1"/>
  <c r="G460" i="1"/>
  <c r="F460" i="1"/>
  <c r="E460" i="1"/>
  <c r="D460" i="1"/>
  <c r="C460" i="1"/>
  <c r="P527" i="1"/>
  <c r="N527" i="1"/>
  <c r="M527" i="1"/>
  <c r="L527" i="1"/>
  <c r="K527" i="1"/>
  <c r="J527" i="1"/>
  <c r="H527" i="1"/>
  <c r="G527" i="1"/>
  <c r="F527" i="1"/>
  <c r="E527" i="1"/>
  <c r="D527" i="1"/>
  <c r="C527" i="1"/>
  <c r="P580" i="1"/>
  <c r="N580" i="1"/>
  <c r="M580" i="1"/>
  <c r="L580" i="1"/>
  <c r="K580" i="1"/>
  <c r="J580" i="1"/>
  <c r="H580" i="1"/>
  <c r="G580" i="1"/>
  <c r="F580" i="1"/>
  <c r="E580" i="1"/>
  <c r="D580" i="1"/>
  <c r="C580" i="1"/>
  <c r="P685" i="1"/>
  <c r="N685" i="1"/>
  <c r="M685" i="1"/>
  <c r="L685" i="1"/>
  <c r="K685" i="1"/>
  <c r="J685" i="1"/>
  <c r="H685" i="1"/>
  <c r="G685" i="1"/>
  <c r="F685" i="1"/>
  <c r="E685" i="1"/>
  <c r="D685" i="1"/>
  <c r="C685" i="1"/>
  <c r="P99" i="1"/>
  <c r="N99" i="1"/>
  <c r="M99" i="1"/>
  <c r="L99" i="1"/>
  <c r="K99" i="1"/>
  <c r="J99" i="1"/>
  <c r="H99" i="1"/>
  <c r="G99" i="1"/>
  <c r="F99" i="1"/>
  <c r="E99" i="1"/>
  <c r="D99" i="1"/>
  <c r="C99" i="1"/>
  <c r="P364" i="1"/>
  <c r="N364" i="1"/>
  <c r="M364" i="1"/>
  <c r="L364" i="1"/>
  <c r="K364" i="1"/>
  <c r="J364" i="1"/>
  <c r="H364" i="1"/>
  <c r="G364" i="1"/>
  <c r="F364" i="1"/>
  <c r="E364" i="1"/>
  <c r="D364" i="1"/>
  <c r="C364" i="1"/>
  <c r="P406" i="1"/>
  <c r="N406" i="1"/>
  <c r="M406" i="1"/>
  <c r="L406" i="1"/>
  <c r="K406" i="1"/>
  <c r="J406" i="1"/>
  <c r="H406" i="1"/>
  <c r="G406" i="1"/>
  <c r="F406" i="1"/>
  <c r="E406" i="1"/>
  <c r="D406" i="1"/>
  <c r="C406" i="1"/>
  <c r="P907" i="1"/>
  <c r="N907" i="1"/>
  <c r="M907" i="1"/>
  <c r="L907" i="1"/>
  <c r="K907" i="1"/>
  <c r="J907" i="1"/>
  <c r="H907" i="1"/>
  <c r="G907" i="1"/>
  <c r="F907" i="1"/>
  <c r="E907" i="1"/>
  <c r="D907" i="1"/>
  <c r="C907" i="1"/>
  <c r="P404" i="1"/>
  <c r="N404" i="1"/>
  <c r="M404" i="1"/>
  <c r="L404" i="1"/>
  <c r="K404" i="1"/>
  <c r="J404" i="1"/>
  <c r="H404" i="1"/>
  <c r="G404" i="1"/>
  <c r="F404" i="1"/>
  <c r="E404" i="1"/>
  <c r="D404" i="1"/>
  <c r="C404" i="1"/>
  <c r="P771" i="1"/>
  <c r="N771" i="1"/>
  <c r="M771" i="1"/>
  <c r="L771" i="1"/>
  <c r="K771" i="1"/>
  <c r="J771" i="1"/>
  <c r="H771" i="1"/>
  <c r="G771" i="1"/>
  <c r="F771" i="1"/>
  <c r="E771" i="1"/>
  <c r="D771" i="1"/>
  <c r="C771" i="1"/>
  <c r="P276" i="1"/>
  <c r="N276" i="1"/>
  <c r="M276" i="1"/>
  <c r="L276" i="1"/>
  <c r="K276" i="1"/>
  <c r="J276" i="1"/>
  <c r="H276" i="1"/>
  <c r="G276" i="1"/>
  <c r="F276" i="1"/>
  <c r="E276" i="1"/>
  <c r="D276" i="1"/>
  <c r="C276" i="1"/>
  <c r="P659" i="1"/>
  <c r="N659" i="1"/>
  <c r="M659" i="1"/>
  <c r="L659" i="1"/>
  <c r="K659" i="1"/>
  <c r="J659" i="1"/>
  <c r="H659" i="1"/>
  <c r="G659" i="1"/>
  <c r="F659" i="1"/>
  <c r="E659" i="1"/>
  <c r="D659" i="1"/>
  <c r="C659" i="1"/>
  <c r="P911" i="1"/>
  <c r="N911" i="1"/>
  <c r="M911" i="1"/>
  <c r="L911" i="1"/>
  <c r="K911" i="1"/>
  <c r="J911" i="1"/>
  <c r="H911" i="1"/>
  <c r="G911" i="1"/>
  <c r="F911" i="1"/>
  <c r="E911" i="1"/>
  <c r="D911" i="1"/>
  <c r="C911" i="1"/>
  <c r="P620" i="1"/>
  <c r="N620" i="1"/>
  <c r="M620" i="1"/>
  <c r="L620" i="1"/>
  <c r="K620" i="1"/>
  <c r="J620" i="1"/>
  <c r="H620" i="1"/>
  <c r="G620" i="1"/>
  <c r="F620" i="1"/>
  <c r="E620" i="1"/>
  <c r="D620" i="1"/>
  <c r="C620" i="1"/>
  <c r="P405" i="1"/>
  <c r="N405" i="1"/>
  <c r="M405" i="1"/>
  <c r="L405" i="1"/>
  <c r="K405" i="1"/>
  <c r="J405" i="1"/>
  <c r="H405" i="1"/>
  <c r="G405" i="1"/>
  <c r="F405" i="1"/>
  <c r="E405" i="1"/>
  <c r="D405" i="1"/>
  <c r="C405" i="1"/>
  <c r="P719" i="1"/>
  <c r="N719" i="1"/>
  <c r="M719" i="1"/>
  <c r="L719" i="1"/>
  <c r="K719" i="1"/>
  <c r="J719" i="1"/>
  <c r="H719" i="1"/>
  <c r="G719" i="1"/>
  <c r="F719" i="1"/>
  <c r="E719" i="1"/>
  <c r="D719" i="1"/>
  <c r="C719" i="1"/>
  <c r="P735" i="1"/>
  <c r="N735" i="1"/>
  <c r="M735" i="1"/>
  <c r="L735" i="1"/>
  <c r="K735" i="1"/>
  <c r="J735" i="1"/>
  <c r="H735" i="1"/>
  <c r="G735" i="1"/>
  <c r="F735" i="1"/>
  <c r="E735" i="1"/>
  <c r="D735" i="1"/>
  <c r="C735" i="1"/>
  <c r="P294" i="1"/>
  <c r="N294" i="1"/>
  <c r="M294" i="1"/>
  <c r="L294" i="1"/>
  <c r="K294" i="1"/>
  <c r="J294" i="1"/>
  <c r="H294" i="1"/>
  <c r="G294" i="1"/>
  <c r="F294" i="1"/>
  <c r="E294" i="1"/>
  <c r="D294" i="1"/>
  <c r="C294" i="1"/>
  <c r="V382" i="8"/>
  <c r="U382" i="8"/>
  <c r="T382" i="8"/>
  <c r="S382" i="8"/>
  <c r="R382" i="8"/>
  <c r="N382" i="8"/>
  <c r="K382" i="8"/>
  <c r="I382" i="8"/>
  <c r="H382" i="8"/>
  <c r="G382" i="8"/>
  <c r="F382" i="8"/>
  <c r="E382" i="8"/>
  <c r="D382" i="8"/>
  <c r="C382" i="8"/>
  <c r="P108" i="5"/>
  <c r="O108" i="5"/>
  <c r="N108" i="5"/>
  <c r="M108" i="5"/>
  <c r="L108" i="5"/>
  <c r="J108" i="5"/>
  <c r="H108" i="5"/>
  <c r="G108" i="5"/>
  <c r="F108" i="5"/>
  <c r="A108" i="5" s="1"/>
  <c r="C108" i="5"/>
  <c r="P290" i="1"/>
  <c r="N290" i="1"/>
  <c r="M290" i="1"/>
  <c r="L290" i="1"/>
  <c r="K290" i="1"/>
  <c r="J290" i="1"/>
  <c r="H290" i="1"/>
  <c r="G290" i="1"/>
  <c r="F290" i="1"/>
  <c r="E290" i="1"/>
  <c r="D290" i="1"/>
  <c r="C290" i="1"/>
  <c r="S892" i="8"/>
  <c r="S891" i="8"/>
  <c r="S890" i="8"/>
  <c r="S888" i="8"/>
  <c r="S887" i="8"/>
  <c r="S886" i="8"/>
  <c r="S885" i="8"/>
  <c r="S884" i="8"/>
  <c r="S883" i="8"/>
  <c r="S882" i="8"/>
  <c r="S881" i="8"/>
  <c r="S880" i="8"/>
  <c r="S879" i="8"/>
  <c r="S878" i="8"/>
  <c r="S877" i="8"/>
  <c r="S876" i="8"/>
  <c r="S875" i="8"/>
  <c r="S874" i="8"/>
  <c r="S873" i="8"/>
  <c r="S872" i="8"/>
  <c r="S871" i="8"/>
  <c r="S870" i="8"/>
  <c r="S791" i="8"/>
  <c r="S869" i="8"/>
  <c r="S868" i="8"/>
  <c r="S867" i="8"/>
  <c r="S866" i="8"/>
  <c r="S865" i="8"/>
  <c r="S864" i="8"/>
  <c r="S863" i="8"/>
  <c r="S862" i="8"/>
  <c r="S861" i="8"/>
  <c r="S860" i="8"/>
  <c r="S859" i="8"/>
  <c r="S858" i="8"/>
  <c r="S857" i="8"/>
  <c r="S856" i="8"/>
  <c r="S855" i="8"/>
  <c r="S854" i="8"/>
  <c r="S853" i="8"/>
  <c r="S852" i="8"/>
  <c r="S851" i="8"/>
  <c r="S850" i="8"/>
  <c r="S849" i="8"/>
  <c r="S848" i="8"/>
  <c r="S373" i="8"/>
  <c r="S519" i="8"/>
  <c r="S322" i="8"/>
  <c r="S705" i="8"/>
  <c r="S101" i="8"/>
  <c r="S52" i="8"/>
  <c r="S666" i="8"/>
  <c r="S174" i="8"/>
  <c r="S665" i="8"/>
  <c r="S615" i="8"/>
  <c r="S46" i="8"/>
  <c r="S194" i="8"/>
  <c r="S838" i="8"/>
  <c r="S661" i="8"/>
  <c r="S237" i="8"/>
  <c r="S638" i="8"/>
  <c r="S737" i="8"/>
  <c r="S13" i="8"/>
  <c r="S435" i="8"/>
  <c r="S66" i="8"/>
  <c r="S257" i="8"/>
  <c r="S130" i="8"/>
  <c r="S288" i="8"/>
  <c r="S277" i="8"/>
  <c r="S739" i="8"/>
  <c r="S215" i="8"/>
  <c r="S624" i="8"/>
  <c r="S623" i="8"/>
  <c r="S179" i="8"/>
  <c r="S548" i="8"/>
  <c r="S673" i="8"/>
  <c r="S325" i="8"/>
  <c r="S350" i="8"/>
  <c r="S727" i="8"/>
  <c r="S597" i="8"/>
  <c r="S449" i="8"/>
  <c r="S374" i="8"/>
  <c r="S775" i="8"/>
  <c r="S106" i="8"/>
  <c r="S822" i="8"/>
  <c r="S29" i="8"/>
  <c r="S205" i="8"/>
  <c r="S774" i="8"/>
  <c r="S649" i="8"/>
  <c r="S474" i="8"/>
  <c r="S81" i="8"/>
  <c r="S80" i="8"/>
  <c r="S847" i="8"/>
  <c r="S425" i="8"/>
  <c r="S157" i="8"/>
  <c r="S497" i="8"/>
  <c r="S799" i="8"/>
  <c r="S156" i="8"/>
  <c r="S127" i="8"/>
  <c r="S448" i="8"/>
  <c r="S773" i="8"/>
  <c r="S349" i="8"/>
  <c r="S301" i="8"/>
  <c r="S751" i="8"/>
  <c r="S573" i="8"/>
  <c r="S105" i="8"/>
  <c r="S726" i="8"/>
  <c r="S572" i="8"/>
  <c r="S424" i="8"/>
  <c r="S725" i="8"/>
  <c r="S473" i="8"/>
  <c r="S104" i="8"/>
  <c r="S571" i="8"/>
  <c r="S447" i="8"/>
  <c r="S570" i="8"/>
  <c r="S56" i="8"/>
  <c r="S300" i="8"/>
  <c r="S846" i="8"/>
  <c r="S28" i="8"/>
  <c r="S348" i="8"/>
  <c r="S472" i="8"/>
  <c r="S226" i="8"/>
  <c r="S423" i="8"/>
  <c r="S622" i="8"/>
  <c r="S798" i="8"/>
  <c r="S126" i="8"/>
  <c r="S299" i="8"/>
  <c r="S596" i="8"/>
  <c r="S595" i="8"/>
  <c r="S569" i="8"/>
  <c r="S27" i="8"/>
  <c r="S797" i="8"/>
  <c r="S724" i="8"/>
  <c r="S648" i="8"/>
  <c r="S772" i="8"/>
  <c r="S723" i="8"/>
  <c r="S446" i="8"/>
  <c r="S298" i="8"/>
  <c r="S547" i="8"/>
  <c r="S647" i="8"/>
  <c r="S324" i="8"/>
  <c r="S26" i="8"/>
  <c r="S672" i="8"/>
  <c r="S274" i="8"/>
  <c r="S845" i="8"/>
  <c r="S646" i="8"/>
  <c r="S546" i="8"/>
  <c r="S178" i="8"/>
  <c r="S225" i="8"/>
  <c r="S722" i="8"/>
  <c r="S203" i="8"/>
  <c r="S204" i="8"/>
  <c r="S250" i="8"/>
  <c r="S55" i="8"/>
  <c r="S889" i="8"/>
  <c r="S750" i="8"/>
  <c r="S154" i="8"/>
  <c r="S155" i="8"/>
  <c r="S297" i="8"/>
  <c r="S568" i="8"/>
  <c r="S821" i="8"/>
  <c r="S770" i="8"/>
  <c r="S721" i="8"/>
  <c r="S520" i="8"/>
  <c r="S422" i="8"/>
  <c r="S398" i="8"/>
  <c r="S749" i="8"/>
  <c r="S421" i="8"/>
  <c r="S496" i="8"/>
  <c r="S720" i="8"/>
  <c r="S719" i="8"/>
  <c r="S103" i="8"/>
  <c r="S771" i="8"/>
  <c r="S249" i="8"/>
  <c r="S820" i="8"/>
  <c r="S471" i="8"/>
  <c r="S420" i="8"/>
  <c r="S323" i="8"/>
  <c r="S79" i="8"/>
  <c r="S718" i="8"/>
  <c r="S202" i="8"/>
  <c r="S419" i="8"/>
  <c r="S748" i="8"/>
  <c r="S717" i="8"/>
  <c r="S716" i="8"/>
  <c r="S518" i="8"/>
  <c r="S296" i="8"/>
  <c r="S594" i="8"/>
  <c r="S715" i="8"/>
  <c r="S621" i="8"/>
  <c r="S796" i="8"/>
  <c r="S295" i="8"/>
  <c r="S54" i="8"/>
  <c r="S148" i="8"/>
  <c r="S248" i="8"/>
  <c r="S714" i="8"/>
  <c r="S713" i="8"/>
  <c r="S712" i="8"/>
  <c r="S711" i="8"/>
  <c r="S708" i="8"/>
  <c r="S464" i="8"/>
  <c r="S200" i="8"/>
  <c r="S372" i="8"/>
  <c r="S247" i="8"/>
  <c r="S273" i="8"/>
  <c r="S593" i="8"/>
  <c r="S505" i="8"/>
  <c r="S470" i="8"/>
  <c r="S201" i="8"/>
  <c r="S125" i="8"/>
  <c r="S25" i="8"/>
  <c r="S707" i="8"/>
  <c r="S567" i="8"/>
  <c r="S347" i="8"/>
  <c r="S706" i="8"/>
  <c r="S153" i="8"/>
  <c r="S445" i="8"/>
  <c r="S710" i="8"/>
  <c r="S12" i="8"/>
  <c r="S294" i="8"/>
  <c r="S293" i="8"/>
  <c r="S246" i="8"/>
  <c r="S507" i="8"/>
  <c r="S78" i="8"/>
  <c r="S152" i="8"/>
  <c r="S480" i="8"/>
  <c r="S245" i="8"/>
  <c r="S53" i="8"/>
  <c r="S709" i="8"/>
  <c r="S199" i="8"/>
  <c r="S592" i="8"/>
  <c r="S88" i="8"/>
  <c r="S455" i="8"/>
  <c r="S844" i="8"/>
  <c r="S102" i="8"/>
  <c r="S330" i="8"/>
  <c r="S198" i="8"/>
  <c r="S843" i="8"/>
  <c r="S495" i="8"/>
  <c r="S346" i="8"/>
  <c r="S703" i="8"/>
  <c r="S704" i="8"/>
  <c r="S469" i="8"/>
  <c r="S517" i="8"/>
  <c r="S124" i="8"/>
  <c r="S645" i="8"/>
  <c r="S620" i="8"/>
  <c r="S545" i="8"/>
  <c r="S619" i="8"/>
  <c r="S702" i="8"/>
  <c r="S610" i="8"/>
  <c r="S701" i="8"/>
  <c r="S819" i="8"/>
  <c r="S272" i="8"/>
  <c r="S244" i="8"/>
  <c r="S444" i="8"/>
  <c r="S24" i="8"/>
  <c r="S397" i="8"/>
  <c r="S544" i="8"/>
  <c r="S271" i="8"/>
  <c r="S671" i="8"/>
  <c r="S700" i="8"/>
  <c r="S224" i="8"/>
  <c r="S151" i="8"/>
  <c r="S591" i="8"/>
  <c r="S699" i="8"/>
  <c r="S371" i="8"/>
  <c r="S77" i="8"/>
  <c r="S177" i="8"/>
  <c r="S468" i="8"/>
  <c r="S418" i="8"/>
  <c r="S698" i="8"/>
  <c r="S150" i="8"/>
  <c r="S795" i="8"/>
  <c r="S516" i="8"/>
  <c r="S747" i="8"/>
  <c r="S51" i="8"/>
  <c r="S176" i="8"/>
  <c r="S76" i="8"/>
  <c r="S670" i="8"/>
  <c r="S149" i="8"/>
  <c r="S75" i="8"/>
  <c r="S697" i="8"/>
  <c r="S669" i="8"/>
  <c r="S668" i="8"/>
  <c r="S23" i="8"/>
  <c r="S696" i="8"/>
  <c r="S74" i="8"/>
  <c r="S515" i="8"/>
  <c r="S618" i="8"/>
  <c r="S794" i="8"/>
  <c r="S270" i="8"/>
  <c r="S292" i="8"/>
  <c r="S396" i="8"/>
  <c r="S695" i="8"/>
  <c r="S223" i="8"/>
  <c r="S769" i="8"/>
  <c r="S123" i="8"/>
  <c r="S395" i="8"/>
  <c r="S321" i="8"/>
  <c r="S50" i="8"/>
  <c r="S514" i="8"/>
  <c r="S590" i="8"/>
  <c r="S291" i="8"/>
  <c r="S49" i="8"/>
  <c r="S566" i="8"/>
  <c r="S392" i="8"/>
  <c r="S644" i="8"/>
  <c r="S147" i="8"/>
  <c r="S394" i="8"/>
  <c r="S689" i="8"/>
  <c r="S320" i="8"/>
  <c r="S22" i="8"/>
  <c r="S243" i="8"/>
  <c r="S542" i="8"/>
  <c r="S667" i="8"/>
  <c r="S543" i="8"/>
  <c r="S617" i="8"/>
  <c r="S768" i="8"/>
  <c r="S541" i="8"/>
  <c r="S694" i="8"/>
  <c r="S393" i="8"/>
  <c r="S146" i="8"/>
  <c r="S494" i="8"/>
  <c r="S693" i="8"/>
  <c r="S643" i="8"/>
  <c r="S842" i="8"/>
  <c r="S345" i="8"/>
  <c r="S642" i="8"/>
  <c r="S767" i="8"/>
  <c r="S145" i="8"/>
  <c r="S222" i="8"/>
  <c r="S269" i="8"/>
  <c r="S122" i="8"/>
  <c r="S493" i="8"/>
  <c r="S417" i="8"/>
  <c r="S290" i="8"/>
  <c r="S221" i="8"/>
  <c r="S268" i="8"/>
  <c r="S344" i="8"/>
  <c r="S343" i="8"/>
  <c r="S73" i="8"/>
  <c r="S319" i="8"/>
  <c r="S370" i="8"/>
  <c r="S692" i="8"/>
  <c r="S289" i="8"/>
  <c r="S197" i="8"/>
  <c r="S416" i="8"/>
  <c r="S21" i="8"/>
  <c r="S175" i="8"/>
  <c r="S841" i="8"/>
  <c r="S144" i="8"/>
  <c r="S565" i="8"/>
  <c r="S691" i="8"/>
  <c r="S143" i="8"/>
  <c r="S513" i="8"/>
  <c r="S267" i="8"/>
  <c r="S391" i="8"/>
  <c r="S196" i="8"/>
  <c r="S467" i="8"/>
  <c r="S818" i="8"/>
  <c r="S195" i="8"/>
  <c r="S318" i="8"/>
  <c r="S100" i="8"/>
  <c r="S142" i="8"/>
  <c r="S442" i="8"/>
  <c r="S48" i="8"/>
  <c r="S20" i="8"/>
  <c r="S220" i="8"/>
  <c r="S415" i="8"/>
  <c r="S443" i="8"/>
  <c r="S99" i="8"/>
  <c r="S690" i="8"/>
  <c r="S342" i="8"/>
  <c r="S664" i="8"/>
  <c r="S47" i="8"/>
  <c r="S766" i="8"/>
  <c r="S19" i="8"/>
  <c r="S287" i="8"/>
  <c r="S72" i="8"/>
  <c r="S793" i="8"/>
  <c r="S266" i="8"/>
  <c r="S512" i="8"/>
  <c r="S341" i="8"/>
  <c r="S141" i="8"/>
  <c r="S390" i="8"/>
  <c r="S792" i="8"/>
  <c r="S840" i="8"/>
  <c r="S369" i="8"/>
  <c r="S414" i="8"/>
  <c r="S368" i="8"/>
  <c r="S219" i="8"/>
  <c r="S173" i="8"/>
  <c r="S616" i="8"/>
  <c r="S98" i="8"/>
  <c r="S97" i="8"/>
  <c r="S242" i="8"/>
  <c r="S45" i="8"/>
  <c r="S688" i="8"/>
  <c r="S746" i="8"/>
  <c r="S466" i="8"/>
  <c r="S265" i="8"/>
  <c r="S340" i="8"/>
  <c r="S317" i="8"/>
  <c r="S218" i="8"/>
  <c r="S540" i="8"/>
  <c r="S641" i="8"/>
  <c r="S461" i="8"/>
  <c r="S589" i="8"/>
  <c r="S241" i="8"/>
  <c r="S264" i="8"/>
  <c r="S413" i="8"/>
  <c r="S96" i="8"/>
  <c r="S367" i="8"/>
  <c r="S687" i="8"/>
  <c r="S441" i="8"/>
  <c r="S614" i="8"/>
  <c r="S745" i="8"/>
  <c r="S539" i="8"/>
  <c r="S440" i="8"/>
  <c r="S564" i="8"/>
  <c r="S95" i="8"/>
  <c r="S817" i="8"/>
  <c r="S538" i="8"/>
  <c r="S744" i="8"/>
  <c r="S790" i="8"/>
  <c r="S366" i="8"/>
  <c r="S18" i="8"/>
  <c r="S492" i="8"/>
  <c r="S839" i="8"/>
  <c r="S172" i="8"/>
  <c r="S240" i="8"/>
  <c r="S365" i="8"/>
  <c r="S171" i="8"/>
  <c r="S339" i="8"/>
  <c r="S263" i="8"/>
  <c r="S789" i="8"/>
  <c r="S816" i="8"/>
  <c r="S338" i="8"/>
  <c r="S837" i="8"/>
  <c r="S613" i="8"/>
  <c r="S44" i="8"/>
  <c r="S140" i="8"/>
  <c r="S663" i="8"/>
  <c r="S537" i="8"/>
  <c r="S316" i="8"/>
  <c r="S364" i="8"/>
  <c r="S43" i="8"/>
  <c r="S239" i="8"/>
  <c r="S686" i="8"/>
  <c r="S262" i="8"/>
  <c r="S261" i="8"/>
  <c r="S463" i="8"/>
  <c r="S42" i="8"/>
  <c r="S315" i="8"/>
  <c r="S439" i="8"/>
  <c r="S462" i="8"/>
  <c r="S193" i="8"/>
  <c r="S536" i="8"/>
  <c r="S389" i="8"/>
  <c r="S563" i="8"/>
  <c r="S640" i="8"/>
  <c r="S388" i="8"/>
  <c r="S535" i="8"/>
  <c r="S534" i="8"/>
  <c r="S17" i="8"/>
  <c r="S836" i="8"/>
  <c r="S765" i="8"/>
  <c r="S612" i="8"/>
  <c r="S685" i="8"/>
  <c r="S139" i="8"/>
  <c r="S41" i="8"/>
  <c r="S260" i="8"/>
  <c r="S121" i="8"/>
  <c r="S835" i="8"/>
  <c r="S639" i="8"/>
  <c r="S533" i="8"/>
  <c r="S662" i="8"/>
  <c r="S834" i="8"/>
  <c r="S120" i="8"/>
  <c r="S562" i="8"/>
  <c r="S532" i="8"/>
  <c r="S815" i="8"/>
  <c r="S561" i="8"/>
  <c r="S588" i="8"/>
  <c r="S259" i="8"/>
  <c r="S387" i="8"/>
  <c r="S684" i="8"/>
  <c r="S743" i="8"/>
  <c r="S637" i="8"/>
  <c r="S238" i="8"/>
  <c r="S587" i="8"/>
  <c r="S814" i="8"/>
  <c r="S788" i="8"/>
  <c r="S412" i="8"/>
  <c r="S192" i="8"/>
  <c r="S833" i="8"/>
  <c r="S611" i="8"/>
  <c r="S560" i="8"/>
  <c r="S764" i="8"/>
  <c r="S314" i="8"/>
  <c r="S363" i="8"/>
  <c r="S832" i="8"/>
  <c r="S683" i="8"/>
  <c r="S465" i="8"/>
  <c r="S217" i="8"/>
  <c r="S362" i="8"/>
  <c r="S682" i="8"/>
  <c r="S71" i="8"/>
  <c r="S586" i="8"/>
  <c r="S813" i="8"/>
  <c r="S313" i="8"/>
  <c r="S40" i="8"/>
  <c r="S411" i="8"/>
  <c r="S831" i="8"/>
  <c r="S636" i="8"/>
  <c r="S742" i="8"/>
  <c r="S361" i="8"/>
  <c r="S94" i="8"/>
  <c r="S741" i="8"/>
  <c r="S170" i="8"/>
  <c r="S236" i="8"/>
  <c r="S635" i="8"/>
  <c r="S491" i="8"/>
  <c r="S235" i="8"/>
  <c r="S286" i="8"/>
  <c r="S93" i="8"/>
  <c r="S410" i="8"/>
  <c r="S490" i="8"/>
  <c r="S386" i="8"/>
  <c r="S681" i="8"/>
  <c r="S285" i="8"/>
  <c r="S660" i="8"/>
  <c r="S634" i="8"/>
  <c r="S680" i="8"/>
  <c r="S409" i="8"/>
  <c r="S740" i="8"/>
  <c r="S812" i="8"/>
  <c r="S830" i="8"/>
  <c r="S511" i="8"/>
  <c r="S312" i="8"/>
  <c r="S763" i="8"/>
  <c r="S191" i="8"/>
  <c r="S70" i="8"/>
  <c r="S190" i="8"/>
  <c r="S460" i="8"/>
  <c r="S216" i="8"/>
  <c r="S189" i="8"/>
  <c r="S762" i="8"/>
  <c r="S119" i="8"/>
  <c r="S92" i="8"/>
  <c r="S761" i="8"/>
  <c r="S829" i="8"/>
  <c r="S489" i="8"/>
  <c r="S39" i="8"/>
  <c r="S169" i="8"/>
  <c r="S585" i="8"/>
  <c r="S311" i="8"/>
  <c r="S168" i="8"/>
  <c r="S16" i="8"/>
  <c r="S760" i="8"/>
  <c r="S679" i="8"/>
  <c r="S531" i="8"/>
  <c r="S459" i="8"/>
  <c r="S584" i="8"/>
  <c r="S510" i="8"/>
  <c r="S609" i="8"/>
  <c r="S69" i="8"/>
  <c r="S738" i="8"/>
  <c r="S608" i="8"/>
  <c r="S811" i="8"/>
  <c r="S15" i="8"/>
  <c r="S234" i="8"/>
  <c r="S438" i="8"/>
  <c r="S659" i="8"/>
  <c r="S488" i="8"/>
  <c r="S759" i="8"/>
  <c r="S14" i="8"/>
  <c r="S607" i="8"/>
  <c r="S658" i="8"/>
  <c r="S787" i="8"/>
  <c r="S437" i="8"/>
  <c r="S559" i="8"/>
  <c r="S118" i="8"/>
  <c r="S284" i="8"/>
  <c r="S337" i="8"/>
  <c r="S487" i="8"/>
  <c r="S458" i="8"/>
  <c r="S258" i="8"/>
  <c r="S233" i="8"/>
  <c r="S167" i="8"/>
  <c r="S486" i="8"/>
  <c r="S232" i="8"/>
  <c r="S360" i="8"/>
  <c r="S678" i="8"/>
  <c r="S310" i="8"/>
  <c r="S385" i="8"/>
  <c r="S558" i="8"/>
  <c r="S485" i="8"/>
  <c r="S530" i="8"/>
  <c r="S509" i="8"/>
  <c r="S508" i="8"/>
  <c r="S188" i="8"/>
  <c r="S68" i="8"/>
  <c r="S484" i="8"/>
  <c r="S138" i="8"/>
  <c r="S606" i="8"/>
  <c r="S605" i="8"/>
  <c r="S117" i="8"/>
  <c r="S166" i="8"/>
  <c r="S336" i="8"/>
  <c r="S359" i="8"/>
  <c r="S116" i="8"/>
  <c r="S436" i="8"/>
  <c r="S283" i="8"/>
  <c r="S786" i="8"/>
  <c r="S358" i="8"/>
  <c r="S406" i="8"/>
  <c r="S91" i="8"/>
  <c r="S137" i="8"/>
  <c r="S408" i="8"/>
  <c r="S407" i="8"/>
  <c r="S309" i="8"/>
  <c r="S165" i="8"/>
  <c r="S736" i="8"/>
  <c r="S506" i="8"/>
  <c r="S38" i="8"/>
  <c r="S677" i="8"/>
  <c r="S335" i="8"/>
  <c r="S529" i="8"/>
  <c r="S334" i="8"/>
  <c r="S810" i="8"/>
  <c r="S90" i="8"/>
  <c r="S214" i="8"/>
  <c r="S583" i="8"/>
  <c r="S758" i="8"/>
  <c r="S785" i="8"/>
  <c r="S187" i="8"/>
  <c r="S213" i="8"/>
  <c r="S37" i="8"/>
  <c r="S633" i="8"/>
  <c r="S582" i="8"/>
  <c r="S333" i="8"/>
  <c r="S676" i="8"/>
  <c r="S384" i="8"/>
  <c r="S383" i="8"/>
  <c r="S136" i="8"/>
  <c r="S483" i="8"/>
  <c r="S135" i="8"/>
  <c r="S482" i="8"/>
  <c r="S632" i="8"/>
  <c r="S735" i="8"/>
  <c r="S528" i="8"/>
  <c r="S67" i="8"/>
  <c r="S434" i="8"/>
  <c r="S734" i="8"/>
  <c r="S784" i="8"/>
  <c r="S332" i="8"/>
  <c r="S657" i="8"/>
  <c r="S457" i="8"/>
  <c r="S405" i="8"/>
  <c r="S557" i="8"/>
  <c r="S115" i="8"/>
  <c r="S433" i="8"/>
  <c r="S556" i="8"/>
  <c r="S656" i="8"/>
  <c r="S134" i="8"/>
  <c r="S527" i="8"/>
  <c r="S631" i="8"/>
  <c r="S456" i="8"/>
  <c r="S432" i="8"/>
  <c r="S114" i="8"/>
  <c r="S186" i="8"/>
  <c r="S36" i="8"/>
  <c r="S212" i="8"/>
  <c r="S431" i="8"/>
  <c r="S828" i="8"/>
  <c r="S133" i="8"/>
  <c r="S381" i="8"/>
  <c r="S604" i="8"/>
  <c r="S783" i="8"/>
  <c r="S675" i="8"/>
  <c r="S357" i="8"/>
  <c r="S89" i="8"/>
  <c r="S64" i="8"/>
  <c r="S113" i="8"/>
  <c r="S65" i="8"/>
  <c r="S331" i="8"/>
  <c r="S308" i="8"/>
  <c r="S112" i="8"/>
  <c r="S757" i="8"/>
  <c r="S132" i="8"/>
  <c r="S35" i="8"/>
  <c r="S63" i="8"/>
  <c r="S185" i="8"/>
  <c r="S481" i="8"/>
  <c r="S404" i="8"/>
  <c r="S827" i="8"/>
  <c r="S555" i="8"/>
  <c r="S504" i="8"/>
  <c r="S164" i="8"/>
  <c r="S581" i="8"/>
  <c r="S380" i="8"/>
  <c r="S356" i="8"/>
  <c r="S163" i="8"/>
  <c r="S580" i="8"/>
  <c r="S756" i="8"/>
  <c r="S131" i="8"/>
  <c r="S307" i="8"/>
  <c r="S62" i="8"/>
  <c r="S430" i="8"/>
  <c r="S231" i="8"/>
  <c r="S554" i="8"/>
  <c r="S329" i="8"/>
  <c r="S429" i="8"/>
  <c r="S379" i="8"/>
  <c r="S579" i="8"/>
  <c r="S552" i="8"/>
  <c r="S603" i="8"/>
  <c r="S553" i="8"/>
  <c r="S809" i="8"/>
  <c r="S503" i="8"/>
  <c r="S630" i="8"/>
  <c r="S502" i="8"/>
  <c r="S526" i="8"/>
  <c r="S782" i="8"/>
  <c r="S11" i="8"/>
  <c r="S282" i="8"/>
  <c r="S403" i="8"/>
  <c r="S378" i="8"/>
  <c r="S162" i="8"/>
  <c r="S110" i="8"/>
  <c r="S87" i="8"/>
  <c r="S551" i="8"/>
  <c r="S602" i="8"/>
  <c r="S86" i="8"/>
  <c r="S674" i="8"/>
  <c r="S111" i="8"/>
  <c r="S256" i="8"/>
  <c r="S61" i="8"/>
  <c r="S85" i="8"/>
  <c r="S230" i="8"/>
  <c r="S34" i="8"/>
  <c r="S578" i="8"/>
  <c r="S781" i="8"/>
  <c r="S808" i="8"/>
  <c r="S807" i="8"/>
  <c r="S129" i="8"/>
  <c r="S161" i="8"/>
  <c r="S525" i="8"/>
  <c r="S255" i="8"/>
  <c r="S806" i="8"/>
  <c r="S524" i="8"/>
  <c r="S281" i="8"/>
  <c r="S184" i="8"/>
  <c r="S780" i="8"/>
  <c r="S577" i="8"/>
  <c r="S805" i="8"/>
  <c r="S306" i="8"/>
  <c r="S479" i="8"/>
  <c r="S128" i="8"/>
  <c r="S523" i="8"/>
  <c r="S804" i="8"/>
  <c r="S601" i="8"/>
  <c r="S755" i="8"/>
  <c r="S160" i="8"/>
  <c r="S402" i="8"/>
  <c r="S600" i="8"/>
  <c r="S60" i="8"/>
  <c r="S10" i="8"/>
  <c r="S550" i="8"/>
  <c r="S733" i="8"/>
  <c r="S803" i="8"/>
  <c r="S280" i="8"/>
  <c r="S254" i="8"/>
  <c r="S211" i="8"/>
  <c r="S802" i="8"/>
  <c r="S305" i="8"/>
  <c r="S183" i="8"/>
  <c r="S59" i="8"/>
  <c r="S779" i="8"/>
  <c r="S210" i="8"/>
  <c r="S732" i="8"/>
  <c r="S279" i="8"/>
  <c r="S826" i="8"/>
  <c r="S655" i="8"/>
  <c r="S478" i="8"/>
  <c r="S754" i="8"/>
  <c r="S778" i="8"/>
  <c r="S549" i="8"/>
  <c r="S477" i="8"/>
  <c r="S428" i="8"/>
  <c r="S427" i="8"/>
  <c r="S801" i="8"/>
  <c r="S501" i="8"/>
  <c r="S209" i="8"/>
  <c r="S32" i="8"/>
  <c r="S33" i="8"/>
  <c r="S304" i="8"/>
  <c r="S500" i="8"/>
  <c r="S401" i="8"/>
  <c r="S454" i="8"/>
  <c r="S522" i="8"/>
  <c r="S576" i="8"/>
  <c r="S159" i="8"/>
  <c r="S453" i="8"/>
  <c r="S400" i="8"/>
  <c r="S599" i="8"/>
  <c r="S731" i="8"/>
  <c r="S629" i="8"/>
  <c r="S575" i="8"/>
  <c r="S31" i="8"/>
  <c r="S654" i="8"/>
  <c r="S653" i="8"/>
  <c r="S426" i="8"/>
  <c r="S753" i="8"/>
  <c r="S752" i="8"/>
  <c r="S377" i="8"/>
  <c r="S499" i="8"/>
  <c r="S652" i="8"/>
  <c r="S452" i="8"/>
  <c r="S9" i="8"/>
  <c r="S498" i="8"/>
  <c r="S730" i="8"/>
  <c r="S800" i="8"/>
  <c r="S84" i="8"/>
  <c r="S229" i="8"/>
  <c r="S451" i="8"/>
  <c r="S825" i="8"/>
  <c r="S83" i="8"/>
  <c r="S278" i="8"/>
  <c r="S8" i="8"/>
  <c r="S450" i="8"/>
  <c r="S7" i="8"/>
  <c r="S58" i="8"/>
  <c r="S355" i="8"/>
  <c r="S303" i="8"/>
  <c r="S109" i="8"/>
  <c r="S476" i="8"/>
  <c r="S399" i="8"/>
  <c r="S228" i="8"/>
  <c r="S354" i="8"/>
  <c r="S108" i="8"/>
  <c r="S628" i="8"/>
  <c r="S598" i="8"/>
  <c r="S57" i="8"/>
  <c r="S276" i="8"/>
  <c r="S353" i="8"/>
  <c r="S376" i="8"/>
  <c r="S275" i="8"/>
  <c r="S521" i="8"/>
  <c r="S651" i="8"/>
  <c r="S107" i="8"/>
  <c r="S82" i="8"/>
  <c r="S729" i="8"/>
  <c r="S158" i="8"/>
  <c r="S627" i="8"/>
  <c r="S208" i="8"/>
  <c r="S182" i="8"/>
  <c r="S626" i="8"/>
  <c r="S475" i="8"/>
  <c r="S328" i="8"/>
  <c r="S375" i="8"/>
  <c r="S207" i="8"/>
  <c r="S253" i="8"/>
  <c r="S327" i="8"/>
  <c r="S728" i="8"/>
  <c r="S352" i="8"/>
  <c r="S227" i="8"/>
  <c r="S650" i="8"/>
  <c r="S777" i="8"/>
  <c r="S824" i="8"/>
  <c r="S302" i="8"/>
  <c r="S823" i="8"/>
  <c r="S351" i="8"/>
  <c r="S326" i="8"/>
  <c r="S776" i="8"/>
  <c r="S30" i="8"/>
  <c r="S252" i="8"/>
  <c r="S181" i="8"/>
  <c r="S206" i="8"/>
  <c r="S574" i="8"/>
  <c r="S180" i="8"/>
  <c r="S625" i="8"/>
  <c r="S251" i="8"/>
  <c r="K79" i="3"/>
  <c r="J79" i="3"/>
  <c r="I79" i="3"/>
  <c r="H79" i="3"/>
  <c r="P658" i="5"/>
  <c r="O658" i="5"/>
  <c r="N658" i="5"/>
  <c r="M658" i="5"/>
  <c r="L658" i="5"/>
  <c r="J658" i="5"/>
  <c r="H658" i="5"/>
  <c r="G658" i="5"/>
  <c r="F658" i="5"/>
  <c r="A658" i="5" s="1"/>
  <c r="C658" i="5"/>
  <c r="P634" i="1"/>
  <c r="N634" i="1"/>
  <c r="M634" i="1"/>
  <c r="L634" i="1"/>
  <c r="K634" i="1"/>
  <c r="J634" i="1"/>
  <c r="H634" i="1"/>
  <c r="G634" i="1"/>
  <c r="F634" i="1"/>
  <c r="E634" i="1"/>
  <c r="D634" i="1"/>
  <c r="C634" i="1"/>
  <c r="P597" i="2"/>
  <c r="O597" i="2"/>
  <c r="M597" i="2"/>
  <c r="K597" i="2"/>
  <c r="J597" i="2"/>
  <c r="H597" i="2"/>
  <c r="G597" i="2"/>
  <c r="F597" i="2"/>
  <c r="E597" i="2"/>
  <c r="D597" i="2"/>
  <c r="C597" i="2"/>
  <c r="V276" i="8"/>
  <c r="U276" i="8"/>
  <c r="T276" i="8"/>
  <c r="R276" i="8"/>
  <c r="N276" i="8"/>
  <c r="K276" i="8"/>
  <c r="I276" i="8"/>
  <c r="H276" i="8"/>
  <c r="G276" i="8"/>
  <c r="F276" i="8"/>
  <c r="E276" i="8"/>
  <c r="D276" i="8"/>
  <c r="C276" i="8"/>
  <c r="I276" i="1" l="1"/>
  <c r="I117" i="5"/>
  <c r="I659" i="1"/>
  <c r="I719" i="1"/>
  <c r="I704" i="5"/>
  <c r="I864" i="5"/>
  <c r="I120" i="5"/>
  <c r="I527" i="1"/>
  <c r="I683" i="1"/>
  <c r="I284" i="1"/>
  <c r="I438" i="5"/>
  <c r="I512" i="5"/>
  <c r="I677" i="5"/>
  <c r="I264" i="5"/>
  <c r="I730" i="5"/>
  <c r="I410" i="5"/>
  <c r="I486" i="5"/>
  <c r="I482" i="5"/>
  <c r="I565" i="5"/>
  <c r="I750" i="5"/>
  <c r="I576" i="5"/>
  <c r="I51" i="5"/>
  <c r="I678" i="5"/>
  <c r="I494" i="5"/>
  <c r="I631" i="5"/>
  <c r="I106" i="5"/>
  <c r="I418" i="5"/>
  <c r="I727" i="5"/>
  <c r="I509" i="5"/>
  <c r="I205" i="5"/>
  <c r="I845" i="5"/>
  <c r="I406" i="1"/>
  <c r="I273" i="1"/>
  <c r="I465" i="1"/>
  <c r="I735" i="1"/>
  <c r="I404" i="1"/>
  <c r="I685" i="1"/>
  <c r="I911" i="1"/>
  <c r="I460" i="1"/>
  <c r="I99" i="1"/>
  <c r="I651" i="1"/>
  <c r="I104" i="1"/>
  <c r="I25" i="1"/>
  <c r="I580" i="1"/>
  <c r="I364" i="1"/>
  <c r="I907" i="1"/>
  <c r="I771" i="1"/>
  <c r="I620" i="1"/>
  <c r="I405" i="1"/>
  <c r="I294" i="1"/>
  <c r="J382" i="8"/>
  <c r="I108" i="5"/>
  <c r="I290" i="1"/>
  <c r="I658" i="5"/>
  <c r="I634" i="1"/>
  <c r="J276" i="8"/>
  <c r="I597" i="2"/>
  <c r="P627" i="5"/>
  <c r="O627" i="5"/>
  <c r="N627" i="5"/>
  <c r="M627" i="5"/>
  <c r="L627" i="5"/>
  <c r="J627" i="5"/>
  <c r="H627" i="5"/>
  <c r="G627" i="5"/>
  <c r="F627" i="5"/>
  <c r="A627" i="5" s="1"/>
  <c r="C627" i="5"/>
  <c r="P615" i="1"/>
  <c r="N615" i="1"/>
  <c r="M615" i="1"/>
  <c r="L615" i="1"/>
  <c r="K615" i="1"/>
  <c r="J615" i="1"/>
  <c r="H615" i="1"/>
  <c r="G615" i="1"/>
  <c r="F615" i="1"/>
  <c r="E615" i="1"/>
  <c r="D615" i="1"/>
  <c r="C615" i="1"/>
  <c r="P680" i="2"/>
  <c r="O680" i="2"/>
  <c r="M680" i="2"/>
  <c r="K680" i="2"/>
  <c r="J680" i="2"/>
  <c r="H680" i="2"/>
  <c r="G680" i="2"/>
  <c r="F680" i="2"/>
  <c r="E680" i="2"/>
  <c r="D680" i="2"/>
  <c r="C680" i="2"/>
  <c r="V329" i="8"/>
  <c r="U329" i="8"/>
  <c r="T329" i="8"/>
  <c r="R329" i="8"/>
  <c r="N329" i="8"/>
  <c r="K329" i="8"/>
  <c r="I329" i="8"/>
  <c r="H329" i="8"/>
  <c r="G329" i="8"/>
  <c r="F329" i="8"/>
  <c r="E329" i="8"/>
  <c r="D329" i="8"/>
  <c r="C329" i="8"/>
  <c r="P305" i="5"/>
  <c r="O305" i="5"/>
  <c r="N305" i="5"/>
  <c r="M305" i="5"/>
  <c r="L305" i="5"/>
  <c r="J305" i="5"/>
  <c r="H305" i="5"/>
  <c r="G305" i="5"/>
  <c r="F305" i="5"/>
  <c r="A305" i="5" s="1"/>
  <c r="C305" i="5"/>
  <c r="H185" i="2"/>
  <c r="AK210" i="4"/>
  <c r="AK402" i="4"/>
  <c r="H65" i="5"/>
  <c r="AK452" i="4"/>
  <c r="AK151" i="4"/>
  <c r="I286" i="8"/>
  <c r="AK451" i="4"/>
  <c r="F463" i="5"/>
  <c r="A463" i="5" s="1"/>
  <c r="P315" i="1"/>
  <c r="P492" i="1"/>
  <c r="P875" i="1"/>
  <c r="P229" i="1"/>
  <c r="P438" i="1"/>
  <c r="P568" i="1"/>
  <c r="P759" i="1"/>
  <c r="P827" i="1"/>
  <c r="P167" i="1"/>
  <c r="P244" i="1"/>
  <c r="P557" i="1"/>
  <c r="P172" i="1"/>
  <c r="P383" i="1"/>
  <c r="P829" i="1"/>
  <c r="P809" i="1"/>
  <c r="P118" i="1"/>
  <c r="P572" i="1"/>
  <c r="P773" i="1"/>
  <c r="P124" i="1"/>
  <c r="P20" i="1"/>
  <c r="P384" i="1"/>
  <c r="P168" i="1"/>
  <c r="P753" i="1"/>
  <c r="P136" i="1"/>
  <c r="P715" i="1"/>
  <c r="P641" i="1"/>
  <c r="P331" i="1"/>
  <c r="P40" i="1"/>
  <c r="P100" i="1"/>
  <c r="P908" i="1"/>
  <c r="P41" i="1"/>
  <c r="P92" i="1"/>
  <c r="P356" i="1"/>
  <c r="P370" i="1"/>
  <c r="P741" i="1"/>
  <c r="P397" i="1"/>
  <c r="P222" i="1"/>
  <c r="P664" i="1"/>
  <c r="P494" i="1"/>
  <c r="P47" i="1"/>
  <c r="P233" i="1"/>
  <c r="P905" i="1"/>
  <c r="P84" i="1"/>
  <c r="P819" i="1"/>
  <c r="P108" i="1"/>
  <c r="P285" i="1"/>
  <c r="P663" i="1"/>
  <c r="P200" i="1"/>
  <c r="P440" i="1"/>
  <c r="P902" i="1"/>
  <c r="P652" i="1"/>
  <c r="P205" i="1"/>
  <c r="P22" i="1"/>
  <c r="P437" i="1"/>
  <c r="P836" i="1"/>
  <c r="P595" i="1"/>
  <c r="P74" i="1"/>
  <c r="P97" i="1"/>
  <c r="P171" i="1"/>
  <c r="P637" i="1"/>
  <c r="P190" i="1"/>
  <c r="P746" i="1"/>
  <c r="P584" i="1"/>
  <c r="P414" i="1"/>
  <c r="P213" i="1"/>
  <c r="P30" i="1"/>
  <c r="P283" i="1"/>
  <c r="P291" i="1"/>
  <c r="P589" i="1"/>
  <c r="P345" i="1"/>
  <c r="P643" i="1"/>
  <c r="P435" i="1"/>
  <c r="P723" i="1"/>
  <c r="P761" i="1"/>
  <c r="P881" i="1"/>
  <c r="P814" i="1"/>
  <c r="P573" i="1"/>
  <c r="P117" i="1"/>
  <c r="P488" i="1"/>
  <c r="P509" i="1"/>
  <c r="P368" i="1"/>
  <c r="P794" i="1"/>
  <c r="P537" i="1"/>
  <c r="P292" i="1"/>
  <c r="P588" i="1"/>
  <c r="P590" i="1"/>
  <c r="P402" i="1"/>
  <c r="P497" i="1"/>
  <c r="P892" i="1"/>
  <c r="P395" i="1"/>
  <c r="P727" i="1"/>
  <c r="P779" i="1"/>
  <c r="P842" i="1"/>
  <c r="P797" i="1"/>
  <c r="P656" i="1"/>
  <c r="P268" i="1"/>
  <c r="P463" i="1"/>
  <c r="P325" i="1"/>
  <c r="P877" i="1"/>
  <c r="P235" i="1"/>
  <c r="P203" i="1"/>
  <c r="P338" i="1"/>
  <c r="P619" i="1"/>
  <c r="P483" i="1"/>
  <c r="P832" i="1"/>
  <c r="P43" i="1"/>
  <c r="P225" i="1"/>
  <c r="P539" i="1"/>
  <c r="P333" i="1"/>
  <c r="P518" i="1"/>
  <c r="P122" i="1"/>
  <c r="P566" i="1"/>
  <c r="P71" i="1"/>
  <c r="P485" i="1"/>
  <c r="P249" i="1"/>
  <c r="P551" i="1"/>
  <c r="P623" i="1"/>
  <c r="P265" i="1"/>
  <c r="P891" i="1"/>
  <c r="P870" i="1"/>
  <c r="P493" i="1"/>
  <c r="P471" i="1"/>
  <c r="P230" i="1"/>
  <c r="P627" i="1"/>
  <c r="P756" i="1"/>
  <c r="P13" i="1"/>
  <c r="P591" i="1"/>
  <c r="P462" i="1"/>
  <c r="P750" i="1"/>
  <c r="P253" i="1"/>
  <c r="P705" i="1"/>
  <c r="P868" i="1"/>
  <c r="P223" i="1"/>
  <c r="P846" i="1"/>
  <c r="P504" i="1"/>
  <c r="P632" i="1"/>
  <c r="P423" i="1"/>
  <c r="P555" i="1"/>
  <c r="P125" i="1"/>
  <c r="P45" i="1"/>
  <c r="P87" i="1"/>
  <c r="P407" i="1"/>
  <c r="P105" i="1"/>
  <c r="P796" i="1"/>
  <c r="P879" i="1"/>
  <c r="P791" i="1"/>
  <c r="P339" i="1"/>
  <c r="P703" i="1"/>
  <c r="P522" i="1"/>
  <c r="P484" i="1"/>
  <c r="P609" i="1"/>
  <c r="P611" i="1"/>
  <c r="P479" i="1"/>
  <c r="P9" i="1"/>
  <c r="P180" i="1"/>
  <c r="P769" i="1"/>
  <c r="P351" i="1"/>
  <c r="P602" i="1"/>
  <c r="P757" i="1"/>
  <c r="P393" i="1"/>
  <c r="P353" i="1"/>
  <c r="P661" i="1"/>
  <c r="P680" i="1"/>
  <c r="P112" i="1"/>
  <c r="P248" i="1"/>
  <c r="P133" i="1"/>
  <c r="P236" i="1"/>
  <c r="P46" i="1"/>
  <c r="P306" i="1"/>
  <c r="P631" i="1"/>
  <c r="P711" i="1"/>
  <c r="P311" i="1"/>
  <c r="P237" i="1"/>
  <c r="P763" i="1"/>
  <c r="P650" i="1"/>
  <c r="P332" i="1"/>
  <c r="P795" i="1"/>
  <c r="P903" i="1"/>
  <c r="P622" i="1"/>
  <c r="P682" i="1"/>
  <c r="P598" i="1"/>
  <c r="P862" i="1"/>
  <c r="P800" i="1"/>
  <c r="P150" i="1"/>
  <c r="P884" i="1"/>
  <c r="P450" i="1"/>
  <c r="P786" i="1"/>
  <c r="P710" i="1"/>
  <c r="P686" i="1"/>
  <c r="P182" i="1"/>
  <c r="P186" i="1"/>
  <c r="P813" i="1"/>
  <c r="P811" i="1"/>
  <c r="P515" i="1"/>
  <c r="P688" i="1"/>
  <c r="P713" i="1"/>
  <c r="P378" i="1"/>
  <c r="P162" i="1"/>
  <c r="P14" i="1"/>
  <c r="P782" i="1"/>
  <c r="P31" i="1"/>
  <c r="P8" i="1"/>
  <c r="P835" i="1"/>
  <c r="P154" i="1"/>
  <c r="P467" i="1"/>
  <c r="P75" i="1"/>
  <c r="P810" i="1"/>
  <c r="P550" i="1"/>
  <c r="P722" i="1"/>
  <c r="P625" i="1"/>
  <c r="P498" i="1"/>
  <c r="P120" i="1"/>
  <c r="P23" i="1"/>
  <c r="P431" i="1"/>
  <c r="P181" i="1"/>
  <c r="P699" i="1"/>
  <c r="P616" i="1"/>
  <c r="P212" i="1"/>
  <c r="P828" i="1"/>
  <c r="P278" i="1"/>
  <c r="P355" i="1"/>
  <c r="P825" i="1"/>
  <c r="P758" i="1"/>
  <c r="P562" i="1"/>
  <c r="P401" i="1"/>
  <c r="P472" i="1"/>
  <c r="P234" i="1"/>
  <c r="P696" i="1"/>
  <c r="P674" i="1"/>
  <c r="P309" i="1"/>
  <c r="P207" i="1"/>
  <c r="P480" i="1"/>
  <c r="P738" i="1"/>
  <c r="P662" i="1"/>
  <c r="P844" i="1"/>
  <c r="P448" i="1"/>
  <c r="P58" i="1"/>
  <c r="P777" i="1"/>
  <c r="P645" i="1"/>
  <c r="P430" i="1"/>
  <c r="P170" i="1"/>
  <c r="P743" i="1"/>
  <c r="P302" i="1"/>
  <c r="P48" i="1"/>
  <c r="P858" i="1"/>
  <c r="P320" i="1"/>
  <c r="P131" i="1"/>
  <c r="P848" i="1"/>
  <c r="P433" i="1"/>
  <c r="P197" i="1"/>
  <c r="P574" i="1"/>
  <c r="P27" i="1"/>
  <c r="P85" i="1"/>
  <c r="P50" i="1"/>
  <c r="P505" i="1"/>
  <c r="P299" i="1"/>
  <c r="P293" i="1"/>
  <c r="P137" i="1"/>
  <c r="P224" i="1"/>
  <c r="P793" i="1"/>
  <c r="P466" i="1"/>
  <c r="P94" i="1"/>
  <c r="P851" i="1"/>
  <c r="P318" i="1"/>
  <c r="P139" i="1"/>
  <c r="P54" i="1"/>
  <c r="P900" i="1"/>
  <c r="P529" i="1"/>
  <c r="P375" i="1"/>
  <c r="P453" i="1"/>
  <c r="P308" i="1"/>
  <c r="P350" i="1"/>
  <c r="P904" i="1"/>
  <c r="P379" i="1"/>
  <c r="P857" i="1"/>
  <c r="P184" i="1"/>
  <c r="P391" i="1"/>
  <c r="P42" i="1"/>
  <c r="P476" i="1"/>
  <c r="P156" i="1"/>
  <c r="P411" i="1"/>
  <c r="P732" i="1"/>
  <c r="P607" i="1"/>
  <c r="P342" i="1"/>
  <c r="P89" i="1"/>
  <c r="P301" i="1"/>
  <c r="P336" i="1"/>
  <c r="P579" i="1"/>
  <c r="P272" i="1"/>
  <c r="P585" i="1"/>
  <c r="P807" i="1"/>
  <c r="P707" i="1"/>
  <c r="P297" i="1"/>
  <c r="P538" i="1"/>
  <c r="P528" i="1"/>
  <c r="P288" i="1"/>
  <c r="P11" i="1"/>
  <c r="P690" i="1"/>
  <c r="P198" i="1"/>
  <c r="P269" i="1"/>
  <c r="P524" i="1"/>
  <c r="P400" i="1"/>
  <c r="P894" i="1"/>
  <c r="P187" i="1"/>
  <c r="P344" i="1"/>
  <c r="P343" i="1"/>
  <c r="P716" i="1"/>
  <c r="P617" i="1"/>
  <c r="P695" i="1"/>
  <c r="P766" i="1"/>
  <c r="P329" i="1"/>
  <c r="P897" i="1"/>
  <c r="P160" i="1"/>
  <c r="P692" i="1"/>
  <c r="P323" i="1"/>
  <c r="P227" i="1"/>
  <c r="P849" i="1"/>
  <c r="P17" i="1"/>
  <c r="P372" i="1"/>
  <c r="P729" i="1"/>
  <c r="P232" i="1"/>
  <c r="P96" i="1"/>
  <c r="P530" i="1"/>
  <c r="P778" i="1"/>
  <c r="P60" i="1"/>
  <c r="P38" i="1"/>
  <c r="P35" i="1"/>
  <c r="P129" i="1"/>
  <c r="P317" i="1"/>
  <c r="P128" i="1"/>
  <c r="P821" i="1"/>
  <c r="P733" i="1"/>
  <c r="P449" i="1"/>
  <c r="P514" i="1"/>
  <c r="P366" i="1"/>
  <c r="P257" i="1"/>
  <c r="P840" i="1"/>
  <c r="P78" i="1"/>
  <c r="P214" i="1"/>
  <c r="P44" i="1"/>
  <c r="P781" i="1"/>
  <c r="P231" i="1"/>
  <c r="P53" i="1"/>
  <c r="P512" i="1"/>
  <c r="P603" i="1"/>
  <c r="P258" i="1"/>
  <c r="P86" i="1"/>
  <c r="P506" i="1"/>
  <c r="P337" i="1"/>
  <c r="P246" i="1"/>
  <c r="P159" i="1"/>
  <c r="P593" i="1"/>
  <c r="P169" i="1"/>
  <c r="P442" i="1"/>
  <c r="P762" i="1"/>
  <c r="P755" i="1"/>
  <c r="P792" i="1"/>
  <c r="P706" i="1"/>
  <c r="P163" i="1"/>
  <c r="P865" i="1"/>
  <c r="P102" i="1"/>
  <c r="P747" i="1"/>
  <c r="P7" i="1"/>
  <c r="P765" i="1"/>
  <c r="P77" i="1"/>
  <c r="P499" i="1"/>
  <c r="P554" i="1"/>
  <c r="P387" i="1"/>
  <c r="P138" i="1"/>
  <c r="P597" i="1"/>
  <c r="P281" i="1"/>
  <c r="P731" i="1"/>
  <c r="P457" i="1"/>
  <c r="P373" i="1"/>
  <c r="P621" i="1"/>
  <c r="P478" i="1"/>
  <c r="P192" i="1"/>
  <c r="P742" i="1"/>
  <c r="P818" i="1"/>
  <c r="P130" i="1"/>
  <c r="P859" i="1"/>
  <c r="P861" i="1"/>
  <c r="P578" i="1"/>
  <c r="P24" i="1"/>
  <c r="P788" i="1"/>
  <c r="P221" i="1"/>
  <c r="P712" i="1"/>
  <c r="P330" i="1"/>
  <c r="P98" i="1"/>
  <c r="P721" i="1"/>
  <c r="P116" i="1"/>
  <c r="P277" i="1"/>
  <c r="P392" i="1"/>
  <c r="P194" i="1"/>
  <c r="P600" i="1"/>
  <c r="P866" i="1"/>
  <c r="P635" i="1"/>
  <c r="P363" i="1"/>
  <c r="P899" i="1"/>
  <c r="P245" i="1"/>
  <c r="P474" i="1"/>
  <c r="P871" i="1"/>
  <c r="P889" i="1"/>
  <c r="P780" i="1"/>
  <c r="P540" i="1"/>
  <c r="P545" i="1"/>
  <c r="P90" i="1"/>
  <c r="P68" i="1"/>
  <c r="P901" i="1"/>
  <c r="P126" i="1"/>
  <c r="P111" i="1"/>
  <c r="P215" i="1"/>
  <c r="P744" i="1"/>
  <c r="P521" i="1"/>
  <c r="P725" i="1"/>
  <c r="P263" i="1"/>
  <c r="P304" i="1"/>
  <c r="P459" i="1"/>
  <c r="P665" i="1"/>
  <c r="P501" i="1"/>
  <c r="P447" i="1"/>
  <c r="P164" i="1"/>
  <c r="P748" i="1"/>
  <c r="P403" i="1"/>
  <c r="P328" i="1"/>
  <c r="P630" i="1"/>
  <c r="P728" i="1"/>
  <c r="P678" i="1"/>
  <c r="P657" i="1"/>
  <c r="P422" i="1"/>
  <c r="P799" i="1"/>
  <c r="P570" i="1"/>
  <c r="P369" i="1"/>
  <c r="P608" i="1"/>
  <c r="P300" i="1"/>
  <c r="P752" i="1"/>
  <c r="P502" i="1"/>
  <c r="P254" i="1"/>
  <c r="P439" i="1"/>
  <c r="P575" i="1"/>
  <c r="P860" i="1"/>
  <c r="P81" i="1"/>
  <c r="P195" i="1"/>
  <c r="P606" i="1"/>
  <c r="P34" i="1"/>
  <c r="P768" i="1"/>
  <c r="P349" i="1"/>
  <c r="P839" i="1"/>
  <c r="P429" i="1"/>
  <c r="P689" i="1"/>
  <c r="P15" i="1"/>
  <c r="P675" i="1"/>
  <c r="P534" i="1"/>
  <c r="P208" i="1"/>
  <c r="P149" i="1"/>
  <c r="P834" i="1"/>
  <c r="P409" i="1"/>
  <c r="P144" i="1"/>
  <c r="P347" i="1"/>
  <c r="P592" i="1"/>
  <c r="P340" i="1"/>
  <c r="P427" i="1"/>
  <c r="P441" i="1"/>
  <c r="P376" i="1"/>
  <c r="P878" i="1"/>
  <c r="P432" i="1"/>
  <c r="P134" i="1"/>
  <c r="P739" i="1"/>
  <c r="P684" i="1"/>
  <c r="P188" i="1"/>
  <c r="P526" i="1"/>
  <c r="P178" i="1"/>
  <c r="P16" i="1"/>
  <c r="P583" i="1"/>
  <c r="P385" i="1"/>
  <c r="P341" i="1"/>
  <c r="P206" i="1"/>
  <c r="P262" i="1"/>
  <c r="P65" i="1"/>
  <c r="P454" i="1"/>
  <c r="P764" i="1"/>
  <c r="P287" i="1"/>
  <c r="P490" i="1"/>
  <c r="P523" i="1"/>
  <c r="P667" i="1"/>
  <c r="P357" i="1"/>
  <c r="P648" i="1"/>
  <c r="P709" i="1"/>
  <c r="P115" i="1"/>
  <c r="P774" i="1"/>
  <c r="P912" i="1"/>
  <c r="P612" i="1"/>
  <c r="P157" i="1"/>
  <c r="P382" i="1"/>
  <c r="P166" i="1"/>
  <c r="P260" i="1"/>
  <c r="P775" i="1"/>
  <c r="P798" i="1"/>
  <c r="P303" i="1"/>
  <c r="P95" i="1"/>
  <c r="P558" i="1"/>
  <c r="P436" i="1"/>
  <c r="P264" i="1"/>
  <c r="P201" i="1"/>
  <c r="P473" i="1"/>
  <c r="P640" i="1"/>
  <c r="P841" i="1"/>
  <c r="P52" i="1"/>
  <c r="P396" i="1"/>
  <c r="P697" i="1"/>
  <c r="P399" i="1"/>
  <c r="P279" i="1"/>
  <c r="P669" i="1"/>
  <c r="P822" i="1"/>
  <c r="P219" i="1"/>
  <c r="P569" i="1"/>
  <c r="P29" i="1"/>
  <c r="P238" i="1"/>
  <c r="P646" i="1"/>
  <c r="P217" i="1"/>
  <c r="P415" i="1"/>
  <c r="P714" i="1"/>
  <c r="P412" i="1"/>
  <c r="P240" i="1"/>
  <c r="P542" i="1"/>
  <c r="P119" i="1"/>
  <c r="P348" i="1"/>
  <c r="P326" i="1"/>
  <c r="P321" i="1"/>
  <c r="P101" i="1"/>
  <c r="P547" i="1"/>
  <c r="P701" i="1"/>
  <c r="P228" i="1"/>
  <c r="P876" i="1"/>
  <c r="P259" i="1"/>
  <c r="P312" i="1"/>
  <c r="P895" i="1"/>
  <c r="P243" i="1"/>
  <c r="P464" i="1"/>
  <c r="P451" i="1"/>
  <c r="P582" i="1"/>
  <c r="P408" i="1"/>
  <c r="P36" i="1"/>
  <c r="P307" i="1"/>
  <c r="P72" i="1"/>
  <c r="P874" i="1"/>
  <c r="P736" i="1"/>
  <c r="P801" i="1"/>
  <c r="P310" i="1"/>
  <c r="P513" i="1"/>
  <c r="P270" i="1"/>
  <c r="P62" i="1"/>
  <c r="P826" i="1"/>
  <c r="P26" i="1"/>
  <c r="P359" i="1"/>
  <c r="P377" i="1"/>
  <c r="P653" i="1"/>
  <c r="P113" i="1"/>
  <c r="P626" i="1"/>
  <c r="P37" i="1"/>
  <c r="P361" i="1"/>
  <c r="P852" i="1"/>
  <c r="P452" i="1"/>
  <c r="P475" i="1"/>
  <c r="P455" i="1"/>
  <c r="P660" i="1"/>
  <c r="P544" i="1"/>
  <c r="P525" i="1"/>
  <c r="P32" i="1"/>
  <c r="P624" i="1"/>
  <c r="P587" i="1"/>
  <c r="P691" i="1"/>
  <c r="P576" i="1"/>
  <c r="P520" i="1"/>
  <c r="P250" i="1"/>
  <c r="P734" i="1"/>
  <c r="P495" i="1"/>
  <c r="P816" i="1"/>
  <c r="P76" i="1"/>
  <c r="P175" i="1"/>
  <c r="P204" i="1"/>
  <c r="P804" i="1"/>
  <c r="P581" i="1"/>
  <c r="P510" i="1"/>
  <c r="P148" i="1"/>
  <c r="P21" i="1"/>
  <c r="P202" i="1"/>
  <c r="P365" i="1"/>
  <c r="P282" i="1"/>
  <c r="P267" i="1"/>
  <c r="P830" i="1"/>
  <c r="P720" i="1"/>
  <c r="P189" i="1"/>
  <c r="P888" i="1"/>
  <c r="P872" i="1"/>
  <c r="P745" i="1"/>
  <c r="P424" i="1"/>
  <c r="P806" i="1"/>
  <c r="P63" i="1"/>
  <c r="P507" i="1"/>
  <c r="P59" i="1"/>
  <c r="P886" i="1"/>
  <c r="P898" i="1"/>
  <c r="P70" i="1"/>
  <c r="P242" i="1"/>
  <c r="P255" i="1"/>
  <c r="P890" i="1"/>
  <c r="P565" i="1"/>
  <c r="P196" i="1"/>
  <c r="P749" i="1"/>
  <c r="P668" i="1"/>
  <c r="P313" i="1"/>
  <c r="P740" i="1"/>
  <c r="P532" i="1"/>
  <c r="P179" i="1"/>
  <c r="P783" i="1"/>
  <c r="P66" i="1"/>
  <c r="P700" i="1"/>
  <c r="P247" i="1"/>
  <c r="P252" i="1"/>
  <c r="P655" i="1"/>
  <c r="P220" i="1"/>
  <c r="P784" i="1"/>
  <c r="P289" i="1"/>
  <c r="P183" i="1"/>
  <c r="P477" i="1"/>
  <c r="P371" i="1"/>
  <c r="P417" i="1"/>
  <c r="P324" i="1"/>
  <c r="P610" i="1"/>
  <c r="P210" i="1"/>
  <c r="P548" i="1"/>
  <c r="P737" i="1"/>
  <c r="P853" i="1"/>
  <c r="P511" i="1"/>
  <c r="P654" i="1"/>
  <c r="P135" i="1"/>
  <c r="P381" i="1"/>
  <c r="P143" i="1"/>
  <c r="P358" i="1"/>
  <c r="P850" i="1"/>
  <c r="P531" i="1"/>
  <c r="P271" i="1"/>
  <c r="P489" i="1"/>
  <c r="P845" i="1"/>
  <c r="P790" i="1"/>
  <c r="P698" i="1"/>
  <c r="P896" i="1"/>
  <c r="P649" i="1"/>
  <c r="P803" i="1"/>
  <c r="P787" i="1"/>
  <c r="P10" i="1"/>
  <c r="P880" i="1"/>
  <c r="P873" i="1"/>
  <c r="P670" i="1"/>
  <c r="P316" i="1"/>
  <c r="P893" i="1"/>
  <c r="P420" i="1"/>
  <c r="P434" i="1"/>
  <c r="P708" i="1"/>
  <c r="P91" i="1"/>
  <c r="P887" i="1"/>
  <c r="P614" i="1"/>
  <c r="P121" i="1"/>
  <c r="P49" i="1"/>
  <c r="P444" i="1"/>
  <c r="P152" i="1"/>
  <c r="P419" i="1"/>
  <c r="P516" i="1"/>
  <c r="P386" i="1"/>
  <c r="P577" i="1"/>
  <c r="P394" i="1"/>
  <c r="P286" i="1"/>
  <c r="P123" i="1"/>
  <c r="P553" i="1"/>
  <c r="P334" i="1"/>
  <c r="P33" i="1"/>
  <c r="P141" i="1"/>
  <c r="P533" i="1"/>
  <c r="P461" i="1"/>
  <c r="P177" i="1"/>
  <c r="P425" i="1"/>
  <c r="P642" i="1"/>
  <c r="P560" i="1"/>
  <c r="P79" i="1"/>
  <c r="P57" i="1"/>
  <c r="P543" i="1"/>
  <c r="P82" i="1"/>
  <c r="P443" i="1"/>
  <c r="P158" i="1"/>
  <c r="P151" i="1"/>
  <c r="P785" i="1"/>
  <c r="P867" i="1"/>
  <c r="P817" i="1"/>
  <c r="P906" i="1"/>
  <c r="P760" i="1"/>
  <c r="P51" i="1"/>
  <c r="P854" i="1"/>
  <c r="P80" i="1"/>
  <c r="P838" i="1"/>
  <c r="P428" i="1"/>
  <c r="P885" i="1"/>
  <c r="P644" i="1"/>
  <c r="P676" i="1"/>
  <c r="P823" i="1"/>
  <c r="P909" i="1"/>
  <c r="P517" i="1"/>
  <c r="P275" i="1"/>
  <c r="P856" i="1"/>
  <c r="P633" i="1"/>
  <c r="P559" i="1"/>
  <c r="P824" i="1"/>
  <c r="P106" i="1"/>
  <c r="P503" i="1"/>
  <c r="P352" i="1"/>
  <c r="P487" i="1"/>
  <c r="P296" i="1"/>
  <c r="P319" i="1"/>
  <c r="P704" i="1"/>
  <c r="P549" i="1"/>
  <c r="P767" i="1"/>
  <c r="P751" i="1"/>
  <c r="P672" i="1"/>
  <c r="P613" i="1"/>
  <c r="P468" i="1"/>
  <c r="P772" i="1"/>
  <c r="P491" i="1"/>
  <c r="P193" i="1"/>
  <c r="P161" i="1"/>
  <c r="P153" i="1"/>
  <c r="P185" i="1"/>
  <c r="P280" i="1"/>
  <c r="P416" i="1"/>
  <c r="P730" i="1"/>
  <c r="P261" i="1"/>
  <c r="P831" i="1"/>
  <c r="P605" i="1"/>
  <c r="P305" i="1"/>
  <c r="P458" i="1"/>
  <c r="P671" i="1"/>
  <c r="P556" i="1"/>
  <c r="P717" i="1"/>
  <c r="P469" i="1"/>
  <c r="P726" i="1"/>
  <c r="P820" i="1"/>
  <c r="P718" i="1"/>
  <c r="P226" i="1"/>
  <c r="P802" i="1"/>
  <c r="P12" i="1"/>
  <c r="P694" i="1"/>
  <c r="P808" i="1"/>
  <c r="P541" i="1"/>
  <c r="P176" i="1"/>
  <c r="P360" i="1"/>
  <c r="P679" i="1"/>
  <c r="P546" i="1"/>
  <c r="P109" i="1"/>
  <c r="P594" i="1"/>
  <c r="P776" i="1"/>
  <c r="P673" i="1"/>
  <c r="P508" i="1"/>
  <c r="P681" i="1"/>
  <c r="P456" i="1"/>
  <c r="P863" i="1"/>
  <c r="P239" i="1"/>
  <c r="P209" i="1"/>
  <c r="P563" i="1"/>
  <c r="P155" i="1"/>
  <c r="P327" i="1"/>
  <c r="P314" i="1"/>
  <c r="P564" i="1"/>
  <c r="P843" i="1"/>
  <c r="P677" i="1"/>
  <c r="P389" i="1"/>
  <c r="P883" i="1"/>
  <c r="P73" i="1"/>
  <c r="P142" i="1"/>
  <c r="P805" i="1"/>
  <c r="P64" i="1"/>
  <c r="P132" i="1"/>
  <c r="P446" i="1"/>
  <c r="P107" i="1"/>
  <c r="P335" i="1"/>
  <c r="P390" i="1"/>
  <c r="P367" i="1"/>
  <c r="P103" i="1"/>
  <c r="P693" i="1"/>
  <c r="P910" i="1"/>
  <c r="P251" i="1"/>
  <c r="P18" i="1"/>
  <c r="P216" i="1"/>
  <c r="P388" i="1"/>
  <c r="P147" i="1"/>
  <c r="P815" i="1"/>
  <c r="P88" i="1"/>
  <c r="P519" i="1"/>
  <c r="P535" i="1"/>
  <c r="P536" i="1"/>
  <c r="P636" i="1"/>
  <c r="P127" i="1"/>
  <c r="P295" i="1"/>
  <c r="P322" i="1"/>
  <c r="P596" i="1"/>
  <c r="P869" i="1"/>
  <c r="P93" i="1"/>
  <c r="P604" i="1"/>
  <c r="P629" i="1"/>
  <c r="P601" i="1"/>
  <c r="P19" i="1"/>
  <c r="P482" i="1"/>
  <c r="P638" i="1"/>
  <c r="P426" i="1"/>
  <c r="P398" i="1"/>
  <c r="P770" i="1"/>
  <c r="P567" i="1"/>
  <c r="P346" i="1"/>
  <c r="P833" i="1"/>
  <c r="P486" i="1"/>
  <c r="P418" i="1"/>
  <c r="P599" i="1"/>
  <c r="P666" i="1"/>
  <c r="P496" i="1"/>
  <c r="P855" i="1"/>
  <c r="P724" i="1"/>
  <c r="P639" i="1"/>
  <c r="P69" i="1"/>
  <c r="P191" i="1"/>
  <c r="P274" i="1"/>
  <c r="P552" i="1"/>
  <c r="P445" i="1"/>
  <c r="P628" i="1"/>
  <c r="P114" i="1"/>
  <c r="P174" i="1"/>
  <c r="P241" i="1"/>
  <c r="P687" i="1"/>
  <c r="P481" i="1"/>
  <c r="P266" i="1"/>
  <c r="P165" i="1"/>
  <c r="P754" i="1"/>
  <c r="P83" i="1"/>
  <c r="P354" i="1"/>
  <c r="P864" i="1"/>
  <c r="P470" i="1"/>
  <c r="P211" i="1"/>
  <c r="P586" i="1"/>
  <c r="P140" i="1"/>
  <c r="P55" i="1"/>
  <c r="P298" i="1"/>
  <c r="P199" i="1"/>
  <c r="P39" i="1"/>
  <c r="P702" i="1"/>
  <c r="P561" i="1"/>
  <c r="P837" i="1"/>
  <c r="P218" i="1"/>
  <c r="P56" i="1"/>
  <c r="P374" i="1"/>
  <c r="P618" i="1"/>
  <c r="P847" i="1"/>
  <c r="P146" i="1"/>
  <c r="P413" i="1"/>
  <c r="P647" i="1"/>
  <c r="P362" i="1"/>
  <c r="P882" i="1"/>
  <c r="P571" i="1"/>
  <c r="P380" i="1"/>
  <c r="P500" i="1"/>
  <c r="P658" i="1"/>
  <c r="P67" i="1"/>
  <c r="P145" i="1"/>
  <c r="P61" i="1"/>
  <c r="P28" i="1"/>
  <c r="P812" i="1"/>
  <c r="P256" i="1"/>
  <c r="P421" i="1"/>
  <c r="P410" i="1"/>
  <c r="P173" i="1"/>
  <c r="P789" i="1"/>
  <c r="P670" i="2"/>
  <c r="O670" i="2"/>
  <c r="M670" i="2"/>
  <c r="E670" i="2"/>
  <c r="D670" i="2"/>
  <c r="V637" i="8"/>
  <c r="U637" i="8"/>
  <c r="T637" i="8"/>
  <c r="R637" i="8"/>
  <c r="F637" i="8"/>
  <c r="E637" i="8"/>
  <c r="C637" i="8"/>
  <c r="P600" i="5"/>
  <c r="O600" i="5"/>
  <c r="N600" i="5"/>
  <c r="M600" i="5"/>
  <c r="L600" i="5"/>
  <c r="N560" i="1"/>
  <c r="M560" i="1"/>
  <c r="L560" i="1"/>
  <c r="E560" i="1"/>
  <c r="D560" i="1"/>
  <c r="P722" i="2"/>
  <c r="O722" i="2"/>
  <c r="M722" i="2"/>
  <c r="E722" i="2"/>
  <c r="D722" i="2"/>
  <c r="P549" i="2"/>
  <c r="O549" i="2"/>
  <c r="M549" i="2"/>
  <c r="E549" i="2"/>
  <c r="D549" i="2"/>
  <c r="P643" i="2"/>
  <c r="O643" i="2"/>
  <c r="M643" i="2"/>
  <c r="E643" i="2"/>
  <c r="D643" i="2"/>
  <c r="P109" i="2"/>
  <c r="O109" i="2"/>
  <c r="M109" i="2"/>
  <c r="E109" i="2"/>
  <c r="D109" i="2"/>
  <c r="V93" i="8"/>
  <c r="U93" i="8"/>
  <c r="T93" i="8"/>
  <c r="R93" i="8"/>
  <c r="F93" i="8"/>
  <c r="E93" i="8"/>
  <c r="C93" i="8"/>
  <c r="V793" i="8"/>
  <c r="U793" i="8"/>
  <c r="T793" i="8"/>
  <c r="R793" i="8"/>
  <c r="F793" i="8"/>
  <c r="E793" i="8"/>
  <c r="C793" i="8"/>
  <c r="V427" i="8"/>
  <c r="U427" i="8"/>
  <c r="T427" i="8"/>
  <c r="R427" i="8"/>
  <c r="F427" i="8"/>
  <c r="E427" i="8"/>
  <c r="C427" i="8"/>
  <c r="V403" i="8"/>
  <c r="U403" i="8"/>
  <c r="T403" i="8"/>
  <c r="R403" i="8"/>
  <c r="F403" i="8"/>
  <c r="E403" i="8"/>
  <c r="C403" i="8"/>
  <c r="P463" i="5"/>
  <c r="O463" i="5"/>
  <c r="N463" i="5"/>
  <c r="M463" i="5"/>
  <c r="L463" i="5"/>
  <c r="P401" i="5"/>
  <c r="O401" i="5"/>
  <c r="N401" i="5"/>
  <c r="M401" i="5"/>
  <c r="L401" i="5"/>
  <c r="P770" i="5"/>
  <c r="O770" i="5"/>
  <c r="N770" i="5"/>
  <c r="M770" i="5"/>
  <c r="L770" i="5"/>
  <c r="P635" i="5"/>
  <c r="O635" i="5"/>
  <c r="N635" i="5"/>
  <c r="M635" i="5"/>
  <c r="L635" i="5"/>
  <c r="N808" i="1"/>
  <c r="M808" i="1"/>
  <c r="L808" i="1"/>
  <c r="E808" i="1"/>
  <c r="D808" i="1"/>
  <c r="N806" i="1"/>
  <c r="M806" i="1"/>
  <c r="L806" i="1"/>
  <c r="E806" i="1"/>
  <c r="D806" i="1"/>
  <c r="N760" i="1"/>
  <c r="M760" i="1"/>
  <c r="L760" i="1"/>
  <c r="E760" i="1"/>
  <c r="D760" i="1"/>
  <c r="N642" i="1"/>
  <c r="M642" i="1"/>
  <c r="L642" i="1"/>
  <c r="E642" i="1"/>
  <c r="D642" i="1"/>
  <c r="P744" i="2"/>
  <c r="O744" i="2"/>
  <c r="M744" i="2"/>
  <c r="E744" i="2"/>
  <c r="D744" i="2"/>
  <c r="V453" i="8"/>
  <c r="U453" i="8"/>
  <c r="T453" i="8"/>
  <c r="R453" i="8"/>
  <c r="F453" i="8"/>
  <c r="E453" i="8"/>
  <c r="C453" i="8"/>
  <c r="P474" i="5"/>
  <c r="O474" i="5"/>
  <c r="N474" i="5"/>
  <c r="M474" i="5"/>
  <c r="L474" i="5"/>
  <c r="N546" i="1"/>
  <c r="M546" i="1"/>
  <c r="L546" i="1"/>
  <c r="E546" i="1"/>
  <c r="D546" i="1"/>
  <c r="P877" i="5"/>
  <c r="O877" i="5"/>
  <c r="N877" i="5"/>
  <c r="M877" i="5"/>
  <c r="L877" i="5"/>
  <c r="V565" i="8"/>
  <c r="U565" i="8"/>
  <c r="T565" i="8"/>
  <c r="R565" i="8"/>
  <c r="F565" i="8"/>
  <c r="E565" i="8"/>
  <c r="C565" i="8"/>
  <c r="P249" i="2"/>
  <c r="O249" i="2"/>
  <c r="M249" i="2"/>
  <c r="E249" i="2"/>
  <c r="D249" i="2"/>
  <c r="P110" i="1"/>
  <c r="N202" i="1"/>
  <c r="M202" i="1"/>
  <c r="L202" i="1"/>
  <c r="E202" i="1"/>
  <c r="D202" i="1"/>
  <c r="M75" i="5"/>
  <c r="M423" i="5"/>
  <c r="C675" i="8"/>
  <c r="AK104" i="4"/>
  <c r="AK212" i="4"/>
  <c r="AK304" i="4"/>
  <c r="AK408" i="4"/>
  <c r="AK511" i="4"/>
  <c r="AK595" i="4"/>
  <c r="AK688" i="4"/>
  <c r="AK775" i="4"/>
  <c r="AK847" i="4"/>
  <c r="K779" i="5"/>
  <c r="P75" i="5"/>
  <c r="O75" i="5"/>
  <c r="N75" i="5"/>
  <c r="L75" i="5"/>
  <c r="V286" i="8"/>
  <c r="U286" i="8"/>
  <c r="R286" i="8"/>
  <c r="F286" i="8"/>
  <c r="E286" i="8"/>
  <c r="C286" i="8"/>
  <c r="N614" i="1"/>
  <c r="M614" i="1"/>
  <c r="L614" i="1"/>
  <c r="E614" i="1"/>
  <c r="D614" i="1"/>
  <c r="P353" i="2"/>
  <c r="O353" i="2"/>
  <c r="M353" i="2"/>
  <c r="J353" i="2"/>
  <c r="E353" i="2"/>
  <c r="D353" i="2"/>
  <c r="V468" i="8"/>
  <c r="U468" i="8"/>
  <c r="T468" i="8"/>
  <c r="R468" i="8"/>
  <c r="F468" i="8"/>
  <c r="E468" i="8"/>
  <c r="C468" i="8"/>
  <c r="P423" i="5"/>
  <c r="O423" i="5"/>
  <c r="N423" i="5"/>
  <c r="L423" i="5"/>
  <c r="C423" i="5"/>
  <c r="N630" i="1"/>
  <c r="L630" i="1"/>
  <c r="E630" i="1"/>
  <c r="D630" i="1"/>
  <c r="P468" i="2"/>
  <c r="O468" i="2"/>
  <c r="M468" i="2"/>
  <c r="E468" i="2"/>
  <c r="D468" i="2"/>
  <c r="P743" i="2"/>
  <c r="O743" i="2"/>
  <c r="M743" i="2"/>
  <c r="E743" i="2"/>
  <c r="D743" i="2"/>
  <c r="P185" i="2"/>
  <c r="O185" i="2"/>
  <c r="M185" i="2"/>
  <c r="G185" i="2"/>
  <c r="E185" i="2"/>
  <c r="D185" i="2"/>
  <c r="P338" i="2"/>
  <c r="O338" i="2"/>
  <c r="M338" i="2"/>
  <c r="E338" i="2"/>
  <c r="D338" i="2"/>
  <c r="P835" i="2"/>
  <c r="O835" i="2"/>
  <c r="M835" i="2"/>
  <c r="E835" i="2"/>
  <c r="D835" i="2"/>
  <c r="V675" i="8"/>
  <c r="U675" i="8"/>
  <c r="T675" i="8"/>
  <c r="R675" i="8"/>
  <c r="F675" i="8"/>
  <c r="E675" i="8"/>
  <c r="V821" i="8"/>
  <c r="U821" i="8"/>
  <c r="T821" i="8"/>
  <c r="R821" i="8"/>
  <c r="F821" i="8"/>
  <c r="E821" i="8"/>
  <c r="C821" i="8"/>
  <c r="V714" i="8"/>
  <c r="U714" i="8"/>
  <c r="T714" i="8"/>
  <c r="R714" i="8"/>
  <c r="F714" i="8"/>
  <c r="E714" i="8"/>
  <c r="C714" i="8"/>
  <c r="V680" i="8"/>
  <c r="U680" i="8"/>
  <c r="T680" i="8"/>
  <c r="R680" i="8"/>
  <c r="F680" i="8"/>
  <c r="E680" i="8"/>
  <c r="C680" i="8"/>
  <c r="V216" i="8"/>
  <c r="U216" i="8"/>
  <c r="R216" i="8"/>
  <c r="F216" i="8"/>
  <c r="E216" i="8"/>
  <c r="C216" i="8"/>
  <c r="P310" i="5"/>
  <c r="O310" i="5"/>
  <c r="N310" i="5"/>
  <c r="M310" i="5"/>
  <c r="L310" i="5"/>
  <c r="P543" i="5"/>
  <c r="O543" i="5"/>
  <c r="N543" i="5"/>
  <c r="M543" i="5"/>
  <c r="L543" i="5"/>
  <c r="G543" i="5"/>
  <c r="P236" i="5"/>
  <c r="O236" i="5"/>
  <c r="N236" i="5"/>
  <c r="M236" i="5"/>
  <c r="L236" i="5"/>
  <c r="P65" i="5"/>
  <c r="O65" i="5"/>
  <c r="N65" i="5"/>
  <c r="M65" i="5"/>
  <c r="L65" i="5"/>
  <c r="P144" i="5"/>
  <c r="O144" i="5"/>
  <c r="N144" i="5"/>
  <c r="M144" i="5"/>
  <c r="L144" i="5"/>
  <c r="N637" i="1"/>
  <c r="M637" i="1"/>
  <c r="L637" i="1"/>
  <c r="E637" i="1"/>
  <c r="D637" i="1"/>
  <c r="N304" i="1"/>
  <c r="M304" i="1"/>
  <c r="L304" i="1"/>
  <c r="E304" i="1"/>
  <c r="D304" i="1"/>
  <c r="N836" i="1"/>
  <c r="M836" i="1"/>
  <c r="L836" i="1"/>
  <c r="E836" i="1"/>
  <c r="D836" i="1"/>
  <c r="N227" i="1"/>
  <c r="M227" i="1"/>
  <c r="L227" i="1"/>
  <c r="J227" i="1"/>
  <c r="E227" i="1"/>
  <c r="D227" i="1"/>
  <c r="N129" i="1"/>
  <c r="M129" i="1"/>
  <c r="L129" i="1"/>
  <c r="E129" i="1"/>
  <c r="D129" i="1"/>
  <c r="AC847" i="4" l="1"/>
  <c r="AE847" i="4"/>
  <c r="AD847" i="4"/>
  <c r="I627" i="5"/>
  <c r="I615" i="1"/>
  <c r="J329" i="8"/>
  <c r="I680" i="2"/>
  <c r="I305" i="5"/>
  <c r="C227" i="1"/>
  <c r="G714" i="8"/>
  <c r="AK784" i="4"/>
  <c r="AK523" i="4"/>
  <c r="AK332" i="4"/>
  <c r="G635" i="5"/>
  <c r="AK783" i="4"/>
  <c r="AK619" i="4"/>
  <c r="AK522" i="4"/>
  <c r="AK435" i="4"/>
  <c r="AK331" i="4"/>
  <c r="AK224" i="4"/>
  <c r="AK133" i="4"/>
  <c r="AK23" i="4"/>
  <c r="G565" i="8"/>
  <c r="C474" i="5"/>
  <c r="AK870" i="4"/>
  <c r="AK867" i="4"/>
  <c r="AK617" i="4"/>
  <c r="AK112" i="4"/>
  <c r="C643" i="2"/>
  <c r="AK103" i="4"/>
  <c r="C637" i="1"/>
  <c r="C353" i="2"/>
  <c r="AK712" i="4"/>
  <c r="AK438" i="4"/>
  <c r="AK225" i="4"/>
  <c r="AK24" i="4"/>
  <c r="H714" i="8"/>
  <c r="C185" i="2"/>
  <c r="AK779" i="4"/>
  <c r="AK517" i="4"/>
  <c r="AK416" i="4"/>
  <c r="AK217" i="4"/>
  <c r="AK20" i="4"/>
  <c r="H565" i="8"/>
  <c r="J474" i="5"/>
  <c r="G227" i="1"/>
  <c r="H637" i="1"/>
  <c r="N216" i="8"/>
  <c r="AK778" i="4"/>
  <c r="AK616" i="4"/>
  <c r="AK327" i="4"/>
  <c r="AK19" i="4"/>
  <c r="H600" i="5"/>
  <c r="AK510" i="4"/>
  <c r="K216" i="8"/>
  <c r="H675" i="8"/>
  <c r="AK620" i="4"/>
  <c r="AK135" i="4"/>
  <c r="AK711" i="4"/>
  <c r="AK864" i="4"/>
  <c r="AK693" i="4"/>
  <c r="AK328" i="4"/>
  <c r="G353" i="2"/>
  <c r="AK863" i="4"/>
  <c r="AK692" i="4"/>
  <c r="AK516" i="4"/>
  <c r="AK415" i="4"/>
  <c r="AK216" i="4"/>
  <c r="AK111" i="4"/>
  <c r="I565" i="8"/>
  <c r="H227" i="1"/>
  <c r="I227" i="1" s="1"/>
  <c r="J637" i="1"/>
  <c r="N714" i="8"/>
  <c r="H353" i="2"/>
  <c r="I353" i="2" s="1"/>
  <c r="AK861" i="4"/>
  <c r="AK777" i="4"/>
  <c r="AK691" i="4"/>
  <c r="AK615" i="4"/>
  <c r="AK513" i="4"/>
  <c r="AK414" i="4"/>
  <c r="AK325" i="4"/>
  <c r="AK215" i="4"/>
  <c r="AK109" i="4"/>
  <c r="AK18" i="4"/>
  <c r="J600" i="5"/>
  <c r="AK407" i="4"/>
  <c r="AK593" i="4"/>
  <c r="AK839" i="4"/>
  <c r="AK755" i="4"/>
  <c r="AK683" i="4"/>
  <c r="AK589" i="4"/>
  <c r="AK488" i="4"/>
  <c r="AK403" i="4"/>
  <c r="AK296" i="4"/>
  <c r="AK188" i="4"/>
  <c r="AK96" i="4"/>
  <c r="F760" i="1"/>
  <c r="J770" i="5"/>
  <c r="F202" i="1"/>
  <c r="F549" i="2"/>
  <c r="H543" i="5"/>
  <c r="H549" i="2"/>
  <c r="AK846" i="4"/>
  <c r="AK487" i="4"/>
  <c r="AK681" i="4"/>
  <c r="AK93" i="4"/>
  <c r="AK750" i="4"/>
  <c r="AK181" i="4"/>
  <c r="G836" i="1"/>
  <c r="H835" i="2"/>
  <c r="AK833" i="4"/>
  <c r="AK747" i="4"/>
  <c r="AK663" i="4"/>
  <c r="AK582" i="4"/>
  <c r="AK479" i="4"/>
  <c r="AK379" i="4"/>
  <c r="AK287" i="4"/>
  <c r="AK180" i="4"/>
  <c r="AK71" i="4"/>
  <c r="F423" i="5"/>
  <c r="A423" i="5" s="1"/>
  <c r="F770" i="5"/>
  <c r="A770" i="5" s="1"/>
  <c r="AK507" i="4"/>
  <c r="AK682" i="4"/>
  <c r="AK477" i="4"/>
  <c r="AK177" i="4"/>
  <c r="AK69" i="4"/>
  <c r="N453" i="8"/>
  <c r="H93" i="8"/>
  <c r="AK774" i="4"/>
  <c r="AK102" i="4"/>
  <c r="AK588" i="4"/>
  <c r="AK72" i="4"/>
  <c r="AK815" i="4"/>
  <c r="AC815" i="4" s="1"/>
  <c r="AK743" i="4"/>
  <c r="AK656" i="4"/>
  <c r="AK560" i="4"/>
  <c r="AK475" i="4"/>
  <c r="AK373" i="4"/>
  <c r="AK264" i="4"/>
  <c r="AK175" i="4"/>
  <c r="AK66" i="4"/>
  <c r="AK661" i="4"/>
  <c r="K821" i="8"/>
  <c r="C65" i="5"/>
  <c r="AK813" i="4"/>
  <c r="AC813" i="4" s="1"/>
  <c r="AK741" i="4"/>
  <c r="AK655" i="4"/>
  <c r="AK559" i="4"/>
  <c r="AK474" i="4"/>
  <c r="AK372" i="4"/>
  <c r="AK263" i="4"/>
  <c r="AK174" i="4"/>
  <c r="AK64" i="4"/>
  <c r="G806" i="1"/>
  <c r="N637" i="8"/>
  <c r="N565" i="8"/>
  <c r="AK405" i="4"/>
  <c r="AK295" i="4"/>
  <c r="AK486" i="4"/>
  <c r="AK378" i="4"/>
  <c r="D286" i="8"/>
  <c r="G65" i="5"/>
  <c r="K468" i="8"/>
  <c r="AK812" i="4"/>
  <c r="AC812" i="4" s="1"/>
  <c r="AK740" i="4"/>
  <c r="AK654" i="4"/>
  <c r="AK558" i="4"/>
  <c r="AK472" i="4"/>
  <c r="AK369" i="4"/>
  <c r="AK261" i="4"/>
  <c r="AK169" i="4"/>
  <c r="AK63" i="4"/>
  <c r="C249" i="2"/>
  <c r="G427" i="8"/>
  <c r="AK687" i="4"/>
  <c r="AK771" i="4"/>
  <c r="AK664" i="4"/>
  <c r="G821" i="8"/>
  <c r="AK367" i="4"/>
  <c r="AK583" i="4"/>
  <c r="AK551" i="4"/>
  <c r="AK837" i="4"/>
  <c r="AK366" i="4"/>
  <c r="AK721" i="4"/>
  <c r="AK647" i="4"/>
  <c r="AK549" i="4"/>
  <c r="AK450" i="4"/>
  <c r="AK361" i="4"/>
  <c r="AK255" i="4"/>
  <c r="AK145" i="4"/>
  <c r="AK56" i="4"/>
  <c r="F546" i="1"/>
  <c r="C463" i="5"/>
  <c r="J185" i="2"/>
  <c r="I185" i="2" s="1"/>
  <c r="AK95" i="4"/>
  <c r="AK585" i="4"/>
  <c r="F836" i="1"/>
  <c r="J202" i="1"/>
  <c r="AK552" i="4"/>
  <c r="AK258" i="4"/>
  <c r="F468" i="2"/>
  <c r="AK808" i="4"/>
  <c r="AK256" i="4"/>
  <c r="J304" i="1"/>
  <c r="G468" i="2"/>
  <c r="K286" i="8"/>
  <c r="J286" i="8" s="1"/>
  <c r="AK876" i="4"/>
  <c r="AK804" i="4"/>
  <c r="AK717" i="4"/>
  <c r="AK630" i="4"/>
  <c r="AK547" i="4"/>
  <c r="AK445" i="4"/>
  <c r="AK343" i="4"/>
  <c r="AK252" i="4"/>
  <c r="AK141" i="4"/>
  <c r="AK36" i="4"/>
  <c r="G546" i="1"/>
  <c r="AK303" i="4"/>
  <c r="J543" i="5"/>
  <c r="AK843" i="4"/>
  <c r="AK301" i="4"/>
  <c r="C835" i="2"/>
  <c r="AK187" i="4"/>
  <c r="AK400" i="4"/>
  <c r="G835" i="2"/>
  <c r="AK288" i="4"/>
  <c r="J835" i="2"/>
  <c r="AK832" i="4"/>
  <c r="AK579" i="4"/>
  <c r="N680" i="8"/>
  <c r="AK726" i="4"/>
  <c r="AK60" i="4"/>
  <c r="J65" i="5"/>
  <c r="I65" i="5" s="1"/>
  <c r="AK723" i="4"/>
  <c r="AK150" i="4"/>
  <c r="D793" i="8"/>
  <c r="F635" i="5"/>
  <c r="A635" i="5" s="1"/>
  <c r="AK26" i="4"/>
  <c r="AK50" i="4"/>
  <c r="AK74" i="4"/>
  <c r="AK98" i="4"/>
  <c r="AK122" i="4"/>
  <c r="AK146" i="4"/>
  <c r="AK170" i="4"/>
  <c r="AK194" i="4"/>
  <c r="AK218" i="4"/>
  <c r="AK242" i="4"/>
  <c r="AK266" i="4"/>
  <c r="AK290" i="4"/>
  <c r="AK314" i="4"/>
  <c r="AK338" i="4"/>
  <c r="AK362" i="4"/>
  <c r="AK386" i="4"/>
  <c r="AK410" i="4"/>
  <c r="AK434" i="4"/>
  <c r="AK458" i="4"/>
  <c r="AK482" i="4"/>
  <c r="AK506" i="4"/>
  <c r="AK530" i="4"/>
  <c r="AK554" i="4"/>
  <c r="AK578" i="4"/>
  <c r="AK602" i="4"/>
  <c r="AK626" i="4"/>
  <c r="AK650" i="4"/>
  <c r="AK674" i="4"/>
  <c r="AK698" i="4"/>
  <c r="AK722" i="4"/>
  <c r="AK746" i="4"/>
  <c r="AK770" i="4"/>
  <c r="AK794" i="4"/>
  <c r="AK818" i="4"/>
  <c r="AC818" i="4" s="1"/>
  <c r="AK842" i="4"/>
  <c r="AK866" i="4"/>
  <c r="AK890" i="4"/>
  <c r="K722" i="2"/>
  <c r="H643" i="2"/>
  <c r="J401" i="5"/>
  <c r="C635" i="5"/>
  <c r="K744" i="2"/>
  <c r="AK27" i="4"/>
  <c r="AK51" i="4"/>
  <c r="AK75" i="4"/>
  <c r="AK99" i="4"/>
  <c r="AK123" i="4"/>
  <c r="AK147" i="4"/>
  <c r="AK171" i="4"/>
  <c r="AK195" i="4"/>
  <c r="AK219" i="4"/>
  <c r="AK243" i="4"/>
  <c r="AK267" i="4"/>
  <c r="AK291" i="4"/>
  <c r="AK315" i="4"/>
  <c r="AK339" i="4"/>
  <c r="AK363" i="4"/>
  <c r="J722" i="2"/>
  <c r="G643" i="2"/>
  <c r="K93" i="8"/>
  <c r="K403" i="8"/>
  <c r="H401" i="5"/>
  <c r="J744" i="2"/>
  <c r="AK4" i="4"/>
  <c r="AK28" i="4"/>
  <c r="AK52" i="4"/>
  <c r="AK76" i="4"/>
  <c r="AK100" i="4"/>
  <c r="AK124" i="4"/>
  <c r="AK148" i="4"/>
  <c r="AK172" i="4"/>
  <c r="AK196" i="4"/>
  <c r="AK220" i="4"/>
  <c r="AK244" i="4"/>
  <c r="AK268" i="4"/>
  <c r="AK292" i="4"/>
  <c r="AK316" i="4"/>
  <c r="AK340" i="4"/>
  <c r="AK364" i="4"/>
  <c r="AK388" i="4"/>
  <c r="AK412" i="4"/>
  <c r="AK436" i="4"/>
  <c r="AK460" i="4"/>
  <c r="AK484" i="4"/>
  <c r="AK508" i="4"/>
  <c r="AK532" i="4"/>
  <c r="AK556" i="4"/>
  <c r="AK580" i="4"/>
  <c r="AK604" i="4"/>
  <c r="AK628" i="4"/>
  <c r="AK652" i="4"/>
  <c r="AK676" i="4"/>
  <c r="AK700" i="4"/>
  <c r="AK724" i="4"/>
  <c r="AK748" i="4"/>
  <c r="AK772" i="4"/>
  <c r="AK796" i="4"/>
  <c r="AK820" i="4"/>
  <c r="AK844" i="4"/>
  <c r="AK868" i="4"/>
  <c r="AK892" i="4"/>
  <c r="F643" i="2"/>
  <c r="I93" i="8"/>
  <c r="I403" i="8"/>
  <c r="G401" i="5"/>
  <c r="K760" i="1"/>
  <c r="H744" i="2"/>
  <c r="J877" i="5"/>
  <c r="K249" i="2"/>
  <c r="AK5" i="4"/>
  <c r="AK29" i="4"/>
  <c r="AK53" i="4"/>
  <c r="AK77" i="4"/>
  <c r="AK101" i="4"/>
  <c r="AK125" i="4"/>
  <c r="AK149" i="4"/>
  <c r="AK173" i="4"/>
  <c r="AK197" i="4"/>
  <c r="AK221" i="4"/>
  <c r="AK245" i="4"/>
  <c r="AK269" i="4"/>
  <c r="AK293" i="4"/>
  <c r="AK317" i="4"/>
  <c r="AK341" i="4"/>
  <c r="AK365" i="4"/>
  <c r="AK389" i="4"/>
  <c r="AK413" i="4"/>
  <c r="AK437" i="4"/>
  <c r="AK461" i="4"/>
  <c r="AK485" i="4"/>
  <c r="AK509" i="4"/>
  <c r="AK533" i="4"/>
  <c r="AK557" i="4"/>
  <c r="AK581" i="4"/>
  <c r="AK605" i="4"/>
  <c r="AK629" i="4"/>
  <c r="AK653" i="4"/>
  <c r="AK677" i="4"/>
  <c r="AK701" i="4"/>
  <c r="AK725" i="4"/>
  <c r="AK749" i="4"/>
  <c r="AK773" i="4"/>
  <c r="AK797" i="4"/>
  <c r="AK821" i="4"/>
  <c r="AK845" i="4"/>
  <c r="AK869" i="4"/>
  <c r="AK3" i="4"/>
  <c r="C722" i="2"/>
  <c r="D93" i="8"/>
  <c r="D403" i="8"/>
  <c r="G808" i="1"/>
  <c r="C744" i="2"/>
  <c r="G474" i="5"/>
  <c r="AK10" i="4"/>
  <c r="AK34" i="4"/>
  <c r="AK58" i="4"/>
  <c r="AK82" i="4"/>
  <c r="AK106" i="4"/>
  <c r="AK130" i="4"/>
  <c r="AK154" i="4"/>
  <c r="AK178" i="4"/>
  <c r="AK202" i="4"/>
  <c r="AK226" i="4"/>
  <c r="AK250" i="4"/>
  <c r="AK274" i="4"/>
  <c r="AK298" i="4"/>
  <c r="AK322" i="4"/>
  <c r="AK346" i="4"/>
  <c r="AK370" i="4"/>
  <c r="AK394" i="4"/>
  <c r="AK418" i="4"/>
  <c r="AK442" i="4"/>
  <c r="AK466" i="4"/>
  <c r="AK490" i="4"/>
  <c r="AK514" i="4"/>
  <c r="AK538" i="4"/>
  <c r="AK562" i="4"/>
  <c r="AK586" i="4"/>
  <c r="AK610" i="4"/>
  <c r="AK634" i="4"/>
  <c r="AK658" i="4"/>
  <c r="F808" i="1"/>
  <c r="F474" i="5"/>
  <c r="A474" i="5" s="1"/>
  <c r="AK11" i="4"/>
  <c r="AK35" i="4"/>
  <c r="AK59" i="4"/>
  <c r="AK83" i="4"/>
  <c r="AK107" i="4"/>
  <c r="AK131" i="4"/>
  <c r="AK155" i="4"/>
  <c r="AK179" i="4"/>
  <c r="AK203" i="4"/>
  <c r="AK227" i="4"/>
  <c r="AK251" i="4"/>
  <c r="AK275" i="4"/>
  <c r="AK299" i="4"/>
  <c r="AK323" i="4"/>
  <c r="AK347" i="4"/>
  <c r="AK371" i="4"/>
  <c r="AK395" i="4"/>
  <c r="AK419" i="4"/>
  <c r="AK443" i="4"/>
  <c r="AK467" i="4"/>
  <c r="AK491" i="4"/>
  <c r="AK515" i="4"/>
  <c r="AK539" i="4"/>
  <c r="AK563" i="4"/>
  <c r="AK587" i="4"/>
  <c r="AK611" i="4"/>
  <c r="AK635" i="4"/>
  <c r="AK659" i="4"/>
  <c r="H427" i="8"/>
  <c r="H770" i="5"/>
  <c r="C808" i="1"/>
  <c r="AK14" i="4"/>
  <c r="AK38" i="4"/>
  <c r="AK62" i="4"/>
  <c r="AK86" i="4"/>
  <c r="AK110" i="4"/>
  <c r="AK134" i="4"/>
  <c r="AK158" i="4"/>
  <c r="AK182" i="4"/>
  <c r="AK206" i="4"/>
  <c r="AK230" i="4"/>
  <c r="AK254" i="4"/>
  <c r="AK278" i="4"/>
  <c r="AK302" i="4"/>
  <c r="AK326" i="4"/>
  <c r="AK350" i="4"/>
  <c r="AK374" i="4"/>
  <c r="AK398" i="4"/>
  <c r="AK422" i="4"/>
  <c r="AK446" i="4"/>
  <c r="AK470" i="4"/>
  <c r="AK494" i="4"/>
  <c r="AK518" i="4"/>
  <c r="AK542" i="4"/>
  <c r="AK566" i="4"/>
  <c r="AK590" i="4"/>
  <c r="AK614" i="4"/>
  <c r="AK638" i="4"/>
  <c r="AK662" i="4"/>
  <c r="AK686" i="4"/>
  <c r="AK710" i="4"/>
  <c r="AK734" i="4"/>
  <c r="AK758" i="4"/>
  <c r="AK782" i="4"/>
  <c r="AK806" i="4"/>
  <c r="AK830" i="4"/>
  <c r="AK854" i="4"/>
  <c r="AK878" i="4"/>
  <c r="J560" i="1"/>
  <c r="G549" i="2"/>
  <c r="N793" i="8"/>
  <c r="J463" i="5"/>
  <c r="C770" i="5"/>
  <c r="J642" i="1"/>
  <c r="J546" i="1"/>
  <c r="K202" i="1"/>
  <c r="AK17" i="4"/>
  <c r="AK41" i="4"/>
  <c r="AK65" i="4"/>
  <c r="AK89" i="4"/>
  <c r="AK113" i="4"/>
  <c r="AK137" i="4"/>
  <c r="AK161" i="4"/>
  <c r="AK185" i="4"/>
  <c r="AK209" i="4"/>
  <c r="AK233" i="4"/>
  <c r="AK257" i="4"/>
  <c r="AK281" i="4"/>
  <c r="AK305" i="4"/>
  <c r="AK329" i="4"/>
  <c r="AK353" i="4"/>
  <c r="AK377" i="4"/>
  <c r="AK401" i="4"/>
  <c r="AK425" i="4"/>
  <c r="AK449" i="4"/>
  <c r="AK473" i="4"/>
  <c r="AK497" i="4"/>
  <c r="AK521" i="4"/>
  <c r="AK545" i="4"/>
  <c r="AK569" i="4"/>
  <c r="G637" i="8"/>
  <c r="H793" i="8"/>
  <c r="F806" i="1"/>
  <c r="G453" i="8"/>
  <c r="AK22" i="4"/>
  <c r="AK46" i="4"/>
  <c r="AK70" i="4"/>
  <c r="AK94" i="4"/>
  <c r="AK118" i="4"/>
  <c r="AK142" i="4"/>
  <c r="AK166" i="4"/>
  <c r="AK190" i="4"/>
  <c r="AK214" i="4"/>
  <c r="AK238" i="4"/>
  <c r="AK262" i="4"/>
  <c r="AK286" i="4"/>
  <c r="AK310" i="4"/>
  <c r="AK334" i="4"/>
  <c r="AK358" i="4"/>
  <c r="AK382" i="4"/>
  <c r="AK406" i="4"/>
  <c r="AK430" i="4"/>
  <c r="AK454" i="4"/>
  <c r="AK478" i="4"/>
  <c r="AK502" i="4"/>
  <c r="AK526" i="4"/>
  <c r="AK550" i="4"/>
  <c r="AK574" i="4"/>
  <c r="AK598" i="4"/>
  <c r="AK622" i="4"/>
  <c r="AK646" i="4"/>
  <c r="AK670" i="4"/>
  <c r="AK694" i="4"/>
  <c r="AK718" i="4"/>
  <c r="AK742" i="4"/>
  <c r="AK766" i="4"/>
  <c r="AK790" i="4"/>
  <c r="AK814" i="4"/>
  <c r="AC814" i="4" s="1"/>
  <c r="AK838" i="4"/>
  <c r="AK862" i="4"/>
  <c r="AK886" i="4"/>
  <c r="C560" i="1"/>
  <c r="G793" i="8"/>
  <c r="J635" i="5"/>
  <c r="C642" i="1"/>
  <c r="D427" i="8"/>
  <c r="C202" i="1"/>
  <c r="AK37" i="4"/>
  <c r="AK73" i="4"/>
  <c r="AK114" i="4"/>
  <c r="AK152" i="4"/>
  <c r="AK189" i="4"/>
  <c r="AK229" i="4"/>
  <c r="AK265" i="4"/>
  <c r="AK306" i="4"/>
  <c r="AK344" i="4"/>
  <c r="AK381" i="4"/>
  <c r="AK417" i="4"/>
  <c r="AK453" i="4"/>
  <c r="AK489" i="4"/>
  <c r="AK525" i="4"/>
  <c r="AK561" i="4"/>
  <c r="AK596" i="4"/>
  <c r="AK631" i="4"/>
  <c r="AK665" i="4"/>
  <c r="AK695" i="4"/>
  <c r="AK727" i="4"/>
  <c r="AK756" i="4"/>
  <c r="AK786" i="4"/>
  <c r="AK816" i="4"/>
  <c r="AC816" i="4" s="1"/>
  <c r="AK848" i="4"/>
  <c r="AK877" i="4"/>
  <c r="K743" i="2"/>
  <c r="H338" i="2"/>
  <c r="N675" i="8"/>
  <c r="D821" i="8"/>
  <c r="G144" i="5"/>
  <c r="C304" i="1"/>
  <c r="AK793" i="4"/>
  <c r="G675" i="8"/>
  <c r="H836" i="1"/>
  <c r="AK126" i="4"/>
  <c r="AK500" i="4"/>
  <c r="AK735" i="4"/>
  <c r="K637" i="8"/>
  <c r="K808" i="1"/>
  <c r="C760" i="1"/>
  <c r="AK39" i="4"/>
  <c r="AK78" i="4"/>
  <c r="AK115" i="4"/>
  <c r="AK153" i="4"/>
  <c r="AK191" i="4"/>
  <c r="AK231" i="4"/>
  <c r="AK270" i="4"/>
  <c r="AK307" i="4"/>
  <c r="AK345" i="4"/>
  <c r="AK383" i="4"/>
  <c r="AK420" i="4"/>
  <c r="AK455" i="4"/>
  <c r="AK492" i="4"/>
  <c r="AK527" i="4"/>
  <c r="AK564" i="4"/>
  <c r="AK597" i="4"/>
  <c r="AK632" i="4"/>
  <c r="AK666" i="4"/>
  <c r="AK696" i="4"/>
  <c r="AK728" i="4"/>
  <c r="AK757" i="4"/>
  <c r="AK787" i="4"/>
  <c r="AK817" i="4"/>
  <c r="AE817" i="4" s="1"/>
  <c r="AK849" i="4"/>
  <c r="AK879" i="4"/>
  <c r="J743" i="2"/>
  <c r="G338" i="2"/>
  <c r="F144" i="5"/>
  <c r="A144" i="5" s="1"/>
  <c r="J236" i="5"/>
  <c r="C144" i="5"/>
  <c r="K129" i="1"/>
  <c r="AK671" i="4"/>
  <c r="G630" i="1"/>
  <c r="F236" i="5"/>
  <c r="A236" i="5" s="1"/>
  <c r="G129" i="1"/>
  <c r="D637" i="8"/>
  <c r="K793" i="8"/>
  <c r="H642" i="1"/>
  <c r="AK8" i="4"/>
  <c r="AK121" i="4"/>
  <c r="AK200" i="4"/>
  <c r="AK277" i="4"/>
  <c r="AK313" i="4"/>
  <c r="AK391" i="4"/>
  <c r="AK427" i="4"/>
  <c r="AK499" i="4"/>
  <c r="AK535" i="4"/>
  <c r="AK640" i="4"/>
  <c r="AK704" i="4"/>
  <c r="AK763" i="4"/>
  <c r="AK825" i="4"/>
  <c r="H75" i="5"/>
  <c r="AK826" i="4"/>
  <c r="I637" i="8"/>
  <c r="J808" i="1"/>
  <c r="K453" i="8"/>
  <c r="C546" i="1"/>
  <c r="D565" i="8"/>
  <c r="AK40" i="4"/>
  <c r="AK79" i="4"/>
  <c r="AK116" i="4"/>
  <c r="AK156" i="4"/>
  <c r="AK192" i="4"/>
  <c r="AK232" i="4"/>
  <c r="AK271" i="4"/>
  <c r="AK308" i="4"/>
  <c r="AK348" i="4"/>
  <c r="AK384" i="4"/>
  <c r="AK421" i="4"/>
  <c r="AK456" i="4"/>
  <c r="AK493" i="4"/>
  <c r="AK528" i="4"/>
  <c r="AK565" i="4"/>
  <c r="AK599" i="4"/>
  <c r="AK633" i="4"/>
  <c r="AK667" i="4"/>
  <c r="AK697" i="4"/>
  <c r="AK729" i="4"/>
  <c r="AK759" i="4"/>
  <c r="AK788" i="4"/>
  <c r="AK819" i="4"/>
  <c r="AK850" i="4"/>
  <c r="AK880" i="4"/>
  <c r="K630" i="1"/>
  <c r="H743" i="2"/>
  <c r="F338" i="2"/>
  <c r="K680" i="8"/>
  <c r="AK426" i="4"/>
  <c r="AK732" i="4"/>
  <c r="AK45" i="4"/>
  <c r="AK571" i="4"/>
  <c r="AK855" i="4"/>
  <c r="H614" i="1"/>
  <c r="K637" i="1"/>
  <c r="AK87" i="4"/>
  <c r="AK428" i="4"/>
  <c r="AK607" i="4"/>
  <c r="AK795" i="4"/>
  <c r="G75" i="5"/>
  <c r="H637" i="8"/>
  <c r="K109" i="2"/>
  <c r="H808" i="1"/>
  <c r="I453" i="8"/>
  <c r="AK42" i="4"/>
  <c r="AK80" i="4"/>
  <c r="AK117" i="4"/>
  <c r="AK157" i="4"/>
  <c r="AK193" i="4"/>
  <c r="AK234" i="4"/>
  <c r="AK272" i="4"/>
  <c r="AK309" i="4"/>
  <c r="AK349" i="4"/>
  <c r="AK385" i="4"/>
  <c r="AK423" i="4"/>
  <c r="AK457" i="4"/>
  <c r="AK495" i="4"/>
  <c r="AK529" i="4"/>
  <c r="AK567" i="4"/>
  <c r="AK600" i="4"/>
  <c r="AK636" i="4"/>
  <c r="AK668" i="4"/>
  <c r="AK699" i="4"/>
  <c r="AK730" i="4"/>
  <c r="AK760" i="4"/>
  <c r="AK789" i="4"/>
  <c r="AK822" i="4"/>
  <c r="AK851" i="4"/>
  <c r="AK881" i="4"/>
  <c r="J630" i="1"/>
  <c r="G743" i="2"/>
  <c r="K675" i="8"/>
  <c r="I680" i="8"/>
  <c r="H236" i="5"/>
  <c r="J129" i="1"/>
  <c r="F722" i="2"/>
  <c r="AK7" i="4"/>
  <c r="AK120" i="4"/>
  <c r="AK236" i="4"/>
  <c r="AK352" i="4"/>
  <c r="AK498" i="4"/>
  <c r="AK603" i="4"/>
  <c r="AK762" i="4"/>
  <c r="AK853" i="4"/>
  <c r="J614" i="1"/>
  <c r="C338" i="2"/>
  <c r="G680" i="8"/>
  <c r="J836" i="1"/>
  <c r="C401" i="5"/>
  <c r="AK85" i="4"/>
  <c r="AK237" i="4"/>
  <c r="AK354" i="4"/>
  <c r="AK463" i="4"/>
  <c r="AK606" i="4"/>
  <c r="AK733" i="4"/>
  <c r="H310" i="5"/>
  <c r="G722" i="2"/>
  <c r="J109" i="2"/>
  <c r="H453" i="8"/>
  <c r="AK6" i="4"/>
  <c r="AK43" i="4"/>
  <c r="AK81" i="4"/>
  <c r="AK119" i="4"/>
  <c r="AK159" i="4"/>
  <c r="AK198" i="4"/>
  <c r="AK235" i="4"/>
  <c r="AK273" i="4"/>
  <c r="AK311" i="4"/>
  <c r="AK351" i="4"/>
  <c r="AK387" i="4"/>
  <c r="AK424" i="4"/>
  <c r="AK459" i="4"/>
  <c r="AK496" i="4"/>
  <c r="AK531" i="4"/>
  <c r="AK568" i="4"/>
  <c r="AK601" i="4"/>
  <c r="AK637" i="4"/>
  <c r="AK669" i="4"/>
  <c r="AK702" i="4"/>
  <c r="AK731" i="4"/>
  <c r="AK761" i="4"/>
  <c r="AK791" i="4"/>
  <c r="AK823" i="4"/>
  <c r="AK852" i="4"/>
  <c r="AK882" i="4"/>
  <c r="K614" i="1"/>
  <c r="N468" i="8"/>
  <c r="H630" i="1"/>
  <c r="F743" i="2"/>
  <c r="I675" i="8"/>
  <c r="H680" i="8"/>
  <c r="G236" i="5"/>
  <c r="K836" i="1"/>
  <c r="H129" i="1"/>
  <c r="G109" i="2"/>
  <c r="F401" i="5"/>
  <c r="A401" i="5" s="1"/>
  <c r="K642" i="1"/>
  <c r="AK44" i="4"/>
  <c r="AK84" i="4"/>
  <c r="AK160" i="4"/>
  <c r="AK199" i="4"/>
  <c r="AK276" i="4"/>
  <c r="AK312" i="4"/>
  <c r="AK390" i="4"/>
  <c r="AK462" i="4"/>
  <c r="AK534" i="4"/>
  <c r="AK570" i="4"/>
  <c r="AK639" i="4"/>
  <c r="AK703" i="4"/>
  <c r="AK792" i="4"/>
  <c r="AK824" i="4"/>
  <c r="AK883" i="4"/>
  <c r="J75" i="5"/>
  <c r="AK162" i="4"/>
  <c r="AK672" i="4"/>
  <c r="AK884" i="4"/>
  <c r="F630" i="1"/>
  <c r="J310" i="5"/>
  <c r="C236" i="5"/>
  <c r="F129" i="1"/>
  <c r="AK47" i="4"/>
  <c r="AK279" i="4"/>
  <c r="AK318" i="4"/>
  <c r="AK392" i="4"/>
  <c r="AK464" i="4"/>
  <c r="AK536" i="4"/>
  <c r="AK572" i="4"/>
  <c r="AK673" i="4"/>
  <c r="AK705" i="4"/>
  <c r="AK764" i="4"/>
  <c r="AK856" i="4"/>
  <c r="AK885" i="4"/>
  <c r="G614" i="1"/>
  <c r="C743" i="2"/>
  <c r="F109" i="2"/>
  <c r="I793" i="8"/>
  <c r="N403" i="8"/>
  <c r="G642" i="1"/>
  <c r="D453" i="8"/>
  <c r="J249" i="2"/>
  <c r="AK9" i="4"/>
  <c r="AK163" i="4"/>
  <c r="AK201" i="4"/>
  <c r="AK239" i="4"/>
  <c r="AK355" i="4"/>
  <c r="AK641" i="4"/>
  <c r="F642" i="1"/>
  <c r="H877" i="5"/>
  <c r="H249" i="2"/>
  <c r="AK12" i="4"/>
  <c r="AK48" i="4"/>
  <c r="AK88" i="4"/>
  <c r="AK127" i="4"/>
  <c r="AK164" i="4"/>
  <c r="AK204" i="4"/>
  <c r="AK240" i="4"/>
  <c r="AK280" i="4"/>
  <c r="AK319" i="4"/>
  <c r="AK356" i="4"/>
  <c r="AK393" i="4"/>
  <c r="AK429" i="4"/>
  <c r="AK465" i="4"/>
  <c r="AK501" i="4"/>
  <c r="AK537" i="4"/>
  <c r="AK573" i="4"/>
  <c r="AK608" i="4"/>
  <c r="AK642" i="4"/>
  <c r="AK675" i="4"/>
  <c r="AK706" i="4"/>
  <c r="AK736" i="4"/>
  <c r="AK765" i="4"/>
  <c r="AK798" i="4"/>
  <c r="AK827" i="4"/>
  <c r="AK857" i="4"/>
  <c r="AK887" i="4"/>
  <c r="F75" i="5"/>
  <c r="A75" i="5" s="1"/>
  <c r="F614" i="1"/>
  <c r="I468" i="8"/>
  <c r="C109" i="2"/>
  <c r="K806" i="1"/>
  <c r="G877" i="5"/>
  <c r="G249" i="2"/>
  <c r="AK13" i="4"/>
  <c r="AK49" i="4"/>
  <c r="AK90" i="4"/>
  <c r="AK128" i="4"/>
  <c r="AK165" i="4"/>
  <c r="AK205" i="4"/>
  <c r="AK241" i="4"/>
  <c r="AK282" i="4"/>
  <c r="AK320" i="4"/>
  <c r="AK357" i="4"/>
  <c r="AK396" i="4"/>
  <c r="AK431" i="4"/>
  <c r="AK468" i="4"/>
  <c r="AK503" i="4"/>
  <c r="AK540" i="4"/>
  <c r="AK575" i="4"/>
  <c r="AK609" i="4"/>
  <c r="AK643" i="4"/>
  <c r="AK678" i="4"/>
  <c r="AK707" i="4"/>
  <c r="AK737" i="4"/>
  <c r="AK767" i="4"/>
  <c r="AK799" i="4"/>
  <c r="AK828" i="4"/>
  <c r="AK858" i="4"/>
  <c r="AK888" i="4"/>
  <c r="C75" i="5"/>
  <c r="H468" i="8"/>
  <c r="C630" i="1"/>
  <c r="D675" i="8"/>
  <c r="F310" i="5"/>
  <c r="A310" i="5" s="1"/>
  <c r="G637" i="1"/>
  <c r="C129" i="1"/>
  <c r="H403" i="8"/>
  <c r="J806" i="1"/>
  <c r="F877" i="5"/>
  <c r="A877" i="5" s="1"/>
  <c r="F249" i="2"/>
  <c r="AK15" i="4"/>
  <c r="AK54" i="4"/>
  <c r="AK91" i="4"/>
  <c r="AK129" i="4"/>
  <c r="AK167" i="4"/>
  <c r="AK207" i="4"/>
  <c r="AK246" i="4"/>
  <c r="AK283" i="4"/>
  <c r="AK321" i="4"/>
  <c r="AK359" i="4"/>
  <c r="AK397" i="4"/>
  <c r="AK432" i="4"/>
  <c r="AK469" i="4"/>
  <c r="AK504" i="4"/>
  <c r="AK541" i="4"/>
  <c r="AK576" i="4"/>
  <c r="AK612" i="4"/>
  <c r="AK644" i="4"/>
  <c r="AK679" i="4"/>
  <c r="AK708" i="4"/>
  <c r="AK738" i="4"/>
  <c r="AK768" i="4"/>
  <c r="AK800" i="4"/>
  <c r="AK829" i="4"/>
  <c r="AK859" i="4"/>
  <c r="AK889" i="4"/>
  <c r="G468" i="8"/>
  <c r="K714" i="8"/>
  <c r="C310" i="5"/>
  <c r="F637" i="1"/>
  <c r="C614" i="1"/>
  <c r="I714" i="8"/>
  <c r="C836" i="1"/>
  <c r="J549" i="2"/>
  <c r="G403" i="8"/>
  <c r="H806" i="1"/>
  <c r="C877" i="5"/>
  <c r="AK16" i="4"/>
  <c r="AK55" i="4"/>
  <c r="AK92" i="4"/>
  <c r="AK132" i="4"/>
  <c r="AK168" i="4"/>
  <c r="AK208" i="4"/>
  <c r="AK247" i="4"/>
  <c r="AK284" i="4"/>
  <c r="AK324" i="4"/>
  <c r="AK360" i="4"/>
  <c r="AK399" i="4"/>
  <c r="AK433" i="4"/>
  <c r="AK471" i="4"/>
  <c r="AK505" i="4"/>
  <c r="AK543" i="4"/>
  <c r="AK577" i="4"/>
  <c r="AK613" i="4"/>
  <c r="AK645" i="4"/>
  <c r="AK680" i="4"/>
  <c r="AK709" i="4"/>
  <c r="AK739" i="4"/>
  <c r="AK769" i="4"/>
  <c r="AK801" i="4"/>
  <c r="AK831" i="4"/>
  <c r="AK860" i="4"/>
  <c r="AK891" i="4"/>
  <c r="K185" i="2"/>
  <c r="K835" i="2"/>
  <c r="F670" i="2"/>
  <c r="C600" i="5"/>
  <c r="N93" i="8"/>
  <c r="C806" i="1"/>
  <c r="F744" i="2"/>
  <c r="H474" i="5"/>
  <c r="AK21" i="4"/>
  <c r="AK61" i="4"/>
  <c r="AK97" i="4"/>
  <c r="AK138" i="4"/>
  <c r="AK176" i="4"/>
  <c r="AK213" i="4"/>
  <c r="AK253" i="4"/>
  <c r="AK289" i="4"/>
  <c r="AK330" i="4"/>
  <c r="AK368" i="4"/>
  <c r="AK404" i="4"/>
  <c r="AK440" i="4"/>
  <c r="AK476" i="4"/>
  <c r="AK512" i="4"/>
  <c r="AK548" i="4"/>
  <c r="AK584" i="4"/>
  <c r="AK618" i="4"/>
  <c r="AK651" i="4"/>
  <c r="AK684" i="4"/>
  <c r="AK714" i="4"/>
  <c r="AK744" i="4"/>
  <c r="AK776" i="4"/>
  <c r="AK805" i="4"/>
  <c r="AK835" i="4"/>
  <c r="AK865" i="4"/>
  <c r="K353" i="2"/>
  <c r="H468" i="2"/>
  <c r="F185" i="2"/>
  <c r="F835" i="2"/>
  <c r="N821" i="8"/>
  <c r="F65" i="5"/>
  <c r="A65" i="5" s="1"/>
  <c r="K227" i="1"/>
  <c r="C549" i="2"/>
  <c r="N427" i="8"/>
  <c r="K560" i="1"/>
  <c r="G93" i="8"/>
  <c r="K427" i="8"/>
  <c r="J760" i="1"/>
  <c r="H202" i="1"/>
  <c r="AK30" i="4"/>
  <c r="AK67" i="4"/>
  <c r="AK105" i="4"/>
  <c r="AK143" i="4"/>
  <c r="AK183" i="4"/>
  <c r="AK222" i="4"/>
  <c r="AK259" i="4"/>
  <c r="AK297" i="4"/>
  <c r="AK335" i="4"/>
  <c r="AK375" i="4"/>
  <c r="AK409" i="4"/>
  <c r="AK447" i="4"/>
  <c r="AK481" i="4"/>
  <c r="AK519" i="4"/>
  <c r="AK553" i="4"/>
  <c r="AK591" i="4"/>
  <c r="AK623" i="4"/>
  <c r="AK657" i="4"/>
  <c r="AK689" i="4"/>
  <c r="AK719" i="4"/>
  <c r="AK751" i="4"/>
  <c r="AK780" i="4"/>
  <c r="AK810" i="4"/>
  <c r="AK840" i="4"/>
  <c r="AK872" i="4"/>
  <c r="H286" i="8"/>
  <c r="F353" i="2"/>
  <c r="J423" i="5"/>
  <c r="I821" i="8"/>
  <c r="H216" i="8"/>
  <c r="F543" i="5"/>
  <c r="A543" i="5" s="1"/>
  <c r="H304" i="1"/>
  <c r="F227" i="1"/>
  <c r="H821" i="8"/>
  <c r="G216" i="8"/>
  <c r="C543" i="5"/>
  <c r="G304" i="1"/>
  <c r="H560" i="1"/>
  <c r="K643" i="2"/>
  <c r="I427" i="8"/>
  <c r="H463" i="5"/>
  <c r="H635" i="5"/>
  <c r="H760" i="1"/>
  <c r="K546" i="1"/>
  <c r="K565" i="8"/>
  <c r="G202" i="1"/>
  <c r="AK31" i="4"/>
  <c r="AK68" i="4"/>
  <c r="AK108" i="4"/>
  <c r="AK144" i="4"/>
  <c r="AK184" i="4"/>
  <c r="AK223" i="4"/>
  <c r="AK260" i="4"/>
  <c r="AK300" i="4"/>
  <c r="AK336" i="4"/>
  <c r="AK376" i="4"/>
  <c r="AK411" i="4"/>
  <c r="AK448" i="4"/>
  <c r="AK483" i="4"/>
  <c r="AK520" i="4"/>
  <c r="AK555" i="4"/>
  <c r="AK592" i="4"/>
  <c r="AK624" i="4"/>
  <c r="AK660" i="4"/>
  <c r="AK690" i="4"/>
  <c r="AK720" i="4"/>
  <c r="AK752" i="4"/>
  <c r="AK781" i="4"/>
  <c r="AK811" i="4"/>
  <c r="AK841" i="4"/>
  <c r="AK873" i="4"/>
  <c r="G286" i="8"/>
  <c r="H423" i="5"/>
  <c r="C468" i="2"/>
  <c r="AK807" i="4"/>
  <c r="K304" i="1"/>
  <c r="D216" i="8"/>
  <c r="J468" i="2"/>
  <c r="D714" i="8"/>
  <c r="J338" i="2"/>
  <c r="K468" i="2"/>
  <c r="AK875" i="4"/>
  <c r="AK803" i="4"/>
  <c r="AK716" i="4"/>
  <c r="AK627" i="4"/>
  <c r="AK546" i="4"/>
  <c r="AK444" i="4"/>
  <c r="AK342" i="4"/>
  <c r="AK249" i="4"/>
  <c r="AK140" i="4"/>
  <c r="AK33" i="4"/>
  <c r="H546" i="1"/>
  <c r="G744" i="2"/>
  <c r="G463" i="5"/>
  <c r="AK211" i="4"/>
  <c r="G423" i="5"/>
  <c r="AK685" i="4"/>
  <c r="G770" i="5"/>
  <c r="H144" i="5"/>
  <c r="J144" i="5"/>
  <c r="AK754" i="4"/>
  <c r="G760" i="1"/>
  <c r="AK836" i="4"/>
  <c r="AK294" i="4"/>
  <c r="AK834" i="4"/>
  <c r="AK480" i="4"/>
  <c r="G310" i="5"/>
  <c r="AK809" i="4"/>
  <c r="AK649" i="4"/>
  <c r="F304" i="1"/>
  <c r="AK648" i="4"/>
  <c r="AK57" i="4"/>
  <c r="K338" i="2"/>
  <c r="N286" i="8"/>
  <c r="AK874" i="4"/>
  <c r="AK802" i="4"/>
  <c r="AK715" i="4"/>
  <c r="AK625" i="4"/>
  <c r="AK544" i="4"/>
  <c r="AK441" i="4"/>
  <c r="AK337" i="4"/>
  <c r="AK248" i="4"/>
  <c r="AK139" i="4"/>
  <c r="AK32" i="4"/>
  <c r="F560" i="1"/>
  <c r="AK594" i="4"/>
  <c r="D680" i="8"/>
  <c r="AK753" i="4"/>
  <c r="AK186" i="4"/>
  <c r="AK380" i="4"/>
  <c r="D468" i="8"/>
  <c r="AK745" i="4"/>
  <c r="AK285" i="4"/>
  <c r="I216" i="8"/>
  <c r="AK871" i="4"/>
  <c r="AK785" i="4"/>
  <c r="AK713" i="4"/>
  <c r="AK621" i="4"/>
  <c r="AK524" i="4"/>
  <c r="AK439" i="4"/>
  <c r="AK333" i="4"/>
  <c r="AK228" i="4"/>
  <c r="AK136" i="4"/>
  <c r="AK25" i="4"/>
  <c r="G560" i="1"/>
  <c r="G670" i="2"/>
  <c r="J643" i="2"/>
  <c r="H109" i="2"/>
  <c r="K549" i="2"/>
  <c r="F600" i="5"/>
  <c r="A600" i="5" s="1"/>
  <c r="G600" i="5"/>
  <c r="C670" i="2"/>
  <c r="H722" i="2"/>
  <c r="H670" i="2"/>
  <c r="J670" i="2"/>
  <c r="K670" i="2"/>
  <c r="M630" i="1"/>
  <c r="AD815" i="4" l="1"/>
  <c r="AE815" i="4"/>
  <c r="AC845" i="4"/>
  <c r="AD845" i="4"/>
  <c r="AE845" i="4"/>
  <c r="AC839" i="4"/>
  <c r="AD839" i="4"/>
  <c r="AE839" i="4"/>
  <c r="AC837" i="4"/>
  <c r="AD837" i="4"/>
  <c r="AE837" i="4"/>
  <c r="AE828" i="4"/>
  <c r="AD828" i="4"/>
  <c r="AC828" i="4"/>
  <c r="AC833" i="4"/>
  <c r="AD833" i="4"/>
  <c r="AE833" i="4"/>
  <c r="AC829" i="4"/>
  <c r="AD829" i="4"/>
  <c r="AE829" i="4"/>
  <c r="AC826" i="4"/>
  <c r="AD826" i="4"/>
  <c r="AE826" i="4"/>
  <c r="AC832" i="4"/>
  <c r="AD832" i="4"/>
  <c r="AE832" i="4"/>
  <c r="AE844" i="4"/>
  <c r="AD844" i="4"/>
  <c r="AC844" i="4"/>
  <c r="AC850" i="4"/>
  <c r="AD850" i="4"/>
  <c r="AE850" i="4"/>
  <c r="AC834" i="4"/>
  <c r="AD834" i="4"/>
  <c r="AE834" i="4"/>
  <c r="AC825" i="4"/>
  <c r="AD825" i="4"/>
  <c r="AE825" i="4"/>
  <c r="AC842" i="4"/>
  <c r="AD842" i="4"/>
  <c r="AE842" i="4"/>
  <c r="K750" i="5" s="1"/>
  <c r="AC848" i="4"/>
  <c r="AD848" i="4"/>
  <c r="AE848" i="4"/>
  <c r="AC849" i="4"/>
  <c r="AD849" i="4"/>
  <c r="AE849" i="4"/>
  <c r="AE838" i="4"/>
  <c r="AC838" i="4"/>
  <c r="AD838" i="4"/>
  <c r="AD846" i="4"/>
  <c r="AE846" i="4"/>
  <c r="AC846" i="4"/>
  <c r="AE843" i="4"/>
  <c r="AC843" i="4"/>
  <c r="AD843" i="4"/>
  <c r="AC830" i="4"/>
  <c r="AD830" i="4"/>
  <c r="AE830" i="4"/>
  <c r="AC840" i="4"/>
  <c r="AD840" i="4"/>
  <c r="AE840" i="4"/>
  <c r="AE827" i="4"/>
  <c r="AC827" i="4"/>
  <c r="AD827" i="4"/>
  <c r="AC835" i="4"/>
  <c r="AE835" i="4"/>
  <c r="AD835" i="4"/>
  <c r="AE836" i="4"/>
  <c r="AC836" i="4"/>
  <c r="AD836" i="4"/>
  <c r="AC831" i="4"/>
  <c r="AE831" i="4"/>
  <c r="AD831" i="4"/>
  <c r="AC841" i="4"/>
  <c r="AD841" i="4"/>
  <c r="AE841" i="4"/>
  <c r="I637" i="1"/>
  <c r="AD824" i="4"/>
  <c r="AE824" i="4"/>
  <c r="AC824" i="4"/>
  <c r="AD820" i="4"/>
  <c r="AE820" i="4"/>
  <c r="K778" i="5" s="1"/>
  <c r="AC820" i="4"/>
  <c r="AE823" i="4"/>
  <c r="AC823" i="4"/>
  <c r="AD823" i="4"/>
  <c r="AC821" i="4"/>
  <c r="AD821" i="4"/>
  <c r="AE821" i="4"/>
  <c r="AD812" i="4"/>
  <c r="AE812" i="4"/>
  <c r="I401" i="5"/>
  <c r="AD819" i="4"/>
  <c r="AC819" i="4"/>
  <c r="AE819" i="4"/>
  <c r="AC822" i="4"/>
  <c r="AE822" i="4"/>
  <c r="AD822" i="4"/>
  <c r="I144" i="5"/>
  <c r="I549" i="2"/>
  <c r="I835" i="2"/>
  <c r="I770" i="5"/>
  <c r="J821" i="8"/>
  <c r="I630" i="1"/>
  <c r="J427" i="8"/>
  <c r="I836" i="1"/>
  <c r="I600" i="5"/>
  <c r="I304" i="1"/>
  <c r="I744" i="2"/>
  <c r="I338" i="2"/>
  <c r="I643" i="2"/>
  <c r="J403" i="8"/>
  <c r="I743" i="2"/>
  <c r="I560" i="1"/>
  <c r="AE813" i="4"/>
  <c r="I423" i="5"/>
  <c r="I614" i="1"/>
  <c r="AD813" i="4"/>
  <c r="I129" i="1"/>
  <c r="I109" i="2"/>
  <c r="J93" i="8"/>
  <c r="J565" i="8"/>
  <c r="J453" i="8"/>
  <c r="J637" i="8"/>
  <c r="I75" i="5"/>
  <c r="I722" i="2"/>
  <c r="J793" i="8"/>
  <c r="I806" i="1"/>
  <c r="I546" i="1"/>
  <c r="I635" i="5"/>
  <c r="I642" i="1"/>
  <c r="AD816" i="4"/>
  <c r="AE816" i="4"/>
  <c r="I249" i="2"/>
  <c r="I468" i="2"/>
  <c r="J680" i="8"/>
  <c r="J714" i="8"/>
  <c r="J468" i="8"/>
  <c r="I543" i="5"/>
  <c r="I310" i="5"/>
  <c r="I236" i="5"/>
  <c r="I474" i="5"/>
  <c r="J216" i="8"/>
  <c r="I877" i="5"/>
  <c r="I670" i="2"/>
  <c r="I808" i="1"/>
  <c r="I463" i="5"/>
  <c r="I202" i="1"/>
  <c r="AD814" i="4"/>
  <c r="AE814" i="4"/>
  <c r="J675" i="8"/>
  <c r="I760" i="1"/>
  <c r="AE818" i="4"/>
  <c r="AD818" i="4"/>
  <c r="AD817" i="4"/>
  <c r="AC817" i="4"/>
  <c r="P811" i="2"/>
  <c r="O811" i="2"/>
  <c r="M811" i="2"/>
  <c r="K811" i="2"/>
  <c r="J811" i="2"/>
  <c r="H811" i="2"/>
  <c r="G811" i="2"/>
  <c r="F811" i="2"/>
  <c r="E811" i="2"/>
  <c r="D811" i="2"/>
  <c r="C811" i="2"/>
  <c r="P162" i="2"/>
  <c r="O162" i="2"/>
  <c r="M162" i="2"/>
  <c r="K162" i="2"/>
  <c r="J162" i="2"/>
  <c r="H162" i="2"/>
  <c r="G162" i="2"/>
  <c r="F162" i="2"/>
  <c r="E162" i="2"/>
  <c r="D162" i="2"/>
  <c r="C162" i="2"/>
  <c r="V477" i="8"/>
  <c r="U477" i="8"/>
  <c r="T477" i="8"/>
  <c r="R477" i="8"/>
  <c r="N477" i="8"/>
  <c r="K477" i="8"/>
  <c r="I477" i="8"/>
  <c r="H477" i="8"/>
  <c r="G477" i="8"/>
  <c r="F477" i="8"/>
  <c r="E477" i="8"/>
  <c r="D477" i="8"/>
  <c r="C477" i="8"/>
  <c r="V428" i="8"/>
  <c r="U428" i="8"/>
  <c r="T428" i="8"/>
  <c r="R428" i="8"/>
  <c r="N428" i="8"/>
  <c r="K428" i="8"/>
  <c r="I428" i="8"/>
  <c r="H428" i="8"/>
  <c r="G428" i="8"/>
  <c r="F428" i="8"/>
  <c r="E428" i="8"/>
  <c r="D428" i="8"/>
  <c r="C428" i="8"/>
  <c r="P21" i="5"/>
  <c r="O21" i="5"/>
  <c r="N21" i="5"/>
  <c r="M21" i="5"/>
  <c r="L21" i="5"/>
  <c r="J21" i="5"/>
  <c r="H21" i="5"/>
  <c r="G21" i="5"/>
  <c r="F21" i="5"/>
  <c r="A21" i="5" s="1"/>
  <c r="C21" i="5"/>
  <c r="P665" i="5"/>
  <c r="O665" i="5"/>
  <c r="M665" i="5"/>
  <c r="L665" i="5"/>
  <c r="J665" i="5"/>
  <c r="H665" i="5"/>
  <c r="G665" i="5"/>
  <c r="F665" i="5"/>
  <c r="A665" i="5" s="1"/>
  <c r="C665" i="5"/>
  <c r="N132" i="1"/>
  <c r="M132" i="1"/>
  <c r="L132" i="1"/>
  <c r="K132" i="1"/>
  <c r="J132" i="1"/>
  <c r="H132" i="1"/>
  <c r="G132" i="1"/>
  <c r="F132" i="1"/>
  <c r="E132" i="1"/>
  <c r="D132" i="1"/>
  <c r="C132" i="1"/>
  <c r="N198" i="1"/>
  <c r="M198" i="1"/>
  <c r="L198" i="1"/>
  <c r="K198" i="1"/>
  <c r="J198" i="1"/>
  <c r="H198" i="1"/>
  <c r="G198" i="1"/>
  <c r="F198" i="1"/>
  <c r="E198" i="1"/>
  <c r="D198" i="1"/>
  <c r="C198" i="1"/>
  <c r="P393" i="2"/>
  <c r="O393" i="2"/>
  <c r="M393" i="2"/>
  <c r="K393" i="2"/>
  <c r="J393" i="2"/>
  <c r="H393" i="2"/>
  <c r="G393" i="2"/>
  <c r="F393" i="2"/>
  <c r="E393" i="2"/>
  <c r="D393" i="2"/>
  <c r="C393" i="2"/>
  <c r="V312" i="8"/>
  <c r="U312" i="8"/>
  <c r="T312" i="8"/>
  <c r="R312" i="8"/>
  <c r="N312" i="8"/>
  <c r="K312" i="8"/>
  <c r="I312" i="8"/>
  <c r="H312" i="8"/>
  <c r="G312" i="8"/>
  <c r="F312" i="8"/>
  <c r="E312" i="8"/>
  <c r="D312" i="8"/>
  <c r="C312" i="8"/>
  <c r="P602" i="5"/>
  <c r="O602" i="5"/>
  <c r="M602" i="5"/>
  <c r="L602" i="5"/>
  <c r="J602" i="5"/>
  <c r="H602" i="5"/>
  <c r="G602" i="5"/>
  <c r="F602" i="5"/>
  <c r="A602" i="5" s="1"/>
  <c r="C602" i="5"/>
  <c r="N226" i="1"/>
  <c r="M226" i="1"/>
  <c r="L226" i="1"/>
  <c r="K226" i="1"/>
  <c r="J226" i="1"/>
  <c r="H226" i="1"/>
  <c r="G226" i="1"/>
  <c r="F226" i="1"/>
  <c r="E226" i="1"/>
  <c r="D226" i="1"/>
  <c r="C226" i="1"/>
  <c r="P369" i="2"/>
  <c r="P642" i="2"/>
  <c r="M544" i="2"/>
  <c r="P544" i="2"/>
  <c r="P364" i="5"/>
  <c r="P55" i="5"/>
  <c r="O544" i="2"/>
  <c r="K544" i="2"/>
  <c r="J544" i="2"/>
  <c r="H544" i="2"/>
  <c r="G544" i="2"/>
  <c r="F544" i="2"/>
  <c r="E544" i="2"/>
  <c r="D544" i="2"/>
  <c r="C544" i="2"/>
  <c r="U205" i="8"/>
  <c r="T205" i="8"/>
  <c r="R205" i="8"/>
  <c r="N205" i="8"/>
  <c r="K205" i="8"/>
  <c r="I205" i="8"/>
  <c r="H205" i="8"/>
  <c r="G205" i="8"/>
  <c r="F205" i="8"/>
  <c r="E205" i="8"/>
  <c r="D205" i="8"/>
  <c r="C205" i="8"/>
  <c r="O55" i="5"/>
  <c r="N55" i="5"/>
  <c r="L55" i="5"/>
  <c r="J55" i="5"/>
  <c r="H55" i="5"/>
  <c r="G55" i="5"/>
  <c r="F55" i="5"/>
  <c r="A55" i="5" s="1"/>
  <c r="C55" i="5"/>
  <c r="N66" i="1"/>
  <c r="L66" i="1"/>
  <c r="K66" i="1"/>
  <c r="J66" i="1"/>
  <c r="H66" i="1"/>
  <c r="G66" i="1"/>
  <c r="F66" i="1"/>
  <c r="E66" i="1"/>
  <c r="D66" i="1"/>
  <c r="C66" i="1"/>
  <c r="P63" i="2"/>
  <c r="O63" i="2"/>
  <c r="K63" i="2"/>
  <c r="J63" i="2"/>
  <c r="H63" i="2"/>
  <c r="G63" i="2"/>
  <c r="F63" i="2"/>
  <c r="E63" i="2"/>
  <c r="D63" i="2"/>
  <c r="C63" i="2"/>
  <c r="O369" i="2"/>
  <c r="K369" i="2"/>
  <c r="J369" i="2"/>
  <c r="H369" i="2"/>
  <c r="G369" i="2"/>
  <c r="F369" i="2"/>
  <c r="E369" i="2"/>
  <c r="D369" i="2"/>
  <c r="C369" i="2"/>
  <c r="O642" i="2"/>
  <c r="K642" i="2"/>
  <c r="J642" i="2"/>
  <c r="H642" i="2"/>
  <c r="G642" i="2"/>
  <c r="F642" i="2"/>
  <c r="E642" i="2"/>
  <c r="D642" i="2"/>
  <c r="C642" i="2"/>
  <c r="V197" i="8"/>
  <c r="U197" i="8"/>
  <c r="T197" i="8"/>
  <c r="R197" i="8"/>
  <c r="N197" i="8"/>
  <c r="K197" i="8"/>
  <c r="I197" i="8"/>
  <c r="H197" i="8"/>
  <c r="G197" i="8"/>
  <c r="F197" i="8"/>
  <c r="E197" i="8"/>
  <c r="D197" i="8"/>
  <c r="C197" i="8"/>
  <c r="U370" i="8"/>
  <c r="T370" i="8"/>
  <c r="R370" i="8"/>
  <c r="N370" i="8"/>
  <c r="K370" i="8"/>
  <c r="I370" i="8"/>
  <c r="H370" i="8"/>
  <c r="G370" i="8"/>
  <c r="F370" i="8"/>
  <c r="E370" i="8"/>
  <c r="D370" i="8"/>
  <c r="C370" i="8"/>
  <c r="U58" i="8"/>
  <c r="R58" i="8"/>
  <c r="N58" i="8"/>
  <c r="K58" i="8"/>
  <c r="I58" i="8"/>
  <c r="H58" i="8"/>
  <c r="G58" i="8"/>
  <c r="F58" i="8"/>
  <c r="E58" i="8"/>
  <c r="D58" i="8"/>
  <c r="C58" i="8"/>
  <c r="P387" i="5"/>
  <c r="O387" i="5"/>
  <c r="N387" i="5"/>
  <c r="L387" i="5"/>
  <c r="J387" i="5"/>
  <c r="H387" i="5"/>
  <c r="G387" i="5"/>
  <c r="F387" i="5"/>
  <c r="A387" i="5" s="1"/>
  <c r="C387" i="5"/>
  <c r="O454" i="5"/>
  <c r="L454" i="5"/>
  <c r="J454" i="5"/>
  <c r="H454" i="5"/>
  <c r="G454" i="5"/>
  <c r="F454" i="5"/>
  <c r="A454" i="5" s="1"/>
  <c r="C454" i="5"/>
  <c r="O364" i="5"/>
  <c r="N364" i="5"/>
  <c r="L364" i="5"/>
  <c r="J364" i="5"/>
  <c r="H364" i="5"/>
  <c r="G364" i="5"/>
  <c r="F364" i="5"/>
  <c r="A364" i="5" s="1"/>
  <c r="C364" i="5"/>
  <c r="N112" i="1"/>
  <c r="L112" i="1"/>
  <c r="K112" i="1"/>
  <c r="J112" i="1"/>
  <c r="H112" i="1"/>
  <c r="G112" i="1"/>
  <c r="F112" i="1"/>
  <c r="E112" i="1"/>
  <c r="D112" i="1"/>
  <c r="C112" i="1"/>
  <c r="N436" i="1"/>
  <c r="L436" i="1"/>
  <c r="K436" i="1"/>
  <c r="J436" i="1"/>
  <c r="H436" i="1"/>
  <c r="G436" i="1"/>
  <c r="F436" i="1"/>
  <c r="E436" i="1"/>
  <c r="D436" i="1"/>
  <c r="C436" i="1"/>
  <c r="N720" i="1"/>
  <c r="L720" i="1"/>
  <c r="K720" i="1"/>
  <c r="J720" i="1"/>
  <c r="H720" i="1"/>
  <c r="G720" i="1"/>
  <c r="F720" i="1"/>
  <c r="E720" i="1"/>
  <c r="D720" i="1"/>
  <c r="C720" i="1"/>
  <c r="K13" i="3"/>
  <c r="I13" i="3"/>
  <c r="H13" i="3"/>
  <c r="P439" i="2"/>
  <c r="O439" i="2"/>
  <c r="K439" i="2"/>
  <c r="J439" i="2"/>
  <c r="H439" i="2"/>
  <c r="G439" i="2"/>
  <c r="F439" i="2"/>
  <c r="E439" i="2"/>
  <c r="D439" i="2"/>
  <c r="C439" i="2"/>
  <c r="P771" i="2"/>
  <c r="O771" i="2"/>
  <c r="K771" i="2"/>
  <c r="J771" i="2"/>
  <c r="H771" i="2"/>
  <c r="G771" i="2"/>
  <c r="F771" i="2"/>
  <c r="E771" i="2"/>
  <c r="D771" i="2"/>
  <c r="C771" i="2"/>
  <c r="P331" i="2"/>
  <c r="O331" i="2"/>
  <c r="K331" i="2"/>
  <c r="J331" i="2"/>
  <c r="H331" i="2"/>
  <c r="G331" i="2"/>
  <c r="F331" i="2"/>
  <c r="E331" i="2"/>
  <c r="D331" i="2"/>
  <c r="C331" i="2"/>
  <c r="V750" i="8"/>
  <c r="U750" i="8"/>
  <c r="T750" i="8"/>
  <c r="R750" i="8"/>
  <c r="N750" i="8"/>
  <c r="K750" i="8"/>
  <c r="I750" i="8"/>
  <c r="H750" i="8"/>
  <c r="G750" i="8"/>
  <c r="F750" i="8"/>
  <c r="E750" i="8"/>
  <c r="D750" i="8"/>
  <c r="C750" i="8"/>
  <c r="V754" i="8"/>
  <c r="U754" i="8"/>
  <c r="T754" i="8"/>
  <c r="R754" i="8"/>
  <c r="N754" i="8"/>
  <c r="K754" i="8"/>
  <c r="I754" i="8"/>
  <c r="H754" i="8"/>
  <c r="G754" i="8"/>
  <c r="F754" i="8"/>
  <c r="E754" i="8"/>
  <c r="D754" i="8"/>
  <c r="C754" i="8"/>
  <c r="V189" i="8"/>
  <c r="U189" i="8"/>
  <c r="R189" i="8"/>
  <c r="N189" i="8"/>
  <c r="K189" i="8"/>
  <c r="I189" i="8"/>
  <c r="H189" i="8"/>
  <c r="G189" i="8"/>
  <c r="F189" i="8"/>
  <c r="E189" i="8"/>
  <c r="D189" i="8"/>
  <c r="C189" i="8"/>
  <c r="P480" i="5"/>
  <c r="O480" i="5"/>
  <c r="N480" i="5"/>
  <c r="L480" i="5"/>
  <c r="J480" i="5"/>
  <c r="H480" i="5"/>
  <c r="G480" i="5"/>
  <c r="F480" i="5"/>
  <c r="A480" i="5" s="1"/>
  <c r="C480" i="5"/>
  <c r="P225" i="5"/>
  <c r="O225" i="5"/>
  <c r="N225" i="5"/>
  <c r="L225" i="5"/>
  <c r="J225" i="5"/>
  <c r="H225" i="5"/>
  <c r="G225" i="5"/>
  <c r="F225" i="5"/>
  <c r="A225" i="5" s="1"/>
  <c r="C225" i="5"/>
  <c r="P811" i="5"/>
  <c r="O811" i="5"/>
  <c r="N811" i="5"/>
  <c r="L811" i="5"/>
  <c r="J811" i="5"/>
  <c r="H811" i="5"/>
  <c r="G811" i="5"/>
  <c r="F811" i="5"/>
  <c r="A811" i="5" s="1"/>
  <c r="C811" i="5"/>
  <c r="N639" i="1"/>
  <c r="L639" i="1"/>
  <c r="K639" i="1"/>
  <c r="J639" i="1"/>
  <c r="H639" i="1"/>
  <c r="G639" i="1"/>
  <c r="F639" i="1"/>
  <c r="E639" i="1"/>
  <c r="D639" i="1"/>
  <c r="C639" i="1"/>
  <c r="N289" i="1"/>
  <c r="L289" i="1"/>
  <c r="K289" i="1"/>
  <c r="J289" i="1"/>
  <c r="H289" i="1"/>
  <c r="G289" i="1"/>
  <c r="F289" i="1"/>
  <c r="E289" i="1"/>
  <c r="D289" i="1"/>
  <c r="C289" i="1"/>
  <c r="N75" i="1"/>
  <c r="L75" i="1"/>
  <c r="K75" i="1"/>
  <c r="J75" i="1"/>
  <c r="H75" i="1"/>
  <c r="G75" i="1"/>
  <c r="F75" i="1"/>
  <c r="E75" i="1"/>
  <c r="D75" i="1"/>
  <c r="C75" i="1"/>
  <c r="N116" i="1"/>
  <c r="L116" i="1"/>
  <c r="K116" i="1"/>
  <c r="J116" i="1"/>
  <c r="H116" i="1"/>
  <c r="G116" i="1"/>
  <c r="F116" i="1"/>
  <c r="E116" i="1"/>
  <c r="D116" i="1"/>
  <c r="C116" i="1"/>
  <c r="K910" i="5" l="1"/>
  <c r="K911" i="5"/>
  <c r="Q908" i="8"/>
  <c r="O908" i="8"/>
  <c r="L908" i="2"/>
  <c r="N908" i="2"/>
  <c r="P908" i="8"/>
  <c r="K912" i="5"/>
  <c r="Q912" i="8"/>
  <c r="O912" i="8"/>
  <c r="L912" i="2"/>
  <c r="N912" i="2"/>
  <c r="P912" i="8"/>
  <c r="J477" i="8"/>
  <c r="J428" i="8"/>
  <c r="I811" i="2"/>
  <c r="I162" i="2"/>
  <c r="I665" i="5"/>
  <c r="I21" i="5"/>
  <c r="I198" i="1"/>
  <c r="I132" i="1"/>
  <c r="J312" i="8"/>
  <c r="I393" i="2"/>
  <c r="I544" i="2"/>
  <c r="I602" i="5"/>
  <c r="I75" i="1"/>
  <c r="I226" i="1"/>
  <c r="M369" i="2"/>
  <c r="M771" i="2"/>
  <c r="M66" i="1"/>
  <c r="M454" i="5"/>
  <c r="M225" i="5"/>
  <c r="P454" i="5"/>
  <c r="V370" i="8"/>
  <c r="M720" i="1"/>
  <c r="M75" i="1"/>
  <c r="M639" i="1"/>
  <c r="M112" i="1"/>
  <c r="V205" i="8"/>
  <c r="V58" i="8"/>
  <c r="M642" i="2"/>
  <c r="M331" i="2"/>
  <c r="M55" i="5"/>
  <c r="M63" i="2"/>
  <c r="M439" i="2"/>
  <c r="M387" i="5"/>
  <c r="M480" i="5"/>
  <c r="M811" i="5"/>
  <c r="M364" i="5"/>
  <c r="M289" i="1"/>
  <c r="M436" i="1"/>
  <c r="M116" i="1"/>
  <c r="J13" i="3"/>
  <c r="I112" i="1"/>
  <c r="I55" i="5"/>
  <c r="I364" i="5"/>
  <c r="J205" i="8"/>
  <c r="I454" i="5"/>
  <c r="I66" i="1"/>
  <c r="I63" i="2"/>
  <c r="I436" i="1"/>
  <c r="I369" i="2"/>
  <c r="I642" i="2"/>
  <c r="J370" i="8"/>
  <c r="J58" i="8"/>
  <c r="I387" i="5"/>
  <c r="J197" i="8"/>
  <c r="I720" i="1"/>
  <c r="I439" i="2"/>
  <c r="J754" i="8"/>
  <c r="J189" i="8"/>
  <c r="J750" i="8"/>
  <c r="I331" i="2"/>
  <c r="I771" i="2"/>
  <c r="I225" i="5"/>
  <c r="I480" i="5"/>
  <c r="I811" i="5"/>
  <c r="I639" i="1"/>
  <c r="I289" i="1"/>
  <c r="I116" i="1"/>
  <c r="K45" i="3" l="1"/>
  <c r="J45" i="3"/>
  <c r="I45" i="3"/>
  <c r="H45" i="3"/>
  <c r="P68" i="2"/>
  <c r="O68" i="2"/>
  <c r="M68" i="2"/>
  <c r="K68" i="2"/>
  <c r="J68" i="2"/>
  <c r="H68" i="2"/>
  <c r="G68" i="2"/>
  <c r="F68" i="2"/>
  <c r="E68" i="2"/>
  <c r="D68" i="2"/>
  <c r="C68" i="2"/>
  <c r="U272" i="8"/>
  <c r="T272" i="8"/>
  <c r="R272" i="8"/>
  <c r="N272" i="8"/>
  <c r="K272" i="8"/>
  <c r="I272" i="8"/>
  <c r="H272" i="8"/>
  <c r="G272" i="8"/>
  <c r="F272" i="8"/>
  <c r="E272" i="8"/>
  <c r="D272" i="8"/>
  <c r="C272" i="8"/>
  <c r="O861" i="5"/>
  <c r="N861" i="5"/>
  <c r="M861" i="5"/>
  <c r="L861" i="5"/>
  <c r="J861" i="5"/>
  <c r="H861" i="5"/>
  <c r="G861" i="5"/>
  <c r="F861" i="5"/>
  <c r="A861" i="5" s="1"/>
  <c r="C861" i="5"/>
  <c r="N27" i="1"/>
  <c r="M27" i="1"/>
  <c r="L27" i="1"/>
  <c r="K27" i="1"/>
  <c r="J27" i="1"/>
  <c r="H27" i="1"/>
  <c r="G27" i="1"/>
  <c r="F27" i="1"/>
  <c r="E27" i="1"/>
  <c r="D27" i="1"/>
  <c r="C27" i="1"/>
  <c r="J11" i="3"/>
  <c r="H11" i="3"/>
  <c r="I11" i="3"/>
  <c r="J272" i="8" l="1"/>
  <c r="I27" i="1"/>
  <c r="I68" i="2"/>
  <c r="I861" i="5"/>
  <c r="J7" i="3"/>
  <c r="H7" i="3"/>
  <c r="I7" i="3"/>
  <c r="AE5" i="4"/>
  <c r="AC6" i="4"/>
  <c r="AC7" i="4"/>
  <c r="AE9" i="4"/>
  <c r="AE13" i="4"/>
  <c r="AE14" i="4"/>
  <c r="AC15" i="4"/>
  <c r="AE21" i="4"/>
  <c r="AC22" i="4"/>
  <c r="AC23" i="4"/>
  <c r="AD24" i="4"/>
  <c r="AE25" i="4"/>
  <c r="AC27" i="4"/>
  <c r="AC28" i="4"/>
  <c r="AE29" i="4"/>
  <c r="AC30" i="4"/>
  <c r="AC31" i="4"/>
  <c r="AE33" i="4"/>
  <c r="AE37" i="4"/>
  <c r="AC41" i="4"/>
  <c r="AE45" i="4"/>
  <c r="AC46" i="4"/>
  <c r="AC47" i="4"/>
  <c r="AD48" i="4"/>
  <c r="AE49" i="4"/>
  <c r="AE53" i="4"/>
  <c r="AC54" i="4"/>
  <c r="AC55" i="4"/>
  <c r="AE57" i="4"/>
  <c r="AE61" i="4"/>
  <c r="AE62" i="4"/>
  <c r="AC63" i="4"/>
  <c r="AE69" i="4"/>
  <c r="AC70" i="4"/>
  <c r="AC71" i="4"/>
  <c r="AD72" i="4"/>
  <c r="AE73" i="4"/>
  <c r="AC75" i="4"/>
  <c r="AC76" i="4"/>
  <c r="AE77" i="4"/>
  <c r="AC78" i="4"/>
  <c r="AC79" i="4"/>
  <c r="AE81" i="4"/>
  <c r="AE85" i="4"/>
  <c r="AC89" i="4"/>
  <c r="AE93" i="4"/>
  <c r="AC94" i="4"/>
  <c r="AC95" i="4"/>
  <c r="AD96" i="4"/>
  <c r="AE97" i="4"/>
  <c r="AE101" i="4"/>
  <c r="AC102" i="4"/>
  <c r="AC103" i="4"/>
  <c r="AE105" i="4"/>
  <c r="AE109" i="4"/>
  <c r="AC111" i="4"/>
  <c r="AE117" i="4"/>
  <c r="AC118" i="4"/>
  <c r="AC119" i="4"/>
  <c r="AD120" i="4"/>
  <c r="AE121" i="4"/>
  <c r="AC123" i="4"/>
  <c r="AC124" i="4"/>
  <c r="AE125" i="4"/>
  <c r="AC126" i="4"/>
  <c r="AC127" i="4"/>
  <c r="AE129" i="4"/>
  <c r="AE133" i="4"/>
  <c r="AC137" i="4"/>
  <c r="AE141" i="4"/>
  <c r="AC142" i="4"/>
  <c r="AC143" i="4"/>
  <c r="AD144" i="4"/>
  <c r="AE145" i="4"/>
  <c r="AE149" i="4"/>
  <c r="AC150" i="4"/>
  <c r="AC151" i="4"/>
  <c r="AE153" i="4"/>
  <c r="AE157" i="4"/>
  <c r="AC159" i="4"/>
  <c r="AC161" i="4"/>
  <c r="AE165" i="4"/>
  <c r="AC166" i="4"/>
  <c r="AC167" i="4"/>
  <c r="AD168" i="4"/>
  <c r="AE169" i="4"/>
  <c r="AC171" i="4"/>
  <c r="AC172" i="4"/>
  <c r="AE173" i="4"/>
  <c r="AC174" i="4"/>
  <c r="AC175" i="4"/>
  <c r="AE177" i="4"/>
  <c r="AE181" i="4"/>
  <c r="AC185" i="4"/>
  <c r="AE189" i="4"/>
  <c r="AC190" i="4"/>
  <c r="AC191" i="4"/>
  <c r="AD192" i="4"/>
  <c r="AE193" i="4"/>
  <c r="AE197" i="4"/>
  <c r="AC198" i="4"/>
  <c r="AC199" i="4"/>
  <c r="AE201" i="4"/>
  <c r="AE205" i="4"/>
  <c r="AE206" i="4"/>
  <c r="AC207" i="4"/>
  <c r="AE213" i="4"/>
  <c r="AC214" i="4"/>
  <c r="AC215" i="4"/>
  <c r="AD216" i="4"/>
  <c r="AE217" i="4"/>
  <c r="AC219" i="4"/>
  <c r="AC220" i="4"/>
  <c r="AE221" i="4"/>
  <c r="AC222" i="4"/>
  <c r="AC223" i="4"/>
  <c r="AE225" i="4"/>
  <c r="AE229" i="4"/>
  <c r="AC233" i="4"/>
  <c r="AE237" i="4"/>
  <c r="AC238" i="4"/>
  <c r="AC239" i="4"/>
  <c r="AD240" i="4"/>
  <c r="AE241" i="4"/>
  <c r="AE245" i="4"/>
  <c r="AC246" i="4"/>
  <c r="AC247" i="4"/>
  <c r="AE249" i="4"/>
  <c r="AE253" i="4"/>
  <c r="AC255" i="4"/>
  <c r="AE261" i="4"/>
  <c r="AC262" i="4"/>
  <c r="AC263" i="4"/>
  <c r="AD264" i="4"/>
  <c r="AE265" i="4"/>
  <c r="AC267" i="4"/>
  <c r="AC268" i="4"/>
  <c r="AE269" i="4"/>
  <c r="AC270" i="4"/>
  <c r="AC271" i="4"/>
  <c r="AE273" i="4"/>
  <c r="AE277" i="4"/>
  <c r="AC281" i="4"/>
  <c r="AE285" i="4"/>
  <c r="AC286" i="4"/>
  <c r="AC287" i="4"/>
  <c r="AD288" i="4"/>
  <c r="AE289" i="4"/>
  <c r="AE293" i="4"/>
  <c r="AC294" i="4"/>
  <c r="AC295" i="4"/>
  <c r="AE297" i="4"/>
  <c r="AE301" i="4"/>
  <c r="AE302" i="4"/>
  <c r="AC303" i="4"/>
  <c r="AC305" i="4"/>
  <c r="AE309" i="4"/>
  <c r="AC310" i="4"/>
  <c r="AC311" i="4"/>
  <c r="AD312" i="4"/>
  <c r="AE313" i="4"/>
  <c r="AC315" i="4"/>
  <c r="AC316" i="4"/>
  <c r="AE317" i="4"/>
  <c r="K881" i="5" s="1"/>
  <c r="AC318" i="4"/>
  <c r="AC319" i="4"/>
  <c r="AE321" i="4"/>
  <c r="AE325" i="4"/>
  <c r="AC329" i="4"/>
  <c r="AE333" i="4"/>
  <c r="AC334" i="4"/>
  <c r="AC335" i="4"/>
  <c r="AD336" i="4"/>
  <c r="AE337" i="4"/>
  <c r="AE341" i="4"/>
  <c r="AC342" i="4"/>
  <c r="AC343" i="4"/>
  <c r="AE345" i="4"/>
  <c r="AE349" i="4"/>
  <c r="AC351" i="4"/>
  <c r="AE357" i="4"/>
  <c r="AC358" i="4"/>
  <c r="AC359" i="4"/>
  <c r="AD360" i="4"/>
  <c r="AE361" i="4"/>
  <c r="AC363" i="4"/>
  <c r="AC364" i="4"/>
  <c r="AE365" i="4"/>
  <c r="AC366" i="4"/>
  <c r="AC367" i="4"/>
  <c r="AE369" i="4"/>
  <c r="AE373" i="4"/>
  <c r="AC377" i="4"/>
  <c r="AE381" i="4"/>
  <c r="AC382" i="4"/>
  <c r="AC383" i="4"/>
  <c r="AD384" i="4"/>
  <c r="AE385" i="4"/>
  <c r="AE389" i="4"/>
  <c r="AC390" i="4"/>
  <c r="AC391" i="4"/>
  <c r="AE393" i="4"/>
  <c r="AE397" i="4"/>
  <c r="AC399" i="4"/>
  <c r="AE405" i="4"/>
  <c r="AC406" i="4"/>
  <c r="AC407" i="4"/>
  <c r="AD408" i="4"/>
  <c r="AE409" i="4"/>
  <c r="AC411" i="4"/>
  <c r="AC412" i="4"/>
  <c r="AE413" i="4"/>
  <c r="AC414" i="4"/>
  <c r="AC415" i="4"/>
  <c r="AE417" i="4"/>
  <c r="AE421" i="4"/>
  <c r="K882" i="5" s="1"/>
  <c r="AC425" i="4"/>
  <c r="AE429" i="4"/>
  <c r="AC430" i="4"/>
  <c r="AC431" i="4"/>
  <c r="AD432" i="4"/>
  <c r="AE433" i="4"/>
  <c r="AE437" i="4"/>
  <c r="AC438" i="4"/>
  <c r="AC439" i="4"/>
  <c r="AE441" i="4"/>
  <c r="AE445" i="4"/>
  <c r="AE446" i="4"/>
  <c r="AC447" i="4"/>
  <c r="AC449" i="4"/>
  <c r="AE453" i="4"/>
  <c r="AC454" i="4"/>
  <c r="AC455" i="4"/>
  <c r="AD456" i="4"/>
  <c r="AE457" i="4"/>
  <c r="AC459" i="4"/>
  <c r="AC460" i="4"/>
  <c r="AE461" i="4"/>
  <c r="AC462" i="4"/>
  <c r="AC463" i="4"/>
  <c r="AE465" i="4"/>
  <c r="AE469" i="4"/>
  <c r="AC473" i="4"/>
  <c r="AE477" i="4"/>
  <c r="AC478" i="4"/>
  <c r="AC479" i="4"/>
  <c r="AD480" i="4"/>
  <c r="AE481" i="4"/>
  <c r="AE485" i="4"/>
  <c r="AC486" i="4"/>
  <c r="AC487" i="4"/>
  <c r="AE489" i="4"/>
  <c r="AE493" i="4"/>
  <c r="AE494" i="4"/>
  <c r="AC495" i="4"/>
  <c r="AC497" i="4"/>
  <c r="AE501" i="4"/>
  <c r="AC502" i="4"/>
  <c r="AC503" i="4"/>
  <c r="AD504" i="4"/>
  <c r="AE505" i="4"/>
  <c r="AC507" i="4"/>
  <c r="AC508" i="4"/>
  <c r="AE509" i="4"/>
  <c r="AC510" i="4"/>
  <c r="AC511" i="4"/>
  <c r="AE513" i="4"/>
  <c r="AE517" i="4"/>
  <c r="AC521" i="4"/>
  <c r="AE525" i="4"/>
  <c r="AC526" i="4"/>
  <c r="AC527" i="4"/>
  <c r="AD528" i="4"/>
  <c r="AE529" i="4"/>
  <c r="AC531" i="4"/>
  <c r="AE533" i="4"/>
  <c r="AC534" i="4"/>
  <c r="AC535" i="4"/>
  <c r="AE537" i="4"/>
  <c r="AE538" i="4"/>
  <c r="AD539" i="4"/>
  <c r="AE540" i="4"/>
  <c r="AE541" i="4"/>
  <c r="AC545" i="4"/>
  <c r="AE546" i="4"/>
  <c r="AC547" i="4"/>
  <c r="AE548" i="4"/>
  <c r="K776" i="5" s="1"/>
  <c r="AE549" i="4"/>
  <c r="AC550" i="4"/>
  <c r="AC551" i="4"/>
  <c r="AC552" i="4"/>
  <c r="AE553" i="4"/>
  <c r="AE554" i="4"/>
  <c r="AE555" i="4"/>
  <c r="AE556" i="4"/>
  <c r="AE557" i="4"/>
  <c r="AC558" i="4"/>
  <c r="AE559" i="4"/>
  <c r="AD560" i="4"/>
  <c r="AE561" i="4"/>
  <c r="AE562" i="4"/>
  <c r="AC563" i="4"/>
  <c r="AE564" i="4"/>
  <c r="AE565" i="4"/>
  <c r="AC568" i="4"/>
  <c r="AE570" i="4"/>
  <c r="AC571" i="4"/>
  <c r="AE573" i="4"/>
  <c r="AC574" i="4"/>
  <c r="AC575" i="4"/>
  <c r="AC576" i="4"/>
  <c r="AE577" i="4"/>
  <c r="AE578" i="4"/>
  <c r="AE579" i="4"/>
  <c r="AE580" i="4"/>
  <c r="AE581" i="4"/>
  <c r="AC582" i="4"/>
  <c r="AC583" i="4"/>
  <c r="AE585" i="4"/>
  <c r="AE586" i="4"/>
  <c r="AC587" i="4"/>
  <c r="AE588" i="4"/>
  <c r="AE589" i="4"/>
  <c r="AE594" i="4"/>
  <c r="AC595" i="4"/>
  <c r="AE597" i="4"/>
  <c r="AC598" i="4"/>
  <c r="AE599" i="4"/>
  <c r="AC600" i="4"/>
  <c r="AE601" i="4"/>
  <c r="AE602" i="4"/>
  <c r="AC603" i="4"/>
  <c r="AE604" i="4"/>
  <c r="AE605" i="4"/>
  <c r="AC606" i="4"/>
  <c r="AC607" i="4"/>
  <c r="AE608" i="4"/>
  <c r="AE609" i="4"/>
  <c r="K324" i="5" s="1"/>
  <c r="AE610" i="4"/>
  <c r="K617" i="5" s="1"/>
  <c r="AD611" i="4"/>
  <c r="AE612" i="4"/>
  <c r="AE613" i="4"/>
  <c r="AC616" i="4"/>
  <c r="AE618" i="4"/>
  <c r="AD619" i="4"/>
  <c r="AE621" i="4"/>
  <c r="AC622" i="4"/>
  <c r="AC623" i="4"/>
  <c r="AC624" i="4"/>
  <c r="AC625" i="4"/>
  <c r="AE626" i="4"/>
  <c r="AC627" i="4"/>
  <c r="AE628" i="4"/>
  <c r="AE629" i="4"/>
  <c r="AC630" i="4"/>
  <c r="AC631" i="4"/>
  <c r="AC633" i="4"/>
  <c r="AE634" i="4"/>
  <c r="AD635" i="4"/>
  <c r="AE636" i="4"/>
  <c r="AE637" i="4"/>
  <c r="AE638" i="4"/>
  <c r="AE639" i="4"/>
  <c r="AE642" i="4"/>
  <c r="AC643" i="4"/>
  <c r="AC644" i="4"/>
  <c r="AE645" i="4"/>
  <c r="AC646" i="4"/>
  <c r="AC647" i="4"/>
  <c r="AC648" i="4"/>
  <c r="AC649" i="4"/>
  <c r="AC650" i="4"/>
  <c r="AC651" i="4"/>
  <c r="AE652" i="4"/>
  <c r="AE653" i="4"/>
  <c r="AC654" i="4"/>
  <c r="AC655" i="4"/>
  <c r="AE656" i="4"/>
  <c r="AE657" i="4"/>
  <c r="AC658" i="4"/>
  <c r="AC659" i="4"/>
  <c r="AE660" i="4"/>
  <c r="AE661" i="4"/>
  <c r="AC664" i="4"/>
  <c r="AC665" i="4"/>
  <c r="AD666" i="4"/>
  <c r="AC667" i="4"/>
  <c r="AE669" i="4"/>
  <c r="AC670" i="4"/>
  <c r="AC671" i="4"/>
  <c r="AC672" i="4"/>
  <c r="AC673" i="4"/>
  <c r="AC674" i="4"/>
  <c r="AC675" i="4"/>
  <c r="AE676" i="4"/>
  <c r="AE677" i="4"/>
  <c r="AC678" i="4"/>
  <c r="AC679" i="4"/>
  <c r="AC681" i="4"/>
  <c r="AE682" i="4"/>
  <c r="AE683" i="4"/>
  <c r="AC684" i="4"/>
  <c r="AC685" i="4"/>
  <c r="AD687" i="4"/>
  <c r="AC689" i="4"/>
  <c r="AE690" i="4"/>
  <c r="AE691" i="4"/>
  <c r="AC693" i="4"/>
  <c r="AC694" i="4"/>
  <c r="AE695" i="4"/>
  <c r="AC696" i="4"/>
  <c r="AC697" i="4"/>
  <c r="AE698" i="4"/>
  <c r="AE699" i="4"/>
  <c r="AC700" i="4"/>
  <c r="AC701" i="4"/>
  <c r="AC702" i="4"/>
  <c r="AC703" i="4"/>
  <c r="AC705" i="4"/>
  <c r="AE706" i="4"/>
  <c r="AE707" i="4"/>
  <c r="AC708" i="4"/>
  <c r="AC709" i="4"/>
  <c r="AD711" i="4"/>
  <c r="AC713" i="4"/>
  <c r="AE714" i="4"/>
  <c r="AE715" i="4"/>
  <c r="AC717" i="4"/>
  <c r="AC718" i="4"/>
  <c r="AE719" i="4"/>
  <c r="AC720" i="4"/>
  <c r="AC721" i="4"/>
  <c r="AE722" i="4"/>
  <c r="AE723" i="4"/>
  <c r="AC724" i="4"/>
  <c r="AC725" i="4"/>
  <c r="AC726" i="4"/>
  <c r="AC727" i="4"/>
  <c r="AC729" i="4"/>
  <c r="AE730" i="4"/>
  <c r="AE731" i="4"/>
  <c r="AC732" i="4"/>
  <c r="AC733" i="4"/>
  <c r="AD735" i="4"/>
  <c r="AC737" i="4"/>
  <c r="AE738" i="4"/>
  <c r="AE739" i="4"/>
  <c r="AC741" i="4"/>
  <c r="AC742" i="4"/>
  <c r="AE743" i="4"/>
  <c r="AC744" i="4"/>
  <c r="AC745" i="4"/>
  <c r="AE746" i="4"/>
  <c r="AE747" i="4"/>
  <c r="AC748" i="4"/>
  <c r="AC749" i="4"/>
  <c r="AC750" i="4"/>
  <c r="AC751" i="4"/>
  <c r="AC753" i="4"/>
  <c r="AE754" i="4"/>
  <c r="AE755" i="4"/>
  <c r="AC756" i="4"/>
  <c r="AC757" i="4"/>
  <c r="AC761" i="4"/>
  <c r="AE762" i="4"/>
  <c r="AE763" i="4"/>
  <c r="AC765" i="4"/>
  <c r="AC766" i="4"/>
  <c r="AE767" i="4"/>
  <c r="AC768" i="4"/>
  <c r="AC769" i="4"/>
  <c r="AE770" i="4"/>
  <c r="AE771" i="4"/>
  <c r="AC772" i="4"/>
  <c r="AC773" i="4"/>
  <c r="AC774" i="4"/>
  <c r="AC775" i="4"/>
  <c r="AC777" i="4"/>
  <c r="AE778" i="4"/>
  <c r="AE779" i="4"/>
  <c r="AC780" i="4"/>
  <c r="AC781" i="4"/>
  <c r="AC785" i="4"/>
  <c r="AE786" i="4"/>
  <c r="AE787" i="4"/>
  <c r="AC789" i="4"/>
  <c r="AC790" i="4"/>
  <c r="AE791" i="4"/>
  <c r="AC792" i="4"/>
  <c r="AC793" i="4"/>
  <c r="AE794" i="4"/>
  <c r="AE795" i="4"/>
  <c r="AC796" i="4"/>
  <c r="AC797" i="4"/>
  <c r="AC798" i="4"/>
  <c r="AC799" i="4"/>
  <c r="AC801" i="4"/>
  <c r="AE802" i="4"/>
  <c r="AE803" i="4"/>
  <c r="AC804" i="4"/>
  <c r="K704" i="5" l="1"/>
  <c r="N906" i="2"/>
  <c r="P906" i="8"/>
  <c r="K856" i="5"/>
  <c r="Q894" i="8"/>
  <c r="P911" i="8"/>
  <c r="N911" i="2"/>
  <c r="K560" i="5"/>
  <c r="Q902" i="8"/>
  <c r="K352" i="5"/>
  <c r="Q898" i="8"/>
  <c r="N905" i="2"/>
  <c r="P905" i="8"/>
  <c r="N910" i="2"/>
  <c r="P910" i="8"/>
  <c r="K642" i="5"/>
  <c r="K532" i="5"/>
  <c r="Q897" i="8"/>
  <c r="N893" i="2"/>
  <c r="P893" i="8"/>
  <c r="K268" i="5"/>
  <c r="Q900" i="8"/>
  <c r="P899" i="8"/>
  <c r="N899" i="2"/>
  <c r="P907" i="8"/>
  <c r="N907" i="2"/>
  <c r="N909" i="2"/>
  <c r="P909" i="8"/>
  <c r="K51" i="5"/>
  <c r="K908" i="5"/>
  <c r="K402" i="5"/>
  <c r="AE456" i="4"/>
  <c r="AE811" i="4"/>
  <c r="AC811" i="4"/>
  <c r="AD811" i="4"/>
  <c r="AE810" i="4"/>
  <c r="AC810" i="4"/>
  <c r="AD810" i="4"/>
  <c r="AE3" i="4"/>
  <c r="AC3" i="4"/>
  <c r="AE479" i="4"/>
  <c r="AE809" i="4"/>
  <c r="AD809" i="4"/>
  <c r="AC809" i="4"/>
  <c r="AD808" i="4"/>
  <c r="AE808" i="4"/>
  <c r="AC808" i="4"/>
  <c r="AD807" i="4"/>
  <c r="AE807" i="4"/>
  <c r="AC807" i="4"/>
  <c r="AD579" i="4"/>
  <c r="AC144" i="4"/>
  <c r="AC579" i="4"/>
  <c r="AE24" i="4"/>
  <c r="AD15" i="4"/>
  <c r="AC441" i="4"/>
  <c r="AD415" i="4"/>
  <c r="AE408" i="4"/>
  <c r="AD367" i="4"/>
  <c r="AD286" i="4"/>
  <c r="AC285" i="4"/>
  <c r="AE271" i="4"/>
  <c r="AD271" i="4"/>
  <c r="AD269" i="4"/>
  <c r="AE264" i="4"/>
  <c r="AE255" i="4"/>
  <c r="AC237" i="4"/>
  <c r="AD747" i="4"/>
  <c r="AD223" i="4"/>
  <c r="AD723" i="4"/>
  <c r="AE174" i="4"/>
  <c r="AD715" i="4"/>
  <c r="AD173" i="4"/>
  <c r="AC714" i="4"/>
  <c r="AC173" i="4"/>
  <c r="AE713" i="4"/>
  <c r="AC619" i="4"/>
  <c r="AE168" i="4"/>
  <c r="AE600" i="4"/>
  <c r="AE144" i="4"/>
  <c r="AD730" i="4"/>
  <c r="AD618" i="4"/>
  <c r="AD463" i="4"/>
  <c r="AD174" i="4"/>
  <c r="AC730" i="4"/>
  <c r="AC273" i="4"/>
  <c r="AC9" i="4"/>
  <c r="AD729" i="4"/>
  <c r="AD606" i="4"/>
  <c r="AD727" i="4"/>
  <c r="AC588" i="4"/>
  <c r="AE414" i="4"/>
  <c r="AD585" i="4"/>
  <c r="AD714" i="4"/>
  <c r="AD580" i="4"/>
  <c r="AE399" i="4"/>
  <c r="AC393" i="4"/>
  <c r="AC249" i="4"/>
  <c r="AE126" i="4"/>
  <c r="AD126" i="4"/>
  <c r="AD565" i="4"/>
  <c r="AC369" i="4"/>
  <c r="AD125" i="4"/>
  <c r="AD802" i="4"/>
  <c r="AD691" i="4"/>
  <c r="AE367" i="4"/>
  <c r="AE223" i="4"/>
  <c r="AC125" i="4"/>
  <c r="AC802" i="4"/>
  <c r="AE681" i="4"/>
  <c r="AD559" i="4"/>
  <c r="AD801" i="4"/>
  <c r="AD681" i="4"/>
  <c r="AC559" i="4"/>
  <c r="AD365" i="4"/>
  <c r="AE222" i="4"/>
  <c r="AE120" i="4"/>
  <c r="AD799" i="4"/>
  <c r="AD679" i="4"/>
  <c r="AD548" i="4"/>
  <c r="AC365" i="4"/>
  <c r="AD222" i="4"/>
  <c r="AE111" i="4"/>
  <c r="AD795" i="4"/>
  <c r="AD657" i="4"/>
  <c r="AC548" i="4"/>
  <c r="AC337" i="4"/>
  <c r="AD221" i="4"/>
  <c r="AC77" i="4"/>
  <c r="AD787" i="4"/>
  <c r="AC656" i="4"/>
  <c r="AC540" i="4"/>
  <c r="AE336" i="4"/>
  <c r="AC221" i="4"/>
  <c r="AD786" i="4"/>
  <c r="AD655" i="4"/>
  <c r="AC539" i="4"/>
  <c r="AE319" i="4"/>
  <c r="AE72" i="4"/>
  <c r="AC786" i="4"/>
  <c r="AC653" i="4"/>
  <c r="AD538" i="4"/>
  <c r="AD318" i="4"/>
  <c r="AC201" i="4"/>
  <c r="AE769" i="4"/>
  <c r="AD652" i="4"/>
  <c r="AC538" i="4"/>
  <c r="AD317" i="4"/>
  <c r="AE192" i="4"/>
  <c r="AC57" i="4"/>
  <c r="N892" i="2" s="1"/>
  <c r="AD763" i="4"/>
  <c r="AE648" i="4"/>
  <c r="AC513" i="4"/>
  <c r="AC317" i="4"/>
  <c r="AC192" i="4"/>
  <c r="AD45" i="4"/>
  <c r="AD762" i="4"/>
  <c r="AE625" i="4"/>
  <c r="K631" i="5" s="1"/>
  <c r="AE511" i="4"/>
  <c r="AE312" i="4"/>
  <c r="AC177" i="4"/>
  <c r="AC33" i="4"/>
  <c r="AC762" i="4"/>
  <c r="AE619" i="4"/>
  <c r="AD511" i="4"/>
  <c r="AE303" i="4"/>
  <c r="AE175" i="4"/>
  <c r="AE31" i="4"/>
  <c r="AD751" i="4"/>
  <c r="AC489" i="4"/>
  <c r="AE286" i="4"/>
  <c r="K429" i="5" s="1"/>
  <c r="AD175" i="4"/>
  <c r="AD29" i="4"/>
  <c r="AE801" i="4"/>
  <c r="AD767" i="4"/>
  <c r="AE729" i="4"/>
  <c r="AE697" i="4"/>
  <c r="AE655" i="4"/>
  <c r="AC621" i="4"/>
  <c r="AC585" i="4"/>
  <c r="AE547" i="4"/>
  <c r="AE480" i="4"/>
  <c r="AD414" i="4"/>
  <c r="AE335" i="4"/>
  <c r="AD285" i="4"/>
  <c r="AC225" i="4"/>
  <c r="AC73" i="4"/>
  <c r="AC794" i="4"/>
  <c r="AD755" i="4"/>
  <c r="AC722" i="4"/>
  <c r="AD690" i="4"/>
  <c r="AE647" i="4"/>
  <c r="AC578" i="4"/>
  <c r="AD537" i="4"/>
  <c r="AC465" i="4"/>
  <c r="AC385" i="4"/>
  <c r="AC333" i="4"/>
  <c r="AE270" i="4"/>
  <c r="AE48" i="4"/>
  <c r="AE793" i="4"/>
  <c r="AD754" i="4"/>
  <c r="AE721" i="4"/>
  <c r="AC690" i="4"/>
  <c r="AD647" i="4"/>
  <c r="AC611" i="4"/>
  <c r="AE575" i="4"/>
  <c r="AD535" i="4"/>
  <c r="AE463" i="4"/>
  <c r="AE384" i="4"/>
  <c r="AC321" i="4"/>
  <c r="AD270" i="4"/>
  <c r="AC169" i="4"/>
  <c r="AC105" i="4"/>
  <c r="N835" i="2" s="1"/>
  <c r="AC48" i="4"/>
  <c r="AD334" i="4"/>
  <c r="AC121" i="4"/>
  <c r="AD333" i="4"/>
  <c r="AC49" i="4"/>
  <c r="AC754" i="4"/>
  <c r="AC97" i="4"/>
  <c r="AE47" i="4"/>
  <c r="AD791" i="4"/>
  <c r="AE753" i="4"/>
  <c r="AD719" i="4"/>
  <c r="AD682" i="4"/>
  <c r="AE646" i="4"/>
  <c r="K797" i="5" s="1"/>
  <c r="AD609" i="4"/>
  <c r="AD570" i="4"/>
  <c r="AE527" i="4"/>
  <c r="AE462" i="4"/>
  <c r="AD383" i="4"/>
  <c r="AD319" i="4"/>
  <c r="AC269" i="4"/>
  <c r="AC217" i="4"/>
  <c r="AD159" i="4"/>
  <c r="AE96" i="4"/>
  <c r="AD47" i="4"/>
  <c r="AD698" i="4"/>
  <c r="AD335" i="4"/>
  <c r="AD695" i="4"/>
  <c r="AD479" i="4"/>
  <c r="AE334" i="4"/>
  <c r="AC695" i="4"/>
  <c r="AE478" i="4"/>
  <c r="AD794" i="4"/>
  <c r="AD722" i="4"/>
  <c r="AD578" i="4"/>
  <c r="AD478" i="4"/>
  <c r="AD793" i="4"/>
  <c r="AD721" i="4"/>
  <c r="AD683" i="4"/>
  <c r="AD610" i="4"/>
  <c r="L891" i="2" s="1"/>
  <c r="AD575" i="4"/>
  <c r="AC529" i="4"/>
  <c r="AE383" i="4"/>
  <c r="AC791" i="4"/>
  <c r="AD753" i="4"/>
  <c r="AC719" i="4"/>
  <c r="AC682" i="4"/>
  <c r="AE643" i="4"/>
  <c r="AC609" i="4"/>
  <c r="AE568" i="4"/>
  <c r="AD527" i="4"/>
  <c r="AD462" i="4"/>
  <c r="AE382" i="4"/>
  <c r="AE318" i="4"/>
  <c r="AE216" i="4"/>
  <c r="AC153" i="4"/>
  <c r="AC96" i="4"/>
  <c r="AE46" i="4"/>
  <c r="AD778" i="4"/>
  <c r="AE745" i="4"/>
  <c r="K107" i="5" s="1"/>
  <c r="AE673" i="4"/>
  <c r="AC635" i="4"/>
  <c r="AD599" i="4"/>
  <c r="AC433" i="4"/>
  <c r="AC241" i="4"/>
  <c r="AD143" i="4"/>
  <c r="AD93" i="4"/>
  <c r="AC778" i="4"/>
  <c r="AD745" i="4"/>
  <c r="AD707" i="4"/>
  <c r="AD673" i="4"/>
  <c r="AD634" i="4"/>
  <c r="AC599" i="4"/>
  <c r="AE558" i="4"/>
  <c r="AE510" i="4"/>
  <c r="AE432" i="4"/>
  <c r="AE366" i="4"/>
  <c r="AE240" i="4"/>
  <c r="AE191" i="4"/>
  <c r="AE142" i="4"/>
  <c r="AC93" i="4"/>
  <c r="AD31" i="4"/>
  <c r="AE777" i="4"/>
  <c r="K845" i="5" s="1"/>
  <c r="AD743" i="4"/>
  <c r="AD706" i="4"/>
  <c r="AE630" i="4"/>
  <c r="AE598" i="4"/>
  <c r="AD558" i="4"/>
  <c r="AD510" i="4"/>
  <c r="AE431" i="4"/>
  <c r="AD366" i="4"/>
  <c r="AC297" i="4"/>
  <c r="AC240" i="4"/>
  <c r="AD191" i="4"/>
  <c r="AD142" i="4"/>
  <c r="AC81" i="4"/>
  <c r="AE30" i="4"/>
  <c r="AE526" i="4"/>
  <c r="AD777" i="4"/>
  <c r="AC743" i="4"/>
  <c r="AC706" i="4"/>
  <c r="AE672" i="4"/>
  <c r="AD630" i="4"/>
  <c r="AE595" i="4"/>
  <c r="AD555" i="4"/>
  <c r="AC505" i="4"/>
  <c r="AD431" i="4"/>
  <c r="AC289" i="4"/>
  <c r="AE239" i="4"/>
  <c r="AE190" i="4"/>
  <c r="AD141" i="4"/>
  <c r="AE79" i="4"/>
  <c r="AD30" i="4"/>
  <c r="AC767" i="4"/>
  <c r="AD638" i="4"/>
  <c r="AD746" i="4"/>
  <c r="AC313" i="4"/>
  <c r="AD775" i="4"/>
  <c r="AD739" i="4"/>
  <c r="AE705" i="4"/>
  <c r="AE670" i="4"/>
  <c r="AD629" i="4"/>
  <c r="AD595" i="4"/>
  <c r="AC555" i="4"/>
  <c r="AE504" i="4"/>
  <c r="AE430" i="4"/>
  <c r="AE288" i="4"/>
  <c r="AD239" i="4"/>
  <c r="AD190" i="4"/>
  <c r="AC141" i="4"/>
  <c r="AD79" i="4"/>
  <c r="AC145" i="4"/>
  <c r="AD526" i="4"/>
  <c r="AC193" i="4"/>
  <c r="AD771" i="4"/>
  <c r="AD738" i="4"/>
  <c r="AD705" i="4"/>
  <c r="AD670" i="4"/>
  <c r="AC629" i="4"/>
  <c r="AD589" i="4"/>
  <c r="AE550" i="4"/>
  <c r="AE495" i="4"/>
  <c r="AD430" i="4"/>
  <c r="AC361" i="4"/>
  <c r="AC288" i="4"/>
  <c r="AE238" i="4"/>
  <c r="AD189" i="4"/>
  <c r="AC129" i="4"/>
  <c r="AE78" i="4"/>
  <c r="AC29" i="4"/>
  <c r="AD769" i="4"/>
  <c r="AD625" i="4"/>
  <c r="AC481" i="4"/>
  <c r="AD697" i="4"/>
  <c r="AC409" i="4"/>
  <c r="AC457" i="4"/>
  <c r="AC265" i="4"/>
  <c r="AE95" i="4"/>
  <c r="AC565" i="4"/>
  <c r="AD95" i="4"/>
  <c r="AC638" i="4"/>
  <c r="AE94" i="4"/>
  <c r="AC746" i="4"/>
  <c r="AE674" i="4"/>
  <c r="K113" i="5" s="1"/>
  <c r="AE143" i="4"/>
  <c r="AD770" i="4"/>
  <c r="AC738" i="4"/>
  <c r="AD703" i="4"/>
  <c r="AC666" i="4"/>
  <c r="AD628" i="4"/>
  <c r="AC589" i="4"/>
  <c r="AD550" i="4"/>
  <c r="AD495" i="4"/>
  <c r="AC417" i="4"/>
  <c r="AE360" i="4"/>
  <c r="AE287" i="4"/>
  <c r="AD238" i="4"/>
  <c r="AC189" i="4"/>
  <c r="AE127" i="4"/>
  <c r="AD78" i="4"/>
  <c r="AC698" i="4"/>
  <c r="AD382" i="4"/>
  <c r="AD46" i="4"/>
  <c r="AC45" i="4"/>
  <c r="AD779" i="4"/>
  <c r="AD637" i="4"/>
  <c r="AD94" i="4"/>
  <c r="AD803" i="4"/>
  <c r="AC770" i="4"/>
  <c r="AD731" i="4"/>
  <c r="AD699" i="4"/>
  <c r="AD661" i="4"/>
  <c r="AC628" i="4"/>
  <c r="AD588" i="4"/>
  <c r="AC549" i="4"/>
  <c r="AE415" i="4"/>
  <c r="AC345" i="4"/>
  <c r="AD287" i="4"/>
  <c r="AD237" i="4"/>
  <c r="AD127" i="4"/>
  <c r="AD77" i="4"/>
  <c r="AC25" i="4"/>
  <c r="AE569" i="4"/>
  <c r="AD569" i="4"/>
  <c r="AE113" i="4"/>
  <c r="AD113" i="4"/>
  <c r="AD689" i="4"/>
  <c r="AD713" i="4"/>
  <c r="AE737" i="4"/>
  <c r="AC788" i="4"/>
  <c r="AD788" i="4"/>
  <c r="AE788" i="4"/>
  <c r="AC764" i="4"/>
  <c r="AD764" i="4"/>
  <c r="AE764" i="4"/>
  <c r="AC740" i="4"/>
  <c r="AD740" i="4"/>
  <c r="AE740" i="4"/>
  <c r="AC716" i="4"/>
  <c r="AD716" i="4"/>
  <c r="AE716" i="4"/>
  <c r="AC692" i="4"/>
  <c r="AD692" i="4"/>
  <c r="AE692" i="4"/>
  <c r="AE668" i="4"/>
  <c r="AC668" i="4"/>
  <c r="AD668" i="4"/>
  <c r="AE644" i="4"/>
  <c r="AD644" i="4"/>
  <c r="AE620" i="4"/>
  <c r="AC620" i="4"/>
  <c r="AD620" i="4"/>
  <c r="AE596" i="4"/>
  <c r="AC596" i="4"/>
  <c r="AD596" i="4"/>
  <c r="AE572" i="4"/>
  <c r="AC572" i="4"/>
  <c r="AD572" i="4"/>
  <c r="AD524" i="4"/>
  <c r="AE524" i="4"/>
  <c r="AC524" i="4"/>
  <c r="AD500" i="4"/>
  <c r="AE500" i="4"/>
  <c r="AC500" i="4"/>
  <c r="AD476" i="4"/>
  <c r="AE476" i="4"/>
  <c r="AC476" i="4"/>
  <c r="AD452" i="4"/>
  <c r="AE452" i="4"/>
  <c r="AC452" i="4"/>
  <c r="AD428" i="4"/>
  <c r="AE428" i="4"/>
  <c r="AC428" i="4"/>
  <c r="AD404" i="4"/>
  <c r="AE404" i="4"/>
  <c r="AC404" i="4"/>
  <c r="AD380" i="4"/>
  <c r="AE380" i="4"/>
  <c r="AC380" i="4"/>
  <c r="AD356" i="4"/>
  <c r="AE356" i="4"/>
  <c r="AC356" i="4"/>
  <c r="AD332" i="4"/>
  <c r="AE332" i="4"/>
  <c r="AC332" i="4"/>
  <c r="AD308" i="4"/>
  <c r="AE308" i="4"/>
  <c r="K438" i="5" s="1"/>
  <c r="AC308" i="4"/>
  <c r="AD284" i="4"/>
  <c r="AE284" i="4"/>
  <c r="AC284" i="4"/>
  <c r="AD260" i="4"/>
  <c r="AE260" i="4"/>
  <c r="AC260" i="4"/>
  <c r="AD236" i="4"/>
  <c r="AE236" i="4"/>
  <c r="AC236" i="4"/>
  <c r="AD212" i="4"/>
  <c r="AE212" i="4"/>
  <c r="AC212" i="4"/>
  <c r="AD188" i="4"/>
  <c r="AE188" i="4"/>
  <c r="AC188" i="4"/>
  <c r="AD164" i="4"/>
  <c r="AE164" i="4"/>
  <c r="AC164" i="4"/>
  <c r="AD140" i="4"/>
  <c r="AE140" i="4"/>
  <c r="AC140" i="4"/>
  <c r="AD116" i="4"/>
  <c r="AE116" i="4"/>
  <c r="AC116" i="4"/>
  <c r="AD92" i="4"/>
  <c r="AE92" i="4"/>
  <c r="AC92" i="4"/>
  <c r="AD68" i="4"/>
  <c r="AE68" i="4"/>
  <c r="AC68" i="4"/>
  <c r="AD44" i="4"/>
  <c r="AE44" i="4"/>
  <c r="AC44" i="4"/>
  <c r="N68" i="2" s="1"/>
  <c r="AD20" i="4"/>
  <c r="AE20" i="4"/>
  <c r="AC20" i="4"/>
  <c r="AD737" i="4"/>
  <c r="AC569" i="4"/>
  <c r="AE545" i="4"/>
  <c r="AD545" i="4"/>
  <c r="AE401" i="4"/>
  <c r="AD401" i="4"/>
  <c r="AE353" i="4"/>
  <c r="AD353" i="4"/>
  <c r="AE305" i="4"/>
  <c r="AD305" i="4"/>
  <c r="AE281" i="4"/>
  <c r="AD281" i="4"/>
  <c r="AE257" i="4"/>
  <c r="AD257" i="4"/>
  <c r="AE233" i="4"/>
  <c r="AD233" i="4"/>
  <c r="AE89" i="4"/>
  <c r="AD89" i="4"/>
  <c r="AE65" i="4"/>
  <c r="AD65" i="4"/>
  <c r="AE41" i="4"/>
  <c r="AD41" i="4"/>
  <c r="AE17" i="4"/>
  <c r="AD17" i="4"/>
  <c r="AC353" i="4"/>
  <c r="AC257" i="4"/>
  <c r="AC641" i="4"/>
  <c r="AD641" i="4"/>
  <c r="AE641" i="4"/>
  <c r="AE497" i="4"/>
  <c r="AD497" i="4"/>
  <c r="AE209" i="4"/>
  <c r="AD209" i="4"/>
  <c r="AC784" i="4"/>
  <c r="N722" i="2" s="1"/>
  <c r="AD784" i="4"/>
  <c r="AE784" i="4"/>
  <c r="AC760" i="4"/>
  <c r="AD760" i="4"/>
  <c r="AE760" i="4"/>
  <c r="AC736" i="4"/>
  <c r="AD736" i="4"/>
  <c r="AE736" i="4"/>
  <c r="AC712" i="4"/>
  <c r="AD712" i="4"/>
  <c r="AE712" i="4"/>
  <c r="AC688" i="4"/>
  <c r="AD688" i="4"/>
  <c r="AE688" i="4"/>
  <c r="AC640" i="4"/>
  <c r="AD640" i="4"/>
  <c r="AE640" i="4"/>
  <c r="AD616" i="4"/>
  <c r="AE616" i="4"/>
  <c r="AC592" i="4"/>
  <c r="AD592" i="4"/>
  <c r="AE592" i="4"/>
  <c r="AC544" i="4"/>
  <c r="AD544" i="4"/>
  <c r="AE544" i="4"/>
  <c r="AD520" i="4"/>
  <c r="AC520" i="4"/>
  <c r="AE520" i="4"/>
  <c r="AD496" i="4"/>
  <c r="AC496" i="4"/>
  <c r="AE496" i="4"/>
  <c r="K494" i="5" s="1"/>
  <c r="AD472" i="4"/>
  <c r="AC472" i="4"/>
  <c r="AE472" i="4"/>
  <c r="AD448" i="4"/>
  <c r="AC448" i="4"/>
  <c r="AE448" i="4"/>
  <c r="AD424" i="4"/>
  <c r="AC424" i="4"/>
  <c r="AE424" i="4"/>
  <c r="AD400" i="4"/>
  <c r="AC400" i="4"/>
  <c r="AE400" i="4"/>
  <c r="AD376" i="4"/>
  <c r="AC376" i="4"/>
  <c r="AE376" i="4"/>
  <c r="AD352" i="4"/>
  <c r="AC352" i="4"/>
  <c r="AE352" i="4"/>
  <c r="AD328" i="4"/>
  <c r="AC328" i="4"/>
  <c r="AE328" i="4"/>
  <c r="AD304" i="4"/>
  <c r="AC304" i="4"/>
  <c r="AE304" i="4"/>
  <c r="AD280" i="4"/>
  <c r="AC280" i="4"/>
  <c r="AE280" i="4"/>
  <c r="K727" i="5" s="1"/>
  <c r="AD256" i="4"/>
  <c r="AC256" i="4"/>
  <c r="AE256" i="4"/>
  <c r="AD232" i="4"/>
  <c r="AC232" i="4"/>
  <c r="AE232" i="4"/>
  <c r="AD208" i="4"/>
  <c r="AC208" i="4"/>
  <c r="AE208" i="4"/>
  <c r="AD184" i="4"/>
  <c r="AC184" i="4"/>
  <c r="AE184" i="4"/>
  <c r="AD160" i="4"/>
  <c r="AC160" i="4"/>
  <c r="AE160" i="4"/>
  <c r="AD136" i="4"/>
  <c r="AC136" i="4"/>
  <c r="AE136" i="4"/>
  <c r="AD112" i="4"/>
  <c r="AC112" i="4"/>
  <c r="AE112" i="4"/>
  <c r="AD88" i="4"/>
  <c r="AC88" i="4"/>
  <c r="AE88" i="4"/>
  <c r="AD64" i="4"/>
  <c r="AC64" i="4"/>
  <c r="AE64" i="4"/>
  <c r="AD40" i="4"/>
  <c r="AC40" i="4"/>
  <c r="AE40" i="4"/>
  <c r="AD16" i="4"/>
  <c r="AC16" i="4"/>
  <c r="AE16" i="4"/>
  <c r="AE761" i="4"/>
  <c r="AD568" i="4"/>
  <c r="AE351" i="4"/>
  <c r="AD303" i="4"/>
  <c r="AC209" i="4"/>
  <c r="AC783" i="4"/>
  <c r="AE783" i="4"/>
  <c r="AC759" i="4"/>
  <c r="AE759" i="4"/>
  <c r="AC735" i="4"/>
  <c r="AE735" i="4"/>
  <c r="AC711" i="4"/>
  <c r="AE711" i="4"/>
  <c r="AC687" i="4"/>
  <c r="AE687" i="4"/>
  <c r="AC663" i="4"/>
  <c r="AD663" i="4"/>
  <c r="AE663" i="4"/>
  <c r="AC639" i="4"/>
  <c r="AD639" i="4"/>
  <c r="AC615" i="4"/>
  <c r="AD615" i="4"/>
  <c r="AE615" i="4"/>
  <c r="AD591" i="4"/>
  <c r="AE591" i="4"/>
  <c r="AC567" i="4"/>
  <c r="AD567" i="4"/>
  <c r="AE567" i="4"/>
  <c r="AC543" i="4"/>
  <c r="AD543" i="4"/>
  <c r="AE543" i="4"/>
  <c r="AC519" i="4"/>
  <c r="AD519" i="4"/>
  <c r="AE519" i="4"/>
  <c r="AC471" i="4"/>
  <c r="AD471" i="4"/>
  <c r="AE471" i="4"/>
  <c r="AC423" i="4"/>
  <c r="AD423" i="4"/>
  <c r="AE423" i="4"/>
  <c r="AC375" i="4"/>
  <c r="AD375" i="4"/>
  <c r="AE375" i="4"/>
  <c r="AC327" i="4"/>
  <c r="AD327" i="4"/>
  <c r="AE327" i="4"/>
  <c r="AC279" i="4"/>
  <c r="AD279" i="4"/>
  <c r="AE279" i="4"/>
  <c r="AC231" i="4"/>
  <c r="AD231" i="4"/>
  <c r="AE231" i="4"/>
  <c r="K875" i="5" s="1"/>
  <c r="AC183" i="4"/>
  <c r="AD183" i="4"/>
  <c r="AE183" i="4"/>
  <c r="AC135" i="4"/>
  <c r="AD135" i="4"/>
  <c r="AE135" i="4"/>
  <c r="AC87" i="4"/>
  <c r="AD87" i="4"/>
  <c r="AE87" i="4"/>
  <c r="AC39" i="4"/>
  <c r="AD39" i="4"/>
  <c r="AE39" i="4"/>
  <c r="AD761" i="4"/>
  <c r="AD351" i="4"/>
  <c r="AD255" i="4"/>
  <c r="AE207" i="4"/>
  <c r="AD806" i="4"/>
  <c r="AE806" i="4"/>
  <c r="AC806" i="4"/>
  <c r="AC782" i="4"/>
  <c r="AD782" i="4"/>
  <c r="AE782" i="4"/>
  <c r="AC758" i="4"/>
  <c r="AD758" i="4"/>
  <c r="AE758" i="4"/>
  <c r="AC734" i="4"/>
  <c r="AD734" i="4"/>
  <c r="AE734" i="4"/>
  <c r="AC710" i="4"/>
  <c r="AD710" i="4"/>
  <c r="AE710" i="4"/>
  <c r="AC686" i="4"/>
  <c r="AD686" i="4"/>
  <c r="AE686" i="4"/>
  <c r="AD662" i="4"/>
  <c r="AE662" i="4"/>
  <c r="K669" i="5" s="1"/>
  <c r="AC614" i="4"/>
  <c r="AD614" i="4"/>
  <c r="AE614" i="4"/>
  <c r="AC590" i="4"/>
  <c r="AD590" i="4"/>
  <c r="AE590" i="4"/>
  <c r="AC566" i="4"/>
  <c r="AD566" i="4"/>
  <c r="AE566" i="4"/>
  <c r="AC542" i="4"/>
  <c r="AD542" i="4"/>
  <c r="AE542" i="4"/>
  <c r="AC518" i="4"/>
  <c r="AD518" i="4"/>
  <c r="AE518" i="4"/>
  <c r="AC494" i="4"/>
  <c r="AD494" i="4"/>
  <c r="AC470" i="4"/>
  <c r="AD470" i="4"/>
  <c r="AE470" i="4"/>
  <c r="AC446" i="4"/>
  <c r="AD446" i="4"/>
  <c r="AC422" i="4"/>
  <c r="AD422" i="4"/>
  <c r="AE422" i="4"/>
  <c r="AC398" i="4"/>
  <c r="AD398" i="4"/>
  <c r="AC374" i="4"/>
  <c r="AD374" i="4"/>
  <c r="AE374" i="4"/>
  <c r="AC350" i="4"/>
  <c r="AD350" i="4"/>
  <c r="AC326" i="4"/>
  <c r="AD326" i="4"/>
  <c r="AE326" i="4"/>
  <c r="AC302" i="4"/>
  <c r="AD302" i="4"/>
  <c r="AC278" i="4"/>
  <c r="AD278" i="4"/>
  <c r="AE278" i="4"/>
  <c r="AC254" i="4"/>
  <c r="AD254" i="4"/>
  <c r="AC230" i="4"/>
  <c r="AD230" i="4"/>
  <c r="AE230" i="4"/>
  <c r="AC206" i="4"/>
  <c r="AD206" i="4"/>
  <c r="AC182" i="4"/>
  <c r="AD182" i="4"/>
  <c r="AE182" i="4"/>
  <c r="AC158" i="4"/>
  <c r="AD158" i="4"/>
  <c r="AC134" i="4"/>
  <c r="AD134" i="4"/>
  <c r="AE134" i="4"/>
  <c r="AC110" i="4"/>
  <c r="AD110" i="4"/>
  <c r="AC86" i="4"/>
  <c r="AD86" i="4"/>
  <c r="AE86" i="4"/>
  <c r="AC62" i="4"/>
  <c r="AD62" i="4"/>
  <c r="AC38" i="4"/>
  <c r="AD38" i="4"/>
  <c r="AE38" i="4"/>
  <c r="K627" i="5" s="1"/>
  <c r="AC14" i="4"/>
  <c r="AD14" i="4"/>
  <c r="AD759" i="4"/>
  <c r="AC401" i="4"/>
  <c r="AE350" i="4"/>
  <c r="AE254" i="4"/>
  <c r="AD207" i="4"/>
  <c r="AE159" i="4"/>
  <c r="AC113" i="4"/>
  <c r="AD664" i="4"/>
  <c r="AD399" i="4"/>
  <c r="AE158" i="4"/>
  <c r="AD111" i="4"/>
  <c r="AE63" i="4"/>
  <c r="AC17" i="4"/>
  <c r="AE664" i="4"/>
  <c r="AC65" i="4"/>
  <c r="AE785" i="4"/>
  <c r="AC662" i="4"/>
  <c r="AE398" i="4"/>
  <c r="AE110" i="4"/>
  <c r="AD63" i="4"/>
  <c r="AE15" i="4"/>
  <c r="AD785" i="4"/>
  <c r="AE617" i="4"/>
  <c r="AC617" i="4"/>
  <c r="AD617" i="4"/>
  <c r="AE425" i="4"/>
  <c r="AD425" i="4"/>
  <c r="AE185" i="4"/>
  <c r="AD185" i="4"/>
  <c r="AD783" i="4"/>
  <c r="AC591" i="4"/>
  <c r="AE593" i="4"/>
  <c r="AC593" i="4"/>
  <c r="AD593" i="4"/>
  <c r="AE521" i="4"/>
  <c r="AD521" i="4"/>
  <c r="AE449" i="4"/>
  <c r="AD449" i="4"/>
  <c r="AE377" i="4"/>
  <c r="K730" i="5" s="1"/>
  <c r="AD377" i="4"/>
  <c r="AE161" i="4"/>
  <c r="AD161" i="4"/>
  <c r="AC800" i="4"/>
  <c r="AD800" i="4"/>
  <c r="AE800" i="4"/>
  <c r="AC776" i="4"/>
  <c r="AD776" i="4"/>
  <c r="AE776" i="4"/>
  <c r="AC752" i="4"/>
  <c r="AD752" i="4"/>
  <c r="AE752" i="4"/>
  <c r="AC728" i="4"/>
  <c r="AD728" i="4"/>
  <c r="AE728" i="4"/>
  <c r="K61" i="5" s="1"/>
  <c r="AC704" i="4"/>
  <c r="AD704" i="4"/>
  <c r="AE704" i="4"/>
  <c r="AC680" i="4"/>
  <c r="AD680" i="4"/>
  <c r="AE680" i="4"/>
  <c r="AC632" i="4"/>
  <c r="AD632" i="4"/>
  <c r="AE632" i="4"/>
  <c r="AD608" i="4"/>
  <c r="AC608" i="4"/>
  <c r="AC584" i="4"/>
  <c r="AD584" i="4"/>
  <c r="AE584" i="4"/>
  <c r="AE560" i="4"/>
  <c r="AC560" i="4"/>
  <c r="AC536" i="4"/>
  <c r="AD536" i="4"/>
  <c r="AE536" i="4"/>
  <c r="AD512" i="4"/>
  <c r="AC512" i="4"/>
  <c r="AE512" i="4"/>
  <c r="AD488" i="4"/>
  <c r="AC488" i="4"/>
  <c r="AE488" i="4"/>
  <c r="AD464" i="4"/>
  <c r="AC464" i="4"/>
  <c r="AE464" i="4"/>
  <c r="AD440" i="4"/>
  <c r="AC440" i="4"/>
  <c r="AE440" i="4"/>
  <c r="AD416" i="4"/>
  <c r="AC416" i="4"/>
  <c r="AE416" i="4"/>
  <c r="AD392" i="4"/>
  <c r="AC392" i="4"/>
  <c r="AE392" i="4"/>
  <c r="AD368" i="4"/>
  <c r="AC368" i="4"/>
  <c r="AE368" i="4"/>
  <c r="AD344" i="4"/>
  <c r="AC344" i="4"/>
  <c r="AE344" i="4"/>
  <c r="AD320" i="4"/>
  <c r="AC320" i="4"/>
  <c r="AE320" i="4"/>
  <c r="AD296" i="4"/>
  <c r="AC296" i="4"/>
  <c r="AE296" i="4"/>
  <c r="AD272" i="4"/>
  <c r="AC272" i="4"/>
  <c r="AE272" i="4"/>
  <c r="AD248" i="4"/>
  <c r="AC248" i="4"/>
  <c r="AE248" i="4"/>
  <c r="AD224" i="4"/>
  <c r="AC224" i="4"/>
  <c r="AE224" i="4"/>
  <c r="AD200" i="4"/>
  <c r="AC200" i="4"/>
  <c r="AE200" i="4"/>
  <c r="AD176" i="4"/>
  <c r="AC176" i="4"/>
  <c r="AE176" i="4"/>
  <c r="K722" i="5" s="1"/>
  <c r="AD152" i="4"/>
  <c r="AC152" i="4"/>
  <c r="AE152" i="4"/>
  <c r="AD128" i="4"/>
  <c r="AC128" i="4"/>
  <c r="AE128" i="4"/>
  <c r="AD104" i="4"/>
  <c r="AC104" i="4"/>
  <c r="AE104" i="4"/>
  <c r="AD80" i="4"/>
  <c r="AC80" i="4"/>
  <c r="AE80" i="4"/>
  <c r="AD56" i="4"/>
  <c r="AC56" i="4"/>
  <c r="AE56" i="4"/>
  <c r="K883" i="5" s="1"/>
  <c r="AD32" i="4"/>
  <c r="AC32" i="4"/>
  <c r="AE32" i="4"/>
  <c r="AD8" i="4"/>
  <c r="AC8" i="4"/>
  <c r="AE8" i="4"/>
  <c r="AD656" i="4"/>
  <c r="AE447" i="4"/>
  <c r="AD665" i="4"/>
  <c r="AE665" i="4"/>
  <c r="K885" i="5" s="1"/>
  <c r="AE473" i="4"/>
  <c r="AD473" i="4"/>
  <c r="AE329" i="4"/>
  <c r="AD329" i="4"/>
  <c r="AE137" i="4"/>
  <c r="AD137" i="4"/>
  <c r="AE689" i="4"/>
  <c r="AD447" i="4"/>
  <c r="AD523" i="4"/>
  <c r="AE523" i="4"/>
  <c r="AD499" i="4"/>
  <c r="AE499" i="4"/>
  <c r="AD475" i="4"/>
  <c r="AE475" i="4"/>
  <c r="AD451" i="4"/>
  <c r="AE451" i="4"/>
  <c r="AD427" i="4"/>
  <c r="AE427" i="4"/>
  <c r="AD403" i="4"/>
  <c r="AE403" i="4"/>
  <c r="AD379" i="4"/>
  <c r="AE379" i="4"/>
  <c r="AD355" i="4"/>
  <c r="AE355" i="4"/>
  <c r="AD331" i="4"/>
  <c r="AE331" i="4"/>
  <c r="AD307" i="4"/>
  <c r="AE307" i="4"/>
  <c r="AD283" i="4"/>
  <c r="AE283" i="4"/>
  <c r="AD259" i="4"/>
  <c r="AE259" i="4"/>
  <c r="K264" i="5" s="1"/>
  <c r="AD235" i="4"/>
  <c r="AE235" i="4"/>
  <c r="AD211" i="4"/>
  <c r="AE211" i="4"/>
  <c r="AD187" i="4"/>
  <c r="AE187" i="4"/>
  <c r="K294" i="5" s="1"/>
  <c r="AD163" i="4"/>
  <c r="AE163" i="4"/>
  <c r="K854" i="5" s="1"/>
  <c r="AD139" i="4"/>
  <c r="AE139" i="4"/>
  <c r="AD115" i="4"/>
  <c r="AE115" i="4"/>
  <c r="AD91" i="4"/>
  <c r="AE91" i="4"/>
  <c r="AD67" i="4"/>
  <c r="AE67" i="4"/>
  <c r="AD43" i="4"/>
  <c r="AE43" i="4"/>
  <c r="AD19" i="4"/>
  <c r="AE19" i="4"/>
  <c r="AC803" i="4"/>
  <c r="AC795" i="4"/>
  <c r="AC787" i="4"/>
  <c r="AC779" i="4"/>
  <c r="AC771" i="4"/>
  <c r="AC763" i="4"/>
  <c r="N549" i="2" s="1"/>
  <c r="AC755" i="4"/>
  <c r="AC747" i="4"/>
  <c r="AC739" i="4"/>
  <c r="AC731" i="4"/>
  <c r="AC723" i="4"/>
  <c r="AC715" i="4"/>
  <c r="AC707" i="4"/>
  <c r="AC699" i="4"/>
  <c r="AC691" i="4"/>
  <c r="AC683" i="4"/>
  <c r="AD674" i="4"/>
  <c r="AC657" i="4"/>
  <c r="AD648" i="4"/>
  <c r="AD600" i="4"/>
  <c r="AC580" i="4"/>
  <c r="AC570" i="4"/>
  <c r="AE539" i="4"/>
  <c r="AE528" i="4"/>
  <c r="AC522" i="4"/>
  <c r="AD522" i="4"/>
  <c r="AE522" i="4"/>
  <c r="AC498" i="4"/>
  <c r="AD498" i="4"/>
  <c r="AE498" i="4"/>
  <c r="AC474" i="4"/>
  <c r="AD474" i="4"/>
  <c r="AE474" i="4"/>
  <c r="AC450" i="4"/>
  <c r="AD450" i="4"/>
  <c r="AE450" i="4"/>
  <c r="AC426" i="4"/>
  <c r="AD426" i="4"/>
  <c r="AE426" i="4"/>
  <c r="AC402" i="4"/>
  <c r="AD402" i="4"/>
  <c r="AE402" i="4"/>
  <c r="AC378" i="4"/>
  <c r="AD378" i="4"/>
  <c r="AE378" i="4"/>
  <c r="AC354" i="4"/>
  <c r="AD354" i="4"/>
  <c r="AE354" i="4"/>
  <c r="AC330" i="4"/>
  <c r="AD330" i="4"/>
  <c r="AE330" i="4"/>
  <c r="AC306" i="4"/>
  <c r="AD306" i="4"/>
  <c r="AE306" i="4"/>
  <c r="AC282" i="4"/>
  <c r="AD282" i="4"/>
  <c r="AE282" i="4"/>
  <c r="AC258" i="4"/>
  <c r="AD258" i="4"/>
  <c r="AE258" i="4"/>
  <c r="AC234" i="4"/>
  <c r="AD234" i="4"/>
  <c r="AE234" i="4"/>
  <c r="AC210" i="4"/>
  <c r="AD210" i="4"/>
  <c r="AE210" i="4"/>
  <c r="AC186" i="4"/>
  <c r="AD186" i="4"/>
  <c r="AE186" i="4"/>
  <c r="AC162" i="4"/>
  <c r="AD162" i="4"/>
  <c r="AE162" i="4"/>
  <c r="AC138" i="4"/>
  <c r="AD138" i="4"/>
  <c r="AE138" i="4"/>
  <c r="AC114" i="4"/>
  <c r="AD114" i="4"/>
  <c r="AE114" i="4"/>
  <c r="AC90" i="4"/>
  <c r="AD90" i="4"/>
  <c r="AE90" i="4"/>
  <c r="AC66" i="4"/>
  <c r="AD66" i="4"/>
  <c r="AE66" i="4"/>
  <c r="AC42" i="4"/>
  <c r="AD42" i="4"/>
  <c r="AE42" i="4"/>
  <c r="AC18" i="4"/>
  <c r="AD18" i="4"/>
  <c r="AE18" i="4"/>
  <c r="AC610" i="4"/>
  <c r="N891" i="2" s="1"/>
  <c r="AD549" i="4"/>
  <c r="AC528" i="4"/>
  <c r="AC480" i="4"/>
  <c r="AC432" i="4"/>
  <c r="AC384" i="4"/>
  <c r="AC336" i="4"/>
  <c r="AC805" i="4"/>
  <c r="AD805" i="4"/>
  <c r="AE805" i="4"/>
  <c r="AD672" i="4"/>
  <c r="AD646" i="4"/>
  <c r="AC637" i="4"/>
  <c r="AE627" i="4"/>
  <c r="AC618" i="4"/>
  <c r="AD598" i="4"/>
  <c r="AE587" i="4"/>
  <c r="AD577" i="4"/>
  <c r="AD557" i="4"/>
  <c r="AD547" i="4"/>
  <c r="AC537" i="4"/>
  <c r="AD525" i="4"/>
  <c r="AD509" i="4"/>
  <c r="AD493" i="4"/>
  <c r="AD477" i="4"/>
  <c r="AD461" i="4"/>
  <c r="AD445" i="4"/>
  <c r="AD429" i="4"/>
  <c r="AD413" i="4"/>
  <c r="AD397" i="4"/>
  <c r="AD381" i="4"/>
  <c r="AD349" i="4"/>
  <c r="AD301" i="4"/>
  <c r="AD253" i="4"/>
  <c r="AD205" i="4"/>
  <c r="AD157" i="4"/>
  <c r="AD109" i="4"/>
  <c r="AD61" i="4"/>
  <c r="AD13" i="4"/>
  <c r="AD516" i="4"/>
  <c r="AE516" i="4"/>
  <c r="AD492" i="4"/>
  <c r="AE492" i="4"/>
  <c r="AD468" i="4"/>
  <c r="AE468" i="4"/>
  <c r="AD444" i="4"/>
  <c r="AE444" i="4"/>
  <c r="AD420" i="4"/>
  <c r="AE420" i="4"/>
  <c r="AD396" i="4"/>
  <c r="AE396" i="4"/>
  <c r="AD372" i="4"/>
  <c r="AE372" i="4"/>
  <c r="AD348" i="4"/>
  <c r="AE348" i="4"/>
  <c r="AD324" i="4"/>
  <c r="AE324" i="4"/>
  <c r="K86" i="5" s="1"/>
  <c r="AD300" i="4"/>
  <c r="AE300" i="4"/>
  <c r="AD276" i="4"/>
  <c r="AE276" i="4"/>
  <c r="AD252" i="4"/>
  <c r="AE252" i="4"/>
  <c r="AD228" i="4"/>
  <c r="AE228" i="4"/>
  <c r="AD204" i="4"/>
  <c r="AE204" i="4"/>
  <c r="AD180" i="4"/>
  <c r="AE180" i="4"/>
  <c r="AD156" i="4"/>
  <c r="AE156" i="4"/>
  <c r="AD132" i="4"/>
  <c r="AE132" i="4"/>
  <c r="K137" i="5" s="1"/>
  <c r="AD108" i="4"/>
  <c r="AE108" i="4"/>
  <c r="AD84" i="4"/>
  <c r="AE84" i="4"/>
  <c r="AD60" i="4"/>
  <c r="AE60" i="4"/>
  <c r="AD36" i="4"/>
  <c r="AE36" i="4"/>
  <c r="K98" i="5" s="1"/>
  <c r="AD12" i="4"/>
  <c r="AE12" i="4"/>
  <c r="AE792" i="4"/>
  <c r="AE768" i="4"/>
  <c r="AE744" i="4"/>
  <c r="AE720" i="4"/>
  <c r="AE696" i="4"/>
  <c r="AE654" i="4"/>
  <c r="AD636" i="4"/>
  <c r="AD627" i="4"/>
  <c r="AE607" i="4"/>
  <c r="AD597" i="4"/>
  <c r="AD587" i="4"/>
  <c r="AC577" i="4"/>
  <c r="AC557" i="4"/>
  <c r="AC525" i="4"/>
  <c r="AC509" i="4"/>
  <c r="AC493" i="4"/>
  <c r="AC477" i="4"/>
  <c r="AC461" i="4"/>
  <c r="AC445" i="4"/>
  <c r="AC429" i="4"/>
  <c r="AC413" i="4"/>
  <c r="AC397" i="4"/>
  <c r="AC381" i="4"/>
  <c r="AC349" i="4"/>
  <c r="AC301" i="4"/>
  <c r="AC253" i="4"/>
  <c r="AC205" i="4"/>
  <c r="AC157" i="4"/>
  <c r="AC109" i="4"/>
  <c r="AC61" i="4"/>
  <c r="AC13" i="4"/>
  <c r="N109" i="2" s="1"/>
  <c r="AD515" i="4"/>
  <c r="AE515" i="4"/>
  <c r="AD491" i="4"/>
  <c r="AE491" i="4"/>
  <c r="AD467" i="4"/>
  <c r="AE467" i="4"/>
  <c r="AD443" i="4"/>
  <c r="AE443" i="4"/>
  <c r="AD419" i="4"/>
  <c r="AE419" i="4"/>
  <c r="AD395" i="4"/>
  <c r="AE395" i="4"/>
  <c r="AD371" i="4"/>
  <c r="AE371" i="4"/>
  <c r="AD347" i="4"/>
  <c r="AE347" i="4"/>
  <c r="AD323" i="4"/>
  <c r="AE323" i="4"/>
  <c r="AD299" i="4"/>
  <c r="AE299" i="4"/>
  <c r="AD275" i="4"/>
  <c r="AE275" i="4"/>
  <c r="K191" i="5" s="1"/>
  <c r="AD251" i="4"/>
  <c r="AE251" i="4"/>
  <c r="AD227" i="4"/>
  <c r="AE227" i="4"/>
  <c r="AD203" i="4"/>
  <c r="AE203" i="4"/>
  <c r="AD179" i="4"/>
  <c r="AE179" i="4"/>
  <c r="AD155" i="4"/>
  <c r="AE155" i="4"/>
  <c r="AD131" i="4"/>
  <c r="AE131" i="4"/>
  <c r="AD107" i="4"/>
  <c r="AE107" i="4"/>
  <c r="AD83" i="4"/>
  <c r="AE83" i="4"/>
  <c r="K87" i="5" s="1"/>
  <c r="AD59" i="4"/>
  <c r="AE59" i="4"/>
  <c r="AD35" i="4"/>
  <c r="AE35" i="4"/>
  <c r="AD11" i="4"/>
  <c r="AE11" i="4"/>
  <c r="AD792" i="4"/>
  <c r="AD768" i="4"/>
  <c r="AD744" i="4"/>
  <c r="AD720" i="4"/>
  <c r="AD696" i="4"/>
  <c r="AE671" i="4"/>
  <c r="AD654" i="4"/>
  <c r="AD645" i="4"/>
  <c r="AC636" i="4"/>
  <c r="AD607" i="4"/>
  <c r="AC597" i="4"/>
  <c r="AE576" i="4"/>
  <c r="AD556" i="4"/>
  <c r="AD546" i="4"/>
  <c r="AC492" i="4"/>
  <c r="AC444" i="4"/>
  <c r="AC396" i="4"/>
  <c r="AC348" i="4"/>
  <c r="AC300" i="4"/>
  <c r="AC252" i="4"/>
  <c r="AC204" i="4"/>
  <c r="AC156" i="4"/>
  <c r="AC108" i="4"/>
  <c r="AC60" i="4"/>
  <c r="AC12" i="4"/>
  <c r="AC514" i="4"/>
  <c r="AD514" i="4"/>
  <c r="AE514" i="4"/>
  <c r="AC490" i="4"/>
  <c r="AD490" i="4"/>
  <c r="AE490" i="4"/>
  <c r="AC466" i="4"/>
  <c r="AD466" i="4"/>
  <c r="AE466" i="4"/>
  <c r="AC442" i="4"/>
  <c r="AD442" i="4"/>
  <c r="AE442" i="4"/>
  <c r="AC418" i="4"/>
  <c r="AD418" i="4"/>
  <c r="AE418" i="4"/>
  <c r="AC394" i="4"/>
  <c r="AD394" i="4"/>
  <c r="AE394" i="4"/>
  <c r="AC370" i="4"/>
  <c r="AD370" i="4"/>
  <c r="AE370" i="4"/>
  <c r="K909" i="5" s="1"/>
  <c r="AC346" i="4"/>
  <c r="AD346" i="4"/>
  <c r="AE346" i="4"/>
  <c r="AC322" i="4"/>
  <c r="AD322" i="4"/>
  <c r="AE322" i="4"/>
  <c r="AC298" i="4"/>
  <c r="AD298" i="4"/>
  <c r="AE298" i="4"/>
  <c r="AC274" i="4"/>
  <c r="AD274" i="4"/>
  <c r="AE274" i="4"/>
  <c r="AC250" i="4"/>
  <c r="AD250" i="4"/>
  <c r="AE250" i="4"/>
  <c r="AC226" i="4"/>
  <c r="AD226" i="4"/>
  <c r="AE226" i="4"/>
  <c r="AC202" i="4"/>
  <c r="AD202" i="4"/>
  <c r="AE202" i="4"/>
  <c r="AC178" i="4"/>
  <c r="AD178" i="4"/>
  <c r="AE178" i="4"/>
  <c r="AC154" i="4"/>
  <c r="AD154" i="4"/>
  <c r="AE154" i="4"/>
  <c r="AC130" i="4"/>
  <c r="AD130" i="4"/>
  <c r="AE130" i="4"/>
  <c r="AC106" i="4"/>
  <c r="AD106" i="4"/>
  <c r="AE106" i="4"/>
  <c r="AC82" i="4"/>
  <c r="AD82" i="4"/>
  <c r="AE82" i="4"/>
  <c r="AC58" i="4"/>
  <c r="AD58" i="4"/>
  <c r="AE58" i="4"/>
  <c r="AC34" i="4"/>
  <c r="AD34" i="4"/>
  <c r="AE34" i="4"/>
  <c r="AC10" i="4"/>
  <c r="AD10" i="4"/>
  <c r="AE10" i="4"/>
  <c r="AD671" i="4"/>
  <c r="AC645" i="4"/>
  <c r="AE635" i="4"/>
  <c r="K480" i="5" s="1"/>
  <c r="AD626" i="4"/>
  <c r="AD586" i="4"/>
  <c r="AD576" i="4"/>
  <c r="AC556" i="4"/>
  <c r="AC546" i="4"/>
  <c r="AC523" i="4"/>
  <c r="AC491" i="4"/>
  <c r="AC475" i="4"/>
  <c r="AC443" i="4"/>
  <c r="AC427" i="4"/>
  <c r="AC395" i="4"/>
  <c r="AC379" i="4"/>
  <c r="AC347" i="4"/>
  <c r="AC331" i="4"/>
  <c r="AC299" i="4"/>
  <c r="AC283" i="4"/>
  <c r="AC251" i="4"/>
  <c r="AC235" i="4"/>
  <c r="AC203" i="4"/>
  <c r="AC187" i="4"/>
  <c r="AC155" i="4"/>
  <c r="AC139" i="4"/>
  <c r="AC107" i="4"/>
  <c r="AC91" i="4"/>
  <c r="AC59" i="4"/>
  <c r="AC43" i="4"/>
  <c r="AC11" i="4"/>
  <c r="AE799" i="4"/>
  <c r="AE775" i="4"/>
  <c r="AE751" i="4"/>
  <c r="AE727" i="4"/>
  <c r="AE703" i="4"/>
  <c r="AE679" i="4"/>
  <c r="K609" i="5" s="1"/>
  <c r="AD653" i="4"/>
  <c r="AC626" i="4"/>
  <c r="AE606" i="4"/>
  <c r="AC586" i="4"/>
  <c r="AE535" i="4"/>
  <c r="AD505" i="4"/>
  <c r="AD489" i="4"/>
  <c r="AD457" i="4"/>
  <c r="AD441" i="4"/>
  <c r="AD409" i="4"/>
  <c r="AD393" i="4"/>
  <c r="AD361" i="4"/>
  <c r="AD345" i="4"/>
  <c r="AD313" i="4"/>
  <c r="AD297" i="4"/>
  <c r="AD265" i="4"/>
  <c r="AD249" i="4"/>
  <c r="AD217" i="4"/>
  <c r="AD201" i="4"/>
  <c r="AD169" i="4"/>
  <c r="AD153" i="4"/>
  <c r="AD121" i="4"/>
  <c r="AD105" i="4"/>
  <c r="L835" i="2" s="1"/>
  <c r="AD73" i="4"/>
  <c r="AD57" i="4"/>
  <c r="L892" i="2" s="1"/>
  <c r="AD25" i="4"/>
  <c r="AD9" i="4"/>
  <c r="AD605" i="4"/>
  <c r="AE798" i="4"/>
  <c r="AE790" i="4"/>
  <c r="AE774" i="4"/>
  <c r="AE766" i="4"/>
  <c r="AE750" i="4"/>
  <c r="AE742" i="4"/>
  <c r="AE726" i="4"/>
  <c r="AE718" i="4"/>
  <c r="AE702" i="4"/>
  <c r="AE694" i="4"/>
  <c r="AE678" i="4"/>
  <c r="AC661" i="4"/>
  <c r="AC652" i="4"/>
  <c r="AD643" i="4"/>
  <c r="AC634" i="4"/>
  <c r="AC605" i="4"/>
  <c r="AD564" i="4"/>
  <c r="AD554" i="4"/>
  <c r="AE534" i="4"/>
  <c r="K495" i="5" s="1"/>
  <c r="AC504" i="4"/>
  <c r="AC456" i="4"/>
  <c r="AC408" i="4"/>
  <c r="AC360" i="4"/>
  <c r="AC312" i="4"/>
  <c r="AC264" i="4"/>
  <c r="AC216" i="4"/>
  <c r="AC168" i="4"/>
  <c r="AC120" i="4"/>
  <c r="AC72" i="4"/>
  <c r="AC24" i="4"/>
  <c r="AD798" i="4"/>
  <c r="AD790" i="4"/>
  <c r="AD774" i="4"/>
  <c r="AD766" i="4"/>
  <c r="AD750" i="4"/>
  <c r="AD742" i="4"/>
  <c r="AD726" i="4"/>
  <c r="AD718" i="4"/>
  <c r="AD702" i="4"/>
  <c r="AD694" i="4"/>
  <c r="AD678" i="4"/>
  <c r="AD669" i="4"/>
  <c r="AD660" i="4"/>
  <c r="AE651" i="4"/>
  <c r="AE633" i="4"/>
  <c r="AE624" i="4"/>
  <c r="AD604" i="4"/>
  <c r="AD594" i="4"/>
  <c r="AE574" i="4"/>
  <c r="K901" i="5" s="1"/>
  <c r="AC564" i="4"/>
  <c r="AC554" i="4"/>
  <c r="AD534" i="4"/>
  <c r="AE503" i="4"/>
  <c r="AE487" i="4"/>
  <c r="AE455" i="4"/>
  <c r="AE439" i="4"/>
  <c r="AE407" i="4"/>
  <c r="AE391" i="4"/>
  <c r="AE359" i="4"/>
  <c r="AE343" i="4"/>
  <c r="AE311" i="4"/>
  <c r="AE295" i="4"/>
  <c r="AE263" i="4"/>
  <c r="AE247" i="4"/>
  <c r="K85" i="5" s="1"/>
  <c r="AE215" i="4"/>
  <c r="AE199" i="4"/>
  <c r="AE167" i="4"/>
  <c r="AE151" i="4"/>
  <c r="AE119" i="4"/>
  <c r="AE103" i="4"/>
  <c r="K106" i="5" s="1"/>
  <c r="AE71" i="4"/>
  <c r="AE55" i="4"/>
  <c r="K760" i="5" s="1"/>
  <c r="AE23" i="4"/>
  <c r="AE7" i="4"/>
  <c r="AD532" i="4"/>
  <c r="AE532" i="4"/>
  <c r="AD508" i="4"/>
  <c r="AE508" i="4"/>
  <c r="AD484" i="4"/>
  <c r="AE484" i="4"/>
  <c r="AD460" i="4"/>
  <c r="AE460" i="4"/>
  <c r="AD436" i="4"/>
  <c r="AE436" i="4"/>
  <c r="AD412" i="4"/>
  <c r="AE412" i="4"/>
  <c r="AD388" i="4"/>
  <c r="AE388" i="4"/>
  <c r="AD364" i="4"/>
  <c r="AE364" i="4"/>
  <c r="AD340" i="4"/>
  <c r="AE340" i="4"/>
  <c r="AD316" i="4"/>
  <c r="AE316" i="4"/>
  <c r="AD292" i="4"/>
  <c r="AE292" i="4"/>
  <c r="AD268" i="4"/>
  <c r="AE268" i="4"/>
  <c r="AD244" i="4"/>
  <c r="AE244" i="4"/>
  <c r="AD220" i="4"/>
  <c r="AE220" i="4"/>
  <c r="AD196" i="4"/>
  <c r="AE196" i="4"/>
  <c r="AD172" i="4"/>
  <c r="AE172" i="4"/>
  <c r="AD148" i="4"/>
  <c r="AE148" i="4"/>
  <c r="AD124" i="4"/>
  <c r="AE124" i="4"/>
  <c r="AD100" i="4"/>
  <c r="AE100" i="4"/>
  <c r="AD76" i="4"/>
  <c r="AE76" i="4"/>
  <c r="AD52" i="4"/>
  <c r="AE52" i="4"/>
  <c r="AD28" i="4"/>
  <c r="AE28" i="4"/>
  <c r="AD4" i="4"/>
  <c r="AE4" i="4"/>
  <c r="AC669" i="4"/>
  <c r="AC660" i="4"/>
  <c r="AD651" i="4"/>
  <c r="AD642" i="4"/>
  <c r="AD633" i="4"/>
  <c r="AD624" i="4"/>
  <c r="AC604" i="4"/>
  <c r="AC594" i="4"/>
  <c r="AD574" i="4"/>
  <c r="AE563" i="4"/>
  <c r="AD553" i="4"/>
  <c r="AD533" i="4"/>
  <c r="AD503" i="4"/>
  <c r="AD487" i="4"/>
  <c r="AD455" i="4"/>
  <c r="AD439" i="4"/>
  <c r="AD407" i="4"/>
  <c r="AD391" i="4"/>
  <c r="AD359" i="4"/>
  <c r="AD343" i="4"/>
  <c r="AD311" i="4"/>
  <c r="AD295" i="4"/>
  <c r="AD263" i="4"/>
  <c r="AD247" i="4"/>
  <c r="AD215" i="4"/>
  <c r="AD199" i="4"/>
  <c r="AD167" i="4"/>
  <c r="AD151" i="4"/>
  <c r="AD119" i="4"/>
  <c r="AD103" i="4"/>
  <c r="AD71" i="4"/>
  <c r="AD55" i="4"/>
  <c r="AD23" i="4"/>
  <c r="AD7" i="4"/>
  <c r="AD507" i="4"/>
  <c r="AE507" i="4"/>
  <c r="AD483" i="4"/>
  <c r="AE483" i="4"/>
  <c r="AD459" i="4"/>
  <c r="AE459" i="4"/>
  <c r="AD435" i="4"/>
  <c r="AE435" i="4"/>
  <c r="AD411" i="4"/>
  <c r="AE411" i="4"/>
  <c r="AD387" i="4"/>
  <c r="AE387" i="4"/>
  <c r="K205" i="5" s="1"/>
  <c r="AD363" i="4"/>
  <c r="AE363" i="4"/>
  <c r="AD339" i="4"/>
  <c r="AE339" i="4"/>
  <c r="AD315" i="4"/>
  <c r="AE315" i="4"/>
  <c r="AD291" i="4"/>
  <c r="AE291" i="4"/>
  <c r="AD267" i="4"/>
  <c r="AE267" i="4"/>
  <c r="AD243" i="4"/>
  <c r="AE243" i="4"/>
  <c r="AD219" i="4"/>
  <c r="AE219" i="4"/>
  <c r="AD195" i="4"/>
  <c r="AE195" i="4"/>
  <c r="AD171" i="4"/>
  <c r="AE171" i="4"/>
  <c r="K117" i="5" s="1"/>
  <c r="AD147" i="4"/>
  <c r="AE147" i="4"/>
  <c r="AD123" i="4"/>
  <c r="AE123" i="4"/>
  <c r="AD99" i="4"/>
  <c r="AE99" i="4"/>
  <c r="AD75" i="4"/>
  <c r="AE75" i="4"/>
  <c r="AD51" i="4"/>
  <c r="AE51" i="4"/>
  <c r="AD27" i="4"/>
  <c r="AE27" i="4"/>
  <c r="AE797" i="4"/>
  <c r="AE789" i="4"/>
  <c r="AE781" i="4"/>
  <c r="AE773" i="4"/>
  <c r="AE765" i="4"/>
  <c r="AE757" i="4"/>
  <c r="AE749" i="4"/>
  <c r="AE741" i="4"/>
  <c r="AE733" i="4"/>
  <c r="AE725" i="4"/>
  <c r="K588" i="5" s="1"/>
  <c r="AE717" i="4"/>
  <c r="AE709" i="4"/>
  <c r="AE701" i="4"/>
  <c r="AE693" i="4"/>
  <c r="AE685" i="4"/>
  <c r="AD677" i="4"/>
  <c r="AE659" i="4"/>
  <c r="AC642" i="4"/>
  <c r="AE603" i="4"/>
  <c r="AE583" i="4"/>
  <c r="K590" i="5" s="1"/>
  <c r="AD573" i="4"/>
  <c r="AD563" i="4"/>
  <c r="AC553" i="4"/>
  <c r="AC533" i="4"/>
  <c r="AE502" i="4"/>
  <c r="AE486" i="4"/>
  <c r="AE454" i="4"/>
  <c r="AE438" i="4"/>
  <c r="AE406" i="4"/>
  <c r="AE390" i="4"/>
  <c r="AE358" i="4"/>
  <c r="AE342" i="4"/>
  <c r="AE310" i="4"/>
  <c r="AE294" i="4"/>
  <c r="AE262" i="4"/>
  <c r="AE246" i="4"/>
  <c r="AE214" i="4"/>
  <c r="AE198" i="4"/>
  <c r="AE166" i="4"/>
  <c r="AE150" i="4"/>
  <c r="AE118" i="4"/>
  <c r="AE102" i="4"/>
  <c r="AE70" i="4"/>
  <c r="AE54" i="4"/>
  <c r="AE22" i="4"/>
  <c r="AE6" i="4"/>
  <c r="AC530" i="4"/>
  <c r="P565" i="8" s="1"/>
  <c r="AE530" i="4"/>
  <c r="AC506" i="4"/>
  <c r="AD506" i="4"/>
  <c r="AE506" i="4"/>
  <c r="AC482" i="4"/>
  <c r="AD482" i="4"/>
  <c r="AE482" i="4"/>
  <c r="AC458" i="4"/>
  <c r="AD458" i="4"/>
  <c r="AE458" i="4"/>
  <c r="AC434" i="4"/>
  <c r="AD434" i="4"/>
  <c r="AE434" i="4"/>
  <c r="AC410" i="4"/>
  <c r="AD410" i="4"/>
  <c r="AE410" i="4"/>
  <c r="AC386" i="4"/>
  <c r="AD386" i="4"/>
  <c r="AE386" i="4"/>
  <c r="AC362" i="4"/>
  <c r="AD362" i="4"/>
  <c r="AE362" i="4"/>
  <c r="AC338" i="4"/>
  <c r="AD338" i="4"/>
  <c r="AE338" i="4"/>
  <c r="AC314" i="4"/>
  <c r="AD314" i="4"/>
  <c r="AE314" i="4"/>
  <c r="AC290" i="4"/>
  <c r="AD290" i="4"/>
  <c r="AE290" i="4"/>
  <c r="AC266" i="4"/>
  <c r="AD266" i="4"/>
  <c r="AE266" i="4"/>
  <c r="AC242" i="4"/>
  <c r="AD242" i="4"/>
  <c r="AE242" i="4"/>
  <c r="AC218" i="4"/>
  <c r="AD218" i="4"/>
  <c r="AE218" i="4"/>
  <c r="K120" i="5" s="1"/>
  <c r="AC194" i="4"/>
  <c r="AD194" i="4"/>
  <c r="AE194" i="4"/>
  <c r="AC170" i="4"/>
  <c r="AD170" i="4"/>
  <c r="AE170" i="4"/>
  <c r="AC146" i="4"/>
  <c r="AD146" i="4"/>
  <c r="AE146" i="4"/>
  <c r="AC122" i="4"/>
  <c r="AD122" i="4"/>
  <c r="AE122" i="4"/>
  <c r="AC98" i="4"/>
  <c r="AD98" i="4"/>
  <c r="AE98" i="4"/>
  <c r="AC74" i="4"/>
  <c r="AD74" i="4"/>
  <c r="AE74" i="4"/>
  <c r="AC50" i="4"/>
  <c r="AD50" i="4"/>
  <c r="AE50" i="4"/>
  <c r="AC26" i="4"/>
  <c r="AD26" i="4"/>
  <c r="AE26" i="4"/>
  <c r="AD3" i="4"/>
  <c r="AD797" i="4"/>
  <c r="AD789" i="4"/>
  <c r="AD781" i="4"/>
  <c r="AD773" i="4"/>
  <c r="AD765" i="4"/>
  <c r="AD757" i="4"/>
  <c r="AD749" i="4"/>
  <c r="AD741" i="4"/>
  <c r="AD733" i="4"/>
  <c r="AD725" i="4"/>
  <c r="AD717" i="4"/>
  <c r="AD709" i="4"/>
  <c r="AD701" i="4"/>
  <c r="AD693" i="4"/>
  <c r="AD685" i="4"/>
  <c r="AC677" i="4"/>
  <c r="AD659" i="4"/>
  <c r="AE650" i="4"/>
  <c r="AE623" i="4"/>
  <c r="AD613" i="4"/>
  <c r="AD603" i="4"/>
  <c r="AD583" i="4"/>
  <c r="AC573" i="4"/>
  <c r="AE552" i="4"/>
  <c r="K325" i="5" s="1"/>
  <c r="AC532" i="4"/>
  <c r="AD502" i="4"/>
  <c r="AD486" i="4"/>
  <c r="AD454" i="4"/>
  <c r="AD438" i="4"/>
  <c r="AD406" i="4"/>
  <c r="AD390" i="4"/>
  <c r="AD358" i="4"/>
  <c r="AD342" i="4"/>
  <c r="AD310" i="4"/>
  <c r="AD294" i="4"/>
  <c r="AD262" i="4"/>
  <c r="AD246" i="4"/>
  <c r="AD214" i="4"/>
  <c r="AD198" i="4"/>
  <c r="AD166" i="4"/>
  <c r="AD150" i="4"/>
  <c r="AD118" i="4"/>
  <c r="AD102" i="4"/>
  <c r="AD70" i="4"/>
  <c r="AD54" i="4"/>
  <c r="AD22" i="4"/>
  <c r="AD6" i="4"/>
  <c r="AD676" i="4"/>
  <c r="AE667" i="4"/>
  <c r="K136" i="5" s="1"/>
  <c r="AD650" i="4"/>
  <c r="AD623" i="4"/>
  <c r="AC613" i="4"/>
  <c r="AD562" i="4"/>
  <c r="AD552" i="4"/>
  <c r="AE531" i="4"/>
  <c r="AD517" i="4"/>
  <c r="AD501" i="4"/>
  <c r="AD485" i="4"/>
  <c r="AD469" i="4"/>
  <c r="AD453" i="4"/>
  <c r="AD437" i="4"/>
  <c r="AD421" i="4"/>
  <c r="AD405" i="4"/>
  <c r="AD389" i="4"/>
  <c r="AD373" i="4"/>
  <c r="AD357" i="4"/>
  <c r="AD341" i="4"/>
  <c r="AD325" i="4"/>
  <c r="AD309" i="4"/>
  <c r="AD293" i="4"/>
  <c r="AD277" i="4"/>
  <c r="AD261" i="4"/>
  <c r="AD245" i="4"/>
  <c r="AD229" i="4"/>
  <c r="AD213" i="4"/>
  <c r="AD197" i="4"/>
  <c r="AD181" i="4"/>
  <c r="AD165" i="4"/>
  <c r="AD149" i="4"/>
  <c r="AD133" i="4"/>
  <c r="AD117" i="4"/>
  <c r="AD101" i="4"/>
  <c r="AD85" i="4"/>
  <c r="AD69" i="4"/>
  <c r="AD53" i="4"/>
  <c r="AD37" i="4"/>
  <c r="AD21" i="4"/>
  <c r="AD5" i="4"/>
  <c r="AE804" i="4"/>
  <c r="AE796" i="4"/>
  <c r="K645" i="5" s="1"/>
  <c r="AE780" i="4"/>
  <c r="AE772" i="4"/>
  <c r="AE756" i="4"/>
  <c r="AE748" i="4"/>
  <c r="AE732" i="4"/>
  <c r="AE724" i="4"/>
  <c r="K755" i="5" s="1"/>
  <c r="AE708" i="4"/>
  <c r="AE700" i="4"/>
  <c r="K56" i="5" s="1"/>
  <c r="AE684" i="4"/>
  <c r="AC676" i="4"/>
  <c r="AD667" i="4"/>
  <c r="AE658" i="4"/>
  <c r="AD612" i="4"/>
  <c r="AD602" i="4"/>
  <c r="AE582" i="4"/>
  <c r="AC562" i="4"/>
  <c r="AD531" i="4"/>
  <c r="AC517" i="4"/>
  <c r="AC501" i="4"/>
  <c r="AC485" i="4"/>
  <c r="AC469" i="4"/>
  <c r="AC453" i="4"/>
  <c r="AC437" i="4"/>
  <c r="AC421" i="4"/>
  <c r="AC405" i="4"/>
  <c r="AC389" i="4"/>
  <c r="AC373" i="4"/>
  <c r="AC357" i="4"/>
  <c r="AC341" i="4"/>
  <c r="AC325" i="4"/>
  <c r="AC309" i="4"/>
  <c r="AC293" i="4"/>
  <c r="AC277" i="4"/>
  <c r="AC261" i="4"/>
  <c r="AC245" i="4"/>
  <c r="AC229" i="4"/>
  <c r="AC213" i="4"/>
  <c r="AC197" i="4"/>
  <c r="AC181" i="4"/>
  <c r="AC165" i="4"/>
  <c r="AC149" i="4"/>
  <c r="AC133" i="4"/>
  <c r="AC117" i="4"/>
  <c r="AC101" i="4"/>
  <c r="AC85" i="4"/>
  <c r="AC69" i="4"/>
  <c r="AC53" i="4"/>
  <c r="AC37" i="4"/>
  <c r="AC21" i="4"/>
  <c r="AC5" i="4"/>
  <c r="AD804" i="4"/>
  <c r="AD796" i="4"/>
  <c r="AD780" i="4"/>
  <c r="AD772" i="4"/>
  <c r="AD756" i="4"/>
  <c r="AD748" i="4"/>
  <c r="AD732" i="4"/>
  <c r="AD724" i="4"/>
  <c r="AD708" i="4"/>
  <c r="AD700" i="4"/>
  <c r="AD684" i="4"/>
  <c r="AE675" i="4"/>
  <c r="AD658" i="4"/>
  <c r="AE649" i="4"/>
  <c r="AE631" i="4"/>
  <c r="AE622" i="4"/>
  <c r="K880" i="5" s="1"/>
  <c r="AC612" i="4"/>
  <c r="AC602" i="4"/>
  <c r="AD582" i="4"/>
  <c r="AE571" i="4"/>
  <c r="AD561" i="4"/>
  <c r="AE551" i="4"/>
  <c r="AD541" i="4"/>
  <c r="AC516" i="4"/>
  <c r="AC484" i="4"/>
  <c r="AC468" i="4"/>
  <c r="AC436" i="4"/>
  <c r="AC420" i="4"/>
  <c r="AC388" i="4"/>
  <c r="AC372" i="4"/>
  <c r="AC340" i="4"/>
  <c r="AC324" i="4"/>
  <c r="AC292" i="4"/>
  <c r="AC276" i="4"/>
  <c r="AC244" i="4"/>
  <c r="AC228" i="4"/>
  <c r="AC196" i="4"/>
  <c r="AC180" i="4"/>
  <c r="AC148" i="4"/>
  <c r="AC132" i="4"/>
  <c r="AC100" i="4"/>
  <c r="AC84" i="4"/>
  <c r="AC52" i="4"/>
  <c r="AC36" i="4"/>
  <c r="AC4" i="4"/>
  <c r="AD675" i="4"/>
  <c r="AE666" i="4"/>
  <c r="AD649" i="4"/>
  <c r="AD631" i="4"/>
  <c r="AD622" i="4"/>
  <c r="AE611" i="4"/>
  <c r="AD601" i="4"/>
  <c r="L680" i="2" s="1"/>
  <c r="AD581" i="4"/>
  <c r="AD571" i="4"/>
  <c r="AC561" i="4"/>
  <c r="AD551" i="4"/>
  <c r="AC541" i="4"/>
  <c r="AD530" i="4"/>
  <c r="AC515" i="4"/>
  <c r="AC499" i="4"/>
  <c r="AC483" i="4"/>
  <c r="AC467" i="4"/>
  <c r="AC451" i="4"/>
  <c r="AC435" i="4"/>
  <c r="AC419" i="4"/>
  <c r="AC403" i="4"/>
  <c r="AC387" i="4"/>
  <c r="AC371" i="4"/>
  <c r="AC355" i="4"/>
  <c r="AC339" i="4"/>
  <c r="AC323" i="4"/>
  <c r="AC307" i="4"/>
  <c r="AC291" i="4"/>
  <c r="AC275" i="4"/>
  <c r="AC259" i="4"/>
  <c r="AC243" i="4"/>
  <c r="AC227" i="4"/>
  <c r="AC211" i="4"/>
  <c r="AC195" i="4"/>
  <c r="AC179" i="4"/>
  <c r="AC163" i="4"/>
  <c r="AC147" i="4"/>
  <c r="AC131" i="4"/>
  <c r="AC115" i="4"/>
  <c r="AC99" i="4"/>
  <c r="AC83" i="4"/>
  <c r="AC67" i="4"/>
  <c r="AC51" i="4"/>
  <c r="AC35" i="4"/>
  <c r="AC19" i="4"/>
  <c r="AD621" i="4"/>
  <c r="AC601" i="4"/>
  <c r="N680" i="2" s="1"/>
  <c r="AC581" i="4"/>
  <c r="AD540" i="4"/>
  <c r="AD529" i="4"/>
  <c r="AD513" i="4"/>
  <c r="AD481" i="4"/>
  <c r="AD465" i="4"/>
  <c r="AD433" i="4"/>
  <c r="AD417" i="4"/>
  <c r="AD385" i="4"/>
  <c r="AD369" i="4"/>
  <c r="AD337" i="4"/>
  <c r="AD321" i="4"/>
  <c r="AD289" i="4"/>
  <c r="AD273" i="4"/>
  <c r="AD241" i="4"/>
  <c r="AD225" i="4"/>
  <c r="AD193" i="4"/>
  <c r="AD177" i="4"/>
  <c r="AD145" i="4"/>
  <c r="AD129" i="4"/>
  <c r="AD97" i="4"/>
  <c r="AD81" i="4"/>
  <c r="AD49" i="4"/>
  <c r="AD33" i="4"/>
  <c r="P378" i="2"/>
  <c r="O378" i="2"/>
  <c r="M378" i="2"/>
  <c r="K378" i="2"/>
  <c r="J378" i="2"/>
  <c r="H378" i="2"/>
  <c r="G378" i="2"/>
  <c r="F378" i="2"/>
  <c r="E378" i="2"/>
  <c r="D378" i="2"/>
  <c r="C378" i="2"/>
  <c r="P513" i="2"/>
  <c r="O513" i="2"/>
  <c r="M513" i="2"/>
  <c r="K513" i="2"/>
  <c r="J513" i="2"/>
  <c r="H513" i="2"/>
  <c r="G513" i="2"/>
  <c r="F513" i="2"/>
  <c r="E513" i="2"/>
  <c r="D513" i="2"/>
  <c r="C513" i="2"/>
  <c r="V57" i="8"/>
  <c r="U57" i="8"/>
  <c r="T57" i="8"/>
  <c r="R57" i="8"/>
  <c r="N57" i="8"/>
  <c r="K57" i="8"/>
  <c r="I57" i="8"/>
  <c r="H57" i="8"/>
  <c r="G57" i="8"/>
  <c r="F57" i="8"/>
  <c r="E57" i="8"/>
  <c r="D57" i="8"/>
  <c r="C57" i="8"/>
  <c r="V521" i="8"/>
  <c r="U521" i="8"/>
  <c r="T521" i="8"/>
  <c r="R521" i="8"/>
  <c r="N521" i="8"/>
  <c r="K521" i="8"/>
  <c r="I521" i="8"/>
  <c r="H521" i="8"/>
  <c r="G521" i="8"/>
  <c r="F521" i="8"/>
  <c r="E521" i="8"/>
  <c r="D521" i="8"/>
  <c r="C521" i="8"/>
  <c r="P491" i="5"/>
  <c r="O491" i="5"/>
  <c r="N491" i="5"/>
  <c r="M491" i="5"/>
  <c r="L491" i="5"/>
  <c r="J491" i="5"/>
  <c r="H491" i="5"/>
  <c r="G491" i="5"/>
  <c r="F491" i="5"/>
  <c r="A491" i="5" s="1"/>
  <c r="C491" i="5"/>
  <c r="P795" i="5"/>
  <c r="O795" i="5"/>
  <c r="N795" i="5"/>
  <c r="M795" i="5"/>
  <c r="L795" i="5"/>
  <c r="J795" i="5"/>
  <c r="H795" i="5"/>
  <c r="G795" i="5"/>
  <c r="F795" i="5"/>
  <c r="A795" i="5" s="1"/>
  <c r="C795" i="5"/>
  <c r="N64" i="1"/>
  <c r="M64" i="1"/>
  <c r="L64" i="1"/>
  <c r="K64" i="1"/>
  <c r="J64" i="1"/>
  <c r="H64" i="1"/>
  <c r="G64" i="1"/>
  <c r="F64" i="1"/>
  <c r="E64" i="1"/>
  <c r="D64" i="1"/>
  <c r="C64" i="1"/>
  <c r="N483" i="1"/>
  <c r="M483" i="1"/>
  <c r="L483" i="1"/>
  <c r="K483" i="1"/>
  <c r="J483" i="1"/>
  <c r="H483" i="1"/>
  <c r="G483" i="1"/>
  <c r="F483" i="1"/>
  <c r="E483" i="1"/>
  <c r="D483" i="1"/>
  <c r="C483" i="1"/>
  <c r="M15" i="3"/>
  <c r="M33" i="3"/>
  <c r="M59" i="3"/>
  <c r="M72" i="3"/>
  <c r="M71" i="3"/>
  <c r="M41" i="3"/>
  <c r="M56" i="3"/>
  <c r="M36" i="3"/>
  <c r="M10" i="3"/>
  <c r="M9" i="3"/>
  <c r="M17" i="3"/>
  <c r="M18" i="3"/>
  <c r="M66" i="3"/>
  <c r="M77" i="3"/>
  <c r="M62" i="3"/>
  <c r="M51" i="3"/>
  <c r="M13" i="3"/>
  <c r="M53" i="3"/>
  <c r="M55" i="3"/>
  <c r="M25" i="3"/>
  <c r="M60" i="3"/>
  <c r="M74" i="3"/>
  <c r="M69" i="3"/>
  <c r="M87" i="3"/>
  <c r="M57" i="3"/>
  <c r="M63" i="3"/>
  <c r="M73" i="3"/>
  <c r="M21" i="3"/>
  <c r="M45" i="3"/>
  <c r="M83" i="3"/>
  <c r="M8" i="3"/>
  <c r="M38" i="3"/>
  <c r="M11" i="3"/>
  <c r="M43" i="3"/>
  <c r="M79" i="3"/>
  <c r="M24" i="3"/>
  <c r="M12" i="3"/>
  <c r="M78" i="3"/>
  <c r="M19" i="3"/>
  <c r="M30" i="3"/>
  <c r="M84" i="3"/>
  <c r="M28" i="3"/>
  <c r="M27" i="3"/>
  <c r="M16" i="3"/>
  <c r="M52" i="3"/>
  <c r="M68" i="3"/>
  <c r="M31" i="3"/>
  <c r="M40" i="3"/>
  <c r="M65" i="3"/>
  <c r="M20" i="3"/>
  <c r="M7" i="3"/>
  <c r="M75" i="3"/>
  <c r="M34" i="3"/>
  <c r="M70" i="3"/>
  <c r="M85" i="3"/>
  <c r="M48" i="3"/>
  <c r="M76" i="3"/>
  <c r="M47" i="3"/>
  <c r="M50" i="3"/>
  <c r="M44" i="3"/>
  <c r="M37" i="3"/>
  <c r="M58" i="3"/>
  <c r="M14" i="3"/>
  <c r="M23" i="3"/>
  <c r="M42" i="3"/>
  <c r="M61" i="3"/>
  <c r="M46" i="3"/>
  <c r="M54" i="3"/>
  <c r="M22" i="3"/>
  <c r="M39" i="3"/>
  <c r="M81" i="3"/>
  <c r="M35" i="3"/>
  <c r="M49" i="3"/>
  <c r="M67" i="3"/>
  <c r="M64" i="3"/>
  <c r="M86" i="3"/>
  <c r="M26" i="3"/>
  <c r="M29" i="3"/>
  <c r="L109" i="2" l="1"/>
  <c r="K369" i="5"/>
  <c r="O329" i="8"/>
  <c r="K486" i="5"/>
  <c r="K342" i="5"/>
  <c r="K702" i="5"/>
  <c r="K472" i="5"/>
  <c r="K82" i="5"/>
  <c r="K558" i="5"/>
  <c r="Q197" i="8"/>
  <c r="K512" i="5"/>
  <c r="K576" i="5"/>
  <c r="K323" i="5"/>
  <c r="K456" i="5"/>
  <c r="K28" i="5"/>
  <c r="K426" i="5"/>
  <c r="Q93" i="8"/>
  <c r="K550" i="5"/>
  <c r="K632" i="5"/>
  <c r="K705" i="5"/>
  <c r="K32" i="5"/>
  <c r="K677" i="5"/>
  <c r="P93" i="8"/>
  <c r="K192" i="5"/>
  <c r="K418" i="5"/>
  <c r="K482" i="5"/>
  <c r="K827" i="5"/>
  <c r="P329" i="8"/>
  <c r="K168" i="5"/>
  <c r="O793" i="8"/>
  <c r="K206" i="5"/>
  <c r="K355" i="5"/>
  <c r="K307" i="5"/>
  <c r="K220" i="5"/>
  <c r="K221" i="5"/>
  <c r="K410" i="5"/>
  <c r="K565" i="5"/>
  <c r="K332" i="5"/>
  <c r="Q910" i="8"/>
  <c r="K533" i="5"/>
  <c r="N901" i="2"/>
  <c r="P901" i="8"/>
  <c r="K29" i="5"/>
  <c r="P900" i="8"/>
  <c r="N900" i="2"/>
  <c r="K505" i="5"/>
  <c r="O898" i="8"/>
  <c r="L898" i="2"/>
  <c r="L893" i="2"/>
  <c r="O893" i="8"/>
  <c r="O895" i="8"/>
  <c r="L895" i="2"/>
  <c r="O902" i="8"/>
  <c r="L902" i="2"/>
  <c r="K697" i="5"/>
  <c r="Q893" i="8"/>
  <c r="O906" i="8"/>
  <c r="L906" i="2"/>
  <c r="K60" i="5"/>
  <c r="Q907" i="8"/>
  <c r="K724" i="5"/>
  <c r="L909" i="2"/>
  <c r="O909" i="8"/>
  <c r="Q903" i="8"/>
  <c r="K378" i="5"/>
  <c r="O911" i="8"/>
  <c r="L911" i="2"/>
  <c r="O899" i="8"/>
  <c r="L899" i="2"/>
  <c r="K559" i="5"/>
  <c r="K616" i="5"/>
  <c r="K350" i="5"/>
  <c r="O903" i="8"/>
  <c r="L903" i="2"/>
  <c r="K829" i="5"/>
  <c r="K695" i="5"/>
  <c r="Q899" i="8"/>
  <c r="K857" i="5"/>
  <c r="P903" i="8"/>
  <c r="N903" i="2"/>
  <c r="K530" i="5"/>
  <c r="K585" i="5"/>
  <c r="K725" i="5"/>
  <c r="Q909" i="8"/>
  <c r="P895" i="8"/>
  <c r="N895" i="2"/>
  <c r="Q901" i="8"/>
  <c r="K88" i="5"/>
  <c r="K777" i="5"/>
  <c r="K589" i="5"/>
  <c r="L901" i="2"/>
  <c r="O901" i="8"/>
  <c r="K31" i="5"/>
  <c r="L894" i="2"/>
  <c r="O894" i="8"/>
  <c r="P902" i="8"/>
  <c r="N902" i="2"/>
  <c r="K169" i="5"/>
  <c r="K144" i="5"/>
  <c r="K295" i="5"/>
  <c r="Q905" i="8"/>
  <c r="K678" i="5"/>
  <c r="K723" i="5"/>
  <c r="Q896" i="8"/>
  <c r="P898" i="8"/>
  <c r="N898" i="2"/>
  <c r="K831" i="5"/>
  <c r="Q906" i="8"/>
  <c r="N897" i="2"/>
  <c r="P897" i="8"/>
  <c r="K349" i="5"/>
  <c r="L905" i="2"/>
  <c r="O905" i="8"/>
  <c r="K312" i="5"/>
  <c r="K108" i="5"/>
  <c r="K641" i="5"/>
  <c r="P904" i="8"/>
  <c r="N904" i="2"/>
  <c r="O896" i="8"/>
  <c r="L896" i="2"/>
  <c r="O900" i="8"/>
  <c r="L900" i="2"/>
  <c r="K864" i="5"/>
  <c r="O904" i="8"/>
  <c r="L904" i="2"/>
  <c r="Q911" i="8"/>
  <c r="K534" i="5"/>
  <c r="L897" i="2"/>
  <c r="O897" i="8"/>
  <c r="Q904" i="8"/>
  <c r="K507" i="5"/>
  <c r="P896" i="8"/>
  <c r="N896" i="2"/>
  <c r="O910" i="8"/>
  <c r="L910" i="2"/>
  <c r="K638" i="5"/>
  <c r="K404" i="5"/>
  <c r="K531" i="5"/>
  <c r="P894" i="8"/>
  <c r="N894" i="2"/>
  <c r="K403" i="5"/>
  <c r="O907" i="8"/>
  <c r="L907" i="2"/>
  <c r="Q895" i="8"/>
  <c r="K506" i="5"/>
  <c r="K30" i="5"/>
  <c r="K535" i="5"/>
  <c r="K222" i="5"/>
  <c r="K568" i="5"/>
  <c r="K193" i="5"/>
  <c r="K492" i="5"/>
  <c r="K668" i="5"/>
  <c r="N338" i="2"/>
  <c r="N544" i="2"/>
  <c r="N643" i="2"/>
  <c r="K830" i="5"/>
  <c r="Q276" i="8"/>
  <c r="K509" i="5"/>
  <c r="K805" i="5"/>
  <c r="K855" i="5"/>
  <c r="K75" i="5"/>
  <c r="Q329" i="8"/>
  <c r="K305" i="5"/>
  <c r="K539" i="5"/>
  <c r="K166" i="5"/>
  <c r="K293" i="5"/>
  <c r="L249" i="2"/>
  <c r="K377" i="5"/>
  <c r="K696" i="5"/>
  <c r="K351" i="5"/>
  <c r="P197" i="8"/>
  <c r="N369" i="2"/>
  <c r="K460" i="5"/>
  <c r="K907" i="5"/>
  <c r="K291" i="5"/>
  <c r="K876" i="5"/>
  <c r="N670" i="2"/>
  <c r="N249" i="2"/>
  <c r="K40" i="5"/>
  <c r="L549" i="2"/>
  <c r="K343" i="5"/>
  <c r="K458" i="5"/>
  <c r="K636" i="5"/>
  <c r="K753" i="5"/>
  <c r="O197" i="8"/>
  <c r="O93" i="8"/>
  <c r="K809" i="5"/>
  <c r="K658" i="5"/>
  <c r="Q382" i="8"/>
  <c r="O382" i="8"/>
  <c r="P382" i="8"/>
  <c r="K387" i="5"/>
  <c r="K397" i="5"/>
  <c r="K693" i="5"/>
  <c r="K877" i="5"/>
  <c r="K826" i="5"/>
  <c r="K879" i="5"/>
  <c r="K308" i="5"/>
  <c r="O427" i="8"/>
  <c r="K825" i="5"/>
  <c r="K745" i="5"/>
  <c r="L722" i="2"/>
  <c r="K197" i="5"/>
  <c r="K10" i="5"/>
  <c r="K483" i="5"/>
  <c r="K468" i="5"/>
  <c r="K148" i="5"/>
  <c r="K145" i="5"/>
  <c r="O403" i="8"/>
  <c r="K69" i="5"/>
  <c r="K592" i="5"/>
  <c r="K423" i="5"/>
  <c r="K230" i="5"/>
  <c r="P276" i="8"/>
  <c r="N597" i="2"/>
  <c r="K309" i="5"/>
  <c r="K176" i="5"/>
  <c r="K236" i="5"/>
  <c r="L670" i="2"/>
  <c r="K524" i="5"/>
  <c r="L597" i="2"/>
  <c r="O276" i="8"/>
  <c r="P403" i="8"/>
  <c r="K811" i="5"/>
  <c r="O565" i="8"/>
  <c r="K707" i="5"/>
  <c r="K670" i="5"/>
  <c r="K441" i="5"/>
  <c r="O453" i="8"/>
  <c r="L643" i="2"/>
  <c r="P754" i="8"/>
  <c r="P793" i="8"/>
  <c r="K202" i="5"/>
  <c r="K850" i="5"/>
  <c r="K742" i="5"/>
  <c r="K333" i="5"/>
  <c r="K463" i="5"/>
  <c r="P205" i="8"/>
  <c r="K337" i="5"/>
  <c r="P427" i="8"/>
  <c r="K449" i="5"/>
  <c r="K799" i="5"/>
  <c r="K586" i="5"/>
  <c r="P272" i="8"/>
  <c r="K772" i="5"/>
  <c r="K842" i="5"/>
  <c r="P637" i="8"/>
  <c r="K547" i="5"/>
  <c r="P453" i="8"/>
  <c r="K133" i="5"/>
  <c r="K255" i="5"/>
  <c r="K20" i="5"/>
  <c r="L744" i="2"/>
  <c r="O216" i="8"/>
  <c r="L185" i="2"/>
  <c r="K55" i="5"/>
  <c r="O205" i="8"/>
  <c r="K651" i="5"/>
  <c r="K542" i="5"/>
  <c r="K131" i="5"/>
  <c r="K281" i="5"/>
  <c r="K129" i="5"/>
  <c r="K239" i="5"/>
  <c r="K690" i="5"/>
  <c r="K714" i="5"/>
  <c r="K849" i="5"/>
  <c r="K557" i="5"/>
  <c r="K680" i="5"/>
  <c r="K200" i="5"/>
  <c r="K96" i="5"/>
  <c r="K213" i="5"/>
  <c r="K386" i="5"/>
  <c r="K251" i="5"/>
  <c r="K555" i="5"/>
  <c r="K234" i="5"/>
  <c r="N378" i="2"/>
  <c r="K450" i="5"/>
  <c r="K487" i="5"/>
  <c r="K489" i="5"/>
  <c r="K796" i="5"/>
  <c r="K21" i="5"/>
  <c r="N811" i="2"/>
  <c r="K365" i="5"/>
  <c r="K406" i="5"/>
  <c r="L353" i="2"/>
  <c r="K848" i="5"/>
  <c r="K141" i="5"/>
  <c r="K302" i="5"/>
  <c r="K94" i="5"/>
  <c r="K101" i="5"/>
  <c r="K679" i="5"/>
  <c r="K792" i="5"/>
  <c r="K275" i="5"/>
  <c r="L642" i="2"/>
  <c r="K852" i="5"/>
  <c r="K196" i="5"/>
  <c r="N744" i="2"/>
  <c r="K699" i="5"/>
  <c r="K720" i="5"/>
  <c r="K245" i="5"/>
  <c r="K95" i="5"/>
  <c r="K9" i="5"/>
  <c r="N353" i="2"/>
  <c r="P370" i="8"/>
  <c r="K603" i="5"/>
  <c r="K807" i="5"/>
  <c r="P680" i="8"/>
  <c r="K134" i="5"/>
  <c r="K464" i="5"/>
  <c r="N185" i="2"/>
  <c r="K870" i="5"/>
  <c r="K665" i="5"/>
  <c r="K44" i="5"/>
  <c r="K591" i="5"/>
  <c r="K259" i="5"/>
  <c r="Q793" i="8"/>
  <c r="K401" i="5"/>
  <c r="K622" i="5"/>
  <c r="K434" i="5"/>
  <c r="K684" i="5"/>
  <c r="K470" i="5"/>
  <c r="K546" i="5"/>
  <c r="K306" i="5"/>
  <c r="K655" i="5"/>
  <c r="K83" i="5"/>
  <c r="Q427" i="8"/>
  <c r="K770" i="5"/>
  <c r="P468" i="8"/>
  <c r="K15" i="5"/>
  <c r="K70" i="5"/>
  <c r="Q680" i="8"/>
  <c r="K290" i="5"/>
  <c r="K23" i="5"/>
  <c r="K391" i="5"/>
  <c r="K317" i="5"/>
  <c r="K691" i="5"/>
  <c r="K635" i="5"/>
  <c r="Q403" i="8"/>
  <c r="L338" i="2"/>
  <c r="K903" i="5"/>
  <c r="K225" i="5"/>
  <c r="K43" i="5"/>
  <c r="N513" i="2"/>
  <c r="K906" i="5"/>
  <c r="K491" i="5"/>
  <c r="O637" i="8"/>
  <c r="K523" i="5"/>
  <c r="P189" i="8"/>
  <c r="K254" i="5"/>
  <c r="P477" i="8"/>
  <c r="K247" i="5"/>
  <c r="K488" i="5"/>
  <c r="K859" i="5"/>
  <c r="K194" i="5"/>
  <c r="P714" i="8"/>
  <c r="K37" i="5"/>
  <c r="L68" i="2"/>
  <c r="K716" i="5"/>
  <c r="K747" i="5"/>
  <c r="Q750" i="8"/>
  <c r="P312" i="8"/>
  <c r="K614" i="5"/>
  <c r="K173" i="5"/>
  <c r="Q565" i="8"/>
  <c r="K661" i="5"/>
  <c r="K385" i="5"/>
  <c r="P675" i="8"/>
  <c r="K272" i="5"/>
  <c r="K367" i="5"/>
  <c r="K314" i="5"/>
  <c r="K320" i="5"/>
  <c r="K600" i="5"/>
  <c r="Q637" i="8"/>
  <c r="K50" i="5"/>
  <c r="K767" i="5"/>
  <c r="O714" i="8"/>
  <c r="K654" i="5"/>
  <c r="K67" i="5"/>
  <c r="K157" i="5"/>
  <c r="K447" i="5"/>
  <c r="K660" i="5"/>
  <c r="K474" i="5"/>
  <c r="Q453" i="8"/>
  <c r="K465" i="5"/>
  <c r="K525" i="5"/>
  <c r="K62" i="5"/>
  <c r="L378" i="2"/>
  <c r="K545" i="5"/>
  <c r="K608" i="5"/>
  <c r="K185" i="5"/>
  <c r="N162" i="2"/>
  <c r="K362" i="5"/>
  <c r="K257" i="5"/>
  <c r="K235" i="5"/>
  <c r="K788" i="5"/>
  <c r="K277" i="5"/>
  <c r="K210" i="5"/>
  <c r="K479" i="5"/>
  <c r="K110" i="5"/>
  <c r="K612" i="5"/>
  <c r="K774" i="5"/>
  <c r="K316" i="5"/>
  <c r="K640" i="5"/>
  <c r="O754" i="8"/>
  <c r="O189" i="8"/>
  <c r="K604" i="5"/>
  <c r="K803" i="5"/>
  <c r="K122" i="5"/>
  <c r="K164" i="5"/>
  <c r="K758" i="5"/>
  <c r="K329" i="5"/>
  <c r="K226" i="5"/>
  <c r="K675" i="5"/>
  <c r="K330" i="5"/>
  <c r="K625" i="5"/>
  <c r="K598" i="5"/>
  <c r="K515" i="5"/>
  <c r="P821" i="8"/>
  <c r="O821" i="8"/>
  <c r="K142" i="5"/>
  <c r="K262" i="5"/>
  <c r="K584" i="5"/>
  <c r="K372" i="5"/>
  <c r="K253" i="5"/>
  <c r="K408" i="5"/>
  <c r="K331" i="5"/>
  <c r="K140" i="5"/>
  <c r="K510" i="5"/>
  <c r="K681" i="5"/>
  <c r="K45" i="5"/>
  <c r="K701" i="5"/>
  <c r="O680" i="8"/>
  <c r="K580" i="5"/>
  <c r="N642" i="2"/>
  <c r="K274" i="5"/>
  <c r="K835" i="5"/>
  <c r="K471" i="5"/>
  <c r="K893" i="5"/>
  <c r="K656" i="5"/>
  <c r="K773" i="5"/>
  <c r="K490" i="5"/>
  <c r="K652" i="5"/>
  <c r="K451" i="5"/>
  <c r="K759" i="5"/>
  <c r="K47" i="5"/>
  <c r="K211" i="5"/>
  <c r="K283" i="5"/>
  <c r="K624" i="5"/>
  <c r="O750" i="8"/>
  <c r="K409" i="5"/>
  <c r="K746" i="5"/>
  <c r="K77" i="5"/>
  <c r="K889" i="5"/>
  <c r="P750" i="8"/>
  <c r="K619" i="5"/>
  <c r="O312" i="8"/>
  <c r="K537" i="5"/>
  <c r="K73" i="5"/>
  <c r="N63" i="2"/>
  <c r="K686" i="5"/>
  <c r="K435" i="5"/>
  <c r="K7" i="5"/>
  <c r="K315" i="5"/>
  <c r="K497" i="5"/>
  <c r="K276" i="5"/>
  <c r="K153" i="5"/>
  <c r="K581" i="5"/>
  <c r="K224" i="5"/>
  <c r="K905" i="5"/>
  <c r="K595" i="5"/>
  <c r="K858" i="5"/>
  <c r="K508" i="5"/>
  <c r="K90" i="5"/>
  <c r="K112" i="5"/>
  <c r="K279" i="5"/>
  <c r="K743" i="5"/>
  <c r="K717" i="5"/>
  <c r="K663" i="5"/>
  <c r="K115" i="5"/>
  <c r="K453" i="5"/>
  <c r="K218" i="5"/>
  <c r="K496" i="5"/>
  <c r="K407" i="5"/>
  <c r="K637" i="5"/>
  <c r="K894" i="5"/>
  <c r="K72" i="5"/>
  <c r="K630" i="5"/>
  <c r="K820" i="5"/>
  <c r="K902" i="5"/>
  <c r="K599" i="5"/>
  <c r="L162" i="2"/>
  <c r="K382" i="5"/>
  <c r="K784" i="5"/>
  <c r="K118" i="5"/>
  <c r="K89" i="5"/>
  <c r="K853" i="5"/>
  <c r="K92" i="5"/>
  <c r="K422" i="5"/>
  <c r="K896" i="5"/>
  <c r="K578" i="5"/>
  <c r="K183" i="5"/>
  <c r="O477" i="8"/>
  <c r="K12" i="5"/>
  <c r="K392" i="5"/>
  <c r="K370" i="5"/>
  <c r="K267" i="5"/>
  <c r="K698" i="5"/>
  <c r="K300" i="5"/>
  <c r="K232" i="5"/>
  <c r="P216" i="8"/>
  <c r="K36" i="5"/>
  <c r="K238" i="5"/>
  <c r="K601" i="5"/>
  <c r="K297" i="5"/>
  <c r="K93" i="5"/>
  <c r="K749" i="5"/>
  <c r="N743" i="2"/>
  <c r="K289" i="5"/>
  <c r="K887" i="5"/>
  <c r="K840" i="5"/>
  <c r="K633" i="5"/>
  <c r="K42" i="5"/>
  <c r="O370" i="8"/>
  <c r="K615" i="5"/>
  <c r="K629" i="5"/>
  <c r="K425" i="5"/>
  <c r="K341" i="5"/>
  <c r="K207" i="5"/>
  <c r="K34" i="5"/>
  <c r="K892" i="5"/>
  <c r="K353" i="5"/>
  <c r="K389" i="5"/>
  <c r="K170" i="5"/>
  <c r="K227" i="5"/>
  <c r="K273" i="5"/>
  <c r="K303" i="5"/>
  <c r="K71" i="5"/>
  <c r="K764" i="5"/>
  <c r="K354" i="5"/>
  <c r="K174" i="5"/>
  <c r="K178" i="5"/>
  <c r="K405" i="5"/>
  <c r="K647" i="5"/>
  <c r="K130" i="5"/>
  <c r="K785" i="5"/>
  <c r="K832" i="5"/>
  <c r="K35" i="5"/>
  <c r="K359" i="5"/>
  <c r="K188" i="5"/>
  <c r="K139" i="5"/>
  <c r="K733" i="5"/>
  <c r="K738" i="5"/>
  <c r="K384" i="5"/>
  <c r="K284" i="5"/>
  <c r="K673" i="5"/>
  <c r="K561" i="5"/>
  <c r="L369" i="2"/>
  <c r="K212" i="5"/>
  <c r="K8" i="5"/>
  <c r="K582" i="5"/>
  <c r="K301" i="5"/>
  <c r="K215" i="5"/>
  <c r="K899" i="5"/>
  <c r="K643" i="5"/>
  <c r="K371" i="5"/>
  <c r="K500" i="5"/>
  <c r="K564" i="5"/>
  <c r="L439" i="2"/>
  <c r="L393" i="2"/>
  <c r="K884" i="5"/>
  <c r="K109" i="5"/>
  <c r="K152" i="5"/>
  <c r="K812" i="5"/>
  <c r="K794" i="5"/>
  <c r="K895" i="5"/>
  <c r="O272" i="8"/>
  <c r="K228" i="5"/>
  <c r="K718" i="5"/>
  <c r="K270" i="5"/>
  <c r="K364" i="5"/>
  <c r="L544" i="2"/>
  <c r="K338" i="5"/>
  <c r="K657" i="5"/>
  <c r="K347" i="5"/>
  <c r="K574" i="5"/>
  <c r="K269" i="5"/>
  <c r="P58" i="8"/>
  <c r="N771" i="2"/>
  <c r="K149" i="5"/>
  <c r="K469" i="5"/>
  <c r="K414" i="5"/>
  <c r="K100" i="5"/>
  <c r="K713" i="5"/>
  <c r="Q205" i="8"/>
  <c r="K466" i="5"/>
  <c r="K815" i="5"/>
  <c r="K457" i="5"/>
  <c r="O428" i="8"/>
  <c r="O58" i="8"/>
  <c r="L771" i="2"/>
  <c r="K596" i="5"/>
  <c r="L811" i="2"/>
  <c r="K732" i="5"/>
  <c r="K771" i="5"/>
  <c r="K280" i="5"/>
  <c r="K124" i="5"/>
  <c r="K793" i="5"/>
  <c r="K79" i="5"/>
  <c r="K790" i="5"/>
  <c r="K150" i="5"/>
  <c r="K147" i="5"/>
  <c r="K570" i="5"/>
  <c r="K461" i="5"/>
  <c r="K81" i="5"/>
  <c r="K666" i="5"/>
  <c r="N439" i="2"/>
  <c r="N393" i="2"/>
  <c r="K415" i="5"/>
  <c r="K795" i="5"/>
  <c r="K440" i="5"/>
  <c r="K433" i="5"/>
  <c r="K740" i="5"/>
  <c r="K594" i="5"/>
  <c r="K606" i="5"/>
  <c r="K360" i="5"/>
  <c r="K105" i="5"/>
  <c r="K618" i="5"/>
  <c r="K46" i="5"/>
  <c r="K692" i="5"/>
  <c r="K318" i="5"/>
  <c r="K179" i="5"/>
  <c r="K518" i="5"/>
  <c r="K198" i="5"/>
  <c r="K709" i="5"/>
  <c r="K571" i="5"/>
  <c r="K334" i="5"/>
  <c r="K135" i="5"/>
  <c r="K363" i="5"/>
  <c r="K719" i="5"/>
  <c r="K428" i="5"/>
  <c r="K611" i="5"/>
  <c r="K121" i="5"/>
  <c r="K143" i="5"/>
  <c r="K548" i="5"/>
  <c r="K648" i="5"/>
  <c r="K873" i="5"/>
  <c r="K872" i="5"/>
  <c r="K498" i="5"/>
  <c r="K731" i="5"/>
  <c r="N468" i="2"/>
  <c r="K810" i="5"/>
  <c r="K823" i="5"/>
  <c r="L743" i="2"/>
  <c r="P428" i="8"/>
  <c r="K288" i="5"/>
  <c r="K649" i="5"/>
  <c r="K646" i="5"/>
  <c r="K416" i="5"/>
  <c r="K132" i="5"/>
  <c r="K761" i="5"/>
  <c r="K411" i="5"/>
  <c r="K822" i="5"/>
  <c r="K706" i="5"/>
  <c r="K828" i="5"/>
  <c r="K65" i="5"/>
  <c r="K138" i="5"/>
  <c r="K575" i="5"/>
  <c r="K233" i="5"/>
  <c r="K529" i="5"/>
  <c r="K127" i="5"/>
  <c r="K804" i="5"/>
  <c r="K897" i="5"/>
  <c r="K836" i="5"/>
  <c r="K813" i="5"/>
  <c r="K427" i="5"/>
  <c r="K175" i="5"/>
  <c r="K711" i="5"/>
  <c r="K181" i="5"/>
  <c r="K11" i="5"/>
  <c r="K187" i="5"/>
  <c r="K721" i="5"/>
  <c r="K708" i="5"/>
  <c r="K741" i="5"/>
  <c r="K412" i="5"/>
  <c r="K189" i="5"/>
  <c r="K775" i="5"/>
  <c r="K186" i="5"/>
  <c r="K322" i="5"/>
  <c r="K340" i="5"/>
  <c r="K766" i="5"/>
  <c r="K484" i="5"/>
  <c r="K76" i="5"/>
  <c r="K204" i="5"/>
  <c r="K644" i="5"/>
  <c r="K728" i="5"/>
  <c r="K63" i="5"/>
  <c r="K874" i="5"/>
  <c r="K445" i="5"/>
  <c r="K383" i="5"/>
  <c r="K91" i="5"/>
  <c r="K68" i="5"/>
  <c r="K867" i="5"/>
  <c r="K898" i="5"/>
  <c r="K14" i="5"/>
  <c r="K863" i="5"/>
  <c r="K250" i="5"/>
  <c r="K123" i="5"/>
  <c r="K59" i="5"/>
  <c r="K659" i="5"/>
  <c r="K768" i="5"/>
  <c r="K528" i="5"/>
  <c r="K712" i="5"/>
  <c r="K256" i="5"/>
  <c r="K244" i="5"/>
  <c r="K321" i="5"/>
  <c r="K605" i="5"/>
  <c r="K502" i="5"/>
  <c r="K261" i="5"/>
  <c r="K128" i="5"/>
  <c r="K151" i="5"/>
  <c r="K868" i="5"/>
  <c r="K689" i="5"/>
  <c r="K395" i="5"/>
  <c r="K388" i="5"/>
  <c r="K399" i="5"/>
  <c r="K838" i="5"/>
  <c r="K549" i="5"/>
  <c r="K282" i="5"/>
  <c r="K541" i="5"/>
  <c r="K710" i="5"/>
  <c r="K366" i="5"/>
  <c r="K375" i="5"/>
  <c r="K327" i="5"/>
  <c r="K462" i="5"/>
  <c r="K819" i="5"/>
  <c r="K172" i="5"/>
  <c r="K58" i="5"/>
  <c r="K841" i="5"/>
  <c r="K621" i="5"/>
  <c r="K398" i="5"/>
  <c r="K620" i="5"/>
  <c r="K801" i="5"/>
  <c r="K336" i="5"/>
  <c r="K554" i="5"/>
  <c r="K729" i="5"/>
  <c r="K639" i="5"/>
  <c r="K481" i="5"/>
  <c r="K421" i="5"/>
  <c r="K478" i="5"/>
  <c r="K345" i="5"/>
  <c r="K22" i="5"/>
  <c r="K862" i="5"/>
  <c r="K319" i="5"/>
  <c r="K180" i="5"/>
  <c r="K430" i="5"/>
  <c r="K217" i="5"/>
  <c r="K335" i="5"/>
  <c r="K847" i="5"/>
  <c r="K48" i="5"/>
  <c r="K432" i="5"/>
  <c r="K346" i="5"/>
  <c r="K443" i="5"/>
  <c r="Q216" i="8"/>
  <c r="K607" i="5"/>
  <c r="K266" i="5"/>
  <c r="K201" i="5"/>
  <c r="K569" i="5"/>
  <c r="K871" i="5"/>
  <c r="K628" i="5"/>
  <c r="K452" i="5"/>
  <c r="K543" i="5"/>
  <c r="K475" i="5"/>
  <c r="K454" i="5"/>
  <c r="K160" i="5"/>
  <c r="K573" i="5"/>
  <c r="K444" i="5"/>
  <c r="K97" i="5"/>
  <c r="K817" i="5"/>
  <c r="K536" i="5"/>
  <c r="K161" i="5"/>
  <c r="K687" i="5"/>
  <c r="Q477" i="8"/>
  <c r="K298" i="5"/>
  <c r="Q286" i="8"/>
  <c r="K553" i="5"/>
  <c r="K869" i="5"/>
  <c r="K446" i="5"/>
  <c r="K448" i="5"/>
  <c r="K700" i="5"/>
  <c r="K25" i="5"/>
  <c r="K467" i="5"/>
  <c r="K229" i="5"/>
  <c r="O286" i="8"/>
  <c r="L331" i="2"/>
  <c r="K39" i="5"/>
  <c r="K326" i="5"/>
  <c r="K521" i="5"/>
  <c r="K237" i="5"/>
  <c r="K358" i="5"/>
  <c r="K514" i="5"/>
  <c r="K782" i="5"/>
  <c r="K861" i="5"/>
  <c r="K751" i="5"/>
  <c r="K623" i="5"/>
  <c r="K671" i="5"/>
  <c r="K263" i="5"/>
  <c r="K104" i="5"/>
  <c r="K844" i="5"/>
  <c r="K736" i="5"/>
  <c r="K219" i="5"/>
  <c r="K786" i="5"/>
  <c r="K203" i="5"/>
  <c r="K374" i="5"/>
  <c r="K74" i="5"/>
  <c r="K285" i="5"/>
  <c r="K357" i="5"/>
  <c r="K734" i="5"/>
  <c r="K667" i="5"/>
  <c r="K126" i="5"/>
  <c r="K688" i="5"/>
  <c r="K246" i="5"/>
  <c r="K33" i="5"/>
  <c r="K613" i="5"/>
  <c r="K676" i="5"/>
  <c r="K834" i="5"/>
  <c r="K165" i="5"/>
  <c r="K890" i="5"/>
  <c r="K311" i="5"/>
  <c r="K442" i="5"/>
  <c r="K182" i="5"/>
  <c r="K27" i="5"/>
  <c r="K485" i="5"/>
  <c r="K516" i="5"/>
  <c r="K653" i="5"/>
  <c r="P286" i="8"/>
  <c r="N331" i="2"/>
  <c r="K703" i="5"/>
  <c r="K299" i="5"/>
  <c r="K513" i="5"/>
  <c r="K780" i="5"/>
  <c r="K754" i="5"/>
  <c r="K393" i="5"/>
  <c r="K278" i="5"/>
  <c r="K216" i="5"/>
  <c r="K662" i="5"/>
  <c r="K146" i="5"/>
  <c r="K878" i="5"/>
  <c r="K265" i="5"/>
  <c r="K748" i="5"/>
  <c r="K155" i="5"/>
  <c r="K860" i="5"/>
  <c r="K756" i="5"/>
  <c r="Q189" i="8"/>
  <c r="K477" i="5"/>
  <c r="K846" i="5"/>
  <c r="K800" i="5"/>
  <c r="K886" i="5"/>
  <c r="K177" i="5"/>
  <c r="K208" i="5"/>
  <c r="K833" i="5"/>
  <c r="K781" i="5"/>
  <c r="K249" i="5"/>
  <c r="K493" i="5"/>
  <c r="K806" i="5"/>
  <c r="K459" i="5"/>
  <c r="K900" i="5"/>
  <c r="K52" i="5"/>
  <c r="K744" i="5"/>
  <c r="K313" i="5"/>
  <c r="K501" i="5"/>
  <c r="K694" i="5"/>
  <c r="K240" i="5"/>
  <c r="K577" i="5"/>
  <c r="Q468" i="8"/>
  <c r="K538" i="5"/>
  <c r="K413" i="5"/>
  <c r="K563" i="5"/>
  <c r="K802" i="5"/>
  <c r="K765" i="5"/>
  <c r="K517" i="5"/>
  <c r="K519" i="5"/>
  <c r="K791" i="5"/>
  <c r="K260" i="5"/>
  <c r="K119" i="5"/>
  <c r="K816" i="5"/>
  <c r="K566" i="5"/>
  <c r="K380" i="5"/>
  <c r="K162" i="5"/>
  <c r="K49" i="5"/>
  <c r="K544" i="5"/>
  <c r="K102" i="5"/>
  <c r="K420" i="5"/>
  <c r="K683" i="5"/>
  <c r="K243" i="5"/>
  <c r="K504" i="5"/>
  <c r="K567" i="5"/>
  <c r="K527" i="5"/>
  <c r="K54" i="5"/>
  <c r="K818" i="5"/>
  <c r="K13" i="5"/>
  <c r="K66" i="5"/>
  <c r="K190" i="5"/>
  <c r="K231" i="5"/>
  <c r="K248" i="5"/>
  <c r="K476" i="5"/>
  <c r="K167" i="5"/>
  <c r="Q714" i="8"/>
  <c r="K17" i="5"/>
  <c r="K473" i="5"/>
  <c r="K159" i="5"/>
  <c r="K163" i="5"/>
  <c r="K891" i="5"/>
  <c r="K787" i="5"/>
  <c r="K763" i="5"/>
  <c r="K296" i="5"/>
  <c r="K373" i="5"/>
  <c r="K339" i="5"/>
  <c r="Q272" i="8"/>
  <c r="K837" i="5"/>
  <c r="K286" i="5"/>
  <c r="K520" i="5"/>
  <c r="K715" i="5"/>
  <c r="K664" i="5"/>
  <c r="K125" i="5"/>
  <c r="K789" i="5"/>
  <c r="K156" i="5"/>
  <c r="K304" i="5"/>
  <c r="K99" i="5"/>
  <c r="O468" i="8"/>
  <c r="L63" i="2"/>
  <c r="K757" i="5"/>
  <c r="K24" i="5"/>
  <c r="K672" i="5"/>
  <c r="K583" i="5"/>
  <c r="K184" i="5"/>
  <c r="K424" i="5"/>
  <c r="K242" i="5"/>
  <c r="K511" i="5"/>
  <c r="K394" i="5"/>
  <c r="K634" i="5"/>
  <c r="K626" i="5"/>
  <c r="K851" i="5"/>
  <c r="K41" i="5"/>
  <c r="K287" i="5"/>
  <c r="K271" i="5"/>
  <c r="K381" i="5"/>
  <c r="K57" i="5"/>
  <c r="K808" i="5"/>
  <c r="K888" i="5"/>
  <c r="K737" i="5"/>
  <c r="K400" i="5"/>
  <c r="K735" i="5"/>
  <c r="Q312" i="8"/>
  <c r="K80" i="5"/>
  <c r="K78" i="5"/>
  <c r="K417" i="5"/>
  <c r="K522" i="5"/>
  <c r="K552" i="5"/>
  <c r="K610" i="5"/>
  <c r="K38" i="5"/>
  <c r="K103" i="5"/>
  <c r="K111" i="5"/>
  <c r="K379" i="5"/>
  <c r="K437" i="5"/>
  <c r="K328" i="5"/>
  <c r="K866" i="5"/>
  <c r="Q821" i="8"/>
  <c r="K241" i="5"/>
  <c r="K798" i="5"/>
  <c r="K674" i="5"/>
  <c r="Q754" i="8"/>
  <c r="K361" i="5"/>
  <c r="K439" i="5"/>
  <c r="K171" i="5"/>
  <c r="K214" i="5"/>
  <c r="K376" i="5"/>
  <c r="K602" i="5"/>
  <c r="K53" i="5"/>
  <c r="K572" i="5"/>
  <c r="Q370" i="8"/>
  <c r="K540" i="5"/>
  <c r="K839" i="5"/>
  <c r="K682" i="5"/>
  <c r="K821" i="5"/>
  <c r="K223" i="5"/>
  <c r="K292" i="5"/>
  <c r="K348" i="5"/>
  <c r="K158" i="5"/>
  <c r="K597" i="5"/>
  <c r="K904" i="5"/>
  <c r="K556" i="5"/>
  <c r="K650" i="5"/>
  <c r="K739" i="5"/>
  <c r="K390" i="5"/>
  <c r="K199" i="5"/>
  <c r="K579" i="5"/>
  <c r="K154" i="5"/>
  <c r="K419" i="5"/>
  <c r="K752" i="5"/>
  <c r="K762" i="5"/>
  <c r="K843" i="5"/>
  <c r="K814" i="5"/>
  <c r="K252" i="5"/>
  <c r="K344" i="5"/>
  <c r="Q58" i="8"/>
  <c r="L513" i="2"/>
  <c r="K84" i="5"/>
  <c r="K396" i="5"/>
  <c r="K824" i="5"/>
  <c r="K16" i="5"/>
  <c r="K769" i="5"/>
  <c r="K593" i="5"/>
  <c r="K551" i="5"/>
  <c r="K499" i="5"/>
  <c r="K368" i="5"/>
  <c r="K455" i="5"/>
  <c r="K209" i="5"/>
  <c r="K18" i="5"/>
  <c r="K195" i="5"/>
  <c r="K783" i="5"/>
  <c r="K685" i="5"/>
  <c r="K587" i="5"/>
  <c r="K116" i="5"/>
  <c r="K526" i="5"/>
  <c r="K356" i="5"/>
  <c r="K436" i="5"/>
  <c r="K431" i="5"/>
  <c r="Q428" i="8"/>
  <c r="K19" i="5"/>
  <c r="K26" i="5"/>
  <c r="K114" i="5"/>
  <c r="K64" i="5"/>
  <c r="K258" i="5"/>
  <c r="K503" i="5"/>
  <c r="K562" i="5"/>
  <c r="K726" i="5"/>
  <c r="K865" i="5"/>
  <c r="K310" i="5"/>
  <c r="Q675" i="8"/>
  <c r="O675" i="8"/>
  <c r="L468" i="2"/>
  <c r="Q521" i="8"/>
  <c r="P521" i="8"/>
  <c r="P57" i="8"/>
  <c r="O57" i="8"/>
  <c r="Q57" i="8"/>
  <c r="O521" i="8"/>
  <c r="I491" i="5"/>
  <c r="J57" i="8"/>
  <c r="I513" i="2"/>
  <c r="I378" i="2"/>
  <c r="J521" i="8"/>
  <c r="I795" i="5"/>
  <c r="I64" i="1"/>
  <c r="I483" i="1"/>
  <c r="C178" i="8"/>
  <c r="C384" i="2"/>
  <c r="C261" i="2"/>
  <c r="C422" i="2"/>
  <c r="C455" i="2"/>
  <c r="C318" i="2"/>
  <c r="C258" i="2"/>
  <c r="C235" i="2"/>
  <c r="C72" i="2"/>
  <c r="C243" i="2"/>
  <c r="C65" i="2"/>
  <c r="C423" i="2"/>
  <c r="E30" i="8"/>
  <c r="F30" i="8"/>
  <c r="E574" i="8"/>
  <c r="F574" i="8"/>
  <c r="E625" i="8"/>
  <c r="F625" i="8"/>
  <c r="E728" i="8"/>
  <c r="F728" i="8"/>
  <c r="E251" i="8"/>
  <c r="F251" i="8"/>
  <c r="E252" i="8"/>
  <c r="F252" i="8"/>
  <c r="E352" i="8"/>
  <c r="F352" i="8"/>
  <c r="E823" i="8"/>
  <c r="F823" i="8"/>
  <c r="E207" i="8"/>
  <c r="F207" i="8"/>
  <c r="E182" i="8"/>
  <c r="F182" i="8"/>
  <c r="E627" i="8"/>
  <c r="F627" i="8"/>
  <c r="E253" i="8"/>
  <c r="F253" i="8"/>
  <c r="E326" i="8"/>
  <c r="F326" i="8"/>
  <c r="E777" i="8"/>
  <c r="F777" i="8"/>
  <c r="E180" i="8"/>
  <c r="F180" i="8"/>
  <c r="E208" i="8"/>
  <c r="F208" i="8"/>
  <c r="E824" i="8"/>
  <c r="F824" i="8"/>
  <c r="E327" i="8"/>
  <c r="F327" i="8"/>
  <c r="E375" i="8"/>
  <c r="F375" i="8"/>
  <c r="E302" i="8"/>
  <c r="F302" i="8"/>
  <c r="E776" i="8"/>
  <c r="F776" i="8"/>
  <c r="E206" i="8"/>
  <c r="F206" i="8"/>
  <c r="E628" i="8"/>
  <c r="F628" i="8"/>
  <c r="E650" i="8"/>
  <c r="F650" i="8"/>
  <c r="E328" i="8"/>
  <c r="F328" i="8"/>
  <c r="E227" i="8"/>
  <c r="F227" i="8"/>
  <c r="E275" i="8"/>
  <c r="F275" i="8"/>
  <c r="E376" i="8"/>
  <c r="F376" i="8"/>
  <c r="E354" i="8"/>
  <c r="F354" i="8"/>
  <c r="E109" i="8"/>
  <c r="F109" i="8"/>
  <c r="E450" i="8"/>
  <c r="F450" i="8"/>
  <c r="E158" i="8"/>
  <c r="F158" i="8"/>
  <c r="E399" i="8"/>
  <c r="F399" i="8"/>
  <c r="E475" i="8"/>
  <c r="F475" i="8"/>
  <c r="E107" i="8"/>
  <c r="F107" i="8"/>
  <c r="E652" i="8"/>
  <c r="F652" i="8"/>
  <c r="E355" i="8"/>
  <c r="F355" i="8"/>
  <c r="E353" i="8"/>
  <c r="F353" i="8"/>
  <c r="E108" i="8"/>
  <c r="F108" i="8"/>
  <c r="E303" i="8"/>
  <c r="F303" i="8"/>
  <c r="E228" i="8"/>
  <c r="F228" i="8"/>
  <c r="E8" i="8"/>
  <c r="F8" i="8"/>
  <c r="E729" i="8"/>
  <c r="F729" i="8"/>
  <c r="E626" i="8"/>
  <c r="F626" i="8"/>
  <c r="E476" i="8"/>
  <c r="F476" i="8"/>
  <c r="E82" i="8"/>
  <c r="F82" i="8"/>
  <c r="E31" i="8"/>
  <c r="F31" i="8"/>
  <c r="E651" i="8"/>
  <c r="F651" i="8"/>
  <c r="E278" i="8"/>
  <c r="F278" i="8"/>
  <c r="E9" i="8"/>
  <c r="F9" i="8"/>
  <c r="E730" i="8"/>
  <c r="F730" i="8"/>
  <c r="E229" i="8"/>
  <c r="F229" i="8"/>
  <c r="E83" i="8"/>
  <c r="F83" i="8"/>
  <c r="E400" i="8"/>
  <c r="F400" i="8"/>
  <c r="E401" i="8"/>
  <c r="F401" i="8"/>
  <c r="E752" i="8"/>
  <c r="F752" i="8"/>
  <c r="E7" i="8"/>
  <c r="F7" i="8"/>
  <c r="E498" i="8"/>
  <c r="F498" i="8"/>
  <c r="E800" i="8"/>
  <c r="F800" i="8"/>
  <c r="E426" i="8"/>
  <c r="F426" i="8"/>
  <c r="E451" i="8"/>
  <c r="F451" i="8"/>
  <c r="E209" i="8"/>
  <c r="F209" i="8"/>
  <c r="E503" i="8"/>
  <c r="F503" i="8"/>
  <c r="E629" i="8"/>
  <c r="F629" i="8"/>
  <c r="E84" i="8"/>
  <c r="F84" i="8"/>
  <c r="E377" i="8"/>
  <c r="F377" i="8"/>
  <c r="E753" i="8"/>
  <c r="F753" i="8"/>
  <c r="E825" i="8"/>
  <c r="F825" i="8"/>
  <c r="E499" i="8"/>
  <c r="F499" i="8"/>
  <c r="E654" i="8"/>
  <c r="F654" i="8"/>
  <c r="E304" i="8"/>
  <c r="F304" i="8"/>
  <c r="E452" i="8"/>
  <c r="F452" i="8"/>
  <c r="E159" i="8"/>
  <c r="F159" i="8"/>
  <c r="E576" i="8"/>
  <c r="F576" i="8"/>
  <c r="E653" i="8"/>
  <c r="F653" i="8"/>
  <c r="E500" i="8"/>
  <c r="F500" i="8"/>
  <c r="E731" i="8"/>
  <c r="F731" i="8"/>
  <c r="E183" i="8"/>
  <c r="F183" i="8"/>
  <c r="E279" i="8"/>
  <c r="F279" i="8"/>
  <c r="E522" i="8"/>
  <c r="F522" i="8"/>
  <c r="E549" i="8"/>
  <c r="F549" i="8"/>
  <c r="E801" i="8"/>
  <c r="F801" i="8"/>
  <c r="E454" i="8"/>
  <c r="F454" i="8"/>
  <c r="E160" i="8"/>
  <c r="F160" i="8"/>
  <c r="E33" i="8"/>
  <c r="F33" i="8"/>
  <c r="E501" i="8"/>
  <c r="F501" i="8"/>
  <c r="E779" i="8"/>
  <c r="F779" i="8"/>
  <c r="E32" i="8"/>
  <c r="F32" i="8"/>
  <c r="E550" i="8"/>
  <c r="F550" i="8"/>
  <c r="E575" i="8"/>
  <c r="F575" i="8"/>
  <c r="E59" i="8"/>
  <c r="F59" i="8"/>
  <c r="E599" i="8"/>
  <c r="F599" i="8"/>
  <c r="E732" i="8"/>
  <c r="F732" i="8"/>
  <c r="E778" i="8"/>
  <c r="F778" i="8"/>
  <c r="E733" i="8"/>
  <c r="F733" i="8"/>
  <c r="E10" i="8"/>
  <c r="F10" i="8"/>
  <c r="E181" i="8"/>
  <c r="F181" i="8"/>
  <c r="E655" i="8"/>
  <c r="F655" i="8"/>
  <c r="E210" i="8"/>
  <c r="F210" i="8"/>
  <c r="E755" i="8"/>
  <c r="F755" i="8"/>
  <c r="E478" i="8"/>
  <c r="F478" i="8"/>
  <c r="E254" i="8"/>
  <c r="F254" i="8"/>
  <c r="E61" i="8"/>
  <c r="F61" i="8"/>
  <c r="E805" i="8"/>
  <c r="F805" i="8"/>
  <c r="E60" i="8"/>
  <c r="F60" i="8"/>
  <c r="E305" i="8"/>
  <c r="F305" i="8"/>
  <c r="E34" i="8"/>
  <c r="F34" i="8"/>
  <c r="E806" i="8"/>
  <c r="F806" i="8"/>
  <c r="E255" i="8"/>
  <c r="F255" i="8"/>
  <c r="E211" i="8"/>
  <c r="F211" i="8"/>
  <c r="E402" i="8"/>
  <c r="F402" i="8"/>
  <c r="E281" i="8"/>
  <c r="F281" i="8"/>
  <c r="E525" i="8"/>
  <c r="F525" i="8"/>
  <c r="E184" i="8"/>
  <c r="F184" i="8"/>
  <c r="E803" i="8"/>
  <c r="F803" i="8"/>
  <c r="E802" i="8"/>
  <c r="F802" i="8"/>
  <c r="E280" i="8"/>
  <c r="F280" i="8"/>
  <c r="E826" i="8"/>
  <c r="F826" i="8"/>
  <c r="E804" i="8"/>
  <c r="F804" i="8"/>
  <c r="E807" i="8"/>
  <c r="F807" i="8"/>
  <c r="E781" i="8"/>
  <c r="F781" i="8"/>
  <c r="E523" i="8"/>
  <c r="F523" i="8"/>
  <c r="E129" i="8"/>
  <c r="F129" i="8"/>
  <c r="E161" i="8"/>
  <c r="F161" i="8"/>
  <c r="E674" i="8"/>
  <c r="F674" i="8"/>
  <c r="E230" i="8"/>
  <c r="F230" i="8"/>
  <c r="E62" i="8"/>
  <c r="F62" i="8"/>
  <c r="E306" i="8"/>
  <c r="F306" i="8"/>
  <c r="E577" i="8"/>
  <c r="F577" i="8"/>
  <c r="E808" i="8"/>
  <c r="F808" i="8"/>
  <c r="E553" i="8"/>
  <c r="F553" i="8"/>
  <c r="E602" i="8"/>
  <c r="F602" i="8"/>
  <c r="E282" i="8"/>
  <c r="F282" i="8"/>
  <c r="E128" i="8"/>
  <c r="F128" i="8"/>
  <c r="E85" i="8"/>
  <c r="F85" i="8"/>
  <c r="E110" i="8"/>
  <c r="F110" i="8"/>
  <c r="E379" i="8"/>
  <c r="F379" i="8"/>
  <c r="E11" i="8"/>
  <c r="F11" i="8"/>
  <c r="E579" i="8"/>
  <c r="F579" i="8"/>
  <c r="E578" i="8"/>
  <c r="F578" i="8"/>
  <c r="E780" i="8"/>
  <c r="F780" i="8"/>
  <c r="E524" i="8"/>
  <c r="F524" i="8"/>
  <c r="E551" i="8"/>
  <c r="F551" i="8"/>
  <c r="E429" i="8"/>
  <c r="F429" i="8"/>
  <c r="E526" i="8"/>
  <c r="F526" i="8"/>
  <c r="E552" i="8"/>
  <c r="F552" i="8"/>
  <c r="E86" i="8"/>
  <c r="F86" i="8"/>
  <c r="E162" i="8"/>
  <c r="F162" i="8"/>
  <c r="E581" i="8"/>
  <c r="F581" i="8"/>
  <c r="E809" i="8"/>
  <c r="F809" i="8"/>
  <c r="E554" i="8"/>
  <c r="F554" i="8"/>
  <c r="E603" i="8"/>
  <c r="F603" i="8"/>
  <c r="E164" i="8"/>
  <c r="F164" i="8"/>
  <c r="E231" i="8"/>
  <c r="F231" i="8"/>
  <c r="E113" i="8"/>
  <c r="F113" i="8"/>
  <c r="E504" i="8"/>
  <c r="F504" i="8"/>
  <c r="E63" i="8"/>
  <c r="F63" i="8"/>
  <c r="E378" i="8"/>
  <c r="F378" i="8"/>
  <c r="E502" i="8"/>
  <c r="F502" i="8"/>
  <c r="E404" i="8"/>
  <c r="F404" i="8"/>
  <c r="E380" i="8"/>
  <c r="F380" i="8"/>
  <c r="E307" i="8"/>
  <c r="F307" i="8"/>
  <c r="E163" i="8"/>
  <c r="F163" i="8"/>
  <c r="E782" i="8"/>
  <c r="F782" i="8"/>
  <c r="E112" i="8"/>
  <c r="F112" i="8"/>
  <c r="E430" i="8"/>
  <c r="F430" i="8"/>
  <c r="E131" i="8"/>
  <c r="F131" i="8"/>
  <c r="E756" i="8"/>
  <c r="F756" i="8"/>
  <c r="E630" i="8"/>
  <c r="F630" i="8"/>
  <c r="E555" i="8"/>
  <c r="F555" i="8"/>
  <c r="E580" i="8"/>
  <c r="F580" i="8"/>
  <c r="E185" i="8"/>
  <c r="F185" i="8"/>
  <c r="E827" i="8"/>
  <c r="F827" i="8"/>
  <c r="E481" i="8"/>
  <c r="F481" i="8"/>
  <c r="E248" i="8"/>
  <c r="F248" i="8"/>
  <c r="E65" i="8"/>
  <c r="F65" i="8"/>
  <c r="E35" i="8"/>
  <c r="F35" i="8"/>
  <c r="E186" i="8"/>
  <c r="F186" i="8"/>
  <c r="E64" i="8"/>
  <c r="F64" i="8"/>
  <c r="E356" i="8"/>
  <c r="F356" i="8"/>
  <c r="E828" i="8"/>
  <c r="F828" i="8"/>
  <c r="E381" i="8"/>
  <c r="F381" i="8"/>
  <c r="E431" i="8"/>
  <c r="F431" i="8"/>
  <c r="E212" i="8"/>
  <c r="F212" i="8"/>
  <c r="E557" i="8"/>
  <c r="F557" i="8"/>
  <c r="E757" i="8"/>
  <c r="F757" i="8"/>
  <c r="E357" i="8"/>
  <c r="F357" i="8"/>
  <c r="E783" i="8"/>
  <c r="F783" i="8"/>
  <c r="E331" i="8"/>
  <c r="F331" i="8"/>
  <c r="E604" i="8"/>
  <c r="F604" i="8"/>
  <c r="E89" i="8"/>
  <c r="F89" i="8"/>
  <c r="E36" i="8"/>
  <c r="F36" i="8"/>
  <c r="E483" i="8"/>
  <c r="F483" i="8"/>
  <c r="E133" i="8"/>
  <c r="F133" i="8"/>
  <c r="E308" i="8"/>
  <c r="F308" i="8"/>
  <c r="E456" i="8"/>
  <c r="F456" i="8"/>
  <c r="E656" i="8"/>
  <c r="F656" i="8"/>
  <c r="E432" i="8"/>
  <c r="F432" i="8"/>
  <c r="E433" i="8"/>
  <c r="F433" i="8"/>
  <c r="E134" i="8"/>
  <c r="F134" i="8"/>
  <c r="E657" i="8"/>
  <c r="F657" i="8"/>
  <c r="E528" i="8"/>
  <c r="F528" i="8"/>
  <c r="E67" i="8"/>
  <c r="F67" i="8"/>
  <c r="E631" i="8"/>
  <c r="F631" i="8"/>
  <c r="E405" i="8"/>
  <c r="F405" i="8"/>
  <c r="E784" i="8"/>
  <c r="F784" i="8"/>
  <c r="E734" i="8"/>
  <c r="F734" i="8"/>
  <c r="E332" i="8"/>
  <c r="F332" i="8"/>
  <c r="E187" i="8"/>
  <c r="F187" i="8"/>
  <c r="E527" i="8"/>
  <c r="F527" i="8"/>
  <c r="E38" i="8"/>
  <c r="F38" i="8"/>
  <c r="E758" i="8"/>
  <c r="F758" i="8"/>
  <c r="E136" i="8"/>
  <c r="F136" i="8"/>
  <c r="E632" i="8"/>
  <c r="F632" i="8"/>
  <c r="E115" i="8"/>
  <c r="F115" i="8"/>
  <c r="E383" i="8"/>
  <c r="F383" i="8"/>
  <c r="E735" i="8"/>
  <c r="F735" i="8"/>
  <c r="E457" i="8"/>
  <c r="F457" i="8"/>
  <c r="E676" i="8"/>
  <c r="F676" i="8"/>
  <c r="E434" i="8"/>
  <c r="F434" i="8"/>
  <c r="E135" i="8"/>
  <c r="F135" i="8"/>
  <c r="E27" i="8"/>
  <c r="F27" i="8"/>
  <c r="E556" i="8"/>
  <c r="F556" i="8"/>
  <c r="E165" i="8"/>
  <c r="F165" i="8"/>
  <c r="E529" i="8"/>
  <c r="F529" i="8"/>
  <c r="E810" i="8"/>
  <c r="F810" i="8"/>
  <c r="E736" i="8"/>
  <c r="F736" i="8"/>
  <c r="E384" i="8"/>
  <c r="F384" i="8"/>
  <c r="E213" i="8"/>
  <c r="F213" i="8"/>
  <c r="E335" i="8"/>
  <c r="F335" i="8"/>
  <c r="E333" i="8"/>
  <c r="F333" i="8"/>
  <c r="E358" i="8"/>
  <c r="F358" i="8"/>
  <c r="E406" i="8"/>
  <c r="F406" i="8"/>
  <c r="E408" i="8"/>
  <c r="F408" i="8"/>
  <c r="E188" i="8"/>
  <c r="F188" i="8"/>
  <c r="E506" i="8"/>
  <c r="F506" i="8"/>
  <c r="E583" i="8"/>
  <c r="F583" i="8"/>
  <c r="E582" i="8"/>
  <c r="F582" i="8"/>
  <c r="E677" i="8"/>
  <c r="F677" i="8"/>
  <c r="E606" i="8"/>
  <c r="F606" i="8"/>
  <c r="E37" i="8"/>
  <c r="F37" i="8"/>
  <c r="E633" i="8"/>
  <c r="F633" i="8"/>
  <c r="E90" i="8"/>
  <c r="F90" i="8"/>
  <c r="E785" i="8"/>
  <c r="F785" i="8"/>
  <c r="E617" i="8"/>
  <c r="F617" i="8"/>
  <c r="E222" i="8"/>
  <c r="F222" i="8"/>
  <c r="E49" i="8"/>
  <c r="F49" i="8"/>
  <c r="E309" i="8"/>
  <c r="F309" i="8"/>
  <c r="E232" i="8"/>
  <c r="F232" i="8"/>
  <c r="E509" i="8"/>
  <c r="F509" i="8"/>
  <c r="E283" i="8"/>
  <c r="F283" i="8"/>
  <c r="E258" i="8"/>
  <c r="F258" i="8"/>
  <c r="E530" i="8"/>
  <c r="F530" i="8"/>
  <c r="E407" i="8"/>
  <c r="F407" i="8"/>
  <c r="E359" i="8"/>
  <c r="F359" i="8"/>
  <c r="E166" i="8"/>
  <c r="F166" i="8"/>
  <c r="E117" i="8"/>
  <c r="F117" i="8"/>
  <c r="E436" i="8"/>
  <c r="F436" i="8"/>
  <c r="E234" i="8"/>
  <c r="F234" i="8"/>
  <c r="E116" i="8"/>
  <c r="F116" i="8"/>
  <c r="E508" i="8"/>
  <c r="F508" i="8"/>
  <c r="E336" i="8"/>
  <c r="F336" i="8"/>
  <c r="E310" i="8"/>
  <c r="F310" i="8"/>
  <c r="E284" i="8"/>
  <c r="F284" i="8"/>
  <c r="E759" i="8"/>
  <c r="F759" i="8"/>
  <c r="E605" i="8"/>
  <c r="F605" i="8"/>
  <c r="E484" i="8"/>
  <c r="F484" i="8"/>
  <c r="E786" i="8"/>
  <c r="F786" i="8"/>
  <c r="E138" i="8"/>
  <c r="F138" i="8"/>
  <c r="E558" i="8"/>
  <c r="F558" i="8"/>
  <c r="E437" i="8"/>
  <c r="F437" i="8"/>
  <c r="E68" i="8"/>
  <c r="F68" i="8"/>
  <c r="E816" i="8"/>
  <c r="F816" i="8"/>
  <c r="E233" i="8"/>
  <c r="F233" i="8"/>
  <c r="E607" i="8"/>
  <c r="F607" i="8"/>
  <c r="E559" i="8"/>
  <c r="F559" i="8"/>
  <c r="E811" i="8"/>
  <c r="F811" i="8"/>
  <c r="E531" i="8"/>
  <c r="F531" i="8"/>
  <c r="E169" i="8"/>
  <c r="F169" i="8"/>
  <c r="E14" i="8"/>
  <c r="F14" i="8"/>
  <c r="E360" i="8"/>
  <c r="F360" i="8"/>
  <c r="E658" i="8"/>
  <c r="F658" i="8"/>
  <c r="E15" i="8"/>
  <c r="F15" i="8"/>
  <c r="E168" i="8"/>
  <c r="F168" i="8"/>
  <c r="E486" i="8"/>
  <c r="F486" i="8"/>
  <c r="E337" i="8"/>
  <c r="F337" i="8"/>
  <c r="E787" i="8"/>
  <c r="F787" i="8"/>
  <c r="E385" i="8"/>
  <c r="F385" i="8"/>
  <c r="E489" i="8"/>
  <c r="F489" i="8"/>
  <c r="E678" i="8"/>
  <c r="F678" i="8"/>
  <c r="E487" i="8"/>
  <c r="F487" i="8"/>
  <c r="E118" i="8"/>
  <c r="F118" i="8"/>
  <c r="E167" i="8"/>
  <c r="F167" i="8"/>
  <c r="E458" i="8"/>
  <c r="F458" i="8"/>
  <c r="E585" i="8"/>
  <c r="F585" i="8"/>
  <c r="E510" i="8"/>
  <c r="F510" i="8"/>
  <c r="E311" i="8"/>
  <c r="F311" i="8"/>
  <c r="E659" i="8"/>
  <c r="F659" i="8"/>
  <c r="E761" i="8"/>
  <c r="F761" i="8"/>
  <c r="E608" i="8"/>
  <c r="F608" i="8"/>
  <c r="E609" i="8"/>
  <c r="F609" i="8"/>
  <c r="E39" i="8"/>
  <c r="F39" i="8"/>
  <c r="E679" i="8"/>
  <c r="F679" i="8"/>
  <c r="E438" i="8"/>
  <c r="F438" i="8"/>
  <c r="E634" i="8"/>
  <c r="F634" i="8"/>
  <c r="E829" i="8"/>
  <c r="F829" i="8"/>
  <c r="E511" i="8"/>
  <c r="F511" i="8"/>
  <c r="E191" i="8"/>
  <c r="F191" i="8"/>
  <c r="E738" i="8"/>
  <c r="F738" i="8"/>
  <c r="E762" i="8"/>
  <c r="F762" i="8"/>
  <c r="E194" i="8"/>
  <c r="F194" i="8"/>
  <c r="E490" i="8"/>
  <c r="F490" i="8"/>
  <c r="E584" i="8"/>
  <c r="F584" i="8"/>
  <c r="E760" i="8"/>
  <c r="F760" i="8"/>
  <c r="E16" i="8"/>
  <c r="F16" i="8"/>
  <c r="E69" i="8"/>
  <c r="F69" i="8"/>
  <c r="E459" i="8"/>
  <c r="F459" i="8"/>
  <c r="E812" i="8"/>
  <c r="F812" i="8"/>
  <c r="E70" i="8"/>
  <c r="F70" i="8"/>
  <c r="E190" i="8"/>
  <c r="F190" i="8"/>
  <c r="E410" i="8"/>
  <c r="F410" i="8"/>
  <c r="E740" i="8"/>
  <c r="F740" i="8"/>
  <c r="E681" i="8"/>
  <c r="F681" i="8"/>
  <c r="E460" i="8"/>
  <c r="F460" i="8"/>
  <c r="E763" i="8"/>
  <c r="F763" i="8"/>
  <c r="E119" i="8"/>
  <c r="F119" i="8"/>
  <c r="E217" i="8"/>
  <c r="F217" i="8"/>
  <c r="E636" i="8"/>
  <c r="F636" i="8"/>
  <c r="E409" i="8"/>
  <c r="F409" i="8"/>
  <c r="E660" i="8"/>
  <c r="F660" i="8"/>
  <c r="E600" i="8"/>
  <c r="F600" i="8"/>
  <c r="E465" i="8"/>
  <c r="F465" i="8"/>
  <c r="E817" i="8"/>
  <c r="F817" i="8"/>
  <c r="E386" i="8"/>
  <c r="F386" i="8"/>
  <c r="E285" i="8"/>
  <c r="F285" i="8"/>
  <c r="E830" i="8"/>
  <c r="F830" i="8"/>
  <c r="E361" i="8"/>
  <c r="F361" i="8"/>
  <c r="E831" i="8"/>
  <c r="F831" i="8"/>
  <c r="E832" i="8"/>
  <c r="F832" i="8"/>
  <c r="E491" i="8"/>
  <c r="F491" i="8"/>
  <c r="E92" i="8"/>
  <c r="F92" i="8"/>
  <c r="E40" i="8"/>
  <c r="F40" i="8"/>
  <c r="E682" i="8"/>
  <c r="F682" i="8"/>
  <c r="E741" i="8"/>
  <c r="F741" i="8"/>
  <c r="E71" i="8"/>
  <c r="F71" i="8"/>
  <c r="E362" i="8"/>
  <c r="F362" i="8"/>
  <c r="E235" i="8"/>
  <c r="F235" i="8"/>
  <c r="E586" i="8"/>
  <c r="F586" i="8"/>
  <c r="E764" i="8"/>
  <c r="F764" i="8"/>
  <c r="E94" i="8"/>
  <c r="F94" i="8"/>
  <c r="E833" i="8"/>
  <c r="F833" i="8"/>
  <c r="E635" i="8"/>
  <c r="F635" i="8"/>
  <c r="E412" i="8"/>
  <c r="F412" i="8"/>
  <c r="E313" i="8"/>
  <c r="F313" i="8"/>
  <c r="E314" i="8"/>
  <c r="F314" i="8"/>
  <c r="E19" i="8"/>
  <c r="F19" i="8"/>
  <c r="E742" i="8"/>
  <c r="F742" i="8"/>
  <c r="E170" i="8"/>
  <c r="F170" i="8"/>
  <c r="E236" i="8"/>
  <c r="F236" i="8"/>
  <c r="E588" i="8"/>
  <c r="F588" i="8"/>
  <c r="E743" i="8"/>
  <c r="F743" i="8"/>
  <c r="E387" i="8"/>
  <c r="F387" i="8"/>
  <c r="E611" i="8"/>
  <c r="F611" i="8"/>
  <c r="E813" i="8"/>
  <c r="F813" i="8"/>
  <c r="E683" i="8"/>
  <c r="F683" i="8"/>
  <c r="E411" i="8"/>
  <c r="F411" i="8"/>
  <c r="E560" i="8"/>
  <c r="F560" i="8"/>
  <c r="E192" i="8"/>
  <c r="F192" i="8"/>
  <c r="E834" i="8"/>
  <c r="F834" i="8"/>
  <c r="E562" i="8"/>
  <c r="F562" i="8"/>
  <c r="E684" i="8"/>
  <c r="F684" i="8"/>
  <c r="E238" i="8"/>
  <c r="F238" i="8"/>
  <c r="E259" i="8"/>
  <c r="F259" i="8"/>
  <c r="E388" i="8"/>
  <c r="F388" i="8"/>
  <c r="E640" i="8"/>
  <c r="F640" i="8"/>
  <c r="E120" i="8"/>
  <c r="F120" i="8"/>
  <c r="E517" i="8"/>
  <c r="F517" i="8"/>
  <c r="E363" i="8"/>
  <c r="F363" i="8"/>
  <c r="E533" i="8"/>
  <c r="F533" i="8"/>
  <c r="E150" i="8"/>
  <c r="F150" i="8"/>
  <c r="E788" i="8"/>
  <c r="F788" i="8"/>
  <c r="E814" i="8"/>
  <c r="F814" i="8"/>
  <c r="E17" i="8"/>
  <c r="F17" i="8"/>
  <c r="E587" i="8"/>
  <c r="F587" i="8"/>
  <c r="E561" i="8"/>
  <c r="F561" i="8"/>
  <c r="E639" i="8"/>
  <c r="F639" i="8"/>
  <c r="E262" i="8"/>
  <c r="F262" i="8"/>
  <c r="E315" i="8"/>
  <c r="F315" i="8"/>
  <c r="E685" i="8"/>
  <c r="F685" i="8"/>
  <c r="E815" i="8"/>
  <c r="F815" i="8"/>
  <c r="E41" i="8"/>
  <c r="F41" i="8"/>
  <c r="E463" i="8"/>
  <c r="F463" i="8"/>
  <c r="E536" i="8"/>
  <c r="F536" i="8"/>
  <c r="E662" i="8"/>
  <c r="F662" i="8"/>
  <c r="E563" i="8"/>
  <c r="F563" i="8"/>
  <c r="E612" i="8"/>
  <c r="F612" i="8"/>
  <c r="E439" i="8"/>
  <c r="F439" i="8"/>
  <c r="E835" i="8"/>
  <c r="F835" i="8"/>
  <c r="E836" i="8"/>
  <c r="F836" i="8"/>
  <c r="E686" i="8"/>
  <c r="F686" i="8"/>
  <c r="E492" i="8"/>
  <c r="F492" i="8"/>
  <c r="E535" i="8"/>
  <c r="F535" i="8"/>
  <c r="E462" i="8"/>
  <c r="F462" i="8"/>
  <c r="E121" i="8"/>
  <c r="F121" i="8"/>
  <c r="E663" i="8"/>
  <c r="F663" i="8"/>
  <c r="E239" i="8"/>
  <c r="F239" i="8"/>
  <c r="E140" i="8"/>
  <c r="F140" i="8"/>
  <c r="E193" i="8"/>
  <c r="F193" i="8"/>
  <c r="E534" i="8"/>
  <c r="F534" i="8"/>
  <c r="E365" i="8"/>
  <c r="F365" i="8"/>
  <c r="E172" i="8"/>
  <c r="F172" i="8"/>
  <c r="E316" i="8"/>
  <c r="F316" i="8"/>
  <c r="E42" i="8"/>
  <c r="F42" i="8"/>
  <c r="E260" i="8"/>
  <c r="F260" i="8"/>
  <c r="E765" i="8"/>
  <c r="F765" i="8"/>
  <c r="E389" i="8"/>
  <c r="F389" i="8"/>
  <c r="E263" i="8"/>
  <c r="F263" i="8"/>
  <c r="E171" i="8"/>
  <c r="F171" i="8"/>
  <c r="E837" i="8"/>
  <c r="F837" i="8"/>
  <c r="E44" i="8"/>
  <c r="F44" i="8"/>
  <c r="E338" i="8"/>
  <c r="F338" i="8"/>
  <c r="E43" i="8"/>
  <c r="F43" i="8"/>
  <c r="E789" i="8"/>
  <c r="F789" i="8"/>
  <c r="E745" i="8"/>
  <c r="F745" i="8"/>
  <c r="E413" i="8"/>
  <c r="F413" i="8"/>
  <c r="E641" i="8"/>
  <c r="F641" i="8"/>
  <c r="E790" i="8"/>
  <c r="F790" i="8"/>
  <c r="E366" i="8"/>
  <c r="F366" i="8"/>
  <c r="E744" i="8"/>
  <c r="F744" i="8"/>
  <c r="E461" i="8"/>
  <c r="F461" i="8"/>
  <c r="E539" i="8"/>
  <c r="F539" i="8"/>
  <c r="E339" i="8"/>
  <c r="F339" i="8"/>
  <c r="E613" i="8"/>
  <c r="F613" i="8"/>
  <c r="E564" i="8"/>
  <c r="F564" i="8"/>
  <c r="E367" i="8"/>
  <c r="F367" i="8"/>
  <c r="E261" i="8"/>
  <c r="F261" i="8"/>
  <c r="E441" i="8"/>
  <c r="F441" i="8"/>
  <c r="E96" i="8"/>
  <c r="F96" i="8"/>
  <c r="E537" i="8"/>
  <c r="F537" i="8"/>
  <c r="E440" i="8"/>
  <c r="F440" i="8"/>
  <c r="E264" i="8"/>
  <c r="F264" i="8"/>
  <c r="E364" i="8"/>
  <c r="F364" i="8"/>
  <c r="E589" i="8"/>
  <c r="F589" i="8"/>
  <c r="E95" i="8"/>
  <c r="F95" i="8"/>
  <c r="E687" i="8"/>
  <c r="F687" i="8"/>
  <c r="E538" i="8"/>
  <c r="F538" i="8"/>
  <c r="E839" i="8"/>
  <c r="F839" i="8"/>
  <c r="E241" i="8"/>
  <c r="F241" i="8"/>
  <c r="E792" i="8"/>
  <c r="F792" i="8"/>
  <c r="E616" i="8"/>
  <c r="F616" i="8"/>
  <c r="E141" i="8"/>
  <c r="F141" i="8"/>
  <c r="E317" i="8"/>
  <c r="F317" i="8"/>
  <c r="E265" i="8"/>
  <c r="F265" i="8"/>
  <c r="E97" i="8"/>
  <c r="F97" i="8"/>
  <c r="E341" i="8"/>
  <c r="F341" i="8"/>
  <c r="E242" i="8"/>
  <c r="F242" i="8"/>
  <c r="E688" i="8"/>
  <c r="F688" i="8"/>
  <c r="E18" i="8"/>
  <c r="F18" i="8"/>
  <c r="E340" i="8"/>
  <c r="F340" i="8"/>
  <c r="E840" i="8"/>
  <c r="F840" i="8"/>
  <c r="E368" i="8"/>
  <c r="F368" i="8"/>
  <c r="E45" i="8"/>
  <c r="F45" i="8"/>
  <c r="E746" i="8"/>
  <c r="F746" i="8"/>
  <c r="E512" i="8"/>
  <c r="F512" i="8"/>
  <c r="E98" i="8"/>
  <c r="F98" i="8"/>
  <c r="E614" i="8"/>
  <c r="F614" i="8"/>
  <c r="E369" i="8"/>
  <c r="F369" i="8"/>
  <c r="E266" i="8"/>
  <c r="F266" i="8"/>
  <c r="E390" i="8"/>
  <c r="F390" i="8"/>
  <c r="E219" i="8"/>
  <c r="F219" i="8"/>
  <c r="E540" i="8"/>
  <c r="F540" i="8"/>
  <c r="E218" i="8"/>
  <c r="F218" i="8"/>
  <c r="E20" i="8"/>
  <c r="F20" i="8"/>
  <c r="E414" i="8"/>
  <c r="F414" i="8"/>
  <c r="E443" i="8"/>
  <c r="F443" i="8"/>
  <c r="E690" i="8"/>
  <c r="F690" i="8"/>
  <c r="E664" i="8"/>
  <c r="F664" i="8"/>
  <c r="E173" i="8"/>
  <c r="F173" i="8"/>
  <c r="E196" i="8"/>
  <c r="F196" i="8"/>
  <c r="E513" i="8"/>
  <c r="F513" i="8"/>
  <c r="E287" i="8"/>
  <c r="F287" i="8"/>
  <c r="E195" i="8"/>
  <c r="F195" i="8"/>
  <c r="E48" i="8"/>
  <c r="F48" i="8"/>
  <c r="E691" i="8"/>
  <c r="F691" i="8"/>
  <c r="E318" i="8"/>
  <c r="F318" i="8"/>
  <c r="E342" i="8"/>
  <c r="F342" i="8"/>
  <c r="E100" i="8"/>
  <c r="F100" i="8"/>
  <c r="E766" i="8"/>
  <c r="F766" i="8"/>
  <c r="E220" i="8"/>
  <c r="F220" i="8"/>
  <c r="E72" i="8"/>
  <c r="F72" i="8"/>
  <c r="E818" i="8"/>
  <c r="F818" i="8"/>
  <c r="E99" i="8"/>
  <c r="F99" i="8"/>
  <c r="E47" i="8"/>
  <c r="F47" i="8"/>
  <c r="E142" i="8"/>
  <c r="F142" i="8"/>
  <c r="E143" i="8"/>
  <c r="F143" i="8"/>
  <c r="E415" i="8"/>
  <c r="F415" i="8"/>
  <c r="E416" i="8"/>
  <c r="F416" i="8"/>
  <c r="E145" i="8"/>
  <c r="F145" i="8"/>
  <c r="E73" i="8"/>
  <c r="F73" i="8"/>
  <c r="E290" i="8"/>
  <c r="F290" i="8"/>
  <c r="E391" i="8"/>
  <c r="F391" i="8"/>
  <c r="E289" i="8"/>
  <c r="F289" i="8"/>
  <c r="E344" i="8"/>
  <c r="F344" i="8"/>
  <c r="E493" i="8"/>
  <c r="F493" i="8"/>
  <c r="E269" i="8"/>
  <c r="F269" i="8"/>
  <c r="E767" i="8"/>
  <c r="F767" i="8"/>
  <c r="E467" i="8"/>
  <c r="F467" i="8"/>
  <c r="E841" i="8"/>
  <c r="F841" i="8"/>
  <c r="E692" i="8"/>
  <c r="F692" i="8"/>
  <c r="E268" i="8"/>
  <c r="F268" i="8"/>
  <c r="E392" i="8"/>
  <c r="F392" i="8"/>
  <c r="E417" i="8"/>
  <c r="F417" i="8"/>
  <c r="E175" i="8"/>
  <c r="F175" i="8"/>
  <c r="E221" i="8"/>
  <c r="F221" i="8"/>
  <c r="E343" i="8"/>
  <c r="F343" i="8"/>
  <c r="E21" i="8"/>
  <c r="F21" i="8"/>
  <c r="E319" i="8"/>
  <c r="F319" i="8"/>
  <c r="E267" i="8"/>
  <c r="F267" i="8"/>
  <c r="E442" i="8"/>
  <c r="F442" i="8"/>
  <c r="E122" i="8"/>
  <c r="F122" i="8"/>
  <c r="E494" i="8"/>
  <c r="F494" i="8"/>
  <c r="E291" i="8"/>
  <c r="F291" i="8"/>
  <c r="E667" i="8"/>
  <c r="F667" i="8"/>
  <c r="E137" i="8"/>
  <c r="F137" i="8"/>
  <c r="E693" i="8"/>
  <c r="F693" i="8"/>
  <c r="E643" i="8"/>
  <c r="F643" i="8"/>
  <c r="E541" i="8"/>
  <c r="F541" i="8"/>
  <c r="E768" i="8"/>
  <c r="F768" i="8"/>
  <c r="E345" i="8"/>
  <c r="F345" i="8"/>
  <c r="E689" i="8"/>
  <c r="F689" i="8"/>
  <c r="E394" i="8"/>
  <c r="F394" i="8"/>
  <c r="E543" i="8"/>
  <c r="F543" i="8"/>
  <c r="E694" i="8"/>
  <c r="F694" i="8"/>
  <c r="E542" i="8"/>
  <c r="F542" i="8"/>
  <c r="E642" i="8"/>
  <c r="F642" i="8"/>
  <c r="E566" i="8"/>
  <c r="F566" i="8"/>
  <c r="E842" i="8"/>
  <c r="F842" i="8"/>
  <c r="E320" i="8"/>
  <c r="F320" i="8"/>
  <c r="E243" i="8"/>
  <c r="F243" i="8"/>
  <c r="E146" i="8"/>
  <c r="F146" i="8"/>
  <c r="E393" i="8"/>
  <c r="F393" i="8"/>
  <c r="E147" i="8"/>
  <c r="F147" i="8"/>
  <c r="E22" i="8"/>
  <c r="F22" i="8"/>
  <c r="E695" i="8"/>
  <c r="F695" i="8"/>
  <c r="E644" i="8"/>
  <c r="F644" i="8"/>
  <c r="E123" i="8"/>
  <c r="F123" i="8"/>
  <c r="E696" i="8"/>
  <c r="F696" i="8"/>
  <c r="E395" i="8"/>
  <c r="F395" i="8"/>
  <c r="E514" i="8"/>
  <c r="F514" i="8"/>
  <c r="E618" i="8"/>
  <c r="F618" i="8"/>
  <c r="E544" i="8"/>
  <c r="F544" i="8"/>
  <c r="E75" i="8"/>
  <c r="F75" i="8"/>
  <c r="E668" i="8"/>
  <c r="F668" i="8"/>
  <c r="E706" i="8"/>
  <c r="F706" i="8"/>
  <c r="E23" i="8"/>
  <c r="F23" i="8"/>
  <c r="E769" i="8"/>
  <c r="F769" i="8"/>
  <c r="E76" i="8"/>
  <c r="F76" i="8"/>
  <c r="E176" i="8"/>
  <c r="F176" i="8"/>
  <c r="E223" i="8"/>
  <c r="F223" i="8"/>
  <c r="E321" i="8"/>
  <c r="F321" i="8"/>
  <c r="E270" i="8"/>
  <c r="F270" i="8"/>
  <c r="E292" i="8"/>
  <c r="F292" i="8"/>
  <c r="E396" i="8"/>
  <c r="F396" i="8"/>
  <c r="E697" i="8"/>
  <c r="F697" i="8"/>
  <c r="E794" i="8"/>
  <c r="F794" i="8"/>
  <c r="E590" i="8"/>
  <c r="F590" i="8"/>
  <c r="E74" i="8"/>
  <c r="F74" i="8"/>
  <c r="E485" i="8"/>
  <c r="F485" i="8"/>
  <c r="E149" i="8"/>
  <c r="F149" i="8"/>
  <c r="E25" i="8"/>
  <c r="F25" i="8"/>
  <c r="E515" i="8"/>
  <c r="F515" i="8"/>
  <c r="E591" i="8"/>
  <c r="F591" i="8"/>
  <c r="E24" i="8"/>
  <c r="F24" i="8"/>
  <c r="E700" i="8"/>
  <c r="F700" i="8"/>
  <c r="E224" i="8"/>
  <c r="F224" i="8"/>
  <c r="E371" i="8"/>
  <c r="F371" i="8"/>
  <c r="E418" i="8"/>
  <c r="F418" i="8"/>
  <c r="E469" i="8"/>
  <c r="F469" i="8"/>
  <c r="E620" i="8"/>
  <c r="F620" i="8"/>
  <c r="E516" i="8"/>
  <c r="F516" i="8"/>
  <c r="E51" i="8"/>
  <c r="F51" i="8"/>
  <c r="E271" i="8"/>
  <c r="F271" i="8"/>
  <c r="E698" i="8"/>
  <c r="F698" i="8"/>
  <c r="E77" i="8"/>
  <c r="F77" i="8"/>
  <c r="E151" i="8"/>
  <c r="F151" i="8"/>
  <c r="E670" i="8"/>
  <c r="F670" i="8"/>
  <c r="E177" i="8"/>
  <c r="F177" i="8"/>
  <c r="E795" i="8"/>
  <c r="F795" i="8"/>
  <c r="E397" i="8"/>
  <c r="F397" i="8"/>
  <c r="E701" i="8"/>
  <c r="F701" i="8"/>
  <c r="E671" i="8"/>
  <c r="F671" i="8"/>
  <c r="E704" i="8"/>
  <c r="F704" i="8"/>
  <c r="E699" i="8"/>
  <c r="F699" i="8"/>
  <c r="E444" i="8"/>
  <c r="F444" i="8"/>
  <c r="E819" i="8"/>
  <c r="F819" i="8"/>
  <c r="E346" i="8"/>
  <c r="F346" i="8"/>
  <c r="E102" i="8"/>
  <c r="F102" i="8"/>
  <c r="E592" i="8"/>
  <c r="F592" i="8"/>
  <c r="E330" i="8"/>
  <c r="F330" i="8"/>
  <c r="E702" i="8"/>
  <c r="F702" i="8"/>
  <c r="E398" i="8"/>
  <c r="F398" i="8"/>
  <c r="E610" i="8"/>
  <c r="F610" i="8"/>
  <c r="E124" i="8"/>
  <c r="F124" i="8"/>
  <c r="E645" i="8"/>
  <c r="F645" i="8"/>
  <c r="E703" i="8"/>
  <c r="F703" i="8"/>
  <c r="E480" i="8"/>
  <c r="F480" i="8"/>
  <c r="E466" i="8"/>
  <c r="F466" i="8"/>
  <c r="E244" i="8"/>
  <c r="F244" i="8"/>
  <c r="E545" i="8"/>
  <c r="F545" i="8"/>
  <c r="E53" i="8"/>
  <c r="F53" i="8"/>
  <c r="E246" i="8"/>
  <c r="F246" i="8"/>
  <c r="E619" i="8"/>
  <c r="F619" i="8"/>
  <c r="E152" i="8"/>
  <c r="F152" i="8"/>
  <c r="E199" i="8"/>
  <c r="F199" i="8"/>
  <c r="E669" i="8"/>
  <c r="F669" i="8"/>
  <c r="E843" i="8"/>
  <c r="F843" i="8"/>
  <c r="E844" i="8"/>
  <c r="F844" i="8"/>
  <c r="E495" i="8"/>
  <c r="F495" i="8"/>
  <c r="E601" i="8"/>
  <c r="F601" i="8"/>
  <c r="E273" i="8"/>
  <c r="F273" i="8"/>
  <c r="E710" i="8"/>
  <c r="F710" i="8"/>
  <c r="E593" i="8"/>
  <c r="F593" i="8"/>
  <c r="E78" i="8"/>
  <c r="F78" i="8"/>
  <c r="E12" i="8"/>
  <c r="F12" i="8"/>
  <c r="E707" i="8"/>
  <c r="F707" i="8"/>
  <c r="E505" i="8"/>
  <c r="F505" i="8"/>
  <c r="E200" i="8"/>
  <c r="F200" i="8"/>
  <c r="E479" i="8"/>
  <c r="F479" i="8"/>
  <c r="E334" i="8"/>
  <c r="F334" i="8"/>
  <c r="E245" i="8"/>
  <c r="F245" i="8"/>
  <c r="E54" i="8"/>
  <c r="F54" i="8"/>
  <c r="E153" i="8"/>
  <c r="F153" i="8"/>
  <c r="E372" i="8"/>
  <c r="F372" i="8"/>
  <c r="E247" i="8"/>
  <c r="F247" i="8"/>
  <c r="E293" i="8"/>
  <c r="F293" i="8"/>
  <c r="E132" i="8"/>
  <c r="F132" i="8"/>
  <c r="E256" i="8"/>
  <c r="F256" i="8"/>
  <c r="E621" i="8"/>
  <c r="F621" i="8"/>
  <c r="E712" i="8"/>
  <c r="F712" i="8"/>
  <c r="E111" i="8"/>
  <c r="F111" i="8"/>
  <c r="E470" i="8"/>
  <c r="F470" i="8"/>
  <c r="E125" i="8"/>
  <c r="F125" i="8"/>
  <c r="E567" i="8"/>
  <c r="F567" i="8"/>
  <c r="E201" i="8"/>
  <c r="F201" i="8"/>
  <c r="E445" i="8"/>
  <c r="F445" i="8"/>
  <c r="E347" i="8"/>
  <c r="F347" i="8"/>
  <c r="E709" i="8"/>
  <c r="F709" i="8"/>
  <c r="E294" i="8"/>
  <c r="F294" i="8"/>
  <c r="E464" i="8"/>
  <c r="F464" i="8"/>
  <c r="E708" i="8"/>
  <c r="F708" i="8"/>
  <c r="E715" i="8"/>
  <c r="F715" i="8"/>
  <c r="E295" i="8"/>
  <c r="F295" i="8"/>
  <c r="E507" i="8"/>
  <c r="F507" i="8"/>
  <c r="E471" i="8"/>
  <c r="F471" i="8"/>
  <c r="E711" i="8"/>
  <c r="F711" i="8"/>
  <c r="E419" i="8"/>
  <c r="F419" i="8"/>
  <c r="E718" i="8"/>
  <c r="F718" i="8"/>
  <c r="E250" i="8"/>
  <c r="F250" i="8"/>
  <c r="E455" i="8"/>
  <c r="F455" i="8"/>
  <c r="E88" i="8"/>
  <c r="F88" i="8"/>
  <c r="E796" i="8"/>
  <c r="F796" i="8"/>
  <c r="E496" i="8"/>
  <c r="F496" i="8"/>
  <c r="E716" i="8"/>
  <c r="F716" i="8"/>
  <c r="E420" i="8"/>
  <c r="F420" i="8"/>
  <c r="E518" i="8"/>
  <c r="F518" i="8"/>
  <c r="E713" i="8"/>
  <c r="F713" i="8"/>
  <c r="E594" i="8"/>
  <c r="F594" i="8"/>
  <c r="E720" i="8"/>
  <c r="F720" i="8"/>
  <c r="E79" i="8"/>
  <c r="F79" i="8"/>
  <c r="E749" i="8"/>
  <c r="F749" i="8"/>
  <c r="E323" i="8"/>
  <c r="F323" i="8"/>
  <c r="E204" i="8"/>
  <c r="F204" i="8"/>
  <c r="E717" i="8"/>
  <c r="F717" i="8"/>
  <c r="E421" i="8"/>
  <c r="F421" i="8"/>
  <c r="E202" i="8"/>
  <c r="F202" i="8"/>
  <c r="E103" i="8"/>
  <c r="F103" i="8"/>
  <c r="E324" i="8"/>
  <c r="F324" i="8"/>
  <c r="E647" i="8"/>
  <c r="F647" i="8"/>
  <c r="E274" i="8"/>
  <c r="F274" i="8"/>
  <c r="E719" i="8"/>
  <c r="F719" i="8"/>
  <c r="E520" i="8"/>
  <c r="F520" i="8"/>
  <c r="E770" i="8"/>
  <c r="F770" i="8"/>
  <c r="E81" i="8"/>
  <c r="F81" i="8"/>
  <c r="E296" i="8"/>
  <c r="F296" i="8"/>
  <c r="E91" i="8"/>
  <c r="F91" i="8"/>
  <c r="E154" i="8"/>
  <c r="F154" i="8"/>
  <c r="E820" i="8"/>
  <c r="F820" i="8"/>
  <c r="E446" i="8"/>
  <c r="F446" i="8"/>
  <c r="E249" i="8"/>
  <c r="F249" i="8"/>
  <c r="E748" i="8"/>
  <c r="F748" i="8"/>
  <c r="E771" i="8"/>
  <c r="F771" i="8"/>
  <c r="E297" i="8"/>
  <c r="F297" i="8"/>
  <c r="E55" i="8"/>
  <c r="F55" i="8"/>
  <c r="E568" i="8"/>
  <c r="F568" i="8"/>
  <c r="E155" i="8"/>
  <c r="F155" i="8"/>
  <c r="E225" i="8"/>
  <c r="F225" i="8"/>
  <c r="E721" i="8"/>
  <c r="F721" i="8"/>
  <c r="E889" i="8"/>
  <c r="F889" i="8"/>
  <c r="E546" i="8"/>
  <c r="F546" i="8"/>
  <c r="E547" i="8"/>
  <c r="F547" i="8"/>
  <c r="E747" i="8"/>
  <c r="F747" i="8"/>
  <c r="E299" i="8"/>
  <c r="F299" i="8"/>
  <c r="E722" i="8"/>
  <c r="F722" i="8"/>
  <c r="E87" i="8"/>
  <c r="F87" i="8"/>
  <c r="E26" i="8"/>
  <c r="F26" i="8"/>
  <c r="E797" i="8"/>
  <c r="F797" i="8"/>
  <c r="E845" i="8"/>
  <c r="F845" i="8"/>
  <c r="E573" i="8"/>
  <c r="F573" i="8"/>
  <c r="E569" i="8"/>
  <c r="F569" i="8"/>
  <c r="E532" i="8"/>
  <c r="F532" i="8"/>
  <c r="E798" i="8"/>
  <c r="F798" i="8"/>
  <c r="E596" i="8"/>
  <c r="F596" i="8"/>
  <c r="E723" i="8"/>
  <c r="F723" i="8"/>
  <c r="E622" i="8"/>
  <c r="F622" i="8"/>
  <c r="E198" i="8"/>
  <c r="F198" i="8"/>
  <c r="E56" i="8"/>
  <c r="F56" i="8"/>
  <c r="E482" i="8"/>
  <c r="F482" i="8"/>
  <c r="E105" i="8"/>
  <c r="F105" i="8"/>
  <c r="E772" i="8"/>
  <c r="F772" i="8"/>
  <c r="E178" i="8"/>
  <c r="F178" i="8"/>
  <c r="E488" i="8"/>
  <c r="F488" i="8"/>
  <c r="E570" i="8"/>
  <c r="F570" i="8"/>
  <c r="E126" i="8"/>
  <c r="F126" i="8"/>
  <c r="E422" i="8"/>
  <c r="F422" i="8"/>
  <c r="E423" i="8"/>
  <c r="F423" i="8"/>
  <c r="E144" i="8"/>
  <c r="F144" i="8"/>
  <c r="E724" i="8"/>
  <c r="F724" i="8"/>
  <c r="E648" i="8"/>
  <c r="F648" i="8"/>
  <c r="E646" i="8"/>
  <c r="F646" i="8"/>
  <c r="E672" i="8"/>
  <c r="F672" i="8"/>
  <c r="E595" i="8"/>
  <c r="F595" i="8"/>
  <c r="E473" i="8"/>
  <c r="F473" i="8"/>
  <c r="E725" i="8"/>
  <c r="F725" i="8"/>
  <c r="E300" i="8"/>
  <c r="F300" i="8"/>
  <c r="E226" i="8"/>
  <c r="F226" i="8"/>
  <c r="E472" i="8"/>
  <c r="F472" i="8"/>
  <c r="E447" i="8"/>
  <c r="F447" i="8"/>
  <c r="E148" i="8"/>
  <c r="F148" i="8"/>
  <c r="E28" i="8"/>
  <c r="F28" i="8"/>
  <c r="E751" i="8"/>
  <c r="F751" i="8"/>
  <c r="E572" i="8"/>
  <c r="F572" i="8"/>
  <c r="E349" i="8"/>
  <c r="F349" i="8"/>
  <c r="E114" i="8"/>
  <c r="F114" i="8"/>
  <c r="E298" i="8"/>
  <c r="F298" i="8"/>
  <c r="E799" i="8"/>
  <c r="F799" i="8"/>
  <c r="E424" i="8"/>
  <c r="F424" i="8"/>
  <c r="E348" i="8"/>
  <c r="F348" i="8"/>
  <c r="E598" i="8"/>
  <c r="F598" i="8"/>
  <c r="E240" i="8"/>
  <c r="F240" i="8"/>
  <c r="E773" i="8"/>
  <c r="F773" i="8"/>
  <c r="E673" i="8"/>
  <c r="F673" i="8"/>
  <c r="E374" i="8"/>
  <c r="F374" i="8"/>
  <c r="E325" i="8"/>
  <c r="F325" i="8"/>
  <c r="E623" i="8"/>
  <c r="F623" i="8"/>
  <c r="E425" i="8"/>
  <c r="F425" i="8"/>
  <c r="E774" i="8"/>
  <c r="F774" i="8"/>
  <c r="E80" i="8"/>
  <c r="F80" i="8"/>
  <c r="E301" i="8"/>
  <c r="F301" i="8"/>
  <c r="E139" i="8"/>
  <c r="F139" i="8"/>
  <c r="E847" i="8"/>
  <c r="F847" i="8"/>
  <c r="E775" i="8"/>
  <c r="F775" i="8"/>
  <c r="E726" i="8"/>
  <c r="F726" i="8"/>
  <c r="E474" i="8"/>
  <c r="F474" i="8"/>
  <c r="E571" i="8"/>
  <c r="F571" i="8"/>
  <c r="E104" i="8"/>
  <c r="F104" i="8"/>
  <c r="E822" i="8"/>
  <c r="F822" i="8"/>
  <c r="E649" i="8"/>
  <c r="F649" i="8"/>
  <c r="E29" i="8"/>
  <c r="F29" i="8"/>
  <c r="E157" i="8"/>
  <c r="F157" i="8"/>
  <c r="E846" i="8"/>
  <c r="F846" i="8"/>
  <c r="E156" i="8"/>
  <c r="F156" i="8"/>
  <c r="E127" i="8"/>
  <c r="F127" i="8"/>
  <c r="E179" i="8"/>
  <c r="F179" i="8"/>
  <c r="E727" i="8"/>
  <c r="F727" i="8"/>
  <c r="E548" i="8"/>
  <c r="F548" i="8"/>
  <c r="E106" i="8"/>
  <c r="F106" i="8"/>
  <c r="E448" i="8"/>
  <c r="F448" i="8"/>
  <c r="E497" i="8"/>
  <c r="F497" i="8"/>
  <c r="E350" i="8"/>
  <c r="F350" i="8"/>
  <c r="E597" i="8"/>
  <c r="F597" i="8"/>
  <c r="E739" i="8"/>
  <c r="F739" i="8"/>
  <c r="E288" i="8"/>
  <c r="F288" i="8"/>
  <c r="E737" i="8"/>
  <c r="F737" i="8"/>
  <c r="E665" i="8"/>
  <c r="F665" i="8"/>
  <c r="E624" i="8"/>
  <c r="F624" i="8"/>
  <c r="E214" i="8"/>
  <c r="F214" i="8"/>
  <c r="E257" i="8"/>
  <c r="F257" i="8"/>
  <c r="E237" i="8"/>
  <c r="F237" i="8"/>
  <c r="E52" i="8"/>
  <c r="F52" i="8"/>
  <c r="E449" i="8"/>
  <c r="F449" i="8"/>
  <c r="E277" i="8"/>
  <c r="F277" i="8"/>
  <c r="E130" i="8"/>
  <c r="F130" i="8"/>
  <c r="E66" i="8"/>
  <c r="F66" i="8"/>
  <c r="E435" i="8"/>
  <c r="F435" i="8"/>
  <c r="E203" i="8"/>
  <c r="F203" i="8"/>
  <c r="E638" i="8"/>
  <c r="F638" i="8"/>
  <c r="E13" i="8"/>
  <c r="F13" i="8"/>
  <c r="E215" i="8"/>
  <c r="F215" i="8"/>
  <c r="E661" i="8"/>
  <c r="F661" i="8"/>
  <c r="E838" i="8"/>
  <c r="F838" i="8"/>
  <c r="E666" i="8"/>
  <c r="F666" i="8"/>
  <c r="E46" i="8"/>
  <c r="F46" i="8"/>
  <c r="E615" i="8"/>
  <c r="F615" i="8"/>
  <c r="E174" i="8"/>
  <c r="F174" i="8"/>
  <c r="E101" i="8"/>
  <c r="F101" i="8"/>
  <c r="E373" i="8"/>
  <c r="F373" i="8"/>
  <c r="E850" i="8"/>
  <c r="F850" i="8"/>
  <c r="E322" i="8"/>
  <c r="F322" i="8"/>
  <c r="E855" i="8"/>
  <c r="F855" i="8"/>
  <c r="E868" i="8"/>
  <c r="F868" i="8"/>
  <c r="E705" i="8"/>
  <c r="F705" i="8"/>
  <c r="E851" i="8"/>
  <c r="F851" i="8"/>
  <c r="E854" i="8"/>
  <c r="F854" i="8"/>
  <c r="E864" i="8"/>
  <c r="F864" i="8"/>
  <c r="E860" i="8"/>
  <c r="F860" i="8"/>
  <c r="E866" i="8"/>
  <c r="F866" i="8"/>
  <c r="E848" i="8"/>
  <c r="F848" i="8"/>
  <c r="E853" i="8"/>
  <c r="F853" i="8"/>
  <c r="E852" i="8"/>
  <c r="F852" i="8"/>
  <c r="E857" i="8"/>
  <c r="F857" i="8"/>
  <c r="E867" i="8"/>
  <c r="F867" i="8"/>
  <c r="E861" i="8"/>
  <c r="F861" i="8"/>
  <c r="E858" i="8"/>
  <c r="F858" i="8"/>
  <c r="E519" i="8"/>
  <c r="F519" i="8"/>
  <c r="E849" i="8"/>
  <c r="F849" i="8"/>
  <c r="E856" i="8"/>
  <c r="F856" i="8"/>
  <c r="E862" i="8"/>
  <c r="F862" i="8"/>
  <c r="E859" i="8"/>
  <c r="F859" i="8"/>
  <c r="E863" i="8"/>
  <c r="F863" i="8"/>
  <c r="E865" i="8"/>
  <c r="F865" i="8"/>
  <c r="E791" i="8"/>
  <c r="F791" i="8"/>
  <c r="E874" i="8"/>
  <c r="F874" i="8"/>
  <c r="E877" i="8"/>
  <c r="F877" i="8"/>
  <c r="E883" i="8"/>
  <c r="F883" i="8"/>
  <c r="E885" i="8"/>
  <c r="F885" i="8"/>
  <c r="E869" i="8"/>
  <c r="F869" i="8"/>
  <c r="E871" i="8"/>
  <c r="F871" i="8"/>
  <c r="E875" i="8"/>
  <c r="F875" i="8"/>
  <c r="E882" i="8"/>
  <c r="F882" i="8"/>
  <c r="E890" i="8"/>
  <c r="F890" i="8"/>
  <c r="E50" i="8"/>
  <c r="F50" i="8"/>
  <c r="E872" i="8"/>
  <c r="F872" i="8"/>
  <c r="E873" i="8"/>
  <c r="F873" i="8"/>
  <c r="E879" i="8"/>
  <c r="F879" i="8"/>
  <c r="E878" i="8"/>
  <c r="F878" i="8"/>
  <c r="E892" i="8"/>
  <c r="F892" i="8"/>
  <c r="E870" i="8"/>
  <c r="F870" i="8"/>
  <c r="E881" i="8"/>
  <c r="F881" i="8"/>
  <c r="E880" i="8"/>
  <c r="F880" i="8"/>
  <c r="E876" i="8"/>
  <c r="F876" i="8"/>
  <c r="E884" i="8"/>
  <c r="F884" i="8"/>
  <c r="E887" i="8"/>
  <c r="F887" i="8"/>
  <c r="E886" i="8"/>
  <c r="F886" i="8"/>
  <c r="E888" i="8"/>
  <c r="F888" i="8"/>
  <c r="E891" i="8"/>
  <c r="F891" i="8"/>
  <c r="V221" i="8"/>
  <c r="U221" i="8"/>
  <c r="T221" i="8"/>
  <c r="R221" i="8"/>
  <c r="Q221" i="8"/>
  <c r="P221" i="8"/>
  <c r="O221" i="8"/>
  <c r="N221" i="8"/>
  <c r="K221" i="8"/>
  <c r="I221" i="8"/>
  <c r="H221" i="8"/>
  <c r="G221" i="8"/>
  <c r="D221" i="8"/>
  <c r="C221" i="8"/>
  <c r="V466" i="8"/>
  <c r="U466" i="8"/>
  <c r="T466" i="8"/>
  <c r="R466" i="8"/>
  <c r="Q466" i="8"/>
  <c r="P466" i="8"/>
  <c r="O466" i="8"/>
  <c r="N466" i="8"/>
  <c r="K466" i="8"/>
  <c r="I466" i="8"/>
  <c r="H466" i="8"/>
  <c r="G466" i="8"/>
  <c r="D466" i="8"/>
  <c r="C466" i="8"/>
  <c r="V419" i="8"/>
  <c r="U419" i="8"/>
  <c r="T419" i="8"/>
  <c r="R419" i="8"/>
  <c r="Q419" i="8"/>
  <c r="P419" i="8"/>
  <c r="O419" i="8"/>
  <c r="N419" i="8"/>
  <c r="K419" i="8"/>
  <c r="I419" i="8"/>
  <c r="H419" i="8"/>
  <c r="G419" i="8"/>
  <c r="D419" i="8"/>
  <c r="C419" i="8"/>
  <c r="V46" i="8"/>
  <c r="U46" i="8"/>
  <c r="T46" i="8"/>
  <c r="R46" i="8"/>
  <c r="Q46" i="8"/>
  <c r="P46" i="8"/>
  <c r="O46" i="8"/>
  <c r="N46" i="8"/>
  <c r="K46" i="8"/>
  <c r="I46" i="8"/>
  <c r="H46" i="8"/>
  <c r="G46" i="8"/>
  <c r="D46" i="8"/>
  <c r="C46" i="8"/>
  <c r="V480" i="8"/>
  <c r="U480" i="8"/>
  <c r="T480" i="8"/>
  <c r="R480" i="8"/>
  <c r="Q480" i="8"/>
  <c r="P480" i="8"/>
  <c r="O480" i="8"/>
  <c r="N480" i="8"/>
  <c r="K480" i="8"/>
  <c r="I480" i="8"/>
  <c r="H480" i="8"/>
  <c r="G480" i="8"/>
  <c r="D480" i="8"/>
  <c r="C480" i="8"/>
  <c r="V713" i="8"/>
  <c r="U713" i="8"/>
  <c r="T713" i="8"/>
  <c r="R713" i="8"/>
  <c r="Q713" i="8"/>
  <c r="P713" i="8"/>
  <c r="O713" i="8"/>
  <c r="N713" i="8"/>
  <c r="K713" i="8"/>
  <c r="I713" i="8"/>
  <c r="H713" i="8"/>
  <c r="G713" i="8"/>
  <c r="D713" i="8"/>
  <c r="C713" i="8"/>
  <c r="V225" i="8"/>
  <c r="U225" i="8"/>
  <c r="T225" i="8"/>
  <c r="R225" i="8"/>
  <c r="Q225" i="8"/>
  <c r="P225" i="8"/>
  <c r="O225" i="8"/>
  <c r="N225" i="8"/>
  <c r="K225" i="8"/>
  <c r="I225" i="8"/>
  <c r="H225" i="8"/>
  <c r="G225" i="8"/>
  <c r="D225" i="8"/>
  <c r="C225" i="8"/>
  <c r="V797" i="8"/>
  <c r="U797" i="8"/>
  <c r="T797" i="8"/>
  <c r="R797" i="8"/>
  <c r="Q797" i="8"/>
  <c r="P797" i="8"/>
  <c r="O797" i="8"/>
  <c r="N797" i="8"/>
  <c r="K797" i="8"/>
  <c r="I797" i="8"/>
  <c r="H797" i="8"/>
  <c r="G797" i="8"/>
  <c r="D797" i="8"/>
  <c r="C797" i="8"/>
  <c r="V774" i="8"/>
  <c r="U774" i="8"/>
  <c r="T774" i="8"/>
  <c r="R774" i="8"/>
  <c r="Q774" i="8"/>
  <c r="P774" i="8"/>
  <c r="O774" i="8"/>
  <c r="N774" i="8"/>
  <c r="K774" i="8"/>
  <c r="I774" i="8"/>
  <c r="H774" i="8"/>
  <c r="G774" i="8"/>
  <c r="D774" i="8"/>
  <c r="C774" i="8"/>
  <c r="V666" i="8"/>
  <c r="U666" i="8"/>
  <c r="T666" i="8"/>
  <c r="R666" i="8"/>
  <c r="Q666" i="8"/>
  <c r="P666" i="8"/>
  <c r="O666" i="8"/>
  <c r="N666" i="8"/>
  <c r="K666" i="8"/>
  <c r="I666" i="8"/>
  <c r="H666" i="8"/>
  <c r="G666" i="8"/>
  <c r="D666" i="8"/>
  <c r="C666" i="8"/>
  <c r="P139" i="5"/>
  <c r="O139" i="5"/>
  <c r="N139" i="5"/>
  <c r="M139" i="5"/>
  <c r="L139" i="5"/>
  <c r="J139" i="5"/>
  <c r="H139" i="5"/>
  <c r="G139" i="5"/>
  <c r="F139" i="5"/>
  <c r="A139" i="5" s="1"/>
  <c r="C139" i="5"/>
  <c r="P649" i="5"/>
  <c r="O649" i="5"/>
  <c r="N649" i="5"/>
  <c r="M649" i="5"/>
  <c r="L649" i="5"/>
  <c r="J649" i="5"/>
  <c r="H649" i="5"/>
  <c r="G649" i="5"/>
  <c r="F649" i="5"/>
  <c r="A649" i="5" s="1"/>
  <c r="C649" i="5"/>
  <c r="P37" i="5"/>
  <c r="O37" i="5"/>
  <c r="N37" i="5"/>
  <c r="M37" i="5"/>
  <c r="L37" i="5"/>
  <c r="J37" i="5"/>
  <c r="H37" i="5"/>
  <c r="G37" i="5"/>
  <c r="F37" i="5"/>
  <c r="A37" i="5" s="1"/>
  <c r="C37" i="5"/>
  <c r="P109" i="5"/>
  <c r="O109" i="5"/>
  <c r="N109" i="5"/>
  <c r="M109" i="5"/>
  <c r="L109" i="5"/>
  <c r="J109" i="5"/>
  <c r="H109" i="5"/>
  <c r="G109" i="5"/>
  <c r="F109" i="5"/>
  <c r="A109" i="5" s="1"/>
  <c r="C109" i="5"/>
  <c r="P150" i="5"/>
  <c r="O150" i="5"/>
  <c r="N150" i="5"/>
  <c r="M150" i="5"/>
  <c r="L150" i="5"/>
  <c r="J150" i="5"/>
  <c r="H150" i="5"/>
  <c r="G150" i="5"/>
  <c r="F150" i="5"/>
  <c r="A150" i="5" s="1"/>
  <c r="C150" i="5"/>
  <c r="P669" i="5"/>
  <c r="O669" i="5"/>
  <c r="N669" i="5"/>
  <c r="M669" i="5"/>
  <c r="L669" i="5"/>
  <c r="J669" i="5"/>
  <c r="H669" i="5"/>
  <c r="G669" i="5"/>
  <c r="F669" i="5"/>
  <c r="A669" i="5" s="1"/>
  <c r="C669" i="5"/>
  <c r="P350" i="5"/>
  <c r="O350" i="5"/>
  <c r="N350" i="5"/>
  <c r="M350" i="5"/>
  <c r="L350" i="5"/>
  <c r="J350" i="5"/>
  <c r="H350" i="5"/>
  <c r="G350" i="5"/>
  <c r="F350" i="5"/>
  <c r="A350" i="5" s="1"/>
  <c r="C350" i="5"/>
  <c r="P828" i="5"/>
  <c r="O828" i="5"/>
  <c r="N828" i="5"/>
  <c r="M828" i="5"/>
  <c r="L828" i="5"/>
  <c r="J828" i="5"/>
  <c r="H828" i="5"/>
  <c r="G828" i="5"/>
  <c r="F828" i="5"/>
  <c r="A828" i="5" s="1"/>
  <c r="C828" i="5"/>
  <c r="P715" i="2"/>
  <c r="O715" i="2"/>
  <c r="N715" i="2"/>
  <c r="M715" i="2"/>
  <c r="L715" i="2"/>
  <c r="K715" i="2"/>
  <c r="J715" i="2"/>
  <c r="H715" i="2"/>
  <c r="G715" i="2"/>
  <c r="F715" i="2"/>
  <c r="E715" i="2"/>
  <c r="D715" i="2"/>
  <c r="C715" i="2"/>
  <c r="P584" i="2"/>
  <c r="O584" i="2"/>
  <c r="N584" i="2"/>
  <c r="M584" i="2"/>
  <c r="L584" i="2"/>
  <c r="K584" i="2"/>
  <c r="J584" i="2"/>
  <c r="H584" i="2"/>
  <c r="G584" i="2"/>
  <c r="F584" i="2"/>
  <c r="E584" i="2"/>
  <c r="D584" i="2"/>
  <c r="C584" i="2"/>
  <c r="O673" i="2"/>
  <c r="N673" i="2"/>
  <c r="M673" i="2"/>
  <c r="L673" i="2"/>
  <c r="K673" i="2"/>
  <c r="J673" i="2"/>
  <c r="H673" i="2"/>
  <c r="G673" i="2"/>
  <c r="F673" i="2"/>
  <c r="E673" i="2"/>
  <c r="D673" i="2"/>
  <c r="C673" i="2"/>
  <c r="P522" i="2"/>
  <c r="O522" i="2"/>
  <c r="N522" i="2"/>
  <c r="M522" i="2"/>
  <c r="L522" i="2"/>
  <c r="K522" i="2"/>
  <c r="J522" i="2"/>
  <c r="H522" i="2"/>
  <c r="G522" i="2"/>
  <c r="F522" i="2"/>
  <c r="E522" i="2"/>
  <c r="D522" i="2"/>
  <c r="C522" i="2"/>
  <c r="P87" i="2"/>
  <c r="O87" i="2"/>
  <c r="N87" i="2"/>
  <c r="M87" i="2"/>
  <c r="L87" i="2"/>
  <c r="K87" i="2"/>
  <c r="J87" i="2"/>
  <c r="H87" i="2"/>
  <c r="G87" i="2"/>
  <c r="F87" i="2"/>
  <c r="E87" i="2"/>
  <c r="D87" i="2"/>
  <c r="C87" i="2"/>
  <c r="P33" i="2"/>
  <c r="O33" i="2"/>
  <c r="N33" i="2"/>
  <c r="M33" i="2"/>
  <c r="L33" i="2"/>
  <c r="K33" i="2"/>
  <c r="J33" i="2"/>
  <c r="H33" i="2"/>
  <c r="G33" i="2"/>
  <c r="F33" i="2"/>
  <c r="E33" i="2"/>
  <c r="D33" i="2"/>
  <c r="C33" i="2"/>
  <c r="P421" i="2"/>
  <c r="O421" i="2"/>
  <c r="N421" i="2"/>
  <c r="M421" i="2"/>
  <c r="L421" i="2"/>
  <c r="K421" i="2"/>
  <c r="J421" i="2"/>
  <c r="H421" i="2"/>
  <c r="G421" i="2"/>
  <c r="F421" i="2"/>
  <c r="E421" i="2"/>
  <c r="D421" i="2"/>
  <c r="C421" i="2"/>
  <c r="P620" i="2"/>
  <c r="O620" i="2"/>
  <c r="N620" i="2"/>
  <c r="M620" i="2"/>
  <c r="L620" i="2"/>
  <c r="K620" i="2"/>
  <c r="J620" i="2"/>
  <c r="H620" i="2"/>
  <c r="G620" i="2"/>
  <c r="F620" i="2"/>
  <c r="E620" i="2"/>
  <c r="D620" i="2"/>
  <c r="C620" i="2"/>
  <c r="P170" i="2"/>
  <c r="O170" i="2"/>
  <c r="N170" i="2"/>
  <c r="M170" i="2"/>
  <c r="L170" i="2"/>
  <c r="K170" i="2"/>
  <c r="J170" i="2"/>
  <c r="H170" i="2"/>
  <c r="G170" i="2"/>
  <c r="F170" i="2"/>
  <c r="E170" i="2"/>
  <c r="D170" i="2"/>
  <c r="C170" i="2"/>
  <c r="P612" i="2"/>
  <c r="O612" i="2"/>
  <c r="N612" i="2"/>
  <c r="M612" i="2"/>
  <c r="L612" i="2"/>
  <c r="K612" i="2"/>
  <c r="J612" i="2"/>
  <c r="H612" i="2"/>
  <c r="G612" i="2"/>
  <c r="F612" i="2"/>
  <c r="E612" i="2"/>
  <c r="D612" i="2"/>
  <c r="C612" i="2"/>
  <c r="N492" i="1"/>
  <c r="M492" i="1"/>
  <c r="L492" i="1"/>
  <c r="K492" i="1"/>
  <c r="J492" i="1"/>
  <c r="H492" i="1"/>
  <c r="G492" i="1"/>
  <c r="F492" i="1"/>
  <c r="E492" i="1"/>
  <c r="D492" i="1"/>
  <c r="C492" i="1"/>
  <c r="N275" i="1"/>
  <c r="M275" i="1"/>
  <c r="L275" i="1"/>
  <c r="K275" i="1"/>
  <c r="J275" i="1"/>
  <c r="H275" i="1"/>
  <c r="G275" i="1"/>
  <c r="F275" i="1"/>
  <c r="E275" i="1"/>
  <c r="D275" i="1"/>
  <c r="C275" i="1"/>
  <c r="N512" i="1"/>
  <c r="M512" i="1"/>
  <c r="L512" i="1"/>
  <c r="K512" i="1"/>
  <c r="J512" i="1"/>
  <c r="H512" i="1"/>
  <c r="G512" i="1"/>
  <c r="F512" i="1"/>
  <c r="E512" i="1"/>
  <c r="D512" i="1"/>
  <c r="C512" i="1"/>
  <c r="N533" i="1"/>
  <c r="M533" i="1"/>
  <c r="L533" i="1"/>
  <c r="K533" i="1"/>
  <c r="J533" i="1"/>
  <c r="H533" i="1"/>
  <c r="G533" i="1"/>
  <c r="F533" i="1"/>
  <c r="E533" i="1"/>
  <c r="D533" i="1"/>
  <c r="C533" i="1"/>
  <c r="N681" i="1"/>
  <c r="M681" i="1"/>
  <c r="L681" i="1"/>
  <c r="K681" i="1"/>
  <c r="J681" i="1"/>
  <c r="H681" i="1"/>
  <c r="G681" i="1"/>
  <c r="F681" i="1"/>
  <c r="E681" i="1"/>
  <c r="D681" i="1"/>
  <c r="C681" i="1"/>
  <c r="N632" i="1"/>
  <c r="M632" i="1"/>
  <c r="L632" i="1"/>
  <c r="K632" i="1"/>
  <c r="J632" i="1"/>
  <c r="H632" i="1"/>
  <c r="G632" i="1"/>
  <c r="F632" i="1"/>
  <c r="E632" i="1"/>
  <c r="D632" i="1"/>
  <c r="C632" i="1"/>
  <c r="N586" i="1"/>
  <c r="M586" i="1"/>
  <c r="L586" i="1"/>
  <c r="K586" i="1"/>
  <c r="J586" i="1"/>
  <c r="H586" i="1"/>
  <c r="G586" i="1"/>
  <c r="F586" i="1"/>
  <c r="E586" i="1"/>
  <c r="D586" i="1"/>
  <c r="C586" i="1"/>
  <c r="N764" i="1"/>
  <c r="M764" i="1"/>
  <c r="L764" i="1"/>
  <c r="K764" i="1"/>
  <c r="J764" i="1"/>
  <c r="H764" i="1"/>
  <c r="G764" i="1"/>
  <c r="F764" i="1"/>
  <c r="E764" i="1"/>
  <c r="D764" i="1"/>
  <c r="C764" i="1"/>
  <c r="N234" i="1"/>
  <c r="M234" i="1"/>
  <c r="L234" i="1"/>
  <c r="K234" i="1"/>
  <c r="J234" i="1"/>
  <c r="H234" i="1"/>
  <c r="G234" i="1"/>
  <c r="F234" i="1"/>
  <c r="E234" i="1"/>
  <c r="D234" i="1"/>
  <c r="C234" i="1"/>
  <c r="N790" i="1"/>
  <c r="M790" i="1"/>
  <c r="L790" i="1"/>
  <c r="K790" i="1"/>
  <c r="J790" i="1"/>
  <c r="H790" i="1"/>
  <c r="G790" i="1"/>
  <c r="F790" i="1"/>
  <c r="E790" i="1"/>
  <c r="D790" i="1"/>
  <c r="C790" i="1"/>
  <c r="P492" i="2"/>
  <c r="O492" i="2"/>
  <c r="N492" i="2"/>
  <c r="M492" i="2"/>
  <c r="L492" i="2"/>
  <c r="K492" i="2"/>
  <c r="J492" i="2"/>
  <c r="H492" i="2"/>
  <c r="G492" i="2"/>
  <c r="F492" i="2"/>
  <c r="E492" i="2"/>
  <c r="D492" i="2"/>
  <c r="C492" i="2"/>
  <c r="V824" i="8"/>
  <c r="U824" i="8"/>
  <c r="T824" i="8"/>
  <c r="R824" i="8"/>
  <c r="Q824" i="8"/>
  <c r="P824" i="8"/>
  <c r="O824" i="8"/>
  <c r="N824" i="8"/>
  <c r="K824" i="8"/>
  <c r="I824" i="8"/>
  <c r="H824" i="8"/>
  <c r="G824" i="8"/>
  <c r="D824" i="8"/>
  <c r="C824" i="8"/>
  <c r="P204" i="2"/>
  <c r="O204" i="2"/>
  <c r="N204" i="2"/>
  <c r="M204" i="2"/>
  <c r="L204" i="2"/>
  <c r="K204" i="2"/>
  <c r="J204" i="2"/>
  <c r="H204" i="2"/>
  <c r="G204" i="2"/>
  <c r="F204" i="2"/>
  <c r="E204" i="2"/>
  <c r="D204" i="2"/>
  <c r="C204" i="2"/>
  <c r="V352" i="8"/>
  <c r="U352" i="8"/>
  <c r="T352" i="8"/>
  <c r="R352" i="8"/>
  <c r="Q352" i="8"/>
  <c r="P352" i="8"/>
  <c r="O352" i="8"/>
  <c r="N352" i="8"/>
  <c r="K352" i="8"/>
  <c r="I352" i="8"/>
  <c r="H352" i="8"/>
  <c r="G352" i="8"/>
  <c r="D352" i="8"/>
  <c r="C352" i="8"/>
  <c r="P218" i="5"/>
  <c r="O218" i="5"/>
  <c r="N218" i="5"/>
  <c r="M218" i="5"/>
  <c r="L218" i="5"/>
  <c r="J218" i="5"/>
  <c r="H218" i="5"/>
  <c r="G218" i="5"/>
  <c r="F218" i="5"/>
  <c r="A218" i="5" s="1"/>
  <c r="C218" i="5"/>
  <c r="N236" i="1"/>
  <c r="M236" i="1"/>
  <c r="L236" i="1"/>
  <c r="K236" i="1"/>
  <c r="J236" i="1"/>
  <c r="H236" i="1"/>
  <c r="G236" i="1"/>
  <c r="F236" i="1"/>
  <c r="E236" i="1"/>
  <c r="D236" i="1"/>
  <c r="C236" i="1"/>
  <c r="K18" i="3"/>
  <c r="J18" i="3"/>
  <c r="I18" i="3"/>
  <c r="H18" i="3"/>
  <c r="V55" i="8"/>
  <c r="U55" i="8"/>
  <c r="T55" i="8"/>
  <c r="R55" i="8"/>
  <c r="Q55" i="8"/>
  <c r="P55" i="8"/>
  <c r="O55" i="8"/>
  <c r="N55" i="8"/>
  <c r="K55" i="8"/>
  <c r="I55" i="8"/>
  <c r="H55" i="8"/>
  <c r="G55" i="8"/>
  <c r="D55" i="8"/>
  <c r="C55" i="8"/>
  <c r="P155" i="5"/>
  <c r="O155" i="5"/>
  <c r="N155" i="5"/>
  <c r="M155" i="5"/>
  <c r="L155" i="5"/>
  <c r="J155" i="5"/>
  <c r="H155" i="5"/>
  <c r="G155" i="5"/>
  <c r="F155" i="5"/>
  <c r="A155" i="5" s="1"/>
  <c r="C155" i="5"/>
  <c r="P289" i="2"/>
  <c r="O289" i="2"/>
  <c r="N289" i="2"/>
  <c r="M289" i="2"/>
  <c r="L289" i="2"/>
  <c r="K289" i="2"/>
  <c r="J289" i="2"/>
  <c r="H289" i="2"/>
  <c r="G289" i="2"/>
  <c r="F289" i="2"/>
  <c r="E289" i="2"/>
  <c r="D289" i="2"/>
  <c r="C289" i="2"/>
  <c r="N335" i="1"/>
  <c r="M335" i="1"/>
  <c r="L335" i="1"/>
  <c r="K335" i="1"/>
  <c r="J335" i="1"/>
  <c r="H335" i="1"/>
  <c r="G335" i="1"/>
  <c r="F335" i="1"/>
  <c r="E335" i="1"/>
  <c r="D335" i="1"/>
  <c r="C335" i="1"/>
  <c r="V178" i="8"/>
  <c r="U178" i="8"/>
  <c r="T178" i="8"/>
  <c r="R178" i="8"/>
  <c r="Q178" i="8"/>
  <c r="P178" i="8"/>
  <c r="O178" i="8"/>
  <c r="N178" i="8"/>
  <c r="K178" i="8"/>
  <c r="I178" i="8"/>
  <c r="H178" i="8"/>
  <c r="G178" i="8"/>
  <c r="D178" i="8"/>
  <c r="V867" i="8"/>
  <c r="U867" i="8"/>
  <c r="T867" i="8"/>
  <c r="R867" i="8"/>
  <c r="Q867" i="8"/>
  <c r="P867" i="8"/>
  <c r="O867" i="8"/>
  <c r="N867" i="8"/>
  <c r="K867" i="8"/>
  <c r="I867" i="8"/>
  <c r="H867" i="8"/>
  <c r="G867" i="8"/>
  <c r="D867" i="8"/>
  <c r="C867" i="8"/>
  <c r="P882" i="5"/>
  <c r="O882" i="5"/>
  <c r="N882" i="5"/>
  <c r="M882" i="5"/>
  <c r="L882" i="5"/>
  <c r="J882" i="5"/>
  <c r="H882" i="5"/>
  <c r="G882" i="5"/>
  <c r="F882" i="5"/>
  <c r="A882" i="5" s="1"/>
  <c r="C882" i="5"/>
  <c r="P223" i="5"/>
  <c r="O223" i="5"/>
  <c r="N223" i="5"/>
  <c r="M223" i="5"/>
  <c r="L223" i="5"/>
  <c r="J223" i="5"/>
  <c r="H223" i="5"/>
  <c r="G223" i="5"/>
  <c r="F223" i="5"/>
  <c r="A223" i="5" s="1"/>
  <c r="C223" i="5"/>
  <c r="P177" i="2"/>
  <c r="O177" i="2"/>
  <c r="N177" i="2"/>
  <c r="M177" i="2"/>
  <c r="L177" i="2"/>
  <c r="K177" i="2"/>
  <c r="J177" i="2"/>
  <c r="H177" i="2"/>
  <c r="G177" i="2"/>
  <c r="F177" i="2"/>
  <c r="E177" i="2"/>
  <c r="D177" i="2"/>
  <c r="C177" i="2"/>
  <c r="P832" i="2"/>
  <c r="O832" i="2"/>
  <c r="N832" i="2"/>
  <c r="M832" i="2"/>
  <c r="L832" i="2"/>
  <c r="K832" i="2"/>
  <c r="J832" i="2"/>
  <c r="H832" i="2"/>
  <c r="G832" i="2"/>
  <c r="F832" i="2"/>
  <c r="E832" i="2"/>
  <c r="D832" i="2"/>
  <c r="C832" i="2"/>
  <c r="N366" i="1"/>
  <c r="M366" i="1"/>
  <c r="L366" i="1"/>
  <c r="K366" i="1"/>
  <c r="J366" i="1"/>
  <c r="H366" i="1"/>
  <c r="G366" i="1"/>
  <c r="F366" i="1"/>
  <c r="E366" i="1"/>
  <c r="D366" i="1"/>
  <c r="C366" i="1"/>
  <c r="N823" i="1"/>
  <c r="M823" i="1"/>
  <c r="L823" i="1"/>
  <c r="K823" i="1"/>
  <c r="J823" i="1"/>
  <c r="H823" i="1"/>
  <c r="G823" i="1"/>
  <c r="F823" i="1"/>
  <c r="E823" i="1"/>
  <c r="D823" i="1"/>
  <c r="C823" i="1"/>
  <c r="K75" i="3"/>
  <c r="J75" i="3"/>
  <c r="I75" i="3"/>
  <c r="H75" i="3"/>
  <c r="P312" i="2"/>
  <c r="O312" i="2"/>
  <c r="N312" i="2"/>
  <c r="M312" i="2"/>
  <c r="L312" i="2"/>
  <c r="K312" i="2"/>
  <c r="J312" i="2"/>
  <c r="H312" i="2"/>
  <c r="G312" i="2"/>
  <c r="F312" i="2"/>
  <c r="E312" i="2"/>
  <c r="D312" i="2"/>
  <c r="C312" i="2"/>
  <c r="V897" i="8"/>
  <c r="P850" i="5"/>
  <c r="O850" i="5"/>
  <c r="N850" i="5"/>
  <c r="M850" i="5"/>
  <c r="L850" i="5"/>
  <c r="J850" i="5"/>
  <c r="H850" i="5"/>
  <c r="G850" i="5"/>
  <c r="F850" i="5"/>
  <c r="A850" i="5" s="1"/>
  <c r="C850" i="5"/>
  <c r="N789" i="1"/>
  <c r="M789" i="1"/>
  <c r="L789" i="1"/>
  <c r="K789" i="1"/>
  <c r="J789" i="1"/>
  <c r="H789" i="1"/>
  <c r="G789" i="1"/>
  <c r="F789" i="1"/>
  <c r="E789" i="1"/>
  <c r="D789" i="1"/>
  <c r="C789" i="1"/>
  <c r="K58" i="3"/>
  <c r="J58" i="3"/>
  <c r="I58" i="3"/>
  <c r="H58" i="3"/>
  <c r="V13" i="8"/>
  <c r="U13" i="8"/>
  <c r="T13" i="8"/>
  <c r="R13" i="8"/>
  <c r="Q13" i="8"/>
  <c r="P13" i="8"/>
  <c r="O13" i="8"/>
  <c r="N13" i="8"/>
  <c r="K13" i="8"/>
  <c r="I13" i="8"/>
  <c r="H13" i="8"/>
  <c r="G13" i="8"/>
  <c r="D13" i="8"/>
  <c r="C13" i="8"/>
  <c r="P823" i="5"/>
  <c r="O823" i="5"/>
  <c r="N823" i="5"/>
  <c r="M823" i="5"/>
  <c r="L823" i="5"/>
  <c r="J823" i="5"/>
  <c r="H823" i="5"/>
  <c r="G823" i="5"/>
  <c r="F823" i="5"/>
  <c r="A823" i="5" s="1"/>
  <c r="C823" i="5"/>
  <c r="P73" i="2"/>
  <c r="O73" i="2"/>
  <c r="N73" i="2"/>
  <c r="M73" i="2"/>
  <c r="L73" i="2"/>
  <c r="K73" i="2"/>
  <c r="J73" i="2"/>
  <c r="H73" i="2"/>
  <c r="G73" i="2"/>
  <c r="F73" i="2"/>
  <c r="E73" i="2"/>
  <c r="D73" i="2"/>
  <c r="C73" i="2"/>
  <c r="N715" i="1"/>
  <c r="M715" i="1"/>
  <c r="L715" i="1"/>
  <c r="K715" i="1"/>
  <c r="J715" i="1"/>
  <c r="H715" i="1"/>
  <c r="G715" i="1"/>
  <c r="F715" i="1"/>
  <c r="E715" i="1"/>
  <c r="D715" i="1"/>
  <c r="C715" i="1"/>
  <c r="V592" i="8"/>
  <c r="U592" i="8"/>
  <c r="T592" i="8"/>
  <c r="R592" i="8"/>
  <c r="Q592" i="8"/>
  <c r="P592" i="8"/>
  <c r="O592" i="8"/>
  <c r="N592" i="8"/>
  <c r="K592" i="8"/>
  <c r="I592" i="8"/>
  <c r="H592" i="8"/>
  <c r="G592" i="8"/>
  <c r="D592" i="8"/>
  <c r="C592" i="8"/>
  <c r="P28" i="5"/>
  <c r="O28" i="5"/>
  <c r="N28" i="5"/>
  <c r="M28" i="5"/>
  <c r="L28" i="5"/>
  <c r="J28" i="5"/>
  <c r="H28" i="5"/>
  <c r="G28" i="5"/>
  <c r="F28" i="5"/>
  <c r="A28" i="5" s="1"/>
  <c r="C28" i="5"/>
  <c r="P610" i="2"/>
  <c r="O610" i="2"/>
  <c r="N610" i="2"/>
  <c r="M610" i="2"/>
  <c r="L610" i="2"/>
  <c r="K610" i="2"/>
  <c r="J610" i="2"/>
  <c r="H610" i="2"/>
  <c r="G610" i="2"/>
  <c r="F610" i="2"/>
  <c r="E610" i="2"/>
  <c r="D610" i="2"/>
  <c r="C610" i="2"/>
  <c r="N162" i="1"/>
  <c r="M162" i="1"/>
  <c r="L162" i="1"/>
  <c r="K162" i="1"/>
  <c r="J162" i="1"/>
  <c r="H162" i="1"/>
  <c r="G162" i="1"/>
  <c r="F162" i="1"/>
  <c r="E162" i="1"/>
  <c r="D162" i="1"/>
  <c r="C162" i="1"/>
  <c r="P733" i="2"/>
  <c r="O733" i="2"/>
  <c r="N733" i="2"/>
  <c r="M733" i="2"/>
  <c r="L733" i="2"/>
  <c r="K733" i="2"/>
  <c r="J733" i="2"/>
  <c r="H733" i="2"/>
  <c r="G733" i="2"/>
  <c r="F733" i="2"/>
  <c r="E733" i="2"/>
  <c r="D733" i="2"/>
  <c r="C733" i="2"/>
  <c r="V898" i="8"/>
  <c r="P13" i="5"/>
  <c r="O13" i="5"/>
  <c r="N13" i="5"/>
  <c r="M13" i="5"/>
  <c r="L13" i="5"/>
  <c r="J13" i="5"/>
  <c r="H13" i="5"/>
  <c r="G13" i="5"/>
  <c r="F13" i="5"/>
  <c r="A13" i="5" s="1"/>
  <c r="C13" i="5"/>
  <c r="N191" i="1"/>
  <c r="M191" i="1"/>
  <c r="L191" i="1"/>
  <c r="K191" i="1"/>
  <c r="J191" i="1"/>
  <c r="H191" i="1"/>
  <c r="G191" i="1"/>
  <c r="F191" i="1"/>
  <c r="E191" i="1"/>
  <c r="D191" i="1"/>
  <c r="C191" i="1"/>
  <c r="P179" i="2"/>
  <c r="O179" i="2"/>
  <c r="N179" i="2"/>
  <c r="M179" i="2"/>
  <c r="L179" i="2"/>
  <c r="K179" i="2"/>
  <c r="J179" i="2"/>
  <c r="H179" i="2"/>
  <c r="G179" i="2"/>
  <c r="F179" i="2"/>
  <c r="E179" i="2"/>
  <c r="D179" i="2"/>
  <c r="C179" i="2"/>
  <c r="V900" i="8"/>
  <c r="P891" i="5"/>
  <c r="O891" i="5"/>
  <c r="N891" i="5"/>
  <c r="M891" i="5"/>
  <c r="L891" i="5"/>
  <c r="J891" i="5"/>
  <c r="H891" i="5"/>
  <c r="G891" i="5"/>
  <c r="F891" i="5"/>
  <c r="A891" i="5" s="1"/>
  <c r="C891" i="5"/>
  <c r="K80" i="3"/>
  <c r="J80" i="3"/>
  <c r="I80" i="3"/>
  <c r="H80" i="3"/>
  <c r="V674" i="8"/>
  <c r="U674" i="8"/>
  <c r="T674" i="8"/>
  <c r="R674" i="8"/>
  <c r="Q674" i="8"/>
  <c r="P674" i="8"/>
  <c r="O674" i="8"/>
  <c r="N674" i="8"/>
  <c r="K674" i="8"/>
  <c r="I674" i="8"/>
  <c r="H674" i="8"/>
  <c r="G674" i="8"/>
  <c r="D674" i="8"/>
  <c r="C674" i="8"/>
  <c r="P464" i="5"/>
  <c r="O464" i="5"/>
  <c r="N464" i="5"/>
  <c r="M464" i="5"/>
  <c r="L464" i="5"/>
  <c r="J464" i="5"/>
  <c r="H464" i="5"/>
  <c r="G464" i="5"/>
  <c r="F464" i="5"/>
  <c r="A464" i="5" s="1"/>
  <c r="C464" i="5"/>
  <c r="N697" i="1"/>
  <c r="M697" i="1"/>
  <c r="L697" i="1"/>
  <c r="K697" i="1"/>
  <c r="J697" i="1"/>
  <c r="H697" i="1"/>
  <c r="G697" i="1"/>
  <c r="F697" i="1"/>
  <c r="E697" i="1"/>
  <c r="D697" i="1"/>
  <c r="C697" i="1"/>
  <c r="G4" i="6"/>
  <c r="M32" i="3"/>
  <c r="K61" i="3"/>
  <c r="J61" i="3"/>
  <c r="I61" i="3"/>
  <c r="H61" i="3"/>
  <c r="V473" i="8"/>
  <c r="U473" i="8"/>
  <c r="T473" i="8"/>
  <c r="R473" i="8"/>
  <c r="Q473" i="8"/>
  <c r="P473" i="8"/>
  <c r="O473" i="8"/>
  <c r="N473" i="8"/>
  <c r="K473" i="8"/>
  <c r="I473" i="8"/>
  <c r="H473" i="8"/>
  <c r="G473" i="8"/>
  <c r="D473" i="8"/>
  <c r="C473" i="8"/>
  <c r="V747" i="8"/>
  <c r="U747" i="8"/>
  <c r="T747" i="8"/>
  <c r="R747" i="8"/>
  <c r="Q747" i="8"/>
  <c r="P747" i="8"/>
  <c r="O747" i="8"/>
  <c r="N747" i="8"/>
  <c r="K747" i="8"/>
  <c r="I747" i="8"/>
  <c r="H747" i="8"/>
  <c r="G747" i="8"/>
  <c r="D747" i="8"/>
  <c r="C747" i="8"/>
  <c r="V373" i="8"/>
  <c r="U373" i="8"/>
  <c r="T373" i="8"/>
  <c r="R373" i="8"/>
  <c r="Q373" i="8"/>
  <c r="P373" i="8"/>
  <c r="O373" i="8"/>
  <c r="N373" i="8"/>
  <c r="K373" i="8"/>
  <c r="I373" i="8"/>
  <c r="H373" i="8"/>
  <c r="G373" i="8"/>
  <c r="D373" i="8"/>
  <c r="C373" i="8"/>
  <c r="V864" i="8"/>
  <c r="U864" i="8"/>
  <c r="T864" i="8"/>
  <c r="R864" i="8"/>
  <c r="Q864" i="8"/>
  <c r="P864" i="8"/>
  <c r="O864" i="8"/>
  <c r="N864" i="8"/>
  <c r="K864" i="8"/>
  <c r="I864" i="8"/>
  <c r="H864" i="8"/>
  <c r="G864" i="8"/>
  <c r="D864" i="8"/>
  <c r="C864" i="8"/>
  <c r="V647" i="8"/>
  <c r="U647" i="8"/>
  <c r="T647" i="8"/>
  <c r="R647" i="8"/>
  <c r="Q647" i="8"/>
  <c r="P647" i="8"/>
  <c r="O647" i="8"/>
  <c r="N647" i="8"/>
  <c r="K647" i="8"/>
  <c r="I647" i="8"/>
  <c r="H647" i="8"/>
  <c r="G647" i="8"/>
  <c r="D647" i="8"/>
  <c r="C647" i="8"/>
  <c r="V596" i="8"/>
  <c r="U596" i="8"/>
  <c r="T596" i="8"/>
  <c r="R596" i="8"/>
  <c r="Q596" i="8"/>
  <c r="P596" i="8"/>
  <c r="O596" i="8"/>
  <c r="N596" i="8"/>
  <c r="K596" i="8"/>
  <c r="I596" i="8"/>
  <c r="H596" i="8"/>
  <c r="G596" i="8"/>
  <c r="D596" i="8"/>
  <c r="C596" i="8"/>
  <c r="V705" i="8"/>
  <c r="U705" i="8"/>
  <c r="T705" i="8"/>
  <c r="R705" i="8"/>
  <c r="Q705" i="8"/>
  <c r="P705" i="8"/>
  <c r="O705" i="8"/>
  <c r="N705" i="8"/>
  <c r="K705" i="8"/>
  <c r="I705" i="8"/>
  <c r="H705" i="8"/>
  <c r="G705" i="8"/>
  <c r="D705" i="8"/>
  <c r="C705" i="8"/>
  <c r="V708" i="8"/>
  <c r="U708" i="8"/>
  <c r="T708" i="8"/>
  <c r="R708" i="8"/>
  <c r="Q708" i="8"/>
  <c r="P708" i="8"/>
  <c r="O708" i="8"/>
  <c r="N708" i="8"/>
  <c r="K708" i="8"/>
  <c r="I708" i="8"/>
  <c r="H708" i="8"/>
  <c r="G708" i="8"/>
  <c r="D708" i="8"/>
  <c r="C708" i="8"/>
  <c r="P377" i="5"/>
  <c r="O377" i="5"/>
  <c r="M377" i="5"/>
  <c r="L377" i="5"/>
  <c r="J377" i="5"/>
  <c r="H377" i="5"/>
  <c r="G377" i="5"/>
  <c r="F377" i="5"/>
  <c r="A377" i="5" s="1"/>
  <c r="C377" i="5"/>
  <c r="P493" i="5"/>
  <c r="O493" i="5"/>
  <c r="M493" i="5"/>
  <c r="L493" i="5"/>
  <c r="J493" i="5"/>
  <c r="H493" i="5"/>
  <c r="G493" i="5"/>
  <c r="F493" i="5"/>
  <c r="A493" i="5" s="1"/>
  <c r="C493" i="5"/>
  <c r="P501" i="5"/>
  <c r="O501" i="5"/>
  <c r="M501" i="5"/>
  <c r="L501" i="5"/>
  <c r="J501" i="5"/>
  <c r="H501" i="5"/>
  <c r="G501" i="5"/>
  <c r="F501" i="5"/>
  <c r="A501" i="5" s="1"/>
  <c r="C501" i="5"/>
  <c r="P240" i="5"/>
  <c r="O240" i="5"/>
  <c r="M240" i="5"/>
  <c r="L240" i="5"/>
  <c r="J240" i="5"/>
  <c r="H240" i="5"/>
  <c r="G240" i="5"/>
  <c r="F240" i="5"/>
  <c r="A240" i="5" s="1"/>
  <c r="C240" i="5"/>
  <c r="P529" i="5"/>
  <c r="O529" i="5"/>
  <c r="M529" i="5"/>
  <c r="L529" i="5"/>
  <c r="J529" i="5"/>
  <c r="H529" i="5"/>
  <c r="G529" i="5"/>
  <c r="F529" i="5"/>
  <c r="A529" i="5" s="1"/>
  <c r="C529" i="5"/>
  <c r="P137" i="5"/>
  <c r="O137" i="5"/>
  <c r="M137" i="5"/>
  <c r="L137" i="5"/>
  <c r="J137" i="5"/>
  <c r="H137" i="5"/>
  <c r="G137" i="5"/>
  <c r="F137" i="5"/>
  <c r="A137" i="5" s="1"/>
  <c r="C137" i="5"/>
  <c r="P713" i="5"/>
  <c r="O713" i="5"/>
  <c r="M713" i="5"/>
  <c r="L713" i="5"/>
  <c r="J713" i="5"/>
  <c r="H713" i="5"/>
  <c r="G713" i="5"/>
  <c r="F713" i="5"/>
  <c r="A713" i="5" s="1"/>
  <c r="C713" i="5"/>
  <c r="P478" i="5"/>
  <c r="O478" i="5"/>
  <c r="M478" i="5"/>
  <c r="L478" i="5"/>
  <c r="J478" i="5"/>
  <c r="H478" i="5"/>
  <c r="G478" i="5"/>
  <c r="F478" i="5"/>
  <c r="A478" i="5" s="1"/>
  <c r="C478" i="5"/>
  <c r="P456" i="2"/>
  <c r="O456" i="2"/>
  <c r="N456" i="2"/>
  <c r="M456" i="2"/>
  <c r="L456" i="2"/>
  <c r="K456" i="2"/>
  <c r="J456" i="2"/>
  <c r="H456" i="2"/>
  <c r="G456" i="2"/>
  <c r="F456" i="2"/>
  <c r="E456" i="2"/>
  <c r="D456" i="2"/>
  <c r="C456" i="2"/>
  <c r="P328" i="2"/>
  <c r="O328" i="2"/>
  <c r="N328" i="2"/>
  <c r="M328" i="2"/>
  <c r="L328" i="2"/>
  <c r="K328" i="2"/>
  <c r="J328" i="2"/>
  <c r="H328" i="2"/>
  <c r="G328" i="2"/>
  <c r="F328" i="2"/>
  <c r="E328" i="2"/>
  <c r="D328" i="2"/>
  <c r="C328" i="2"/>
  <c r="P356" i="2"/>
  <c r="O356" i="2"/>
  <c r="N356" i="2"/>
  <c r="M356" i="2"/>
  <c r="L356" i="2"/>
  <c r="K356" i="2"/>
  <c r="J356" i="2"/>
  <c r="H356" i="2"/>
  <c r="G356" i="2"/>
  <c r="F356" i="2"/>
  <c r="E356" i="2"/>
  <c r="D356" i="2"/>
  <c r="C356" i="2"/>
  <c r="P635" i="2"/>
  <c r="O635" i="2"/>
  <c r="N635" i="2"/>
  <c r="M635" i="2"/>
  <c r="L635" i="2"/>
  <c r="K635" i="2"/>
  <c r="J635" i="2"/>
  <c r="H635" i="2"/>
  <c r="G635" i="2"/>
  <c r="F635" i="2"/>
  <c r="E635" i="2"/>
  <c r="D635" i="2"/>
  <c r="C635" i="2"/>
  <c r="P611" i="2"/>
  <c r="O611" i="2"/>
  <c r="N611" i="2"/>
  <c r="M611" i="2"/>
  <c r="L611" i="2"/>
  <c r="K611" i="2"/>
  <c r="J611" i="2"/>
  <c r="H611" i="2"/>
  <c r="G611" i="2"/>
  <c r="F611" i="2"/>
  <c r="E611" i="2"/>
  <c r="D611" i="2"/>
  <c r="C611" i="2"/>
  <c r="P505" i="2"/>
  <c r="O505" i="2"/>
  <c r="N505" i="2"/>
  <c r="M505" i="2"/>
  <c r="L505" i="2"/>
  <c r="K505" i="2"/>
  <c r="J505" i="2"/>
  <c r="H505" i="2"/>
  <c r="G505" i="2"/>
  <c r="F505" i="2"/>
  <c r="E505" i="2"/>
  <c r="D505" i="2"/>
  <c r="C505" i="2"/>
  <c r="P379" i="2"/>
  <c r="O379" i="2"/>
  <c r="N379" i="2"/>
  <c r="M379" i="2"/>
  <c r="L379" i="2"/>
  <c r="K379" i="2"/>
  <c r="J379" i="2"/>
  <c r="H379" i="2"/>
  <c r="G379" i="2"/>
  <c r="F379" i="2"/>
  <c r="E379" i="2"/>
  <c r="D379" i="2"/>
  <c r="C379" i="2"/>
  <c r="P410" i="2"/>
  <c r="O410" i="2"/>
  <c r="N410" i="2"/>
  <c r="M410" i="2"/>
  <c r="L410" i="2"/>
  <c r="K410" i="2"/>
  <c r="J410" i="2"/>
  <c r="H410" i="2"/>
  <c r="G410" i="2"/>
  <c r="F410" i="2"/>
  <c r="E410" i="2"/>
  <c r="D410" i="2"/>
  <c r="C410" i="2"/>
  <c r="N571" i="1"/>
  <c r="M571" i="1"/>
  <c r="L571" i="1"/>
  <c r="K571" i="1"/>
  <c r="J571" i="1"/>
  <c r="H571" i="1"/>
  <c r="G571" i="1"/>
  <c r="F571" i="1"/>
  <c r="E571" i="1"/>
  <c r="D571" i="1"/>
  <c r="C571" i="1"/>
  <c r="N470" i="1"/>
  <c r="M470" i="1"/>
  <c r="L470" i="1"/>
  <c r="K470" i="1"/>
  <c r="J470" i="1"/>
  <c r="H470" i="1"/>
  <c r="G470" i="1"/>
  <c r="F470" i="1"/>
  <c r="E470" i="1"/>
  <c r="D470" i="1"/>
  <c r="C470" i="1"/>
  <c r="N536" i="1"/>
  <c r="M536" i="1"/>
  <c r="L536" i="1"/>
  <c r="K536" i="1"/>
  <c r="J536" i="1"/>
  <c r="H536" i="1"/>
  <c r="G536" i="1"/>
  <c r="F536" i="1"/>
  <c r="E536" i="1"/>
  <c r="D536" i="1"/>
  <c r="C536" i="1"/>
  <c r="N863" i="1"/>
  <c r="M863" i="1"/>
  <c r="L863" i="1"/>
  <c r="K863" i="1"/>
  <c r="J863" i="1"/>
  <c r="H863" i="1"/>
  <c r="G863" i="1"/>
  <c r="F863" i="1"/>
  <c r="E863" i="1"/>
  <c r="D863" i="1"/>
  <c r="C863" i="1"/>
  <c r="N56" i="1"/>
  <c r="M56" i="1"/>
  <c r="L56" i="1"/>
  <c r="K56" i="1"/>
  <c r="J56" i="1"/>
  <c r="H56" i="1"/>
  <c r="G56" i="1"/>
  <c r="F56" i="1"/>
  <c r="E56" i="1"/>
  <c r="D56" i="1"/>
  <c r="C56" i="1"/>
  <c r="N36" i="1"/>
  <c r="M36" i="1"/>
  <c r="L36" i="1"/>
  <c r="K36" i="1"/>
  <c r="J36" i="1"/>
  <c r="H36" i="1"/>
  <c r="G36" i="1"/>
  <c r="F36" i="1"/>
  <c r="E36" i="1"/>
  <c r="D36" i="1"/>
  <c r="C36" i="1"/>
  <c r="N740" i="1"/>
  <c r="M740" i="1"/>
  <c r="L740" i="1"/>
  <c r="K740" i="1"/>
  <c r="J740" i="1"/>
  <c r="H740" i="1"/>
  <c r="G740" i="1"/>
  <c r="F740" i="1"/>
  <c r="E740" i="1"/>
  <c r="D740" i="1"/>
  <c r="C740" i="1"/>
  <c r="P602" i="2"/>
  <c r="O602" i="2"/>
  <c r="N602" i="2"/>
  <c r="M602" i="2"/>
  <c r="L602" i="2"/>
  <c r="K602" i="2"/>
  <c r="J602" i="2"/>
  <c r="H602" i="2"/>
  <c r="G602" i="2"/>
  <c r="F602" i="2"/>
  <c r="E602" i="2"/>
  <c r="D602" i="2"/>
  <c r="C602" i="2"/>
  <c r="V213" i="8"/>
  <c r="U213" i="8"/>
  <c r="T213" i="8"/>
  <c r="R213" i="8"/>
  <c r="Q213" i="8"/>
  <c r="P213" i="8"/>
  <c r="O213" i="8"/>
  <c r="N213" i="8"/>
  <c r="K213" i="8"/>
  <c r="I213" i="8"/>
  <c r="H213" i="8"/>
  <c r="G213" i="8"/>
  <c r="D213" i="8"/>
  <c r="C213" i="8"/>
  <c r="P358" i="5"/>
  <c r="O358" i="5"/>
  <c r="M358" i="5"/>
  <c r="L358" i="5"/>
  <c r="J358" i="5"/>
  <c r="H358" i="5"/>
  <c r="G358" i="5"/>
  <c r="F358" i="5"/>
  <c r="A358" i="5" s="1"/>
  <c r="C358" i="5"/>
  <c r="N261" i="1"/>
  <c r="M261" i="1"/>
  <c r="L261" i="1"/>
  <c r="K261" i="1"/>
  <c r="J261" i="1"/>
  <c r="H261" i="1"/>
  <c r="G261" i="1"/>
  <c r="F261" i="1"/>
  <c r="E261" i="1"/>
  <c r="D261" i="1"/>
  <c r="C261" i="1"/>
  <c r="E351" i="8"/>
  <c r="F351" i="8"/>
  <c r="O59" i="5"/>
  <c r="O161" i="5"/>
  <c r="O457" i="5"/>
  <c r="O245" i="5"/>
  <c r="O799" i="5"/>
  <c r="O78" i="5"/>
  <c r="O416" i="5"/>
  <c r="O348" i="5"/>
  <c r="O122" i="5"/>
  <c r="O94" i="5"/>
  <c r="O318" i="5"/>
  <c r="O749" i="5"/>
  <c r="O732" i="5"/>
  <c r="O57" i="5"/>
  <c r="O25" i="5"/>
  <c r="O392" i="5"/>
  <c r="O276" i="5"/>
  <c r="O594" i="5"/>
  <c r="O465" i="5"/>
  <c r="O362" i="5"/>
  <c r="O145" i="5"/>
  <c r="O702" i="5"/>
  <c r="O166" i="5"/>
  <c r="O719" i="5"/>
  <c r="O568" i="5"/>
  <c r="O123" i="5"/>
  <c r="O356" i="5"/>
  <c r="O98" i="5"/>
  <c r="O53" i="5"/>
  <c r="O570" i="5"/>
  <c r="O428" i="5"/>
  <c r="O852" i="5"/>
  <c r="O439" i="5"/>
  <c r="O657" i="5"/>
  <c r="O621" i="5"/>
  <c r="O530" i="5"/>
  <c r="O905" i="5"/>
  <c r="O525" i="5"/>
  <c r="O630" i="5"/>
  <c r="O659" i="5"/>
  <c r="O689" i="5"/>
  <c r="O340" i="5"/>
  <c r="O216" i="5"/>
  <c r="O528" i="5"/>
  <c r="O753" i="5"/>
  <c r="O375" i="5"/>
  <c r="O715" i="5"/>
  <c r="O167" i="5"/>
  <c r="O496" i="5"/>
  <c r="O673" i="5"/>
  <c r="O313" i="5"/>
  <c r="O450" i="5"/>
  <c r="O327" i="5"/>
  <c r="O608" i="5"/>
  <c r="O41" i="5"/>
  <c r="O95" i="5"/>
  <c r="O648" i="5"/>
  <c r="O459" i="5"/>
  <c r="O666" i="5"/>
  <c r="O203" i="5"/>
  <c r="O758" i="5"/>
  <c r="O740" i="5"/>
  <c r="O539" i="5"/>
  <c r="O383" i="5"/>
  <c r="O680" i="5"/>
  <c r="O302" i="5"/>
  <c r="O755" i="5"/>
  <c r="O374" i="5"/>
  <c r="O760" i="5"/>
  <c r="O332" i="5"/>
  <c r="O654" i="5"/>
  <c r="O520" i="5"/>
  <c r="O83" i="5"/>
  <c r="O396" i="5"/>
  <c r="O107" i="5"/>
  <c r="O511" i="5"/>
  <c r="O12" i="5"/>
  <c r="O39" i="5"/>
  <c r="O425" i="5"/>
  <c r="O246" i="5"/>
  <c r="O138" i="5"/>
  <c r="O64" i="5"/>
  <c r="O261" i="5"/>
  <c r="O278" i="5"/>
  <c r="O708" i="5"/>
  <c r="O479" i="5"/>
  <c r="O365" i="5"/>
  <c r="O564" i="5"/>
  <c r="O344" i="5"/>
  <c r="O729" i="5"/>
  <c r="O596" i="5"/>
  <c r="O734" i="5"/>
  <c r="O210" i="5"/>
  <c r="O698" i="5"/>
  <c r="O430" i="5"/>
  <c r="O393" i="5"/>
  <c r="O837" i="5"/>
  <c r="O834" i="5"/>
  <c r="O286" i="5"/>
  <c r="O431" i="5"/>
  <c r="O687" i="5"/>
  <c r="O354" i="5"/>
  <c r="O583" i="5"/>
  <c r="O433" i="5"/>
  <c r="O389" i="5"/>
  <c r="O879" i="5"/>
  <c r="O275" i="5"/>
  <c r="O766" i="5"/>
  <c r="O211" i="5"/>
  <c r="O793" i="5"/>
  <c r="O887" i="5"/>
  <c r="O675" i="5"/>
  <c r="O629" i="5"/>
  <c r="O682" i="5"/>
  <c r="O435" i="5"/>
  <c r="O674" i="5"/>
  <c r="O546" i="5"/>
  <c r="O434" i="5"/>
  <c r="O315" i="5"/>
  <c r="O862" i="5"/>
  <c r="O589" i="5"/>
  <c r="O390" i="5"/>
  <c r="O267" i="5"/>
  <c r="O867" i="5"/>
  <c r="O143" i="5"/>
  <c r="O329" i="5"/>
  <c r="O502" i="5"/>
  <c r="O764" i="5"/>
  <c r="O443" i="5"/>
  <c r="O237" i="5"/>
  <c r="O447" i="5"/>
  <c r="O141" i="5"/>
  <c r="O455" i="5"/>
  <c r="O504" i="5"/>
  <c r="O625" i="5"/>
  <c r="O178" i="5"/>
  <c r="O848" i="5"/>
  <c r="O73" i="5"/>
  <c r="O89" i="5"/>
  <c r="O738" i="5"/>
  <c r="O696" i="5"/>
  <c r="O204" i="5"/>
  <c r="O230" i="5"/>
  <c r="O312" i="5"/>
  <c r="O843" i="5"/>
  <c r="O797" i="5"/>
  <c r="O112" i="5"/>
  <c r="O456" i="5"/>
  <c r="O229" i="5"/>
  <c r="O801" i="5"/>
  <c r="O111" i="5"/>
  <c r="O471" i="5"/>
  <c r="O592" i="5"/>
  <c r="O619" i="5"/>
  <c r="O320" i="5"/>
  <c r="O91" i="5"/>
  <c r="O684" i="5"/>
  <c r="O300" i="5"/>
  <c r="O892" i="5"/>
  <c r="O819" i="5"/>
  <c r="O556" i="5"/>
  <c r="O103" i="5"/>
  <c r="O759" i="5"/>
  <c r="O481" i="5"/>
  <c r="O664" i="5"/>
  <c r="O198" i="5"/>
  <c r="O384" i="5"/>
  <c r="O359" i="5"/>
  <c r="O448" i="5"/>
  <c r="O889" i="5"/>
  <c r="O661" i="5"/>
  <c r="O561" i="5"/>
  <c r="O789" i="5"/>
  <c r="O255" i="5"/>
  <c r="O526" i="5"/>
  <c r="O121" i="5"/>
  <c r="O604" i="5"/>
  <c r="O709" i="5"/>
  <c r="O768" i="5"/>
  <c r="O908" i="5"/>
  <c r="O285" i="5"/>
  <c r="O741" i="5"/>
  <c r="O773" i="5"/>
  <c r="O605" i="5"/>
  <c r="O900" i="5"/>
  <c r="O609" i="5"/>
  <c r="O369" i="5"/>
  <c r="O214" i="5"/>
  <c r="O865" i="5"/>
  <c r="O647" i="5"/>
  <c r="O904" i="5"/>
  <c r="O641" i="5"/>
  <c r="O412" i="5"/>
  <c r="O818" i="5"/>
  <c r="O408" i="5"/>
  <c r="O460" i="5"/>
  <c r="O336" i="5"/>
  <c r="O545" i="5"/>
  <c r="O585" i="5"/>
  <c r="O254" i="5"/>
  <c r="O489" i="5"/>
  <c r="O47" i="5"/>
  <c r="O503" i="5"/>
  <c r="O409" i="5"/>
  <c r="O611" i="5"/>
  <c r="O288" i="5"/>
  <c r="O584" i="5"/>
  <c r="O386" i="5"/>
  <c r="O149" i="5"/>
  <c r="O832" i="5"/>
  <c r="O468" i="5"/>
  <c r="O102" i="5"/>
  <c r="O514" i="5"/>
  <c r="O323" i="5"/>
  <c r="O314" i="5"/>
  <c r="O192" i="5"/>
  <c r="O258" i="5"/>
  <c r="O655" i="5"/>
  <c r="O90" i="5"/>
  <c r="O728" i="5"/>
  <c r="O130" i="5"/>
  <c r="O185" i="5"/>
  <c r="O748" i="5"/>
  <c r="O194" i="5"/>
  <c r="O466" i="5"/>
  <c r="O226" i="5"/>
  <c r="O280" i="5"/>
  <c r="O44" i="5"/>
  <c r="O868" i="5"/>
  <c r="O634" i="5"/>
  <c r="O722" i="5"/>
  <c r="O173" i="5"/>
  <c r="O180" i="5"/>
  <c r="O686" i="5"/>
  <c r="O878" i="5"/>
  <c r="O614" i="5"/>
  <c r="O157" i="5"/>
  <c r="O737" i="5"/>
  <c r="O213" i="5"/>
  <c r="O691" i="5"/>
  <c r="O85" i="5"/>
  <c r="O184" i="5"/>
  <c r="O440" i="5"/>
  <c r="O579" i="5"/>
  <c r="O803" i="5"/>
  <c r="O124" i="5"/>
  <c r="O650" i="5"/>
  <c r="O119" i="5"/>
  <c r="O551" i="5"/>
  <c r="O640" i="5"/>
  <c r="O105" i="5"/>
  <c r="O191" i="5"/>
  <c r="O765" i="5"/>
  <c r="O235" i="5"/>
  <c r="O488" i="5"/>
  <c r="O260" i="5"/>
  <c r="O591" i="5"/>
  <c r="O685" i="5"/>
  <c r="O319" i="5"/>
  <c r="O817" i="5"/>
  <c r="O688" i="5"/>
  <c r="O15" i="5"/>
  <c r="O566" i="5"/>
  <c r="O250" i="5"/>
  <c r="O498" i="5"/>
  <c r="O200" i="5"/>
  <c r="O76" i="5"/>
  <c r="O385" i="5"/>
  <c r="O906" i="5"/>
  <c r="O784" i="5"/>
  <c r="O118" i="5"/>
  <c r="O449" i="5"/>
  <c r="O322" i="5"/>
  <c r="O871" i="5"/>
  <c r="O202" i="5"/>
  <c r="O190" i="5"/>
  <c r="O807" i="5"/>
  <c r="O128" i="5"/>
  <c r="O414" i="5"/>
  <c r="O884" i="5"/>
  <c r="O597" i="5"/>
  <c r="O796" i="5"/>
  <c r="O413" i="5"/>
  <c r="O165" i="5"/>
  <c r="O18" i="5"/>
  <c r="O445" i="5"/>
  <c r="O739" i="5"/>
  <c r="O866" i="5"/>
  <c r="O96" i="5"/>
  <c r="O595" i="5"/>
  <c r="O886" i="5"/>
  <c r="O77" i="5"/>
  <c r="O643" i="5"/>
  <c r="O333" i="5"/>
  <c r="O269" i="5"/>
  <c r="O763" i="5"/>
  <c r="O366" i="5"/>
  <c r="O775" i="5"/>
  <c r="O331" i="5"/>
  <c r="O132" i="5"/>
  <c r="O610" i="5"/>
  <c r="O97" i="5"/>
  <c r="O771" i="5"/>
  <c r="O656" i="5"/>
  <c r="O343" i="5"/>
  <c r="O835" i="5"/>
  <c r="O601" i="5"/>
  <c r="O371" i="5"/>
  <c r="O572" i="5"/>
  <c r="O381" i="5"/>
  <c r="O56" i="5"/>
  <c r="O86" i="5"/>
  <c r="O424" i="5"/>
  <c r="O470" i="5"/>
  <c r="O671" i="5"/>
  <c r="O870" i="5"/>
  <c r="O461" i="5"/>
  <c r="O309" i="5"/>
  <c r="O872" i="5"/>
  <c r="O248" i="5"/>
  <c r="O899" i="5"/>
  <c r="O419" i="5"/>
  <c r="O316" i="5"/>
  <c r="O820" i="5"/>
  <c r="O26" i="5"/>
  <c r="O829" i="5"/>
  <c r="O174" i="5"/>
  <c r="O505" i="5"/>
  <c r="O603" i="5"/>
  <c r="O846" i="5"/>
  <c r="O518" i="5"/>
  <c r="O8" i="5"/>
  <c r="O345" i="5"/>
  <c r="O519" i="5"/>
  <c r="O515" i="5"/>
  <c r="O718" i="5"/>
  <c r="O292" i="5"/>
  <c r="O587" i="5"/>
  <c r="O274" i="5"/>
  <c r="O243" i="5"/>
  <c r="O20" i="5"/>
  <c r="O620" i="5"/>
  <c r="O347" i="5"/>
  <c r="O744" i="5"/>
  <c r="O233" i="5"/>
  <c r="O195" i="5"/>
  <c r="O68" i="5"/>
  <c r="O613" i="5"/>
  <c r="O653" i="5"/>
  <c r="O756" i="5"/>
  <c r="O147" i="5"/>
  <c r="O303" i="5"/>
  <c r="O326" i="5"/>
  <c r="O175" i="5"/>
  <c r="O497" i="5"/>
  <c r="O636" i="5"/>
  <c r="O382" i="5"/>
  <c r="O700" i="5"/>
  <c r="O23" i="5"/>
  <c r="O735" i="5"/>
  <c r="O500" i="5"/>
  <c r="O574" i="5"/>
  <c r="O277" i="5"/>
  <c r="O330" i="5"/>
  <c r="O774" i="5"/>
  <c r="O241" i="5"/>
  <c r="O99" i="5"/>
  <c r="O84" i="5"/>
  <c r="O11" i="5"/>
  <c r="O452" i="5"/>
  <c r="O606" i="5"/>
  <c r="O298" i="5"/>
  <c r="O694" i="5"/>
  <c r="O527" i="5"/>
  <c r="O485" i="5"/>
  <c r="O838" i="5"/>
  <c r="O388" i="5"/>
  <c r="O242" i="5"/>
  <c r="O100" i="5"/>
  <c r="O805" i="5"/>
  <c r="O179" i="5"/>
  <c r="O363" i="5"/>
  <c r="O420" i="5"/>
  <c r="O810" i="5"/>
  <c r="O652" i="5"/>
  <c r="O33" i="5"/>
  <c r="O142" i="5"/>
  <c r="O849" i="5"/>
  <c r="O552" i="5"/>
  <c r="O207" i="5"/>
  <c r="O50" i="5"/>
  <c r="O626" i="5"/>
  <c r="O177" i="5"/>
  <c r="O367" i="5"/>
  <c r="O541" i="5"/>
  <c r="O70" i="5"/>
  <c r="O701" i="5"/>
  <c r="O751" i="5"/>
  <c r="O35" i="5"/>
  <c r="O772" i="5"/>
  <c r="O683" i="5"/>
  <c r="O146" i="5"/>
  <c r="O554" i="5"/>
  <c r="O901" i="5"/>
  <c r="O342" i="5"/>
  <c r="O646" i="5"/>
  <c r="O853" i="5"/>
  <c r="O158" i="5"/>
  <c r="O809" i="5"/>
  <c r="O487" i="5"/>
  <c r="O183" i="5"/>
  <c r="O46" i="5"/>
  <c r="O522" i="5"/>
  <c r="O239" i="5"/>
  <c r="O306" i="5"/>
  <c r="O151" i="5"/>
  <c r="O49" i="5"/>
  <c r="O308" i="5"/>
  <c r="O679" i="5"/>
  <c r="O407" i="5"/>
  <c r="O45" i="5"/>
  <c r="O168" i="5"/>
  <c r="O422" i="5"/>
  <c r="O536" i="5"/>
  <c r="O58" i="5"/>
  <c r="O537" i="5"/>
  <c r="O731" i="5"/>
  <c r="O441" i="5"/>
  <c r="O273" i="5"/>
  <c r="O338" i="5"/>
  <c r="O903" i="5"/>
  <c r="O253" i="5"/>
  <c r="O569" i="5"/>
  <c r="O544" i="5"/>
  <c r="O607" i="5"/>
  <c r="O492" i="5"/>
  <c r="O307" i="5"/>
  <c r="O706" i="5"/>
  <c r="O824" i="5"/>
  <c r="O411" i="5"/>
  <c r="O637" i="5"/>
  <c r="O695" i="5"/>
  <c r="O716" i="5"/>
  <c r="O836" i="5"/>
  <c r="O357" i="5"/>
  <c r="O159" i="5"/>
  <c r="O859" i="5"/>
  <c r="O472" i="5"/>
  <c r="O444" i="5"/>
  <c r="O781" i="5"/>
  <c r="O896" i="5"/>
  <c r="O81" i="5"/>
  <c r="O131" i="5"/>
  <c r="O736" i="5"/>
  <c r="O427" i="5"/>
  <c r="O873" i="5"/>
  <c r="O16" i="5"/>
  <c r="O297" i="5"/>
  <c r="O74" i="5"/>
  <c r="O335" i="5"/>
  <c r="O232" i="5"/>
  <c r="O618" i="5"/>
  <c r="O490" i="5"/>
  <c r="O717" i="5"/>
  <c r="O833" i="5"/>
  <c r="O353" i="5"/>
  <c r="O67" i="5"/>
  <c r="O129" i="5"/>
  <c r="O575" i="5"/>
  <c r="O476" i="5"/>
  <c r="O888" i="5"/>
  <c r="O10" i="5"/>
  <c r="O690" i="5"/>
  <c r="O256" i="5"/>
  <c r="O767" i="5"/>
  <c r="O209" i="5"/>
  <c r="O54" i="5"/>
  <c r="O895" i="5"/>
  <c r="O802" i="5"/>
  <c r="O355" i="5"/>
  <c r="O417" i="5"/>
  <c r="O257" i="5"/>
  <c r="O400" i="5"/>
  <c r="O170" i="5"/>
  <c r="O761" i="5"/>
  <c r="O160" i="5"/>
  <c r="O599" i="5"/>
  <c r="O263" i="5"/>
  <c r="O830" i="5"/>
  <c r="O632" i="5"/>
  <c r="O663" i="5"/>
  <c r="O231" i="5"/>
  <c r="O164" i="5"/>
  <c r="O398" i="5"/>
  <c r="O826" i="5"/>
  <c r="O349" i="5"/>
  <c r="O227" i="5"/>
  <c r="O825" i="5"/>
  <c r="O176" i="5"/>
  <c r="O116" i="5"/>
  <c r="O517" i="5"/>
  <c r="O762" i="5"/>
  <c r="O622" i="5"/>
  <c r="O874" i="5"/>
  <c r="O549" i="5"/>
  <c r="O827" i="5"/>
  <c r="O703" i="5"/>
  <c r="O197" i="5"/>
  <c r="O14" i="5"/>
  <c r="O841" i="5"/>
  <c r="O814" i="5"/>
  <c r="O670" i="5"/>
  <c r="O403" i="5"/>
  <c r="O442" i="5"/>
  <c r="O429" i="5"/>
  <c r="O813" i="5"/>
  <c r="O40" i="5"/>
  <c r="O458" i="5"/>
  <c r="O668" i="5"/>
  <c r="O800" i="5"/>
  <c r="O898" i="5"/>
  <c r="O780" i="5"/>
  <c r="O372" i="5"/>
  <c r="O743" i="5"/>
  <c r="O547" i="5"/>
  <c r="O897" i="5"/>
  <c r="O290" i="5"/>
  <c r="O220" i="5"/>
  <c r="O776" i="5"/>
  <c r="O379" i="5"/>
  <c r="O628" i="5"/>
  <c r="O815" i="5"/>
  <c r="O535" i="5"/>
  <c r="O792" i="5"/>
  <c r="O555" i="5"/>
  <c r="O633" i="5"/>
  <c r="O93" i="5"/>
  <c r="O71" i="5"/>
  <c r="O791" i="5"/>
  <c r="O271" i="5"/>
  <c r="O361" i="5"/>
  <c r="O467" i="5"/>
  <c r="O616" i="5"/>
  <c r="O270" i="5"/>
  <c r="O557" i="5"/>
  <c r="O370" i="5"/>
  <c r="O612" i="5"/>
  <c r="O893" i="5"/>
  <c r="O249" i="5"/>
  <c r="O581" i="5"/>
  <c r="O842" i="5"/>
  <c r="O567" i="5"/>
  <c r="O284" i="5"/>
  <c r="O301" i="5"/>
  <c r="O562" i="5"/>
  <c r="O516" i="5"/>
  <c r="O812" i="5"/>
  <c r="O163" i="5"/>
  <c r="O667" i="5"/>
  <c r="O902" i="5"/>
  <c r="O720" i="5"/>
  <c r="O299" i="5"/>
  <c r="O337" i="5"/>
  <c r="O711" i="5"/>
  <c r="O217" i="5"/>
  <c r="O844" i="5"/>
  <c r="O855" i="5"/>
  <c r="O72" i="5"/>
  <c r="O189" i="5"/>
  <c r="O840" i="5"/>
  <c r="O580" i="5"/>
  <c r="O311" i="5"/>
  <c r="O538" i="5"/>
  <c r="O265" i="5"/>
  <c r="O714" i="5"/>
  <c r="O339" i="5"/>
  <c r="O80" i="5"/>
  <c r="O133" i="5"/>
  <c r="O62" i="5"/>
  <c r="O582" i="5"/>
  <c r="O29" i="5"/>
  <c r="O477" i="5"/>
  <c r="O639" i="5"/>
  <c r="O510" i="5"/>
  <c r="O721" i="5"/>
  <c r="O114" i="5"/>
  <c r="O27" i="5"/>
  <c r="O169" i="5"/>
  <c r="O181" i="5"/>
  <c r="O262" i="5"/>
  <c r="O804" i="5"/>
  <c r="O794" i="5"/>
  <c r="O699" i="5"/>
  <c r="O733" i="5"/>
  <c r="O395" i="5"/>
  <c r="O876" i="5"/>
  <c r="O854" i="5"/>
  <c r="O317" i="5"/>
  <c r="O499" i="5"/>
  <c r="O890" i="5"/>
  <c r="O880" i="5"/>
  <c r="O769" i="5"/>
  <c r="O571" i="5"/>
  <c r="O651" i="5"/>
  <c r="O171" i="5"/>
  <c r="O208" i="5"/>
  <c r="O259" i="5"/>
  <c r="O341" i="5"/>
  <c r="O782" i="5"/>
  <c r="O346" i="5"/>
  <c r="O783" i="5"/>
  <c r="O451" i="5"/>
  <c r="O283" i="5"/>
  <c r="O296" i="5"/>
  <c r="O7" i="5"/>
  <c r="O334" i="5"/>
  <c r="O513" i="5"/>
  <c r="O48" i="5"/>
  <c r="O282" i="5"/>
  <c r="O473" i="5"/>
  <c r="O66" i="5"/>
  <c r="O726" i="5"/>
  <c r="O281" i="5"/>
  <c r="O304" i="5"/>
  <c r="O710" i="5"/>
  <c r="O863" i="5"/>
  <c r="O777" i="5"/>
  <c r="O113" i="5"/>
  <c r="O453" i="5"/>
  <c r="O215" i="5"/>
  <c r="O115" i="5"/>
  <c r="O136" i="5"/>
  <c r="O234" i="5"/>
  <c r="O404" i="5"/>
  <c r="O201" i="5"/>
  <c r="O373" i="5"/>
  <c r="O38" i="5"/>
  <c r="O885" i="5"/>
  <c r="O17" i="5"/>
  <c r="O798" i="5"/>
  <c r="O540" i="5"/>
  <c r="O742" i="5"/>
  <c r="O19" i="5"/>
  <c r="O588" i="5"/>
  <c r="O638" i="5"/>
  <c r="O806" i="5"/>
  <c r="O397" i="5"/>
  <c r="O188" i="5"/>
  <c r="O405" i="5"/>
  <c r="O206" i="5"/>
  <c r="O860" i="5"/>
  <c r="O426" i="5"/>
  <c r="O162" i="5"/>
  <c r="O508" i="5"/>
  <c r="O221" i="5"/>
  <c r="O875" i="5"/>
  <c r="O644" i="5"/>
  <c r="O786" i="5"/>
  <c r="O219" i="5"/>
  <c r="O787" i="5"/>
  <c r="O187" i="5"/>
  <c r="O524" i="5"/>
  <c r="O446" i="5"/>
  <c r="O61" i="5"/>
  <c r="O36" i="5"/>
  <c r="O778" i="5"/>
  <c r="O63" i="5"/>
  <c r="O325" i="5"/>
  <c r="O495" i="5"/>
  <c r="O881" i="5"/>
  <c r="O406" i="5"/>
  <c r="O324" i="5"/>
  <c r="O785" i="5"/>
  <c r="O293" i="5"/>
  <c r="O31" i="5"/>
  <c r="O328" i="5"/>
  <c r="O134" i="5"/>
  <c r="O351" i="5"/>
  <c r="O69" i="5"/>
  <c r="O531" i="5"/>
  <c r="O291" i="5"/>
  <c r="O779" i="5"/>
  <c r="O672" i="5"/>
  <c r="O910" i="5"/>
  <c r="O222" i="5"/>
  <c r="O558" i="5"/>
  <c r="O42" i="5"/>
  <c r="O757" i="5"/>
  <c r="O559" i="5"/>
  <c r="O712" i="5"/>
  <c r="O475" i="5"/>
  <c r="O586" i="5"/>
  <c r="O598" i="5"/>
  <c r="O548" i="5"/>
  <c r="O642" i="5"/>
  <c r="O909" i="5"/>
  <c r="O883" i="5"/>
  <c r="O436" i="5"/>
  <c r="O224" i="5"/>
  <c r="O182" i="5"/>
  <c r="O60" i="5"/>
  <c r="O87" i="5"/>
  <c r="O617" i="5"/>
  <c r="O542" i="5"/>
  <c r="O252" i="5"/>
  <c r="O251" i="5"/>
  <c r="O125" i="5"/>
  <c r="O790" i="5"/>
  <c r="O22" i="5"/>
  <c r="O754" i="5"/>
  <c r="O399" i="5"/>
  <c r="O186" i="5"/>
  <c r="O816" i="5"/>
  <c r="O692" i="5"/>
  <c r="O30" i="5"/>
  <c r="O624" i="5"/>
  <c r="O660" i="5"/>
  <c r="O140" i="5"/>
  <c r="O127" i="5"/>
  <c r="O437" i="5"/>
  <c r="O483" i="5"/>
  <c r="O553" i="5"/>
  <c r="O152" i="5"/>
  <c r="O851" i="5"/>
  <c r="O521" i="5"/>
  <c r="O376" i="5"/>
  <c r="O135" i="5"/>
  <c r="O9" i="5"/>
  <c r="O839" i="5"/>
  <c r="O172" i="5"/>
  <c r="O272" i="5"/>
  <c r="O705" i="5"/>
  <c r="O79" i="5"/>
  <c r="O484" i="5"/>
  <c r="O808" i="5"/>
  <c r="O126" i="5"/>
  <c r="O681" i="5"/>
  <c r="O869" i="5"/>
  <c r="O469" i="5"/>
  <c r="O154" i="5"/>
  <c r="O153" i="5"/>
  <c r="O752" i="5"/>
  <c r="O82" i="5"/>
  <c r="O907" i="5"/>
  <c r="O415" i="5"/>
  <c r="O402" i="5"/>
  <c r="O462" i="5"/>
  <c r="O43" i="5"/>
  <c r="O289" i="5"/>
  <c r="O247" i="5"/>
  <c r="O368" i="5"/>
  <c r="O593" i="5"/>
  <c r="O550" i="5"/>
  <c r="O858" i="5"/>
  <c r="O212" i="5"/>
  <c r="O110" i="5"/>
  <c r="O321" i="5"/>
  <c r="O238" i="5"/>
  <c r="O432" i="5"/>
  <c r="O563" i="5"/>
  <c r="O104" i="5"/>
  <c r="O360" i="5"/>
  <c r="O266" i="5"/>
  <c r="O244" i="5"/>
  <c r="O894" i="5"/>
  <c r="O745" i="5"/>
  <c r="O578" i="5"/>
  <c r="O52" i="5"/>
  <c r="O746" i="5"/>
  <c r="O615" i="5"/>
  <c r="O228" i="5"/>
  <c r="O676" i="5"/>
  <c r="O421" i="5"/>
  <c r="O101" i="5"/>
  <c r="O199" i="5"/>
  <c r="O788" i="5"/>
  <c r="O156" i="5"/>
  <c r="O822" i="5"/>
  <c r="O662" i="5"/>
  <c r="O380" i="5"/>
  <c r="O32" i="5"/>
  <c r="O590" i="5"/>
  <c r="O294" i="5"/>
  <c r="O391" i="5"/>
  <c r="O193" i="5"/>
  <c r="O573" i="5"/>
  <c r="O287" i="5"/>
  <c r="O847" i="5"/>
  <c r="O821" i="5"/>
  <c r="O645" i="5"/>
  <c r="O279" i="5"/>
  <c r="O24" i="5"/>
  <c r="O623" i="5"/>
  <c r="O148" i="5"/>
  <c r="O196" i="5"/>
  <c r="O92" i="5"/>
  <c r="O693" i="5"/>
  <c r="O523" i="5"/>
  <c r="O577" i="5"/>
  <c r="O394" i="5"/>
  <c r="O747" i="5"/>
  <c r="O707" i="5"/>
  <c r="O34" i="5"/>
  <c r="N485" i="2"/>
  <c r="L724" i="2"/>
  <c r="L298" i="2"/>
  <c r="L774" i="2"/>
  <c r="L288" i="2"/>
  <c r="L408" i="2"/>
  <c r="L517" i="2"/>
  <c r="L750" i="2"/>
  <c r="L11" i="2"/>
  <c r="L550" i="2"/>
  <c r="L804" i="2"/>
  <c r="L690" i="2"/>
  <c r="L344" i="2"/>
  <c r="L847" i="2"/>
  <c r="L696" i="2"/>
  <c r="L297" i="2"/>
  <c r="L71" i="2"/>
  <c r="L55" i="2"/>
  <c r="L773" i="2"/>
  <c r="L437" i="2"/>
  <c r="L334" i="2"/>
  <c r="L885" i="2"/>
  <c r="L839" i="2"/>
  <c r="L871" i="2"/>
  <c r="L775" i="2"/>
  <c r="L8" i="2"/>
  <c r="L575" i="2"/>
  <c r="L616" i="2"/>
  <c r="L16" i="2"/>
  <c r="L183" i="2"/>
  <c r="L646" i="2"/>
  <c r="L124" i="2"/>
  <c r="L564" i="2"/>
  <c r="L349" i="2"/>
  <c r="L49" i="2"/>
  <c r="L214" i="2"/>
  <c r="L876" i="2"/>
  <c r="L392" i="2"/>
  <c r="L59" i="2"/>
  <c r="L767" i="2"/>
  <c r="L14" i="2"/>
  <c r="L199" i="2"/>
  <c r="L236" i="2"/>
  <c r="L431" i="2"/>
  <c r="L142" i="2"/>
  <c r="L537" i="2"/>
  <c r="L534" i="2"/>
  <c r="L788" i="2"/>
  <c r="L386" i="2"/>
  <c r="L58" i="2"/>
  <c r="L286" i="2"/>
  <c r="L467" i="2"/>
  <c r="L314" i="2"/>
  <c r="L53" i="2"/>
  <c r="L812" i="2"/>
  <c r="L10" i="2"/>
  <c r="L350" i="2"/>
  <c r="L555" i="2"/>
  <c r="L763" i="2"/>
  <c r="L435" i="2"/>
  <c r="L827" i="2"/>
  <c r="L473" i="2"/>
  <c r="L28" i="2"/>
  <c r="L472" i="2"/>
  <c r="L351" i="2"/>
  <c r="L527" i="2"/>
  <c r="L727" i="2"/>
  <c r="L219" i="2"/>
  <c r="L524" i="2"/>
  <c r="L887" i="2"/>
  <c r="L373" i="2"/>
  <c r="L730" i="2"/>
  <c r="L757" i="2"/>
  <c r="L218" i="2"/>
  <c r="L39" i="2"/>
  <c r="L25" i="2"/>
  <c r="L268" i="2"/>
  <c r="L80" i="2"/>
  <c r="L390" i="2"/>
  <c r="L117" i="2"/>
  <c r="L224" i="2"/>
  <c r="L238" i="2"/>
  <c r="L101" i="2"/>
  <c r="L40" i="2"/>
  <c r="L583" i="2"/>
  <c r="L333" i="2"/>
  <c r="L542" i="2"/>
  <c r="L462" i="2"/>
  <c r="L476" i="2"/>
  <c r="L352" i="2"/>
  <c r="L319" i="2"/>
  <c r="L869" i="2"/>
  <c r="L152" i="2"/>
  <c r="L815" i="2"/>
  <c r="L452" i="2"/>
  <c r="L131" i="2"/>
  <c r="L608" i="2"/>
  <c r="L541" i="2"/>
  <c r="L69" i="2"/>
  <c r="L165" i="2"/>
  <c r="L510" i="2"/>
  <c r="L262" i="2"/>
  <c r="L172" i="2"/>
  <c r="L36" i="2"/>
  <c r="L553" i="2"/>
  <c r="L735" i="2"/>
  <c r="L860" i="2"/>
  <c r="L255" i="2"/>
  <c r="L129" i="2"/>
  <c r="L787" i="2"/>
  <c r="L161" i="2"/>
  <c r="L406" i="2"/>
  <c r="L764" i="2"/>
  <c r="L653" i="2"/>
  <c r="L108" i="2"/>
  <c r="L834" i="2"/>
  <c r="L854" i="2"/>
  <c r="L563" i="2"/>
  <c r="L26" i="2"/>
  <c r="L99" i="2"/>
  <c r="L649" i="2"/>
  <c r="L395" i="2"/>
  <c r="L557" i="2"/>
  <c r="L318" i="2"/>
  <c r="L474" i="2"/>
  <c r="L329" i="2"/>
  <c r="L258" i="2"/>
  <c r="L852" i="2"/>
  <c r="L450" i="2"/>
  <c r="L636" i="2"/>
  <c r="L605" i="2"/>
  <c r="L252" i="2"/>
  <c r="L546" i="2"/>
  <c r="L737" i="2"/>
  <c r="L807" i="2"/>
  <c r="L196" i="2"/>
  <c r="L347" i="2"/>
  <c r="L712" i="2"/>
  <c r="L652" i="2"/>
  <c r="L685" i="2"/>
  <c r="L614" i="2"/>
  <c r="L247" i="2"/>
  <c r="L265" i="2"/>
  <c r="L424" i="2"/>
  <c r="L242" i="2"/>
  <c r="L742" i="2"/>
  <c r="L512" i="2"/>
  <c r="L732" i="2"/>
  <c r="L375" i="2"/>
  <c r="L582" i="2"/>
  <c r="L239" i="2"/>
  <c r="L766" i="2"/>
  <c r="L665" i="2"/>
  <c r="L461" i="2"/>
  <c r="L256" i="2"/>
  <c r="L290" i="2"/>
  <c r="L609" i="2"/>
  <c r="L638" i="2"/>
  <c r="L538" i="2"/>
  <c r="L176" i="2"/>
  <c r="L81" i="2"/>
  <c r="L310" i="2"/>
  <c r="L203" i="2"/>
  <c r="L82" i="2"/>
  <c r="L762" i="2"/>
  <c r="L765" i="2"/>
  <c r="L278" i="2"/>
  <c r="L150" i="2"/>
  <c r="L144" i="2"/>
  <c r="L708" i="2"/>
  <c r="L679" i="2"/>
  <c r="L842" i="2"/>
  <c r="L717" i="2"/>
  <c r="L60" i="2"/>
  <c r="L35" i="2"/>
  <c r="L401" i="2"/>
  <c r="L121" i="2"/>
  <c r="L740" i="2"/>
  <c r="L342" i="2"/>
  <c r="L816" i="2"/>
  <c r="L703" i="2"/>
  <c r="L457" i="2"/>
  <c r="L536" i="2"/>
  <c r="L508" i="2"/>
  <c r="L463" i="2"/>
  <c r="L171" i="2"/>
  <c r="L595" i="2"/>
  <c r="L66" i="2"/>
  <c r="L134" i="2"/>
  <c r="L532" i="2"/>
  <c r="L677" i="2"/>
  <c r="L465" i="2"/>
  <c r="L662" i="2"/>
  <c r="L113" i="2"/>
  <c r="L691" i="2"/>
  <c r="L324" i="2"/>
  <c r="L234" i="2"/>
  <c r="L851" i="2"/>
  <c r="L494" i="2"/>
  <c r="L594" i="2"/>
  <c r="L884" i="2"/>
  <c r="L308" i="2"/>
  <c r="L868" i="2"/>
  <c r="L781" i="2"/>
  <c r="L806" i="2"/>
  <c r="L139" i="2"/>
  <c r="L458" i="2"/>
  <c r="L67" i="2"/>
  <c r="L7" i="2"/>
  <c r="L104" i="2"/>
  <c r="L809" i="2"/>
  <c r="L817" i="2"/>
  <c r="L598" i="2"/>
  <c r="L507" i="2"/>
  <c r="L683" i="2"/>
  <c r="L687" i="2"/>
  <c r="L560" i="2"/>
  <c r="L798" i="2"/>
  <c r="L245" i="2"/>
  <c r="L861" i="2"/>
  <c r="L326" i="2"/>
  <c r="L626" i="2"/>
  <c r="L480" i="2"/>
  <c r="L96" i="2"/>
  <c r="L50" i="2"/>
  <c r="L367" i="2"/>
  <c r="L478" i="2"/>
  <c r="L645" i="2"/>
  <c r="L180" i="2"/>
  <c r="L579" i="2"/>
  <c r="L519" i="2"/>
  <c r="L42" i="2"/>
  <c r="L501" i="2"/>
  <c r="L419" i="2"/>
  <c r="L291" i="2"/>
  <c r="L862" i="2"/>
  <c r="L890" i="2"/>
  <c r="L714" i="2"/>
  <c r="L453" i="2"/>
  <c r="L745" i="2"/>
  <c r="L263" i="2"/>
  <c r="L720" i="2"/>
  <c r="L878" i="2"/>
  <c r="L464" i="2"/>
  <c r="L377" i="2"/>
  <c r="L208" i="2"/>
  <c r="L193" i="2"/>
  <c r="L13" i="2"/>
  <c r="L103" i="2"/>
  <c r="L212" i="2"/>
  <c r="L499" i="2"/>
  <c r="L751" i="2"/>
  <c r="L783" i="2"/>
  <c r="L639" i="2"/>
  <c r="L872" i="2"/>
  <c r="L221" i="2"/>
  <c r="L225" i="2"/>
  <c r="L19" i="2"/>
  <c r="L127" i="2"/>
  <c r="L316" i="2"/>
  <c r="L479" i="2"/>
  <c r="L506" i="2"/>
  <c r="L301" i="2"/>
  <c r="L149" i="2"/>
  <c r="L313" i="2"/>
  <c r="L413" i="2"/>
  <c r="L398" i="2"/>
  <c r="L613" i="2"/>
  <c r="L182" i="2"/>
  <c r="L241" i="2"/>
  <c r="L51" i="2"/>
  <c r="L830" i="2"/>
  <c r="L840" i="2"/>
  <c r="L188" i="2"/>
  <c r="L503" i="2"/>
  <c r="L802" i="2"/>
  <c r="L281" i="2"/>
  <c r="L856" i="2"/>
  <c r="L394" i="2"/>
  <c r="L655" i="2"/>
  <c r="L769" i="2"/>
  <c r="L371" i="2"/>
  <c r="L54" i="2"/>
  <c r="L497" i="2"/>
  <c r="L126" i="2"/>
  <c r="L471" i="2"/>
  <c r="L107" i="2"/>
  <c r="L38" i="2"/>
  <c r="L209" i="2"/>
  <c r="L625" i="2"/>
  <c r="L403" i="2"/>
  <c r="L813" i="2"/>
  <c r="L630" i="2"/>
  <c r="L299" i="2"/>
  <c r="L64" i="2"/>
  <c r="L12" i="2"/>
  <c r="L385" i="2"/>
  <c r="L97" i="2"/>
  <c r="L863" i="2"/>
  <c r="L23" i="2"/>
  <c r="L741" i="2"/>
  <c r="L525" i="2"/>
  <c r="L888" i="2"/>
  <c r="L254" i="2"/>
  <c r="L192" i="2"/>
  <c r="L100" i="2"/>
  <c r="L271" i="2"/>
  <c r="L678" i="2"/>
  <c r="L795" i="2"/>
  <c r="L684" i="2"/>
  <c r="L381" i="2"/>
  <c r="L716" i="2"/>
  <c r="L558" i="2"/>
  <c r="L707" i="2"/>
  <c r="L416" i="2"/>
  <c r="L621" i="2"/>
  <c r="L883" i="2"/>
  <c r="L136" i="2"/>
  <c r="L309" i="2"/>
  <c r="L814" i="2"/>
  <c r="L591" i="2"/>
  <c r="L607" i="2"/>
  <c r="L559" i="2"/>
  <c r="L21" i="2"/>
  <c r="L590" i="2"/>
  <c r="L654" i="2"/>
  <c r="L535" i="2"/>
  <c r="L215" i="2"/>
  <c r="L776" i="2"/>
  <c r="L725" i="2"/>
  <c r="L412" i="2"/>
  <c r="L187" i="2"/>
  <c r="L293" i="2"/>
  <c r="L660" i="2"/>
  <c r="L713" i="2"/>
  <c r="L833" i="2"/>
  <c r="L469" i="2"/>
  <c r="L515" i="2"/>
  <c r="L341" i="2"/>
  <c r="L250" i="2"/>
  <c r="L88" i="2"/>
  <c r="L768" i="2"/>
  <c r="L74" i="2"/>
  <c r="L731" i="2"/>
  <c r="L495" i="2"/>
  <c r="L37" i="2"/>
  <c r="L734" i="2"/>
  <c r="L573" i="2"/>
  <c r="L18" i="2"/>
  <c r="L34" i="2"/>
  <c r="L487" i="2"/>
  <c r="L596" i="2"/>
  <c r="L436" i="2"/>
  <c r="L604" i="2"/>
  <c r="L433" i="2"/>
  <c r="L166" i="2"/>
  <c r="L434" i="2"/>
  <c r="L803" i="2"/>
  <c r="L251" i="2"/>
  <c r="L275" i="2"/>
  <c r="L120" i="2"/>
  <c r="L428" i="2"/>
  <c r="L622" i="2"/>
  <c r="L443" i="2"/>
  <c r="L440" i="2"/>
  <c r="L366" i="2"/>
  <c r="L627" i="2"/>
  <c r="L300" i="2"/>
  <c r="L147" i="2"/>
  <c r="L195" i="2"/>
  <c r="L327" i="2"/>
  <c r="L154" i="2"/>
  <c r="L592" i="2"/>
  <c r="L264" i="2"/>
  <c r="L574" i="2"/>
  <c r="L528" i="2"/>
  <c r="L709" i="2"/>
  <c r="L615" i="2"/>
  <c r="L845" i="2"/>
  <c r="L133" i="2"/>
  <c r="L689" i="2"/>
  <c r="L526" i="2"/>
  <c r="L880" i="2"/>
  <c r="L153" i="2"/>
  <c r="L336" i="2"/>
  <c r="L540" i="2"/>
  <c r="L345" i="2"/>
  <c r="L287" i="2"/>
  <c r="L693" i="2"/>
  <c r="L354" i="2"/>
  <c r="L810" i="2"/>
  <c r="L233" i="2"/>
  <c r="L477" i="2"/>
  <c r="L93" i="2"/>
  <c r="L102" i="2"/>
  <c r="L427" i="2"/>
  <c r="L782" i="2"/>
  <c r="L676" i="2"/>
  <c r="L824" i="2"/>
  <c r="L135" i="2"/>
  <c r="L561" i="2"/>
  <c r="L405" i="2"/>
  <c r="L749" i="2"/>
  <c r="L446" i="2"/>
  <c r="L520" i="2"/>
  <c r="L223" i="2"/>
  <c r="L237" i="2"/>
  <c r="L449" i="2"/>
  <c r="L303" i="2"/>
  <c r="L190" i="2"/>
  <c r="L132" i="2"/>
  <c r="L90" i="2"/>
  <c r="L191" i="2"/>
  <c r="L672" i="2"/>
  <c r="L364" i="2"/>
  <c r="L75" i="2"/>
  <c r="L640" i="2"/>
  <c r="L759" i="2"/>
  <c r="L488" i="2"/>
  <c r="L588" i="2"/>
  <c r="L523" i="2"/>
  <c r="L61" i="2"/>
  <c r="L710" i="2"/>
  <c r="L837" i="2"/>
  <c r="L556" i="2"/>
  <c r="L445" i="2"/>
  <c r="L728" i="2"/>
  <c r="L820" i="2"/>
  <c r="L825" i="2"/>
  <c r="L801" i="2"/>
  <c r="L726" i="2"/>
  <c r="L257" i="2"/>
  <c r="L875" i="2"/>
  <c r="L337" i="2"/>
  <c r="L778" i="2"/>
  <c r="L217" i="2"/>
  <c r="L380" i="2"/>
  <c r="L226" i="2"/>
  <c r="L585" i="2"/>
  <c r="L701" i="2"/>
  <c r="L581" i="2"/>
  <c r="L31" i="2"/>
  <c r="L794" i="2"/>
  <c r="L577" i="2"/>
  <c r="L78" i="2"/>
  <c r="L791" i="2"/>
  <c r="L518" i="2"/>
  <c r="L158" i="2"/>
  <c r="L889" i="2"/>
  <c r="L836" i="2"/>
  <c r="L20" i="2"/>
  <c r="L632" i="2"/>
  <c r="L641" i="2"/>
  <c r="L857" i="2"/>
  <c r="L178" i="2"/>
  <c r="L425" i="2"/>
  <c r="L169" i="2"/>
  <c r="L760" i="2"/>
  <c r="L27" i="2"/>
  <c r="L668" i="2"/>
  <c r="L822" i="2"/>
  <c r="L335" i="2"/>
  <c r="L826" i="2"/>
  <c r="L838" i="2"/>
  <c r="L752" i="2"/>
  <c r="L589" i="2"/>
  <c r="L755" i="2"/>
  <c r="L389" i="2"/>
  <c r="L843" i="2"/>
  <c r="L702" i="2"/>
  <c r="L285" i="2"/>
  <c r="L779" i="2"/>
  <c r="L372" i="2"/>
  <c r="L106" i="2"/>
  <c r="L748" i="2"/>
  <c r="L866" i="2"/>
  <c r="L227" i="2"/>
  <c r="L656" i="2"/>
  <c r="L15" i="2"/>
  <c r="L125" i="2"/>
  <c r="L770" i="2"/>
  <c r="L796" i="2"/>
  <c r="L651" i="2"/>
  <c r="L311" i="2"/>
  <c r="L841" i="2"/>
  <c r="L530" i="2"/>
  <c r="L500" i="2"/>
  <c r="L155" i="2"/>
  <c r="L511" i="2"/>
  <c r="L552" i="2"/>
  <c r="L800" i="2"/>
  <c r="L470" i="2"/>
  <c r="L111" i="2"/>
  <c r="L276" i="2"/>
  <c r="L567" i="2"/>
  <c r="L174" i="2"/>
  <c r="L430" i="2"/>
  <c r="L496" i="2"/>
  <c r="L739" i="2"/>
  <c r="L674" i="2"/>
  <c r="L295" i="2"/>
  <c r="L62" i="2"/>
  <c r="L400" i="2"/>
  <c r="L576" i="2"/>
  <c r="L210" i="2"/>
  <c r="L747" i="2"/>
  <c r="L370" i="2"/>
  <c r="L736" i="2"/>
  <c r="L566" i="2"/>
  <c r="L91" i="2"/>
  <c r="L292" i="2"/>
  <c r="L533" i="2"/>
  <c r="L283" i="2"/>
  <c r="L230" i="2"/>
  <c r="L580" i="2"/>
  <c r="L98" i="2"/>
  <c r="L168" i="2"/>
  <c r="L547" i="2"/>
  <c r="L402" i="2"/>
  <c r="L593" i="2"/>
  <c r="L686" i="2"/>
  <c r="L572" i="2"/>
  <c r="L849" i="2"/>
  <c r="L578" i="2"/>
  <c r="L669" i="2"/>
  <c r="L128" i="2"/>
  <c r="L92" i="2"/>
  <c r="L754" i="2"/>
  <c r="L323" i="2"/>
  <c r="L562" i="2"/>
  <c r="L396" i="2"/>
  <c r="L294" i="2"/>
  <c r="L870" i="2"/>
  <c r="L383" i="2"/>
  <c r="L761" i="2"/>
  <c r="L282" i="2"/>
  <c r="L780" i="2"/>
  <c r="L46" i="2"/>
  <c r="L881" i="2"/>
  <c r="L628" i="2"/>
  <c r="L664" i="2"/>
  <c r="L296" i="2"/>
  <c r="L24" i="2"/>
  <c r="L184" i="2"/>
  <c r="L140" i="2"/>
  <c r="L357" i="2"/>
  <c r="L84" i="2"/>
  <c r="L216" i="2"/>
  <c r="L340" i="2"/>
  <c r="L32" i="2"/>
  <c r="L57" i="2"/>
  <c r="L619" i="2"/>
  <c r="L186" i="2"/>
  <c r="L829" i="2"/>
  <c r="L659" i="2"/>
  <c r="L454" i="2"/>
  <c r="L633" i="2"/>
  <c r="L441" i="2"/>
  <c r="L110" i="2"/>
  <c r="L629" i="2"/>
  <c r="L828" i="2"/>
  <c r="L554" i="2"/>
  <c r="L729" i="2"/>
  <c r="L407" i="2"/>
  <c r="L504" i="2"/>
  <c r="L95" i="2"/>
  <c r="L304" i="2"/>
  <c r="L173" i="2"/>
  <c r="L466" i="2"/>
  <c r="L143" i="2"/>
  <c r="L601" i="2"/>
  <c r="L663" i="2"/>
  <c r="L273" i="2"/>
  <c r="L167" i="2"/>
  <c r="L432" i="2"/>
  <c r="L9" i="2"/>
  <c r="L130" i="2"/>
  <c r="L793" i="2"/>
  <c r="L426" i="2"/>
  <c r="L502" i="2"/>
  <c r="L618" i="2"/>
  <c r="L399" i="2"/>
  <c r="L548" i="2"/>
  <c r="L799" i="2"/>
  <c r="L698" i="2"/>
  <c r="L119" i="2"/>
  <c r="L17" i="2"/>
  <c r="L490" i="2"/>
  <c r="L882" i="2"/>
  <c r="L248" i="2"/>
  <c r="L789" i="2"/>
  <c r="L266" i="2"/>
  <c r="L831" i="2"/>
  <c r="L157" i="2"/>
  <c r="L874" i="2"/>
  <c r="L141" i="2"/>
  <c r="L586" i="2"/>
  <c r="L415" i="2"/>
  <c r="L873" i="2"/>
  <c r="L83" i="2"/>
  <c r="L388" i="2"/>
  <c r="L509" i="2"/>
  <c r="L348" i="2"/>
  <c r="L658" i="2"/>
  <c r="L260" i="2"/>
  <c r="L545" i="2"/>
  <c r="L570" i="2"/>
  <c r="L529" i="2"/>
  <c r="L235" i="2"/>
  <c r="L624" i="2"/>
  <c r="L846" i="2"/>
  <c r="L772" i="2"/>
  <c r="L879" i="2"/>
  <c r="L197" i="2"/>
  <c r="L339" i="2"/>
  <c r="L330" i="2"/>
  <c r="L277" i="2"/>
  <c r="L201" i="2"/>
  <c r="L695" i="2"/>
  <c r="L280" i="2"/>
  <c r="L786" i="2"/>
  <c r="L587" i="2"/>
  <c r="L123" i="2"/>
  <c r="L194" i="2"/>
  <c r="L122" i="2"/>
  <c r="L228" i="2"/>
  <c r="L146" i="2"/>
  <c r="L706" i="2"/>
  <c r="L688" i="2"/>
  <c r="L623" i="2"/>
  <c r="L302" i="2"/>
  <c r="L667" i="2"/>
  <c r="L853" i="2"/>
  <c r="L600" i="2"/>
  <c r="L569" i="2"/>
  <c r="L148" i="2"/>
  <c r="L317" i="2"/>
  <c r="L115" i="2"/>
  <c r="L599" i="2"/>
  <c r="L459" i="2"/>
  <c r="L409" i="2"/>
  <c r="L411" i="2"/>
  <c r="L163" i="2"/>
  <c r="L52" i="2"/>
  <c r="L359" i="2"/>
  <c r="L634" i="2"/>
  <c r="L138" i="2"/>
  <c r="L718" i="2"/>
  <c r="L315" i="2"/>
  <c r="L325" i="2"/>
  <c r="L521" i="2"/>
  <c r="L220" i="2"/>
  <c r="L116" i="2"/>
  <c r="L382" i="2"/>
  <c r="L657" i="2"/>
  <c r="L279" i="2"/>
  <c r="L753" i="2"/>
  <c r="L175" i="2"/>
  <c r="L420" i="2"/>
  <c r="L738" i="2"/>
  <c r="L387" i="2"/>
  <c r="L44" i="2"/>
  <c r="L355" i="2"/>
  <c r="L368" i="2"/>
  <c r="L858" i="2"/>
  <c r="L648" i="2"/>
  <c r="L41" i="2"/>
  <c r="L43" i="2"/>
  <c r="L205" i="2"/>
  <c r="L358" i="2"/>
  <c r="L756" i="2"/>
  <c r="L792" i="2"/>
  <c r="L666" i="2"/>
  <c r="L232" i="2"/>
  <c r="L159" i="2"/>
  <c r="L321" i="2"/>
  <c r="L746" i="2"/>
  <c r="L682" i="2"/>
  <c r="L867" i="2"/>
  <c r="L603" i="2"/>
  <c r="L47" i="2"/>
  <c r="L681" i="2"/>
  <c r="L417" i="2"/>
  <c r="L391" i="2"/>
  <c r="L565" i="2"/>
  <c r="L705" i="2"/>
  <c r="L531" i="2"/>
  <c r="L448" i="2"/>
  <c r="L240" i="2"/>
  <c r="L404" i="2"/>
  <c r="L272" i="2"/>
  <c r="L784" i="2"/>
  <c r="L229" i="2"/>
  <c r="L551" i="2"/>
  <c r="L671" i="2"/>
  <c r="L72" i="2"/>
  <c r="L243" i="2"/>
  <c r="L65" i="2"/>
  <c r="L105" i="2"/>
  <c r="L423" i="2"/>
  <c r="L491" i="2"/>
  <c r="L539" i="2"/>
  <c r="L451" i="2"/>
  <c r="L661" i="2"/>
  <c r="L482" i="2"/>
  <c r="L442" i="2"/>
  <c r="L697" i="2"/>
  <c r="L376" i="2"/>
  <c r="L222" i="2"/>
  <c r="L418" i="2"/>
  <c r="L284" i="2"/>
  <c r="L202" i="2"/>
  <c r="L516" i="2"/>
  <c r="L384" i="2"/>
  <c r="L637" i="2"/>
  <c r="L261" i="2"/>
  <c r="L489" i="2"/>
  <c r="L571" i="2"/>
  <c r="L422" i="2"/>
  <c r="L721" i="2"/>
  <c r="L493" i="2"/>
  <c r="L361" i="2"/>
  <c r="L850" i="2"/>
  <c r="L704" i="2"/>
  <c r="L89" i="2"/>
  <c r="L455" i="2"/>
  <c r="L797" i="2"/>
  <c r="L568" i="2"/>
  <c r="L777" i="2"/>
  <c r="L650" i="2"/>
  <c r="L514" i="2"/>
  <c r="L160" i="2"/>
  <c r="L723" i="2"/>
  <c r="L200" i="2"/>
  <c r="L543" i="2"/>
  <c r="L259" i="2"/>
  <c r="L156" i="2"/>
  <c r="L307" i="2"/>
  <c r="L438" i="2"/>
  <c r="L305" i="2"/>
  <c r="L848" i="2"/>
  <c r="L137" i="2"/>
  <c r="L414" i="2"/>
  <c r="L29" i="2"/>
  <c r="L346" i="2"/>
  <c r="L808" i="2"/>
  <c r="L606" i="2"/>
  <c r="L246" i="2"/>
  <c r="L859" i="2"/>
  <c r="L231" i="2"/>
  <c r="L198" i="2"/>
  <c r="L711" i="2"/>
  <c r="L475" i="2"/>
  <c r="L675" i="2"/>
  <c r="L164" i="2"/>
  <c r="L447" i="2"/>
  <c r="L374" i="2"/>
  <c r="L189" i="2"/>
  <c r="L22" i="2"/>
  <c r="L699" i="2"/>
  <c r="L244" i="2"/>
  <c r="L270" i="2"/>
  <c r="L429" i="2"/>
  <c r="L719" i="2"/>
  <c r="L363" i="2"/>
  <c r="L631" i="2"/>
  <c r="L267" i="2"/>
  <c r="L365" i="2"/>
  <c r="L692" i="2"/>
  <c r="L486" i="2"/>
  <c r="L145" i="2"/>
  <c r="L700" i="2"/>
  <c r="L70" i="2"/>
  <c r="L332" i="2"/>
  <c r="L865" i="2"/>
  <c r="L818" i="2"/>
  <c r="L211" i="2"/>
  <c r="L864" i="2"/>
  <c r="L207" i="2"/>
  <c r="L360" i="2"/>
  <c r="L481" i="2"/>
  <c r="L269" i="2"/>
  <c r="L306" i="2"/>
  <c r="L48" i="2"/>
  <c r="L77" i="2"/>
  <c r="L45" i="2"/>
  <c r="L274" i="2"/>
  <c r="L844" i="2"/>
  <c r="L94" i="2"/>
  <c r="L877" i="2"/>
  <c r="L322" i="2"/>
  <c r="L56" i="2"/>
  <c r="L118" i="2"/>
  <c r="L85" i="2"/>
  <c r="L86" i="2"/>
  <c r="L805" i="2"/>
  <c r="L758" i="2"/>
  <c r="L253" i="2"/>
  <c r="L79" i="2"/>
  <c r="L644" i="2"/>
  <c r="L484" i="2"/>
  <c r="L114" i="2"/>
  <c r="L320" i="2"/>
  <c r="L460" i="2"/>
  <c r="L206" i="2"/>
  <c r="L886" i="2"/>
  <c r="L498" i="2"/>
  <c r="L112" i="2"/>
  <c r="L213" i="2"/>
  <c r="L30" i="2"/>
  <c r="L647" i="2"/>
  <c r="L483" i="2"/>
  <c r="L821" i="2"/>
  <c r="L617" i="2"/>
  <c r="L151" i="2"/>
  <c r="L362" i="2"/>
  <c r="L76" i="2"/>
  <c r="L181" i="2"/>
  <c r="L790" i="2"/>
  <c r="L785" i="2"/>
  <c r="L397" i="2"/>
  <c r="L855" i="2"/>
  <c r="L694" i="2"/>
  <c r="L444" i="2"/>
  <c r="L819" i="2"/>
  <c r="L343" i="2"/>
  <c r="L823" i="2"/>
  <c r="L485" i="2"/>
  <c r="I584" i="2" l="1"/>
  <c r="I632" i="1"/>
  <c r="I715" i="2"/>
  <c r="I764" i="1"/>
  <c r="I620" i="2"/>
  <c r="J221" i="8"/>
  <c r="I421" i="2"/>
  <c r="I109" i="5"/>
  <c r="I37" i="5"/>
  <c r="I170" i="2"/>
  <c r="I586" i="1"/>
  <c r="I673" i="2"/>
  <c r="J225" i="8"/>
  <c r="J46" i="8"/>
  <c r="J480" i="8"/>
  <c r="J797" i="8"/>
  <c r="J713" i="8"/>
  <c r="J419" i="8"/>
  <c r="J666" i="8"/>
  <c r="J466" i="8"/>
  <c r="J774" i="8"/>
  <c r="I649" i="5"/>
  <c r="I350" i="5"/>
  <c r="I139" i="5"/>
  <c r="I669" i="5"/>
  <c r="I828" i="5"/>
  <c r="I150" i="5"/>
  <c r="I612" i="2"/>
  <c r="I87" i="2"/>
  <c r="I33" i="2"/>
  <c r="I522" i="2"/>
  <c r="I492" i="1"/>
  <c r="I790" i="1"/>
  <c r="I681" i="1"/>
  <c r="I512" i="1"/>
  <c r="I234" i="1"/>
  <c r="I533" i="1"/>
  <c r="I275" i="1"/>
  <c r="I492" i="2"/>
  <c r="J824" i="8"/>
  <c r="I218" i="5"/>
  <c r="I236" i="1"/>
  <c r="J352" i="8"/>
  <c r="I204" i="2"/>
  <c r="I155" i="5"/>
  <c r="J55" i="8"/>
  <c r="I289" i="2"/>
  <c r="I335" i="1"/>
  <c r="J178" i="8"/>
  <c r="I832" i="2"/>
  <c r="I366" i="1"/>
  <c r="I177" i="2"/>
  <c r="J867" i="8"/>
  <c r="I789" i="1"/>
  <c r="I823" i="1"/>
  <c r="I882" i="5"/>
  <c r="I223" i="5"/>
  <c r="I312" i="2"/>
  <c r="I73" i="2"/>
  <c r="I850" i="5"/>
  <c r="J13" i="8"/>
  <c r="I823" i="5"/>
  <c r="I715" i="1"/>
  <c r="I28" i="5"/>
  <c r="J592" i="8"/>
  <c r="I162" i="1"/>
  <c r="I610" i="2"/>
  <c r="I13" i="5"/>
  <c r="I733" i="2"/>
  <c r="I191" i="1"/>
  <c r="I891" i="5"/>
  <c r="I179" i="2"/>
  <c r="J674" i="8"/>
  <c r="I464" i="5"/>
  <c r="I697" i="1"/>
  <c r="I410" i="2"/>
  <c r="J373" i="8"/>
  <c r="J596" i="8"/>
  <c r="I501" i="5"/>
  <c r="J864" i="8"/>
  <c r="I456" i="2"/>
  <c r="I635" i="2"/>
  <c r="I529" i="5"/>
  <c r="I36" i="1"/>
  <c r="I505" i="2"/>
  <c r="I379" i="2"/>
  <c r="J747" i="8"/>
  <c r="J473" i="8"/>
  <c r="J708" i="8"/>
  <c r="I713" i="5"/>
  <c r="I240" i="5"/>
  <c r="I740" i="1"/>
  <c r="I470" i="1"/>
  <c r="I261" i="1"/>
  <c r="I571" i="1"/>
  <c r="I377" i="5"/>
  <c r="J647" i="8"/>
  <c r="I863" i="1"/>
  <c r="I137" i="5"/>
  <c r="J705" i="8"/>
  <c r="I328" i="2"/>
  <c r="I611" i="2"/>
  <c r="I478" i="5"/>
  <c r="I56" i="1"/>
  <c r="I536" i="1"/>
  <c r="I356" i="2"/>
  <c r="I493" i="5"/>
  <c r="I602" i="2"/>
  <c r="I358" i="5"/>
  <c r="J213" i="8"/>
  <c r="C343" i="2"/>
  <c r="D343" i="2"/>
  <c r="E343" i="2"/>
  <c r="F343" i="2"/>
  <c r="G343" i="2"/>
  <c r="H343" i="2"/>
  <c r="J343" i="2"/>
  <c r="K343" i="2"/>
  <c r="M343" i="2"/>
  <c r="N343" i="2"/>
  <c r="O343" i="2"/>
  <c r="C823" i="2"/>
  <c r="D823" i="2"/>
  <c r="E823" i="2"/>
  <c r="F823" i="2"/>
  <c r="G823" i="2"/>
  <c r="H823" i="2"/>
  <c r="J823" i="2"/>
  <c r="K823" i="2"/>
  <c r="M823" i="2"/>
  <c r="N823" i="2"/>
  <c r="O823" i="2"/>
  <c r="C293" i="8"/>
  <c r="C625" i="8"/>
  <c r="C261" i="8"/>
  <c r="C83" i="8"/>
  <c r="C499" i="8"/>
  <c r="C102" i="8"/>
  <c r="C103" i="8"/>
  <c r="C125" i="8"/>
  <c r="C139" i="8"/>
  <c r="C269" i="8"/>
  <c r="C503" i="8"/>
  <c r="C763" i="8"/>
  <c r="C507" i="8"/>
  <c r="C875" i="8"/>
  <c r="C389" i="8"/>
  <c r="C730" i="8"/>
  <c r="C10" i="8"/>
  <c r="C16" i="8"/>
  <c r="C404" i="8"/>
  <c r="C395" i="8"/>
  <c r="C127" i="8"/>
  <c r="C846" i="8"/>
  <c r="C879" i="8"/>
  <c r="C553" i="8"/>
  <c r="C142" i="8"/>
  <c r="C537" i="8"/>
  <c r="C654" i="8"/>
  <c r="C240" i="8"/>
  <c r="C692" i="8"/>
  <c r="C560" i="8"/>
  <c r="C607" i="8"/>
  <c r="C591" i="8"/>
  <c r="C228" i="8"/>
  <c r="C409" i="8"/>
  <c r="C552" i="8"/>
  <c r="C248" i="8"/>
  <c r="C371" i="8"/>
  <c r="C144" i="8"/>
  <c r="C655" i="8"/>
  <c r="C265" i="8"/>
  <c r="C114" i="8"/>
  <c r="C297" i="8"/>
  <c r="C670" i="8"/>
  <c r="C761" i="8"/>
  <c r="C119" i="8"/>
  <c r="C65" i="8"/>
  <c r="C392" i="8"/>
  <c r="C888" i="8"/>
  <c r="C681" i="8"/>
  <c r="C819" i="8"/>
  <c r="C136" i="8"/>
  <c r="C397" i="8"/>
  <c r="C493" i="8"/>
  <c r="C434" i="8"/>
  <c r="C561" i="8"/>
  <c r="C18" i="8"/>
  <c r="C336" i="8"/>
  <c r="C841" i="8"/>
  <c r="C278" i="8"/>
  <c r="C575" i="8"/>
  <c r="C604" i="8"/>
  <c r="C676" i="8"/>
  <c r="C455" i="8"/>
  <c r="C60" i="8"/>
  <c r="C69" i="8"/>
  <c r="C173" i="8"/>
  <c r="C215" i="8"/>
  <c r="C608" i="8"/>
  <c r="C809" i="8"/>
  <c r="C512" i="8"/>
  <c r="C309" i="8"/>
  <c r="C806" i="8"/>
  <c r="C165" i="8"/>
  <c r="C439" i="8"/>
  <c r="C801" i="8"/>
  <c r="C35" i="8"/>
  <c r="C574" i="8"/>
  <c r="C311" i="8"/>
  <c r="C698" i="8"/>
  <c r="C172" i="8"/>
  <c r="C794" i="8"/>
  <c r="C779" i="8"/>
  <c r="C652" i="8"/>
  <c r="C255" i="8"/>
  <c r="C258" i="8"/>
  <c r="C15" i="8"/>
  <c r="C307" i="8"/>
  <c r="C231" i="8"/>
  <c r="C624" i="8"/>
  <c r="C851" i="8"/>
  <c r="C517" i="8"/>
  <c r="C367" i="8"/>
  <c r="C369" i="8"/>
  <c r="C703" i="8"/>
  <c r="C872" i="8"/>
  <c r="C117" i="8"/>
  <c r="C766" i="8"/>
  <c r="C469" i="8"/>
  <c r="C287" i="8"/>
  <c r="C878" i="8"/>
  <c r="C796" i="8"/>
  <c r="C532" i="8"/>
  <c r="C341" i="8"/>
  <c r="C91" i="8"/>
  <c r="C891" i="8"/>
  <c r="C198" i="8"/>
  <c r="C545" i="8"/>
  <c r="C354" i="8"/>
  <c r="C634" i="8"/>
  <c r="C111" i="8"/>
  <c r="C436" i="8"/>
  <c r="C411" i="8"/>
  <c r="C239" i="8"/>
  <c r="C75" i="8"/>
  <c r="C208" i="8"/>
  <c r="C106" i="8"/>
  <c r="C42" i="8"/>
  <c r="C892" i="8"/>
  <c r="C885" i="8"/>
  <c r="C502" i="8"/>
  <c r="C244" i="8"/>
  <c r="C345" i="8"/>
  <c r="C430" i="8"/>
  <c r="C73" i="8"/>
  <c r="C68" i="8"/>
  <c r="C810" i="8"/>
  <c r="C388" i="8"/>
  <c r="C98" i="8"/>
  <c r="C441" i="8"/>
  <c r="C364" i="8"/>
  <c r="C844" i="8"/>
  <c r="C32" i="8"/>
  <c r="C661" i="8"/>
  <c r="C865" i="8"/>
  <c r="C817" i="8"/>
  <c r="C9" i="8"/>
  <c r="C63" i="8"/>
  <c r="C195" i="8"/>
  <c r="C49" i="8"/>
  <c r="C554" i="8"/>
  <c r="C583" i="8"/>
  <c r="C375" i="8"/>
  <c r="C610" i="8"/>
  <c r="C59" i="8"/>
  <c r="C712" i="8"/>
  <c r="C595" i="8"/>
  <c r="C611" i="8"/>
  <c r="C785" i="8"/>
  <c r="C315" i="8"/>
  <c r="C41" i="8"/>
  <c r="C214" i="8"/>
  <c r="C738" i="8"/>
  <c r="C548" i="8"/>
  <c r="C755" i="8"/>
  <c r="C141" i="8"/>
  <c r="C78" i="8"/>
  <c r="C697" i="8"/>
  <c r="C202" i="8"/>
  <c r="C751" i="8"/>
  <c r="C186" i="8"/>
  <c r="C185" i="8"/>
  <c r="C672" i="8"/>
  <c r="C678" i="8"/>
  <c r="C188" i="8"/>
  <c r="C741" i="8"/>
  <c r="C401" i="8"/>
  <c r="C241" i="8"/>
  <c r="C279" i="8"/>
  <c r="C319" i="8"/>
  <c r="C253" i="8"/>
  <c r="C579" i="8"/>
  <c r="C497" i="8"/>
  <c r="C853" i="8"/>
  <c r="C283" i="8"/>
  <c r="C614" i="8"/>
  <c r="C24" i="8"/>
  <c r="C245" i="8"/>
  <c r="C529" i="8"/>
  <c r="C478" i="8"/>
  <c r="C458" i="8"/>
  <c r="C27" i="8"/>
  <c r="C728" i="8"/>
  <c r="C536" i="8"/>
  <c r="C360" i="8"/>
  <c r="C285" i="8"/>
  <c r="C408" i="8"/>
  <c r="C443" i="8"/>
  <c r="C664" i="8"/>
  <c r="C525" i="8"/>
  <c r="C555" i="8"/>
  <c r="C280" i="8"/>
  <c r="C631" i="8"/>
  <c r="C601" i="8"/>
  <c r="C86" i="8"/>
  <c r="C317" i="8"/>
  <c r="C527" i="8"/>
  <c r="C120" i="8"/>
  <c r="C586" i="8"/>
  <c r="C677" i="8"/>
  <c r="C313" i="8"/>
  <c r="C487" i="8"/>
  <c r="C236" i="8"/>
  <c r="C694" i="8"/>
  <c r="C92" i="8"/>
  <c r="C696" i="8"/>
  <c r="C302" i="8"/>
  <c r="C550" i="8"/>
  <c r="C660" i="8"/>
  <c r="C17" i="8"/>
  <c r="C717" i="8"/>
  <c r="C229" i="8"/>
  <c r="C339" i="8"/>
  <c r="C437" i="8"/>
  <c r="C138" i="8"/>
  <c r="C638" i="8"/>
  <c r="C124" i="8"/>
  <c r="C449" i="8"/>
  <c r="C320" i="8"/>
  <c r="C699" i="8"/>
  <c r="C137" i="8"/>
  <c r="C520" i="8"/>
  <c r="C775" i="8"/>
  <c r="C365" i="8"/>
  <c r="C377" i="8"/>
  <c r="C516" i="8"/>
  <c r="C619" i="8"/>
  <c r="C82" i="8"/>
  <c r="C50" i="8"/>
  <c r="C325" i="8"/>
  <c r="C353" i="8"/>
  <c r="C23" i="8"/>
  <c r="C663" i="8"/>
  <c r="C636" i="8"/>
  <c r="C531" i="8"/>
  <c r="C870" i="8"/>
  <c r="C275" i="8"/>
  <c r="C691" i="8"/>
  <c r="C808" i="8"/>
  <c r="C368" i="8"/>
  <c r="C603" i="8"/>
  <c r="C489" i="8"/>
  <c r="C435" i="8"/>
  <c r="C305" i="8"/>
  <c r="C667" i="8"/>
  <c r="C235" i="8"/>
  <c r="C683" i="8"/>
  <c r="C456" i="8"/>
  <c r="C37" i="8"/>
  <c r="C358" i="8"/>
  <c r="C7" i="8"/>
  <c r="C620" i="8"/>
  <c r="C710" i="8"/>
  <c r="C47" i="8"/>
  <c r="C786" i="8"/>
  <c r="C557" i="8"/>
  <c r="C234" i="8"/>
  <c r="C739" i="8"/>
  <c r="C212" i="8"/>
  <c r="C160" i="8"/>
  <c r="C837" i="8"/>
  <c r="C101" i="8"/>
  <c r="C454" i="8"/>
  <c r="C500" i="8"/>
  <c r="C802" i="8"/>
  <c r="C644" i="8"/>
  <c r="C463" i="8"/>
  <c r="C410" i="8"/>
  <c r="C602" i="8"/>
  <c r="C259" i="8"/>
  <c r="C402" i="8"/>
  <c r="C74" i="8"/>
  <c r="C491" i="8"/>
  <c r="C308" i="8"/>
  <c r="C740" i="8"/>
  <c r="C53" i="8"/>
  <c r="C852" i="8"/>
  <c r="C773" i="8"/>
  <c r="C362" i="8"/>
  <c r="C393" i="8"/>
  <c r="C378" i="8"/>
  <c r="C126" i="8"/>
  <c r="C816" i="8"/>
  <c r="C526" i="8"/>
  <c r="C483" i="8"/>
  <c r="C444" i="8"/>
  <c r="C628" i="8"/>
  <c r="C743" i="8"/>
  <c r="C505" i="8"/>
  <c r="C130" i="8"/>
  <c r="C194" i="8"/>
  <c r="C858" i="8"/>
  <c r="C623" i="8"/>
  <c r="C417" i="8"/>
  <c r="C569" i="8"/>
  <c r="C304" i="8"/>
  <c r="C314" i="8"/>
  <c r="C594" i="8"/>
  <c r="C238" i="8"/>
  <c r="C200" i="8"/>
  <c r="C813" i="8"/>
  <c r="C760" i="8"/>
  <c r="C318" i="8"/>
  <c r="C648" i="8"/>
  <c r="C783" i="8"/>
  <c r="C445" i="8"/>
  <c r="C14" i="8"/>
  <c r="C723" i="8"/>
  <c r="C470" i="8"/>
  <c r="C656" i="8"/>
  <c r="C685" i="8"/>
  <c r="C157" i="8"/>
  <c r="C62" i="8"/>
  <c r="C686" i="8"/>
  <c r="C146" i="8"/>
  <c r="C840" i="8"/>
  <c r="C706" i="8"/>
  <c r="C609" i="8"/>
  <c r="C764" i="8"/>
  <c r="C524" i="8"/>
  <c r="C600" i="8"/>
  <c r="C177" i="8"/>
  <c r="C179" i="8"/>
  <c r="C486" i="8"/>
  <c r="C530" i="8"/>
  <c r="C257" i="8"/>
  <c r="C171" i="8"/>
  <c r="C11" i="8"/>
  <c r="C390" i="8"/>
  <c r="C726" i="8"/>
  <c r="C174" i="8"/>
  <c r="C668" i="8"/>
  <c r="C51" i="8"/>
  <c r="C457" i="8"/>
  <c r="C877" i="8"/>
  <c r="C770" i="8"/>
  <c r="C492" i="8"/>
  <c r="C871" i="8"/>
  <c r="C56" i="8"/>
  <c r="C848" i="8"/>
  <c r="C564" i="8"/>
  <c r="C405" i="8"/>
  <c r="C584" i="8"/>
  <c r="C701" i="8"/>
  <c r="C889" i="8"/>
  <c r="C277" i="8"/>
  <c r="C147" i="8"/>
  <c r="C416" i="8"/>
  <c r="C423" i="8"/>
  <c r="C546" i="8"/>
  <c r="C598" i="8"/>
  <c r="C122" i="8"/>
  <c r="C338" i="8"/>
  <c r="C72" i="8"/>
  <c r="C192" i="8"/>
  <c r="C544" i="8"/>
  <c r="C772" i="8"/>
  <c r="C823" i="8"/>
  <c r="C26" i="8"/>
  <c r="C155" i="8"/>
  <c r="C543" i="8"/>
  <c r="C128" i="8"/>
  <c r="C798" i="8"/>
  <c r="C412" i="8"/>
  <c r="C861" i="8"/>
  <c r="C326" i="8"/>
  <c r="C732" i="8"/>
  <c r="C61" i="8"/>
  <c r="C781" i="8"/>
  <c r="C792" i="8"/>
  <c r="C84" i="8"/>
  <c r="C237" i="8"/>
  <c r="C295" i="8"/>
  <c r="C734" i="8"/>
  <c r="C704" i="8"/>
  <c r="C467" i="8"/>
  <c r="C881" i="8"/>
  <c r="C768" i="8"/>
  <c r="C616" i="8"/>
  <c r="C145" i="8"/>
  <c r="C860" i="8"/>
  <c r="C252" i="8"/>
  <c r="C143" i="8"/>
  <c r="C471" i="8"/>
  <c r="C176" i="8"/>
  <c r="C262" i="8"/>
  <c r="C394" i="8"/>
  <c r="C28" i="8"/>
  <c r="C540" i="8"/>
  <c r="C299" i="8"/>
  <c r="C209" i="8"/>
  <c r="C514" i="8"/>
  <c r="C96" i="8"/>
  <c r="C523" i="8"/>
  <c r="C429" i="8"/>
  <c r="C379" i="8"/>
  <c r="C702" i="8"/>
  <c r="C112" i="8"/>
  <c r="C547" i="8"/>
  <c r="C108" i="8"/>
  <c r="C422" i="8"/>
  <c r="C822" i="8"/>
  <c r="C612" i="8"/>
  <c r="C81" i="8"/>
  <c r="C518" i="8"/>
  <c r="C475" i="8"/>
  <c r="C615" i="8"/>
  <c r="C400" i="8"/>
  <c r="C246" i="8"/>
  <c r="C519" i="8"/>
  <c r="C722" i="8"/>
  <c r="C196" i="8"/>
  <c r="C578" i="8"/>
  <c r="C306" i="8"/>
  <c r="C150" i="8"/>
  <c r="C162" i="8"/>
  <c r="C180" i="8"/>
  <c r="C880" i="8"/>
  <c r="C99" i="8"/>
  <c r="C116" i="8"/>
  <c r="C556" i="8"/>
  <c r="C629" i="8"/>
  <c r="C347" i="8"/>
  <c r="C340" i="8"/>
  <c r="C582" i="8"/>
  <c r="C784" i="8"/>
  <c r="C778" i="8"/>
  <c r="C247" i="8"/>
  <c r="C863" i="8"/>
  <c r="C510" i="8"/>
  <c r="C230" i="8"/>
  <c r="C224" i="8"/>
  <c r="C876" i="8"/>
  <c r="C227" i="8"/>
  <c r="C883" i="8"/>
  <c r="C385" i="8"/>
  <c r="C414" i="8"/>
  <c r="C671" i="8"/>
  <c r="C450" i="8"/>
  <c r="C854" i="8"/>
  <c r="C481" i="8"/>
  <c r="C563" i="8"/>
  <c r="C869" i="8"/>
  <c r="C95" i="8"/>
  <c r="C641" i="8"/>
  <c r="C845" i="8"/>
  <c r="C818" i="8"/>
  <c r="C36" i="8"/>
  <c r="C709" i="8"/>
  <c r="C131" i="8"/>
  <c r="C183" i="8"/>
  <c r="C232" i="8"/>
  <c r="C882" i="8"/>
  <c r="C33" i="8"/>
  <c r="C220" i="8"/>
  <c r="C254" i="8"/>
  <c r="C207" i="8"/>
  <c r="C271" i="8"/>
  <c r="C66" i="8"/>
  <c r="C242" i="8"/>
  <c r="C621" i="8"/>
  <c r="C190" i="8"/>
  <c r="C715" i="8"/>
  <c r="C372" i="8"/>
  <c r="C363" i="8"/>
  <c r="C43" i="8"/>
  <c r="C617" i="8"/>
  <c r="C346" i="8"/>
  <c r="C627" i="8"/>
  <c r="C70" i="8"/>
  <c r="C771" i="8"/>
  <c r="C859" i="8"/>
  <c r="C566" i="8"/>
  <c r="C720" i="8"/>
  <c r="C164" i="8"/>
  <c r="C511" i="8"/>
  <c r="C169" i="8"/>
  <c r="C539" i="8"/>
  <c r="C90" i="8"/>
  <c r="C684" i="8"/>
  <c r="C855" i="8"/>
  <c r="C597" i="8"/>
  <c r="C618" i="8"/>
  <c r="C746" i="8"/>
  <c r="C193" i="8"/>
  <c r="C790" i="8"/>
  <c r="C834" i="8"/>
  <c r="C651" i="8"/>
  <c r="C107" i="8"/>
  <c r="C289" i="8"/>
  <c r="C40" i="8"/>
  <c r="C513" i="8"/>
  <c r="C8" i="8"/>
  <c r="C459" i="8"/>
  <c r="C89" i="8"/>
  <c r="C688" i="8"/>
  <c r="C351" i="8"/>
  <c r="C729" i="8"/>
  <c r="C635" i="8"/>
  <c r="C826" i="8"/>
  <c r="C260" i="8"/>
  <c r="C504" i="8"/>
  <c r="C700" i="8"/>
  <c r="C799" i="8"/>
  <c r="C476" i="8"/>
  <c r="C812" i="8"/>
  <c r="C357" i="8"/>
  <c r="C789" i="8"/>
  <c r="C87" i="8"/>
  <c r="C349" i="8"/>
  <c r="C632" i="8"/>
  <c r="C424" i="8"/>
  <c r="C847" i="8"/>
  <c r="C593" i="8"/>
  <c r="C64" i="8"/>
  <c r="C433" i="8"/>
  <c r="C756" i="8"/>
  <c r="C218" i="8"/>
  <c r="C166" i="8"/>
  <c r="C266" i="8"/>
  <c r="C294" i="8"/>
  <c r="C426" i="8"/>
  <c r="C415" i="8"/>
  <c r="C163" i="8"/>
  <c r="C158" i="8"/>
  <c r="C856" i="8"/>
  <c r="C281" i="8"/>
  <c r="C567" i="8"/>
  <c r="C509" i="8"/>
  <c r="C25" i="8"/>
  <c r="C884" i="8"/>
  <c r="C292" i="8"/>
  <c r="C288" i="8"/>
  <c r="C421" i="8"/>
  <c r="C745" i="8"/>
  <c r="C836" i="8"/>
  <c r="C328" i="8"/>
  <c r="C887" i="8"/>
  <c r="C12" i="8"/>
  <c r="C707" i="8"/>
  <c r="C658" i="8"/>
  <c r="C849" i="8"/>
  <c r="C447" i="8"/>
  <c r="C508" i="8"/>
  <c r="C777" i="8"/>
  <c r="C542" i="8"/>
  <c r="C890" i="8"/>
  <c r="C342" i="8"/>
  <c r="C100" i="8"/>
  <c r="C140" i="8"/>
  <c r="C184" i="8"/>
  <c r="C724" i="8"/>
  <c r="C474" i="8"/>
  <c r="C776" i="8"/>
  <c r="C673" i="8"/>
  <c r="C268" i="8"/>
  <c r="C211" i="8"/>
  <c r="C153" i="8"/>
  <c r="C807" i="8"/>
  <c r="C273" i="8"/>
  <c r="C570" i="8"/>
  <c r="C850" i="8"/>
  <c r="C795" i="8"/>
  <c r="C110" i="8"/>
  <c r="C577" i="8"/>
  <c r="C181" i="8"/>
  <c r="C324" i="8"/>
  <c r="C22" i="8"/>
  <c r="C321" i="8"/>
  <c r="C626" i="8"/>
  <c r="C80" i="8"/>
  <c r="C44" i="8"/>
  <c r="C462" i="8"/>
  <c r="C396" i="8"/>
  <c r="C290" i="8"/>
  <c r="C727" i="8"/>
  <c r="C303" i="8"/>
  <c r="C580" i="8"/>
  <c r="C29" i="8"/>
  <c r="C835" i="8"/>
  <c r="C748" i="8"/>
  <c r="C438" i="8"/>
  <c r="C815" i="8"/>
  <c r="C301" i="8"/>
  <c r="C19" i="8"/>
  <c r="C359" i="8"/>
  <c r="C406" i="8"/>
  <c r="C498" i="8"/>
  <c r="C333" i="8"/>
  <c r="C39" i="8"/>
  <c r="C203" i="8"/>
  <c r="C233" i="8"/>
  <c r="C109" i="8"/>
  <c r="C159" i="8"/>
  <c r="C803" i="8"/>
  <c r="C472" i="8"/>
  <c r="C759" i="8"/>
  <c r="C758" i="8"/>
  <c r="C327" i="8"/>
  <c r="C374" i="8"/>
  <c r="C386" i="8"/>
  <c r="C267" i="8"/>
  <c r="C274" i="8"/>
  <c r="C356" i="8"/>
  <c r="C201" i="8"/>
  <c r="C105" i="8"/>
  <c r="C300" i="8"/>
  <c r="C689" i="8"/>
  <c r="C298" i="8"/>
  <c r="C123" i="8"/>
  <c r="C506" i="8"/>
  <c r="C534" i="8"/>
  <c r="C495" i="8"/>
  <c r="C833" i="8"/>
  <c r="C282" i="8"/>
  <c r="C874" i="8"/>
  <c r="C831" i="8"/>
  <c r="C461" i="8"/>
  <c r="C97" i="8"/>
  <c r="C820" i="8"/>
  <c r="C222" i="8"/>
  <c r="C21" i="8"/>
  <c r="C814" i="8"/>
  <c r="C682" i="8"/>
  <c r="C829" i="8"/>
  <c r="C161" i="8"/>
  <c r="C167" i="8"/>
  <c r="C88" i="8"/>
  <c r="C650" i="8"/>
  <c r="C154" i="8"/>
  <c r="C413" i="8"/>
  <c r="C804" i="8"/>
  <c r="C733" i="8"/>
  <c r="C104" i="8"/>
  <c r="C77" i="8"/>
  <c r="C827" i="8"/>
  <c r="C679" i="8"/>
  <c r="C482" i="8"/>
  <c r="C264" i="8"/>
  <c r="C331" i="8"/>
  <c r="C769" i="8"/>
  <c r="C693" i="8"/>
  <c r="C175" i="8"/>
  <c r="C332" i="8"/>
  <c r="C94" i="8"/>
  <c r="C284" i="8"/>
  <c r="C291" i="8"/>
  <c r="C485" i="8"/>
  <c r="C199" i="8"/>
  <c r="C606" i="8"/>
  <c r="C361" i="8"/>
  <c r="C718" i="8"/>
  <c r="C30" i="8"/>
  <c r="C767" i="8"/>
  <c r="C217" i="8"/>
  <c r="C256" i="8"/>
  <c r="C549" i="8"/>
  <c r="C387" i="8"/>
  <c r="C765" i="8"/>
  <c r="C343" i="8"/>
  <c r="C310" i="8"/>
  <c r="C811" i="8"/>
  <c r="C187" i="8"/>
  <c r="C132" i="8"/>
  <c r="C780" i="8"/>
  <c r="C581" i="8"/>
  <c r="C886" i="8"/>
  <c r="C839" i="8"/>
  <c r="C219" i="8"/>
  <c r="C646" i="8"/>
  <c r="C210" i="8"/>
  <c r="C613" i="8"/>
  <c r="C832" i="8"/>
  <c r="C383" i="8"/>
  <c r="C344" i="8"/>
  <c r="C223" i="8"/>
  <c r="C316" i="8"/>
  <c r="C418" i="8"/>
  <c r="C576" i="8"/>
  <c r="C113" i="8"/>
  <c r="C490" i="8"/>
  <c r="C589" i="8"/>
  <c r="C79" i="8"/>
  <c r="C744" i="8"/>
  <c r="C376" i="8"/>
  <c r="C335" i="8"/>
  <c r="C431" i="8"/>
  <c r="C484" i="8"/>
  <c r="C148" i="8"/>
  <c r="C156" i="8"/>
  <c r="C115" i="8"/>
  <c r="C640" i="8"/>
  <c r="C380" i="8"/>
  <c r="C535" i="8"/>
  <c r="C645" i="8"/>
  <c r="C366" i="8"/>
  <c r="C149" i="8"/>
  <c r="C862" i="8"/>
  <c r="C857" i="8"/>
  <c r="C76" i="8"/>
  <c r="C451" i="8"/>
  <c r="C559" i="8"/>
  <c r="C20" i="8"/>
  <c r="C687" i="8"/>
  <c r="C398" i="8"/>
  <c r="C54" i="8"/>
  <c r="C52" i="8"/>
  <c r="C868" i="8"/>
  <c r="C206" i="8"/>
  <c r="C805" i="8"/>
  <c r="C562" i="8"/>
  <c r="C515" i="8"/>
  <c r="C721" i="8"/>
  <c r="C182" i="8"/>
  <c r="C31" i="8"/>
  <c r="C843" i="8"/>
  <c r="C488" i="8"/>
  <c r="C653" i="8"/>
  <c r="C633" i="8"/>
  <c r="C588" i="8"/>
  <c r="C151" i="8"/>
  <c r="C737" i="8"/>
  <c r="C657" i="8"/>
  <c r="C590" i="8"/>
  <c r="C71" i="8"/>
  <c r="C407" i="8"/>
  <c r="C538" i="8"/>
  <c r="C243" i="8"/>
  <c r="C270" i="8"/>
  <c r="C249" i="8"/>
  <c r="C334" i="8"/>
  <c r="C866" i="8"/>
  <c r="C528" i="8"/>
  <c r="C662" i="8"/>
  <c r="C587" i="8"/>
  <c r="C762" i="8"/>
  <c r="C496" i="8"/>
  <c r="C585" i="8"/>
  <c r="C381" i="8"/>
  <c r="C45" i="8"/>
  <c r="C391" i="8"/>
  <c r="C630" i="8"/>
  <c r="C649" i="8"/>
  <c r="C135" i="8"/>
  <c r="C568" i="8"/>
  <c r="C642" i="8"/>
  <c r="C191" i="8"/>
  <c r="C118" i="8"/>
  <c r="C263" i="8"/>
  <c r="C133" i="8"/>
  <c r="C348" i="8"/>
  <c r="C337" i="8"/>
  <c r="C432" i="8"/>
  <c r="C420" i="8"/>
  <c r="C695" i="8"/>
  <c r="C669" i="8"/>
  <c r="C48" i="8"/>
  <c r="C665" i="8"/>
  <c r="C152" i="8"/>
  <c r="C350" i="8"/>
  <c r="C67" i="8"/>
  <c r="C251" i="8"/>
  <c r="C226" i="8"/>
  <c r="C757" i="8"/>
  <c r="C782" i="8"/>
  <c r="C551" i="8"/>
  <c r="C643" i="8"/>
  <c r="C501" i="8"/>
  <c r="C605" i="8"/>
  <c r="C787" i="8"/>
  <c r="C558" i="8"/>
  <c r="C800" i="8"/>
  <c r="C134" i="8"/>
  <c r="C572" i="8"/>
  <c r="C460" i="8"/>
  <c r="C716" i="8"/>
  <c r="C330" i="8"/>
  <c r="C791" i="8"/>
  <c r="C296" i="8"/>
  <c r="C742" i="8"/>
  <c r="C599" i="8"/>
  <c r="C442" i="8"/>
  <c r="C399" i="8"/>
  <c r="C736" i="8"/>
  <c r="C446" i="8"/>
  <c r="C38" i="8"/>
  <c r="C749" i="8"/>
  <c r="C34" i="8"/>
  <c r="C479" i="8"/>
  <c r="C719" i="8"/>
  <c r="C735" i="8"/>
  <c r="C828" i="8"/>
  <c r="C452" i="8"/>
  <c r="C129" i="8"/>
  <c r="C522" i="8"/>
  <c r="C323" i="8"/>
  <c r="C384" i="8"/>
  <c r="C440" i="8"/>
  <c r="C639" i="8"/>
  <c r="C355" i="8"/>
  <c r="C573" i="8"/>
  <c r="C541" i="8"/>
  <c r="C533" i="8"/>
  <c r="C168" i="8"/>
  <c r="C170" i="8"/>
  <c r="C571" i="8"/>
  <c r="C731" i="8"/>
  <c r="C322" i="8"/>
  <c r="C711" i="8"/>
  <c r="C85" i="8"/>
  <c r="C788" i="8"/>
  <c r="C725" i="8"/>
  <c r="C622" i="8"/>
  <c r="C448" i="8"/>
  <c r="C250" i="8"/>
  <c r="C690" i="8"/>
  <c r="C494" i="8"/>
  <c r="C121" i="8"/>
  <c r="C873" i="8"/>
  <c r="C204" i="8"/>
  <c r="C830" i="8"/>
  <c r="C464" i="8"/>
  <c r="C825" i="8"/>
  <c r="C465" i="8"/>
  <c r="C425" i="8"/>
  <c r="C659" i="8"/>
  <c r="C753" i="8"/>
  <c r="C752" i="8"/>
  <c r="C838" i="8"/>
  <c r="C842" i="8"/>
  <c r="D752" i="8"/>
  <c r="G752" i="8"/>
  <c r="H752" i="8"/>
  <c r="I752" i="8"/>
  <c r="K752" i="8"/>
  <c r="N752" i="8"/>
  <c r="O752" i="8"/>
  <c r="P752" i="8"/>
  <c r="Q752" i="8"/>
  <c r="R752" i="8"/>
  <c r="T752" i="8"/>
  <c r="U752" i="8"/>
  <c r="V752" i="8"/>
  <c r="D838" i="8"/>
  <c r="G838" i="8"/>
  <c r="H838" i="8"/>
  <c r="I838" i="8"/>
  <c r="K838" i="8"/>
  <c r="N838" i="8"/>
  <c r="O838" i="8"/>
  <c r="P838" i="8"/>
  <c r="Q838" i="8"/>
  <c r="R838" i="8"/>
  <c r="T838" i="8"/>
  <c r="U838" i="8"/>
  <c r="V838" i="8"/>
  <c r="C782" i="5"/>
  <c r="F782" i="5"/>
  <c r="A782" i="5" s="1"/>
  <c r="G782" i="5"/>
  <c r="H782" i="5"/>
  <c r="J782" i="5"/>
  <c r="L782" i="5"/>
  <c r="M782" i="5"/>
  <c r="N782" i="5"/>
  <c r="P782" i="5"/>
  <c r="N97" i="1"/>
  <c r="M97" i="1"/>
  <c r="L97" i="1"/>
  <c r="K97" i="1"/>
  <c r="J97" i="1"/>
  <c r="H97" i="1"/>
  <c r="G97" i="1"/>
  <c r="F97" i="1"/>
  <c r="E97" i="1"/>
  <c r="D97" i="1"/>
  <c r="C97" i="1"/>
  <c r="N308" i="1"/>
  <c r="M308" i="1"/>
  <c r="L308" i="1"/>
  <c r="K308" i="1"/>
  <c r="J308" i="1"/>
  <c r="H308" i="1"/>
  <c r="G308" i="1"/>
  <c r="F308" i="1"/>
  <c r="E308" i="1"/>
  <c r="D308" i="1"/>
  <c r="C308" i="1"/>
  <c r="Q293" i="8"/>
  <c r="Q625" i="8"/>
  <c r="Q261" i="8"/>
  <c r="Q83" i="8"/>
  <c r="Q499" i="8"/>
  <c r="Q102" i="8"/>
  <c r="Q103" i="8"/>
  <c r="Q125" i="8"/>
  <c r="Q139" i="8"/>
  <c r="Q269" i="8"/>
  <c r="Q503" i="8"/>
  <c r="Q763" i="8"/>
  <c r="Q507" i="8"/>
  <c r="Q875" i="8"/>
  <c r="Q389" i="8"/>
  <c r="Q730" i="8"/>
  <c r="Q10" i="8"/>
  <c r="Q16" i="8"/>
  <c r="Q404" i="8"/>
  <c r="Q395" i="8"/>
  <c r="Q127" i="8"/>
  <c r="Q846" i="8"/>
  <c r="Q879" i="8"/>
  <c r="Q553" i="8"/>
  <c r="Q142" i="8"/>
  <c r="Q537" i="8"/>
  <c r="Q654" i="8"/>
  <c r="Q240" i="8"/>
  <c r="Q692" i="8"/>
  <c r="Q560" i="8"/>
  <c r="Q607" i="8"/>
  <c r="Q591" i="8"/>
  <c r="Q228" i="8"/>
  <c r="Q409" i="8"/>
  <c r="Q552" i="8"/>
  <c r="Q248" i="8"/>
  <c r="Q371" i="8"/>
  <c r="Q144" i="8"/>
  <c r="Q655" i="8"/>
  <c r="Q265" i="8"/>
  <c r="Q114" i="8"/>
  <c r="Q297" i="8"/>
  <c r="Q670" i="8"/>
  <c r="Q761" i="8"/>
  <c r="Q119" i="8"/>
  <c r="Q65" i="8"/>
  <c r="Q392" i="8"/>
  <c r="Q888" i="8"/>
  <c r="Q681" i="8"/>
  <c r="Q819" i="8"/>
  <c r="Q136" i="8"/>
  <c r="Q397" i="8"/>
  <c r="Q493" i="8"/>
  <c r="Q434" i="8"/>
  <c r="Q561" i="8"/>
  <c r="Q18" i="8"/>
  <c r="Q336" i="8"/>
  <c r="Q841" i="8"/>
  <c r="Q278" i="8"/>
  <c r="Q575" i="8"/>
  <c r="Q604" i="8"/>
  <c r="Q676" i="8"/>
  <c r="Q455" i="8"/>
  <c r="Q60" i="8"/>
  <c r="Q69" i="8"/>
  <c r="Q173" i="8"/>
  <c r="Q215" i="8"/>
  <c r="Q608" i="8"/>
  <c r="Q809" i="8"/>
  <c r="Q512" i="8"/>
  <c r="Q309" i="8"/>
  <c r="Q806" i="8"/>
  <c r="Q165" i="8"/>
  <c r="Q439" i="8"/>
  <c r="Q801" i="8"/>
  <c r="Q35" i="8"/>
  <c r="Q574" i="8"/>
  <c r="Q311" i="8"/>
  <c r="Q698" i="8"/>
  <c r="Q172" i="8"/>
  <c r="Q794" i="8"/>
  <c r="Q779" i="8"/>
  <c r="Q652" i="8"/>
  <c r="Q255" i="8"/>
  <c r="Q258" i="8"/>
  <c r="Q15" i="8"/>
  <c r="Q307" i="8"/>
  <c r="Q231" i="8"/>
  <c r="Q624" i="8"/>
  <c r="Q851" i="8"/>
  <c r="Q517" i="8"/>
  <c r="Q367" i="8"/>
  <c r="Q369" i="8"/>
  <c r="Q703" i="8"/>
  <c r="Q872" i="8"/>
  <c r="Q117" i="8"/>
  <c r="Q766" i="8"/>
  <c r="Q469" i="8"/>
  <c r="Q287" i="8"/>
  <c r="Q878" i="8"/>
  <c r="Q796" i="8"/>
  <c r="Q532" i="8"/>
  <c r="Q341" i="8"/>
  <c r="Q91" i="8"/>
  <c r="Q891" i="8"/>
  <c r="Q198" i="8"/>
  <c r="Q545" i="8"/>
  <c r="Q354" i="8"/>
  <c r="Q634" i="8"/>
  <c r="Q111" i="8"/>
  <c r="Q436" i="8"/>
  <c r="Q411" i="8"/>
  <c r="Q239" i="8"/>
  <c r="Q75" i="8"/>
  <c r="Q208" i="8"/>
  <c r="Q106" i="8"/>
  <c r="Q42" i="8"/>
  <c r="Q892" i="8"/>
  <c r="Q885" i="8"/>
  <c r="Q502" i="8"/>
  <c r="Q244" i="8"/>
  <c r="Q345" i="8"/>
  <c r="Q430" i="8"/>
  <c r="Q73" i="8"/>
  <c r="Q68" i="8"/>
  <c r="Q810" i="8"/>
  <c r="Q388" i="8"/>
  <c r="Q98" i="8"/>
  <c r="Q441" i="8"/>
  <c r="Q364" i="8"/>
  <c r="Q844" i="8"/>
  <c r="Q32" i="8"/>
  <c r="Q661" i="8"/>
  <c r="Q865" i="8"/>
  <c r="Q817" i="8"/>
  <c r="Q9" i="8"/>
  <c r="Q63" i="8"/>
  <c r="Q195" i="8"/>
  <c r="Q49" i="8"/>
  <c r="Q554" i="8"/>
  <c r="Q583" i="8"/>
  <c r="Q375" i="8"/>
  <c r="Q610" i="8"/>
  <c r="Q59" i="8"/>
  <c r="Q712" i="8"/>
  <c r="Q595" i="8"/>
  <c r="Q611" i="8"/>
  <c r="Q785" i="8"/>
  <c r="Q315" i="8"/>
  <c r="Q41" i="8"/>
  <c r="Q214" i="8"/>
  <c r="Q738" i="8"/>
  <c r="Q548" i="8"/>
  <c r="Q755" i="8"/>
  <c r="Q141" i="8"/>
  <c r="Q78" i="8"/>
  <c r="Q697" i="8"/>
  <c r="Q202" i="8"/>
  <c r="Q751" i="8"/>
  <c r="Q186" i="8"/>
  <c r="Q185" i="8"/>
  <c r="Q672" i="8"/>
  <c r="Q678" i="8"/>
  <c r="Q188" i="8"/>
  <c r="Q741" i="8"/>
  <c r="Q401" i="8"/>
  <c r="Q241" i="8"/>
  <c r="Q279" i="8"/>
  <c r="Q319" i="8"/>
  <c r="Q253" i="8"/>
  <c r="Q579" i="8"/>
  <c r="Q497" i="8"/>
  <c r="Q853" i="8"/>
  <c r="Q283" i="8"/>
  <c r="Q614" i="8"/>
  <c r="Q24" i="8"/>
  <c r="Q245" i="8"/>
  <c r="Q529" i="8"/>
  <c r="Q478" i="8"/>
  <c r="Q458" i="8"/>
  <c r="Q27" i="8"/>
  <c r="Q728" i="8"/>
  <c r="Q536" i="8"/>
  <c r="Q360" i="8"/>
  <c r="Q285" i="8"/>
  <c r="Q408" i="8"/>
  <c r="Q443" i="8"/>
  <c r="Q664" i="8"/>
  <c r="Q525" i="8"/>
  <c r="Q555" i="8"/>
  <c r="Q280" i="8"/>
  <c r="Q631" i="8"/>
  <c r="Q601" i="8"/>
  <c r="Q86" i="8"/>
  <c r="Q317" i="8"/>
  <c r="Q527" i="8"/>
  <c r="Q120" i="8"/>
  <c r="Q586" i="8"/>
  <c r="Q677" i="8"/>
  <c r="Q313" i="8"/>
  <c r="Q487" i="8"/>
  <c r="Q236" i="8"/>
  <c r="Q694" i="8"/>
  <c r="Q92" i="8"/>
  <c r="Q696" i="8"/>
  <c r="Q302" i="8"/>
  <c r="Q550" i="8"/>
  <c r="Q660" i="8"/>
  <c r="Q17" i="8"/>
  <c r="Q717" i="8"/>
  <c r="Q229" i="8"/>
  <c r="Q339" i="8"/>
  <c r="Q437" i="8"/>
  <c r="Q138" i="8"/>
  <c r="Q638" i="8"/>
  <c r="Q124" i="8"/>
  <c r="Q449" i="8"/>
  <c r="Q320" i="8"/>
  <c r="Q699" i="8"/>
  <c r="Q137" i="8"/>
  <c r="Q520" i="8"/>
  <c r="Q775" i="8"/>
  <c r="Q365" i="8"/>
  <c r="Q377" i="8"/>
  <c r="Q516" i="8"/>
  <c r="Q619" i="8"/>
  <c r="Q82" i="8"/>
  <c r="Q50" i="8"/>
  <c r="Q325" i="8"/>
  <c r="Q353" i="8"/>
  <c r="Q23" i="8"/>
  <c r="Q663" i="8"/>
  <c r="Q636" i="8"/>
  <c r="Q531" i="8"/>
  <c r="Q870" i="8"/>
  <c r="Q275" i="8"/>
  <c r="Q691" i="8"/>
  <c r="Q808" i="8"/>
  <c r="Q368" i="8"/>
  <c r="Q603" i="8"/>
  <c r="Q489" i="8"/>
  <c r="Q435" i="8"/>
  <c r="Q305" i="8"/>
  <c r="Q667" i="8"/>
  <c r="Q235" i="8"/>
  <c r="Q683" i="8"/>
  <c r="Q456" i="8"/>
  <c r="Q37" i="8"/>
  <c r="Q358" i="8"/>
  <c r="Q7" i="8"/>
  <c r="Q620" i="8"/>
  <c r="Q710" i="8"/>
  <c r="Q47" i="8"/>
  <c r="Q786" i="8"/>
  <c r="Q557" i="8"/>
  <c r="Q234" i="8"/>
  <c r="Q739" i="8"/>
  <c r="Q212" i="8"/>
  <c r="Q160" i="8"/>
  <c r="Q837" i="8"/>
  <c r="Q101" i="8"/>
  <c r="Q454" i="8"/>
  <c r="Q500" i="8"/>
  <c r="Q802" i="8"/>
  <c r="Q644" i="8"/>
  <c r="Q463" i="8"/>
  <c r="Q410" i="8"/>
  <c r="Q602" i="8"/>
  <c r="Q259" i="8"/>
  <c r="Q402" i="8"/>
  <c r="Q74" i="8"/>
  <c r="Q491" i="8"/>
  <c r="Q308" i="8"/>
  <c r="Q740" i="8"/>
  <c r="Q53" i="8"/>
  <c r="Q852" i="8"/>
  <c r="Q773" i="8"/>
  <c r="Q362" i="8"/>
  <c r="Q393" i="8"/>
  <c r="Q378" i="8"/>
  <c r="Q126" i="8"/>
  <c r="Q816" i="8"/>
  <c r="Q526" i="8"/>
  <c r="Q483" i="8"/>
  <c r="Q444" i="8"/>
  <c r="Q628" i="8"/>
  <c r="Q743" i="8"/>
  <c r="Q505" i="8"/>
  <c r="Q130" i="8"/>
  <c r="Q194" i="8"/>
  <c r="Q858" i="8"/>
  <c r="Q623" i="8"/>
  <c r="Q417" i="8"/>
  <c r="Q569" i="8"/>
  <c r="Q304" i="8"/>
  <c r="Q314" i="8"/>
  <c r="Q594" i="8"/>
  <c r="Q238" i="8"/>
  <c r="Q200" i="8"/>
  <c r="Q813" i="8"/>
  <c r="Q760" i="8"/>
  <c r="Q318" i="8"/>
  <c r="Q648" i="8"/>
  <c r="Q783" i="8"/>
  <c r="Q445" i="8"/>
  <c r="Q14" i="8"/>
  <c r="Q723" i="8"/>
  <c r="Q470" i="8"/>
  <c r="Q656" i="8"/>
  <c r="Q685" i="8"/>
  <c r="Q157" i="8"/>
  <c r="Q62" i="8"/>
  <c r="Q686" i="8"/>
  <c r="Q146" i="8"/>
  <c r="Q840" i="8"/>
  <c r="Q706" i="8"/>
  <c r="Q609" i="8"/>
  <c r="Q764" i="8"/>
  <c r="Q524" i="8"/>
  <c r="Q600" i="8"/>
  <c r="Q177" i="8"/>
  <c r="Q179" i="8"/>
  <c r="Q486" i="8"/>
  <c r="Q530" i="8"/>
  <c r="Q257" i="8"/>
  <c r="Q171" i="8"/>
  <c r="Q11" i="8"/>
  <c r="Q390" i="8"/>
  <c r="Q726" i="8"/>
  <c r="Q174" i="8"/>
  <c r="Q668" i="8"/>
  <c r="Q51" i="8"/>
  <c r="Q457" i="8"/>
  <c r="Q877" i="8"/>
  <c r="Q770" i="8"/>
  <c r="Q492" i="8"/>
  <c r="Q871" i="8"/>
  <c r="Q56" i="8"/>
  <c r="Q848" i="8"/>
  <c r="Q564" i="8"/>
  <c r="Q405" i="8"/>
  <c r="Q584" i="8"/>
  <c r="Q701" i="8"/>
  <c r="Q889" i="8"/>
  <c r="Q277" i="8"/>
  <c r="Q147" i="8"/>
  <c r="Q416" i="8"/>
  <c r="Q423" i="8"/>
  <c r="Q546" i="8"/>
  <c r="Q598" i="8"/>
  <c r="Q122" i="8"/>
  <c r="Q338" i="8"/>
  <c r="Q72" i="8"/>
  <c r="Q192" i="8"/>
  <c r="Q544" i="8"/>
  <c r="Q772" i="8"/>
  <c r="Q823" i="8"/>
  <c r="Q26" i="8"/>
  <c r="Q155" i="8"/>
  <c r="Q543" i="8"/>
  <c r="Q128" i="8"/>
  <c r="Q798" i="8"/>
  <c r="Q412" i="8"/>
  <c r="Q861" i="8"/>
  <c r="Q326" i="8"/>
  <c r="Q732" i="8"/>
  <c r="Q61" i="8"/>
  <c r="Q781" i="8"/>
  <c r="Q792" i="8"/>
  <c r="Q84" i="8"/>
  <c r="Q237" i="8"/>
  <c r="Q295" i="8"/>
  <c r="Q734" i="8"/>
  <c r="Q704" i="8"/>
  <c r="Q467" i="8"/>
  <c r="Q881" i="8"/>
  <c r="Q768" i="8"/>
  <c r="Q616" i="8"/>
  <c r="Q145" i="8"/>
  <c r="Q860" i="8"/>
  <c r="Q252" i="8"/>
  <c r="Q143" i="8"/>
  <c r="Q471" i="8"/>
  <c r="Q176" i="8"/>
  <c r="Q262" i="8"/>
  <c r="Q394" i="8"/>
  <c r="Q28" i="8"/>
  <c r="Q540" i="8"/>
  <c r="Q299" i="8"/>
  <c r="Q209" i="8"/>
  <c r="Q514" i="8"/>
  <c r="Q96" i="8"/>
  <c r="Q523" i="8"/>
  <c r="Q429" i="8"/>
  <c r="Q379" i="8"/>
  <c r="Q702" i="8"/>
  <c r="Q112" i="8"/>
  <c r="Q547" i="8"/>
  <c r="Q108" i="8"/>
  <c r="Q422" i="8"/>
  <c r="Q822" i="8"/>
  <c r="Q612" i="8"/>
  <c r="Q81" i="8"/>
  <c r="Q518" i="8"/>
  <c r="Q475" i="8"/>
  <c r="Q615" i="8"/>
  <c r="Q400" i="8"/>
  <c r="Q246" i="8"/>
  <c r="Q519" i="8"/>
  <c r="Q722" i="8"/>
  <c r="Q196" i="8"/>
  <c r="Q578" i="8"/>
  <c r="Q306" i="8"/>
  <c r="Q150" i="8"/>
  <c r="Q162" i="8"/>
  <c r="Q180" i="8"/>
  <c r="Q880" i="8"/>
  <c r="Q99" i="8"/>
  <c r="Q116" i="8"/>
  <c r="Q556" i="8"/>
  <c r="Q629" i="8"/>
  <c r="Q347" i="8"/>
  <c r="Q340" i="8"/>
  <c r="Q582" i="8"/>
  <c r="Q784" i="8"/>
  <c r="Q778" i="8"/>
  <c r="Q247" i="8"/>
  <c r="Q863" i="8"/>
  <c r="Q510" i="8"/>
  <c r="Q230" i="8"/>
  <c r="Q224" i="8"/>
  <c r="Q876" i="8"/>
  <c r="Q227" i="8"/>
  <c r="Q883" i="8"/>
  <c r="Q385" i="8"/>
  <c r="Q414" i="8"/>
  <c r="Q671" i="8"/>
  <c r="Q450" i="8"/>
  <c r="Q854" i="8"/>
  <c r="Q481" i="8"/>
  <c r="Q563" i="8"/>
  <c r="Q869" i="8"/>
  <c r="Q95" i="8"/>
  <c r="Q641" i="8"/>
  <c r="Q845" i="8"/>
  <c r="Q818" i="8"/>
  <c r="Q36" i="8"/>
  <c r="Q709" i="8"/>
  <c r="Q131" i="8"/>
  <c r="Q183" i="8"/>
  <c r="Q232" i="8"/>
  <c r="Q882" i="8"/>
  <c r="Q33" i="8"/>
  <c r="Q220" i="8"/>
  <c r="Q254" i="8"/>
  <c r="Q207" i="8"/>
  <c r="Q271" i="8"/>
  <c r="Q66" i="8"/>
  <c r="Q242" i="8"/>
  <c r="Q621" i="8"/>
  <c r="Q190" i="8"/>
  <c r="Q715" i="8"/>
  <c r="Q372" i="8"/>
  <c r="Q363" i="8"/>
  <c r="Q43" i="8"/>
  <c r="Q617" i="8"/>
  <c r="Q346" i="8"/>
  <c r="Q627" i="8"/>
  <c r="Q70" i="8"/>
  <c r="Q771" i="8"/>
  <c r="Q859" i="8"/>
  <c r="Q566" i="8"/>
  <c r="Q720" i="8"/>
  <c r="Q164" i="8"/>
  <c r="Q511" i="8"/>
  <c r="Q169" i="8"/>
  <c r="Q539" i="8"/>
  <c r="Q90" i="8"/>
  <c r="Q684" i="8"/>
  <c r="Q855" i="8"/>
  <c r="Q597" i="8"/>
  <c r="Q618" i="8"/>
  <c r="Q746" i="8"/>
  <c r="Q193" i="8"/>
  <c r="Q790" i="8"/>
  <c r="Q834" i="8"/>
  <c r="Q651" i="8"/>
  <c r="Q107" i="8"/>
  <c r="Q289" i="8"/>
  <c r="Q40" i="8"/>
  <c r="Q513" i="8"/>
  <c r="Q8" i="8"/>
  <c r="Q459" i="8"/>
  <c r="Q89" i="8"/>
  <c r="Q688" i="8"/>
  <c r="Q351" i="8"/>
  <c r="Q729" i="8"/>
  <c r="Q635" i="8"/>
  <c r="Q826" i="8"/>
  <c r="Q260" i="8"/>
  <c r="Q504" i="8"/>
  <c r="Q700" i="8"/>
  <c r="Q799" i="8"/>
  <c r="Q476" i="8"/>
  <c r="Q812" i="8"/>
  <c r="Q357" i="8"/>
  <c r="Q789" i="8"/>
  <c r="Q87" i="8"/>
  <c r="Q349" i="8"/>
  <c r="Q632" i="8"/>
  <c r="Q424" i="8"/>
  <c r="Q847" i="8"/>
  <c r="Q593" i="8"/>
  <c r="Q64" i="8"/>
  <c r="Q433" i="8"/>
  <c r="Q756" i="8"/>
  <c r="Q218" i="8"/>
  <c r="Q166" i="8"/>
  <c r="Q266" i="8"/>
  <c r="Q294" i="8"/>
  <c r="Q426" i="8"/>
  <c r="Q415" i="8"/>
  <c r="Q163" i="8"/>
  <c r="Q158" i="8"/>
  <c r="Q856" i="8"/>
  <c r="Q281" i="8"/>
  <c r="Q567" i="8"/>
  <c r="Q509" i="8"/>
  <c r="Q25" i="8"/>
  <c r="Q884" i="8"/>
  <c r="Q292" i="8"/>
  <c r="Q288" i="8"/>
  <c r="Q421" i="8"/>
  <c r="Q745" i="8"/>
  <c r="Q836" i="8"/>
  <c r="Q328" i="8"/>
  <c r="Q887" i="8"/>
  <c r="Q12" i="8"/>
  <c r="Q707" i="8"/>
  <c r="Q658" i="8"/>
  <c r="Q849" i="8"/>
  <c r="Q447" i="8"/>
  <c r="Q508" i="8"/>
  <c r="Q777" i="8"/>
  <c r="Q542" i="8"/>
  <c r="Q890" i="8"/>
  <c r="Q342" i="8"/>
  <c r="Q100" i="8"/>
  <c r="Q140" i="8"/>
  <c r="Q184" i="8"/>
  <c r="Q724" i="8"/>
  <c r="Q474" i="8"/>
  <c r="Q776" i="8"/>
  <c r="Q673" i="8"/>
  <c r="Q268" i="8"/>
  <c r="Q211" i="8"/>
  <c r="Q153" i="8"/>
  <c r="Q807" i="8"/>
  <c r="Q273" i="8"/>
  <c r="Q570" i="8"/>
  <c r="Q850" i="8"/>
  <c r="Q795" i="8"/>
  <c r="Q110" i="8"/>
  <c r="Q577" i="8"/>
  <c r="Q181" i="8"/>
  <c r="Q324" i="8"/>
  <c r="Q22" i="8"/>
  <c r="Q321" i="8"/>
  <c r="Q626" i="8"/>
  <c r="Q80" i="8"/>
  <c r="Q44" i="8"/>
  <c r="Q462" i="8"/>
  <c r="Q396" i="8"/>
  <c r="Q290" i="8"/>
  <c r="Q727" i="8"/>
  <c r="Q303" i="8"/>
  <c r="Q580" i="8"/>
  <c r="Q29" i="8"/>
  <c r="Q835" i="8"/>
  <c r="Q748" i="8"/>
  <c r="Q438" i="8"/>
  <c r="Q815" i="8"/>
  <c r="Q301" i="8"/>
  <c r="Q19" i="8"/>
  <c r="Q359" i="8"/>
  <c r="Q406" i="8"/>
  <c r="Q498" i="8"/>
  <c r="Q333" i="8"/>
  <c r="Q39" i="8"/>
  <c r="Q203" i="8"/>
  <c r="Q233" i="8"/>
  <c r="Q109" i="8"/>
  <c r="Q159" i="8"/>
  <c r="Q803" i="8"/>
  <c r="Q472" i="8"/>
  <c r="Q759" i="8"/>
  <c r="Q758" i="8"/>
  <c r="Q327" i="8"/>
  <c r="Q374" i="8"/>
  <c r="Q386" i="8"/>
  <c r="Q267" i="8"/>
  <c r="Q274" i="8"/>
  <c r="Q356" i="8"/>
  <c r="Q201" i="8"/>
  <c r="Q105" i="8"/>
  <c r="Q300" i="8"/>
  <c r="Q689" i="8"/>
  <c r="Q298" i="8"/>
  <c r="Q123" i="8"/>
  <c r="Q506" i="8"/>
  <c r="Q534" i="8"/>
  <c r="Q495" i="8"/>
  <c r="Q833" i="8"/>
  <c r="Q282" i="8"/>
  <c r="Q874" i="8"/>
  <c r="Q831" i="8"/>
  <c r="Q461" i="8"/>
  <c r="Q97" i="8"/>
  <c r="Q820" i="8"/>
  <c r="Q222" i="8"/>
  <c r="Q21" i="8"/>
  <c r="Q814" i="8"/>
  <c r="Q682" i="8"/>
  <c r="Q829" i="8"/>
  <c r="Q161" i="8"/>
  <c r="Q167" i="8"/>
  <c r="Q88" i="8"/>
  <c r="Q650" i="8"/>
  <c r="Q154" i="8"/>
  <c r="Q413" i="8"/>
  <c r="Q804" i="8"/>
  <c r="Q733" i="8"/>
  <c r="Q104" i="8"/>
  <c r="Q77" i="8"/>
  <c r="Q827" i="8"/>
  <c r="Q679" i="8"/>
  <c r="Q482" i="8"/>
  <c r="Q264" i="8"/>
  <c r="Q331" i="8"/>
  <c r="Q769" i="8"/>
  <c r="Q693" i="8"/>
  <c r="Q175" i="8"/>
  <c r="Q332" i="8"/>
  <c r="Q94" i="8"/>
  <c r="Q284" i="8"/>
  <c r="Q291" i="8"/>
  <c r="Q485" i="8"/>
  <c r="Q199" i="8"/>
  <c r="Q606" i="8"/>
  <c r="Q361" i="8"/>
  <c r="Q718" i="8"/>
  <c r="Q30" i="8"/>
  <c r="Q767" i="8"/>
  <c r="Q217" i="8"/>
  <c r="Q256" i="8"/>
  <c r="Q549" i="8"/>
  <c r="Q387" i="8"/>
  <c r="Q765" i="8"/>
  <c r="Q343" i="8"/>
  <c r="Q310" i="8"/>
  <c r="Q811" i="8"/>
  <c r="Q187" i="8"/>
  <c r="Q132" i="8"/>
  <c r="Q780" i="8"/>
  <c r="Q581" i="8"/>
  <c r="Q886" i="8"/>
  <c r="Q839" i="8"/>
  <c r="Q219" i="8"/>
  <c r="Q646" i="8"/>
  <c r="Q210" i="8"/>
  <c r="Q613" i="8"/>
  <c r="Q832" i="8"/>
  <c r="Q383" i="8"/>
  <c r="Q344" i="8"/>
  <c r="Q223" i="8"/>
  <c r="Q316" i="8"/>
  <c r="Q418" i="8"/>
  <c r="Q576" i="8"/>
  <c r="Q113" i="8"/>
  <c r="Q490" i="8"/>
  <c r="Q589" i="8"/>
  <c r="Q79" i="8"/>
  <c r="Q744" i="8"/>
  <c r="Q376" i="8"/>
  <c r="Q335" i="8"/>
  <c r="Q431" i="8"/>
  <c r="Q484" i="8"/>
  <c r="Q148" i="8"/>
  <c r="Q156" i="8"/>
  <c r="Q115" i="8"/>
  <c r="Q640" i="8"/>
  <c r="Q380" i="8"/>
  <c r="Q535" i="8"/>
  <c r="Q645" i="8"/>
  <c r="Q366" i="8"/>
  <c r="Q149" i="8"/>
  <c r="Q862" i="8"/>
  <c r="Q857" i="8"/>
  <c r="Q76" i="8"/>
  <c r="Q451" i="8"/>
  <c r="Q559" i="8"/>
  <c r="Q20" i="8"/>
  <c r="Q687" i="8"/>
  <c r="Q398" i="8"/>
  <c r="Q54" i="8"/>
  <c r="Q52" i="8"/>
  <c r="Q868" i="8"/>
  <c r="Q206" i="8"/>
  <c r="Q805" i="8"/>
  <c r="Q562" i="8"/>
  <c r="Q515" i="8"/>
  <c r="Q721" i="8"/>
  <c r="Q182" i="8"/>
  <c r="Q31" i="8"/>
  <c r="Q843" i="8"/>
  <c r="Q488" i="8"/>
  <c r="Q653" i="8"/>
  <c r="Q633" i="8"/>
  <c r="Q588" i="8"/>
  <c r="Q151" i="8"/>
  <c r="Q737" i="8"/>
  <c r="Q657" i="8"/>
  <c r="Q590" i="8"/>
  <c r="Q71" i="8"/>
  <c r="Q407" i="8"/>
  <c r="Q538" i="8"/>
  <c r="Q243" i="8"/>
  <c r="Q270" i="8"/>
  <c r="Q249" i="8"/>
  <c r="Q334" i="8"/>
  <c r="Q866" i="8"/>
  <c r="Q528" i="8"/>
  <c r="Q662" i="8"/>
  <c r="Q587" i="8"/>
  <c r="Q762" i="8"/>
  <c r="Q496" i="8"/>
  <c r="Q585" i="8"/>
  <c r="Q381" i="8"/>
  <c r="Q45" i="8"/>
  <c r="Q391" i="8"/>
  <c r="Q630" i="8"/>
  <c r="Q649" i="8"/>
  <c r="Q135" i="8"/>
  <c r="Q568" i="8"/>
  <c r="Q642" i="8"/>
  <c r="Q191" i="8"/>
  <c r="Q118" i="8"/>
  <c r="Q263" i="8"/>
  <c r="Q133" i="8"/>
  <c r="Q348" i="8"/>
  <c r="Q337" i="8"/>
  <c r="Q432" i="8"/>
  <c r="Q420" i="8"/>
  <c r="Q695" i="8"/>
  <c r="Q669" i="8"/>
  <c r="Q48" i="8"/>
  <c r="Q665" i="8"/>
  <c r="Q152" i="8"/>
  <c r="Q350" i="8"/>
  <c r="Q67" i="8"/>
  <c r="Q251" i="8"/>
  <c r="Q226" i="8"/>
  <c r="Q757" i="8"/>
  <c r="Q782" i="8"/>
  <c r="Q551" i="8"/>
  <c r="Q643" i="8"/>
  <c r="Q501" i="8"/>
  <c r="Q605" i="8"/>
  <c r="Q787" i="8"/>
  <c r="Q558" i="8"/>
  <c r="Q800" i="8"/>
  <c r="Q134" i="8"/>
  <c r="Q572" i="8"/>
  <c r="Q460" i="8"/>
  <c r="Q716" i="8"/>
  <c r="Q330" i="8"/>
  <c r="Q791" i="8"/>
  <c r="Q296" i="8"/>
  <c r="Q742" i="8"/>
  <c r="Q599" i="8"/>
  <c r="Q442" i="8"/>
  <c r="Q399" i="8"/>
  <c r="Q736" i="8"/>
  <c r="Q446" i="8"/>
  <c r="Q38" i="8"/>
  <c r="Q749" i="8"/>
  <c r="Q34" i="8"/>
  <c r="Q479" i="8"/>
  <c r="Q719" i="8"/>
  <c r="Q735" i="8"/>
  <c r="Q828" i="8"/>
  <c r="Q452" i="8"/>
  <c r="Q129" i="8"/>
  <c r="Q522" i="8"/>
  <c r="Q323" i="8"/>
  <c r="Q384" i="8"/>
  <c r="Q440" i="8"/>
  <c r="Q639" i="8"/>
  <c r="Q355" i="8"/>
  <c r="Q573" i="8"/>
  <c r="Q541" i="8"/>
  <c r="Q533" i="8"/>
  <c r="Q168" i="8"/>
  <c r="Q170" i="8"/>
  <c r="Q571" i="8"/>
  <c r="Q731" i="8"/>
  <c r="Q322" i="8"/>
  <c r="Q711" i="8"/>
  <c r="Q85" i="8"/>
  <c r="Q788" i="8"/>
  <c r="Q725" i="8"/>
  <c r="Q622" i="8"/>
  <c r="Q448" i="8"/>
  <c r="Q250" i="8"/>
  <c r="Q690" i="8"/>
  <c r="Q494" i="8"/>
  <c r="Q121" i="8"/>
  <c r="Q873" i="8"/>
  <c r="Q204" i="8"/>
  <c r="Q830" i="8"/>
  <c r="Q464" i="8"/>
  <c r="Q825" i="8"/>
  <c r="Q465" i="8"/>
  <c r="Q425" i="8"/>
  <c r="Q659" i="8"/>
  <c r="Q753" i="8"/>
  <c r="Q842" i="8"/>
  <c r="P293" i="8"/>
  <c r="P625" i="8"/>
  <c r="P261" i="8"/>
  <c r="P83" i="8"/>
  <c r="P499" i="8"/>
  <c r="P102" i="8"/>
  <c r="P103" i="8"/>
  <c r="P125" i="8"/>
  <c r="P139" i="8"/>
  <c r="P269" i="8"/>
  <c r="P503" i="8"/>
  <c r="P763" i="8"/>
  <c r="P507" i="8"/>
  <c r="P875" i="8"/>
  <c r="P389" i="8"/>
  <c r="P730" i="8"/>
  <c r="P10" i="8"/>
  <c r="P16" i="8"/>
  <c r="P404" i="8"/>
  <c r="P395" i="8"/>
  <c r="P127" i="8"/>
  <c r="P846" i="8"/>
  <c r="P879" i="8"/>
  <c r="P553" i="8"/>
  <c r="P142" i="8"/>
  <c r="P537" i="8"/>
  <c r="P654" i="8"/>
  <c r="P240" i="8"/>
  <c r="P692" i="8"/>
  <c r="P560" i="8"/>
  <c r="P607" i="8"/>
  <c r="P591" i="8"/>
  <c r="P228" i="8"/>
  <c r="P409" i="8"/>
  <c r="P552" i="8"/>
  <c r="P248" i="8"/>
  <c r="P371" i="8"/>
  <c r="P144" i="8"/>
  <c r="P655" i="8"/>
  <c r="P265" i="8"/>
  <c r="P114" i="8"/>
  <c r="P297" i="8"/>
  <c r="P670" i="8"/>
  <c r="P761" i="8"/>
  <c r="P119" i="8"/>
  <c r="P65" i="8"/>
  <c r="P392" i="8"/>
  <c r="P888" i="8"/>
  <c r="P681" i="8"/>
  <c r="P819" i="8"/>
  <c r="P136" i="8"/>
  <c r="P397" i="8"/>
  <c r="P493" i="8"/>
  <c r="P434" i="8"/>
  <c r="P561" i="8"/>
  <c r="P18" i="8"/>
  <c r="P336" i="8"/>
  <c r="P841" i="8"/>
  <c r="P278" i="8"/>
  <c r="P575" i="8"/>
  <c r="P604" i="8"/>
  <c r="P676" i="8"/>
  <c r="P455" i="8"/>
  <c r="P60" i="8"/>
  <c r="P69" i="8"/>
  <c r="P173" i="8"/>
  <c r="P215" i="8"/>
  <c r="P608" i="8"/>
  <c r="P809" i="8"/>
  <c r="P512" i="8"/>
  <c r="P309" i="8"/>
  <c r="P806" i="8"/>
  <c r="P165" i="8"/>
  <c r="P439" i="8"/>
  <c r="P801" i="8"/>
  <c r="P35" i="8"/>
  <c r="P574" i="8"/>
  <c r="P311" i="8"/>
  <c r="P698" i="8"/>
  <c r="P172" i="8"/>
  <c r="P794" i="8"/>
  <c r="P779" i="8"/>
  <c r="P652" i="8"/>
  <c r="P255" i="8"/>
  <c r="P258" i="8"/>
  <c r="P15" i="8"/>
  <c r="P307" i="8"/>
  <c r="P231" i="8"/>
  <c r="P624" i="8"/>
  <c r="P851" i="8"/>
  <c r="P517" i="8"/>
  <c r="P367" i="8"/>
  <c r="P369" i="8"/>
  <c r="P703" i="8"/>
  <c r="P872" i="8"/>
  <c r="P117" i="8"/>
  <c r="P766" i="8"/>
  <c r="P469" i="8"/>
  <c r="P287" i="8"/>
  <c r="P878" i="8"/>
  <c r="P796" i="8"/>
  <c r="P532" i="8"/>
  <c r="P341" i="8"/>
  <c r="P91" i="8"/>
  <c r="P891" i="8"/>
  <c r="P198" i="8"/>
  <c r="P545" i="8"/>
  <c r="P354" i="8"/>
  <c r="P634" i="8"/>
  <c r="P111" i="8"/>
  <c r="P436" i="8"/>
  <c r="P411" i="8"/>
  <c r="P239" i="8"/>
  <c r="P75" i="8"/>
  <c r="P208" i="8"/>
  <c r="P106" i="8"/>
  <c r="P42" i="8"/>
  <c r="P892" i="8"/>
  <c r="P885" i="8"/>
  <c r="P502" i="8"/>
  <c r="P244" i="8"/>
  <c r="P345" i="8"/>
  <c r="P430" i="8"/>
  <c r="P73" i="8"/>
  <c r="P68" i="8"/>
  <c r="P810" i="8"/>
  <c r="P388" i="8"/>
  <c r="P98" i="8"/>
  <c r="P441" i="8"/>
  <c r="P364" i="8"/>
  <c r="P844" i="8"/>
  <c r="P32" i="8"/>
  <c r="P661" i="8"/>
  <c r="P865" i="8"/>
  <c r="P817" i="8"/>
  <c r="P9" i="8"/>
  <c r="P63" i="8"/>
  <c r="P195" i="8"/>
  <c r="P49" i="8"/>
  <c r="P554" i="8"/>
  <c r="P583" i="8"/>
  <c r="P375" i="8"/>
  <c r="P610" i="8"/>
  <c r="P59" i="8"/>
  <c r="P712" i="8"/>
  <c r="P595" i="8"/>
  <c r="P611" i="8"/>
  <c r="P785" i="8"/>
  <c r="P315" i="8"/>
  <c r="P41" i="8"/>
  <c r="P214" i="8"/>
  <c r="P738" i="8"/>
  <c r="P548" i="8"/>
  <c r="P755" i="8"/>
  <c r="P141" i="8"/>
  <c r="P78" i="8"/>
  <c r="P697" i="8"/>
  <c r="P202" i="8"/>
  <c r="P751" i="8"/>
  <c r="P186" i="8"/>
  <c r="P185" i="8"/>
  <c r="P672" i="8"/>
  <c r="P678" i="8"/>
  <c r="P188" i="8"/>
  <c r="P741" i="8"/>
  <c r="P401" i="8"/>
  <c r="P241" i="8"/>
  <c r="P279" i="8"/>
  <c r="P319" i="8"/>
  <c r="P253" i="8"/>
  <c r="P579" i="8"/>
  <c r="P497" i="8"/>
  <c r="P853" i="8"/>
  <c r="P283" i="8"/>
  <c r="P614" i="8"/>
  <c r="P24" i="8"/>
  <c r="P245" i="8"/>
  <c r="P529" i="8"/>
  <c r="P478" i="8"/>
  <c r="P458" i="8"/>
  <c r="P27" i="8"/>
  <c r="P728" i="8"/>
  <c r="P536" i="8"/>
  <c r="P360" i="8"/>
  <c r="P285" i="8"/>
  <c r="P408" i="8"/>
  <c r="P443" i="8"/>
  <c r="P664" i="8"/>
  <c r="P525" i="8"/>
  <c r="P555" i="8"/>
  <c r="P280" i="8"/>
  <c r="P631" i="8"/>
  <c r="P601" i="8"/>
  <c r="P86" i="8"/>
  <c r="P317" i="8"/>
  <c r="P527" i="8"/>
  <c r="P120" i="8"/>
  <c r="P586" i="8"/>
  <c r="P677" i="8"/>
  <c r="P313" i="8"/>
  <c r="P487" i="8"/>
  <c r="P236" i="8"/>
  <c r="P694" i="8"/>
  <c r="P92" i="8"/>
  <c r="P696" i="8"/>
  <c r="P302" i="8"/>
  <c r="P550" i="8"/>
  <c r="P660" i="8"/>
  <c r="P17" i="8"/>
  <c r="P717" i="8"/>
  <c r="P229" i="8"/>
  <c r="P339" i="8"/>
  <c r="P437" i="8"/>
  <c r="P138" i="8"/>
  <c r="P638" i="8"/>
  <c r="P124" i="8"/>
  <c r="P449" i="8"/>
  <c r="P320" i="8"/>
  <c r="P699" i="8"/>
  <c r="P137" i="8"/>
  <c r="P520" i="8"/>
  <c r="P775" i="8"/>
  <c r="P365" i="8"/>
  <c r="P377" i="8"/>
  <c r="P516" i="8"/>
  <c r="P619" i="8"/>
  <c r="P82" i="8"/>
  <c r="P50" i="8"/>
  <c r="P325" i="8"/>
  <c r="P353" i="8"/>
  <c r="P23" i="8"/>
  <c r="P663" i="8"/>
  <c r="P636" i="8"/>
  <c r="P531" i="8"/>
  <c r="P870" i="8"/>
  <c r="P275" i="8"/>
  <c r="P691" i="8"/>
  <c r="P808" i="8"/>
  <c r="P368" i="8"/>
  <c r="P603" i="8"/>
  <c r="P489" i="8"/>
  <c r="P435" i="8"/>
  <c r="P305" i="8"/>
  <c r="P667" i="8"/>
  <c r="P235" i="8"/>
  <c r="P683" i="8"/>
  <c r="P456" i="8"/>
  <c r="P37" i="8"/>
  <c r="P358" i="8"/>
  <c r="P7" i="8"/>
  <c r="P620" i="8"/>
  <c r="P710" i="8"/>
  <c r="P47" i="8"/>
  <c r="P786" i="8"/>
  <c r="P557" i="8"/>
  <c r="P234" i="8"/>
  <c r="P739" i="8"/>
  <c r="P212" i="8"/>
  <c r="P160" i="8"/>
  <c r="P837" i="8"/>
  <c r="P101" i="8"/>
  <c r="P454" i="8"/>
  <c r="P500" i="8"/>
  <c r="P802" i="8"/>
  <c r="P644" i="8"/>
  <c r="P463" i="8"/>
  <c r="P410" i="8"/>
  <c r="P602" i="8"/>
  <c r="P259" i="8"/>
  <c r="P402" i="8"/>
  <c r="P74" i="8"/>
  <c r="P491" i="8"/>
  <c r="P308" i="8"/>
  <c r="P740" i="8"/>
  <c r="P53" i="8"/>
  <c r="P852" i="8"/>
  <c r="P773" i="8"/>
  <c r="P362" i="8"/>
  <c r="P393" i="8"/>
  <c r="P378" i="8"/>
  <c r="P126" i="8"/>
  <c r="P816" i="8"/>
  <c r="P526" i="8"/>
  <c r="P483" i="8"/>
  <c r="P444" i="8"/>
  <c r="P628" i="8"/>
  <c r="P743" i="8"/>
  <c r="P505" i="8"/>
  <c r="P130" i="8"/>
  <c r="P194" i="8"/>
  <c r="P858" i="8"/>
  <c r="P623" i="8"/>
  <c r="P417" i="8"/>
  <c r="P569" i="8"/>
  <c r="P304" i="8"/>
  <c r="P314" i="8"/>
  <c r="P594" i="8"/>
  <c r="P238" i="8"/>
  <c r="P200" i="8"/>
  <c r="P813" i="8"/>
  <c r="P760" i="8"/>
  <c r="P318" i="8"/>
  <c r="P648" i="8"/>
  <c r="P783" i="8"/>
  <c r="P445" i="8"/>
  <c r="P14" i="8"/>
  <c r="P723" i="8"/>
  <c r="P470" i="8"/>
  <c r="P656" i="8"/>
  <c r="P685" i="8"/>
  <c r="P157" i="8"/>
  <c r="P62" i="8"/>
  <c r="P686" i="8"/>
  <c r="P146" i="8"/>
  <c r="P840" i="8"/>
  <c r="P706" i="8"/>
  <c r="P609" i="8"/>
  <c r="P764" i="8"/>
  <c r="P524" i="8"/>
  <c r="P600" i="8"/>
  <c r="P177" i="8"/>
  <c r="P179" i="8"/>
  <c r="P486" i="8"/>
  <c r="P530" i="8"/>
  <c r="P257" i="8"/>
  <c r="P171" i="8"/>
  <c r="P11" i="8"/>
  <c r="P390" i="8"/>
  <c r="P726" i="8"/>
  <c r="P174" i="8"/>
  <c r="P668" i="8"/>
  <c r="P51" i="8"/>
  <c r="P457" i="8"/>
  <c r="P877" i="8"/>
  <c r="P770" i="8"/>
  <c r="P492" i="8"/>
  <c r="P871" i="8"/>
  <c r="P56" i="8"/>
  <c r="P848" i="8"/>
  <c r="P564" i="8"/>
  <c r="P405" i="8"/>
  <c r="P584" i="8"/>
  <c r="P701" i="8"/>
  <c r="P889" i="8"/>
  <c r="P277" i="8"/>
  <c r="P147" i="8"/>
  <c r="P416" i="8"/>
  <c r="P423" i="8"/>
  <c r="P546" i="8"/>
  <c r="P598" i="8"/>
  <c r="P122" i="8"/>
  <c r="P338" i="8"/>
  <c r="P72" i="8"/>
  <c r="P192" i="8"/>
  <c r="P544" i="8"/>
  <c r="P772" i="8"/>
  <c r="P823" i="8"/>
  <c r="P26" i="8"/>
  <c r="P155" i="8"/>
  <c r="P543" i="8"/>
  <c r="P128" i="8"/>
  <c r="P798" i="8"/>
  <c r="P412" i="8"/>
  <c r="P861" i="8"/>
  <c r="P326" i="8"/>
  <c r="P732" i="8"/>
  <c r="P61" i="8"/>
  <c r="P781" i="8"/>
  <c r="P792" i="8"/>
  <c r="P84" i="8"/>
  <c r="P237" i="8"/>
  <c r="P295" i="8"/>
  <c r="P734" i="8"/>
  <c r="P704" i="8"/>
  <c r="P467" i="8"/>
  <c r="P881" i="8"/>
  <c r="P768" i="8"/>
  <c r="P616" i="8"/>
  <c r="P145" i="8"/>
  <c r="P860" i="8"/>
  <c r="P252" i="8"/>
  <c r="P143" i="8"/>
  <c r="P471" i="8"/>
  <c r="P176" i="8"/>
  <c r="P262" i="8"/>
  <c r="P394" i="8"/>
  <c r="P28" i="8"/>
  <c r="P540" i="8"/>
  <c r="P299" i="8"/>
  <c r="P209" i="8"/>
  <c r="P514" i="8"/>
  <c r="P96" i="8"/>
  <c r="P523" i="8"/>
  <c r="P429" i="8"/>
  <c r="P379" i="8"/>
  <c r="P702" i="8"/>
  <c r="P112" i="8"/>
  <c r="P547" i="8"/>
  <c r="P108" i="8"/>
  <c r="P422" i="8"/>
  <c r="P822" i="8"/>
  <c r="P612" i="8"/>
  <c r="P81" i="8"/>
  <c r="P518" i="8"/>
  <c r="P475" i="8"/>
  <c r="P615" i="8"/>
  <c r="P400" i="8"/>
  <c r="P246" i="8"/>
  <c r="P519" i="8"/>
  <c r="P722" i="8"/>
  <c r="P196" i="8"/>
  <c r="P578" i="8"/>
  <c r="P306" i="8"/>
  <c r="P150" i="8"/>
  <c r="P162" i="8"/>
  <c r="P180" i="8"/>
  <c r="P880" i="8"/>
  <c r="P99" i="8"/>
  <c r="P116" i="8"/>
  <c r="P556" i="8"/>
  <c r="P629" i="8"/>
  <c r="P347" i="8"/>
  <c r="P340" i="8"/>
  <c r="P582" i="8"/>
  <c r="P784" i="8"/>
  <c r="P778" i="8"/>
  <c r="P247" i="8"/>
  <c r="P863" i="8"/>
  <c r="P510" i="8"/>
  <c r="P230" i="8"/>
  <c r="P224" i="8"/>
  <c r="P876" i="8"/>
  <c r="P227" i="8"/>
  <c r="P883" i="8"/>
  <c r="P385" i="8"/>
  <c r="P414" i="8"/>
  <c r="P671" i="8"/>
  <c r="P450" i="8"/>
  <c r="P854" i="8"/>
  <c r="P481" i="8"/>
  <c r="P563" i="8"/>
  <c r="P869" i="8"/>
  <c r="P95" i="8"/>
  <c r="P641" i="8"/>
  <c r="P845" i="8"/>
  <c r="P818" i="8"/>
  <c r="P36" i="8"/>
  <c r="P709" i="8"/>
  <c r="P131" i="8"/>
  <c r="P183" i="8"/>
  <c r="P232" i="8"/>
  <c r="P882" i="8"/>
  <c r="P33" i="8"/>
  <c r="P220" i="8"/>
  <c r="P254" i="8"/>
  <c r="P207" i="8"/>
  <c r="P271" i="8"/>
  <c r="P66" i="8"/>
  <c r="P242" i="8"/>
  <c r="P621" i="8"/>
  <c r="P190" i="8"/>
  <c r="P715" i="8"/>
  <c r="P372" i="8"/>
  <c r="P363" i="8"/>
  <c r="P43" i="8"/>
  <c r="P617" i="8"/>
  <c r="P346" i="8"/>
  <c r="P627" i="8"/>
  <c r="P70" i="8"/>
  <c r="P771" i="8"/>
  <c r="P859" i="8"/>
  <c r="P566" i="8"/>
  <c r="P720" i="8"/>
  <c r="P164" i="8"/>
  <c r="P511" i="8"/>
  <c r="P169" i="8"/>
  <c r="P539" i="8"/>
  <c r="P90" i="8"/>
  <c r="P684" i="8"/>
  <c r="P855" i="8"/>
  <c r="P597" i="8"/>
  <c r="P618" i="8"/>
  <c r="P746" i="8"/>
  <c r="P193" i="8"/>
  <c r="P790" i="8"/>
  <c r="P834" i="8"/>
  <c r="P651" i="8"/>
  <c r="P107" i="8"/>
  <c r="P289" i="8"/>
  <c r="P40" i="8"/>
  <c r="P513" i="8"/>
  <c r="P8" i="8"/>
  <c r="P459" i="8"/>
  <c r="P89" i="8"/>
  <c r="P688" i="8"/>
  <c r="P351" i="8"/>
  <c r="P729" i="8"/>
  <c r="P635" i="8"/>
  <c r="P826" i="8"/>
  <c r="P260" i="8"/>
  <c r="P504" i="8"/>
  <c r="P700" i="8"/>
  <c r="P799" i="8"/>
  <c r="P476" i="8"/>
  <c r="P812" i="8"/>
  <c r="P357" i="8"/>
  <c r="P789" i="8"/>
  <c r="P87" i="8"/>
  <c r="P349" i="8"/>
  <c r="P632" i="8"/>
  <c r="P424" i="8"/>
  <c r="P847" i="8"/>
  <c r="P593" i="8"/>
  <c r="P64" i="8"/>
  <c r="P433" i="8"/>
  <c r="P756" i="8"/>
  <c r="P218" i="8"/>
  <c r="P166" i="8"/>
  <c r="P266" i="8"/>
  <c r="P294" i="8"/>
  <c r="P426" i="8"/>
  <c r="P415" i="8"/>
  <c r="P163" i="8"/>
  <c r="P158" i="8"/>
  <c r="P856" i="8"/>
  <c r="P281" i="8"/>
  <c r="P567" i="8"/>
  <c r="P509" i="8"/>
  <c r="P25" i="8"/>
  <c r="P884" i="8"/>
  <c r="P292" i="8"/>
  <c r="P288" i="8"/>
  <c r="P421" i="8"/>
  <c r="P745" i="8"/>
  <c r="P836" i="8"/>
  <c r="P328" i="8"/>
  <c r="P887" i="8"/>
  <c r="P12" i="8"/>
  <c r="P707" i="8"/>
  <c r="P658" i="8"/>
  <c r="P849" i="8"/>
  <c r="P447" i="8"/>
  <c r="P508" i="8"/>
  <c r="P777" i="8"/>
  <c r="P542" i="8"/>
  <c r="P890" i="8"/>
  <c r="P342" i="8"/>
  <c r="P100" i="8"/>
  <c r="P140" i="8"/>
  <c r="P184" i="8"/>
  <c r="P724" i="8"/>
  <c r="P474" i="8"/>
  <c r="P776" i="8"/>
  <c r="P673" i="8"/>
  <c r="P268" i="8"/>
  <c r="P211" i="8"/>
  <c r="P153" i="8"/>
  <c r="P807" i="8"/>
  <c r="P273" i="8"/>
  <c r="P570" i="8"/>
  <c r="P850" i="8"/>
  <c r="P795" i="8"/>
  <c r="P110" i="8"/>
  <c r="P577" i="8"/>
  <c r="P181" i="8"/>
  <c r="P324" i="8"/>
  <c r="P22" i="8"/>
  <c r="P321" i="8"/>
  <c r="P626" i="8"/>
  <c r="P80" i="8"/>
  <c r="P44" i="8"/>
  <c r="P462" i="8"/>
  <c r="P396" i="8"/>
  <c r="P290" i="8"/>
  <c r="P727" i="8"/>
  <c r="P303" i="8"/>
  <c r="P580" i="8"/>
  <c r="P29" i="8"/>
  <c r="P835" i="8"/>
  <c r="P748" i="8"/>
  <c r="P438" i="8"/>
  <c r="P815" i="8"/>
  <c r="P301" i="8"/>
  <c r="P19" i="8"/>
  <c r="P359" i="8"/>
  <c r="P406" i="8"/>
  <c r="P498" i="8"/>
  <c r="P333" i="8"/>
  <c r="P39" i="8"/>
  <c r="P203" i="8"/>
  <c r="P233" i="8"/>
  <c r="P109" i="8"/>
  <c r="P159" i="8"/>
  <c r="P803" i="8"/>
  <c r="P472" i="8"/>
  <c r="P759" i="8"/>
  <c r="P758" i="8"/>
  <c r="P327" i="8"/>
  <c r="P374" i="8"/>
  <c r="P386" i="8"/>
  <c r="P267" i="8"/>
  <c r="P274" i="8"/>
  <c r="P356" i="8"/>
  <c r="P201" i="8"/>
  <c r="P105" i="8"/>
  <c r="P300" i="8"/>
  <c r="P689" i="8"/>
  <c r="P298" i="8"/>
  <c r="P123" i="8"/>
  <c r="P506" i="8"/>
  <c r="P534" i="8"/>
  <c r="P495" i="8"/>
  <c r="P833" i="8"/>
  <c r="P282" i="8"/>
  <c r="P874" i="8"/>
  <c r="P831" i="8"/>
  <c r="P461" i="8"/>
  <c r="P97" i="8"/>
  <c r="P820" i="8"/>
  <c r="P222" i="8"/>
  <c r="P21" i="8"/>
  <c r="P814" i="8"/>
  <c r="P682" i="8"/>
  <c r="P829" i="8"/>
  <c r="P161" i="8"/>
  <c r="P167" i="8"/>
  <c r="P88" i="8"/>
  <c r="P650" i="8"/>
  <c r="P154" i="8"/>
  <c r="P413" i="8"/>
  <c r="P804" i="8"/>
  <c r="P733" i="8"/>
  <c r="P104" i="8"/>
  <c r="P77" i="8"/>
  <c r="P827" i="8"/>
  <c r="P679" i="8"/>
  <c r="P482" i="8"/>
  <c r="P264" i="8"/>
  <c r="P331" i="8"/>
  <c r="P769" i="8"/>
  <c r="P693" i="8"/>
  <c r="P175" i="8"/>
  <c r="P332" i="8"/>
  <c r="P94" i="8"/>
  <c r="P284" i="8"/>
  <c r="P291" i="8"/>
  <c r="P485" i="8"/>
  <c r="P199" i="8"/>
  <c r="P606" i="8"/>
  <c r="P361" i="8"/>
  <c r="P718" i="8"/>
  <c r="P30" i="8"/>
  <c r="P767" i="8"/>
  <c r="P217" i="8"/>
  <c r="P256" i="8"/>
  <c r="P549" i="8"/>
  <c r="P387" i="8"/>
  <c r="P765" i="8"/>
  <c r="P343" i="8"/>
  <c r="P310" i="8"/>
  <c r="P811" i="8"/>
  <c r="P187" i="8"/>
  <c r="P132" i="8"/>
  <c r="P780" i="8"/>
  <c r="P581" i="8"/>
  <c r="P886" i="8"/>
  <c r="P839" i="8"/>
  <c r="P219" i="8"/>
  <c r="P646" i="8"/>
  <c r="P210" i="8"/>
  <c r="P613" i="8"/>
  <c r="P832" i="8"/>
  <c r="P383" i="8"/>
  <c r="P344" i="8"/>
  <c r="P223" i="8"/>
  <c r="P316" i="8"/>
  <c r="P418" i="8"/>
  <c r="P576" i="8"/>
  <c r="P113" i="8"/>
  <c r="P490" i="8"/>
  <c r="P589" i="8"/>
  <c r="P79" i="8"/>
  <c r="P744" i="8"/>
  <c r="P376" i="8"/>
  <c r="P335" i="8"/>
  <c r="P431" i="8"/>
  <c r="P484" i="8"/>
  <c r="P148" i="8"/>
  <c r="P156" i="8"/>
  <c r="P115" i="8"/>
  <c r="P640" i="8"/>
  <c r="P380" i="8"/>
  <c r="P535" i="8"/>
  <c r="P645" i="8"/>
  <c r="P366" i="8"/>
  <c r="P149" i="8"/>
  <c r="P862" i="8"/>
  <c r="P857" i="8"/>
  <c r="P76" i="8"/>
  <c r="P451" i="8"/>
  <c r="P559" i="8"/>
  <c r="P20" i="8"/>
  <c r="P687" i="8"/>
  <c r="P398" i="8"/>
  <c r="P54" i="8"/>
  <c r="P52" i="8"/>
  <c r="P868" i="8"/>
  <c r="P206" i="8"/>
  <c r="P805" i="8"/>
  <c r="P562" i="8"/>
  <c r="P515" i="8"/>
  <c r="P721" i="8"/>
  <c r="P182" i="8"/>
  <c r="P31" i="8"/>
  <c r="P843" i="8"/>
  <c r="P488" i="8"/>
  <c r="P653" i="8"/>
  <c r="P633" i="8"/>
  <c r="P588" i="8"/>
  <c r="P151" i="8"/>
  <c r="P737" i="8"/>
  <c r="P657" i="8"/>
  <c r="P590" i="8"/>
  <c r="P71" i="8"/>
  <c r="P407" i="8"/>
  <c r="P538" i="8"/>
  <c r="P243" i="8"/>
  <c r="P270" i="8"/>
  <c r="P249" i="8"/>
  <c r="P334" i="8"/>
  <c r="P866" i="8"/>
  <c r="P528" i="8"/>
  <c r="P662" i="8"/>
  <c r="P587" i="8"/>
  <c r="P762" i="8"/>
  <c r="P496" i="8"/>
  <c r="P585" i="8"/>
  <c r="P381" i="8"/>
  <c r="P45" i="8"/>
  <c r="P391" i="8"/>
  <c r="P630" i="8"/>
  <c r="P649" i="8"/>
  <c r="P135" i="8"/>
  <c r="P568" i="8"/>
  <c r="P642" i="8"/>
  <c r="P191" i="8"/>
  <c r="P118" i="8"/>
  <c r="P263" i="8"/>
  <c r="P133" i="8"/>
  <c r="P348" i="8"/>
  <c r="P337" i="8"/>
  <c r="P432" i="8"/>
  <c r="P420" i="8"/>
  <c r="P695" i="8"/>
  <c r="P669" i="8"/>
  <c r="P48" i="8"/>
  <c r="P665" i="8"/>
  <c r="P152" i="8"/>
  <c r="P350" i="8"/>
  <c r="P67" i="8"/>
  <c r="P251" i="8"/>
  <c r="P226" i="8"/>
  <c r="P757" i="8"/>
  <c r="P782" i="8"/>
  <c r="P551" i="8"/>
  <c r="P643" i="8"/>
  <c r="P501" i="8"/>
  <c r="P605" i="8"/>
  <c r="P787" i="8"/>
  <c r="P558" i="8"/>
  <c r="P800" i="8"/>
  <c r="P134" i="8"/>
  <c r="P572" i="8"/>
  <c r="P460" i="8"/>
  <c r="P716" i="8"/>
  <c r="P330" i="8"/>
  <c r="P791" i="8"/>
  <c r="P296" i="8"/>
  <c r="P742" i="8"/>
  <c r="P599" i="8"/>
  <c r="P442" i="8"/>
  <c r="P399" i="8"/>
  <c r="P736" i="8"/>
  <c r="P446" i="8"/>
  <c r="P38" i="8"/>
  <c r="P749" i="8"/>
  <c r="P34" i="8"/>
  <c r="P479" i="8"/>
  <c r="P719" i="8"/>
  <c r="P735" i="8"/>
  <c r="P828" i="8"/>
  <c r="P452" i="8"/>
  <c r="P129" i="8"/>
  <c r="P522" i="8"/>
  <c r="P323" i="8"/>
  <c r="P384" i="8"/>
  <c r="P440" i="8"/>
  <c r="P639" i="8"/>
  <c r="P355" i="8"/>
  <c r="P573" i="8"/>
  <c r="P541" i="8"/>
  <c r="P533" i="8"/>
  <c r="P168" i="8"/>
  <c r="P170" i="8"/>
  <c r="P571" i="8"/>
  <c r="P731" i="8"/>
  <c r="P322" i="8"/>
  <c r="P711" i="8"/>
  <c r="P85" i="8"/>
  <c r="P788" i="8"/>
  <c r="P725" i="8"/>
  <c r="P622" i="8"/>
  <c r="P448" i="8"/>
  <c r="P250" i="8"/>
  <c r="P690" i="8"/>
  <c r="P494" i="8"/>
  <c r="P121" i="8"/>
  <c r="P873" i="8"/>
  <c r="P204" i="8"/>
  <c r="P830" i="8"/>
  <c r="P464" i="8"/>
  <c r="P825" i="8"/>
  <c r="P465" i="8"/>
  <c r="P425" i="8"/>
  <c r="P659" i="8"/>
  <c r="P753" i="8"/>
  <c r="P842" i="8"/>
  <c r="O293" i="8"/>
  <c r="O625" i="8"/>
  <c r="O261" i="8"/>
  <c r="O83" i="8"/>
  <c r="O499" i="8"/>
  <c r="O102" i="8"/>
  <c r="O103" i="8"/>
  <c r="O125" i="8"/>
  <c r="O139" i="8"/>
  <c r="O269" i="8"/>
  <c r="O503" i="8"/>
  <c r="O763" i="8"/>
  <c r="O507" i="8"/>
  <c r="O875" i="8"/>
  <c r="O389" i="8"/>
  <c r="O730" i="8"/>
  <c r="O10" i="8"/>
  <c r="O16" i="8"/>
  <c r="O404" i="8"/>
  <c r="O395" i="8"/>
  <c r="O127" i="8"/>
  <c r="O846" i="8"/>
  <c r="O879" i="8"/>
  <c r="O553" i="8"/>
  <c r="O142" i="8"/>
  <c r="O537" i="8"/>
  <c r="O654" i="8"/>
  <c r="O240" i="8"/>
  <c r="O692" i="8"/>
  <c r="O560" i="8"/>
  <c r="O607" i="8"/>
  <c r="O591" i="8"/>
  <c r="O228" i="8"/>
  <c r="O409" i="8"/>
  <c r="O552" i="8"/>
  <c r="O248" i="8"/>
  <c r="O371" i="8"/>
  <c r="O144" i="8"/>
  <c r="O655" i="8"/>
  <c r="O265" i="8"/>
  <c r="O114" i="8"/>
  <c r="O297" i="8"/>
  <c r="O670" i="8"/>
  <c r="O761" i="8"/>
  <c r="O119" i="8"/>
  <c r="O65" i="8"/>
  <c r="O392" i="8"/>
  <c r="O888" i="8"/>
  <c r="O681" i="8"/>
  <c r="O819" i="8"/>
  <c r="O136" i="8"/>
  <c r="O397" i="8"/>
  <c r="O493" i="8"/>
  <c r="O434" i="8"/>
  <c r="O561" i="8"/>
  <c r="O18" i="8"/>
  <c r="O336" i="8"/>
  <c r="O841" i="8"/>
  <c r="O278" i="8"/>
  <c r="O575" i="8"/>
  <c r="O604" i="8"/>
  <c r="O676" i="8"/>
  <c r="O455" i="8"/>
  <c r="O60" i="8"/>
  <c r="O69" i="8"/>
  <c r="O173" i="8"/>
  <c r="O215" i="8"/>
  <c r="O608" i="8"/>
  <c r="O809" i="8"/>
  <c r="O512" i="8"/>
  <c r="O309" i="8"/>
  <c r="O806" i="8"/>
  <c r="O165" i="8"/>
  <c r="O439" i="8"/>
  <c r="O801" i="8"/>
  <c r="O35" i="8"/>
  <c r="O574" i="8"/>
  <c r="O311" i="8"/>
  <c r="O698" i="8"/>
  <c r="O172" i="8"/>
  <c r="O794" i="8"/>
  <c r="O779" i="8"/>
  <c r="O652" i="8"/>
  <c r="O255" i="8"/>
  <c r="O258" i="8"/>
  <c r="O15" i="8"/>
  <c r="O307" i="8"/>
  <c r="O231" i="8"/>
  <c r="O624" i="8"/>
  <c r="O851" i="8"/>
  <c r="O517" i="8"/>
  <c r="O367" i="8"/>
  <c r="O369" i="8"/>
  <c r="O703" i="8"/>
  <c r="O872" i="8"/>
  <c r="O117" i="8"/>
  <c r="O766" i="8"/>
  <c r="O469" i="8"/>
  <c r="O287" i="8"/>
  <c r="O878" i="8"/>
  <c r="O796" i="8"/>
  <c r="O532" i="8"/>
  <c r="O341" i="8"/>
  <c r="O91" i="8"/>
  <c r="O891" i="8"/>
  <c r="O198" i="8"/>
  <c r="O545" i="8"/>
  <c r="O354" i="8"/>
  <c r="O634" i="8"/>
  <c r="O111" i="8"/>
  <c r="O436" i="8"/>
  <c r="O411" i="8"/>
  <c r="O239" i="8"/>
  <c r="O75" i="8"/>
  <c r="O208" i="8"/>
  <c r="O106" i="8"/>
  <c r="O42" i="8"/>
  <c r="O892" i="8"/>
  <c r="O885" i="8"/>
  <c r="O502" i="8"/>
  <c r="O244" i="8"/>
  <c r="O345" i="8"/>
  <c r="O430" i="8"/>
  <c r="O73" i="8"/>
  <c r="O68" i="8"/>
  <c r="O810" i="8"/>
  <c r="O388" i="8"/>
  <c r="O98" i="8"/>
  <c r="O441" i="8"/>
  <c r="O364" i="8"/>
  <c r="O844" i="8"/>
  <c r="O32" i="8"/>
  <c r="O661" i="8"/>
  <c r="O865" i="8"/>
  <c r="O817" i="8"/>
  <c r="O9" i="8"/>
  <c r="O63" i="8"/>
  <c r="O195" i="8"/>
  <c r="O49" i="8"/>
  <c r="O554" i="8"/>
  <c r="O583" i="8"/>
  <c r="O375" i="8"/>
  <c r="O610" i="8"/>
  <c r="O59" i="8"/>
  <c r="O712" i="8"/>
  <c r="O595" i="8"/>
  <c r="O611" i="8"/>
  <c r="O785" i="8"/>
  <c r="O315" i="8"/>
  <c r="O41" i="8"/>
  <c r="O214" i="8"/>
  <c r="O738" i="8"/>
  <c r="O548" i="8"/>
  <c r="O755" i="8"/>
  <c r="O141" i="8"/>
  <c r="O78" i="8"/>
  <c r="O697" i="8"/>
  <c r="O202" i="8"/>
  <c r="O751" i="8"/>
  <c r="O186" i="8"/>
  <c r="O185" i="8"/>
  <c r="O672" i="8"/>
  <c r="O678" i="8"/>
  <c r="O188" i="8"/>
  <c r="O741" i="8"/>
  <c r="O401" i="8"/>
  <c r="O241" i="8"/>
  <c r="O279" i="8"/>
  <c r="O319" i="8"/>
  <c r="O253" i="8"/>
  <c r="O579" i="8"/>
  <c r="O497" i="8"/>
  <c r="O853" i="8"/>
  <c r="O283" i="8"/>
  <c r="O614" i="8"/>
  <c r="O24" i="8"/>
  <c r="O245" i="8"/>
  <c r="O529" i="8"/>
  <c r="O478" i="8"/>
  <c r="O458" i="8"/>
  <c r="O27" i="8"/>
  <c r="O728" i="8"/>
  <c r="O536" i="8"/>
  <c r="O360" i="8"/>
  <c r="O285" i="8"/>
  <c r="O408" i="8"/>
  <c r="O443" i="8"/>
  <c r="O664" i="8"/>
  <c r="O525" i="8"/>
  <c r="O555" i="8"/>
  <c r="O280" i="8"/>
  <c r="O631" i="8"/>
  <c r="O601" i="8"/>
  <c r="O86" i="8"/>
  <c r="O317" i="8"/>
  <c r="O527" i="8"/>
  <c r="O120" i="8"/>
  <c r="O586" i="8"/>
  <c r="O677" i="8"/>
  <c r="O313" i="8"/>
  <c r="O487" i="8"/>
  <c r="O236" i="8"/>
  <c r="O694" i="8"/>
  <c r="O92" i="8"/>
  <c r="O696" i="8"/>
  <c r="O302" i="8"/>
  <c r="O550" i="8"/>
  <c r="O660" i="8"/>
  <c r="O17" i="8"/>
  <c r="O717" i="8"/>
  <c r="O229" i="8"/>
  <c r="O339" i="8"/>
  <c r="O437" i="8"/>
  <c r="O138" i="8"/>
  <c r="O638" i="8"/>
  <c r="O124" i="8"/>
  <c r="O449" i="8"/>
  <c r="O320" i="8"/>
  <c r="O699" i="8"/>
  <c r="O137" i="8"/>
  <c r="O520" i="8"/>
  <c r="O775" i="8"/>
  <c r="O365" i="8"/>
  <c r="O377" i="8"/>
  <c r="O516" i="8"/>
  <c r="O619" i="8"/>
  <c r="O82" i="8"/>
  <c r="O50" i="8"/>
  <c r="O325" i="8"/>
  <c r="O353" i="8"/>
  <c r="O23" i="8"/>
  <c r="O663" i="8"/>
  <c r="O636" i="8"/>
  <c r="O531" i="8"/>
  <c r="O870" i="8"/>
  <c r="O275" i="8"/>
  <c r="O691" i="8"/>
  <c r="O808" i="8"/>
  <c r="O368" i="8"/>
  <c r="O603" i="8"/>
  <c r="O489" i="8"/>
  <c r="O435" i="8"/>
  <c r="O305" i="8"/>
  <c r="O667" i="8"/>
  <c r="O235" i="8"/>
  <c r="O683" i="8"/>
  <c r="O456" i="8"/>
  <c r="O37" i="8"/>
  <c r="O358" i="8"/>
  <c r="O7" i="8"/>
  <c r="O620" i="8"/>
  <c r="O710" i="8"/>
  <c r="O47" i="8"/>
  <c r="O786" i="8"/>
  <c r="O557" i="8"/>
  <c r="O234" i="8"/>
  <c r="O739" i="8"/>
  <c r="O212" i="8"/>
  <c r="O160" i="8"/>
  <c r="O837" i="8"/>
  <c r="O101" i="8"/>
  <c r="O454" i="8"/>
  <c r="O500" i="8"/>
  <c r="O802" i="8"/>
  <c r="O644" i="8"/>
  <c r="O463" i="8"/>
  <c r="O410" i="8"/>
  <c r="O602" i="8"/>
  <c r="O259" i="8"/>
  <c r="O402" i="8"/>
  <c r="O74" i="8"/>
  <c r="O491" i="8"/>
  <c r="O308" i="8"/>
  <c r="O740" i="8"/>
  <c r="O53" i="8"/>
  <c r="O852" i="8"/>
  <c r="O773" i="8"/>
  <c r="O362" i="8"/>
  <c r="O393" i="8"/>
  <c r="O378" i="8"/>
  <c r="O126" i="8"/>
  <c r="O816" i="8"/>
  <c r="O526" i="8"/>
  <c r="O483" i="8"/>
  <c r="O444" i="8"/>
  <c r="O628" i="8"/>
  <c r="O743" i="8"/>
  <c r="O505" i="8"/>
  <c r="O130" i="8"/>
  <c r="O194" i="8"/>
  <c r="O858" i="8"/>
  <c r="O623" i="8"/>
  <c r="O417" i="8"/>
  <c r="O569" i="8"/>
  <c r="O304" i="8"/>
  <c r="O314" i="8"/>
  <c r="O594" i="8"/>
  <c r="O238" i="8"/>
  <c r="O200" i="8"/>
  <c r="O813" i="8"/>
  <c r="O760" i="8"/>
  <c r="O318" i="8"/>
  <c r="O648" i="8"/>
  <c r="O783" i="8"/>
  <c r="O445" i="8"/>
  <c r="O14" i="8"/>
  <c r="O723" i="8"/>
  <c r="O470" i="8"/>
  <c r="O656" i="8"/>
  <c r="O685" i="8"/>
  <c r="O157" i="8"/>
  <c r="O62" i="8"/>
  <c r="O686" i="8"/>
  <c r="O146" i="8"/>
  <c r="O840" i="8"/>
  <c r="O706" i="8"/>
  <c r="O609" i="8"/>
  <c r="O764" i="8"/>
  <c r="O524" i="8"/>
  <c r="O600" i="8"/>
  <c r="O177" i="8"/>
  <c r="O179" i="8"/>
  <c r="O486" i="8"/>
  <c r="O530" i="8"/>
  <c r="O257" i="8"/>
  <c r="O171" i="8"/>
  <c r="O11" i="8"/>
  <c r="O390" i="8"/>
  <c r="O726" i="8"/>
  <c r="O174" i="8"/>
  <c r="O668" i="8"/>
  <c r="O51" i="8"/>
  <c r="O457" i="8"/>
  <c r="O877" i="8"/>
  <c r="O770" i="8"/>
  <c r="O492" i="8"/>
  <c r="O871" i="8"/>
  <c r="O56" i="8"/>
  <c r="O848" i="8"/>
  <c r="O564" i="8"/>
  <c r="O405" i="8"/>
  <c r="O584" i="8"/>
  <c r="O701" i="8"/>
  <c r="O889" i="8"/>
  <c r="O277" i="8"/>
  <c r="O147" i="8"/>
  <c r="O416" i="8"/>
  <c r="O423" i="8"/>
  <c r="O546" i="8"/>
  <c r="O598" i="8"/>
  <c r="O122" i="8"/>
  <c r="O338" i="8"/>
  <c r="O72" i="8"/>
  <c r="O192" i="8"/>
  <c r="O544" i="8"/>
  <c r="O772" i="8"/>
  <c r="O823" i="8"/>
  <c r="O26" i="8"/>
  <c r="O155" i="8"/>
  <c r="O543" i="8"/>
  <c r="O128" i="8"/>
  <c r="O798" i="8"/>
  <c r="O412" i="8"/>
  <c r="O861" i="8"/>
  <c r="O326" i="8"/>
  <c r="O732" i="8"/>
  <c r="O61" i="8"/>
  <c r="O781" i="8"/>
  <c r="O792" i="8"/>
  <c r="O84" i="8"/>
  <c r="O237" i="8"/>
  <c r="O295" i="8"/>
  <c r="O734" i="8"/>
  <c r="O704" i="8"/>
  <c r="O467" i="8"/>
  <c r="O881" i="8"/>
  <c r="O768" i="8"/>
  <c r="O616" i="8"/>
  <c r="O145" i="8"/>
  <c r="O860" i="8"/>
  <c r="O252" i="8"/>
  <c r="O143" i="8"/>
  <c r="O471" i="8"/>
  <c r="O176" i="8"/>
  <c r="O262" i="8"/>
  <c r="O394" i="8"/>
  <c r="O28" i="8"/>
  <c r="O540" i="8"/>
  <c r="O299" i="8"/>
  <c r="O209" i="8"/>
  <c r="O514" i="8"/>
  <c r="O96" i="8"/>
  <c r="O523" i="8"/>
  <c r="O429" i="8"/>
  <c r="O379" i="8"/>
  <c r="O702" i="8"/>
  <c r="O112" i="8"/>
  <c r="O547" i="8"/>
  <c r="O108" i="8"/>
  <c r="O422" i="8"/>
  <c r="O822" i="8"/>
  <c r="O612" i="8"/>
  <c r="O81" i="8"/>
  <c r="O518" i="8"/>
  <c r="O475" i="8"/>
  <c r="O615" i="8"/>
  <c r="O400" i="8"/>
  <c r="O246" i="8"/>
  <c r="O519" i="8"/>
  <c r="O722" i="8"/>
  <c r="O196" i="8"/>
  <c r="O578" i="8"/>
  <c r="O306" i="8"/>
  <c r="O150" i="8"/>
  <c r="O162" i="8"/>
  <c r="O180" i="8"/>
  <c r="O880" i="8"/>
  <c r="O99" i="8"/>
  <c r="O116" i="8"/>
  <c r="O556" i="8"/>
  <c r="O629" i="8"/>
  <c r="O347" i="8"/>
  <c r="O340" i="8"/>
  <c r="O582" i="8"/>
  <c r="O784" i="8"/>
  <c r="O778" i="8"/>
  <c r="O247" i="8"/>
  <c r="O863" i="8"/>
  <c r="O510" i="8"/>
  <c r="O230" i="8"/>
  <c r="O224" i="8"/>
  <c r="O876" i="8"/>
  <c r="O227" i="8"/>
  <c r="O883" i="8"/>
  <c r="O385" i="8"/>
  <c r="O414" i="8"/>
  <c r="O671" i="8"/>
  <c r="O450" i="8"/>
  <c r="O854" i="8"/>
  <c r="O481" i="8"/>
  <c r="O563" i="8"/>
  <c r="O869" i="8"/>
  <c r="O95" i="8"/>
  <c r="O641" i="8"/>
  <c r="O845" i="8"/>
  <c r="O818" i="8"/>
  <c r="O36" i="8"/>
  <c r="O709" i="8"/>
  <c r="O131" i="8"/>
  <c r="O183" i="8"/>
  <c r="O232" i="8"/>
  <c r="O882" i="8"/>
  <c r="O33" i="8"/>
  <c r="O220" i="8"/>
  <c r="O254" i="8"/>
  <c r="O207" i="8"/>
  <c r="O271" i="8"/>
  <c r="O66" i="8"/>
  <c r="O242" i="8"/>
  <c r="O621" i="8"/>
  <c r="O190" i="8"/>
  <c r="O715" i="8"/>
  <c r="O372" i="8"/>
  <c r="O363" i="8"/>
  <c r="O43" i="8"/>
  <c r="O617" i="8"/>
  <c r="O346" i="8"/>
  <c r="O627" i="8"/>
  <c r="O70" i="8"/>
  <c r="O771" i="8"/>
  <c r="O859" i="8"/>
  <c r="O566" i="8"/>
  <c r="O720" i="8"/>
  <c r="O164" i="8"/>
  <c r="O511" i="8"/>
  <c r="O169" i="8"/>
  <c r="O539" i="8"/>
  <c r="O90" i="8"/>
  <c r="O684" i="8"/>
  <c r="O855" i="8"/>
  <c r="O597" i="8"/>
  <c r="O618" i="8"/>
  <c r="O746" i="8"/>
  <c r="O193" i="8"/>
  <c r="O790" i="8"/>
  <c r="O834" i="8"/>
  <c r="O651" i="8"/>
  <c r="O107" i="8"/>
  <c r="O289" i="8"/>
  <c r="O40" i="8"/>
  <c r="O513" i="8"/>
  <c r="O8" i="8"/>
  <c r="O459" i="8"/>
  <c r="O89" i="8"/>
  <c r="O688" i="8"/>
  <c r="O351" i="8"/>
  <c r="O729" i="8"/>
  <c r="O635" i="8"/>
  <c r="O826" i="8"/>
  <c r="O260" i="8"/>
  <c r="O504" i="8"/>
  <c r="O700" i="8"/>
  <c r="O799" i="8"/>
  <c r="O476" i="8"/>
  <c r="O812" i="8"/>
  <c r="O357" i="8"/>
  <c r="O789" i="8"/>
  <c r="O87" i="8"/>
  <c r="O349" i="8"/>
  <c r="O632" i="8"/>
  <c r="O424" i="8"/>
  <c r="O847" i="8"/>
  <c r="O593" i="8"/>
  <c r="O64" i="8"/>
  <c r="O433" i="8"/>
  <c r="O756" i="8"/>
  <c r="O218" i="8"/>
  <c r="O166" i="8"/>
  <c r="O266" i="8"/>
  <c r="O294" i="8"/>
  <c r="O426" i="8"/>
  <c r="O415" i="8"/>
  <c r="O163" i="8"/>
  <c r="O158" i="8"/>
  <c r="O856" i="8"/>
  <c r="O281" i="8"/>
  <c r="O567" i="8"/>
  <c r="O509" i="8"/>
  <c r="O25" i="8"/>
  <c r="O884" i="8"/>
  <c r="O292" i="8"/>
  <c r="O288" i="8"/>
  <c r="O421" i="8"/>
  <c r="O745" i="8"/>
  <c r="O836" i="8"/>
  <c r="O328" i="8"/>
  <c r="O887" i="8"/>
  <c r="O12" i="8"/>
  <c r="O707" i="8"/>
  <c r="O658" i="8"/>
  <c r="O849" i="8"/>
  <c r="O447" i="8"/>
  <c r="O508" i="8"/>
  <c r="O777" i="8"/>
  <c r="O542" i="8"/>
  <c r="O890" i="8"/>
  <c r="O342" i="8"/>
  <c r="O100" i="8"/>
  <c r="O140" i="8"/>
  <c r="O184" i="8"/>
  <c r="O724" i="8"/>
  <c r="O474" i="8"/>
  <c r="O776" i="8"/>
  <c r="O673" i="8"/>
  <c r="O268" i="8"/>
  <c r="O211" i="8"/>
  <c r="O153" i="8"/>
  <c r="O807" i="8"/>
  <c r="O273" i="8"/>
  <c r="O570" i="8"/>
  <c r="O850" i="8"/>
  <c r="O795" i="8"/>
  <c r="O110" i="8"/>
  <c r="O577" i="8"/>
  <c r="O181" i="8"/>
  <c r="O324" i="8"/>
  <c r="O22" i="8"/>
  <c r="O321" i="8"/>
  <c r="O626" i="8"/>
  <c r="O80" i="8"/>
  <c r="O44" i="8"/>
  <c r="O462" i="8"/>
  <c r="O396" i="8"/>
  <c r="O290" i="8"/>
  <c r="O727" i="8"/>
  <c r="O303" i="8"/>
  <c r="O580" i="8"/>
  <c r="O29" i="8"/>
  <c r="O835" i="8"/>
  <c r="O748" i="8"/>
  <c r="O438" i="8"/>
  <c r="O815" i="8"/>
  <c r="O301" i="8"/>
  <c r="O19" i="8"/>
  <c r="O359" i="8"/>
  <c r="O406" i="8"/>
  <c r="O498" i="8"/>
  <c r="O333" i="8"/>
  <c r="O39" i="8"/>
  <c r="O203" i="8"/>
  <c r="O233" i="8"/>
  <c r="O109" i="8"/>
  <c r="O159" i="8"/>
  <c r="O803" i="8"/>
  <c r="O472" i="8"/>
  <c r="O759" i="8"/>
  <c r="O758" i="8"/>
  <c r="O327" i="8"/>
  <c r="O374" i="8"/>
  <c r="O386" i="8"/>
  <c r="O267" i="8"/>
  <c r="O274" i="8"/>
  <c r="O356" i="8"/>
  <c r="O201" i="8"/>
  <c r="O105" i="8"/>
  <c r="O300" i="8"/>
  <c r="O689" i="8"/>
  <c r="O298" i="8"/>
  <c r="O123" i="8"/>
  <c r="O506" i="8"/>
  <c r="O534" i="8"/>
  <c r="O495" i="8"/>
  <c r="O833" i="8"/>
  <c r="O282" i="8"/>
  <c r="O874" i="8"/>
  <c r="O831" i="8"/>
  <c r="O461" i="8"/>
  <c r="O97" i="8"/>
  <c r="O820" i="8"/>
  <c r="O222" i="8"/>
  <c r="O21" i="8"/>
  <c r="O814" i="8"/>
  <c r="O682" i="8"/>
  <c r="O829" i="8"/>
  <c r="O161" i="8"/>
  <c r="O167" i="8"/>
  <c r="O88" i="8"/>
  <c r="O650" i="8"/>
  <c r="O154" i="8"/>
  <c r="O413" i="8"/>
  <c r="O804" i="8"/>
  <c r="O733" i="8"/>
  <c r="O104" i="8"/>
  <c r="O77" i="8"/>
  <c r="O827" i="8"/>
  <c r="O679" i="8"/>
  <c r="O482" i="8"/>
  <c r="O264" i="8"/>
  <c r="O331" i="8"/>
  <c r="O769" i="8"/>
  <c r="O693" i="8"/>
  <c r="O175" i="8"/>
  <c r="O332" i="8"/>
  <c r="O94" i="8"/>
  <c r="O284" i="8"/>
  <c r="O291" i="8"/>
  <c r="O485" i="8"/>
  <c r="O199" i="8"/>
  <c r="O606" i="8"/>
  <c r="O361" i="8"/>
  <c r="O718" i="8"/>
  <c r="O30" i="8"/>
  <c r="O767" i="8"/>
  <c r="O217" i="8"/>
  <c r="O256" i="8"/>
  <c r="O549" i="8"/>
  <c r="O387" i="8"/>
  <c r="O765" i="8"/>
  <c r="O343" i="8"/>
  <c r="O310" i="8"/>
  <c r="O811" i="8"/>
  <c r="O187" i="8"/>
  <c r="O132" i="8"/>
  <c r="O780" i="8"/>
  <c r="O581" i="8"/>
  <c r="O886" i="8"/>
  <c r="O839" i="8"/>
  <c r="O219" i="8"/>
  <c r="O646" i="8"/>
  <c r="O210" i="8"/>
  <c r="O613" i="8"/>
  <c r="O832" i="8"/>
  <c r="O383" i="8"/>
  <c r="O344" i="8"/>
  <c r="O223" i="8"/>
  <c r="O316" i="8"/>
  <c r="O418" i="8"/>
  <c r="O576" i="8"/>
  <c r="O113" i="8"/>
  <c r="O490" i="8"/>
  <c r="O589" i="8"/>
  <c r="O79" i="8"/>
  <c r="O744" i="8"/>
  <c r="O376" i="8"/>
  <c r="O335" i="8"/>
  <c r="O431" i="8"/>
  <c r="O484" i="8"/>
  <c r="O148" i="8"/>
  <c r="O156" i="8"/>
  <c r="O115" i="8"/>
  <c r="O640" i="8"/>
  <c r="O380" i="8"/>
  <c r="O535" i="8"/>
  <c r="O645" i="8"/>
  <c r="O366" i="8"/>
  <c r="O149" i="8"/>
  <c r="O862" i="8"/>
  <c r="O857" i="8"/>
  <c r="O76" i="8"/>
  <c r="O451" i="8"/>
  <c r="O559" i="8"/>
  <c r="O20" i="8"/>
  <c r="O687" i="8"/>
  <c r="O398" i="8"/>
  <c r="O54" i="8"/>
  <c r="O52" i="8"/>
  <c r="O868" i="8"/>
  <c r="O206" i="8"/>
  <c r="O805" i="8"/>
  <c r="O562" i="8"/>
  <c r="O515" i="8"/>
  <c r="O721" i="8"/>
  <c r="O182" i="8"/>
  <c r="O31" i="8"/>
  <c r="O843" i="8"/>
  <c r="O488" i="8"/>
  <c r="O653" i="8"/>
  <c r="O633" i="8"/>
  <c r="O588" i="8"/>
  <c r="O151" i="8"/>
  <c r="O737" i="8"/>
  <c r="O657" i="8"/>
  <c r="O590" i="8"/>
  <c r="O71" i="8"/>
  <c r="O407" i="8"/>
  <c r="O538" i="8"/>
  <c r="O243" i="8"/>
  <c r="O270" i="8"/>
  <c r="O249" i="8"/>
  <c r="O334" i="8"/>
  <c r="O866" i="8"/>
  <c r="O528" i="8"/>
  <c r="O662" i="8"/>
  <c r="O587" i="8"/>
  <c r="O762" i="8"/>
  <c r="O496" i="8"/>
  <c r="O585" i="8"/>
  <c r="O381" i="8"/>
  <c r="O45" i="8"/>
  <c r="O391" i="8"/>
  <c r="O630" i="8"/>
  <c r="O649" i="8"/>
  <c r="O135" i="8"/>
  <c r="O568" i="8"/>
  <c r="O642" i="8"/>
  <c r="O191" i="8"/>
  <c r="O118" i="8"/>
  <c r="O263" i="8"/>
  <c r="O133" i="8"/>
  <c r="O348" i="8"/>
  <c r="O337" i="8"/>
  <c r="O432" i="8"/>
  <c r="O420" i="8"/>
  <c r="O695" i="8"/>
  <c r="O669" i="8"/>
  <c r="O48" i="8"/>
  <c r="O665" i="8"/>
  <c r="O152" i="8"/>
  <c r="O350" i="8"/>
  <c r="O67" i="8"/>
  <c r="O251" i="8"/>
  <c r="O226" i="8"/>
  <c r="O757" i="8"/>
  <c r="O782" i="8"/>
  <c r="O551" i="8"/>
  <c r="O643" i="8"/>
  <c r="O501" i="8"/>
  <c r="O605" i="8"/>
  <c r="O787" i="8"/>
  <c r="O558" i="8"/>
  <c r="O800" i="8"/>
  <c r="O134" i="8"/>
  <c r="O572" i="8"/>
  <c r="O460" i="8"/>
  <c r="O716" i="8"/>
  <c r="O330" i="8"/>
  <c r="O791" i="8"/>
  <c r="O296" i="8"/>
  <c r="O742" i="8"/>
  <c r="O599" i="8"/>
  <c r="O442" i="8"/>
  <c r="O399" i="8"/>
  <c r="O736" i="8"/>
  <c r="O446" i="8"/>
  <c r="O38" i="8"/>
  <c r="O749" i="8"/>
  <c r="O34" i="8"/>
  <c r="O479" i="8"/>
  <c r="O719" i="8"/>
  <c r="O735" i="8"/>
  <c r="O828" i="8"/>
  <c r="O452" i="8"/>
  <c r="O129" i="8"/>
  <c r="O522" i="8"/>
  <c r="O323" i="8"/>
  <c r="O384" i="8"/>
  <c r="O440" i="8"/>
  <c r="O639" i="8"/>
  <c r="O355" i="8"/>
  <c r="O573" i="8"/>
  <c r="O541" i="8"/>
  <c r="O533" i="8"/>
  <c r="O168" i="8"/>
  <c r="O170" i="8"/>
  <c r="O571" i="8"/>
  <c r="O731" i="8"/>
  <c r="O322" i="8"/>
  <c r="O711" i="8"/>
  <c r="O85" i="8"/>
  <c r="O788" i="8"/>
  <c r="O725" i="8"/>
  <c r="O622" i="8"/>
  <c r="O448" i="8"/>
  <c r="O250" i="8"/>
  <c r="O690" i="8"/>
  <c r="O494" i="8"/>
  <c r="O121" i="8"/>
  <c r="O873" i="8"/>
  <c r="O204" i="8"/>
  <c r="O830" i="8"/>
  <c r="O464" i="8"/>
  <c r="O825" i="8"/>
  <c r="O465" i="8"/>
  <c r="O425" i="8"/>
  <c r="O659" i="8"/>
  <c r="O753" i="8"/>
  <c r="O842" i="8"/>
  <c r="J69" i="3"/>
  <c r="J55" i="3"/>
  <c r="C213" i="2"/>
  <c r="D213" i="2"/>
  <c r="E213" i="2"/>
  <c r="F213" i="2"/>
  <c r="G213" i="2"/>
  <c r="H213" i="2"/>
  <c r="J213" i="2"/>
  <c r="K213" i="2"/>
  <c r="M213" i="2"/>
  <c r="N213" i="2"/>
  <c r="O213" i="2"/>
  <c r="C30" i="2"/>
  <c r="D30" i="2"/>
  <c r="E30" i="2"/>
  <c r="F30" i="2"/>
  <c r="G30" i="2"/>
  <c r="H30" i="2"/>
  <c r="J30" i="2"/>
  <c r="K30" i="2"/>
  <c r="M30" i="2"/>
  <c r="N30" i="2"/>
  <c r="O30" i="2"/>
  <c r="C647" i="2"/>
  <c r="D647" i="2"/>
  <c r="E647" i="2"/>
  <c r="F647" i="2"/>
  <c r="G647" i="2"/>
  <c r="H647" i="2"/>
  <c r="J647" i="2"/>
  <c r="K647" i="2"/>
  <c r="M647" i="2"/>
  <c r="N647" i="2"/>
  <c r="O647" i="2"/>
  <c r="C483" i="2"/>
  <c r="D483" i="2"/>
  <c r="E483" i="2"/>
  <c r="F483" i="2"/>
  <c r="G483" i="2"/>
  <c r="H483" i="2"/>
  <c r="J483" i="2"/>
  <c r="K483" i="2"/>
  <c r="M483" i="2"/>
  <c r="N483" i="2"/>
  <c r="O483" i="2"/>
  <c r="C821" i="2"/>
  <c r="D821" i="2"/>
  <c r="E821" i="2"/>
  <c r="F821" i="2"/>
  <c r="G821" i="2"/>
  <c r="H821" i="2"/>
  <c r="J821" i="2"/>
  <c r="K821" i="2"/>
  <c r="M821" i="2"/>
  <c r="N821" i="2"/>
  <c r="O821" i="2"/>
  <c r="C617" i="2"/>
  <c r="D617" i="2"/>
  <c r="E617" i="2"/>
  <c r="F617" i="2"/>
  <c r="G617" i="2"/>
  <c r="H617" i="2"/>
  <c r="J617" i="2"/>
  <c r="K617" i="2"/>
  <c r="M617" i="2"/>
  <c r="N617" i="2"/>
  <c r="O617" i="2"/>
  <c r="C151" i="2"/>
  <c r="D151" i="2"/>
  <c r="E151" i="2"/>
  <c r="F151" i="2"/>
  <c r="G151" i="2"/>
  <c r="H151" i="2"/>
  <c r="J151" i="2"/>
  <c r="K151" i="2"/>
  <c r="M151" i="2"/>
  <c r="N151" i="2"/>
  <c r="O151" i="2"/>
  <c r="C362" i="2"/>
  <c r="D362" i="2"/>
  <c r="E362" i="2"/>
  <c r="F362" i="2"/>
  <c r="G362" i="2"/>
  <c r="H362" i="2"/>
  <c r="J362" i="2"/>
  <c r="K362" i="2"/>
  <c r="M362" i="2"/>
  <c r="N362" i="2"/>
  <c r="O362" i="2"/>
  <c r="C76" i="2"/>
  <c r="D76" i="2"/>
  <c r="E76" i="2"/>
  <c r="F76" i="2"/>
  <c r="G76" i="2"/>
  <c r="H76" i="2"/>
  <c r="J76" i="2"/>
  <c r="K76" i="2"/>
  <c r="M76" i="2"/>
  <c r="N76" i="2"/>
  <c r="O76" i="2"/>
  <c r="C181" i="2"/>
  <c r="D181" i="2"/>
  <c r="E181" i="2"/>
  <c r="F181" i="2"/>
  <c r="G181" i="2"/>
  <c r="H181" i="2"/>
  <c r="J181" i="2"/>
  <c r="K181" i="2"/>
  <c r="M181" i="2"/>
  <c r="N181" i="2"/>
  <c r="O181" i="2"/>
  <c r="C790" i="2"/>
  <c r="D790" i="2"/>
  <c r="E790" i="2"/>
  <c r="F790" i="2"/>
  <c r="G790" i="2"/>
  <c r="H790" i="2"/>
  <c r="J790" i="2"/>
  <c r="K790" i="2"/>
  <c r="M790" i="2"/>
  <c r="N790" i="2"/>
  <c r="O790" i="2"/>
  <c r="C785" i="2"/>
  <c r="D785" i="2"/>
  <c r="E785" i="2"/>
  <c r="F785" i="2"/>
  <c r="G785" i="2"/>
  <c r="H785" i="2"/>
  <c r="J785" i="2"/>
  <c r="K785" i="2"/>
  <c r="M785" i="2"/>
  <c r="N785" i="2"/>
  <c r="O785" i="2"/>
  <c r="C397" i="2"/>
  <c r="D397" i="2"/>
  <c r="E397" i="2"/>
  <c r="F397" i="2"/>
  <c r="G397" i="2"/>
  <c r="H397" i="2"/>
  <c r="J397" i="2"/>
  <c r="K397" i="2"/>
  <c r="M397" i="2"/>
  <c r="N397" i="2"/>
  <c r="O397" i="2"/>
  <c r="C855" i="2"/>
  <c r="D855" i="2"/>
  <c r="E855" i="2"/>
  <c r="F855" i="2"/>
  <c r="G855" i="2"/>
  <c r="H855" i="2"/>
  <c r="J855" i="2"/>
  <c r="K855" i="2"/>
  <c r="M855" i="2"/>
  <c r="N855" i="2"/>
  <c r="O855" i="2"/>
  <c r="C694" i="2"/>
  <c r="D694" i="2"/>
  <c r="E694" i="2"/>
  <c r="F694" i="2"/>
  <c r="G694" i="2"/>
  <c r="H694" i="2"/>
  <c r="J694" i="2"/>
  <c r="K694" i="2"/>
  <c r="M694" i="2"/>
  <c r="N694" i="2"/>
  <c r="O694" i="2"/>
  <c r="C444" i="2"/>
  <c r="D444" i="2"/>
  <c r="E444" i="2"/>
  <c r="F444" i="2"/>
  <c r="G444" i="2"/>
  <c r="H444" i="2"/>
  <c r="J444" i="2"/>
  <c r="K444" i="2"/>
  <c r="M444" i="2"/>
  <c r="N444" i="2"/>
  <c r="O444" i="2"/>
  <c r="C819" i="2"/>
  <c r="D819" i="2"/>
  <c r="E819" i="2"/>
  <c r="F819" i="2"/>
  <c r="G819" i="2"/>
  <c r="H819" i="2"/>
  <c r="J819" i="2"/>
  <c r="K819" i="2"/>
  <c r="M819" i="2"/>
  <c r="N819" i="2"/>
  <c r="O819" i="2"/>
  <c r="D622" i="8"/>
  <c r="G622" i="8"/>
  <c r="H622" i="8"/>
  <c r="I622" i="8"/>
  <c r="K622" i="8"/>
  <c r="N622" i="8"/>
  <c r="R622" i="8"/>
  <c r="T622" i="8"/>
  <c r="U622" i="8"/>
  <c r="V622" i="8"/>
  <c r="D448" i="8"/>
  <c r="G448" i="8"/>
  <c r="H448" i="8"/>
  <c r="I448" i="8"/>
  <c r="K448" i="8"/>
  <c r="N448" i="8"/>
  <c r="R448" i="8"/>
  <c r="T448" i="8"/>
  <c r="U448" i="8"/>
  <c r="V448" i="8"/>
  <c r="D250" i="8"/>
  <c r="G250" i="8"/>
  <c r="H250" i="8"/>
  <c r="I250" i="8"/>
  <c r="K250" i="8"/>
  <c r="N250" i="8"/>
  <c r="R250" i="8"/>
  <c r="T250" i="8"/>
  <c r="U250" i="8"/>
  <c r="V250" i="8"/>
  <c r="D690" i="8"/>
  <c r="G690" i="8"/>
  <c r="H690" i="8"/>
  <c r="I690" i="8"/>
  <c r="K690" i="8"/>
  <c r="N690" i="8"/>
  <c r="R690" i="8"/>
  <c r="T690" i="8"/>
  <c r="U690" i="8"/>
  <c r="V690" i="8"/>
  <c r="D494" i="8"/>
  <c r="G494" i="8"/>
  <c r="H494" i="8"/>
  <c r="I494" i="8"/>
  <c r="K494" i="8"/>
  <c r="N494" i="8"/>
  <c r="R494" i="8"/>
  <c r="T494" i="8"/>
  <c r="U494" i="8"/>
  <c r="V494" i="8"/>
  <c r="D121" i="8"/>
  <c r="G121" i="8"/>
  <c r="H121" i="8"/>
  <c r="I121" i="8"/>
  <c r="K121" i="8"/>
  <c r="N121" i="8"/>
  <c r="R121" i="8"/>
  <c r="T121" i="8"/>
  <c r="U121" i="8"/>
  <c r="V121" i="8"/>
  <c r="D873" i="8"/>
  <c r="G873" i="8"/>
  <c r="H873" i="8"/>
  <c r="I873" i="8"/>
  <c r="K873" i="8"/>
  <c r="N873" i="8"/>
  <c r="R873" i="8"/>
  <c r="T873" i="8"/>
  <c r="U873" i="8"/>
  <c r="V873" i="8"/>
  <c r="D204" i="8"/>
  <c r="G204" i="8"/>
  <c r="H204" i="8"/>
  <c r="I204" i="8"/>
  <c r="K204" i="8"/>
  <c r="N204" i="8"/>
  <c r="R204" i="8"/>
  <c r="T204" i="8"/>
  <c r="U204" i="8"/>
  <c r="V204" i="8"/>
  <c r="D830" i="8"/>
  <c r="G830" i="8"/>
  <c r="H830" i="8"/>
  <c r="I830" i="8"/>
  <c r="K830" i="8"/>
  <c r="N830" i="8"/>
  <c r="R830" i="8"/>
  <c r="T830" i="8"/>
  <c r="U830" i="8"/>
  <c r="V830" i="8"/>
  <c r="D464" i="8"/>
  <c r="G464" i="8"/>
  <c r="H464" i="8"/>
  <c r="I464" i="8"/>
  <c r="K464" i="8"/>
  <c r="N464" i="8"/>
  <c r="R464" i="8"/>
  <c r="T464" i="8"/>
  <c r="U464" i="8"/>
  <c r="V464" i="8"/>
  <c r="D825" i="8"/>
  <c r="G825" i="8"/>
  <c r="H825" i="8"/>
  <c r="I825" i="8"/>
  <c r="K825" i="8"/>
  <c r="N825" i="8"/>
  <c r="R825" i="8"/>
  <c r="T825" i="8"/>
  <c r="U825" i="8"/>
  <c r="V825" i="8"/>
  <c r="D465" i="8"/>
  <c r="G465" i="8"/>
  <c r="H465" i="8"/>
  <c r="I465" i="8"/>
  <c r="K465" i="8"/>
  <c r="N465" i="8"/>
  <c r="R465" i="8"/>
  <c r="T465" i="8"/>
  <c r="U465" i="8"/>
  <c r="V465" i="8"/>
  <c r="D425" i="8"/>
  <c r="G425" i="8"/>
  <c r="H425" i="8"/>
  <c r="I425" i="8"/>
  <c r="K425" i="8"/>
  <c r="N425" i="8"/>
  <c r="R425" i="8"/>
  <c r="T425" i="8"/>
  <c r="U425" i="8"/>
  <c r="V425" i="8"/>
  <c r="D659" i="8"/>
  <c r="G659" i="8"/>
  <c r="H659" i="8"/>
  <c r="I659" i="8"/>
  <c r="K659" i="8"/>
  <c r="N659" i="8"/>
  <c r="R659" i="8"/>
  <c r="T659" i="8"/>
  <c r="U659" i="8"/>
  <c r="V659" i="8"/>
  <c r="D753" i="8"/>
  <c r="G753" i="8"/>
  <c r="H753" i="8"/>
  <c r="I753" i="8"/>
  <c r="K753" i="8"/>
  <c r="N753" i="8"/>
  <c r="R753" i="8"/>
  <c r="T753" i="8"/>
  <c r="U753" i="8"/>
  <c r="V753" i="8"/>
  <c r="C341" i="5"/>
  <c r="F341" i="5"/>
  <c r="A341" i="5" s="1"/>
  <c r="G341" i="5"/>
  <c r="H341" i="5"/>
  <c r="J341" i="5"/>
  <c r="L341" i="5"/>
  <c r="M341" i="5"/>
  <c r="N341" i="5"/>
  <c r="P341" i="5"/>
  <c r="C169" i="5"/>
  <c r="F169" i="5"/>
  <c r="A169" i="5" s="1"/>
  <c r="G169" i="5"/>
  <c r="H169" i="5"/>
  <c r="J169" i="5"/>
  <c r="L169" i="5"/>
  <c r="M169" i="5"/>
  <c r="N169" i="5"/>
  <c r="P169" i="5"/>
  <c r="C520" i="5"/>
  <c r="F520" i="5"/>
  <c r="A520" i="5" s="1"/>
  <c r="G520" i="5"/>
  <c r="H520" i="5"/>
  <c r="J520" i="5"/>
  <c r="L520" i="5"/>
  <c r="M520" i="5"/>
  <c r="N520" i="5"/>
  <c r="P520" i="5"/>
  <c r="C614" i="5"/>
  <c r="F614" i="5"/>
  <c r="A614" i="5" s="1"/>
  <c r="G614" i="5"/>
  <c r="H614" i="5"/>
  <c r="J614" i="5"/>
  <c r="L614" i="5"/>
  <c r="M614" i="5"/>
  <c r="N614" i="5"/>
  <c r="P614" i="5"/>
  <c r="C326" i="5"/>
  <c r="F326" i="5"/>
  <c r="A326" i="5" s="1"/>
  <c r="G326" i="5"/>
  <c r="H326" i="5"/>
  <c r="J326" i="5"/>
  <c r="L326" i="5"/>
  <c r="M326" i="5"/>
  <c r="N326" i="5"/>
  <c r="P326" i="5"/>
  <c r="C668" i="5"/>
  <c r="F668" i="5"/>
  <c r="A668" i="5" s="1"/>
  <c r="G668" i="5"/>
  <c r="H668" i="5"/>
  <c r="J668" i="5"/>
  <c r="L668" i="5"/>
  <c r="M668" i="5"/>
  <c r="N668" i="5"/>
  <c r="P668" i="5"/>
  <c r="C785" i="5"/>
  <c r="F785" i="5"/>
  <c r="A785" i="5" s="1"/>
  <c r="G785" i="5"/>
  <c r="H785" i="5"/>
  <c r="J785" i="5"/>
  <c r="L785" i="5"/>
  <c r="M785" i="5"/>
  <c r="N785" i="5"/>
  <c r="P785" i="5"/>
  <c r="C585" i="5"/>
  <c r="F585" i="5"/>
  <c r="A585" i="5" s="1"/>
  <c r="G585" i="5"/>
  <c r="H585" i="5"/>
  <c r="J585" i="5"/>
  <c r="L585" i="5"/>
  <c r="M585" i="5"/>
  <c r="N585" i="5"/>
  <c r="P585" i="5"/>
  <c r="C562" i="5"/>
  <c r="F562" i="5"/>
  <c r="A562" i="5" s="1"/>
  <c r="G562" i="5"/>
  <c r="H562" i="5"/>
  <c r="J562" i="5"/>
  <c r="L562" i="5"/>
  <c r="M562" i="5"/>
  <c r="N562" i="5"/>
  <c r="P562" i="5"/>
  <c r="C274" i="5"/>
  <c r="F274" i="5"/>
  <c r="A274" i="5" s="1"/>
  <c r="G274" i="5"/>
  <c r="H274" i="5"/>
  <c r="J274" i="5"/>
  <c r="L274" i="5"/>
  <c r="M274" i="5"/>
  <c r="N274" i="5"/>
  <c r="P274" i="5"/>
  <c r="C235" i="5"/>
  <c r="F235" i="5"/>
  <c r="A235" i="5" s="1"/>
  <c r="G235" i="5"/>
  <c r="H235" i="5"/>
  <c r="J235" i="5"/>
  <c r="L235" i="5"/>
  <c r="M235" i="5"/>
  <c r="N235" i="5"/>
  <c r="P235" i="5"/>
  <c r="C492" i="5"/>
  <c r="F492" i="5"/>
  <c r="A492" i="5" s="1"/>
  <c r="G492" i="5"/>
  <c r="H492" i="5"/>
  <c r="J492" i="5"/>
  <c r="L492" i="5"/>
  <c r="M492" i="5"/>
  <c r="N492" i="5"/>
  <c r="P492" i="5"/>
  <c r="C71" i="5"/>
  <c r="F71" i="5"/>
  <c r="A71" i="5" s="1"/>
  <c r="G71" i="5"/>
  <c r="H71" i="5"/>
  <c r="J71" i="5"/>
  <c r="L71" i="5"/>
  <c r="M71" i="5"/>
  <c r="N71" i="5"/>
  <c r="P71" i="5"/>
  <c r="C516" i="5"/>
  <c r="F516" i="5"/>
  <c r="A516" i="5" s="1"/>
  <c r="G516" i="5"/>
  <c r="H516" i="5"/>
  <c r="J516" i="5"/>
  <c r="L516" i="5"/>
  <c r="M516" i="5"/>
  <c r="N516" i="5"/>
  <c r="P516" i="5"/>
  <c r="C446" i="5"/>
  <c r="F446" i="5"/>
  <c r="A446" i="5" s="1"/>
  <c r="G446" i="5"/>
  <c r="H446" i="5"/>
  <c r="J446" i="5"/>
  <c r="L446" i="5"/>
  <c r="M446" i="5"/>
  <c r="N446" i="5"/>
  <c r="P446" i="5"/>
  <c r="C31" i="1"/>
  <c r="D31" i="1"/>
  <c r="E31" i="1"/>
  <c r="F31" i="1"/>
  <c r="G31" i="1"/>
  <c r="H31" i="1"/>
  <c r="J31" i="1"/>
  <c r="K31" i="1"/>
  <c r="L31" i="1"/>
  <c r="M31" i="1"/>
  <c r="C330" i="1"/>
  <c r="D330" i="1"/>
  <c r="E330" i="1"/>
  <c r="F330" i="1"/>
  <c r="G330" i="1"/>
  <c r="H330" i="1"/>
  <c r="J330" i="1"/>
  <c r="K330" i="1"/>
  <c r="L330" i="1"/>
  <c r="M330" i="1"/>
  <c r="C619" i="1"/>
  <c r="D619" i="1"/>
  <c r="E619" i="1"/>
  <c r="F619" i="1"/>
  <c r="G619" i="1"/>
  <c r="H619" i="1"/>
  <c r="J619" i="1"/>
  <c r="K619" i="1"/>
  <c r="L619" i="1"/>
  <c r="M619" i="1"/>
  <c r="C534" i="1"/>
  <c r="D534" i="1"/>
  <c r="E534" i="1"/>
  <c r="F534" i="1"/>
  <c r="G534" i="1"/>
  <c r="H534" i="1"/>
  <c r="J534" i="1"/>
  <c r="K534" i="1"/>
  <c r="L534" i="1"/>
  <c r="M534" i="1"/>
  <c r="C156" i="1"/>
  <c r="D156" i="1"/>
  <c r="E156" i="1"/>
  <c r="F156" i="1"/>
  <c r="G156" i="1"/>
  <c r="H156" i="1"/>
  <c r="J156" i="1"/>
  <c r="K156" i="1"/>
  <c r="L156" i="1"/>
  <c r="M156" i="1"/>
  <c r="C336" i="1"/>
  <c r="D336" i="1"/>
  <c r="E336" i="1"/>
  <c r="F336" i="1"/>
  <c r="G336" i="1"/>
  <c r="H336" i="1"/>
  <c r="J336" i="1"/>
  <c r="K336" i="1"/>
  <c r="L336" i="1"/>
  <c r="M336" i="1"/>
  <c r="C625" i="1"/>
  <c r="D625" i="1"/>
  <c r="E625" i="1"/>
  <c r="F625" i="1"/>
  <c r="G625" i="1"/>
  <c r="H625" i="1"/>
  <c r="J625" i="1"/>
  <c r="K625" i="1"/>
  <c r="L625" i="1"/>
  <c r="M625" i="1"/>
  <c r="C437" i="1"/>
  <c r="D437" i="1"/>
  <c r="E437" i="1"/>
  <c r="F437" i="1"/>
  <c r="G437" i="1"/>
  <c r="H437" i="1"/>
  <c r="J437" i="1"/>
  <c r="K437" i="1"/>
  <c r="L437" i="1"/>
  <c r="M437" i="1"/>
  <c r="C214" i="1"/>
  <c r="D214" i="1"/>
  <c r="E214" i="1"/>
  <c r="F214" i="1"/>
  <c r="G214" i="1"/>
  <c r="H214" i="1"/>
  <c r="J214" i="1"/>
  <c r="K214" i="1"/>
  <c r="L214" i="1"/>
  <c r="M214" i="1"/>
  <c r="C702" i="1"/>
  <c r="D702" i="1"/>
  <c r="E702" i="1"/>
  <c r="F702" i="1"/>
  <c r="G702" i="1"/>
  <c r="H702" i="1"/>
  <c r="J702" i="1"/>
  <c r="K702" i="1"/>
  <c r="L702" i="1"/>
  <c r="M702" i="1"/>
  <c r="C690" i="1"/>
  <c r="D690" i="1"/>
  <c r="E690" i="1"/>
  <c r="F690" i="1"/>
  <c r="G690" i="1"/>
  <c r="H690" i="1"/>
  <c r="J690" i="1"/>
  <c r="K690" i="1"/>
  <c r="L690" i="1"/>
  <c r="M690" i="1"/>
  <c r="C359" i="1"/>
  <c r="D359" i="1"/>
  <c r="E359" i="1"/>
  <c r="F359" i="1"/>
  <c r="G359" i="1"/>
  <c r="H359" i="1"/>
  <c r="J359" i="1"/>
  <c r="K359" i="1"/>
  <c r="L359" i="1"/>
  <c r="M359" i="1"/>
  <c r="C15" i="1"/>
  <c r="D15" i="1"/>
  <c r="E15" i="1"/>
  <c r="F15" i="1"/>
  <c r="G15" i="1"/>
  <c r="H15" i="1"/>
  <c r="J15" i="1"/>
  <c r="K15" i="1"/>
  <c r="L15" i="1"/>
  <c r="M15" i="1"/>
  <c r="C893" i="1"/>
  <c r="D893" i="1"/>
  <c r="E893" i="1"/>
  <c r="F893" i="1"/>
  <c r="G893" i="1"/>
  <c r="H893" i="1"/>
  <c r="J893" i="1"/>
  <c r="K893" i="1"/>
  <c r="L893" i="1"/>
  <c r="M893" i="1"/>
  <c r="C767" i="1"/>
  <c r="D767" i="1"/>
  <c r="E767" i="1"/>
  <c r="F767" i="1"/>
  <c r="G767" i="1"/>
  <c r="H767" i="1"/>
  <c r="J767" i="1"/>
  <c r="K767" i="1"/>
  <c r="L767" i="1"/>
  <c r="M767" i="1"/>
  <c r="N412" i="1"/>
  <c r="N815" i="1"/>
  <c r="N558" i="1"/>
  <c r="N830" i="1"/>
  <c r="N540" i="1"/>
  <c r="N822" i="1"/>
  <c r="N841" i="1"/>
  <c r="N724" i="1"/>
  <c r="N68" i="1"/>
  <c r="N565" i="1"/>
  <c r="N730" i="1"/>
  <c r="N843" i="1"/>
  <c r="N269" i="1"/>
  <c r="N105" i="1"/>
  <c r="N600" i="1"/>
  <c r="N266" i="1"/>
  <c r="N478" i="1"/>
  <c r="N333" i="1"/>
  <c r="N704" i="1"/>
  <c r="N164" i="1"/>
  <c r="N386" i="1"/>
  <c r="N228" i="1"/>
  <c r="N301" i="1"/>
  <c r="N139" i="1"/>
  <c r="N598" i="1"/>
  <c r="N579" i="1"/>
  <c r="N326" i="1"/>
  <c r="N611" i="1"/>
  <c r="N910" i="1"/>
  <c r="N233" i="1"/>
  <c r="N829" i="1"/>
  <c r="N117" i="1"/>
  <c r="N530" i="1"/>
  <c r="N251" i="1"/>
  <c r="N389" i="1"/>
  <c r="N689" i="1"/>
  <c r="N317" i="1"/>
  <c r="N585" i="1"/>
  <c r="N444" i="1"/>
  <c r="N35" i="1"/>
  <c r="N45" i="1"/>
  <c r="N821" i="1"/>
  <c r="N464" i="1"/>
  <c r="N661" i="1"/>
  <c r="N703" i="1"/>
  <c r="N660" i="1"/>
  <c r="N346" i="1"/>
  <c r="N113" i="1"/>
  <c r="N739" i="1"/>
  <c r="N163" i="1"/>
  <c r="N638" i="1"/>
  <c r="N835" i="1"/>
  <c r="N747" i="1"/>
  <c r="N859" i="1"/>
  <c r="N850" i="1"/>
  <c r="N242" i="1"/>
  <c r="N52" i="1"/>
  <c r="N712" i="1"/>
  <c r="N21" i="1"/>
  <c r="N152" i="1"/>
  <c r="N833" i="1"/>
  <c r="N479" i="1"/>
  <c r="N82" i="1"/>
  <c r="N669" i="1"/>
  <c r="N106" i="1"/>
  <c r="N792" i="1"/>
  <c r="N337" i="1"/>
  <c r="N578" i="1"/>
  <c r="N399" i="1"/>
  <c r="N714" i="1"/>
  <c r="N603" i="1"/>
  <c r="N60" i="1"/>
  <c r="N489" i="1"/>
  <c r="N169" i="1"/>
  <c r="N376" i="1"/>
  <c r="N115" i="1"/>
  <c r="N255" i="1"/>
  <c r="N194" i="1"/>
  <c r="N322" i="1"/>
  <c r="N174" i="1"/>
  <c r="N358" i="1"/>
  <c r="N32" i="1"/>
  <c r="N315" i="1"/>
  <c r="N10" i="1"/>
  <c r="N257" i="1"/>
  <c r="N351" i="1"/>
  <c r="N779" i="1"/>
  <c r="N688" i="1"/>
  <c r="N495" i="1"/>
  <c r="N170" i="1"/>
  <c r="N795" i="1"/>
  <c r="N856" i="1"/>
  <c r="N262" i="1"/>
  <c r="N607" i="1"/>
  <c r="N435" i="1"/>
  <c r="N370" i="1"/>
  <c r="N879" i="1"/>
  <c r="N750" i="1"/>
  <c r="N467" i="1"/>
  <c r="N199" i="1"/>
  <c r="N353" i="1"/>
  <c r="N803" i="1"/>
  <c r="N680" i="1"/>
  <c r="N865" i="1"/>
  <c r="N883" i="1"/>
  <c r="N563" i="1"/>
  <c r="N210" i="1"/>
  <c r="N209" i="1"/>
  <c r="N550" i="1"/>
  <c r="N134" i="1"/>
  <c r="N361" i="1"/>
  <c r="N474" i="1"/>
  <c r="N70" i="1"/>
  <c r="N154" i="1"/>
  <c r="N256" i="1"/>
  <c r="N699" i="1"/>
  <c r="N636" i="1"/>
  <c r="N484" i="1"/>
  <c r="N880" i="1"/>
  <c r="N136" i="1"/>
  <c r="N696" i="1"/>
  <c r="N900" i="1"/>
  <c r="N22" i="1"/>
  <c r="N559" i="1"/>
  <c r="N555" i="1"/>
  <c r="N29" i="1"/>
  <c r="N539" i="1"/>
  <c r="N591" i="1"/>
  <c r="N46" i="1"/>
  <c r="N513" i="1"/>
  <c r="N390" i="1"/>
  <c r="N108" i="1"/>
  <c r="N42" i="1"/>
  <c r="N125" i="1"/>
  <c r="N101" i="1"/>
  <c r="N597" i="1"/>
  <c r="N547" i="1"/>
  <c r="N24" i="1"/>
  <c r="N757" i="1"/>
  <c r="N475" i="1"/>
  <c r="N377" i="1"/>
  <c r="N568" i="1"/>
  <c r="N573" i="1"/>
  <c r="N518" i="1"/>
  <c r="N828" i="1"/>
  <c r="N499" i="1"/>
  <c r="N813" i="1"/>
  <c r="N552" i="1"/>
  <c r="N557" i="1"/>
  <c r="N368" i="1"/>
  <c r="N776" i="1"/>
  <c r="N375" i="1"/>
  <c r="N888" i="1"/>
  <c r="N272" i="1"/>
  <c r="N379" i="1"/>
  <c r="N451" i="1"/>
  <c r="N196" i="1"/>
  <c r="N268" i="1"/>
  <c r="N831" i="1"/>
  <c r="N94" i="1"/>
  <c r="N800" i="1"/>
  <c r="N845" i="1"/>
  <c r="N656" i="1"/>
  <c r="N53" i="1"/>
  <c r="N840" i="1"/>
  <c r="N891" i="1"/>
  <c r="N716" i="1"/>
  <c r="N392" i="1"/>
  <c r="N357" i="1"/>
  <c r="N343" i="1"/>
  <c r="N373" i="1"/>
  <c r="N773" i="1"/>
  <c r="N413" i="1"/>
  <c r="N858" i="1"/>
  <c r="N207" i="1"/>
  <c r="N394" i="1"/>
  <c r="N150" i="1"/>
  <c r="N851" i="1"/>
  <c r="N652" i="1"/>
  <c r="N457" i="1"/>
  <c r="N801" i="1"/>
  <c r="N385" i="1"/>
  <c r="N538" i="1"/>
  <c r="N247" i="1"/>
  <c r="N122" i="1"/>
  <c r="N224" i="1"/>
  <c r="N454" i="1"/>
  <c r="N860" i="1"/>
  <c r="N59" i="1"/>
  <c r="N369" i="1"/>
  <c r="N805" i="1"/>
  <c r="N87" i="1"/>
  <c r="N749" i="1"/>
  <c r="N222" i="1"/>
  <c r="N204" i="1"/>
  <c r="N54" i="1"/>
  <c r="N602" i="1"/>
  <c r="N670" i="1"/>
  <c r="N672" i="1"/>
  <c r="N414" i="1"/>
  <c r="N98" i="1"/>
  <c r="N763" i="1"/>
  <c r="N158" i="1"/>
  <c r="N360" i="1"/>
  <c r="N848" i="1"/>
  <c r="N528" i="1"/>
  <c r="N90" i="1"/>
  <c r="N140" i="1"/>
  <c r="N784" i="1"/>
  <c r="N340" i="1"/>
  <c r="N890" i="1"/>
  <c r="N868" i="1"/>
  <c r="N701" i="1"/>
  <c r="N604" i="1"/>
  <c r="N26" i="1"/>
  <c r="N264" i="1"/>
  <c r="N569" i="1"/>
  <c r="N674" i="1"/>
  <c r="N231" i="1"/>
  <c r="N319" i="1"/>
  <c r="N807" i="1"/>
  <c r="N89" i="1"/>
  <c r="N448" i="1"/>
  <c r="N811" i="1"/>
  <c r="N447" i="1"/>
  <c r="N469" i="1"/>
  <c r="N331" i="1"/>
  <c r="N137" i="1"/>
  <c r="N455" i="1"/>
  <c r="N243" i="1"/>
  <c r="N753" i="1"/>
  <c r="N91" i="1"/>
  <c r="N239" i="1"/>
  <c r="N175" i="1"/>
  <c r="N881" i="1"/>
  <c r="N185" i="1"/>
  <c r="N316" i="1"/>
  <c r="N382" i="1"/>
  <c r="N832" i="1"/>
  <c r="N398" i="1"/>
  <c r="N263" i="1"/>
  <c r="N769" i="1"/>
  <c r="N471" i="1"/>
  <c r="N8" i="1"/>
  <c r="N182" i="1"/>
  <c r="N816" i="1"/>
  <c r="N587" i="1"/>
  <c r="N230" i="1"/>
  <c r="N362" i="1"/>
  <c r="N425" i="1"/>
  <c r="N314" i="1"/>
  <c r="N825" i="1"/>
  <c r="N657" i="1"/>
  <c r="N450" i="1"/>
  <c r="N155" i="1"/>
  <c r="N296" i="1"/>
  <c r="N427" i="1"/>
  <c r="N278" i="1"/>
  <c r="N616" i="1"/>
  <c r="N334" i="1"/>
  <c r="N212" i="1"/>
  <c r="N819" i="1"/>
  <c r="N325" i="1"/>
  <c r="N872" i="1"/>
  <c r="N271" i="1"/>
  <c r="N622" i="1"/>
  <c r="N671" i="1"/>
  <c r="N345" i="1"/>
  <c r="N168" i="1"/>
  <c r="N617" i="1"/>
  <c r="N267" i="1"/>
  <c r="N827" i="1"/>
  <c r="N796" i="1"/>
  <c r="N762" i="1"/>
  <c r="N421" i="1"/>
  <c r="N627" i="1"/>
  <c r="N493" i="1"/>
  <c r="N618" i="1"/>
  <c r="N126" i="1"/>
  <c r="N295" i="1"/>
  <c r="N601" i="1"/>
  <c r="N491" i="1"/>
  <c r="N854" i="1"/>
  <c r="N221" i="1"/>
  <c r="N347" i="1"/>
  <c r="N283" i="1"/>
  <c r="N583" i="1"/>
  <c r="N442" i="1"/>
  <c r="N595" i="1"/>
  <c r="N9" i="1"/>
  <c r="N649" i="1"/>
  <c r="N510" i="1"/>
  <c r="N252" i="1"/>
  <c r="N525" i="1"/>
  <c r="N834" i="1"/>
  <c r="N768" i="1"/>
  <c r="N383" i="1"/>
  <c r="N143" i="1"/>
  <c r="N445" i="1"/>
  <c r="N545" i="1"/>
  <c r="N793" i="1"/>
  <c r="N549" i="1"/>
  <c r="N367" i="1"/>
  <c r="N397" i="1"/>
  <c r="N584" i="1"/>
  <c r="N675" i="1"/>
  <c r="N135" i="1"/>
  <c r="N472" i="1"/>
  <c r="N623" i="1"/>
  <c r="N589" i="1"/>
  <c r="N817" i="1"/>
  <c r="N909" i="1"/>
  <c r="N612" i="1"/>
  <c r="N128" i="1"/>
  <c r="N348" i="1"/>
  <c r="N96" i="1"/>
  <c r="N420" i="1"/>
  <c r="N102" i="1"/>
  <c r="N400" i="1"/>
  <c r="N48" i="1"/>
  <c r="N138" i="1"/>
  <c r="N30" i="1"/>
  <c r="N121" i="1"/>
  <c r="N11" i="1"/>
  <c r="N387" i="1"/>
  <c r="N520" i="1"/>
  <c r="N434" i="1"/>
  <c r="N372" i="1"/>
  <c r="N329" i="1"/>
  <c r="N695" i="1"/>
  <c r="N736" i="1"/>
  <c r="N878" i="1"/>
  <c r="N292" i="1"/>
  <c r="N225" i="1"/>
  <c r="N765" i="1"/>
  <c r="N388" i="1"/>
  <c r="N159" i="1"/>
  <c r="N574" i="1"/>
  <c r="N486" i="1"/>
  <c r="N188" i="1"/>
  <c r="N496" i="1"/>
  <c r="N609" i="1"/>
  <c r="N655" i="1"/>
  <c r="N57" i="1"/>
  <c r="N631" i="1"/>
  <c r="N356" i="1"/>
  <c r="N141" i="1"/>
  <c r="N802" i="1"/>
  <c r="N220" i="1"/>
  <c r="N826" i="1"/>
  <c r="N653" i="1"/>
  <c r="N206" i="1"/>
  <c r="N710" i="1"/>
  <c r="N903" i="1"/>
  <c r="N778" i="1"/>
  <c r="N542" i="1"/>
  <c r="N147" i="1"/>
  <c r="N452" i="1"/>
  <c r="N777" i="1"/>
  <c r="N876" i="1"/>
  <c r="N86" i="1"/>
  <c r="N838" i="1"/>
  <c r="N506" i="1"/>
  <c r="N201" i="1"/>
  <c r="N424" i="1"/>
  <c r="N39" i="1"/>
  <c r="N904" i="1"/>
  <c r="N561" i="1"/>
  <c r="N298" i="1"/>
  <c r="N643" i="1"/>
  <c r="N707" i="1"/>
  <c r="N488" i="1"/>
  <c r="N898" i="1"/>
  <c r="N482" i="1"/>
  <c r="N78" i="1"/>
  <c r="N566" i="1"/>
  <c r="N103" i="1"/>
  <c r="N28" i="1"/>
  <c r="N443" i="1"/>
  <c r="N229" i="1"/>
  <c r="N69" i="1"/>
  <c r="N847" i="1"/>
  <c r="N775" i="1"/>
  <c r="N693" i="1"/>
  <c r="N13" i="1"/>
  <c r="N901" i="1"/>
  <c r="N531" i="1"/>
  <c r="N320" i="1"/>
  <c r="N288" i="1"/>
  <c r="N894" i="1"/>
  <c r="N708" i="1"/>
  <c r="N88" i="1"/>
  <c r="N522" i="1"/>
  <c r="N517" i="1"/>
  <c r="N687" i="1"/>
  <c r="N754" i="1"/>
  <c r="N80" i="1"/>
  <c r="N797" i="1"/>
  <c r="N554" i="1"/>
  <c r="N350" i="1"/>
  <c r="N544" i="1"/>
  <c r="N770" i="1"/>
  <c r="N100" i="1"/>
  <c r="N608" i="1"/>
  <c r="N886" i="1"/>
  <c r="N654" i="1"/>
  <c r="N81" i="1"/>
  <c r="N396" i="1"/>
  <c r="N887" i="1"/>
  <c r="N403" i="1"/>
  <c r="N902" i="1"/>
  <c r="N572" i="1"/>
  <c r="N365" i="1"/>
  <c r="N217" i="1"/>
  <c r="N145" i="1"/>
  <c r="N260" i="1"/>
  <c r="N664" i="1"/>
  <c r="N65" i="1"/>
  <c r="N814" i="1"/>
  <c r="N12" i="1"/>
  <c r="N867" i="1"/>
  <c r="N628" i="1"/>
  <c r="N846" i="1"/>
  <c r="N328" i="1"/>
  <c r="N673" i="1"/>
  <c r="N297" i="1"/>
  <c r="N744" i="1"/>
  <c r="N459" i="1"/>
  <c r="N759" i="1"/>
  <c r="N885" i="1"/>
  <c r="N51" i="1"/>
  <c r="N363" i="1"/>
  <c r="N127" i="1"/>
  <c r="N644" i="1"/>
  <c r="N820" i="1"/>
  <c r="N575" i="1"/>
  <c r="N401" i="1"/>
  <c r="N149" i="1"/>
  <c r="N55" i="1"/>
  <c r="N556" i="1"/>
  <c r="N148" i="1"/>
  <c r="N215" i="1"/>
  <c r="N250" i="1"/>
  <c r="N837" i="1"/>
  <c r="N456" i="1"/>
  <c r="N123" i="1"/>
  <c r="N371" i="1"/>
  <c r="N576" i="1"/>
  <c r="N756" i="1"/>
  <c r="N438" i="1"/>
  <c r="N605" i="1"/>
  <c r="N780" i="1"/>
  <c r="N505" i="1"/>
  <c r="N422" i="1"/>
  <c r="N417" i="1"/>
  <c r="N235" i="1"/>
  <c r="N305" i="1"/>
  <c r="N723" i="1"/>
  <c r="N211" i="1"/>
  <c r="N877" i="1"/>
  <c r="N497" i="1"/>
  <c r="N592" i="1"/>
  <c r="N440" i="1"/>
  <c r="N896" i="1"/>
  <c r="N728" i="1"/>
  <c r="N844" i="1"/>
  <c r="N524" i="1"/>
  <c r="N303" i="1"/>
  <c r="N647" i="1"/>
  <c r="N884" i="1"/>
  <c r="N378" i="1"/>
  <c r="N133" i="1"/>
  <c r="N783" i="1"/>
  <c r="N408" i="1"/>
  <c r="N118" i="1"/>
  <c r="N193" i="1"/>
  <c r="N541" i="1"/>
  <c r="N781" i="1"/>
  <c r="N676" i="1"/>
  <c r="N432" i="1"/>
  <c r="N718" i="1"/>
  <c r="N171" i="1"/>
  <c r="N912" i="1"/>
  <c r="N120" i="1"/>
  <c r="N504" i="1"/>
  <c r="N564" i="1"/>
  <c r="N281" i="1"/>
  <c r="N804" i="1"/>
  <c r="N665" i="1"/>
  <c r="N824" i="1"/>
  <c r="N501" i="1"/>
  <c r="N124" i="1"/>
  <c r="N755" i="1"/>
  <c r="N782" i="1"/>
  <c r="N705" i="1"/>
  <c r="N738" i="1"/>
  <c r="N873" i="1"/>
  <c r="N567" i="1"/>
  <c r="N208" i="1"/>
  <c r="N706" i="1"/>
  <c r="N391" i="1"/>
  <c r="N177" i="1"/>
  <c r="N711" i="1"/>
  <c r="N663" i="1"/>
  <c r="N494" i="1"/>
  <c r="N537" i="1"/>
  <c r="N19" i="1"/>
  <c r="N853" i="1"/>
  <c r="N476" i="1"/>
  <c r="N726" i="1"/>
  <c r="N646" i="1"/>
  <c r="N599" i="1"/>
  <c r="N679" i="1"/>
  <c r="N461" i="1"/>
  <c r="N466" i="1"/>
  <c r="N291" i="1"/>
  <c r="N223" i="1"/>
  <c r="N786" i="1"/>
  <c r="N624" i="1"/>
  <c r="N240" i="1"/>
  <c r="N431" i="1"/>
  <c r="N23" i="1"/>
  <c r="N515" i="1"/>
  <c r="N519" i="1"/>
  <c r="N682" i="1"/>
  <c r="N300" i="1"/>
  <c r="N216" i="1"/>
  <c r="N692" i="1"/>
  <c r="N490" i="1"/>
  <c r="N485" i="1"/>
  <c r="N110" i="1"/>
  <c r="N410" i="1"/>
  <c r="N293" i="1"/>
  <c r="N861" i="1"/>
  <c r="N327" i="1"/>
  <c r="N446" i="1"/>
  <c r="N161" i="1"/>
  <c r="N548" i="1"/>
  <c r="N142" i="1"/>
  <c r="N119" i="1"/>
  <c r="N395" i="1"/>
  <c r="N409" i="1"/>
  <c r="N380" i="1"/>
  <c r="N698" i="1"/>
  <c r="N415" i="1"/>
  <c r="N37" i="1"/>
  <c r="N44" i="1"/>
  <c r="N593" i="1"/>
  <c r="N63" i="1"/>
  <c r="N751" i="1"/>
  <c r="N429" i="1"/>
  <c r="N733" i="1"/>
  <c r="N172" i="1"/>
  <c r="N629" i="1"/>
  <c r="N246" i="1"/>
  <c r="N62" i="1"/>
  <c r="N92" i="1"/>
  <c r="N677" i="1"/>
  <c r="N463" i="1"/>
  <c r="N449" i="1"/>
  <c r="N238" i="1"/>
  <c r="N662" i="1"/>
  <c r="N870" i="1"/>
  <c r="N47" i="1"/>
  <c r="N732" i="1"/>
  <c r="N74" i="1"/>
  <c r="N381" i="1"/>
  <c r="N195" i="1"/>
  <c r="N355" i="1"/>
  <c r="N857" i="1"/>
  <c r="N84" i="1"/>
  <c r="N384" i="1"/>
  <c r="N621" i="1"/>
  <c r="N17" i="1"/>
  <c r="N354" i="1"/>
  <c r="N71" i="1"/>
  <c r="N205" i="1"/>
  <c r="N309" i="1"/>
  <c r="N684" i="1"/>
  <c r="N640" i="1"/>
  <c r="N875" i="1"/>
  <c r="N38" i="1"/>
  <c r="N543" i="1"/>
  <c r="N338" i="1"/>
  <c r="N709" i="1"/>
  <c r="N523" i="1"/>
  <c r="N658" i="1"/>
  <c r="N889" i="1"/>
  <c r="N439" i="1"/>
  <c r="N130" i="1"/>
  <c r="N418" i="1"/>
  <c r="N183" i="1"/>
  <c r="N678" i="1"/>
  <c r="N727" i="1"/>
  <c r="N729" i="1"/>
  <c r="N321" i="1"/>
  <c r="N218" i="1"/>
  <c r="N146" i="1"/>
  <c r="N167" i="1"/>
  <c r="N516" i="1"/>
  <c r="N487" i="1"/>
  <c r="N864" i="1"/>
  <c r="N312" i="1"/>
  <c r="N302" i="1"/>
  <c r="N253" i="1"/>
  <c r="N855" i="1"/>
  <c r="N666" i="1"/>
  <c r="N173" i="1"/>
  <c r="N287" i="1"/>
  <c r="N849" i="1"/>
  <c r="N748" i="1"/>
  <c r="N905" i="1"/>
  <c r="N179" i="1"/>
  <c r="N532" i="1"/>
  <c r="N481" i="1"/>
  <c r="N839" i="1"/>
  <c r="N306" i="1"/>
  <c r="N503" i="1"/>
  <c r="N14" i="1"/>
  <c r="N606" i="1"/>
  <c r="N324" i="1"/>
  <c r="N626" i="1"/>
  <c r="N722" i="1"/>
  <c r="N428" i="1"/>
  <c r="N423" i="1"/>
  <c r="N526" i="1"/>
  <c r="N508" i="1"/>
  <c r="N349" i="1"/>
  <c r="N895" i="1"/>
  <c r="N717" i="1"/>
  <c r="N581" i="1"/>
  <c r="N570" i="1"/>
  <c r="N869" i="1"/>
  <c r="N285" i="1"/>
  <c r="N842" i="1"/>
  <c r="N794" i="1"/>
  <c r="N433" i="1"/>
  <c r="N93" i="1"/>
  <c r="N502" i="1"/>
  <c r="N237" i="1"/>
  <c r="N50" i="1"/>
  <c r="N310" i="1"/>
  <c r="N686" i="1"/>
  <c r="N299" i="1"/>
  <c r="N721" i="1"/>
  <c r="N746" i="1"/>
  <c r="N892" i="1"/>
  <c r="N635" i="1"/>
  <c r="N731" i="1"/>
  <c r="N157" i="1"/>
  <c r="N200" i="1"/>
  <c r="N258" i="1"/>
  <c r="N577" i="1"/>
  <c r="N787" i="1"/>
  <c r="N34" i="1"/>
  <c r="N342" i="1"/>
  <c r="N153" i="1"/>
  <c r="N244" i="1"/>
  <c r="N908" i="1"/>
  <c r="N393" i="1"/>
  <c r="N441" i="1"/>
  <c r="N109" i="1"/>
  <c r="N882" i="1"/>
  <c r="N43" i="1"/>
  <c r="N165" i="1"/>
  <c r="N248" i="1"/>
  <c r="N83" i="1"/>
  <c r="N341" i="1"/>
  <c r="N758" i="1"/>
  <c r="N95" i="1"/>
  <c r="N713" i="1"/>
  <c r="N737" i="1"/>
  <c r="N741" i="1"/>
  <c r="N480" i="1"/>
  <c r="N107" i="1"/>
  <c r="N645" i="1"/>
  <c r="N866" i="1"/>
  <c r="N788" i="1"/>
  <c r="N633" i="1"/>
  <c r="N76" i="1"/>
  <c r="N245" i="1"/>
  <c r="N67" i="1"/>
  <c r="N176" i="1"/>
  <c r="N180" i="1"/>
  <c r="N613" i="1"/>
  <c r="N798" i="1"/>
  <c r="N131" i="1"/>
  <c r="N178" i="1"/>
  <c r="N279" i="1"/>
  <c r="N462" i="1"/>
  <c r="N862" i="1"/>
  <c r="N535" i="1"/>
  <c r="N419" i="1"/>
  <c r="N332" i="1"/>
  <c r="N41" i="1"/>
  <c r="N339" i="1"/>
  <c r="N743" i="1"/>
  <c r="N323" i="1"/>
  <c r="N507" i="1"/>
  <c r="N668" i="1"/>
  <c r="N265" i="1"/>
  <c r="N187" i="1"/>
  <c r="N402" i="1"/>
  <c r="N772" i="1"/>
  <c r="N785" i="1"/>
  <c r="N241" i="1"/>
  <c r="N596" i="1"/>
  <c r="N213" i="1"/>
  <c r="N85" i="1"/>
  <c r="N374" i="1"/>
  <c r="N318" i="1"/>
  <c r="N897" i="1"/>
  <c r="N219" i="1"/>
  <c r="N114" i="1"/>
  <c r="N49" i="1"/>
  <c r="N16" i="1"/>
  <c r="N40" i="1"/>
  <c r="N529" i="1"/>
  <c r="N818" i="1"/>
  <c r="N249" i="1"/>
  <c r="N111" i="1"/>
  <c r="N352" i="1"/>
  <c r="N752" i="1"/>
  <c r="N313" i="1"/>
  <c r="N254" i="1"/>
  <c r="N809" i="1"/>
  <c r="N458" i="1"/>
  <c r="N906" i="1"/>
  <c r="N745" i="1"/>
  <c r="N20" i="1"/>
  <c r="N641" i="1"/>
  <c r="N553" i="1"/>
  <c r="N416" i="1"/>
  <c r="N232" i="1"/>
  <c r="N852" i="1"/>
  <c r="N282" i="1"/>
  <c r="N725" i="1"/>
  <c r="N166" i="1"/>
  <c r="N551" i="1"/>
  <c r="N473" i="1"/>
  <c r="N259" i="1"/>
  <c r="N197" i="1"/>
  <c r="N590" i="1"/>
  <c r="N514" i="1"/>
  <c r="N58" i="1"/>
  <c r="N144" i="1"/>
  <c r="N61" i="1"/>
  <c r="N79" i="1"/>
  <c r="N33" i="1"/>
  <c r="N7" i="1"/>
  <c r="N588" i="1"/>
  <c r="N468" i="1"/>
  <c r="N411" i="1"/>
  <c r="N407" i="1"/>
  <c r="N500" i="1"/>
  <c r="N691" i="1"/>
  <c r="N650" i="1"/>
  <c r="N307" i="1"/>
  <c r="N344" i="1"/>
  <c r="N189" i="1"/>
  <c r="N766" i="1"/>
  <c r="N426" i="1"/>
  <c r="N203" i="1"/>
  <c r="N899" i="1"/>
  <c r="N186" i="1"/>
  <c r="N521" i="1"/>
  <c r="N280" i="1"/>
  <c r="N151" i="1"/>
  <c r="N871" i="1"/>
  <c r="N810" i="1"/>
  <c r="N509" i="1"/>
  <c r="N562" i="1"/>
  <c r="N511" i="1"/>
  <c r="N742" i="1"/>
  <c r="N277" i="1"/>
  <c r="N774" i="1"/>
  <c r="N610" i="1"/>
  <c r="N453" i="1"/>
  <c r="N648" i="1"/>
  <c r="N477" i="1"/>
  <c r="N667" i="1"/>
  <c r="N694" i="1"/>
  <c r="N286" i="1"/>
  <c r="N498" i="1"/>
  <c r="N270" i="1"/>
  <c r="N274" i="1"/>
  <c r="N874" i="1"/>
  <c r="N812" i="1"/>
  <c r="N799" i="1"/>
  <c r="N582" i="1"/>
  <c r="N181" i="1"/>
  <c r="N72" i="1"/>
  <c r="N77" i="1"/>
  <c r="N73" i="1"/>
  <c r="N311" i="1"/>
  <c r="N160" i="1"/>
  <c r="N184" i="1"/>
  <c r="N430" i="1"/>
  <c r="N761" i="1"/>
  <c r="N192" i="1"/>
  <c r="N791" i="1"/>
  <c r="N594" i="1"/>
  <c r="N734" i="1"/>
  <c r="N190" i="1"/>
  <c r="N18" i="1"/>
  <c r="N31" i="1"/>
  <c r="N330" i="1"/>
  <c r="N619" i="1"/>
  <c r="N534" i="1"/>
  <c r="N156" i="1"/>
  <c r="N336" i="1"/>
  <c r="N625" i="1"/>
  <c r="N437" i="1"/>
  <c r="N214" i="1"/>
  <c r="N702" i="1"/>
  <c r="N690" i="1"/>
  <c r="N359" i="1"/>
  <c r="N15" i="1"/>
  <c r="N893" i="1"/>
  <c r="N767" i="1"/>
  <c r="P85" i="2"/>
  <c r="O85" i="2"/>
  <c r="N85" i="2"/>
  <c r="M85" i="2"/>
  <c r="K85" i="2"/>
  <c r="J85" i="2"/>
  <c r="H85" i="2"/>
  <c r="G85" i="2"/>
  <c r="F85" i="2"/>
  <c r="E85" i="2"/>
  <c r="D85" i="2"/>
  <c r="C85" i="2"/>
  <c r="P118" i="2"/>
  <c r="O118" i="2"/>
  <c r="N118" i="2"/>
  <c r="M118" i="2"/>
  <c r="K118" i="2"/>
  <c r="J118" i="2"/>
  <c r="H118" i="2"/>
  <c r="G118" i="2"/>
  <c r="F118" i="2"/>
  <c r="E118" i="2"/>
  <c r="D118" i="2"/>
  <c r="C118" i="2"/>
  <c r="V639" i="8"/>
  <c r="U639" i="8"/>
  <c r="T639" i="8"/>
  <c r="R639" i="8"/>
  <c r="N639" i="8"/>
  <c r="K639" i="8"/>
  <c r="I639" i="8"/>
  <c r="H639" i="8"/>
  <c r="G639" i="8"/>
  <c r="D639" i="8"/>
  <c r="V440" i="8"/>
  <c r="U440" i="8"/>
  <c r="T440" i="8"/>
  <c r="R440" i="8"/>
  <c r="N440" i="8"/>
  <c r="K440" i="8"/>
  <c r="I440" i="8"/>
  <c r="H440" i="8"/>
  <c r="G440" i="8"/>
  <c r="D440" i="8"/>
  <c r="P208" i="5"/>
  <c r="N208" i="5"/>
  <c r="M208" i="5"/>
  <c r="L208" i="5"/>
  <c r="J208" i="5"/>
  <c r="H208" i="5"/>
  <c r="G208" i="5"/>
  <c r="F208" i="5"/>
  <c r="A208" i="5" s="1"/>
  <c r="C208" i="5"/>
  <c r="P27" i="5"/>
  <c r="N27" i="5"/>
  <c r="M27" i="5"/>
  <c r="L27" i="5"/>
  <c r="J27" i="5"/>
  <c r="H27" i="5"/>
  <c r="G27" i="5"/>
  <c r="F27" i="5"/>
  <c r="A27" i="5" s="1"/>
  <c r="C27" i="5"/>
  <c r="M313" i="1"/>
  <c r="L313" i="1"/>
  <c r="K313" i="1"/>
  <c r="J313" i="1"/>
  <c r="H313" i="1"/>
  <c r="G313" i="1"/>
  <c r="F313" i="1"/>
  <c r="E313" i="1"/>
  <c r="D313" i="1"/>
  <c r="C313" i="1"/>
  <c r="M321" i="1"/>
  <c r="L321" i="1"/>
  <c r="K321" i="1"/>
  <c r="J321" i="1"/>
  <c r="H321" i="1"/>
  <c r="G321" i="1"/>
  <c r="F321" i="1"/>
  <c r="E321" i="1"/>
  <c r="D321" i="1"/>
  <c r="C321" i="1"/>
  <c r="P801" i="2"/>
  <c r="O801" i="2"/>
  <c r="N801" i="2"/>
  <c r="M801" i="2"/>
  <c r="K801" i="2"/>
  <c r="J801" i="2"/>
  <c r="H801" i="2"/>
  <c r="G801" i="2"/>
  <c r="F801" i="2"/>
  <c r="E801" i="2"/>
  <c r="D801" i="2"/>
  <c r="C801" i="2"/>
  <c r="V323" i="8"/>
  <c r="U323" i="8"/>
  <c r="T323" i="8"/>
  <c r="R323" i="8"/>
  <c r="N323" i="8"/>
  <c r="K323" i="8"/>
  <c r="I323" i="8"/>
  <c r="H323" i="8"/>
  <c r="G323" i="8"/>
  <c r="D323" i="8"/>
  <c r="P52" i="5"/>
  <c r="N52" i="5"/>
  <c r="M52" i="5"/>
  <c r="L52" i="5"/>
  <c r="J52" i="5"/>
  <c r="H52" i="5"/>
  <c r="G52" i="5"/>
  <c r="F52" i="5"/>
  <c r="A52" i="5" s="1"/>
  <c r="C52" i="5"/>
  <c r="M184" i="1"/>
  <c r="L184" i="1"/>
  <c r="K184" i="1"/>
  <c r="J184" i="1"/>
  <c r="H184" i="1"/>
  <c r="G184" i="1"/>
  <c r="F184" i="1"/>
  <c r="E184" i="1"/>
  <c r="D184" i="1"/>
  <c r="C184" i="1"/>
  <c r="V355" i="8"/>
  <c r="U355" i="8"/>
  <c r="T355" i="8"/>
  <c r="R355" i="8"/>
  <c r="N355" i="8"/>
  <c r="K355" i="8"/>
  <c r="I355" i="8"/>
  <c r="H355" i="8"/>
  <c r="G355" i="8"/>
  <c r="D355" i="8"/>
  <c r="V384" i="8"/>
  <c r="U384" i="8"/>
  <c r="T384" i="8"/>
  <c r="R384" i="8"/>
  <c r="N384" i="8"/>
  <c r="K384" i="8"/>
  <c r="I384" i="8"/>
  <c r="H384" i="8"/>
  <c r="G384" i="8"/>
  <c r="D384" i="8"/>
  <c r="K278" i="2"/>
  <c r="K595" i="2"/>
  <c r="K883" i="2"/>
  <c r="K240" i="2"/>
  <c r="K392" i="2"/>
  <c r="K609" i="2"/>
  <c r="K485" i="2"/>
  <c r="K14" i="2"/>
  <c r="K517" i="2"/>
  <c r="K39" i="2"/>
  <c r="K314" i="2"/>
  <c r="K71" i="2"/>
  <c r="K431" i="2"/>
  <c r="K716" i="2"/>
  <c r="K685" i="2"/>
  <c r="K16" i="2"/>
  <c r="K319" i="2"/>
  <c r="K775" i="2"/>
  <c r="K461" i="2"/>
  <c r="K127" i="2"/>
  <c r="K691" i="2"/>
  <c r="K103" i="2"/>
  <c r="K774" i="2"/>
  <c r="K564" i="2"/>
  <c r="K649" i="2"/>
  <c r="K519" i="2"/>
  <c r="K854" i="2"/>
  <c r="K149" i="2"/>
  <c r="K176" i="2"/>
  <c r="K534" i="2"/>
  <c r="K887" i="2"/>
  <c r="K242" i="2"/>
  <c r="K351" i="2"/>
  <c r="K288" i="2"/>
  <c r="K58" i="2"/>
  <c r="K342" i="2"/>
  <c r="K683" i="2"/>
  <c r="K8" i="2"/>
  <c r="K687" i="2"/>
  <c r="K412" i="2"/>
  <c r="K709" i="2"/>
  <c r="K656" i="2"/>
  <c r="K750" i="2"/>
  <c r="K199" i="2"/>
  <c r="K827" i="2"/>
  <c r="K25" i="2"/>
  <c r="K7" i="2"/>
  <c r="K84" i="2"/>
  <c r="K142" i="2"/>
  <c r="K465" i="2"/>
  <c r="K473" i="2"/>
  <c r="K815" i="2"/>
  <c r="K247" i="2"/>
  <c r="K11" i="2"/>
  <c r="K81" i="2"/>
  <c r="K802" i="2"/>
  <c r="K575" i="2"/>
  <c r="K583" i="2"/>
  <c r="K476" i="2"/>
  <c r="K452" i="2"/>
  <c r="K234" i="2"/>
  <c r="K714" i="2"/>
  <c r="K236" i="2"/>
  <c r="K38" i="2"/>
  <c r="K408" i="2"/>
  <c r="K437" i="2"/>
  <c r="K131" i="2"/>
  <c r="K553" i="2"/>
  <c r="K638" i="2"/>
  <c r="K717" i="2"/>
  <c r="K385" i="2"/>
  <c r="K772" i="2"/>
  <c r="K550" i="2"/>
  <c r="K712" i="2"/>
  <c r="K816" i="2"/>
  <c r="K527" i="2"/>
  <c r="K869" i="2"/>
  <c r="K546" i="2"/>
  <c r="K144" i="2"/>
  <c r="K881" i="2"/>
  <c r="K853" i="2"/>
  <c r="K724" i="2"/>
  <c r="K10" i="2"/>
  <c r="K28" i="2"/>
  <c r="K187" i="2"/>
  <c r="K727" i="2"/>
  <c r="K96" i="2"/>
  <c r="K212" i="2"/>
  <c r="K615" i="2"/>
  <c r="K873" i="2"/>
  <c r="K349" i="2"/>
  <c r="K101" i="2"/>
  <c r="K310" i="2"/>
  <c r="K604" i="2"/>
  <c r="K804" i="2"/>
  <c r="K268" i="2"/>
  <c r="K652" i="2"/>
  <c r="K203" i="2"/>
  <c r="K281" i="2"/>
  <c r="K433" i="2"/>
  <c r="K158" i="2"/>
  <c r="K552" i="2"/>
  <c r="K793" i="2"/>
  <c r="K847" i="2"/>
  <c r="K172" i="2"/>
  <c r="K457" i="2"/>
  <c r="K293" i="2"/>
  <c r="K660" i="2"/>
  <c r="K757" i="2"/>
  <c r="K395" i="2"/>
  <c r="K708" i="2"/>
  <c r="K798" i="2"/>
  <c r="K453" i="2"/>
  <c r="K745" i="2"/>
  <c r="K405" i="2"/>
  <c r="K216" i="2"/>
  <c r="K441" i="2"/>
  <c r="K682" i="2"/>
  <c r="K845" i="2"/>
  <c r="K344" i="2"/>
  <c r="K474" i="2"/>
  <c r="K742" i="2"/>
  <c r="K50" i="2"/>
  <c r="K499" i="2"/>
  <c r="K558" i="2"/>
  <c r="K707" i="2"/>
  <c r="K654" i="2"/>
  <c r="K133" i="2"/>
  <c r="K749" i="2"/>
  <c r="K889" i="2"/>
  <c r="K80" i="2"/>
  <c r="K40" i="2"/>
  <c r="K108" i="2"/>
  <c r="K416" i="2"/>
  <c r="K573" i="2"/>
  <c r="K59" i="2"/>
  <c r="K60" i="2"/>
  <c r="K245" i="2"/>
  <c r="K861" i="2"/>
  <c r="K42" i="2"/>
  <c r="K800" i="2"/>
  <c r="K304" i="2"/>
  <c r="K521" i="2"/>
  <c r="K286" i="2"/>
  <c r="K129" i="2"/>
  <c r="K768" i="2"/>
  <c r="K547" i="2"/>
  <c r="K334" i="2"/>
  <c r="K876" i="2"/>
  <c r="K373" i="2"/>
  <c r="K390" i="2"/>
  <c r="K608" i="2"/>
  <c r="K563" i="2"/>
  <c r="K329" i="2"/>
  <c r="K582" i="2"/>
  <c r="K316" i="2"/>
  <c r="K254" i="2"/>
  <c r="K713" i="2"/>
  <c r="K427" i="2"/>
  <c r="K132" i="2"/>
  <c r="K820" i="2"/>
  <c r="K380" i="2"/>
  <c r="K836" i="2"/>
  <c r="K752" i="2"/>
  <c r="K589" i="2"/>
  <c r="K340" i="2"/>
  <c r="K391" i="2"/>
  <c r="K696" i="2"/>
  <c r="K767" i="2"/>
  <c r="K730" i="2"/>
  <c r="K735" i="2"/>
  <c r="K787" i="2"/>
  <c r="K239" i="2"/>
  <c r="K367" i="2"/>
  <c r="K501" i="2"/>
  <c r="K313" i="2"/>
  <c r="K413" i="2"/>
  <c r="K97" i="2"/>
  <c r="K803" i="2"/>
  <c r="K825" i="2"/>
  <c r="K226" i="2"/>
  <c r="K92" i="2"/>
  <c r="K399" i="2"/>
  <c r="K333" i="2"/>
  <c r="K36" i="2"/>
  <c r="K538" i="2"/>
  <c r="K781" i="2"/>
  <c r="K263" i="2"/>
  <c r="K75" i="2"/>
  <c r="K161" i="2"/>
  <c r="K26" i="2"/>
  <c r="K605" i="2"/>
  <c r="K478" i="2"/>
  <c r="K833" i="2"/>
  <c r="K251" i="2"/>
  <c r="K275" i="2"/>
  <c r="K120" i="2"/>
  <c r="K640" i="2"/>
  <c r="K710" i="2"/>
  <c r="K106" i="2"/>
  <c r="K554" i="2"/>
  <c r="K173" i="2"/>
  <c r="K49" i="2"/>
  <c r="K834" i="2"/>
  <c r="K856" i="2"/>
  <c r="K15" i="2"/>
  <c r="K467" i="2"/>
  <c r="K763" i="2"/>
  <c r="K117" i="2"/>
  <c r="K541" i="2"/>
  <c r="K762" i="2"/>
  <c r="K35" i="2"/>
  <c r="K401" i="2"/>
  <c r="K621" i="2"/>
  <c r="K596" i="2"/>
  <c r="K166" i="2"/>
  <c r="K689" i="2"/>
  <c r="K93" i="2"/>
  <c r="K20" i="2"/>
  <c r="K755" i="2"/>
  <c r="K566" i="2"/>
  <c r="K402" i="2"/>
  <c r="K326" i="2"/>
  <c r="K428" i="2"/>
  <c r="K585" i="2"/>
  <c r="K885" i="2"/>
  <c r="K183" i="2"/>
  <c r="K252" i="2"/>
  <c r="K614" i="2"/>
  <c r="K512" i="2"/>
  <c r="K765" i="2"/>
  <c r="K703" i="2"/>
  <c r="K536" i="2"/>
  <c r="K104" i="2"/>
  <c r="K626" i="2"/>
  <c r="K479" i="2"/>
  <c r="K863" i="2"/>
  <c r="K192" i="2"/>
  <c r="K734" i="2"/>
  <c r="K264" i="2"/>
  <c r="K526" i="2"/>
  <c r="K632" i="2"/>
  <c r="K470" i="2"/>
  <c r="K62" i="2"/>
  <c r="K91" i="2"/>
  <c r="K593" i="2"/>
  <c r="K466" i="2"/>
  <c r="K411" i="2"/>
  <c r="K220" i="2"/>
  <c r="K43" i="2"/>
  <c r="K837" i="2"/>
  <c r="K537" i="2"/>
  <c r="K788" i="2"/>
  <c r="K350" i="2"/>
  <c r="K472" i="2"/>
  <c r="K224" i="2"/>
  <c r="K352" i="2"/>
  <c r="K860" i="2"/>
  <c r="K258" i="2"/>
  <c r="K737" i="2"/>
  <c r="K196" i="2"/>
  <c r="K256" i="2"/>
  <c r="K82" i="2"/>
  <c r="K66" i="2"/>
  <c r="K851" i="2"/>
  <c r="K494" i="2"/>
  <c r="K806" i="2"/>
  <c r="K751" i="2"/>
  <c r="K241" i="2"/>
  <c r="K51" i="2"/>
  <c r="K830" i="2"/>
  <c r="K209" i="2"/>
  <c r="K625" i="2"/>
  <c r="K23" i="2"/>
  <c r="K469" i="2"/>
  <c r="K880" i="2"/>
  <c r="K153" i="2"/>
  <c r="K782" i="2"/>
  <c r="K676" i="2"/>
  <c r="K169" i="2"/>
  <c r="K111" i="2"/>
  <c r="K276" i="2"/>
  <c r="K754" i="2"/>
  <c r="K729" i="2"/>
  <c r="K688" i="2"/>
  <c r="K163" i="2"/>
  <c r="K205" i="2"/>
  <c r="K516" i="2"/>
  <c r="K165" i="2"/>
  <c r="K150" i="2"/>
  <c r="K32" i="2"/>
  <c r="K298" i="2"/>
  <c r="K690" i="2"/>
  <c r="K124" i="2"/>
  <c r="K386" i="2"/>
  <c r="K255" i="2"/>
  <c r="K557" i="2"/>
  <c r="K139" i="2"/>
  <c r="K458" i="2"/>
  <c r="K506" i="2"/>
  <c r="K54" i="2"/>
  <c r="K403" i="2"/>
  <c r="K795" i="2"/>
  <c r="K440" i="2"/>
  <c r="K345" i="2"/>
  <c r="K446" i="2"/>
  <c r="K759" i="2"/>
  <c r="K760" i="2"/>
  <c r="K567" i="2"/>
  <c r="K400" i="2"/>
  <c r="K686" i="2"/>
  <c r="K407" i="2"/>
  <c r="K545" i="2"/>
  <c r="K879" i="2"/>
  <c r="K565" i="2"/>
  <c r="K218" i="2"/>
  <c r="K783" i="2"/>
  <c r="K394" i="2"/>
  <c r="K214" i="2"/>
  <c r="K510" i="2"/>
  <c r="K450" i="2"/>
  <c r="K679" i="2"/>
  <c r="K134" i="2"/>
  <c r="K324" i="2"/>
  <c r="K594" i="2"/>
  <c r="K419" i="2"/>
  <c r="K639" i="2"/>
  <c r="K398" i="2"/>
  <c r="K813" i="2"/>
  <c r="K684" i="2"/>
  <c r="K535" i="2"/>
  <c r="K366" i="2"/>
  <c r="K627" i="2"/>
  <c r="K287" i="2"/>
  <c r="K102" i="2"/>
  <c r="K726" i="2"/>
  <c r="K641" i="2"/>
  <c r="K27" i="2"/>
  <c r="K389" i="2"/>
  <c r="K843" i="2"/>
  <c r="K702" i="2"/>
  <c r="K285" i="2"/>
  <c r="K576" i="2"/>
  <c r="K323" i="2"/>
  <c r="K57" i="2"/>
  <c r="K110" i="2"/>
  <c r="K143" i="2"/>
  <c r="K119" i="2"/>
  <c r="K83" i="2"/>
  <c r="K786" i="2"/>
  <c r="K623" i="2"/>
  <c r="K600" i="2"/>
  <c r="K116" i="2"/>
  <c r="K358" i="2"/>
  <c r="K272" i="2"/>
  <c r="K423" i="2"/>
  <c r="K215" i="2"/>
  <c r="K515" i="2"/>
  <c r="K292" i="2"/>
  <c r="K297" i="2"/>
  <c r="K69" i="2"/>
  <c r="K262" i="2"/>
  <c r="K852" i="2"/>
  <c r="K662" i="2"/>
  <c r="K809" i="2"/>
  <c r="K560" i="2"/>
  <c r="K645" i="2"/>
  <c r="K720" i="2"/>
  <c r="K193" i="2"/>
  <c r="K872" i="2"/>
  <c r="K497" i="2"/>
  <c r="K741" i="2"/>
  <c r="K100" i="2"/>
  <c r="K136" i="2"/>
  <c r="K74" i="2"/>
  <c r="K34" i="2"/>
  <c r="K622" i="2"/>
  <c r="K300" i="2"/>
  <c r="K336" i="2"/>
  <c r="K693" i="2"/>
  <c r="K824" i="2"/>
  <c r="K257" i="2"/>
  <c r="K779" i="2"/>
  <c r="K174" i="2"/>
  <c r="K533" i="2"/>
  <c r="K562" i="2"/>
  <c r="K628" i="2"/>
  <c r="K664" i="2"/>
  <c r="K426" i="2"/>
  <c r="K17" i="2"/>
  <c r="K52" i="2"/>
  <c r="K382" i="2"/>
  <c r="K738" i="2"/>
  <c r="K756" i="2"/>
  <c r="K867" i="2"/>
  <c r="K603" i="2"/>
  <c r="K784" i="2"/>
  <c r="K347" i="2"/>
  <c r="K839" i="2"/>
  <c r="K318" i="2"/>
  <c r="K265" i="2"/>
  <c r="K732" i="2"/>
  <c r="K817" i="2"/>
  <c r="K291" i="2"/>
  <c r="K301" i="2"/>
  <c r="K840" i="2"/>
  <c r="K126" i="2"/>
  <c r="K630" i="2"/>
  <c r="K309" i="2"/>
  <c r="K341" i="2"/>
  <c r="K147" i="2"/>
  <c r="K488" i="2"/>
  <c r="K875" i="2"/>
  <c r="K210" i="2"/>
  <c r="K747" i="2"/>
  <c r="K761" i="2"/>
  <c r="K601" i="2"/>
  <c r="K490" i="2"/>
  <c r="K157" i="2"/>
  <c r="K587" i="2"/>
  <c r="K451" i="2"/>
  <c r="K283" i="2"/>
  <c r="K489" i="2"/>
  <c r="K244" i="2"/>
  <c r="K646" i="2"/>
  <c r="K555" i="2"/>
  <c r="K219" i="2"/>
  <c r="K406" i="2"/>
  <c r="K764" i="2"/>
  <c r="K842" i="2"/>
  <c r="K508" i="2"/>
  <c r="K463" i="2"/>
  <c r="K884" i="2"/>
  <c r="K308" i="2"/>
  <c r="K598" i="2"/>
  <c r="K480" i="2"/>
  <c r="K208" i="2"/>
  <c r="K13" i="2"/>
  <c r="K221" i="2"/>
  <c r="K188" i="2"/>
  <c r="K299" i="2"/>
  <c r="K525" i="2"/>
  <c r="K888" i="2"/>
  <c r="K814" i="2"/>
  <c r="K591" i="2"/>
  <c r="K195" i="2"/>
  <c r="K327" i="2"/>
  <c r="K574" i="2"/>
  <c r="K90" i="2"/>
  <c r="K556" i="2"/>
  <c r="K337" i="2"/>
  <c r="K778" i="2"/>
  <c r="K701" i="2"/>
  <c r="K668" i="2"/>
  <c r="K748" i="2"/>
  <c r="K311" i="2"/>
  <c r="K841" i="2"/>
  <c r="K530" i="2"/>
  <c r="K430" i="2"/>
  <c r="K496" i="2"/>
  <c r="K572" i="2"/>
  <c r="K619" i="2"/>
  <c r="K504" i="2"/>
  <c r="K502" i="2"/>
  <c r="K618" i="2"/>
  <c r="K570" i="2"/>
  <c r="K529" i="2"/>
  <c r="K123" i="2"/>
  <c r="K302" i="2"/>
  <c r="K657" i="2"/>
  <c r="K387" i="2"/>
  <c r="K259" i="2"/>
  <c r="K156" i="2"/>
  <c r="K246" i="2"/>
  <c r="K486" i="2"/>
  <c r="K274" i="2"/>
  <c r="K542" i="2"/>
  <c r="K613" i="2"/>
  <c r="K370" i="2"/>
  <c r="K871" i="2"/>
  <c r="K616" i="2"/>
  <c r="K53" i="2"/>
  <c r="K812" i="2"/>
  <c r="K524" i="2"/>
  <c r="K462" i="2"/>
  <c r="K152" i="2"/>
  <c r="K653" i="2"/>
  <c r="K807" i="2"/>
  <c r="K375" i="2"/>
  <c r="K290" i="2"/>
  <c r="K121" i="2"/>
  <c r="K532" i="2"/>
  <c r="K677" i="2"/>
  <c r="K868" i="2"/>
  <c r="K67" i="2"/>
  <c r="K507" i="2"/>
  <c r="K180" i="2"/>
  <c r="K878" i="2"/>
  <c r="K225" i="2"/>
  <c r="K471" i="2"/>
  <c r="K64" i="2"/>
  <c r="K271" i="2"/>
  <c r="K678" i="2"/>
  <c r="K607" i="2"/>
  <c r="K559" i="2"/>
  <c r="K776" i="2"/>
  <c r="K250" i="2"/>
  <c r="K487" i="2"/>
  <c r="K436" i="2"/>
  <c r="K154" i="2"/>
  <c r="K354" i="2"/>
  <c r="K581" i="2"/>
  <c r="K31" i="2"/>
  <c r="K822" i="2"/>
  <c r="K335" i="2"/>
  <c r="K125" i="2"/>
  <c r="K770" i="2"/>
  <c r="K500" i="2"/>
  <c r="K739" i="2"/>
  <c r="K282" i="2"/>
  <c r="K296" i="2"/>
  <c r="K548" i="2"/>
  <c r="K882" i="2"/>
  <c r="K197" i="2"/>
  <c r="K569" i="2"/>
  <c r="K279" i="2"/>
  <c r="K44" i="2"/>
  <c r="K47" i="2"/>
  <c r="K705" i="2"/>
  <c r="K531" i="2"/>
  <c r="K384" i="2"/>
  <c r="K305" i="2"/>
  <c r="K826" i="2"/>
  <c r="K99" i="2"/>
  <c r="K636" i="2"/>
  <c r="K424" i="2"/>
  <c r="K766" i="2"/>
  <c r="K862" i="2"/>
  <c r="K464" i="2"/>
  <c r="K655" i="2"/>
  <c r="K107" i="2"/>
  <c r="K381" i="2"/>
  <c r="K88" i="2"/>
  <c r="K731" i="2"/>
  <c r="K434" i="2"/>
  <c r="K443" i="2"/>
  <c r="K540" i="2"/>
  <c r="K810" i="2"/>
  <c r="K233" i="2"/>
  <c r="K135" i="2"/>
  <c r="K520" i="2"/>
  <c r="K449" i="2"/>
  <c r="K794" i="2"/>
  <c r="K577" i="2"/>
  <c r="K857" i="2"/>
  <c r="K838" i="2"/>
  <c r="K796" i="2"/>
  <c r="K230" i="2"/>
  <c r="K186" i="2"/>
  <c r="K629" i="2"/>
  <c r="K663" i="2"/>
  <c r="K273" i="2"/>
  <c r="K799" i="2"/>
  <c r="K874" i="2"/>
  <c r="K141" i="2"/>
  <c r="K194" i="2"/>
  <c r="K753" i="2"/>
  <c r="K792" i="2"/>
  <c r="K666" i="2"/>
  <c r="K232" i="2"/>
  <c r="K681" i="2"/>
  <c r="K850" i="2"/>
  <c r="K89" i="2"/>
  <c r="K307" i="2"/>
  <c r="K773" i="2"/>
  <c r="K503" i="2"/>
  <c r="K21" i="2"/>
  <c r="K477" i="2"/>
  <c r="K223" i="2"/>
  <c r="K303" i="2"/>
  <c r="K191" i="2"/>
  <c r="K78" i="2"/>
  <c r="K651" i="2"/>
  <c r="K155" i="2"/>
  <c r="K674" i="2"/>
  <c r="K736" i="2"/>
  <c r="K849" i="2"/>
  <c r="K829" i="2"/>
  <c r="K388" i="2"/>
  <c r="K509" i="2"/>
  <c r="K235" i="2"/>
  <c r="K122" i="2"/>
  <c r="K148" i="2"/>
  <c r="K448" i="2"/>
  <c r="K571" i="2"/>
  <c r="K455" i="2"/>
  <c r="K160" i="2"/>
  <c r="K270" i="2"/>
  <c r="K661" i="2"/>
  <c r="K238" i="2"/>
  <c r="K769" i="2"/>
  <c r="K12" i="2"/>
  <c r="K495" i="2"/>
  <c r="K588" i="2"/>
  <c r="K445" i="2"/>
  <c r="K178" i="2"/>
  <c r="K425" i="2"/>
  <c r="K372" i="2"/>
  <c r="K580" i="2"/>
  <c r="K578" i="2"/>
  <c r="K396" i="2"/>
  <c r="K780" i="2"/>
  <c r="K24" i="2"/>
  <c r="K659" i="2"/>
  <c r="K167" i="2"/>
  <c r="K698" i="2"/>
  <c r="K248" i="2"/>
  <c r="K586" i="2"/>
  <c r="K228" i="2"/>
  <c r="K359" i="2"/>
  <c r="K175" i="2"/>
  <c r="K848" i="2"/>
  <c r="K429" i="2"/>
  <c r="K145" i="2"/>
  <c r="K528" i="2"/>
  <c r="K435" i="2"/>
  <c r="K665" i="2"/>
  <c r="K113" i="2"/>
  <c r="K890" i="2"/>
  <c r="K377" i="2"/>
  <c r="K182" i="2"/>
  <c r="K590" i="2"/>
  <c r="K37" i="2"/>
  <c r="K237" i="2"/>
  <c r="K728" i="2"/>
  <c r="K791" i="2"/>
  <c r="K866" i="2"/>
  <c r="K98" i="2"/>
  <c r="K294" i="2"/>
  <c r="K95" i="2"/>
  <c r="K432" i="2"/>
  <c r="K348" i="2"/>
  <c r="K658" i="2"/>
  <c r="K624" i="2"/>
  <c r="K339" i="2"/>
  <c r="K330" i="2"/>
  <c r="K277" i="2"/>
  <c r="K146" i="2"/>
  <c r="K634" i="2"/>
  <c r="K138" i="2"/>
  <c r="K718" i="2"/>
  <c r="K355" i="2"/>
  <c r="K159" i="2"/>
  <c r="K229" i="2"/>
  <c r="K551" i="2"/>
  <c r="K482" i="2"/>
  <c r="K740" i="2"/>
  <c r="K19" i="2"/>
  <c r="K371" i="2"/>
  <c r="K592" i="2"/>
  <c r="K190" i="2"/>
  <c r="K672" i="2"/>
  <c r="K364" i="2"/>
  <c r="K523" i="2"/>
  <c r="K61" i="2"/>
  <c r="K217" i="2"/>
  <c r="K227" i="2"/>
  <c r="K295" i="2"/>
  <c r="K669" i="2"/>
  <c r="K128" i="2"/>
  <c r="K870" i="2"/>
  <c r="K383" i="2"/>
  <c r="K184" i="2"/>
  <c r="K140" i="2"/>
  <c r="K828" i="2"/>
  <c r="K9" i="2"/>
  <c r="K789" i="2"/>
  <c r="K415" i="2"/>
  <c r="K706" i="2"/>
  <c r="K667" i="2"/>
  <c r="K317" i="2"/>
  <c r="K315" i="2"/>
  <c r="K368" i="2"/>
  <c r="K858" i="2"/>
  <c r="K417" i="2"/>
  <c r="K671" i="2"/>
  <c r="K72" i="2"/>
  <c r="K491" i="2"/>
  <c r="K442" i="2"/>
  <c r="K222" i="2"/>
  <c r="K721" i="2"/>
  <c r="K797" i="2"/>
  <c r="K568" i="2"/>
  <c r="K723" i="2"/>
  <c r="K438" i="2"/>
  <c r="K725" i="2"/>
  <c r="K561" i="2"/>
  <c r="K518" i="2"/>
  <c r="K46" i="2"/>
  <c r="K260" i="2"/>
  <c r="K846" i="2"/>
  <c r="K201" i="2"/>
  <c r="K695" i="2"/>
  <c r="K115" i="2"/>
  <c r="K321" i="2"/>
  <c r="K418" i="2"/>
  <c r="K637" i="2"/>
  <c r="K422" i="2"/>
  <c r="K493" i="2"/>
  <c r="K704" i="2"/>
  <c r="K137" i="2"/>
  <c r="K844" i="2"/>
  <c r="K599" i="2"/>
  <c r="K475" i="2"/>
  <c r="K171" i="2"/>
  <c r="K130" i="2"/>
  <c r="K266" i="2"/>
  <c r="K459" i="2"/>
  <c r="K325" i="2"/>
  <c r="K420" i="2"/>
  <c r="K648" i="2"/>
  <c r="K746" i="2"/>
  <c r="K404" i="2"/>
  <c r="K243" i="2"/>
  <c r="K65" i="2"/>
  <c r="K105" i="2"/>
  <c r="K697" i="2"/>
  <c r="K284" i="2"/>
  <c r="K650" i="2"/>
  <c r="K514" i="2"/>
  <c r="K200" i="2"/>
  <c r="K543" i="2"/>
  <c r="K414" i="2"/>
  <c r="K29" i="2"/>
  <c r="K346" i="2"/>
  <c r="K859" i="2"/>
  <c r="K198" i="2"/>
  <c r="K711" i="2"/>
  <c r="K675" i="2"/>
  <c r="K164" i="2"/>
  <c r="K719" i="2"/>
  <c r="K700" i="2"/>
  <c r="K211" i="2"/>
  <c r="K360" i="2"/>
  <c r="K18" i="2"/>
  <c r="K454" i="2"/>
  <c r="K168" i="2"/>
  <c r="K357" i="2"/>
  <c r="K280" i="2"/>
  <c r="K409" i="2"/>
  <c r="K539" i="2"/>
  <c r="K376" i="2"/>
  <c r="K202" i="2"/>
  <c r="K261" i="2"/>
  <c r="K361" i="2"/>
  <c r="K777" i="2"/>
  <c r="K808" i="2"/>
  <c r="K606" i="2"/>
  <c r="K231" i="2"/>
  <c r="K447" i="2"/>
  <c r="K374" i="2"/>
  <c r="K189" i="2"/>
  <c r="K22" i="2"/>
  <c r="K699" i="2"/>
  <c r="K363" i="2"/>
  <c r="K631" i="2"/>
  <c r="K267" i="2"/>
  <c r="K365" i="2"/>
  <c r="K70" i="2"/>
  <c r="K481" i="2"/>
  <c r="K579" i="2"/>
  <c r="K511" i="2"/>
  <c r="K633" i="2"/>
  <c r="K831" i="2"/>
  <c r="K41" i="2"/>
  <c r="K692" i="2"/>
  <c r="K332" i="2"/>
  <c r="K865" i="2"/>
  <c r="K818" i="2"/>
  <c r="K864" i="2"/>
  <c r="K207" i="2"/>
  <c r="K269" i="2"/>
  <c r="K306" i="2"/>
  <c r="K48" i="2"/>
  <c r="K77" i="2"/>
  <c r="K45" i="2"/>
  <c r="K94" i="2"/>
  <c r="K877" i="2"/>
  <c r="K322" i="2"/>
  <c r="K56" i="2"/>
  <c r="K86" i="2"/>
  <c r="K805" i="2"/>
  <c r="K758" i="2"/>
  <c r="K253" i="2"/>
  <c r="K79" i="2"/>
  <c r="K644" i="2"/>
  <c r="K484" i="2"/>
  <c r="K114" i="2"/>
  <c r="K320" i="2"/>
  <c r="K460" i="2"/>
  <c r="K206" i="2"/>
  <c r="K886" i="2"/>
  <c r="K498" i="2"/>
  <c r="K112" i="2"/>
  <c r="K55" i="2"/>
  <c r="J278" i="2"/>
  <c r="J595" i="2"/>
  <c r="J883" i="2"/>
  <c r="J240" i="2"/>
  <c r="J392" i="2"/>
  <c r="J609" i="2"/>
  <c r="J485" i="2"/>
  <c r="J14" i="2"/>
  <c r="J517" i="2"/>
  <c r="J39" i="2"/>
  <c r="J314" i="2"/>
  <c r="J71" i="2"/>
  <c r="J431" i="2"/>
  <c r="J716" i="2"/>
  <c r="J685" i="2"/>
  <c r="J16" i="2"/>
  <c r="J319" i="2"/>
  <c r="J775" i="2"/>
  <c r="J461" i="2"/>
  <c r="J127" i="2"/>
  <c r="J691" i="2"/>
  <c r="J103" i="2"/>
  <c r="J774" i="2"/>
  <c r="J564" i="2"/>
  <c r="J649" i="2"/>
  <c r="J519" i="2"/>
  <c r="J854" i="2"/>
  <c r="J149" i="2"/>
  <c r="J176" i="2"/>
  <c r="J534" i="2"/>
  <c r="J887" i="2"/>
  <c r="J242" i="2"/>
  <c r="J351" i="2"/>
  <c r="J288" i="2"/>
  <c r="J58" i="2"/>
  <c r="J342" i="2"/>
  <c r="J683" i="2"/>
  <c r="J8" i="2"/>
  <c r="J687" i="2"/>
  <c r="J412" i="2"/>
  <c r="J709" i="2"/>
  <c r="J656" i="2"/>
  <c r="J750" i="2"/>
  <c r="J199" i="2"/>
  <c r="J827" i="2"/>
  <c r="J25" i="2"/>
  <c r="J7" i="2"/>
  <c r="J84" i="2"/>
  <c r="J142" i="2"/>
  <c r="J465" i="2"/>
  <c r="J473" i="2"/>
  <c r="J815" i="2"/>
  <c r="J247" i="2"/>
  <c r="J11" i="2"/>
  <c r="J81" i="2"/>
  <c r="J802" i="2"/>
  <c r="J575" i="2"/>
  <c r="J583" i="2"/>
  <c r="J476" i="2"/>
  <c r="J452" i="2"/>
  <c r="J234" i="2"/>
  <c r="J714" i="2"/>
  <c r="J236" i="2"/>
  <c r="J38" i="2"/>
  <c r="J408" i="2"/>
  <c r="J437" i="2"/>
  <c r="J131" i="2"/>
  <c r="J553" i="2"/>
  <c r="J638" i="2"/>
  <c r="J717" i="2"/>
  <c r="J385" i="2"/>
  <c r="J772" i="2"/>
  <c r="J550" i="2"/>
  <c r="J712" i="2"/>
  <c r="J816" i="2"/>
  <c r="J527" i="2"/>
  <c r="J869" i="2"/>
  <c r="J546" i="2"/>
  <c r="J144" i="2"/>
  <c r="J881" i="2"/>
  <c r="J853" i="2"/>
  <c r="J724" i="2"/>
  <c r="J10" i="2"/>
  <c r="J28" i="2"/>
  <c r="J187" i="2"/>
  <c r="J727" i="2"/>
  <c r="J96" i="2"/>
  <c r="J212" i="2"/>
  <c r="J615" i="2"/>
  <c r="J873" i="2"/>
  <c r="J349" i="2"/>
  <c r="J101" i="2"/>
  <c r="J310" i="2"/>
  <c r="J604" i="2"/>
  <c r="J804" i="2"/>
  <c r="J268" i="2"/>
  <c r="J652" i="2"/>
  <c r="J203" i="2"/>
  <c r="J281" i="2"/>
  <c r="J433" i="2"/>
  <c r="J158" i="2"/>
  <c r="J552" i="2"/>
  <c r="J793" i="2"/>
  <c r="J847" i="2"/>
  <c r="J172" i="2"/>
  <c r="J457" i="2"/>
  <c r="J293" i="2"/>
  <c r="J660" i="2"/>
  <c r="J757" i="2"/>
  <c r="J395" i="2"/>
  <c r="J708" i="2"/>
  <c r="J798" i="2"/>
  <c r="J453" i="2"/>
  <c r="J745" i="2"/>
  <c r="J405" i="2"/>
  <c r="J216" i="2"/>
  <c r="J441" i="2"/>
  <c r="J682" i="2"/>
  <c r="J845" i="2"/>
  <c r="J344" i="2"/>
  <c r="J474" i="2"/>
  <c r="J742" i="2"/>
  <c r="J50" i="2"/>
  <c r="J499" i="2"/>
  <c r="J558" i="2"/>
  <c r="J707" i="2"/>
  <c r="J654" i="2"/>
  <c r="J133" i="2"/>
  <c r="J749" i="2"/>
  <c r="J889" i="2"/>
  <c r="J80" i="2"/>
  <c r="J40" i="2"/>
  <c r="J108" i="2"/>
  <c r="J416" i="2"/>
  <c r="J573" i="2"/>
  <c r="J59" i="2"/>
  <c r="J60" i="2"/>
  <c r="J245" i="2"/>
  <c r="J861" i="2"/>
  <c r="J42" i="2"/>
  <c r="J800" i="2"/>
  <c r="J304" i="2"/>
  <c r="J521" i="2"/>
  <c r="J286" i="2"/>
  <c r="J129" i="2"/>
  <c r="J768" i="2"/>
  <c r="J547" i="2"/>
  <c r="J334" i="2"/>
  <c r="J876" i="2"/>
  <c r="J373" i="2"/>
  <c r="J390" i="2"/>
  <c r="J608" i="2"/>
  <c r="J563" i="2"/>
  <c r="J329" i="2"/>
  <c r="J582" i="2"/>
  <c r="J316" i="2"/>
  <c r="J254" i="2"/>
  <c r="J713" i="2"/>
  <c r="J427" i="2"/>
  <c r="J132" i="2"/>
  <c r="J820" i="2"/>
  <c r="J380" i="2"/>
  <c r="J836" i="2"/>
  <c r="J752" i="2"/>
  <c r="J589" i="2"/>
  <c r="J340" i="2"/>
  <c r="J391" i="2"/>
  <c r="J696" i="2"/>
  <c r="J767" i="2"/>
  <c r="J730" i="2"/>
  <c r="J735" i="2"/>
  <c r="J787" i="2"/>
  <c r="J239" i="2"/>
  <c r="J367" i="2"/>
  <c r="J501" i="2"/>
  <c r="J313" i="2"/>
  <c r="J413" i="2"/>
  <c r="J97" i="2"/>
  <c r="J803" i="2"/>
  <c r="J825" i="2"/>
  <c r="J226" i="2"/>
  <c r="J92" i="2"/>
  <c r="J399" i="2"/>
  <c r="J333" i="2"/>
  <c r="J36" i="2"/>
  <c r="J538" i="2"/>
  <c r="J781" i="2"/>
  <c r="J263" i="2"/>
  <c r="J75" i="2"/>
  <c r="J161" i="2"/>
  <c r="J26" i="2"/>
  <c r="J605" i="2"/>
  <c r="J478" i="2"/>
  <c r="J833" i="2"/>
  <c r="J251" i="2"/>
  <c r="J275" i="2"/>
  <c r="J120" i="2"/>
  <c r="J640" i="2"/>
  <c r="J710" i="2"/>
  <c r="J106" i="2"/>
  <c r="J554" i="2"/>
  <c r="J173" i="2"/>
  <c r="J49" i="2"/>
  <c r="J834" i="2"/>
  <c r="J856" i="2"/>
  <c r="J15" i="2"/>
  <c r="J467" i="2"/>
  <c r="J763" i="2"/>
  <c r="J117" i="2"/>
  <c r="J541" i="2"/>
  <c r="J762" i="2"/>
  <c r="J35" i="2"/>
  <c r="J401" i="2"/>
  <c r="J621" i="2"/>
  <c r="J596" i="2"/>
  <c r="J166" i="2"/>
  <c r="J689" i="2"/>
  <c r="J93" i="2"/>
  <c r="J20" i="2"/>
  <c r="J755" i="2"/>
  <c r="J566" i="2"/>
  <c r="J402" i="2"/>
  <c r="J326" i="2"/>
  <c r="J428" i="2"/>
  <c r="J585" i="2"/>
  <c r="J885" i="2"/>
  <c r="J183" i="2"/>
  <c r="J252" i="2"/>
  <c r="J614" i="2"/>
  <c r="J512" i="2"/>
  <c r="J765" i="2"/>
  <c r="J703" i="2"/>
  <c r="J536" i="2"/>
  <c r="J104" i="2"/>
  <c r="J626" i="2"/>
  <c r="J479" i="2"/>
  <c r="J863" i="2"/>
  <c r="J192" i="2"/>
  <c r="J734" i="2"/>
  <c r="J264" i="2"/>
  <c r="J526" i="2"/>
  <c r="J632" i="2"/>
  <c r="J470" i="2"/>
  <c r="J62" i="2"/>
  <c r="J91" i="2"/>
  <c r="J593" i="2"/>
  <c r="J466" i="2"/>
  <c r="J411" i="2"/>
  <c r="J220" i="2"/>
  <c r="J43" i="2"/>
  <c r="J837" i="2"/>
  <c r="J537" i="2"/>
  <c r="J788" i="2"/>
  <c r="J350" i="2"/>
  <c r="J472" i="2"/>
  <c r="J224" i="2"/>
  <c r="J352" i="2"/>
  <c r="J860" i="2"/>
  <c r="J258" i="2"/>
  <c r="J737" i="2"/>
  <c r="J196" i="2"/>
  <c r="J256" i="2"/>
  <c r="J82" i="2"/>
  <c r="J66" i="2"/>
  <c r="J851" i="2"/>
  <c r="J494" i="2"/>
  <c r="J806" i="2"/>
  <c r="J751" i="2"/>
  <c r="J241" i="2"/>
  <c r="J51" i="2"/>
  <c r="J830" i="2"/>
  <c r="J209" i="2"/>
  <c r="J625" i="2"/>
  <c r="J23" i="2"/>
  <c r="J469" i="2"/>
  <c r="J880" i="2"/>
  <c r="J153" i="2"/>
  <c r="J782" i="2"/>
  <c r="J676" i="2"/>
  <c r="J169" i="2"/>
  <c r="J111" i="2"/>
  <c r="J276" i="2"/>
  <c r="J754" i="2"/>
  <c r="J729" i="2"/>
  <c r="J688" i="2"/>
  <c r="J163" i="2"/>
  <c r="J205" i="2"/>
  <c r="J516" i="2"/>
  <c r="J165" i="2"/>
  <c r="J150" i="2"/>
  <c r="J32" i="2"/>
  <c r="J298" i="2"/>
  <c r="J690" i="2"/>
  <c r="J124" i="2"/>
  <c r="J386" i="2"/>
  <c r="J255" i="2"/>
  <c r="J557" i="2"/>
  <c r="J139" i="2"/>
  <c r="J458" i="2"/>
  <c r="J506" i="2"/>
  <c r="J54" i="2"/>
  <c r="J403" i="2"/>
  <c r="J795" i="2"/>
  <c r="J440" i="2"/>
  <c r="J345" i="2"/>
  <c r="J446" i="2"/>
  <c r="J759" i="2"/>
  <c r="J760" i="2"/>
  <c r="J567" i="2"/>
  <c r="J400" i="2"/>
  <c r="J686" i="2"/>
  <c r="J407" i="2"/>
  <c r="J545" i="2"/>
  <c r="J879" i="2"/>
  <c r="J565" i="2"/>
  <c r="J218" i="2"/>
  <c r="J783" i="2"/>
  <c r="J394" i="2"/>
  <c r="J214" i="2"/>
  <c r="J510" i="2"/>
  <c r="J450" i="2"/>
  <c r="J679" i="2"/>
  <c r="J134" i="2"/>
  <c r="J324" i="2"/>
  <c r="J594" i="2"/>
  <c r="J419" i="2"/>
  <c r="J639" i="2"/>
  <c r="J398" i="2"/>
  <c r="J813" i="2"/>
  <c r="J684" i="2"/>
  <c r="J535" i="2"/>
  <c r="J366" i="2"/>
  <c r="J627" i="2"/>
  <c r="J287" i="2"/>
  <c r="J102" i="2"/>
  <c r="J726" i="2"/>
  <c r="J641" i="2"/>
  <c r="J27" i="2"/>
  <c r="J389" i="2"/>
  <c r="J843" i="2"/>
  <c r="J702" i="2"/>
  <c r="J285" i="2"/>
  <c r="J576" i="2"/>
  <c r="J323" i="2"/>
  <c r="J57" i="2"/>
  <c r="J110" i="2"/>
  <c r="J143" i="2"/>
  <c r="J119" i="2"/>
  <c r="J83" i="2"/>
  <c r="J786" i="2"/>
  <c r="J623" i="2"/>
  <c r="J600" i="2"/>
  <c r="J116" i="2"/>
  <c r="J358" i="2"/>
  <c r="J272" i="2"/>
  <c r="J423" i="2"/>
  <c r="J215" i="2"/>
  <c r="J515" i="2"/>
  <c r="J292" i="2"/>
  <c r="J297" i="2"/>
  <c r="J69" i="2"/>
  <c r="J262" i="2"/>
  <c r="J852" i="2"/>
  <c r="J662" i="2"/>
  <c r="J809" i="2"/>
  <c r="J560" i="2"/>
  <c r="J645" i="2"/>
  <c r="J720" i="2"/>
  <c r="J193" i="2"/>
  <c r="J872" i="2"/>
  <c r="J497" i="2"/>
  <c r="J741" i="2"/>
  <c r="J100" i="2"/>
  <c r="J136" i="2"/>
  <c r="J74" i="2"/>
  <c r="J34" i="2"/>
  <c r="J622" i="2"/>
  <c r="J300" i="2"/>
  <c r="J336" i="2"/>
  <c r="J693" i="2"/>
  <c r="J824" i="2"/>
  <c r="J257" i="2"/>
  <c r="J779" i="2"/>
  <c r="J174" i="2"/>
  <c r="J533" i="2"/>
  <c r="J562" i="2"/>
  <c r="J628" i="2"/>
  <c r="J664" i="2"/>
  <c r="J426" i="2"/>
  <c r="J17" i="2"/>
  <c r="J52" i="2"/>
  <c r="J382" i="2"/>
  <c r="J738" i="2"/>
  <c r="J756" i="2"/>
  <c r="J867" i="2"/>
  <c r="J603" i="2"/>
  <c r="J784" i="2"/>
  <c r="J347" i="2"/>
  <c r="J839" i="2"/>
  <c r="J318" i="2"/>
  <c r="J265" i="2"/>
  <c r="J732" i="2"/>
  <c r="J817" i="2"/>
  <c r="J291" i="2"/>
  <c r="J301" i="2"/>
  <c r="J840" i="2"/>
  <c r="J126" i="2"/>
  <c r="J630" i="2"/>
  <c r="J309" i="2"/>
  <c r="J341" i="2"/>
  <c r="J147" i="2"/>
  <c r="J488" i="2"/>
  <c r="J875" i="2"/>
  <c r="J210" i="2"/>
  <c r="J747" i="2"/>
  <c r="J761" i="2"/>
  <c r="J601" i="2"/>
  <c r="J490" i="2"/>
  <c r="J157" i="2"/>
  <c r="J587" i="2"/>
  <c r="J451" i="2"/>
  <c r="J283" i="2"/>
  <c r="J489" i="2"/>
  <c r="J244" i="2"/>
  <c r="J646" i="2"/>
  <c r="J555" i="2"/>
  <c r="J219" i="2"/>
  <c r="J406" i="2"/>
  <c r="J764" i="2"/>
  <c r="J842" i="2"/>
  <c r="J508" i="2"/>
  <c r="J463" i="2"/>
  <c r="J884" i="2"/>
  <c r="J308" i="2"/>
  <c r="J598" i="2"/>
  <c r="J480" i="2"/>
  <c r="J208" i="2"/>
  <c r="J13" i="2"/>
  <c r="J221" i="2"/>
  <c r="J188" i="2"/>
  <c r="J299" i="2"/>
  <c r="J525" i="2"/>
  <c r="J888" i="2"/>
  <c r="J814" i="2"/>
  <c r="J591" i="2"/>
  <c r="J195" i="2"/>
  <c r="J327" i="2"/>
  <c r="J574" i="2"/>
  <c r="J90" i="2"/>
  <c r="J556" i="2"/>
  <c r="J337" i="2"/>
  <c r="J778" i="2"/>
  <c r="J701" i="2"/>
  <c r="J668" i="2"/>
  <c r="J748" i="2"/>
  <c r="J311" i="2"/>
  <c r="J841" i="2"/>
  <c r="J530" i="2"/>
  <c r="J430" i="2"/>
  <c r="J496" i="2"/>
  <c r="J572" i="2"/>
  <c r="J619" i="2"/>
  <c r="J504" i="2"/>
  <c r="J502" i="2"/>
  <c r="J618" i="2"/>
  <c r="J570" i="2"/>
  <c r="J529" i="2"/>
  <c r="J123" i="2"/>
  <c r="J302" i="2"/>
  <c r="J657" i="2"/>
  <c r="J387" i="2"/>
  <c r="J259" i="2"/>
  <c r="J156" i="2"/>
  <c r="J246" i="2"/>
  <c r="J486" i="2"/>
  <c r="J274" i="2"/>
  <c r="J542" i="2"/>
  <c r="J613" i="2"/>
  <c r="J370" i="2"/>
  <c r="J871" i="2"/>
  <c r="J616" i="2"/>
  <c r="J53" i="2"/>
  <c r="J812" i="2"/>
  <c r="J524" i="2"/>
  <c r="J462" i="2"/>
  <c r="J152" i="2"/>
  <c r="J653" i="2"/>
  <c r="J807" i="2"/>
  <c r="J375" i="2"/>
  <c r="J290" i="2"/>
  <c r="J121" i="2"/>
  <c r="J532" i="2"/>
  <c r="J677" i="2"/>
  <c r="J868" i="2"/>
  <c r="J67" i="2"/>
  <c r="J507" i="2"/>
  <c r="J180" i="2"/>
  <c r="J878" i="2"/>
  <c r="J225" i="2"/>
  <c r="J471" i="2"/>
  <c r="J64" i="2"/>
  <c r="J271" i="2"/>
  <c r="J678" i="2"/>
  <c r="J607" i="2"/>
  <c r="J559" i="2"/>
  <c r="J776" i="2"/>
  <c r="J250" i="2"/>
  <c r="J487" i="2"/>
  <c r="J436" i="2"/>
  <c r="J154" i="2"/>
  <c r="J354" i="2"/>
  <c r="J581" i="2"/>
  <c r="J31" i="2"/>
  <c r="J822" i="2"/>
  <c r="J335" i="2"/>
  <c r="J125" i="2"/>
  <c r="J770" i="2"/>
  <c r="J500" i="2"/>
  <c r="J739" i="2"/>
  <c r="J282" i="2"/>
  <c r="J296" i="2"/>
  <c r="J548" i="2"/>
  <c r="J882" i="2"/>
  <c r="J197" i="2"/>
  <c r="J569" i="2"/>
  <c r="J279" i="2"/>
  <c r="J44" i="2"/>
  <c r="J47" i="2"/>
  <c r="J705" i="2"/>
  <c r="J531" i="2"/>
  <c r="J384" i="2"/>
  <c r="J305" i="2"/>
  <c r="J826" i="2"/>
  <c r="J99" i="2"/>
  <c r="J636" i="2"/>
  <c r="J424" i="2"/>
  <c r="J766" i="2"/>
  <c r="J862" i="2"/>
  <c r="J464" i="2"/>
  <c r="J655" i="2"/>
  <c r="J107" i="2"/>
  <c r="J381" i="2"/>
  <c r="J88" i="2"/>
  <c r="J731" i="2"/>
  <c r="J434" i="2"/>
  <c r="J443" i="2"/>
  <c r="J540" i="2"/>
  <c r="J810" i="2"/>
  <c r="J233" i="2"/>
  <c r="J135" i="2"/>
  <c r="J520" i="2"/>
  <c r="J449" i="2"/>
  <c r="J794" i="2"/>
  <c r="J577" i="2"/>
  <c r="J857" i="2"/>
  <c r="J838" i="2"/>
  <c r="J796" i="2"/>
  <c r="J230" i="2"/>
  <c r="J186" i="2"/>
  <c r="J629" i="2"/>
  <c r="J663" i="2"/>
  <c r="J273" i="2"/>
  <c r="J799" i="2"/>
  <c r="J874" i="2"/>
  <c r="J141" i="2"/>
  <c r="J194" i="2"/>
  <c r="J753" i="2"/>
  <c r="J792" i="2"/>
  <c r="J666" i="2"/>
  <c r="J232" i="2"/>
  <c r="J681" i="2"/>
  <c r="J850" i="2"/>
  <c r="J89" i="2"/>
  <c r="J307" i="2"/>
  <c r="J773" i="2"/>
  <c r="J503" i="2"/>
  <c r="J21" i="2"/>
  <c r="J477" i="2"/>
  <c r="J223" i="2"/>
  <c r="J303" i="2"/>
  <c r="J191" i="2"/>
  <c r="J78" i="2"/>
  <c r="J651" i="2"/>
  <c r="J155" i="2"/>
  <c r="J674" i="2"/>
  <c r="J736" i="2"/>
  <c r="J849" i="2"/>
  <c r="J829" i="2"/>
  <c r="J388" i="2"/>
  <c r="J509" i="2"/>
  <c r="J235" i="2"/>
  <c r="J122" i="2"/>
  <c r="J148" i="2"/>
  <c r="J448" i="2"/>
  <c r="J571" i="2"/>
  <c r="J455" i="2"/>
  <c r="J160" i="2"/>
  <c r="J270" i="2"/>
  <c r="J661" i="2"/>
  <c r="J238" i="2"/>
  <c r="J769" i="2"/>
  <c r="J12" i="2"/>
  <c r="J495" i="2"/>
  <c r="J588" i="2"/>
  <c r="J445" i="2"/>
  <c r="J178" i="2"/>
  <c r="J425" i="2"/>
  <c r="J372" i="2"/>
  <c r="J580" i="2"/>
  <c r="J578" i="2"/>
  <c r="J396" i="2"/>
  <c r="J780" i="2"/>
  <c r="J24" i="2"/>
  <c r="J659" i="2"/>
  <c r="J167" i="2"/>
  <c r="J698" i="2"/>
  <c r="J248" i="2"/>
  <c r="J586" i="2"/>
  <c r="J228" i="2"/>
  <c r="J359" i="2"/>
  <c r="J175" i="2"/>
  <c r="J848" i="2"/>
  <c r="J429" i="2"/>
  <c r="J145" i="2"/>
  <c r="J528" i="2"/>
  <c r="J435" i="2"/>
  <c r="J665" i="2"/>
  <c r="J113" i="2"/>
  <c r="J890" i="2"/>
  <c r="J377" i="2"/>
  <c r="J182" i="2"/>
  <c r="J590" i="2"/>
  <c r="J37" i="2"/>
  <c r="J237" i="2"/>
  <c r="J728" i="2"/>
  <c r="J791" i="2"/>
  <c r="J866" i="2"/>
  <c r="J98" i="2"/>
  <c r="J294" i="2"/>
  <c r="J95" i="2"/>
  <c r="J432" i="2"/>
  <c r="J348" i="2"/>
  <c r="J658" i="2"/>
  <c r="J624" i="2"/>
  <c r="J339" i="2"/>
  <c r="J330" i="2"/>
  <c r="J277" i="2"/>
  <c r="J146" i="2"/>
  <c r="J634" i="2"/>
  <c r="J138" i="2"/>
  <c r="J718" i="2"/>
  <c r="J355" i="2"/>
  <c r="J159" i="2"/>
  <c r="J229" i="2"/>
  <c r="J551" i="2"/>
  <c r="J482" i="2"/>
  <c r="J740" i="2"/>
  <c r="J19" i="2"/>
  <c r="J371" i="2"/>
  <c r="J592" i="2"/>
  <c r="J190" i="2"/>
  <c r="J672" i="2"/>
  <c r="J364" i="2"/>
  <c r="J523" i="2"/>
  <c r="J61" i="2"/>
  <c r="J217" i="2"/>
  <c r="J227" i="2"/>
  <c r="J295" i="2"/>
  <c r="J669" i="2"/>
  <c r="J128" i="2"/>
  <c r="J870" i="2"/>
  <c r="J383" i="2"/>
  <c r="J184" i="2"/>
  <c r="J140" i="2"/>
  <c r="J828" i="2"/>
  <c r="J9" i="2"/>
  <c r="J789" i="2"/>
  <c r="J415" i="2"/>
  <c r="J706" i="2"/>
  <c r="J667" i="2"/>
  <c r="J317" i="2"/>
  <c r="J315" i="2"/>
  <c r="J368" i="2"/>
  <c r="J858" i="2"/>
  <c r="J417" i="2"/>
  <c r="J671" i="2"/>
  <c r="J72" i="2"/>
  <c r="J491" i="2"/>
  <c r="J442" i="2"/>
  <c r="J222" i="2"/>
  <c r="J721" i="2"/>
  <c r="J797" i="2"/>
  <c r="J568" i="2"/>
  <c r="J723" i="2"/>
  <c r="J438" i="2"/>
  <c r="J725" i="2"/>
  <c r="J561" i="2"/>
  <c r="J518" i="2"/>
  <c r="J46" i="2"/>
  <c r="J260" i="2"/>
  <c r="J846" i="2"/>
  <c r="J201" i="2"/>
  <c r="J695" i="2"/>
  <c r="J115" i="2"/>
  <c r="J321" i="2"/>
  <c r="J418" i="2"/>
  <c r="J637" i="2"/>
  <c r="J422" i="2"/>
  <c r="J493" i="2"/>
  <c r="J704" i="2"/>
  <c r="J137" i="2"/>
  <c r="J844" i="2"/>
  <c r="J599" i="2"/>
  <c r="J475" i="2"/>
  <c r="J171" i="2"/>
  <c r="J130" i="2"/>
  <c r="J266" i="2"/>
  <c r="J459" i="2"/>
  <c r="J325" i="2"/>
  <c r="J420" i="2"/>
  <c r="J648" i="2"/>
  <c r="J746" i="2"/>
  <c r="J404" i="2"/>
  <c r="J243" i="2"/>
  <c r="J65" i="2"/>
  <c r="J105" i="2"/>
  <c r="J697" i="2"/>
  <c r="J284" i="2"/>
  <c r="J650" i="2"/>
  <c r="J514" i="2"/>
  <c r="J200" i="2"/>
  <c r="J543" i="2"/>
  <c r="J414" i="2"/>
  <c r="J29" i="2"/>
  <c r="J346" i="2"/>
  <c r="J859" i="2"/>
  <c r="J198" i="2"/>
  <c r="J711" i="2"/>
  <c r="J675" i="2"/>
  <c r="J164" i="2"/>
  <c r="J719" i="2"/>
  <c r="J700" i="2"/>
  <c r="J211" i="2"/>
  <c r="J360" i="2"/>
  <c r="J18" i="2"/>
  <c r="J454" i="2"/>
  <c r="J168" i="2"/>
  <c r="J357" i="2"/>
  <c r="J280" i="2"/>
  <c r="J409" i="2"/>
  <c r="J539" i="2"/>
  <c r="J376" i="2"/>
  <c r="J202" i="2"/>
  <c r="J261" i="2"/>
  <c r="J361" i="2"/>
  <c r="J777" i="2"/>
  <c r="J808" i="2"/>
  <c r="J606" i="2"/>
  <c r="J231" i="2"/>
  <c r="J447" i="2"/>
  <c r="J374" i="2"/>
  <c r="J189" i="2"/>
  <c r="J22" i="2"/>
  <c r="J699" i="2"/>
  <c r="J363" i="2"/>
  <c r="J631" i="2"/>
  <c r="J267" i="2"/>
  <c r="J365" i="2"/>
  <c r="J70" i="2"/>
  <c r="J481" i="2"/>
  <c r="J579" i="2"/>
  <c r="J511" i="2"/>
  <c r="J633" i="2"/>
  <c r="J831" i="2"/>
  <c r="J41" i="2"/>
  <c r="J692" i="2"/>
  <c r="J332" i="2"/>
  <c r="J865" i="2"/>
  <c r="J818" i="2"/>
  <c r="J864" i="2"/>
  <c r="J207" i="2"/>
  <c r="J269" i="2"/>
  <c r="J306" i="2"/>
  <c r="J48" i="2"/>
  <c r="J77" i="2"/>
  <c r="J45" i="2"/>
  <c r="J94" i="2"/>
  <c r="J877" i="2"/>
  <c r="J322" i="2"/>
  <c r="J56" i="2"/>
  <c r="J86" i="2"/>
  <c r="J805" i="2"/>
  <c r="J758" i="2"/>
  <c r="J253" i="2"/>
  <c r="J79" i="2"/>
  <c r="J644" i="2"/>
  <c r="J484" i="2"/>
  <c r="J114" i="2"/>
  <c r="J320" i="2"/>
  <c r="J460" i="2"/>
  <c r="J206" i="2"/>
  <c r="J886" i="2"/>
  <c r="J498" i="2"/>
  <c r="J112" i="2"/>
  <c r="J55" i="2"/>
  <c r="H278" i="2"/>
  <c r="H595" i="2"/>
  <c r="H883" i="2"/>
  <c r="H240" i="2"/>
  <c r="H392" i="2"/>
  <c r="H609" i="2"/>
  <c r="H485" i="2"/>
  <c r="H14" i="2"/>
  <c r="H517" i="2"/>
  <c r="H39" i="2"/>
  <c r="H314" i="2"/>
  <c r="H71" i="2"/>
  <c r="H431" i="2"/>
  <c r="H716" i="2"/>
  <c r="H685" i="2"/>
  <c r="H16" i="2"/>
  <c r="H319" i="2"/>
  <c r="H775" i="2"/>
  <c r="H461" i="2"/>
  <c r="H127" i="2"/>
  <c r="H691" i="2"/>
  <c r="H103" i="2"/>
  <c r="H774" i="2"/>
  <c r="H564" i="2"/>
  <c r="H649" i="2"/>
  <c r="H519" i="2"/>
  <c r="H854" i="2"/>
  <c r="H149" i="2"/>
  <c r="H176" i="2"/>
  <c r="H534" i="2"/>
  <c r="H887" i="2"/>
  <c r="H242" i="2"/>
  <c r="H351" i="2"/>
  <c r="H288" i="2"/>
  <c r="H58" i="2"/>
  <c r="H342" i="2"/>
  <c r="H683" i="2"/>
  <c r="H8" i="2"/>
  <c r="H687" i="2"/>
  <c r="H412" i="2"/>
  <c r="H709" i="2"/>
  <c r="H656" i="2"/>
  <c r="H750" i="2"/>
  <c r="H199" i="2"/>
  <c r="H827" i="2"/>
  <c r="H25" i="2"/>
  <c r="H7" i="2"/>
  <c r="H84" i="2"/>
  <c r="H142" i="2"/>
  <c r="H465" i="2"/>
  <c r="H473" i="2"/>
  <c r="H815" i="2"/>
  <c r="H247" i="2"/>
  <c r="H11" i="2"/>
  <c r="H81" i="2"/>
  <c r="H802" i="2"/>
  <c r="H575" i="2"/>
  <c r="H583" i="2"/>
  <c r="H476" i="2"/>
  <c r="H452" i="2"/>
  <c r="H234" i="2"/>
  <c r="H714" i="2"/>
  <c r="H236" i="2"/>
  <c r="H38" i="2"/>
  <c r="H408" i="2"/>
  <c r="H437" i="2"/>
  <c r="H131" i="2"/>
  <c r="H553" i="2"/>
  <c r="H638" i="2"/>
  <c r="H717" i="2"/>
  <c r="H385" i="2"/>
  <c r="H772" i="2"/>
  <c r="H550" i="2"/>
  <c r="H712" i="2"/>
  <c r="H816" i="2"/>
  <c r="H527" i="2"/>
  <c r="H869" i="2"/>
  <c r="H546" i="2"/>
  <c r="H144" i="2"/>
  <c r="H881" i="2"/>
  <c r="H853" i="2"/>
  <c r="H724" i="2"/>
  <c r="H10" i="2"/>
  <c r="H28" i="2"/>
  <c r="H187" i="2"/>
  <c r="H727" i="2"/>
  <c r="H96" i="2"/>
  <c r="H212" i="2"/>
  <c r="H615" i="2"/>
  <c r="H873" i="2"/>
  <c r="H349" i="2"/>
  <c r="H101" i="2"/>
  <c r="H310" i="2"/>
  <c r="H604" i="2"/>
  <c r="H804" i="2"/>
  <c r="H268" i="2"/>
  <c r="H652" i="2"/>
  <c r="H203" i="2"/>
  <c r="H281" i="2"/>
  <c r="H433" i="2"/>
  <c r="H158" i="2"/>
  <c r="H552" i="2"/>
  <c r="H793" i="2"/>
  <c r="H847" i="2"/>
  <c r="H172" i="2"/>
  <c r="H457" i="2"/>
  <c r="H293" i="2"/>
  <c r="H660" i="2"/>
  <c r="H757" i="2"/>
  <c r="H395" i="2"/>
  <c r="H708" i="2"/>
  <c r="H798" i="2"/>
  <c r="H453" i="2"/>
  <c r="H745" i="2"/>
  <c r="H405" i="2"/>
  <c r="H216" i="2"/>
  <c r="H441" i="2"/>
  <c r="H682" i="2"/>
  <c r="H845" i="2"/>
  <c r="H344" i="2"/>
  <c r="H474" i="2"/>
  <c r="H742" i="2"/>
  <c r="H50" i="2"/>
  <c r="H499" i="2"/>
  <c r="H558" i="2"/>
  <c r="H707" i="2"/>
  <c r="H654" i="2"/>
  <c r="H133" i="2"/>
  <c r="H749" i="2"/>
  <c r="H889" i="2"/>
  <c r="H80" i="2"/>
  <c r="H40" i="2"/>
  <c r="H108" i="2"/>
  <c r="H416" i="2"/>
  <c r="H573" i="2"/>
  <c r="H59" i="2"/>
  <c r="H60" i="2"/>
  <c r="H245" i="2"/>
  <c r="H861" i="2"/>
  <c r="H42" i="2"/>
  <c r="H800" i="2"/>
  <c r="H304" i="2"/>
  <c r="H521" i="2"/>
  <c r="H286" i="2"/>
  <c r="H129" i="2"/>
  <c r="H768" i="2"/>
  <c r="H547" i="2"/>
  <c r="H334" i="2"/>
  <c r="H876" i="2"/>
  <c r="H373" i="2"/>
  <c r="H390" i="2"/>
  <c r="H608" i="2"/>
  <c r="H563" i="2"/>
  <c r="H329" i="2"/>
  <c r="H582" i="2"/>
  <c r="H316" i="2"/>
  <c r="H254" i="2"/>
  <c r="H713" i="2"/>
  <c r="H427" i="2"/>
  <c r="H132" i="2"/>
  <c r="H820" i="2"/>
  <c r="H380" i="2"/>
  <c r="H836" i="2"/>
  <c r="H752" i="2"/>
  <c r="H589" i="2"/>
  <c r="H340" i="2"/>
  <c r="H391" i="2"/>
  <c r="H696" i="2"/>
  <c r="H767" i="2"/>
  <c r="H730" i="2"/>
  <c r="H735" i="2"/>
  <c r="H787" i="2"/>
  <c r="H239" i="2"/>
  <c r="H367" i="2"/>
  <c r="H501" i="2"/>
  <c r="H313" i="2"/>
  <c r="H413" i="2"/>
  <c r="H97" i="2"/>
  <c r="H803" i="2"/>
  <c r="H825" i="2"/>
  <c r="H226" i="2"/>
  <c r="H92" i="2"/>
  <c r="H399" i="2"/>
  <c r="H333" i="2"/>
  <c r="H36" i="2"/>
  <c r="H538" i="2"/>
  <c r="H781" i="2"/>
  <c r="H263" i="2"/>
  <c r="H75" i="2"/>
  <c r="H161" i="2"/>
  <c r="H26" i="2"/>
  <c r="H605" i="2"/>
  <c r="H478" i="2"/>
  <c r="H833" i="2"/>
  <c r="H251" i="2"/>
  <c r="H275" i="2"/>
  <c r="H120" i="2"/>
  <c r="H640" i="2"/>
  <c r="H710" i="2"/>
  <c r="H106" i="2"/>
  <c r="H554" i="2"/>
  <c r="H173" i="2"/>
  <c r="H49" i="2"/>
  <c r="H834" i="2"/>
  <c r="H856" i="2"/>
  <c r="H15" i="2"/>
  <c r="H467" i="2"/>
  <c r="H763" i="2"/>
  <c r="H117" i="2"/>
  <c r="H541" i="2"/>
  <c r="H762" i="2"/>
  <c r="H35" i="2"/>
  <c r="H401" i="2"/>
  <c r="H621" i="2"/>
  <c r="H596" i="2"/>
  <c r="H166" i="2"/>
  <c r="H689" i="2"/>
  <c r="H93" i="2"/>
  <c r="H20" i="2"/>
  <c r="H755" i="2"/>
  <c r="H566" i="2"/>
  <c r="H402" i="2"/>
  <c r="H326" i="2"/>
  <c r="H428" i="2"/>
  <c r="H585" i="2"/>
  <c r="H885" i="2"/>
  <c r="H183" i="2"/>
  <c r="H252" i="2"/>
  <c r="H614" i="2"/>
  <c r="H512" i="2"/>
  <c r="H765" i="2"/>
  <c r="H703" i="2"/>
  <c r="H536" i="2"/>
  <c r="H104" i="2"/>
  <c r="H626" i="2"/>
  <c r="H479" i="2"/>
  <c r="H863" i="2"/>
  <c r="H192" i="2"/>
  <c r="H734" i="2"/>
  <c r="H264" i="2"/>
  <c r="H526" i="2"/>
  <c r="H632" i="2"/>
  <c r="H470" i="2"/>
  <c r="H62" i="2"/>
  <c r="H91" i="2"/>
  <c r="H593" i="2"/>
  <c r="H466" i="2"/>
  <c r="H411" i="2"/>
  <c r="H220" i="2"/>
  <c r="H43" i="2"/>
  <c r="H837" i="2"/>
  <c r="H537" i="2"/>
  <c r="H788" i="2"/>
  <c r="H350" i="2"/>
  <c r="H472" i="2"/>
  <c r="H224" i="2"/>
  <c r="H352" i="2"/>
  <c r="H860" i="2"/>
  <c r="H258" i="2"/>
  <c r="H737" i="2"/>
  <c r="H196" i="2"/>
  <c r="H256" i="2"/>
  <c r="H82" i="2"/>
  <c r="H66" i="2"/>
  <c r="H851" i="2"/>
  <c r="H494" i="2"/>
  <c r="H806" i="2"/>
  <c r="H751" i="2"/>
  <c r="H241" i="2"/>
  <c r="H51" i="2"/>
  <c r="H830" i="2"/>
  <c r="H209" i="2"/>
  <c r="H625" i="2"/>
  <c r="H23" i="2"/>
  <c r="H469" i="2"/>
  <c r="H880" i="2"/>
  <c r="H153" i="2"/>
  <c r="H782" i="2"/>
  <c r="H676" i="2"/>
  <c r="H169" i="2"/>
  <c r="H111" i="2"/>
  <c r="H276" i="2"/>
  <c r="H754" i="2"/>
  <c r="H729" i="2"/>
  <c r="H688" i="2"/>
  <c r="H163" i="2"/>
  <c r="H205" i="2"/>
  <c r="H516" i="2"/>
  <c r="H165" i="2"/>
  <c r="H150" i="2"/>
  <c r="H32" i="2"/>
  <c r="H298" i="2"/>
  <c r="H690" i="2"/>
  <c r="H124" i="2"/>
  <c r="H386" i="2"/>
  <c r="H255" i="2"/>
  <c r="H557" i="2"/>
  <c r="H139" i="2"/>
  <c r="H458" i="2"/>
  <c r="H506" i="2"/>
  <c r="H54" i="2"/>
  <c r="H403" i="2"/>
  <c r="H795" i="2"/>
  <c r="H440" i="2"/>
  <c r="H345" i="2"/>
  <c r="H446" i="2"/>
  <c r="H759" i="2"/>
  <c r="H760" i="2"/>
  <c r="H567" i="2"/>
  <c r="H400" i="2"/>
  <c r="H686" i="2"/>
  <c r="H407" i="2"/>
  <c r="H545" i="2"/>
  <c r="H879" i="2"/>
  <c r="H565" i="2"/>
  <c r="H218" i="2"/>
  <c r="H783" i="2"/>
  <c r="H394" i="2"/>
  <c r="H214" i="2"/>
  <c r="H510" i="2"/>
  <c r="H450" i="2"/>
  <c r="H679" i="2"/>
  <c r="H134" i="2"/>
  <c r="H324" i="2"/>
  <c r="H594" i="2"/>
  <c r="H419" i="2"/>
  <c r="H639" i="2"/>
  <c r="H398" i="2"/>
  <c r="H813" i="2"/>
  <c r="H684" i="2"/>
  <c r="H535" i="2"/>
  <c r="H366" i="2"/>
  <c r="H627" i="2"/>
  <c r="H287" i="2"/>
  <c r="H102" i="2"/>
  <c r="H726" i="2"/>
  <c r="H641" i="2"/>
  <c r="H27" i="2"/>
  <c r="H389" i="2"/>
  <c r="H843" i="2"/>
  <c r="H702" i="2"/>
  <c r="H285" i="2"/>
  <c r="H576" i="2"/>
  <c r="H323" i="2"/>
  <c r="H57" i="2"/>
  <c r="H110" i="2"/>
  <c r="H143" i="2"/>
  <c r="H119" i="2"/>
  <c r="H83" i="2"/>
  <c r="H786" i="2"/>
  <c r="H623" i="2"/>
  <c r="H600" i="2"/>
  <c r="H116" i="2"/>
  <c r="H358" i="2"/>
  <c r="H272" i="2"/>
  <c r="H423" i="2"/>
  <c r="H215" i="2"/>
  <c r="H515" i="2"/>
  <c r="H292" i="2"/>
  <c r="H297" i="2"/>
  <c r="H69" i="2"/>
  <c r="H262" i="2"/>
  <c r="H852" i="2"/>
  <c r="H662" i="2"/>
  <c r="H809" i="2"/>
  <c r="H560" i="2"/>
  <c r="H645" i="2"/>
  <c r="H720" i="2"/>
  <c r="H193" i="2"/>
  <c r="H872" i="2"/>
  <c r="H497" i="2"/>
  <c r="H741" i="2"/>
  <c r="H100" i="2"/>
  <c r="H136" i="2"/>
  <c r="H74" i="2"/>
  <c r="H34" i="2"/>
  <c r="H622" i="2"/>
  <c r="H300" i="2"/>
  <c r="H336" i="2"/>
  <c r="H693" i="2"/>
  <c r="H824" i="2"/>
  <c r="H257" i="2"/>
  <c r="H779" i="2"/>
  <c r="H174" i="2"/>
  <c r="H533" i="2"/>
  <c r="H562" i="2"/>
  <c r="H628" i="2"/>
  <c r="H664" i="2"/>
  <c r="H426" i="2"/>
  <c r="H17" i="2"/>
  <c r="H52" i="2"/>
  <c r="H382" i="2"/>
  <c r="H738" i="2"/>
  <c r="H756" i="2"/>
  <c r="H867" i="2"/>
  <c r="H603" i="2"/>
  <c r="H784" i="2"/>
  <c r="H347" i="2"/>
  <c r="H839" i="2"/>
  <c r="H318" i="2"/>
  <c r="H265" i="2"/>
  <c r="H732" i="2"/>
  <c r="H817" i="2"/>
  <c r="H291" i="2"/>
  <c r="H301" i="2"/>
  <c r="H840" i="2"/>
  <c r="H126" i="2"/>
  <c r="H630" i="2"/>
  <c r="H309" i="2"/>
  <c r="H341" i="2"/>
  <c r="H147" i="2"/>
  <c r="H488" i="2"/>
  <c r="H875" i="2"/>
  <c r="H210" i="2"/>
  <c r="H747" i="2"/>
  <c r="H761" i="2"/>
  <c r="H601" i="2"/>
  <c r="H490" i="2"/>
  <c r="H157" i="2"/>
  <c r="H587" i="2"/>
  <c r="H451" i="2"/>
  <c r="H283" i="2"/>
  <c r="H489" i="2"/>
  <c r="H244" i="2"/>
  <c r="H646" i="2"/>
  <c r="H555" i="2"/>
  <c r="H219" i="2"/>
  <c r="H406" i="2"/>
  <c r="H764" i="2"/>
  <c r="H842" i="2"/>
  <c r="H508" i="2"/>
  <c r="H463" i="2"/>
  <c r="H884" i="2"/>
  <c r="H308" i="2"/>
  <c r="H598" i="2"/>
  <c r="H480" i="2"/>
  <c r="H208" i="2"/>
  <c r="H13" i="2"/>
  <c r="H221" i="2"/>
  <c r="H188" i="2"/>
  <c r="H299" i="2"/>
  <c r="H525" i="2"/>
  <c r="H888" i="2"/>
  <c r="H814" i="2"/>
  <c r="H591" i="2"/>
  <c r="H195" i="2"/>
  <c r="H327" i="2"/>
  <c r="H574" i="2"/>
  <c r="H90" i="2"/>
  <c r="H556" i="2"/>
  <c r="H337" i="2"/>
  <c r="H778" i="2"/>
  <c r="H701" i="2"/>
  <c r="H668" i="2"/>
  <c r="H748" i="2"/>
  <c r="H311" i="2"/>
  <c r="H841" i="2"/>
  <c r="H530" i="2"/>
  <c r="H430" i="2"/>
  <c r="H496" i="2"/>
  <c r="H572" i="2"/>
  <c r="H619" i="2"/>
  <c r="H504" i="2"/>
  <c r="H502" i="2"/>
  <c r="H618" i="2"/>
  <c r="H570" i="2"/>
  <c r="H529" i="2"/>
  <c r="H123" i="2"/>
  <c r="H302" i="2"/>
  <c r="H657" i="2"/>
  <c r="H387" i="2"/>
  <c r="H259" i="2"/>
  <c r="H156" i="2"/>
  <c r="H246" i="2"/>
  <c r="H486" i="2"/>
  <c r="H274" i="2"/>
  <c r="H542" i="2"/>
  <c r="H613" i="2"/>
  <c r="H370" i="2"/>
  <c r="H871" i="2"/>
  <c r="H616" i="2"/>
  <c r="H53" i="2"/>
  <c r="H812" i="2"/>
  <c r="H524" i="2"/>
  <c r="H462" i="2"/>
  <c r="H152" i="2"/>
  <c r="H653" i="2"/>
  <c r="H807" i="2"/>
  <c r="H375" i="2"/>
  <c r="H290" i="2"/>
  <c r="H121" i="2"/>
  <c r="H532" i="2"/>
  <c r="H677" i="2"/>
  <c r="H868" i="2"/>
  <c r="H67" i="2"/>
  <c r="H507" i="2"/>
  <c r="H180" i="2"/>
  <c r="H878" i="2"/>
  <c r="H225" i="2"/>
  <c r="H471" i="2"/>
  <c r="H64" i="2"/>
  <c r="H271" i="2"/>
  <c r="H678" i="2"/>
  <c r="H607" i="2"/>
  <c r="H559" i="2"/>
  <c r="H776" i="2"/>
  <c r="H250" i="2"/>
  <c r="H487" i="2"/>
  <c r="H436" i="2"/>
  <c r="H154" i="2"/>
  <c r="H354" i="2"/>
  <c r="H581" i="2"/>
  <c r="H31" i="2"/>
  <c r="H822" i="2"/>
  <c r="H335" i="2"/>
  <c r="H125" i="2"/>
  <c r="H770" i="2"/>
  <c r="H500" i="2"/>
  <c r="H739" i="2"/>
  <c r="H282" i="2"/>
  <c r="H296" i="2"/>
  <c r="H548" i="2"/>
  <c r="H882" i="2"/>
  <c r="H197" i="2"/>
  <c r="H569" i="2"/>
  <c r="H279" i="2"/>
  <c r="H44" i="2"/>
  <c r="H47" i="2"/>
  <c r="H705" i="2"/>
  <c r="H531" i="2"/>
  <c r="H384" i="2"/>
  <c r="H305" i="2"/>
  <c r="H826" i="2"/>
  <c r="H99" i="2"/>
  <c r="H636" i="2"/>
  <c r="H424" i="2"/>
  <c r="H766" i="2"/>
  <c r="H862" i="2"/>
  <c r="H464" i="2"/>
  <c r="H655" i="2"/>
  <c r="H107" i="2"/>
  <c r="H381" i="2"/>
  <c r="H88" i="2"/>
  <c r="H731" i="2"/>
  <c r="H434" i="2"/>
  <c r="H443" i="2"/>
  <c r="H540" i="2"/>
  <c r="H810" i="2"/>
  <c r="H233" i="2"/>
  <c r="H135" i="2"/>
  <c r="H520" i="2"/>
  <c r="H449" i="2"/>
  <c r="H794" i="2"/>
  <c r="H577" i="2"/>
  <c r="H857" i="2"/>
  <c r="H838" i="2"/>
  <c r="H796" i="2"/>
  <c r="H230" i="2"/>
  <c r="H186" i="2"/>
  <c r="H629" i="2"/>
  <c r="H663" i="2"/>
  <c r="H273" i="2"/>
  <c r="H799" i="2"/>
  <c r="H874" i="2"/>
  <c r="H141" i="2"/>
  <c r="H194" i="2"/>
  <c r="H753" i="2"/>
  <c r="H792" i="2"/>
  <c r="H666" i="2"/>
  <c r="H232" i="2"/>
  <c r="H681" i="2"/>
  <c r="H850" i="2"/>
  <c r="H89" i="2"/>
  <c r="H307" i="2"/>
  <c r="H773" i="2"/>
  <c r="H503" i="2"/>
  <c r="H21" i="2"/>
  <c r="H477" i="2"/>
  <c r="H223" i="2"/>
  <c r="H303" i="2"/>
  <c r="H191" i="2"/>
  <c r="H78" i="2"/>
  <c r="H651" i="2"/>
  <c r="H155" i="2"/>
  <c r="H674" i="2"/>
  <c r="H736" i="2"/>
  <c r="H849" i="2"/>
  <c r="H829" i="2"/>
  <c r="H388" i="2"/>
  <c r="H509" i="2"/>
  <c r="H235" i="2"/>
  <c r="H122" i="2"/>
  <c r="H148" i="2"/>
  <c r="H448" i="2"/>
  <c r="H571" i="2"/>
  <c r="H455" i="2"/>
  <c r="H160" i="2"/>
  <c r="H270" i="2"/>
  <c r="H661" i="2"/>
  <c r="H238" i="2"/>
  <c r="H769" i="2"/>
  <c r="H12" i="2"/>
  <c r="H495" i="2"/>
  <c r="H588" i="2"/>
  <c r="H445" i="2"/>
  <c r="H178" i="2"/>
  <c r="H425" i="2"/>
  <c r="H372" i="2"/>
  <c r="H580" i="2"/>
  <c r="H578" i="2"/>
  <c r="H396" i="2"/>
  <c r="H780" i="2"/>
  <c r="H24" i="2"/>
  <c r="H659" i="2"/>
  <c r="H167" i="2"/>
  <c r="H698" i="2"/>
  <c r="H248" i="2"/>
  <c r="H586" i="2"/>
  <c r="H228" i="2"/>
  <c r="H359" i="2"/>
  <c r="H175" i="2"/>
  <c r="H848" i="2"/>
  <c r="H429" i="2"/>
  <c r="H145" i="2"/>
  <c r="H528" i="2"/>
  <c r="H435" i="2"/>
  <c r="H665" i="2"/>
  <c r="H113" i="2"/>
  <c r="H890" i="2"/>
  <c r="H377" i="2"/>
  <c r="H182" i="2"/>
  <c r="H590" i="2"/>
  <c r="H37" i="2"/>
  <c r="H237" i="2"/>
  <c r="H728" i="2"/>
  <c r="H791" i="2"/>
  <c r="H866" i="2"/>
  <c r="H98" i="2"/>
  <c r="H294" i="2"/>
  <c r="H95" i="2"/>
  <c r="H432" i="2"/>
  <c r="H348" i="2"/>
  <c r="H658" i="2"/>
  <c r="H624" i="2"/>
  <c r="H339" i="2"/>
  <c r="H330" i="2"/>
  <c r="H277" i="2"/>
  <c r="H146" i="2"/>
  <c r="H634" i="2"/>
  <c r="H138" i="2"/>
  <c r="H718" i="2"/>
  <c r="H355" i="2"/>
  <c r="H159" i="2"/>
  <c r="H229" i="2"/>
  <c r="H551" i="2"/>
  <c r="H482" i="2"/>
  <c r="H740" i="2"/>
  <c r="H19" i="2"/>
  <c r="H371" i="2"/>
  <c r="H592" i="2"/>
  <c r="H190" i="2"/>
  <c r="H672" i="2"/>
  <c r="H364" i="2"/>
  <c r="H523" i="2"/>
  <c r="H61" i="2"/>
  <c r="H217" i="2"/>
  <c r="H227" i="2"/>
  <c r="H295" i="2"/>
  <c r="H669" i="2"/>
  <c r="H128" i="2"/>
  <c r="H870" i="2"/>
  <c r="H383" i="2"/>
  <c r="H184" i="2"/>
  <c r="H140" i="2"/>
  <c r="H828" i="2"/>
  <c r="H9" i="2"/>
  <c r="H789" i="2"/>
  <c r="H415" i="2"/>
  <c r="H706" i="2"/>
  <c r="H667" i="2"/>
  <c r="H317" i="2"/>
  <c r="H315" i="2"/>
  <c r="H368" i="2"/>
  <c r="H858" i="2"/>
  <c r="H417" i="2"/>
  <c r="H671" i="2"/>
  <c r="H72" i="2"/>
  <c r="H491" i="2"/>
  <c r="H442" i="2"/>
  <c r="H222" i="2"/>
  <c r="H721" i="2"/>
  <c r="H797" i="2"/>
  <c r="H568" i="2"/>
  <c r="H723" i="2"/>
  <c r="H438" i="2"/>
  <c r="H725" i="2"/>
  <c r="H561" i="2"/>
  <c r="H518" i="2"/>
  <c r="H46" i="2"/>
  <c r="H260" i="2"/>
  <c r="H846" i="2"/>
  <c r="H201" i="2"/>
  <c r="H695" i="2"/>
  <c r="H115" i="2"/>
  <c r="H321" i="2"/>
  <c r="H418" i="2"/>
  <c r="H637" i="2"/>
  <c r="H422" i="2"/>
  <c r="H493" i="2"/>
  <c r="H704" i="2"/>
  <c r="H137" i="2"/>
  <c r="H844" i="2"/>
  <c r="H599" i="2"/>
  <c r="H475" i="2"/>
  <c r="H171" i="2"/>
  <c r="H130" i="2"/>
  <c r="H266" i="2"/>
  <c r="H459" i="2"/>
  <c r="H325" i="2"/>
  <c r="H420" i="2"/>
  <c r="H648" i="2"/>
  <c r="H746" i="2"/>
  <c r="H404" i="2"/>
  <c r="H243" i="2"/>
  <c r="H65" i="2"/>
  <c r="H105" i="2"/>
  <c r="H697" i="2"/>
  <c r="H284" i="2"/>
  <c r="H650" i="2"/>
  <c r="H514" i="2"/>
  <c r="H200" i="2"/>
  <c r="H543" i="2"/>
  <c r="H414" i="2"/>
  <c r="H29" i="2"/>
  <c r="H346" i="2"/>
  <c r="H859" i="2"/>
  <c r="H198" i="2"/>
  <c r="H711" i="2"/>
  <c r="H675" i="2"/>
  <c r="H164" i="2"/>
  <c r="H719" i="2"/>
  <c r="H700" i="2"/>
  <c r="H211" i="2"/>
  <c r="H360" i="2"/>
  <c r="H18" i="2"/>
  <c r="H454" i="2"/>
  <c r="H168" i="2"/>
  <c r="H357" i="2"/>
  <c r="H280" i="2"/>
  <c r="H409" i="2"/>
  <c r="H539" i="2"/>
  <c r="H376" i="2"/>
  <c r="H202" i="2"/>
  <c r="H261" i="2"/>
  <c r="H361" i="2"/>
  <c r="H777" i="2"/>
  <c r="H808" i="2"/>
  <c r="H606" i="2"/>
  <c r="H231" i="2"/>
  <c r="H447" i="2"/>
  <c r="H374" i="2"/>
  <c r="H189" i="2"/>
  <c r="H22" i="2"/>
  <c r="H699" i="2"/>
  <c r="H363" i="2"/>
  <c r="H631" i="2"/>
  <c r="H267" i="2"/>
  <c r="H365" i="2"/>
  <c r="H70" i="2"/>
  <c r="H481" i="2"/>
  <c r="H579" i="2"/>
  <c r="H511" i="2"/>
  <c r="H633" i="2"/>
  <c r="H831" i="2"/>
  <c r="H41" i="2"/>
  <c r="H692" i="2"/>
  <c r="H332" i="2"/>
  <c r="H865" i="2"/>
  <c r="H818" i="2"/>
  <c r="H864" i="2"/>
  <c r="H207" i="2"/>
  <c r="H269" i="2"/>
  <c r="H306" i="2"/>
  <c r="H48" i="2"/>
  <c r="H77" i="2"/>
  <c r="H45" i="2"/>
  <c r="H94" i="2"/>
  <c r="H877" i="2"/>
  <c r="H322" i="2"/>
  <c r="H56" i="2"/>
  <c r="H86" i="2"/>
  <c r="H805" i="2"/>
  <c r="H758" i="2"/>
  <c r="H253" i="2"/>
  <c r="H79" i="2"/>
  <c r="H644" i="2"/>
  <c r="H484" i="2"/>
  <c r="H114" i="2"/>
  <c r="H320" i="2"/>
  <c r="H460" i="2"/>
  <c r="H206" i="2"/>
  <c r="H886" i="2"/>
  <c r="H498" i="2"/>
  <c r="H112" i="2"/>
  <c r="H55" i="2"/>
  <c r="G278" i="2"/>
  <c r="G595" i="2"/>
  <c r="G883" i="2"/>
  <c r="G240" i="2"/>
  <c r="G392" i="2"/>
  <c r="G609" i="2"/>
  <c r="G485" i="2"/>
  <c r="G14" i="2"/>
  <c r="G517" i="2"/>
  <c r="G39" i="2"/>
  <c r="G314" i="2"/>
  <c r="G71" i="2"/>
  <c r="G431" i="2"/>
  <c r="G716" i="2"/>
  <c r="G685" i="2"/>
  <c r="G16" i="2"/>
  <c r="G319" i="2"/>
  <c r="G775" i="2"/>
  <c r="G461" i="2"/>
  <c r="G127" i="2"/>
  <c r="G691" i="2"/>
  <c r="G103" i="2"/>
  <c r="G774" i="2"/>
  <c r="G564" i="2"/>
  <c r="G649" i="2"/>
  <c r="G519" i="2"/>
  <c r="G854" i="2"/>
  <c r="G149" i="2"/>
  <c r="G176" i="2"/>
  <c r="G534" i="2"/>
  <c r="G887" i="2"/>
  <c r="G242" i="2"/>
  <c r="G351" i="2"/>
  <c r="G288" i="2"/>
  <c r="G58" i="2"/>
  <c r="G342" i="2"/>
  <c r="G683" i="2"/>
  <c r="G8" i="2"/>
  <c r="G687" i="2"/>
  <c r="G412" i="2"/>
  <c r="G709" i="2"/>
  <c r="G656" i="2"/>
  <c r="G750" i="2"/>
  <c r="G199" i="2"/>
  <c r="G827" i="2"/>
  <c r="G25" i="2"/>
  <c r="G7" i="2"/>
  <c r="G84" i="2"/>
  <c r="G142" i="2"/>
  <c r="G465" i="2"/>
  <c r="G473" i="2"/>
  <c r="G815" i="2"/>
  <c r="G247" i="2"/>
  <c r="G11" i="2"/>
  <c r="G81" i="2"/>
  <c r="G802" i="2"/>
  <c r="G575" i="2"/>
  <c r="G583" i="2"/>
  <c r="G476" i="2"/>
  <c r="G452" i="2"/>
  <c r="G234" i="2"/>
  <c r="G714" i="2"/>
  <c r="G236" i="2"/>
  <c r="G38" i="2"/>
  <c r="G408" i="2"/>
  <c r="G437" i="2"/>
  <c r="G131" i="2"/>
  <c r="G553" i="2"/>
  <c r="G638" i="2"/>
  <c r="G717" i="2"/>
  <c r="G385" i="2"/>
  <c r="G772" i="2"/>
  <c r="G550" i="2"/>
  <c r="G712" i="2"/>
  <c r="G816" i="2"/>
  <c r="G527" i="2"/>
  <c r="G869" i="2"/>
  <c r="G546" i="2"/>
  <c r="G144" i="2"/>
  <c r="G881" i="2"/>
  <c r="G853" i="2"/>
  <c r="G724" i="2"/>
  <c r="G10" i="2"/>
  <c r="G28" i="2"/>
  <c r="G187" i="2"/>
  <c r="G727" i="2"/>
  <c r="G96" i="2"/>
  <c r="G212" i="2"/>
  <c r="G615" i="2"/>
  <c r="G873" i="2"/>
  <c r="G349" i="2"/>
  <c r="G101" i="2"/>
  <c r="G310" i="2"/>
  <c r="G604" i="2"/>
  <c r="G804" i="2"/>
  <c r="G268" i="2"/>
  <c r="G652" i="2"/>
  <c r="G203" i="2"/>
  <c r="G281" i="2"/>
  <c r="G433" i="2"/>
  <c r="G158" i="2"/>
  <c r="G552" i="2"/>
  <c r="G793" i="2"/>
  <c r="G847" i="2"/>
  <c r="G172" i="2"/>
  <c r="G457" i="2"/>
  <c r="G293" i="2"/>
  <c r="G660" i="2"/>
  <c r="G757" i="2"/>
  <c r="G395" i="2"/>
  <c r="G708" i="2"/>
  <c r="G798" i="2"/>
  <c r="G453" i="2"/>
  <c r="G745" i="2"/>
  <c r="G405" i="2"/>
  <c r="G216" i="2"/>
  <c r="G441" i="2"/>
  <c r="G682" i="2"/>
  <c r="G845" i="2"/>
  <c r="G344" i="2"/>
  <c r="G474" i="2"/>
  <c r="G742" i="2"/>
  <c r="G50" i="2"/>
  <c r="G499" i="2"/>
  <c r="G558" i="2"/>
  <c r="G707" i="2"/>
  <c r="G654" i="2"/>
  <c r="G133" i="2"/>
  <c r="G749" i="2"/>
  <c r="G889" i="2"/>
  <c r="G80" i="2"/>
  <c r="G40" i="2"/>
  <c r="G108" i="2"/>
  <c r="G416" i="2"/>
  <c r="G573" i="2"/>
  <c r="G59" i="2"/>
  <c r="G60" i="2"/>
  <c r="G245" i="2"/>
  <c r="G861" i="2"/>
  <c r="G42" i="2"/>
  <c r="G800" i="2"/>
  <c r="G304" i="2"/>
  <c r="G521" i="2"/>
  <c r="G286" i="2"/>
  <c r="G129" i="2"/>
  <c r="G768" i="2"/>
  <c r="G547" i="2"/>
  <c r="G334" i="2"/>
  <c r="G876" i="2"/>
  <c r="G373" i="2"/>
  <c r="G390" i="2"/>
  <c r="G608" i="2"/>
  <c r="G563" i="2"/>
  <c r="G329" i="2"/>
  <c r="G582" i="2"/>
  <c r="G316" i="2"/>
  <c r="G254" i="2"/>
  <c r="G713" i="2"/>
  <c r="G427" i="2"/>
  <c r="G132" i="2"/>
  <c r="G820" i="2"/>
  <c r="G380" i="2"/>
  <c r="G836" i="2"/>
  <c r="G752" i="2"/>
  <c r="G589" i="2"/>
  <c r="G340" i="2"/>
  <c r="G391" i="2"/>
  <c r="G696" i="2"/>
  <c r="G767" i="2"/>
  <c r="G730" i="2"/>
  <c r="G735" i="2"/>
  <c r="G787" i="2"/>
  <c r="G239" i="2"/>
  <c r="G367" i="2"/>
  <c r="G501" i="2"/>
  <c r="G313" i="2"/>
  <c r="G413" i="2"/>
  <c r="G97" i="2"/>
  <c r="G803" i="2"/>
  <c r="G825" i="2"/>
  <c r="G226" i="2"/>
  <c r="G92" i="2"/>
  <c r="G399" i="2"/>
  <c r="G333" i="2"/>
  <c r="G36" i="2"/>
  <c r="G538" i="2"/>
  <c r="G781" i="2"/>
  <c r="G263" i="2"/>
  <c r="G75" i="2"/>
  <c r="G161" i="2"/>
  <c r="G26" i="2"/>
  <c r="G605" i="2"/>
  <c r="G478" i="2"/>
  <c r="G833" i="2"/>
  <c r="G251" i="2"/>
  <c r="G275" i="2"/>
  <c r="G120" i="2"/>
  <c r="G640" i="2"/>
  <c r="G710" i="2"/>
  <c r="G106" i="2"/>
  <c r="G554" i="2"/>
  <c r="G173" i="2"/>
  <c r="G49" i="2"/>
  <c r="G834" i="2"/>
  <c r="G856" i="2"/>
  <c r="G15" i="2"/>
  <c r="G467" i="2"/>
  <c r="G763" i="2"/>
  <c r="G117" i="2"/>
  <c r="G541" i="2"/>
  <c r="G762" i="2"/>
  <c r="G35" i="2"/>
  <c r="G401" i="2"/>
  <c r="G621" i="2"/>
  <c r="G596" i="2"/>
  <c r="G166" i="2"/>
  <c r="G689" i="2"/>
  <c r="G93" i="2"/>
  <c r="G20" i="2"/>
  <c r="G755" i="2"/>
  <c r="G566" i="2"/>
  <c r="G402" i="2"/>
  <c r="G326" i="2"/>
  <c r="G428" i="2"/>
  <c r="G585" i="2"/>
  <c r="G885" i="2"/>
  <c r="G183" i="2"/>
  <c r="G252" i="2"/>
  <c r="G614" i="2"/>
  <c r="G512" i="2"/>
  <c r="G765" i="2"/>
  <c r="G703" i="2"/>
  <c r="G536" i="2"/>
  <c r="G104" i="2"/>
  <c r="G626" i="2"/>
  <c r="G479" i="2"/>
  <c r="G863" i="2"/>
  <c r="G192" i="2"/>
  <c r="G734" i="2"/>
  <c r="G264" i="2"/>
  <c r="G526" i="2"/>
  <c r="G632" i="2"/>
  <c r="G470" i="2"/>
  <c r="G62" i="2"/>
  <c r="G91" i="2"/>
  <c r="G593" i="2"/>
  <c r="G466" i="2"/>
  <c r="G411" i="2"/>
  <c r="G220" i="2"/>
  <c r="G43" i="2"/>
  <c r="G837" i="2"/>
  <c r="G537" i="2"/>
  <c r="G788" i="2"/>
  <c r="G350" i="2"/>
  <c r="G472" i="2"/>
  <c r="G224" i="2"/>
  <c r="G352" i="2"/>
  <c r="G860" i="2"/>
  <c r="G258" i="2"/>
  <c r="G737" i="2"/>
  <c r="G196" i="2"/>
  <c r="G256" i="2"/>
  <c r="G82" i="2"/>
  <c r="G66" i="2"/>
  <c r="G851" i="2"/>
  <c r="G494" i="2"/>
  <c r="G806" i="2"/>
  <c r="G751" i="2"/>
  <c r="G241" i="2"/>
  <c r="G51" i="2"/>
  <c r="G830" i="2"/>
  <c r="G209" i="2"/>
  <c r="G625" i="2"/>
  <c r="G23" i="2"/>
  <c r="G469" i="2"/>
  <c r="G880" i="2"/>
  <c r="G153" i="2"/>
  <c r="G782" i="2"/>
  <c r="G676" i="2"/>
  <c r="G169" i="2"/>
  <c r="G111" i="2"/>
  <c r="G276" i="2"/>
  <c r="G754" i="2"/>
  <c r="G729" i="2"/>
  <c r="G688" i="2"/>
  <c r="G163" i="2"/>
  <c r="G205" i="2"/>
  <c r="G516" i="2"/>
  <c r="G165" i="2"/>
  <c r="G150" i="2"/>
  <c r="G32" i="2"/>
  <c r="G298" i="2"/>
  <c r="G690" i="2"/>
  <c r="G124" i="2"/>
  <c r="G386" i="2"/>
  <c r="G255" i="2"/>
  <c r="G557" i="2"/>
  <c r="G139" i="2"/>
  <c r="G458" i="2"/>
  <c r="G506" i="2"/>
  <c r="G54" i="2"/>
  <c r="G403" i="2"/>
  <c r="G795" i="2"/>
  <c r="G440" i="2"/>
  <c r="G345" i="2"/>
  <c r="G446" i="2"/>
  <c r="G759" i="2"/>
  <c r="G760" i="2"/>
  <c r="G567" i="2"/>
  <c r="G400" i="2"/>
  <c r="G686" i="2"/>
  <c r="G407" i="2"/>
  <c r="G545" i="2"/>
  <c r="G879" i="2"/>
  <c r="G565" i="2"/>
  <c r="G218" i="2"/>
  <c r="G783" i="2"/>
  <c r="G394" i="2"/>
  <c r="G214" i="2"/>
  <c r="G510" i="2"/>
  <c r="G450" i="2"/>
  <c r="G679" i="2"/>
  <c r="G134" i="2"/>
  <c r="G324" i="2"/>
  <c r="G594" i="2"/>
  <c r="G419" i="2"/>
  <c r="G639" i="2"/>
  <c r="G398" i="2"/>
  <c r="G813" i="2"/>
  <c r="G684" i="2"/>
  <c r="G535" i="2"/>
  <c r="G366" i="2"/>
  <c r="G627" i="2"/>
  <c r="G287" i="2"/>
  <c r="G102" i="2"/>
  <c r="G726" i="2"/>
  <c r="G641" i="2"/>
  <c r="G27" i="2"/>
  <c r="G389" i="2"/>
  <c r="G843" i="2"/>
  <c r="G702" i="2"/>
  <c r="G285" i="2"/>
  <c r="G576" i="2"/>
  <c r="G323" i="2"/>
  <c r="G57" i="2"/>
  <c r="G110" i="2"/>
  <c r="G143" i="2"/>
  <c r="G119" i="2"/>
  <c r="G83" i="2"/>
  <c r="G786" i="2"/>
  <c r="G623" i="2"/>
  <c r="G600" i="2"/>
  <c r="G116" i="2"/>
  <c r="G358" i="2"/>
  <c r="G272" i="2"/>
  <c r="G423" i="2"/>
  <c r="G215" i="2"/>
  <c r="G515" i="2"/>
  <c r="G292" i="2"/>
  <c r="G297" i="2"/>
  <c r="G69" i="2"/>
  <c r="G262" i="2"/>
  <c r="G852" i="2"/>
  <c r="G662" i="2"/>
  <c r="G809" i="2"/>
  <c r="G560" i="2"/>
  <c r="G645" i="2"/>
  <c r="G720" i="2"/>
  <c r="G193" i="2"/>
  <c r="G872" i="2"/>
  <c r="G497" i="2"/>
  <c r="G741" i="2"/>
  <c r="G100" i="2"/>
  <c r="G136" i="2"/>
  <c r="G74" i="2"/>
  <c r="G34" i="2"/>
  <c r="G622" i="2"/>
  <c r="G300" i="2"/>
  <c r="G336" i="2"/>
  <c r="G693" i="2"/>
  <c r="G824" i="2"/>
  <c r="G257" i="2"/>
  <c r="G779" i="2"/>
  <c r="G174" i="2"/>
  <c r="G533" i="2"/>
  <c r="G562" i="2"/>
  <c r="G628" i="2"/>
  <c r="G664" i="2"/>
  <c r="G426" i="2"/>
  <c r="G17" i="2"/>
  <c r="G52" i="2"/>
  <c r="G382" i="2"/>
  <c r="G738" i="2"/>
  <c r="G756" i="2"/>
  <c r="G867" i="2"/>
  <c r="G603" i="2"/>
  <c r="G784" i="2"/>
  <c r="G347" i="2"/>
  <c r="G839" i="2"/>
  <c r="G318" i="2"/>
  <c r="G265" i="2"/>
  <c r="G732" i="2"/>
  <c r="G817" i="2"/>
  <c r="G291" i="2"/>
  <c r="G301" i="2"/>
  <c r="G840" i="2"/>
  <c r="G126" i="2"/>
  <c r="G630" i="2"/>
  <c r="G309" i="2"/>
  <c r="G341" i="2"/>
  <c r="G147" i="2"/>
  <c r="G488" i="2"/>
  <c r="G875" i="2"/>
  <c r="G210" i="2"/>
  <c r="G747" i="2"/>
  <c r="G761" i="2"/>
  <c r="G601" i="2"/>
  <c r="G490" i="2"/>
  <c r="G157" i="2"/>
  <c r="G587" i="2"/>
  <c r="G451" i="2"/>
  <c r="G283" i="2"/>
  <c r="G489" i="2"/>
  <c r="G244" i="2"/>
  <c r="G646" i="2"/>
  <c r="G555" i="2"/>
  <c r="G219" i="2"/>
  <c r="G406" i="2"/>
  <c r="G764" i="2"/>
  <c r="G842" i="2"/>
  <c r="G508" i="2"/>
  <c r="G463" i="2"/>
  <c r="G884" i="2"/>
  <c r="G308" i="2"/>
  <c r="G598" i="2"/>
  <c r="G480" i="2"/>
  <c r="G208" i="2"/>
  <c r="G13" i="2"/>
  <c r="G221" i="2"/>
  <c r="G188" i="2"/>
  <c r="G299" i="2"/>
  <c r="G525" i="2"/>
  <c r="G888" i="2"/>
  <c r="G814" i="2"/>
  <c r="G591" i="2"/>
  <c r="G195" i="2"/>
  <c r="G327" i="2"/>
  <c r="G574" i="2"/>
  <c r="G90" i="2"/>
  <c r="G556" i="2"/>
  <c r="G337" i="2"/>
  <c r="G778" i="2"/>
  <c r="G701" i="2"/>
  <c r="G668" i="2"/>
  <c r="G748" i="2"/>
  <c r="G311" i="2"/>
  <c r="G841" i="2"/>
  <c r="G530" i="2"/>
  <c r="G430" i="2"/>
  <c r="G496" i="2"/>
  <c r="G572" i="2"/>
  <c r="G619" i="2"/>
  <c r="G504" i="2"/>
  <c r="G502" i="2"/>
  <c r="G618" i="2"/>
  <c r="G570" i="2"/>
  <c r="G529" i="2"/>
  <c r="G123" i="2"/>
  <c r="G302" i="2"/>
  <c r="G657" i="2"/>
  <c r="G387" i="2"/>
  <c r="G259" i="2"/>
  <c r="G156" i="2"/>
  <c r="G246" i="2"/>
  <c r="G486" i="2"/>
  <c r="G274" i="2"/>
  <c r="G542" i="2"/>
  <c r="G613" i="2"/>
  <c r="G370" i="2"/>
  <c r="G871" i="2"/>
  <c r="G616" i="2"/>
  <c r="G53" i="2"/>
  <c r="G812" i="2"/>
  <c r="G524" i="2"/>
  <c r="G462" i="2"/>
  <c r="G152" i="2"/>
  <c r="G653" i="2"/>
  <c r="G807" i="2"/>
  <c r="G375" i="2"/>
  <c r="G290" i="2"/>
  <c r="G121" i="2"/>
  <c r="G532" i="2"/>
  <c r="G677" i="2"/>
  <c r="G868" i="2"/>
  <c r="G67" i="2"/>
  <c r="G507" i="2"/>
  <c r="G180" i="2"/>
  <c r="G878" i="2"/>
  <c r="G225" i="2"/>
  <c r="G471" i="2"/>
  <c r="G64" i="2"/>
  <c r="G271" i="2"/>
  <c r="G678" i="2"/>
  <c r="G607" i="2"/>
  <c r="G559" i="2"/>
  <c r="G776" i="2"/>
  <c r="G250" i="2"/>
  <c r="G487" i="2"/>
  <c r="G436" i="2"/>
  <c r="G154" i="2"/>
  <c r="G354" i="2"/>
  <c r="G581" i="2"/>
  <c r="G31" i="2"/>
  <c r="G822" i="2"/>
  <c r="G335" i="2"/>
  <c r="G125" i="2"/>
  <c r="G770" i="2"/>
  <c r="G500" i="2"/>
  <c r="G739" i="2"/>
  <c r="G282" i="2"/>
  <c r="G296" i="2"/>
  <c r="G548" i="2"/>
  <c r="G882" i="2"/>
  <c r="G197" i="2"/>
  <c r="G569" i="2"/>
  <c r="G279" i="2"/>
  <c r="G44" i="2"/>
  <c r="G47" i="2"/>
  <c r="G705" i="2"/>
  <c r="G531" i="2"/>
  <c r="G384" i="2"/>
  <c r="G305" i="2"/>
  <c r="G826" i="2"/>
  <c r="G99" i="2"/>
  <c r="G636" i="2"/>
  <c r="G424" i="2"/>
  <c r="G766" i="2"/>
  <c r="G862" i="2"/>
  <c r="G464" i="2"/>
  <c r="G655" i="2"/>
  <c r="G107" i="2"/>
  <c r="G381" i="2"/>
  <c r="G88" i="2"/>
  <c r="G731" i="2"/>
  <c r="G434" i="2"/>
  <c r="G443" i="2"/>
  <c r="G540" i="2"/>
  <c r="G810" i="2"/>
  <c r="G233" i="2"/>
  <c r="G135" i="2"/>
  <c r="G520" i="2"/>
  <c r="G449" i="2"/>
  <c r="G794" i="2"/>
  <c r="G577" i="2"/>
  <c r="G857" i="2"/>
  <c r="G838" i="2"/>
  <c r="G796" i="2"/>
  <c r="G230" i="2"/>
  <c r="G186" i="2"/>
  <c r="G629" i="2"/>
  <c r="G663" i="2"/>
  <c r="G273" i="2"/>
  <c r="G799" i="2"/>
  <c r="G874" i="2"/>
  <c r="G141" i="2"/>
  <c r="G194" i="2"/>
  <c r="G753" i="2"/>
  <c r="G792" i="2"/>
  <c r="G666" i="2"/>
  <c r="G232" i="2"/>
  <c r="G681" i="2"/>
  <c r="G850" i="2"/>
  <c r="G89" i="2"/>
  <c r="G307" i="2"/>
  <c r="G773" i="2"/>
  <c r="G503" i="2"/>
  <c r="G21" i="2"/>
  <c r="G477" i="2"/>
  <c r="G223" i="2"/>
  <c r="G303" i="2"/>
  <c r="G191" i="2"/>
  <c r="G78" i="2"/>
  <c r="G651" i="2"/>
  <c r="G155" i="2"/>
  <c r="G674" i="2"/>
  <c r="G736" i="2"/>
  <c r="G849" i="2"/>
  <c r="G829" i="2"/>
  <c r="G388" i="2"/>
  <c r="G509" i="2"/>
  <c r="G235" i="2"/>
  <c r="G122" i="2"/>
  <c r="G148" i="2"/>
  <c r="G448" i="2"/>
  <c r="G571" i="2"/>
  <c r="G455" i="2"/>
  <c r="G160" i="2"/>
  <c r="G270" i="2"/>
  <c r="G661" i="2"/>
  <c r="G238" i="2"/>
  <c r="G769" i="2"/>
  <c r="G12" i="2"/>
  <c r="G495" i="2"/>
  <c r="G588" i="2"/>
  <c r="G445" i="2"/>
  <c r="G178" i="2"/>
  <c r="G425" i="2"/>
  <c r="G372" i="2"/>
  <c r="G580" i="2"/>
  <c r="G578" i="2"/>
  <c r="G396" i="2"/>
  <c r="G780" i="2"/>
  <c r="G24" i="2"/>
  <c r="G659" i="2"/>
  <c r="G167" i="2"/>
  <c r="G698" i="2"/>
  <c r="G248" i="2"/>
  <c r="G586" i="2"/>
  <c r="G228" i="2"/>
  <c r="G359" i="2"/>
  <c r="G175" i="2"/>
  <c r="G848" i="2"/>
  <c r="G429" i="2"/>
  <c r="G145" i="2"/>
  <c r="G528" i="2"/>
  <c r="G435" i="2"/>
  <c r="G665" i="2"/>
  <c r="G113" i="2"/>
  <c r="G890" i="2"/>
  <c r="G377" i="2"/>
  <c r="G182" i="2"/>
  <c r="G590" i="2"/>
  <c r="G37" i="2"/>
  <c r="G237" i="2"/>
  <c r="G728" i="2"/>
  <c r="G791" i="2"/>
  <c r="G866" i="2"/>
  <c r="G98" i="2"/>
  <c r="G294" i="2"/>
  <c r="G95" i="2"/>
  <c r="G432" i="2"/>
  <c r="G348" i="2"/>
  <c r="G658" i="2"/>
  <c r="G624" i="2"/>
  <c r="G339" i="2"/>
  <c r="G330" i="2"/>
  <c r="G277" i="2"/>
  <c r="G146" i="2"/>
  <c r="G634" i="2"/>
  <c r="G138" i="2"/>
  <c r="G718" i="2"/>
  <c r="G355" i="2"/>
  <c r="G159" i="2"/>
  <c r="G229" i="2"/>
  <c r="G551" i="2"/>
  <c r="G482" i="2"/>
  <c r="G740" i="2"/>
  <c r="G19" i="2"/>
  <c r="G371" i="2"/>
  <c r="G592" i="2"/>
  <c r="G190" i="2"/>
  <c r="G672" i="2"/>
  <c r="G364" i="2"/>
  <c r="G523" i="2"/>
  <c r="G61" i="2"/>
  <c r="G217" i="2"/>
  <c r="G227" i="2"/>
  <c r="G295" i="2"/>
  <c r="G669" i="2"/>
  <c r="G128" i="2"/>
  <c r="G870" i="2"/>
  <c r="G383" i="2"/>
  <c r="G184" i="2"/>
  <c r="G140" i="2"/>
  <c r="G828" i="2"/>
  <c r="G9" i="2"/>
  <c r="G789" i="2"/>
  <c r="G415" i="2"/>
  <c r="G706" i="2"/>
  <c r="G667" i="2"/>
  <c r="G317" i="2"/>
  <c r="G315" i="2"/>
  <c r="G368" i="2"/>
  <c r="G858" i="2"/>
  <c r="G417" i="2"/>
  <c r="G671" i="2"/>
  <c r="G72" i="2"/>
  <c r="G491" i="2"/>
  <c r="G442" i="2"/>
  <c r="G222" i="2"/>
  <c r="G721" i="2"/>
  <c r="G797" i="2"/>
  <c r="G568" i="2"/>
  <c r="G723" i="2"/>
  <c r="G438" i="2"/>
  <c r="G725" i="2"/>
  <c r="G561" i="2"/>
  <c r="G518" i="2"/>
  <c r="G46" i="2"/>
  <c r="G260" i="2"/>
  <c r="G846" i="2"/>
  <c r="G201" i="2"/>
  <c r="G695" i="2"/>
  <c r="G115" i="2"/>
  <c r="G321" i="2"/>
  <c r="G418" i="2"/>
  <c r="G637" i="2"/>
  <c r="G422" i="2"/>
  <c r="G493" i="2"/>
  <c r="G704" i="2"/>
  <c r="G137" i="2"/>
  <c r="G844" i="2"/>
  <c r="G599" i="2"/>
  <c r="G475" i="2"/>
  <c r="G171" i="2"/>
  <c r="G130" i="2"/>
  <c r="G266" i="2"/>
  <c r="G459" i="2"/>
  <c r="G325" i="2"/>
  <c r="G420" i="2"/>
  <c r="G648" i="2"/>
  <c r="G746" i="2"/>
  <c r="G404" i="2"/>
  <c r="G243" i="2"/>
  <c r="G65" i="2"/>
  <c r="G105" i="2"/>
  <c r="G697" i="2"/>
  <c r="G284" i="2"/>
  <c r="G650" i="2"/>
  <c r="G514" i="2"/>
  <c r="G200" i="2"/>
  <c r="G543" i="2"/>
  <c r="G414" i="2"/>
  <c r="G29" i="2"/>
  <c r="G346" i="2"/>
  <c r="G859" i="2"/>
  <c r="G198" i="2"/>
  <c r="G711" i="2"/>
  <c r="G675" i="2"/>
  <c r="G164" i="2"/>
  <c r="G719" i="2"/>
  <c r="G700" i="2"/>
  <c r="G211" i="2"/>
  <c r="G360" i="2"/>
  <c r="G18" i="2"/>
  <c r="G454" i="2"/>
  <c r="G168" i="2"/>
  <c r="G357" i="2"/>
  <c r="G280" i="2"/>
  <c r="G409" i="2"/>
  <c r="G539" i="2"/>
  <c r="G376" i="2"/>
  <c r="G202" i="2"/>
  <c r="G261" i="2"/>
  <c r="G361" i="2"/>
  <c r="G777" i="2"/>
  <c r="G808" i="2"/>
  <c r="G606" i="2"/>
  <c r="G231" i="2"/>
  <c r="G447" i="2"/>
  <c r="G374" i="2"/>
  <c r="G189" i="2"/>
  <c r="G22" i="2"/>
  <c r="G699" i="2"/>
  <c r="G363" i="2"/>
  <c r="G631" i="2"/>
  <c r="G267" i="2"/>
  <c r="G365" i="2"/>
  <c r="G70" i="2"/>
  <c r="G481" i="2"/>
  <c r="G579" i="2"/>
  <c r="G511" i="2"/>
  <c r="G633" i="2"/>
  <c r="G831" i="2"/>
  <c r="G41" i="2"/>
  <c r="G692" i="2"/>
  <c r="G332" i="2"/>
  <c r="G865" i="2"/>
  <c r="G818" i="2"/>
  <c r="G864" i="2"/>
  <c r="G207" i="2"/>
  <c r="G269" i="2"/>
  <c r="G306" i="2"/>
  <c r="G48" i="2"/>
  <c r="G77" i="2"/>
  <c r="G45" i="2"/>
  <c r="G94" i="2"/>
  <c r="G877" i="2"/>
  <c r="G322" i="2"/>
  <c r="G56" i="2"/>
  <c r="G86" i="2"/>
  <c r="G805" i="2"/>
  <c r="G758" i="2"/>
  <c r="G253" i="2"/>
  <c r="G79" i="2"/>
  <c r="G644" i="2"/>
  <c r="G484" i="2"/>
  <c r="G114" i="2"/>
  <c r="G320" i="2"/>
  <c r="G460" i="2"/>
  <c r="G206" i="2"/>
  <c r="G886" i="2"/>
  <c r="G498" i="2"/>
  <c r="G112" i="2"/>
  <c r="G55" i="2"/>
  <c r="F278" i="2"/>
  <c r="F595" i="2"/>
  <c r="F883" i="2"/>
  <c r="F240" i="2"/>
  <c r="F392" i="2"/>
  <c r="F609" i="2"/>
  <c r="F485" i="2"/>
  <c r="F14" i="2"/>
  <c r="F517" i="2"/>
  <c r="F39" i="2"/>
  <c r="F314" i="2"/>
  <c r="F71" i="2"/>
  <c r="F431" i="2"/>
  <c r="F716" i="2"/>
  <c r="F685" i="2"/>
  <c r="F16" i="2"/>
  <c r="F319" i="2"/>
  <c r="F775" i="2"/>
  <c r="F461" i="2"/>
  <c r="F127" i="2"/>
  <c r="F691" i="2"/>
  <c r="F103" i="2"/>
  <c r="F774" i="2"/>
  <c r="F564" i="2"/>
  <c r="F649" i="2"/>
  <c r="F519" i="2"/>
  <c r="F854" i="2"/>
  <c r="F149" i="2"/>
  <c r="F176" i="2"/>
  <c r="F534" i="2"/>
  <c r="F887" i="2"/>
  <c r="F242" i="2"/>
  <c r="F351" i="2"/>
  <c r="F288" i="2"/>
  <c r="F58" i="2"/>
  <c r="F342" i="2"/>
  <c r="F683" i="2"/>
  <c r="F8" i="2"/>
  <c r="F687" i="2"/>
  <c r="F412" i="2"/>
  <c r="F709" i="2"/>
  <c r="F656" i="2"/>
  <c r="F750" i="2"/>
  <c r="F199" i="2"/>
  <c r="F827" i="2"/>
  <c r="F25" i="2"/>
  <c r="F7" i="2"/>
  <c r="F84" i="2"/>
  <c r="F142" i="2"/>
  <c r="F465" i="2"/>
  <c r="F473" i="2"/>
  <c r="F815" i="2"/>
  <c r="F247" i="2"/>
  <c r="F11" i="2"/>
  <c r="F81" i="2"/>
  <c r="F802" i="2"/>
  <c r="F575" i="2"/>
  <c r="F583" i="2"/>
  <c r="F476" i="2"/>
  <c r="F452" i="2"/>
  <c r="F234" i="2"/>
  <c r="F714" i="2"/>
  <c r="F236" i="2"/>
  <c r="F38" i="2"/>
  <c r="F408" i="2"/>
  <c r="F437" i="2"/>
  <c r="F131" i="2"/>
  <c r="F553" i="2"/>
  <c r="F638" i="2"/>
  <c r="F717" i="2"/>
  <c r="F385" i="2"/>
  <c r="F772" i="2"/>
  <c r="F550" i="2"/>
  <c r="F712" i="2"/>
  <c r="F816" i="2"/>
  <c r="F527" i="2"/>
  <c r="F869" i="2"/>
  <c r="F546" i="2"/>
  <c r="F144" i="2"/>
  <c r="F881" i="2"/>
  <c r="F853" i="2"/>
  <c r="F724" i="2"/>
  <c r="F10" i="2"/>
  <c r="F28" i="2"/>
  <c r="F187" i="2"/>
  <c r="F727" i="2"/>
  <c r="F96" i="2"/>
  <c r="F212" i="2"/>
  <c r="F615" i="2"/>
  <c r="F873" i="2"/>
  <c r="F349" i="2"/>
  <c r="F101" i="2"/>
  <c r="F310" i="2"/>
  <c r="F604" i="2"/>
  <c r="F804" i="2"/>
  <c r="F268" i="2"/>
  <c r="F652" i="2"/>
  <c r="F203" i="2"/>
  <c r="F281" i="2"/>
  <c r="F433" i="2"/>
  <c r="F158" i="2"/>
  <c r="F552" i="2"/>
  <c r="F793" i="2"/>
  <c r="F847" i="2"/>
  <c r="F172" i="2"/>
  <c r="F457" i="2"/>
  <c r="F293" i="2"/>
  <c r="F660" i="2"/>
  <c r="F757" i="2"/>
  <c r="F395" i="2"/>
  <c r="F708" i="2"/>
  <c r="F798" i="2"/>
  <c r="F453" i="2"/>
  <c r="F745" i="2"/>
  <c r="F405" i="2"/>
  <c r="F216" i="2"/>
  <c r="F441" i="2"/>
  <c r="F682" i="2"/>
  <c r="F845" i="2"/>
  <c r="F344" i="2"/>
  <c r="F474" i="2"/>
  <c r="F742" i="2"/>
  <c r="F50" i="2"/>
  <c r="F499" i="2"/>
  <c r="F558" i="2"/>
  <c r="F707" i="2"/>
  <c r="F654" i="2"/>
  <c r="F133" i="2"/>
  <c r="F749" i="2"/>
  <c r="F889" i="2"/>
  <c r="F80" i="2"/>
  <c r="F40" i="2"/>
  <c r="F108" i="2"/>
  <c r="F416" i="2"/>
  <c r="F573" i="2"/>
  <c r="F59" i="2"/>
  <c r="F60" i="2"/>
  <c r="F245" i="2"/>
  <c r="F861" i="2"/>
  <c r="F42" i="2"/>
  <c r="F800" i="2"/>
  <c r="F304" i="2"/>
  <c r="F521" i="2"/>
  <c r="F286" i="2"/>
  <c r="F129" i="2"/>
  <c r="F768" i="2"/>
  <c r="F547" i="2"/>
  <c r="F334" i="2"/>
  <c r="F876" i="2"/>
  <c r="F373" i="2"/>
  <c r="F390" i="2"/>
  <c r="F608" i="2"/>
  <c r="F563" i="2"/>
  <c r="F329" i="2"/>
  <c r="F582" i="2"/>
  <c r="F316" i="2"/>
  <c r="F254" i="2"/>
  <c r="F713" i="2"/>
  <c r="F427" i="2"/>
  <c r="F132" i="2"/>
  <c r="F820" i="2"/>
  <c r="F380" i="2"/>
  <c r="F836" i="2"/>
  <c r="F752" i="2"/>
  <c r="F589" i="2"/>
  <c r="F340" i="2"/>
  <c r="F391" i="2"/>
  <c r="F696" i="2"/>
  <c r="F767" i="2"/>
  <c r="F730" i="2"/>
  <c r="F735" i="2"/>
  <c r="F787" i="2"/>
  <c r="F239" i="2"/>
  <c r="F367" i="2"/>
  <c r="F501" i="2"/>
  <c r="F313" i="2"/>
  <c r="F413" i="2"/>
  <c r="F97" i="2"/>
  <c r="F803" i="2"/>
  <c r="F825" i="2"/>
  <c r="F226" i="2"/>
  <c r="F92" i="2"/>
  <c r="F399" i="2"/>
  <c r="F333" i="2"/>
  <c r="F36" i="2"/>
  <c r="F538" i="2"/>
  <c r="F781" i="2"/>
  <c r="F263" i="2"/>
  <c r="F75" i="2"/>
  <c r="F161" i="2"/>
  <c r="F26" i="2"/>
  <c r="F605" i="2"/>
  <c r="F478" i="2"/>
  <c r="F833" i="2"/>
  <c r="F251" i="2"/>
  <c r="F275" i="2"/>
  <c r="F120" i="2"/>
  <c r="F640" i="2"/>
  <c r="F710" i="2"/>
  <c r="F106" i="2"/>
  <c r="F554" i="2"/>
  <c r="F173" i="2"/>
  <c r="F49" i="2"/>
  <c r="F834" i="2"/>
  <c r="F856" i="2"/>
  <c r="F15" i="2"/>
  <c r="F467" i="2"/>
  <c r="F763" i="2"/>
  <c r="F117" i="2"/>
  <c r="F541" i="2"/>
  <c r="F762" i="2"/>
  <c r="F35" i="2"/>
  <c r="F401" i="2"/>
  <c r="F621" i="2"/>
  <c r="F596" i="2"/>
  <c r="F166" i="2"/>
  <c r="F689" i="2"/>
  <c r="F93" i="2"/>
  <c r="F20" i="2"/>
  <c r="F755" i="2"/>
  <c r="F566" i="2"/>
  <c r="F402" i="2"/>
  <c r="F326" i="2"/>
  <c r="F428" i="2"/>
  <c r="F585" i="2"/>
  <c r="F885" i="2"/>
  <c r="F183" i="2"/>
  <c r="F252" i="2"/>
  <c r="F614" i="2"/>
  <c r="F512" i="2"/>
  <c r="F765" i="2"/>
  <c r="F703" i="2"/>
  <c r="F536" i="2"/>
  <c r="F104" i="2"/>
  <c r="F626" i="2"/>
  <c r="F479" i="2"/>
  <c r="F863" i="2"/>
  <c r="F192" i="2"/>
  <c r="F734" i="2"/>
  <c r="F264" i="2"/>
  <c r="F526" i="2"/>
  <c r="F632" i="2"/>
  <c r="F470" i="2"/>
  <c r="F62" i="2"/>
  <c r="F91" i="2"/>
  <c r="F593" i="2"/>
  <c r="F466" i="2"/>
  <c r="F411" i="2"/>
  <c r="F220" i="2"/>
  <c r="F43" i="2"/>
  <c r="F837" i="2"/>
  <c r="F537" i="2"/>
  <c r="F788" i="2"/>
  <c r="F350" i="2"/>
  <c r="F472" i="2"/>
  <c r="F224" i="2"/>
  <c r="F352" i="2"/>
  <c r="F860" i="2"/>
  <c r="F258" i="2"/>
  <c r="F737" i="2"/>
  <c r="F196" i="2"/>
  <c r="F256" i="2"/>
  <c r="F82" i="2"/>
  <c r="F66" i="2"/>
  <c r="F851" i="2"/>
  <c r="F494" i="2"/>
  <c r="F806" i="2"/>
  <c r="F751" i="2"/>
  <c r="F241" i="2"/>
  <c r="F51" i="2"/>
  <c r="F830" i="2"/>
  <c r="F209" i="2"/>
  <c r="F625" i="2"/>
  <c r="F23" i="2"/>
  <c r="F469" i="2"/>
  <c r="F880" i="2"/>
  <c r="F153" i="2"/>
  <c r="F782" i="2"/>
  <c r="F676" i="2"/>
  <c r="F169" i="2"/>
  <c r="F111" i="2"/>
  <c r="F276" i="2"/>
  <c r="F754" i="2"/>
  <c r="F729" i="2"/>
  <c r="F688" i="2"/>
  <c r="F163" i="2"/>
  <c r="F205" i="2"/>
  <c r="F516" i="2"/>
  <c r="F165" i="2"/>
  <c r="F150" i="2"/>
  <c r="F32" i="2"/>
  <c r="F298" i="2"/>
  <c r="F690" i="2"/>
  <c r="F124" i="2"/>
  <c r="F386" i="2"/>
  <c r="F255" i="2"/>
  <c r="F557" i="2"/>
  <c r="F139" i="2"/>
  <c r="F458" i="2"/>
  <c r="F506" i="2"/>
  <c r="F54" i="2"/>
  <c r="F403" i="2"/>
  <c r="F795" i="2"/>
  <c r="F440" i="2"/>
  <c r="F345" i="2"/>
  <c r="F446" i="2"/>
  <c r="F759" i="2"/>
  <c r="F760" i="2"/>
  <c r="F567" i="2"/>
  <c r="F400" i="2"/>
  <c r="F686" i="2"/>
  <c r="F407" i="2"/>
  <c r="F545" i="2"/>
  <c r="F879" i="2"/>
  <c r="F565" i="2"/>
  <c r="F218" i="2"/>
  <c r="F783" i="2"/>
  <c r="F394" i="2"/>
  <c r="F214" i="2"/>
  <c r="F510" i="2"/>
  <c r="F450" i="2"/>
  <c r="F679" i="2"/>
  <c r="F134" i="2"/>
  <c r="F324" i="2"/>
  <c r="F594" i="2"/>
  <c r="F419" i="2"/>
  <c r="F639" i="2"/>
  <c r="F398" i="2"/>
  <c r="F813" i="2"/>
  <c r="F684" i="2"/>
  <c r="F535" i="2"/>
  <c r="F366" i="2"/>
  <c r="F627" i="2"/>
  <c r="F287" i="2"/>
  <c r="F102" i="2"/>
  <c r="F726" i="2"/>
  <c r="F641" i="2"/>
  <c r="F27" i="2"/>
  <c r="F389" i="2"/>
  <c r="F843" i="2"/>
  <c r="F702" i="2"/>
  <c r="F285" i="2"/>
  <c r="F576" i="2"/>
  <c r="F323" i="2"/>
  <c r="F57" i="2"/>
  <c r="F110" i="2"/>
  <c r="F143" i="2"/>
  <c r="F119" i="2"/>
  <c r="F83" i="2"/>
  <c r="F786" i="2"/>
  <c r="F623" i="2"/>
  <c r="F600" i="2"/>
  <c r="F116" i="2"/>
  <c r="F358" i="2"/>
  <c r="F272" i="2"/>
  <c r="F423" i="2"/>
  <c r="F215" i="2"/>
  <c r="F515" i="2"/>
  <c r="F292" i="2"/>
  <c r="F297" i="2"/>
  <c r="F69" i="2"/>
  <c r="F262" i="2"/>
  <c r="F852" i="2"/>
  <c r="F662" i="2"/>
  <c r="F809" i="2"/>
  <c r="F560" i="2"/>
  <c r="F645" i="2"/>
  <c r="F720" i="2"/>
  <c r="F193" i="2"/>
  <c r="F872" i="2"/>
  <c r="F497" i="2"/>
  <c r="F741" i="2"/>
  <c r="F100" i="2"/>
  <c r="F136" i="2"/>
  <c r="F74" i="2"/>
  <c r="F34" i="2"/>
  <c r="F622" i="2"/>
  <c r="F300" i="2"/>
  <c r="F336" i="2"/>
  <c r="F693" i="2"/>
  <c r="F824" i="2"/>
  <c r="F257" i="2"/>
  <c r="F779" i="2"/>
  <c r="F174" i="2"/>
  <c r="F533" i="2"/>
  <c r="F562" i="2"/>
  <c r="F628" i="2"/>
  <c r="F664" i="2"/>
  <c r="F426" i="2"/>
  <c r="F17" i="2"/>
  <c r="F52" i="2"/>
  <c r="F382" i="2"/>
  <c r="F738" i="2"/>
  <c r="F756" i="2"/>
  <c r="F867" i="2"/>
  <c r="F603" i="2"/>
  <c r="F784" i="2"/>
  <c r="F347" i="2"/>
  <c r="F839" i="2"/>
  <c r="F318" i="2"/>
  <c r="F265" i="2"/>
  <c r="F732" i="2"/>
  <c r="F817" i="2"/>
  <c r="F291" i="2"/>
  <c r="F301" i="2"/>
  <c r="F840" i="2"/>
  <c r="F126" i="2"/>
  <c r="F630" i="2"/>
  <c r="F309" i="2"/>
  <c r="F341" i="2"/>
  <c r="F147" i="2"/>
  <c r="F488" i="2"/>
  <c r="F875" i="2"/>
  <c r="F210" i="2"/>
  <c r="F747" i="2"/>
  <c r="F761" i="2"/>
  <c r="F601" i="2"/>
  <c r="F490" i="2"/>
  <c r="F157" i="2"/>
  <c r="F587" i="2"/>
  <c r="F451" i="2"/>
  <c r="F283" i="2"/>
  <c r="F489" i="2"/>
  <c r="F244" i="2"/>
  <c r="F646" i="2"/>
  <c r="F555" i="2"/>
  <c r="F219" i="2"/>
  <c r="F406" i="2"/>
  <c r="F764" i="2"/>
  <c r="F842" i="2"/>
  <c r="F508" i="2"/>
  <c r="F463" i="2"/>
  <c r="F884" i="2"/>
  <c r="F308" i="2"/>
  <c r="F598" i="2"/>
  <c r="F480" i="2"/>
  <c r="F208" i="2"/>
  <c r="F13" i="2"/>
  <c r="F221" i="2"/>
  <c r="F188" i="2"/>
  <c r="F299" i="2"/>
  <c r="F525" i="2"/>
  <c r="F888" i="2"/>
  <c r="F814" i="2"/>
  <c r="F591" i="2"/>
  <c r="F195" i="2"/>
  <c r="F327" i="2"/>
  <c r="F574" i="2"/>
  <c r="F90" i="2"/>
  <c r="F556" i="2"/>
  <c r="F337" i="2"/>
  <c r="F778" i="2"/>
  <c r="F701" i="2"/>
  <c r="F668" i="2"/>
  <c r="F748" i="2"/>
  <c r="F311" i="2"/>
  <c r="F841" i="2"/>
  <c r="F530" i="2"/>
  <c r="F430" i="2"/>
  <c r="F496" i="2"/>
  <c r="F572" i="2"/>
  <c r="F619" i="2"/>
  <c r="F504" i="2"/>
  <c r="F502" i="2"/>
  <c r="F618" i="2"/>
  <c r="F570" i="2"/>
  <c r="F529" i="2"/>
  <c r="F123" i="2"/>
  <c r="F302" i="2"/>
  <c r="F657" i="2"/>
  <c r="F387" i="2"/>
  <c r="F259" i="2"/>
  <c r="F156" i="2"/>
  <c r="F246" i="2"/>
  <c r="F486" i="2"/>
  <c r="F274" i="2"/>
  <c r="F542" i="2"/>
  <c r="F613" i="2"/>
  <c r="F370" i="2"/>
  <c r="F871" i="2"/>
  <c r="F616" i="2"/>
  <c r="F53" i="2"/>
  <c r="F812" i="2"/>
  <c r="F524" i="2"/>
  <c r="F462" i="2"/>
  <c r="F152" i="2"/>
  <c r="F653" i="2"/>
  <c r="F807" i="2"/>
  <c r="F375" i="2"/>
  <c r="F290" i="2"/>
  <c r="F121" i="2"/>
  <c r="F532" i="2"/>
  <c r="F677" i="2"/>
  <c r="F868" i="2"/>
  <c r="F67" i="2"/>
  <c r="F507" i="2"/>
  <c r="F180" i="2"/>
  <c r="F878" i="2"/>
  <c r="F225" i="2"/>
  <c r="F471" i="2"/>
  <c r="F64" i="2"/>
  <c r="F271" i="2"/>
  <c r="F678" i="2"/>
  <c r="F607" i="2"/>
  <c r="F559" i="2"/>
  <c r="F776" i="2"/>
  <c r="F250" i="2"/>
  <c r="F487" i="2"/>
  <c r="F436" i="2"/>
  <c r="F154" i="2"/>
  <c r="F354" i="2"/>
  <c r="F581" i="2"/>
  <c r="F31" i="2"/>
  <c r="F822" i="2"/>
  <c r="F335" i="2"/>
  <c r="F125" i="2"/>
  <c r="F770" i="2"/>
  <c r="F500" i="2"/>
  <c r="F739" i="2"/>
  <c r="F282" i="2"/>
  <c r="F296" i="2"/>
  <c r="F548" i="2"/>
  <c r="F882" i="2"/>
  <c r="F197" i="2"/>
  <c r="F569" i="2"/>
  <c r="F279" i="2"/>
  <c r="F44" i="2"/>
  <c r="F47" i="2"/>
  <c r="F705" i="2"/>
  <c r="F531" i="2"/>
  <c r="F384" i="2"/>
  <c r="F305" i="2"/>
  <c r="F826" i="2"/>
  <c r="F99" i="2"/>
  <c r="F636" i="2"/>
  <c r="F424" i="2"/>
  <c r="F766" i="2"/>
  <c r="F862" i="2"/>
  <c r="F464" i="2"/>
  <c r="F655" i="2"/>
  <c r="F107" i="2"/>
  <c r="F381" i="2"/>
  <c r="F88" i="2"/>
  <c r="F731" i="2"/>
  <c r="F434" i="2"/>
  <c r="F443" i="2"/>
  <c r="F540" i="2"/>
  <c r="F810" i="2"/>
  <c r="F233" i="2"/>
  <c r="F135" i="2"/>
  <c r="F520" i="2"/>
  <c r="F449" i="2"/>
  <c r="F794" i="2"/>
  <c r="F577" i="2"/>
  <c r="F857" i="2"/>
  <c r="F838" i="2"/>
  <c r="F796" i="2"/>
  <c r="F230" i="2"/>
  <c r="F186" i="2"/>
  <c r="F629" i="2"/>
  <c r="F663" i="2"/>
  <c r="F273" i="2"/>
  <c r="F799" i="2"/>
  <c r="F874" i="2"/>
  <c r="F141" i="2"/>
  <c r="F194" i="2"/>
  <c r="F753" i="2"/>
  <c r="F792" i="2"/>
  <c r="F666" i="2"/>
  <c r="F232" i="2"/>
  <c r="F681" i="2"/>
  <c r="F850" i="2"/>
  <c r="F89" i="2"/>
  <c r="F307" i="2"/>
  <c r="F773" i="2"/>
  <c r="F503" i="2"/>
  <c r="F21" i="2"/>
  <c r="F477" i="2"/>
  <c r="F223" i="2"/>
  <c r="F303" i="2"/>
  <c r="F191" i="2"/>
  <c r="F78" i="2"/>
  <c r="F651" i="2"/>
  <c r="F155" i="2"/>
  <c r="F674" i="2"/>
  <c r="F736" i="2"/>
  <c r="F849" i="2"/>
  <c r="F829" i="2"/>
  <c r="F388" i="2"/>
  <c r="F509" i="2"/>
  <c r="F235" i="2"/>
  <c r="F122" i="2"/>
  <c r="F148" i="2"/>
  <c r="F448" i="2"/>
  <c r="F571" i="2"/>
  <c r="F455" i="2"/>
  <c r="F160" i="2"/>
  <c r="F270" i="2"/>
  <c r="F661" i="2"/>
  <c r="F238" i="2"/>
  <c r="F769" i="2"/>
  <c r="F12" i="2"/>
  <c r="F495" i="2"/>
  <c r="F588" i="2"/>
  <c r="F445" i="2"/>
  <c r="F178" i="2"/>
  <c r="F425" i="2"/>
  <c r="F372" i="2"/>
  <c r="F580" i="2"/>
  <c r="F578" i="2"/>
  <c r="F396" i="2"/>
  <c r="F780" i="2"/>
  <c r="F24" i="2"/>
  <c r="F659" i="2"/>
  <c r="F167" i="2"/>
  <c r="F698" i="2"/>
  <c r="F248" i="2"/>
  <c r="F586" i="2"/>
  <c r="F228" i="2"/>
  <c r="F359" i="2"/>
  <c r="F175" i="2"/>
  <c r="F848" i="2"/>
  <c r="F429" i="2"/>
  <c r="F145" i="2"/>
  <c r="F528" i="2"/>
  <c r="F435" i="2"/>
  <c r="F665" i="2"/>
  <c r="F113" i="2"/>
  <c r="F890" i="2"/>
  <c r="F377" i="2"/>
  <c r="F182" i="2"/>
  <c r="F590" i="2"/>
  <c r="F37" i="2"/>
  <c r="F237" i="2"/>
  <c r="F728" i="2"/>
  <c r="F791" i="2"/>
  <c r="F866" i="2"/>
  <c r="F98" i="2"/>
  <c r="F294" i="2"/>
  <c r="F95" i="2"/>
  <c r="F432" i="2"/>
  <c r="F348" i="2"/>
  <c r="F658" i="2"/>
  <c r="F624" i="2"/>
  <c r="F339" i="2"/>
  <c r="F330" i="2"/>
  <c r="F277" i="2"/>
  <c r="F146" i="2"/>
  <c r="F634" i="2"/>
  <c r="F138" i="2"/>
  <c r="F718" i="2"/>
  <c r="F355" i="2"/>
  <c r="F159" i="2"/>
  <c r="F229" i="2"/>
  <c r="F551" i="2"/>
  <c r="F482" i="2"/>
  <c r="F740" i="2"/>
  <c r="F19" i="2"/>
  <c r="F371" i="2"/>
  <c r="F592" i="2"/>
  <c r="F190" i="2"/>
  <c r="F672" i="2"/>
  <c r="F364" i="2"/>
  <c r="F523" i="2"/>
  <c r="F61" i="2"/>
  <c r="F217" i="2"/>
  <c r="F227" i="2"/>
  <c r="F295" i="2"/>
  <c r="F669" i="2"/>
  <c r="F128" i="2"/>
  <c r="F870" i="2"/>
  <c r="F383" i="2"/>
  <c r="F184" i="2"/>
  <c r="F140" i="2"/>
  <c r="F828" i="2"/>
  <c r="F9" i="2"/>
  <c r="F789" i="2"/>
  <c r="F415" i="2"/>
  <c r="F706" i="2"/>
  <c r="F667" i="2"/>
  <c r="F317" i="2"/>
  <c r="F315" i="2"/>
  <c r="F368" i="2"/>
  <c r="F858" i="2"/>
  <c r="F417" i="2"/>
  <c r="F671" i="2"/>
  <c r="F72" i="2"/>
  <c r="F491" i="2"/>
  <c r="F442" i="2"/>
  <c r="F222" i="2"/>
  <c r="F721" i="2"/>
  <c r="F797" i="2"/>
  <c r="F568" i="2"/>
  <c r="F723" i="2"/>
  <c r="F438" i="2"/>
  <c r="F725" i="2"/>
  <c r="F561" i="2"/>
  <c r="F518" i="2"/>
  <c r="F46" i="2"/>
  <c r="F260" i="2"/>
  <c r="F846" i="2"/>
  <c r="F201" i="2"/>
  <c r="F695" i="2"/>
  <c r="F115" i="2"/>
  <c r="F321" i="2"/>
  <c r="F418" i="2"/>
  <c r="F637" i="2"/>
  <c r="F422" i="2"/>
  <c r="F493" i="2"/>
  <c r="F704" i="2"/>
  <c r="F137" i="2"/>
  <c r="F844" i="2"/>
  <c r="F599" i="2"/>
  <c r="F475" i="2"/>
  <c r="F171" i="2"/>
  <c r="F130" i="2"/>
  <c r="F266" i="2"/>
  <c r="F459" i="2"/>
  <c r="F325" i="2"/>
  <c r="F420" i="2"/>
  <c r="F648" i="2"/>
  <c r="F746" i="2"/>
  <c r="F404" i="2"/>
  <c r="F243" i="2"/>
  <c r="F65" i="2"/>
  <c r="F105" i="2"/>
  <c r="F697" i="2"/>
  <c r="F284" i="2"/>
  <c r="F650" i="2"/>
  <c r="F514" i="2"/>
  <c r="F200" i="2"/>
  <c r="F543" i="2"/>
  <c r="F414" i="2"/>
  <c r="F29" i="2"/>
  <c r="F346" i="2"/>
  <c r="F859" i="2"/>
  <c r="F198" i="2"/>
  <c r="F711" i="2"/>
  <c r="F675" i="2"/>
  <c r="F164" i="2"/>
  <c r="F719" i="2"/>
  <c r="F700" i="2"/>
  <c r="F211" i="2"/>
  <c r="F360" i="2"/>
  <c r="F18" i="2"/>
  <c r="F454" i="2"/>
  <c r="F168" i="2"/>
  <c r="F357" i="2"/>
  <c r="F280" i="2"/>
  <c r="F409" i="2"/>
  <c r="F539" i="2"/>
  <c r="F376" i="2"/>
  <c r="F202" i="2"/>
  <c r="F261" i="2"/>
  <c r="F361" i="2"/>
  <c r="F777" i="2"/>
  <c r="F808" i="2"/>
  <c r="F606" i="2"/>
  <c r="F231" i="2"/>
  <c r="F447" i="2"/>
  <c r="F374" i="2"/>
  <c r="F189" i="2"/>
  <c r="F22" i="2"/>
  <c r="F699" i="2"/>
  <c r="F363" i="2"/>
  <c r="F631" i="2"/>
  <c r="F267" i="2"/>
  <c r="F365" i="2"/>
  <c r="F70" i="2"/>
  <c r="F481" i="2"/>
  <c r="F579" i="2"/>
  <c r="F511" i="2"/>
  <c r="F633" i="2"/>
  <c r="F831" i="2"/>
  <c r="F41" i="2"/>
  <c r="F692" i="2"/>
  <c r="F332" i="2"/>
  <c r="F865" i="2"/>
  <c r="F818" i="2"/>
  <c r="F864" i="2"/>
  <c r="F207" i="2"/>
  <c r="F269" i="2"/>
  <c r="F306" i="2"/>
  <c r="F48" i="2"/>
  <c r="F77" i="2"/>
  <c r="F45" i="2"/>
  <c r="F94" i="2"/>
  <c r="F877" i="2"/>
  <c r="F322" i="2"/>
  <c r="F56" i="2"/>
  <c r="F86" i="2"/>
  <c r="F805" i="2"/>
  <c r="F758" i="2"/>
  <c r="F253" i="2"/>
  <c r="F79" i="2"/>
  <c r="F644" i="2"/>
  <c r="F484" i="2"/>
  <c r="F114" i="2"/>
  <c r="F320" i="2"/>
  <c r="F460" i="2"/>
  <c r="F206" i="2"/>
  <c r="F886" i="2"/>
  <c r="F498" i="2"/>
  <c r="F112" i="2"/>
  <c r="F55" i="2"/>
  <c r="C278" i="2"/>
  <c r="C595" i="2"/>
  <c r="C883" i="2"/>
  <c r="C240" i="2"/>
  <c r="C392" i="2"/>
  <c r="C609" i="2"/>
  <c r="C485" i="2"/>
  <c r="C14" i="2"/>
  <c r="C517" i="2"/>
  <c r="C39" i="2"/>
  <c r="C314" i="2"/>
  <c r="C71" i="2"/>
  <c r="C431" i="2"/>
  <c r="C716" i="2"/>
  <c r="C685" i="2"/>
  <c r="C16" i="2"/>
  <c r="C319" i="2"/>
  <c r="C775" i="2"/>
  <c r="C461" i="2"/>
  <c r="C127" i="2"/>
  <c r="C691" i="2"/>
  <c r="C103" i="2"/>
  <c r="C774" i="2"/>
  <c r="C564" i="2"/>
  <c r="C649" i="2"/>
  <c r="C519" i="2"/>
  <c r="C854" i="2"/>
  <c r="C149" i="2"/>
  <c r="C176" i="2"/>
  <c r="C534" i="2"/>
  <c r="C887" i="2"/>
  <c r="C242" i="2"/>
  <c r="C351" i="2"/>
  <c r="C288" i="2"/>
  <c r="C58" i="2"/>
  <c r="C342" i="2"/>
  <c r="C683" i="2"/>
  <c r="C8" i="2"/>
  <c r="C687" i="2"/>
  <c r="C412" i="2"/>
  <c r="C709" i="2"/>
  <c r="C656" i="2"/>
  <c r="C750" i="2"/>
  <c r="C199" i="2"/>
  <c r="C827" i="2"/>
  <c r="C25" i="2"/>
  <c r="C7" i="2"/>
  <c r="C84" i="2"/>
  <c r="C142" i="2"/>
  <c r="C465" i="2"/>
  <c r="C473" i="2"/>
  <c r="C815" i="2"/>
  <c r="C247" i="2"/>
  <c r="C11" i="2"/>
  <c r="C81" i="2"/>
  <c r="C802" i="2"/>
  <c r="C575" i="2"/>
  <c r="C583" i="2"/>
  <c r="C476" i="2"/>
  <c r="C452" i="2"/>
  <c r="C234" i="2"/>
  <c r="C714" i="2"/>
  <c r="C236" i="2"/>
  <c r="C38" i="2"/>
  <c r="C408" i="2"/>
  <c r="C437" i="2"/>
  <c r="C131" i="2"/>
  <c r="C553" i="2"/>
  <c r="C638" i="2"/>
  <c r="C717" i="2"/>
  <c r="C385" i="2"/>
  <c r="C772" i="2"/>
  <c r="C550" i="2"/>
  <c r="C712" i="2"/>
  <c r="C816" i="2"/>
  <c r="C527" i="2"/>
  <c r="C869" i="2"/>
  <c r="C546" i="2"/>
  <c r="C144" i="2"/>
  <c r="C881" i="2"/>
  <c r="C853" i="2"/>
  <c r="C724" i="2"/>
  <c r="C10" i="2"/>
  <c r="C28" i="2"/>
  <c r="C187" i="2"/>
  <c r="C727" i="2"/>
  <c r="C96" i="2"/>
  <c r="C212" i="2"/>
  <c r="C615" i="2"/>
  <c r="C873" i="2"/>
  <c r="C349" i="2"/>
  <c r="C101" i="2"/>
  <c r="C310" i="2"/>
  <c r="C604" i="2"/>
  <c r="C804" i="2"/>
  <c r="C268" i="2"/>
  <c r="C652" i="2"/>
  <c r="C203" i="2"/>
  <c r="C281" i="2"/>
  <c r="C433" i="2"/>
  <c r="C158" i="2"/>
  <c r="C552" i="2"/>
  <c r="C793" i="2"/>
  <c r="C847" i="2"/>
  <c r="C172" i="2"/>
  <c r="C457" i="2"/>
  <c r="C293" i="2"/>
  <c r="C660" i="2"/>
  <c r="C757" i="2"/>
  <c r="C395" i="2"/>
  <c r="C708" i="2"/>
  <c r="C798" i="2"/>
  <c r="C453" i="2"/>
  <c r="C745" i="2"/>
  <c r="C405" i="2"/>
  <c r="C216" i="2"/>
  <c r="C441" i="2"/>
  <c r="C682" i="2"/>
  <c r="C845" i="2"/>
  <c r="C344" i="2"/>
  <c r="C474" i="2"/>
  <c r="C742" i="2"/>
  <c r="C50" i="2"/>
  <c r="C499" i="2"/>
  <c r="C558" i="2"/>
  <c r="C707" i="2"/>
  <c r="C654" i="2"/>
  <c r="C133" i="2"/>
  <c r="C749" i="2"/>
  <c r="C889" i="2"/>
  <c r="C80" i="2"/>
  <c r="C40" i="2"/>
  <c r="C108" i="2"/>
  <c r="C416" i="2"/>
  <c r="C573" i="2"/>
  <c r="C59" i="2"/>
  <c r="C60" i="2"/>
  <c r="C245" i="2"/>
  <c r="C861" i="2"/>
  <c r="C42" i="2"/>
  <c r="C800" i="2"/>
  <c r="C304" i="2"/>
  <c r="C521" i="2"/>
  <c r="C286" i="2"/>
  <c r="C129" i="2"/>
  <c r="C768" i="2"/>
  <c r="C547" i="2"/>
  <c r="C334" i="2"/>
  <c r="C876" i="2"/>
  <c r="C373" i="2"/>
  <c r="C390" i="2"/>
  <c r="C608" i="2"/>
  <c r="C563" i="2"/>
  <c r="C329" i="2"/>
  <c r="C582" i="2"/>
  <c r="C316" i="2"/>
  <c r="C254" i="2"/>
  <c r="C713" i="2"/>
  <c r="C427" i="2"/>
  <c r="C132" i="2"/>
  <c r="C820" i="2"/>
  <c r="C380" i="2"/>
  <c r="C836" i="2"/>
  <c r="C752" i="2"/>
  <c r="C589" i="2"/>
  <c r="C340" i="2"/>
  <c r="C391" i="2"/>
  <c r="C696" i="2"/>
  <c r="C767" i="2"/>
  <c r="C730" i="2"/>
  <c r="C735" i="2"/>
  <c r="C787" i="2"/>
  <c r="C239" i="2"/>
  <c r="C367" i="2"/>
  <c r="C501" i="2"/>
  <c r="C313" i="2"/>
  <c r="C413" i="2"/>
  <c r="C97" i="2"/>
  <c r="C803" i="2"/>
  <c r="C825" i="2"/>
  <c r="C226" i="2"/>
  <c r="C92" i="2"/>
  <c r="C399" i="2"/>
  <c r="C333" i="2"/>
  <c r="C36" i="2"/>
  <c r="C538" i="2"/>
  <c r="C781" i="2"/>
  <c r="C263" i="2"/>
  <c r="C75" i="2"/>
  <c r="C161" i="2"/>
  <c r="C26" i="2"/>
  <c r="C605" i="2"/>
  <c r="C478" i="2"/>
  <c r="C833" i="2"/>
  <c r="C251" i="2"/>
  <c r="C275" i="2"/>
  <c r="C120" i="2"/>
  <c r="C640" i="2"/>
  <c r="C710" i="2"/>
  <c r="C106" i="2"/>
  <c r="C554" i="2"/>
  <c r="C173" i="2"/>
  <c r="C49" i="2"/>
  <c r="C834" i="2"/>
  <c r="C856" i="2"/>
  <c r="C15" i="2"/>
  <c r="C467" i="2"/>
  <c r="C763" i="2"/>
  <c r="C117" i="2"/>
  <c r="C541" i="2"/>
  <c r="C762" i="2"/>
  <c r="C35" i="2"/>
  <c r="C401" i="2"/>
  <c r="C621" i="2"/>
  <c r="C596" i="2"/>
  <c r="C166" i="2"/>
  <c r="C689" i="2"/>
  <c r="C93" i="2"/>
  <c r="C20" i="2"/>
  <c r="C755" i="2"/>
  <c r="C566" i="2"/>
  <c r="C402" i="2"/>
  <c r="C326" i="2"/>
  <c r="C428" i="2"/>
  <c r="C585" i="2"/>
  <c r="C885" i="2"/>
  <c r="C183" i="2"/>
  <c r="C252" i="2"/>
  <c r="C614" i="2"/>
  <c r="C512" i="2"/>
  <c r="C765" i="2"/>
  <c r="C703" i="2"/>
  <c r="C536" i="2"/>
  <c r="C104" i="2"/>
  <c r="C626" i="2"/>
  <c r="C479" i="2"/>
  <c r="C863" i="2"/>
  <c r="C192" i="2"/>
  <c r="C734" i="2"/>
  <c r="C264" i="2"/>
  <c r="C526" i="2"/>
  <c r="C632" i="2"/>
  <c r="C470" i="2"/>
  <c r="C62" i="2"/>
  <c r="C91" i="2"/>
  <c r="C593" i="2"/>
  <c r="C466" i="2"/>
  <c r="C411" i="2"/>
  <c r="C220" i="2"/>
  <c r="C43" i="2"/>
  <c r="C837" i="2"/>
  <c r="C537" i="2"/>
  <c r="C788" i="2"/>
  <c r="C350" i="2"/>
  <c r="C472" i="2"/>
  <c r="C224" i="2"/>
  <c r="C352" i="2"/>
  <c r="C860" i="2"/>
  <c r="C737" i="2"/>
  <c r="C196" i="2"/>
  <c r="C256" i="2"/>
  <c r="C82" i="2"/>
  <c r="C66" i="2"/>
  <c r="C851" i="2"/>
  <c r="C494" i="2"/>
  <c r="C806" i="2"/>
  <c r="C751" i="2"/>
  <c r="C241" i="2"/>
  <c r="C51" i="2"/>
  <c r="C830" i="2"/>
  <c r="C209" i="2"/>
  <c r="C625" i="2"/>
  <c r="C23" i="2"/>
  <c r="C469" i="2"/>
  <c r="C880" i="2"/>
  <c r="C153" i="2"/>
  <c r="C782" i="2"/>
  <c r="C676" i="2"/>
  <c r="C169" i="2"/>
  <c r="C111" i="2"/>
  <c r="C276" i="2"/>
  <c r="C754" i="2"/>
  <c r="C729" i="2"/>
  <c r="C688" i="2"/>
  <c r="C163" i="2"/>
  <c r="C205" i="2"/>
  <c r="C516" i="2"/>
  <c r="C165" i="2"/>
  <c r="C150" i="2"/>
  <c r="C32" i="2"/>
  <c r="C298" i="2"/>
  <c r="C690" i="2"/>
  <c r="C124" i="2"/>
  <c r="C386" i="2"/>
  <c r="C255" i="2"/>
  <c r="C557" i="2"/>
  <c r="C139" i="2"/>
  <c r="C458" i="2"/>
  <c r="C506" i="2"/>
  <c r="C54" i="2"/>
  <c r="C403" i="2"/>
  <c r="C795" i="2"/>
  <c r="C440" i="2"/>
  <c r="C345" i="2"/>
  <c r="C446" i="2"/>
  <c r="C759" i="2"/>
  <c r="C760" i="2"/>
  <c r="C567" i="2"/>
  <c r="C400" i="2"/>
  <c r="C686" i="2"/>
  <c r="C407" i="2"/>
  <c r="C545" i="2"/>
  <c r="C879" i="2"/>
  <c r="C565" i="2"/>
  <c r="C218" i="2"/>
  <c r="C783" i="2"/>
  <c r="C394" i="2"/>
  <c r="C214" i="2"/>
  <c r="C510" i="2"/>
  <c r="C450" i="2"/>
  <c r="C679" i="2"/>
  <c r="C134" i="2"/>
  <c r="C324" i="2"/>
  <c r="C594" i="2"/>
  <c r="C419" i="2"/>
  <c r="C639" i="2"/>
  <c r="C398" i="2"/>
  <c r="C813" i="2"/>
  <c r="C684" i="2"/>
  <c r="C535" i="2"/>
  <c r="C366" i="2"/>
  <c r="C627" i="2"/>
  <c r="C287" i="2"/>
  <c r="C102" i="2"/>
  <c r="C726" i="2"/>
  <c r="C641" i="2"/>
  <c r="C27" i="2"/>
  <c r="C389" i="2"/>
  <c r="C843" i="2"/>
  <c r="C702" i="2"/>
  <c r="C285" i="2"/>
  <c r="C576" i="2"/>
  <c r="C323" i="2"/>
  <c r="C57" i="2"/>
  <c r="C110" i="2"/>
  <c r="C143" i="2"/>
  <c r="C119" i="2"/>
  <c r="C83" i="2"/>
  <c r="C786" i="2"/>
  <c r="C623" i="2"/>
  <c r="C600" i="2"/>
  <c r="C116" i="2"/>
  <c r="C358" i="2"/>
  <c r="C272" i="2"/>
  <c r="C215" i="2"/>
  <c r="C515" i="2"/>
  <c r="C292" i="2"/>
  <c r="C297" i="2"/>
  <c r="C69" i="2"/>
  <c r="C262" i="2"/>
  <c r="C852" i="2"/>
  <c r="C662" i="2"/>
  <c r="C809" i="2"/>
  <c r="C560" i="2"/>
  <c r="C645" i="2"/>
  <c r="C720" i="2"/>
  <c r="C193" i="2"/>
  <c r="C872" i="2"/>
  <c r="C497" i="2"/>
  <c r="C741" i="2"/>
  <c r="C100" i="2"/>
  <c r="C136" i="2"/>
  <c r="C74" i="2"/>
  <c r="C34" i="2"/>
  <c r="C622" i="2"/>
  <c r="C300" i="2"/>
  <c r="C336" i="2"/>
  <c r="C693" i="2"/>
  <c r="C824" i="2"/>
  <c r="C257" i="2"/>
  <c r="C779" i="2"/>
  <c r="C174" i="2"/>
  <c r="C533" i="2"/>
  <c r="C562" i="2"/>
  <c r="C628" i="2"/>
  <c r="C664" i="2"/>
  <c r="C426" i="2"/>
  <c r="C17" i="2"/>
  <c r="C52" i="2"/>
  <c r="C382" i="2"/>
  <c r="C738" i="2"/>
  <c r="C756" i="2"/>
  <c r="C867" i="2"/>
  <c r="C603" i="2"/>
  <c r="C784" i="2"/>
  <c r="C347" i="2"/>
  <c r="C839" i="2"/>
  <c r="C265" i="2"/>
  <c r="C732" i="2"/>
  <c r="C817" i="2"/>
  <c r="C291" i="2"/>
  <c r="C301" i="2"/>
  <c r="C840" i="2"/>
  <c r="C126" i="2"/>
  <c r="C630" i="2"/>
  <c r="C309" i="2"/>
  <c r="C341" i="2"/>
  <c r="C147" i="2"/>
  <c r="C488" i="2"/>
  <c r="C875" i="2"/>
  <c r="C210" i="2"/>
  <c r="C747" i="2"/>
  <c r="C761" i="2"/>
  <c r="C601" i="2"/>
  <c r="C490" i="2"/>
  <c r="C157" i="2"/>
  <c r="C587" i="2"/>
  <c r="C451" i="2"/>
  <c r="C283" i="2"/>
  <c r="C489" i="2"/>
  <c r="C244" i="2"/>
  <c r="C646" i="2"/>
  <c r="C555" i="2"/>
  <c r="C219" i="2"/>
  <c r="C406" i="2"/>
  <c r="C764" i="2"/>
  <c r="C842" i="2"/>
  <c r="C508" i="2"/>
  <c r="C463" i="2"/>
  <c r="C884" i="2"/>
  <c r="C308" i="2"/>
  <c r="C598" i="2"/>
  <c r="C480" i="2"/>
  <c r="C208" i="2"/>
  <c r="C13" i="2"/>
  <c r="C221" i="2"/>
  <c r="C188" i="2"/>
  <c r="C299" i="2"/>
  <c r="C525" i="2"/>
  <c r="C888" i="2"/>
  <c r="C814" i="2"/>
  <c r="C591" i="2"/>
  <c r="C195" i="2"/>
  <c r="C327" i="2"/>
  <c r="C574" i="2"/>
  <c r="C90" i="2"/>
  <c r="C556" i="2"/>
  <c r="C337" i="2"/>
  <c r="C778" i="2"/>
  <c r="C701" i="2"/>
  <c r="C668" i="2"/>
  <c r="C748" i="2"/>
  <c r="C311" i="2"/>
  <c r="C841" i="2"/>
  <c r="C530" i="2"/>
  <c r="C430" i="2"/>
  <c r="C496" i="2"/>
  <c r="C572" i="2"/>
  <c r="C619" i="2"/>
  <c r="C504" i="2"/>
  <c r="C502" i="2"/>
  <c r="C618" i="2"/>
  <c r="C570" i="2"/>
  <c r="C529" i="2"/>
  <c r="C123" i="2"/>
  <c r="C302" i="2"/>
  <c r="C657" i="2"/>
  <c r="C387" i="2"/>
  <c r="C259" i="2"/>
  <c r="C156" i="2"/>
  <c r="C246" i="2"/>
  <c r="C486" i="2"/>
  <c r="C274" i="2"/>
  <c r="C542" i="2"/>
  <c r="C613" i="2"/>
  <c r="C370" i="2"/>
  <c r="C871" i="2"/>
  <c r="C616" i="2"/>
  <c r="C53" i="2"/>
  <c r="C812" i="2"/>
  <c r="C524" i="2"/>
  <c r="C462" i="2"/>
  <c r="C152" i="2"/>
  <c r="C653" i="2"/>
  <c r="C807" i="2"/>
  <c r="C375" i="2"/>
  <c r="C290" i="2"/>
  <c r="C121" i="2"/>
  <c r="C532" i="2"/>
  <c r="C677" i="2"/>
  <c r="C868" i="2"/>
  <c r="C67" i="2"/>
  <c r="C507" i="2"/>
  <c r="C180" i="2"/>
  <c r="C878" i="2"/>
  <c r="C225" i="2"/>
  <c r="C471" i="2"/>
  <c r="C64" i="2"/>
  <c r="C271" i="2"/>
  <c r="C678" i="2"/>
  <c r="C607" i="2"/>
  <c r="C559" i="2"/>
  <c r="C776" i="2"/>
  <c r="C250" i="2"/>
  <c r="C487" i="2"/>
  <c r="C436" i="2"/>
  <c r="C154" i="2"/>
  <c r="C354" i="2"/>
  <c r="C581" i="2"/>
  <c r="C31" i="2"/>
  <c r="C822" i="2"/>
  <c r="C335" i="2"/>
  <c r="C125" i="2"/>
  <c r="C770" i="2"/>
  <c r="C500" i="2"/>
  <c r="C739" i="2"/>
  <c r="C282" i="2"/>
  <c r="C296" i="2"/>
  <c r="C548" i="2"/>
  <c r="C882" i="2"/>
  <c r="C197" i="2"/>
  <c r="C569" i="2"/>
  <c r="C279" i="2"/>
  <c r="C44" i="2"/>
  <c r="C47" i="2"/>
  <c r="C705" i="2"/>
  <c r="C531" i="2"/>
  <c r="C305" i="2"/>
  <c r="C826" i="2"/>
  <c r="C99" i="2"/>
  <c r="C636" i="2"/>
  <c r="C424" i="2"/>
  <c r="C766" i="2"/>
  <c r="C862" i="2"/>
  <c r="C464" i="2"/>
  <c r="C655" i="2"/>
  <c r="C107" i="2"/>
  <c r="C381" i="2"/>
  <c r="C88" i="2"/>
  <c r="C731" i="2"/>
  <c r="C434" i="2"/>
  <c r="C443" i="2"/>
  <c r="C540" i="2"/>
  <c r="C810" i="2"/>
  <c r="C233" i="2"/>
  <c r="C135" i="2"/>
  <c r="C520" i="2"/>
  <c r="C449" i="2"/>
  <c r="C794" i="2"/>
  <c r="C577" i="2"/>
  <c r="C857" i="2"/>
  <c r="C838" i="2"/>
  <c r="C796" i="2"/>
  <c r="C230" i="2"/>
  <c r="C186" i="2"/>
  <c r="C629" i="2"/>
  <c r="C663" i="2"/>
  <c r="C273" i="2"/>
  <c r="C799" i="2"/>
  <c r="C874" i="2"/>
  <c r="C141" i="2"/>
  <c r="C194" i="2"/>
  <c r="C753" i="2"/>
  <c r="C792" i="2"/>
  <c r="C666" i="2"/>
  <c r="C232" i="2"/>
  <c r="C681" i="2"/>
  <c r="C850" i="2"/>
  <c r="C89" i="2"/>
  <c r="C307" i="2"/>
  <c r="C773" i="2"/>
  <c r="C503" i="2"/>
  <c r="C21" i="2"/>
  <c r="C477" i="2"/>
  <c r="C223" i="2"/>
  <c r="C303" i="2"/>
  <c r="C191" i="2"/>
  <c r="C78" i="2"/>
  <c r="C651" i="2"/>
  <c r="C155" i="2"/>
  <c r="C674" i="2"/>
  <c r="C736" i="2"/>
  <c r="C849" i="2"/>
  <c r="C829" i="2"/>
  <c r="C388" i="2"/>
  <c r="C509" i="2"/>
  <c r="C122" i="2"/>
  <c r="C148" i="2"/>
  <c r="C448" i="2"/>
  <c r="C571" i="2"/>
  <c r="C160" i="2"/>
  <c r="C270" i="2"/>
  <c r="C661" i="2"/>
  <c r="C238" i="2"/>
  <c r="C769" i="2"/>
  <c r="C12" i="2"/>
  <c r="C495" i="2"/>
  <c r="C588" i="2"/>
  <c r="C445" i="2"/>
  <c r="C178" i="2"/>
  <c r="C425" i="2"/>
  <c r="C372" i="2"/>
  <c r="C580" i="2"/>
  <c r="C578" i="2"/>
  <c r="C396" i="2"/>
  <c r="C780" i="2"/>
  <c r="C24" i="2"/>
  <c r="C659" i="2"/>
  <c r="C167" i="2"/>
  <c r="C698" i="2"/>
  <c r="C248" i="2"/>
  <c r="C586" i="2"/>
  <c r="C228" i="2"/>
  <c r="C359" i="2"/>
  <c r="C175" i="2"/>
  <c r="C848" i="2"/>
  <c r="C429" i="2"/>
  <c r="C145" i="2"/>
  <c r="C528" i="2"/>
  <c r="C435" i="2"/>
  <c r="C665" i="2"/>
  <c r="C113" i="2"/>
  <c r="C890" i="2"/>
  <c r="C377" i="2"/>
  <c r="C182" i="2"/>
  <c r="C590" i="2"/>
  <c r="C37" i="2"/>
  <c r="C237" i="2"/>
  <c r="C728" i="2"/>
  <c r="C791" i="2"/>
  <c r="C866" i="2"/>
  <c r="C98" i="2"/>
  <c r="C294" i="2"/>
  <c r="C95" i="2"/>
  <c r="C432" i="2"/>
  <c r="C348" i="2"/>
  <c r="C658" i="2"/>
  <c r="C624" i="2"/>
  <c r="C339" i="2"/>
  <c r="C330" i="2"/>
  <c r="C277" i="2"/>
  <c r="C146" i="2"/>
  <c r="C634" i="2"/>
  <c r="C138" i="2"/>
  <c r="C718" i="2"/>
  <c r="C355" i="2"/>
  <c r="C159" i="2"/>
  <c r="C229" i="2"/>
  <c r="C551" i="2"/>
  <c r="C482" i="2"/>
  <c r="C740" i="2"/>
  <c r="C19" i="2"/>
  <c r="C371" i="2"/>
  <c r="C592" i="2"/>
  <c r="C190" i="2"/>
  <c r="C672" i="2"/>
  <c r="C364" i="2"/>
  <c r="C523" i="2"/>
  <c r="C61" i="2"/>
  <c r="C217" i="2"/>
  <c r="C227" i="2"/>
  <c r="C295" i="2"/>
  <c r="C669" i="2"/>
  <c r="C128" i="2"/>
  <c r="C870" i="2"/>
  <c r="C383" i="2"/>
  <c r="C184" i="2"/>
  <c r="C140" i="2"/>
  <c r="C828" i="2"/>
  <c r="C9" i="2"/>
  <c r="C789" i="2"/>
  <c r="C415" i="2"/>
  <c r="C706" i="2"/>
  <c r="C667" i="2"/>
  <c r="C317" i="2"/>
  <c r="C315" i="2"/>
  <c r="C368" i="2"/>
  <c r="C858" i="2"/>
  <c r="C417" i="2"/>
  <c r="C671" i="2"/>
  <c r="C491" i="2"/>
  <c r="C442" i="2"/>
  <c r="C222" i="2"/>
  <c r="C721" i="2"/>
  <c r="C797" i="2"/>
  <c r="C568" i="2"/>
  <c r="C723" i="2"/>
  <c r="C438" i="2"/>
  <c r="C725" i="2"/>
  <c r="C561" i="2"/>
  <c r="C518" i="2"/>
  <c r="C46" i="2"/>
  <c r="C260" i="2"/>
  <c r="C846" i="2"/>
  <c r="C201" i="2"/>
  <c r="C695" i="2"/>
  <c r="C115" i="2"/>
  <c r="C321" i="2"/>
  <c r="C418" i="2"/>
  <c r="C637" i="2"/>
  <c r="C493" i="2"/>
  <c r="C704" i="2"/>
  <c r="C137" i="2"/>
  <c r="C844" i="2"/>
  <c r="C599" i="2"/>
  <c r="C475" i="2"/>
  <c r="C171" i="2"/>
  <c r="C130" i="2"/>
  <c r="C266" i="2"/>
  <c r="C459" i="2"/>
  <c r="C325" i="2"/>
  <c r="C420" i="2"/>
  <c r="C648" i="2"/>
  <c r="C746" i="2"/>
  <c r="C404" i="2"/>
  <c r="C105" i="2"/>
  <c r="C697" i="2"/>
  <c r="C284" i="2"/>
  <c r="C650" i="2"/>
  <c r="C514" i="2"/>
  <c r="C200" i="2"/>
  <c r="C543" i="2"/>
  <c r="C414" i="2"/>
  <c r="C29" i="2"/>
  <c r="C346" i="2"/>
  <c r="C859" i="2"/>
  <c r="C198" i="2"/>
  <c r="C711" i="2"/>
  <c r="C675" i="2"/>
  <c r="C164" i="2"/>
  <c r="C719" i="2"/>
  <c r="C700" i="2"/>
  <c r="C211" i="2"/>
  <c r="C360" i="2"/>
  <c r="C18" i="2"/>
  <c r="C454" i="2"/>
  <c r="C168" i="2"/>
  <c r="C357" i="2"/>
  <c r="C280" i="2"/>
  <c r="C409" i="2"/>
  <c r="C539" i="2"/>
  <c r="C376" i="2"/>
  <c r="C202" i="2"/>
  <c r="C361" i="2"/>
  <c r="C777" i="2"/>
  <c r="C808" i="2"/>
  <c r="C606" i="2"/>
  <c r="C231" i="2"/>
  <c r="C447" i="2"/>
  <c r="C374" i="2"/>
  <c r="C189" i="2"/>
  <c r="C22" i="2"/>
  <c r="C699" i="2"/>
  <c r="C363" i="2"/>
  <c r="C631" i="2"/>
  <c r="C267" i="2"/>
  <c r="C365" i="2"/>
  <c r="C70" i="2"/>
  <c r="C481" i="2"/>
  <c r="C579" i="2"/>
  <c r="C511" i="2"/>
  <c r="C633" i="2"/>
  <c r="C831" i="2"/>
  <c r="C41" i="2"/>
  <c r="C692" i="2"/>
  <c r="C332" i="2"/>
  <c r="C865" i="2"/>
  <c r="C818" i="2"/>
  <c r="C864" i="2"/>
  <c r="C207" i="2"/>
  <c r="C269" i="2"/>
  <c r="C306" i="2"/>
  <c r="C48" i="2"/>
  <c r="C77" i="2"/>
  <c r="C45" i="2"/>
  <c r="C94" i="2"/>
  <c r="C877" i="2"/>
  <c r="C322" i="2"/>
  <c r="C56" i="2"/>
  <c r="C86" i="2"/>
  <c r="C805" i="2"/>
  <c r="C758" i="2"/>
  <c r="C253" i="2"/>
  <c r="C79" i="2"/>
  <c r="C644" i="2"/>
  <c r="C484" i="2"/>
  <c r="C114" i="2"/>
  <c r="C320" i="2"/>
  <c r="C460" i="2"/>
  <c r="C206" i="2"/>
  <c r="C886" i="2"/>
  <c r="C498" i="2"/>
  <c r="C112" i="2"/>
  <c r="C55" i="2"/>
  <c r="P644" i="2"/>
  <c r="O644" i="2"/>
  <c r="N644" i="2"/>
  <c r="M644" i="2"/>
  <c r="E644" i="2"/>
  <c r="D644" i="2"/>
  <c r="P79" i="2"/>
  <c r="O79" i="2"/>
  <c r="N79" i="2"/>
  <c r="M79" i="2"/>
  <c r="E79" i="2"/>
  <c r="D79" i="2"/>
  <c r="P35" i="5"/>
  <c r="N35" i="5"/>
  <c r="M35" i="5"/>
  <c r="L35" i="5"/>
  <c r="J35" i="5"/>
  <c r="H35" i="5"/>
  <c r="G35" i="5"/>
  <c r="F35" i="5"/>
  <c r="A35" i="5" s="1"/>
  <c r="C35" i="5"/>
  <c r="P684" i="5"/>
  <c r="N684" i="5"/>
  <c r="M684" i="5"/>
  <c r="L684" i="5"/>
  <c r="J684" i="5"/>
  <c r="H684" i="5"/>
  <c r="G684" i="5"/>
  <c r="F684" i="5"/>
  <c r="A684" i="5" s="1"/>
  <c r="C684" i="5"/>
  <c r="M430" i="1"/>
  <c r="L430" i="1"/>
  <c r="K430" i="1"/>
  <c r="J430" i="1"/>
  <c r="H430" i="1"/>
  <c r="G430" i="1"/>
  <c r="F430" i="1"/>
  <c r="E430" i="1"/>
  <c r="D430" i="1"/>
  <c r="C430" i="1"/>
  <c r="M643" i="1"/>
  <c r="L643" i="1"/>
  <c r="K643" i="1"/>
  <c r="J643" i="1"/>
  <c r="H643" i="1"/>
  <c r="G643" i="1"/>
  <c r="F643" i="1"/>
  <c r="E643" i="1"/>
  <c r="D643" i="1"/>
  <c r="C643" i="1"/>
  <c r="N719" i="2"/>
  <c r="I516" i="5" l="1"/>
  <c r="I446" i="5"/>
  <c r="I785" i="5"/>
  <c r="I585" i="5"/>
  <c r="I31" i="1"/>
  <c r="I782" i="5"/>
  <c r="I235" i="5"/>
  <c r="I823" i="2"/>
  <c r="J830" i="8"/>
  <c r="J622" i="8"/>
  <c r="J838" i="8"/>
  <c r="J425" i="8"/>
  <c r="I343" i="2"/>
  <c r="I855" i="2"/>
  <c r="I617" i="2"/>
  <c r="I785" i="2"/>
  <c r="I483" i="2"/>
  <c r="I444" i="2"/>
  <c r="I397" i="2"/>
  <c r="I181" i="2"/>
  <c r="I30" i="2"/>
  <c r="J464" i="8"/>
  <c r="J825" i="8"/>
  <c r="J250" i="8"/>
  <c r="I213" i="2"/>
  <c r="J752" i="8"/>
  <c r="I492" i="5"/>
  <c r="I668" i="5"/>
  <c r="I71" i="5"/>
  <c r="I169" i="5"/>
  <c r="I97" i="1"/>
  <c r="I15" i="1"/>
  <c r="I308" i="1"/>
  <c r="I562" i="5"/>
  <c r="I341" i="5"/>
  <c r="I520" i="5"/>
  <c r="I326" i="5"/>
  <c r="I647" i="2"/>
  <c r="I690" i="1"/>
  <c r="J873" i="8"/>
  <c r="I359" i="1"/>
  <c r="I437" i="1"/>
  <c r="I534" i="1"/>
  <c r="I336" i="1"/>
  <c r="I330" i="1"/>
  <c r="I767" i="1"/>
  <c r="I625" i="1"/>
  <c r="I893" i="1"/>
  <c r="I619" i="1"/>
  <c r="I702" i="1"/>
  <c r="I214" i="1"/>
  <c r="I156" i="1"/>
  <c r="J659" i="8"/>
  <c r="J121" i="8"/>
  <c r="J448" i="8"/>
  <c r="J494" i="8"/>
  <c r="J753" i="8"/>
  <c r="J465" i="8"/>
  <c r="J204" i="8"/>
  <c r="J690" i="8"/>
  <c r="I821" i="2"/>
  <c r="I362" i="2"/>
  <c r="I819" i="2"/>
  <c r="I694" i="2"/>
  <c r="I790" i="2"/>
  <c r="I76" i="2"/>
  <c r="I151" i="2"/>
  <c r="I614" i="5"/>
  <c r="I274" i="5"/>
  <c r="I85" i="2"/>
  <c r="I118" i="2"/>
  <c r="J440" i="8"/>
  <c r="J639" i="8"/>
  <c r="I208" i="5"/>
  <c r="I27" i="5"/>
  <c r="I79" i="2"/>
  <c r="I321" i="1"/>
  <c r="I313" i="1"/>
  <c r="I35" i="5"/>
  <c r="I52" i="5"/>
  <c r="I184" i="1"/>
  <c r="J323" i="8"/>
  <c r="I801" i="2"/>
  <c r="I644" i="2"/>
  <c r="I684" i="5"/>
  <c r="J384" i="8"/>
  <c r="J355" i="8"/>
  <c r="I430" i="1"/>
  <c r="I643" i="1"/>
  <c r="P562" i="2"/>
  <c r="O562" i="2"/>
  <c r="N562" i="2"/>
  <c r="M562" i="2"/>
  <c r="E562" i="2"/>
  <c r="D562" i="2"/>
  <c r="V573" i="8"/>
  <c r="U573" i="8"/>
  <c r="T573" i="8"/>
  <c r="R573" i="8"/>
  <c r="N573" i="8"/>
  <c r="K573" i="8"/>
  <c r="I573" i="8"/>
  <c r="H573" i="8"/>
  <c r="G573" i="8"/>
  <c r="D573" i="8"/>
  <c r="P301" i="5"/>
  <c r="N301" i="5"/>
  <c r="M301" i="5"/>
  <c r="L301" i="5"/>
  <c r="J301" i="5"/>
  <c r="H301" i="5"/>
  <c r="G301" i="5"/>
  <c r="F301" i="5"/>
  <c r="A301" i="5" s="1"/>
  <c r="C301" i="5"/>
  <c r="M160" i="1"/>
  <c r="L160" i="1"/>
  <c r="K160" i="1"/>
  <c r="J160" i="1"/>
  <c r="H160" i="1"/>
  <c r="G160" i="1"/>
  <c r="F160" i="1"/>
  <c r="E160" i="1"/>
  <c r="D160" i="1"/>
  <c r="C160" i="1"/>
  <c r="K26" i="3"/>
  <c r="J26" i="3"/>
  <c r="I26" i="3"/>
  <c r="H26" i="3"/>
  <c r="P269" i="2"/>
  <c r="O269" i="2"/>
  <c r="N269" i="2"/>
  <c r="M269" i="2"/>
  <c r="E269" i="2"/>
  <c r="D269" i="2"/>
  <c r="V168" i="8"/>
  <c r="U168" i="8"/>
  <c r="T168" i="8"/>
  <c r="R168" i="8"/>
  <c r="N168" i="8"/>
  <c r="K168" i="8"/>
  <c r="I168" i="8"/>
  <c r="H168" i="8"/>
  <c r="G168" i="8"/>
  <c r="D168" i="8"/>
  <c r="P212" i="5"/>
  <c r="N212" i="5"/>
  <c r="M212" i="5"/>
  <c r="L212" i="5"/>
  <c r="J212" i="5"/>
  <c r="H212" i="5"/>
  <c r="G212" i="5"/>
  <c r="F212" i="5"/>
  <c r="A212" i="5" s="1"/>
  <c r="C212" i="5"/>
  <c r="M761" i="1"/>
  <c r="L761" i="1"/>
  <c r="K761" i="1"/>
  <c r="J761" i="1"/>
  <c r="H761" i="1"/>
  <c r="G761" i="1"/>
  <c r="F761" i="1"/>
  <c r="E761" i="1"/>
  <c r="D761" i="1"/>
  <c r="C761" i="1"/>
  <c r="J573" i="8" l="1"/>
  <c r="I562" i="2"/>
  <c r="I301" i="5"/>
  <c r="I212" i="5"/>
  <c r="I160" i="1"/>
  <c r="J168" i="8"/>
  <c r="I269" i="2"/>
  <c r="I761" i="1"/>
  <c r="N293" i="8" l="1"/>
  <c r="N625" i="8"/>
  <c r="N261" i="8"/>
  <c r="N83" i="8"/>
  <c r="N499" i="8"/>
  <c r="N102" i="8"/>
  <c r="N103" i="8"/>
  <c r="N125" i="8"/>
  <c r="N139" i="8"/>
  <c r="N269" i="8"/>
  <c r="N503" i="8"/>
  <c r="N763" i="8"/>
  <c r="N507" i="8"/>
  <c r="N875" i="8"/>
  <c r="N389" i="8"/>
  <c r="N730" i="8"/>
  <c r="N10" i="8"/>
  <c r="N16" i="8"/>
  <c r="N404" i="8"/>
  <c r="N395" i="8"/>
  <c r="N127" i="8"/>
  <c r="N846" i="8"/>
  <c r="N879" i="8"/>
  <c r="N553" i="8"/>
  <c r="N142" i="8"/>
  <c r="N537" i="8"/>
  <c r="N654" i="8"/>
  <c r="N240" i="8"/>
  <c r="N692" i="8"/>
  <c r="N560" i="8"/>
  <c r="N607" i="8"/>
  <c r="N591" i="8"/>
  <c r="N228" i="8"/>
  <c r="N409" i="8"/>
  <c r="N552" i="8"/>
  <c r="N248" i="8"/>
  <c r="N371" i="8"/>
  <c r="N144" i="8"/>
  <c r="N655" i="8"/>
  <c r="N265" i="8"/>
  <c r="N114" i="8"/>
  <c r="N297" i="8"/>
  <c r="N493" i="8"/>
  <c r="N670" i="8"/>
  <c r="N761" i="8"/>
  <c r="N794" i="8"/>
  <c r="N119" i="8"/>
  <c r="N65" i="8"/>
  <c r="N392" i="8"/>
  <c r="N888" i="8"/>
  <c r="N681" i="8"/>
  <c r="N819" i="8"/>
  <c r="N136" i="8"/>
  <c r="N397" i="8"/>
  <c r="N434" i="8"/>
  <c r="N760" i="8"/>
  <c r="N561" i="8"/>
  <c r="N18" i="8"/>
  <c r="N336" i="8"/>
  <c r="N841" i="8"/>
  <c r="N278" i="8"/>
  <c r="N575" i="8"/>
  <c r="N604" i="8"/>
  <c r="N676" i="8"/>
  <c r="N455" i="8"/>
  <c r="N60" i="8"/>
  <c r="N69" i="8"/>
  <c r="N173" i="8"/>
  <c r="N215" i="8"/>
  <c r="N878" i="8"/>
  <c r="N608" i="8"/>
  <c r="N809" i="8"/>
  <c r="N512" i="8"/>
  <c r="N309" i="8"/>
  <c r="N806" i="8"/>
  <c r="N165" i="8"/>
  <c r="N439" i="8"/>
  <c r="N801" i="8"/>
  <c r="N35" i="8"/>
  <c r="N574" i="8"/>
  <c r="N311" i="8"/>
  <c r="N698" i="8"/>
  <c r="N172" i="8"/>
  <c r="N779" i="8"/>
  <c r="N652" i="8"/>
  <c r="N255" i="8"/>
  <c r="N258" i="8"/>
  <c r="N15" i="8"/>
  <c r="N307" i="8"/>
  <c r="N231" i="8"/>
  <c r="N624" i="8"/>
  <c r="N851" i="8"/>
  <c r="N517" i="8"/>
  <c r="N208" i="8"/>
  <c r="N367" i="8"/>
  <c r="N369" i="8"/>
  <c r="N703" i="8"/>
  <c r="N872" i="8"/>
  <c r="N117" i="8"/>
  <c r="N766" i="8"/>
  <c r="N469" i="8"/>
  <c r="N287" i="8"/>
  <c r="N796" i="8"/>
  <c r="N785" i="8"/>
  <c r="N532" i="8"/>
  <c r="N341" i="8"/>
  <c r="N91" i="8"/>
  <c r="N891" i="8"/>
  <c r="N198" i="8"/>
  <c r="N545" i="8"/>
  <c r="N354" i="8"/>
  <c r="N634" i="8"/>
  <c r="N111" i="8"/>
  <c r="N436" i="8"/>
  <c r="N411" i="8"/>
  <c r="N239" i="8"/>
  <c r="N75" i="8"/>
  <c r="N106" i="8"/>
  <c r="N42" i="8"/>
  <c r="N892" i="8"/>
  <c r="N885" i="8"/>
  <c r="N502" i="8"/>
  <c r="N244" i="8"/>
  <c r="N345" i="8"/>
  <c r="N430" i="8"/>
  <c r="N73" i="8"/>
  <c r="N68" i="8"/>
  <c r="N810" i="8"/>
  <c r="N388" i="8"/>
  <c r="N98" i="8"/>
  <c r="N441" i="8"/>
  <c r="N364" i="8"/>
  <c r="N844" i="8"/>
  <c r="N32" i="8"/>
  <c r="N661" i="8"/>
  <c r="N865" i="8"/>
  <c r="N817" i="8"/>
  <c r="N9" i="8"/>
  <c r="N63" i="8"/>
  <c r="N195" i="8"/>
  <c r="N49" i="8"/>
  <c r="N554" i="8"/>
  <c r="N583" i="8"/>
  <c r="N375" i="8"/>
  <c r="N610" i="8"/>
  <c r="N59" i="8"/>
  <c r="N712" i="8"/>
  <c r="N595" i="8"/>
  <c r="N611" i="8"/>
  <c r="N315" i="8"/>
  <c r="N41" i="8"/>
  <c r="N214" i="8"/>
  <c r="N738" i="8"/>
  <c r="N548" i="8"/>
  <c r="N755" i="8"/>
  <c r="N141" i="8"/>
  <c r="N78" i="8"/>
  <c r="N697" i="8"/>
  <c r="N202" i="8"/>
  <c r="N751" i="8"/>
  <c r="N186" i="8"/>
  <c r="N185" i="8"/>
  <c r="N672" i="8"/>
  <c r="N176" i="8"/>
  <c r="N678" i="8"/>
  <c r="N188" i="8"/>
  <c r="N741" i="8"/>
  <c r="N401" i="8"/>
  <c r="N241" i="8"/>
  <c r="N279" i="8"/>
  <c r="N319" i="8"/>
  <c r="N253" i="8"/>
  <c r="N579" i="8"/>
  <c r="N497" i="8"/>
  <c r="N853" i="8"/>
  <c r="N283" i="8"/>
  <c r="N614" i="8"/>
  <c r="N24" i="8"/>
  <c r="N245" i="8"/>
  <c r="N529" i="8"/>
  <c r="N478" i="8"/>
  <c r="N458" i="8"/>
  <c r="N27" i="8"/>
  <c r="N728" i="8"/>
  <c r="N536" i="8"/>
  <c r="N360" i="8"/>
  <c r="N285" i="8"/>
  <c r="N408" i="8"/>
  <c r="N443" i="8"/>
  <c r="N664" i="8"/>
  <c r="N525" i="8"/>
  <c r="N555" i="8"/>
  <c r="N631" i="8"/>
  <c r="N601" i="8"/>
  <c r="N86" i="8"/>
  <c r="N317" i="8"/>
  <c r="N120" i="8"/>
  <c r="N586" i="8"/>
  <c r="N677" i="8"/>
  <c r="N313" i="8"/>
  <c r="N487" i="8"/>
  <c r="N236" i="8"/>
  <c r="N694" i="8"/>
  <c r="N92" i="8"/>
  <c r="N696" i="8"/>
  <c r="N302" i="8"/>
  <c r="N550" i="8"/>
  <c r="N660" i="8"/>
  <c r="N17" i="8"/>
  <c r="N717" i="8"/>
  <c r="N229" i="8"/>
  <c r="N339" i="8"/>
  <c r="N437" i="8"/>
  <c r="N138" i="8"/>
  <c r="N124" i="8"/>
  <c r="N449" i="8"/>
  <c r="N320" i="8"/>
  <c r="N699" i="8"/>
  <c r="N137" i="8"/>
  <c r="N520" i="8"/>
  <c r="N387" i="8"/>
  <c r="N775" i="8"/>
  <c r="N365" i="8"/>
  <c r="N377" i="8"/>
  <c r="N516" i="8"/>
  <c r="N619" i="8"/>
  <c r="N82" i="8"/>
  <c r="N50" i="8"/>
  <c r="N325" i="8"/>
  <c r="N353" i="8"/>
  <c r="N23" i="8"/>
  <c r="N663" i="8"/>
  <c r="N636" i="8"/>
  <c r="N531" i="8"/>
  <c r="N870" i="8"/>
  <c r="N275" i="8"/>
  <c r="N84" i="8"/>
  <c r="N691" i="8"/>
  <c r="N808" i="8"/>
  <c r="N368" i="8"/>
  <c r="N603" i="8"/>
  <c r="N489" i="8"/>
  <c r="N435" i="8"/>
  <c r="N305" i="8"/>
  <c r="N667" i="8"/>
  <c r="N235" i="8"/>
  <c r="N683" i="8"/>
  <c r="N456" i="8"/>
  <c r="N37" i="8"/>
  <c r="N358" i="8"/>
  <c r="N7" i="8"/>
  <c r="N620" i="8"/>
  <c r="N710" i="8"/>
  <c r="N47" i="8"/>
  <c r="N786" i="8"/>
  <c r="N557" i="8"/>
  <c r="N234" i="8"/>
  <c r="N739" i="8"/>
  <c r="N212" i="8"/>
  <c r="N160" i="8"/>
  <c r="N837" i="8"/>
  <c r="N101" i="8"/>
  <c r="N454" i="8"/>
  <c r="N457" i="8"/>
  <c r="N500" i="8"/>
  <c r="N802" i="8"/>
  <c r="N644" i="8"/>
  <c r="N463" i="8"/>
  <c r="N410" i="8"/>
  <c r="N602" i="8"/>
  <c r="N259" i="8"/>
  <c r="N402" i="8"/>
  <c r="N74" i="8"/>
  <c r="N53" i="8"/>
  <c r="N852" i="8"/>
  <c r="N773" i="8"/>
  <c r="N362" i="8"/>
  <c r="N393" i="8"/>
  <c r="N378" i="8"/>
  <c r="N126" i="8"/>
  <c r="N816" i="8"/>
  <c r="N66" i="8"/>
  <c r="N526" i="8"/>
  <c r="N483" i="8"/>
  <c r="N444" i="8"/>
  <c r="N628" i="8"/>
  <c r="N743" i="8"/>
  <c r="N505" i="8"/>
  <c r="N130" i="8"/>
  <c r="N194" i="8"/>
  <c r="N858" i="8"/>
  <c r="N623" i="8"/>
  <c r="N417" i="8"/>
  <c r="N147" i="8"/>
  <c r="N569" i="8"/>
  <c r="N304" i="8"/>
  <c r="N314" i="8"/>
  <c r="N594" i="8"/>
  <c r="N238" i="8"/>
  <c r="N200" i="8"/>
  <c r="N318" i="8"/>
  <c r="N648" i="8"/>
  <c r="N783" i="8"/>
  <c r="N445" i="8"/>
  <c r="N462" i="8"/>
  <c r="N14" i="8"/>
  <c r="N723" i="8"/>
  <c r="N470" i="8"/>
  <c r="N656" i="8"/>
  <c r="N685" i="8"/>
  <c r="N157" i="8"/>
  <c r="N62" i="8"/>
  <c r="N686" i="8"/>
  <c r="N146" i="8"/>
  <c r="N840" i="8"/>
  <c r="N706" i="8"/>
  <c r="N609" i="8"/>
  <c r="N764" i="8"/>
  <c r="N524" i="8"/>
  <c r="N416" i="8"/>
  <c r="N600" i="8"/>
  <c r="N260" i="8"/>
  <c r="N877" i="8"/>
  <c r="N179" i="8"/>
  <c r="N36" i="8"/>
  <c r="N486" i="8"/>
  <c r="N530" i="8"/>
  <c r="N257" i="8"/>
  <c r="N171" i="8"/>
  <c r="N11" i="8"/>
  <c r="N390" i="8"/>
  <c r="N726" i="8"/>
  <c r="N174" i="8"/>
  <c r="N668" i="8"/>
  <c r="N770" i="8"/>
  <c r="N492" i="8"/>
  <c r="N871" i="8"/>
  <c r="N56" i="8"/>
  <c r="N848" i="8"/>
  <c r="N471" i="8"/>
  <c r="N564" i="8"/>
  <c r="N405" i="8"/>
  <c r="N584" i="8"/>
  <c r="N701" i="8"/>
  <c r="N889" i="8"/>
  <c r="N277" i="8"/>
  <c r="N423" i="8"/>
  <c r="N546" i="8"/>
  <c r="N598" i="8"/>
  <c r="N122" i="8"/>
  <c r="N433" i="8"/>
  <c r="N338" i="8"/>
  <c r="N72" i="8"/>
  <c r="N192" i="8"/>
  <c r="N544" i="8"/>
  <c r="N772" i="8"/>
  <c r="N823" i="8"/>
  <c r="N26" i="8"/>
  <c r="N155" i="8"/>
  <c r="N543" i="8"/>
  <c r="N128" i="8"/>
  <c r="N798" i="8"/>
  <c r="N412" i="8"/>
  <c r="N861" i="8"/>
  <c r="N326" i="8"/>
  <c r="N732" i="8"/>
  <c r="N61" i="8"/>
  <c r="N781" i="8"/>
  <c r="N237" i="8"/>
  <c r="N295" i="8"/>
  <c r="N734" i="8"/>
  <c r="N704" i="8"/>
  <c r="N467" i="8"/>
  <c r="N769" i="8"/>
  <c r="N881" i="8"/>
  <c r="N768" i="8"/>
  <c r="N616" i="8"/>
  <c r="N145" i="8"/>
  <c r="N860" i="8"/>
  <c r="N262" i="8"/>
  <c r="N394" i="8"/>
  <c r="N28" i="8"/>
  <c r="N540" i="8"/>
  <c r="N299" i="8"/>
  <c r="N813" i="8"/>
  <c r="N209" i="8"/>
  <c r="N514" i="8"/>
  <c r="N96" i="8"/>
  <c r="N523" i="8"/>
  <c r="N105" i="8"/>
  <c r="N429" i="8"/>
  <c r="N379" i="8"/>
  <c r="N702" i="8"/>
  <c r="N112" i="8"/>
  <c r="N547" i="8"/>
  <c r="N108" i="8"/>
  <c r="N422" i="8"/>
  <c r="N822" i="8"/>
  <c r="N828" i="8"/>
  <c r="N612" i="8"/>
  <c r="N81" i="8"/>
  <c r="N615" i="8"/>
  <c r="N818" i="8"/>
  <c r="N400" i="8"/>
  <c r="N246" i="8"/>
  <c r="N519" i="8"/>
  <c r="N722" i="8"/>
  <c r="N196" i="8"/>
  <c r="N578" i="8"/>
  <c r="N150" i="8"/>
  <c r="N162" i="8"/>
  <c r="N300" i="8"/>
  <c r="N180" i="8"/>
  <c r="N280" i="8"/>
  <c r="N880" i="8"/>
  <c r="N298" i="8"/>
  <c r="N99" i="8"/>
  <c r="N116" i="8"/>
  <c r="N556" i="8"/>
  <c r="N629" i="8"/>
  <c r="N347" i="8"/>
  <c r="N340" i="8"/>
  <c r="N582" i="8"/>
  <c r="N784" i="8"/>
  <c r="N778" i="8"/>
  <c r="N292" i="8"/>
  <c r="N247" i="8"/>
  <c r="N863" i="8"/>
  <c r="N156" i="8"/>
  <c r="N510" i="8"/>
  <c r="N230" i="8"/>
  <c r="N224" i="8"/>
  <c r="N876" i="8"/>
  <c r="N227" i="8"/>
  <c r="N413" i="8"/>
  <c r="N883" i="8"/>
  <c r="N385" i="8"/>
  <c r="N414" i="8"/>
  <c r="N671" i="8"/>
  <c r="N450" i="8"/>
  <c r="N854" i="8"/>
  <c r="N143" i="8"/>
  <c r="N481" i="8"/>
  <c r="N563" i="8"/>
  <c r="N51" i="8"/>
  <c r="N869" i="8"/>
  <c r="N95" i="8"/>
  <c r="N709" i="8"/>
  <c r="N90" i="8"/>
  <c r="N131" i="8"/>
  <c r="N183" i="8"/>
  <c r="N232" i="8"/>
  <c r="N882" i="8"/>
  <c r="N33" i="8"/>
  <c r="N220" i="8"/>
  <c r="N303" i="8"/>
  <c r="N254" i="8"/>
  <c r="N177" i="8"/>
  <c r="N207" i="8"/>
  <c r="N242" i="8"/>
  <c r="N621" i="8"/>
  <c r="N190" i="8"/>
  <c r="N715" i="8"/>
  <c r="N372" i="8"/>
  <c r="N363" i="8"/>
  <c r="N43" i="8"/>
  <c r="N617" i="8"/>
  <c r="N290" i="8"/>
  <c r="N346" i="8"/>
  <c r="N233" i="8"/>
  <c r="N627" i="8"/>
  <c r="N70" i="8"/>
  <c r="N771" i="8"/>
  <c r="N859" i="8"/>
  <c r="N566" i="8"/>
  <c r="N109" i="8"/>
  <c r="N720" i="8"/>
  <c r="N164" i="8"/>
  <c r="N123" i="8"/>
  <c r="N511" i="8"/>
  <c r="N169" i="8"/>
  <c r="N684" i="8"/>
  <c r="N855" i="8"/>
  <c r="N597" i="8"/>
  <c r="N618" i="8"/>
  <c r="N746" i="8"/>
  <c r="N193" i="8"/>
  <c r="N790" i="8"/>
  <c r="N834" i="8"/>
  <c r="N727" i="8"/>
  <c r="N651" i="8"/>
  <c r="N107" i="8"/>
  <c r="N289" i="8"/>
  <c r="N40" i="8"/>
  <c r="N513" i="8"/>
  <c r="N8" i="8"/>
  <c r="N459" i="8"/>
  <c r="N89" i="8"/>
  <c r="N452" i="8"/>
  <c r="N688" i="8"/>
  <c r="N351" i="8"/>
  <c r="N729" i="8"/>
  <c r="N635" i="8"/>
  <c r="N418" i="8"/>
  <c r="N306" i="8"/>
  <c r="N342" i="8"/>
  <c r="N504" i="8"/>
  <c r="N700" i="8"/>
  <c r="N799" i="8"/>
  <c r="N476" i="8"/>
  <c r="N812" i="8"/>
  <c r="N357" i="8"/>
  <c r="N789" i="8"/>
  <c r="N87" i="8"/>
  <c r="N349" i="8"/>
  <c r="N632" i="8"/>
  <c r="N424" i="8"/>
  <c r="N847" i="8"/>
  <c r="N593" i="8"/>
  <c r="N756" i="8"/>
  <c r="N765" i="8"/>
  <c r="N218" i="8"/>
  <c r="N166" i="8"/>
  <c r="N266" i="8"/>
  <c r="N294" i="8"/>
  <c r="N426" i="8"/>
  <c r="N415" i="8"/>
  <c r="N163" i="8"/>
  <c r="N158" i="8"/>
  <c r="N856" i="8"/>
  <c r="N129" i="8"/>
  <c r="N288" i="8"/>
  <c r="N281" i="8"/>
  <c r="N567" i="8"/>
  <c r="N509" i="8"/>
  <c r="N421" i="8"/>
  <c r="N745" i="8"/>
  <c r="N836" i="8"/>
  <c r="N328" i="8"/>
  <c r="N887" i="8"/>
  <c r="N396" i="8"/>
  <c r="N12" i="8"/>
  <c r="N707" i="8"/>
  <c r="N658" i="8"/>
  <c r="N849" i="8"/>
  <c r="N447" i="8"/>
  <c r="N508" i="8"/>
  <c r="N777" i="8"/>
  <c r="N542" i="8"/>
  <c r="N100" i="8"/>
  <c r="N140" i="8"/>
  <c r="N689" i="8"/>
  <c r="N184" i="8"/>
  <c r="N724" i="8"/>
  <c r="N474" i="8"/>
  <c r="N776" i="8"/>
  <c r="N673" i="8"/>
  <c r="N268" i="8"/>
  <c r="N211" i="8"/>
  <c r="N518" i="8"/>
  <c r="N153" i="8"/>
  <c r="N807" i="8"/>
  <c r="N273" i="8"/>
  <c r="N570" i="8"/>
  <c r="N850" i="8"/>
  <c r="N34" i="8"/>
  <c r="N110" i="8"/>
  <c r="N577" i="8"/>
  <c r="N181" i="8"/>
  <c r="N308" i="8"/>
  <c r="N324" i="8"/>
  <c r="N22" i="8"/>
  <c r="N321" i="8"/>
  <c r="N252" i="8"/>
  <c r="N626" i="8"/>
  <c r="N803" i="8"/>
  <c r="N80" i="8"/>
  <c r="N44" i="8"/>
  <c r="N159" i="8"/>
  <c r="N580" i="8"/>
  <c r="N29" i="8"/>
  <c r="N835" i="8"/>
  <c r="N748" i="8"/>
  <c r="N641" i="8"/>
  <c r="N438" i="8"/>
  <c r="N845" i="8"/>
  <c r="N815" i="8"/>
  <c r="N301" i="8"/>
  <c r="N19" i="8"/>
  <c r="N359" i="8"/>
  <c r="N406" i="8"/>
  <c r="N498" i="8"/>
  <c r="N333" i="8"/>
  <c r="N39" i="8"/>
  <c r="N472" i="8"/>
  <c r="N154" i="8"/>
  <c r="N223" i="8"/>
  <c r="N759" i="8"/>
  <c r="N758" i="8"/>
  <c r="N327" i="8"/>
  <c r="N374" i="8"/>
  <c r="N386" i="8"/>
  <c r="N267" i="8"/>
  <c r="N274" i="8"/>
  <c r="N356" i="8"/>
  <c r="N201" i="8"/>
  <c r="N506" i="8"/>
  <c r="N534" i="8"/>
  <c r="N495" i="8"/>
  <c r="N316" i="8"/>
  <c r="N833" i="8"/>
  <c r="N282" i="8"/>
  <c r="N874" i="8"/>
  <c r="N721" i="8"/>
  <c r="N831" i="8"/>
  <c r="N461" i="8"/>
  <c r="N97" i="8"/>
  <c r="N820" i="8"/>
  <c r="N222" i="8"/>
  <c r="N21" i="8"/>
  <c r="N814" i="8"/>
  <c r="N343" i="8"/>
  <c r="N682" i="8"/>
  <c r="N829" i="8"/>
  <c r="N161" i="8"/>
  <c r="N642" i="8"/>
  <c r="N167" i="8"/>
  <c r="N88" i="8"/>
  <c r="N804" i="8"/>
  <c r="N733" i="8"/>
  <c r="N104" i="8"/>
  <c r="N77" i="8"/>
  <c r="N827" i="8"/>
  <c r="N679" i="8"/>
  <c r="N482" i="8"/>
  <c r="N479" i="8"/>
  <c r="N264" i="8"/>
  <c r="N331" i="8"/>
  <c r="N491" i="8"/>
  <c r="N693" i="8"/>
  <c r="N175" i="8"/>
  <c r="N332" i="8"/>
  <c r="N94" i="8"/>
  <c r="N522" i="8"/>
  <c r="N284" i="8"/>
  <c r="N291" i="8"/>
  <c r="N485" i="8"/>
  <c r="N199" i="8"/>
  <c r="N606" i="8"/>
  <c r="N182" i="8"/>
  <c r="N361" i="8"/>
  <c r="N718" i="8"/>
  <c r="N30" i="8"/>
  <c r="N767" i="8"/>
  <c r="N217" i="8"/>
  <c r="N256" i="8"/>
  <c r="N549" i="8"/>
  <c r="N310" i="8"/>
  <c r="N811" i="8"/>
  <c r="N187" i="8"/>
  <c r="N132" i="8"/>
  <c r="N25" i="8"/>
  <c r="N780" i="8"/>
  <c r="N515" i="8"/>
  <c r="N581" i="8"/>
  <c r="N890" i="8"/>
  <c r="N886" i="8"/>
  <c r="N839" i="8"/>
  <c r="N219" i="8"/>
  <c r="N646" i="8"/>
  <c r="N719" i="8"/>
  <c r="N638" i="8"/>
  <c r="N795" i="8"/>
  <c r="N576" i="8"/>
  <c r="N113" i="8"/>
  <c r="N490" i="8"/>
  <c r="N589" i="8"/>
  <c r="N79" i="8"/>
  <c r="N744" i="8"/>
  <c r="N376" i="8"/>
  <c r="N335" i="8"/>
  <c r="N203" i="8"/>
  <c r="N884" i="8"/>
  <c r="N431" i="8"/>
  <c r="N484" i="8"/>
  <c r="N115" i="8"/>
  <c r="N640" i="8"/>
  <c r="N380" i="8"/>
  <c r="N535" i="8"/>
  <c r="N645" i="8"/>
  <c r="N366" i="8"/>
  <c r="N149" i="8"/>
  <c r="N862" i="8"/>
  <c r="N857" i="8"/>
  <c r="N76" i="8"/>
  <c r="N475" i="8"/>
  <c r="N451" i="8"/>
  <c r="N559" i="8"/>
  <c r="N20" i="8"/>
  <c r="N687" i="8"/>
  <c r="N398" i="8"/>
  <c r="N54" i="8"/>
  <c r="N52" i="8"/>
  <c r="N868" i="8"/>
  <c r="N206" i="8"/>
  <c r="N805" i="8"/>
  <c r="N31" i="8"/>
  <c r="N134" i="8"/>
  <c r="N843" i="8"/>
  <c r="N488" i="8"/>
  <c r="N653" i="8"/>
  <c r="N633" i="8"/>
  <c r="N588" i="8"/>
  <c r="N151" i="8"/>
  <c r="N737" i="8"/>
  <c r="N344" i="8"/>
  <c r="N657" i="8"/>
  <c r="N590" i="8"/>
  <c r="N71" i="8"/>
  <c r="N407" i="8"/>
  <c r="N538" i="8"/>
  <c r="N243" i="8"/>
  <c r="N270" i="8"/>
  <c r="N832" i="8"/>
  <c r="N866" i="8"/>
  <c r="N528" i="8"/>
  <c r="N662" i="8"/>
  <c r="N587" i="8"/>
  <c r="N271" i="8"/>
  <c r="N762" i="8"/>
  <c r="N496" i="8"/>
  <c r="N585" i="8"/>
  <c r="N64" i="8"/>
  <c r="N381" i="8"/>
  <c r="N45" i="8"/>
  <c r="N735" i="8"/>
  <c r="N391" i="8"/>
  <c r="N630" i="8"/>
  <c r="N249" i="8"/>
  <c r="N562" i="8"/>
  <c r="N191" i="8"/>
  <c r="N118" i="8"/>
  <c r="N263" i="8"/>
  <c r="N740" i="8"/>
  <c r="N460" i="8"/>
  <c r="N650" i="8"/>
  <c r="N133" i="8"/>
  <c r="N826" i="8"/>
  <c r="N348" i="8"/>
  <c r="N337" i="8"/>
  <c r="N432" i="8"/>
  <c r="N420" i="8"/>
  <c r="N695" i="8"/>
  <c r="N669" i="8"/>
  <c r="N48" i="8"/>
  <c r="N665" i="8"/>
  <c r="N152" i="8"/>
  <c r="N572" i="8"/>
  <c r="N350" i="8"/>
  <c r="N67" i="8"/>
  <c r="N251" i="8"/>
  <c r="N226" i="8"/>
  <c r="N757" i="8"/>
  <c r="N782" i="8"/>
  <c r="N551" i="8"/>
  <c r="N643" i="8"/>
  <c r="N501" i="8"/>
  <c r="N605" i="8"/>
  <c r="N787" i="8"/>
  <c r="N558" i="8"/>
  <c r="N148" i="8"/>
  <c r="N800" i="8"/>
  <c r="N716" i="8"/>
  <c r="N330" i="8"/>
  <c r="N791" i="8"/>
  <c r="N334" i="8"/>
  <c r="N296" i="8"/>
  <c r="N742" i="8"/>
  <c r="N599" i="8"/>
  <c r="N442" i="8"/>
  <c r="N399" i="8"/>
  <c r="N736" i="8"/>
  <c r="N446" i="8"/>
  <c r="N539" i="8"/>
  <c r="N527" i="8"/>
  <c r="N38" i="8"/>
  <c r="N749" i="8"/>
  <c r="N649" i="8"/>
  <c r="N792" i="8"/>
  <c r="N383" i="8"/>
  <c r="N135" i="8"/>
  <c r="N613" i="8"/>
  <c r="N541" i="8"/>
  <c r="N533" i="8"/>
  <c r="N210" i="8"/>
  <c r="N170" i="8"/>
  <c r="N571" i="8"/>
  <c r="N731" i="8"/>
  <c r="N322" i="8"/>
  <c r="N711" i="8"/>
  <c r="N85" i="8"/>
  <c r="N788" i="8"/>
  <c r="N725" i="8"/>
  <c r="N568" i="8"/>
  <c r="N842" i="8"/>
  <c r="K293" i="8"/>
  <c r="K625" i="8"/>
  <c r="K261" i="8"/>
  <c r="K83" i="8"/>
  <c r="K499" i="8"/>
  <c r="K102" i="8"/>
  <c r="K103" i="8"/>
  <c r="K125" i="8"/>
  <c r="K139" i="8"/>
  <c r="K269" i="8"/>
  <c r="K503" i="8"/>
  <c r="K763" i="8"/>
  <c r="K507" i="8"/>
  <c r="K875" i="8"/>
  <c r="K389" i="8"/>
  <c r="K730" i="8"/>
  <c r="K10" i="8"/>
  <c r="K16" i="8"/>
  <c r="K404" i="8"/>
  <c r="K395" i="8"/>
  <c r="K127" i="8"/>
  <c r="K846" i="8"/>
  <c r="K879" i="8"/>
  <c r="K553" i="8"/>
  <c r="K142" i="8"/>
  <c r="K537" i="8"/>
  <c r="K654" i="8"/>
  <c r="K240" i="8"/>
  <c r="K692" i="8"/>
  <c r="K560" i="8"/>
  <c r="K607" i="8"/>
  <c r="K591" i="8"/>
  <c r="K228" i="8"/>
  <c r="K409" i="8"/>
  <c r="K552" i="8"/>
  <c r="K248" i="8"/>
  <c r="K371" i="8"/>
  <c r="K144" i="8"/>
  <c r="K655" i="8"/>
  <c r="K265" i="8"/>
  <c r="K114" i="8"/>
  <c r="K297" i="8"/>
  <c r="K493" i="8"/>
  <c r="K670" i="8"/>
  <c r="K761" i="8"/>
  <c r="K794" i="8"/>
  <c r="K119" i="8"/>
  <c r="K65" i="8"/>
  <c r="K392" i="8"/>
  <c r="K888" i="8"/>
  <c r="K681" i="8"/>
  <c r="K819" i="8"/>
  <c r="K136" i="8"/>
  <c r="K397" i="8"/>
  <c r="K434" i="8"/>
  <c r="K760" i="8"/>
  <c r="K561" i="8"/>
  <c r="K18" i="8"/>
  <c r="K336" i="8"/>
  <c r="K841" i="8"/>
  <c r="K278" i="8"/>
  <c r="K575" i="8"/>
  <c r="K604" i="8"/>
  <c r="K676" i="8"/>
  <c r="K455" i="8"/>
  <c r="K60" i="8"/>
  <c r="K69" i="8"/>
  <c r="K173" i="8"/>
  <c r="K215" i="8"/>
  <c r="K878" i="8"/>
  <c r="K608" i="8"/>
  <c r="K809" i="8"/>
  <c r="K512" i="8"/>
  <c r="K309" i="8"/>
  <c r="K806" i="8"/>
  <c r="K165" i="8"/>
  <c r="K439" i="8"/>
  <c r="K801" i="8"/>
  <c r="K35" i="8"/>
  <c r="K574" i="8"/>
  <c r="K311" i="8"/>
  <c r="K698" i="8"/>
  <c r="K172" i="8"/>
  <c r="K779" i="8"/>
  <c r="K652" i="8"/>
  <c r="K255" i="8"/>
  <c r="K258" i="8"/>
  <c r="K15" i="8"/>
  <c r="K307" i="8"/>
  <c r="K231" i="8"/>
  <c r="K624" i="8"/>
  <c r="K851" i="8"/>
  <c r="K517" i="8"/>
  <c r="K208" i="8"/>
  <c r="K367" i="8"/>
  <c r="K369" i="8"/>
  <c r="K703" i="8"/>
  <c r="K872" i="8"/>
  <c r="K117" i="8"/>
  <c r="K766" i="8"/>
  <c r="K469" i="8"/>
  <c r="K287" i="8"/>
  <c r="K796" i="8"/>
  <c r="K785" i="8"/>
  <c r="K532" i="8"/>
  <c r="K341" i="8"/>
  <c r="K91" i="8"/>
  <c r="K891" i="8"/>
  <c r="K198" i="8"/>
  <c r="K545" i="8"/>
  <c r="K354" i="8"/>
  <c r="K634" i="8"/>
  <c r="K111" i="8"/>
  <c r="K436" i="8"/>
  <c r="K411" i="8"/>
  <c r="K239" i="8"/>
  <c r="K75" i="8"/>
  <c r="K106" i="8"/>
  <c r="K42" i="8"/>
  <c r="K892" i="8"/>
  <c r="K885" i="8"/>
  <c r="K502" i="8"/>
  <c r="K244" i="8"/>
  <c r="K345" i="8"/>
  <c r="K430" i="8"/>
  <c r="K73" i="8"/>
  <c r="K68" i="8"/>
  <c r="K810" i="8"/>
  <c r="K388" i="8"/>
  <c r="K98" i="8"/>
  <c r="K441" i="8"/>
  <c r="K364" i="8"/>
  <c r="K844" i="8"/>
  <c r="K32" i="8"/>
  <c r="K661" i="8"/>
  <c r="K865" i="8"/>
  <c r="K817" i="8"/>
  <c r="K9" i="8"/>
  <c r="K63" i="8"/>
  <c r="K195" i="8"/>
  <c r="K49" i="8"/>
  <c r="K554" i="8"/>
  <c r="K583" i="8"/>
  <c r="K375" i="8"/>
  <c r="K610" i="8"/>
  <c r="K59" i="8"/>
  <c r="K712" i="8"/>
  <c r="K595" i="8"/>
  <c r="K611" i="8"/>
  <c r="K315" i="8"/>
  <c r="K41" i="8"/>
  <c r="K214" i="8"/>
  <c r="K738" i="8"/>
  <c r="K548" i="8"/>
  <c r="K755" i="8"/>
  <c r="K141" i="8"/>
  <c r="K78" i="8"/>
  <c r="K697" i="8"/>
  <c r="K202" i="8"/>
  <c r="K751" i="8"/>
  <c r="K186" i="8"/>
  <c r="K185" i="8"/>
  <c r="K672" i="8"/>
  <c r="K176" i="8"/>
  <c r="K678" i="8"/>
  <c r="K188" i="8"/>
  <c r="K741" i="8"/>
  <c r="K401" i="8"/>
  <c r="K241" i="8"/>
  <c r="K279" i="8"/>
  <c r="K319" i="8"/>
  <c r="K253" i="8"/>
  <c r="K579" i="8"/>
  <c r="K497" i="8"/>
  <c r="K853" i="8"/>
  <c r="K283" i="8"/>
  <c r="K614" i="8"/>
  <c r="K24" i="8"/>
  <c r="K245" i="8"/>
  <c r="K529" i="8"/>
  <c r="K478" i="8"/>
  <c r="K458" i="8"/>
  <c r="K27" i="8"/>
  <c r="K728" i="8"/>
  <c r="K536" i="8"/>
  <c r="K360" i="8"/>
  <c r="K285" i="8"/>
  <c r="K408" i="8"/>
  <c r="K443" i="8"/>
  <c r="K664" i="8"/>
  <c r="K525" i="8"/>
  <c r="K555" i="8"/>
  <c r="K631" i="8"/>
  <c r="K601" i="8"/>
  <c r="K86" i="8"/>
  <c r="K317" i="8"/>
  <c r="K120" i="8"/>
  <c r="K586" i="8"/>
  <c r="K677" i="8"/>
  <c r="K313" i="8"/>
  <c r="K487" i="8"/>
  <c r="K236" i="8"/>
  <c r="K694" i="8"/>
  <c r="K92" i="8"/>
  <c r="K696" i="8"/>
  <c r="K302" i="8"/>
  <c r="K550" i="8"/>
  <c r="K660" i="8"/>
  <c r="K17" i="8"/>
  <c r="K717" i="8"/>
  <c r="K229" i="8"/>
  <c r="K339" i="8"/>
  <c r="K437" i="8"/>
  <c r="K138" i="8"/>
  <c r="K124" i="8"/>
  <c r="K449" i="8"/>
  <c r="K320" i="8"/>
  <c r="K699" i="8"/>
  <c r="K137" i="8"/>
  <c r="K520" i="8"/>
  <c r="K387" i="8"/>
  <c r="K775" i="8"/>
  <c r="K365" i="8"/>
  <c r="K377" i="8"/>
  <c r="K516" i="8"/>
  <c r="K619" i="8"/>
  <c r="K82" i="8"/>
  <c r="K50" i="8"/>
  <c r="K325" i="8"/>
  <c r="K353" i="8"/>
  <c r="K23" i="8"/>
  <c r="K663" i="8"/>
  <c r="K636" i="8"/>
  <c r="K531" i="8"/>
  <c r="K870" i="8"/>
  <c r="K275" i="8"/>
  <c r="K84" i="8"/>
  <c r="K691" i="8"/>
  <c r="K808" i="8"/>
  <c r="K368" i="8"/>
  <c r="K603" i="8"/>
  <c r="K489" i="8"/>
  <c r="K435" i="8"/>
  <c r="K305" i="8"/>
  <c r="K667" i="8"/>
  <c r="K235" i="8"/>
  <c r="K683" i="8"/>
  <c r="K456" i="8"/>
  <c r="K37" i="8"/>
  <c r="K358" i="8"/>
  <c r="K7" i="8"/>
  <c r="K620" i="8"/>
  <c r="K710" i="8"/>
  <c r="K47" i="8"/>
  <c r="K786" i="8"/>
  <c r="K557" i="8"/>
  <c r="K234" i="8"/>
  <c r="K739" i="8"/>
  <c r="K212" i="8"/>
  <c r="K160" i="8"/>
  <c r="K837" i="8"/>
  <c r="K101" i="8"/>
  <c r="K454" i="8"/>
  <c r="K457" i="8"/>
  <c r="K500" i="8"/>
  <c r="K802" i="8"/>
  <c r="K644" i="8"/>
  <c r="K463" i="8"/>
  <c r="K410" i="8"/>
  <c r="K602" i="8"/>
  <c r="K259" i="8"/>
  <c r="K402" i="8"/>
  <c r="K74" i="8"/>
  <c r="K53" i="8"/>
  <c r="K852" i="8"/>
  <c r="K773" i="8"/>
  <c r="K362" i="8"/>
  <c r="K393" i="8"/>
  <c r="K378" i="8"/>
  <c r="K126" i="8"/>
  <c r="K816" i="8"/>
  <c r="K66" i="8"/>
  <c r="K526" i="8"/>
  <c r="K483" i="8"/>
  <c r="K444" i="8"/>
  <c r="K628" i="8"/>
  <c r="K743" i="8"/>
  <c r="K505" i="8"/>
  <c r="K130" i="8"/>
  <c r="K194" i="8"/>
  <c r="K858" i="8"/>
  <c r="K623" i="8"/>
  <c r="K417" i="8"/>
  <c r="K147" i="8"/>
  <c r="K569" i="8"/>
  <c r="K304" i="8"/>
  <c r="K314" i="8"/>
  <c r="K594" i="8"/>
  <c r="K238" i="8"/>
  <c r="K200" i="8"/>
  <c r="K318" i="8"/>
  <c r="K648" i="8"/>
  <c r="K783" i="8"/>
  <c r="K445" i="8"/>
  <c r="K462" i="8"/>
  <c r="K14" i="8"/>
  <c r="K723" i="8"/>
  <c r="K470" i="8"/>
  <c r="K656" i="8"/>
  <c r="K685" i="8"/>
  <c r="K157" i="8"/>
  <c r="K62" i="8"/>
  <c r="K686" i="8"/>
  <c r="K146" i="8"/>
  <c r="K840" i="8"/>
  <c r="K706" i="8"/>
  <c r="K609" i="8"/>
  <c r="K764" i="8"/>
  <c r="K524" i="8"/>
  <c r="K416" i="8"/>
  <c r="K600" i="8"/>
  <c r="K260" i="8"/>
  <c r="K877" i="8"/>
  <c r="K179" i="8"/>
  <c r="K36" i="8"/>
  <c r="K486" i="8"/>
  <c r="K530" i="8"/>
  <c r="K257" i="8"/>
  <c r="K171" i="8"/>
  <c r="K11" i="8"/>
  <c r="K390" i="8"/>
  <c r="K726" i="8"/>
  <c r="K174" i="8"/>
  <c r="K668" i="8"/>
  <c r="K770" i="8"/>
  <c r="K492" i="8"/>
  <c r="K871" i="8"/>
  <c r="K56" i="8"/>
  <c r="K848" i="8"/>
  <c r="K471" i="8"/>
  <c r="K564" i="8"/>
  <c r="K405" i="8"/>
  <c r="K584" i="8"/>
  <c r="K701" i="8"/>
  <c r="K889" i="8"/>
  <c r="K277" i="8"/>
  <c r="K423" i="8"/>
  <c r="K546" i="8"/>
  <c r="K598" i="8"/>
  <c r="K122" i="8"/>
  <c r="K433" i="8"/>
  <c r="K338" i="8"/>
  <c r="K72" i="8"/>
  <c r="K192" i="8"/>
  <c r="K544" i="8"/>
  <c r="K772" i="8"/>
  <c r="K823" i="8"/>
  <c r="K26" i="8"/>
  <c r="K155" i="8"/>
  <c r="K543" i="8"/>
  <c r="K128" i="8"/>
  <c r="K798" i="8"/>
  <c r="K412" i="8"/>
  <c r="K861" i="8"/>
  <c r="K326" i="8"/>
  <c r="K732" i="8"/>
  <c r="K61" i="8"/>
  <c r="K781" i="8"/>
  <c r="K237" i="8"/>
  <c r="K295" i="8"/>
  <c r="K734" i="8"/>
  <c r="K704" i="8"/>
  <c r="K467" i="8"/>
  <c r="K769" i="8"/>
  <c r="K881" i="8"/>
  <c r="K768" i="8"/>
  <c r="K616" i="8"/>
  <c r="K145" i="8"/>
  <c r="K860" i="8"/>
  <c r="K262" i="8"/>
  <c r="K394" i="8"/>
  <c r="K28" i="8"/>
  <c r="K540" i="8"/>
  <c r="K299" i="8"/>
  <c r="K813" i="8"/>
  <c r="K209" i="8"/>
  <c r="K514" i="8"/>
  <c r="K96" i="8"/>
  <c r="K523" i="8"/>
  <c r="K105" i="8"/>
  <c r="K429" i="8"/>
  <c r="K379" i="8"/>
  <c r="K702" i="8"/>
  <c r="K112" i="8"/>
  <c r="K547" i="8"/>
  <c r="K108" i="8"/>
  <c r="K422" i="8"/>
  <c r="K822" i="8"/>
  <c r="K828" i="8"/>
  <c r="K612" i="8"/>
  <c r="K81" i="8"/>
  <c r="K615" i="8"/>
  <c r="K818" i="8"/>
  <c r="K400" i="8"/>
  <c r="K246" i="8"/>
  <c r="K519" i="8"/>
  <c r="K722" i="8"/>
  <c r="K196" i="8"/>
  <c r="K578" i="8"/>
  <c r="K150" i="8"/>
  <c r="K162" i="8"/>
  <c r="K300" i="8"/>
  <c r="K180" i="8"/>
  <c r="K280" i="8"/>
  <c r="K880" i="8"/>
  <c r="K298" i="8"/>
  <c r="K99" i="8"/>
  <c r="K116" i="8"/>
  <c r="K556" i="8"/>
  <c r="K629" i="8"/>
  <c r="K347" i="8"/>
  <c r="K340" i="8"/>
  <c r="K582" i="8"/>
  <c r="K784" i="8"/>
  <c r="K778" i="8"/>
  <c r="K292" i="8"/>
  <c r="K247" i="8"/>
  <c r="K863" i="8"/>
  <c r="K156" i="8"/>
  <c r="K510" i="8"/>
  <c r="K230" i="8"/>
  <c r="K224" i="8"/>
  <c r="K876" i="8"/>
  <c r="K227" i="8"/>
  <c r="K413" i="8"/>
  <c r="K883" i="8"/>
  <c r="K385" i="8"/>
  <c r="K414" i="8"/>
  <c r="K671" i="8"/>
  <c r="K450" i="8"/>
  <c r="K854" i="8"/>
  <c r="K143" i="8"/>
  <c r="K481" i="8"/>
  <c r="K563" i="8"/>
  <c r="K51" i="8"/>
  <c r="K869" i="8"/>
  <c r="K95" i="8"/>
  <c r="K709" i="8"/>
  <c r="K90" i="8"/>
  <c r="K131" i="8"/>
  <c r="K183" i="8"/>
  <c r="K232" i="8"/>
  <c r="K882" i="8"/>
  <c r="K33" i="8"/>
  <c r="K220" i="8"/>
  <c r="K303" i="8"/>
  <c r="K254" i="8"/>
  <c r="K177" i="8"/>
  <c r="K207" i="8"/>
  <c r="K242" i="8"/>
  <c r="K621" i="8"/>
  <c r="K190" i="8"/>
  <c r="K715" i="8"/>
  <c r="K372" i="8"/>
  <c r="K363" i="8"/>
  <c r="K43" i="8"/>
  <c r="K617" i="8"/>
  <c r="K290" i="8"/>
  <c r="K346" i="8"/>
  <c r="K233" i="8"/>
  <c r="K627" i="8"/>
  <c r="K70" i="8"/>
  <c r="K771" i="8"/>
  <c r="K859" i="8"/>
  <c r="K566" i="8"/>
  <c r="K109" i="8"/>
  <c r="K720" i="8"/>
  <c r="K164" i="8"/>
  <c r="K123" i="8"/>
  <c r="K511" i="8"/>
  <c r="K169" i="8"/>
  <c r="K684" i="8"/>
  <c r="K855" i="8"/>
  <c r="K597" i="8"/>
  <c r="K618" i="8"/>
  <c r="K746" i="8"/>
  <c r="K193" i="8"/>
  <c r="K790" i="8"/>
  <c r="K834" i="8"/>
  <c r="K727" i="8"/>
  <c r="K651" i="8"/>
  <c r="K107" i="8"/>
  <c r="K289" i="8"/>
  <c r="K40" i="8"/>
  <c r="K513" i="8"/>
  <c r="K8" i="8"/>
  <c r="K459" i="8"/>
  <c r="K89" i="8"/>
  <c r="K452" i="8"/>
  <c r="K688" i="8"/>
  <c r="K351" i="8"/>
  <c r="K729" i="8"/>
  <c r="K635" i="8"/>
  <c r="K418" i="8"/>
  <c r="K306" i="8"/>
  <c r="K342" i="8"/>
  <c r="K504" i="8"/>
  <c r="K700" i="8"/>
  <c r="K799" i="8"/>
  <c r="K476" i="8"/>
  <c r="K812" i="8"/>
  <c r="K357" i="8"/>
  <c r="K789" i="8"/>
  <c r="K87" i="8"/>
  <c r="K349" i="8"/>
  <c r="K632" i="8"/>
  <c r="K424" i="8"/>
  <c r="K847" i="8"/>
  <c r="K593" i="8"/>
  <c r="K756" i="8"/>
  <c r="K765" i="8"/>
  <c r="K218" i="8"/>
  <c r="K166" i="8"/>
  <c r="K266" i="8"/>
  <c r="K294" i="8"/>
  <c r="K426" i="8"/>
  <c r="K415" i="8"/>
  <c r="K163" i="8"/>
  <c r="K158" i="8"/>
  <c r="K856" i="8"/>
  <c r="K129" i="8"/>
  <c r="K288" i="8"/>
  <c r="K281" i="8"/>
  <c r="K567" i="8"/>
  <c r="K509" i="8"/>
  <c r="K421" i="8"/>
  <c r="K745" i="8"/>
  <c r="K836" i="8"/>
  <c r="K328" i="8"/>
  <c r="K887" i="8"/>
  <c r="K396" i="8"/>
  <c r="K12" i="8"/>
  <c r="K707" i="8"/>
  <c r="K658" i="8"/>
  <c r="K849" i="8"/>
  <c r="K447" i="8"/>
  <c r="K508" i="8"/>
  <c r="K777" i="8"/>
  <c r="K542" i="8"/>
  <c r="K100" i="8"/>
  <c r="K140" i="8"/>
  <c r="K689" i="8"/>
  <c r="K184" i="8"/>
  <c r="K724" i="8"/>
  <c r="K474" i="8"/>
  <c r="K776" i="8"/>
  <c r="K673" i="8"/>
  <c r="K268" i="8"/>
  <c r="K211" i="8"/>
  <c r="K518" i="8"/>
  <c r="K153" i="8"/>
  <c r="K807" i="8"/>
  <c r="K273" i="8"/>
  <c r="K570" i="8"/>
  <c r="K850" i="8"/>
  <c r="K34" i="8"/>
  <c r="K110" i="8"/>
  <c r="K577" i="8"/>
  <c r="K181" i="8"/>
  <c r="K308" i="8"/>
  <c r="K324" i="8"/>
  <c r="K22" i="8"/>
  <c r="K321" i="8"/>
  <c r="K252" i="8"/>
  <c r="K626" i="8"/>
  <c r="K803" i="8"/>
  <c r="K80" i="8"/>
  <c r="K44" i="8"/>
  <c r="K159" i="8"/>
  <c r="K580" i="8"/>
  <c r="K29" i="8"/>
  <c r="K835" i="8"/>
  <c r="K748" i="8"/>
  <c r="K641" i="8"/>
  <c r="K438" i="8"/>
  <c r="K845" i="8"/>
  <c r="K815" i="8"/>
  <c r="K301" i="8"/>
  <c r="K19" i="8"/>
  <c r="K359" i="8"/>
  <c r="K406" i="8"/>
  <c r="K498" i="8"/>
  <c r="K333" i="8"/>
  <c r="K39" i="8"/>
  <c r="K472" i="8"/>
  <c r="K154" i="8"/>
  <c r="K223" i="8"/>
  <c r="K759" i="8"/>
  <c r="K758" i="8"/>
  <c r="K327" i="8"/>
  <c r="K374" i="8"/>
  <c r="K386" i="8"/>
  <c r="K267" i="8"/>
  <c r="K274" i="8"/>
  <c r="K356" i="8"/>
  <c r="K201" i="8"/>
  <c r="K506" i="8"/>
  <c r="K534" i="8"/>
  <c r="K495" i="8"/>
  <c r="K316" i="8"/>
  <c r="K833" i="8"/>
  <c r="K282" i="8"/>
  <c r="K874" i="8"/>
  <c r="K721" i="8"/>
  <c r="K831" i="8"/>
  <c r="K461" i="8"/>
  <c r="K97" i="8"/>
  <c r="K820" i="8"/>
  <c r="K222" i="8"/>
  <c r="K21" i="8"/>
  <c r="K814" i="8"/>
  <c r="K343" i="8"/>
  <c r="K682" i="8"/>
  <c r="K829" i="8"/>
  <c r="K161" i="8"/>
  <c r="K642" i="8"/>
  <c r="K167" i="8"/>
  <c r="K88" i="8"/>
  <c r="K804" i="8"/>
  <c r="K733" i="8"/>
  <c r="K104" i="8"/>
  <c r="K77" i="8"/>
  <c r="K827" i="8"/>
  <c r="K679" i="8"/>
  <c r="K482" i="8"/>
  <c r="K479" i="8"/>
  <c r="K264" i="8"/>
  <c r="K331" i="8"/>
  <c r="K491" i="8"/>
  <c r="K693" i="8"/>
  <c r="K175" i="8"/>
  <c r="K332" i="8"/>
  <c r="K94" i="8"/>
  <c r="K522" i="8"/>
  <c r="K284" i="8"/>
  <c r="K291" i="8"/>
  <c r="K485" i="8"/>
  <c r="K199" i="8"/>
  <c r="K606" i="8"/>
  <c r="K182" i="8"/>
  <c r="K361" i="8"/>
  <c r="K718" i="8"/>
  <c r="K30" i="8"/>
  <c r="K767" i="8"/>
  <c r="K217" i="8"/>
  <c r="K256" i="8"/>
  <c r="K549" i="8"/>
  <c r="K310" i="8"/>
  <c r="K811" i="8"/>
  <c r="K187" i="8"/>
  <c r="K132" i="8"/>
  <c r="K25" i="8"/>
  <c r="K780" i="8"/>
  <c r="K515" i="8"/>
  <c r="K581" i="8"/>
  <c r="K890" i="8"/>
  <c r="K886" i="8"/>
  <c r="K839" i="8"/>
  <c r="K219" i="8"/>
  <c r="K646" i="8"/>
  <c r="K719" i="8"/>
  <c r="K638" i="8"/>
  <c r="K795" i="8"/>
  <c r="K576" i="8"/>
  <c r="K113" i="8"/>
  <c r="K490" i="8"/>
  <c r="K589" i="8"/>
  <c r="K79" i="8"/>
  <c r="K744" i="8"/>
  <c r="K376" i="8"/>
  <c r="K335" i="8"/>
  <c r="K203" i="8"/>
  <c r="K884" i="8"/>
  <c r="K431" i="8"/>
  <c r="K484" i="8"/>
  <c r="K115" i="8"/>
  <c r="K640" i="8"/>
  <c r="K380" i="8"/>
  <c r="K535" i="8"/>
  <c r="K645" i="8"/>
  <c r="K366" i="8"/>
  <c r="K149" i="8"/>
  <c r="K862" i="8"/>
  <c r="K857" i="8"/>
  <c r="K76" i="8"/>
  <c r="K475" i="8"/>
  <c r="K451" i="8"/>
  <c r="K559" i="8"/>
  <c r="K20" i="8"/>
  <c r="K687" i="8"/>
  <c r="K398" i="8"/>
  <c r="K54" i="8"/>
  <c r="K52" i="8"/>
  <c r="K868" i="8"/>
  <c r="K206" i="8"/>
  <c r="K805" i="8"/>
  <c r="K31" i="8"/>
  <c r="K134" i="8"/>
  <c r="K843" i="8"/>
  <c r="K488" i="8"/>
  <c r="K653" i="8"/>
  <c r="K633" i="8"/>
  <c r="K588" i="8"/>
  <c r="K151" i="8"/>
  <c r="K737" i="8"/>
  <c r="K344" i="8"/>
  <c r="K657" i="8"/>
  <c r="K590" i="8"/>
  <c r="K71" i="8"/>
  <c r="K407" i="8"/>
  <c r="K538" i="8"/>
  <c r="K243" i="8"/>
  <c r="K270" i="8"/>
  <c r="K832" i="8"/>
  <c r="K866" i="8"/>
  <c r="K528" i="8"/>
  <c r="K662" i="8"/>
  <c r="K587" i="8"/>
  <c r="K271" i="8"/>
  <c r="K762" i="8"/>
  <c r="K496" i="8"/>
  <c r="K585" i="8"/>
  <c r="K64" i="8"/>
  <c r="K381" i="8"/>
  <c r="K45" i="8"/>
  <c r="K735" i="8"/>
  <c r="K391" i="8"/>
  <c r="K630" i="8"/>
  <c r="K249" i="8"/>
  <c r="K562" i="8"/>
  <c r="K191" i="8"/>
  <c r="K118" i="8"/>
  <c r="K263" i="8"/>
  <c r="K740" i="8"/>
  <c r="K460" i="8"/>
  <c r="K650" i="8"/>
  <c r="K133" i="8"/>
  <c r="K826" i="8"/>
  <c r="K348" i="8"/>
  <c r="K337" i="8"/>
  <c r="K432" i="8"/>
  <c r="K420" i="8"/>
  <c r="K695" i="8"/>
  <c r="K669" i="8"/>
  <c r="K48" i="8"/>
  <c r="K665" i="8"/>
  <c r="K152" i="8"/>
  <c r="K572" i="8"/>
  <c r="K350" i="8"/>
  <c r="K67" i="8"/>
  <c r="K251" i="8"/>
  <c r="K226" i="8"/>
  <c r="K757" i="8"/>
  <c r="K782" i="8"/>
  <c r="K551" i="8"/>
  <c r="K643" i="8"/>
  <c r="K501" i="8"/>
  <c r="K605" i="8"/>
  <c r="K787" i="8"/>
  <c r="K558" i="8"/>
  <c r="K148" i="8"/>
  <c r="K800" i="8"/>
  <c r="K716" i="8"/>
  <c r="K330" i="8"/>
  <c r="K791" i="8"/>
  <c r="K334" i="8"/>
  <c r="K296" i="8"/>
  <c r="K742" i="8"/>
  <c r="K599" i="8"/>
  <c r="K442" i="8"/>
  <c r="K399" i="8"/>
  <c r="K736" i="8"/>
  <c r="K446" i="8"/>
  <c r="K539" i="8"/>
  <c r="K527" i="8"/>
  <c r="K38" i="8"/>
  <c r="K749" i="8"/>
  <c r="K649" i="8"/>
  <c r="K792" i="8"/>
  <c r="K383" i="8"/>
  <c r="K135" i="8"/>
  <c r="K613" i="8"/>
  <c r="K541" i="8"/>
  <c r="K533" i="8"/>
  <c r="K210" i="8"/>
  <c r="K170" i="8"/>
  <c r="K571" i="8"/>
  <c r="K731" i="8"/>
  <c r="K322" i="8"/>
  <c r="K711" i="8"/>
  <c r="K85" i="8"/>
  <c r="K788" i="8"/>
  <c r="K725" i="8"/>
  <c r="K568" i="8"/>
  <c r="K842" i="8"/>
  <c r="I293" i="8"/>
  <c r="I625" i="8"/>
  <c r="I261" i="8"/>
  <c r="I83" i="8"/>
  <c r="I499" i="8"/>
  <c r="I102" i="8"/>
  <c r="I103" i="8"/>
  <c r="I125" i="8"/>
  <c r="I139" i="8"/>
  <c r="I269" i="8"/>
  <c r="I503" i="8"/>
  <c r="I763" i="8"/>
  <c r="I507" i="8"/>
  <c r="I875" i="8"/>
  <c r="I389" i="8"/>
  <c r="I730" i="8"/>
  <c r="I10" i="8"/>
  <c r="I16" i="8"/>
  <c r="I404" i="8"/>
  <c r="I395" i="8"/>
  <c r="I127" i="8"/>
  <c r="I846" i="8"/>
  <c r="I879" i="8"/>
  <c r="I553" i="8"/>
  <c r="I142" i="8"/>
  <c r="I537" i="8"/>
  <c r="I654" i="8"/>
  <c r="I240" i="8"/>
  <c r="I692" i="8"/>
  <c r="I560" i="8"/>
  <c r="I607" i="8"/>
  <c r="I591" i="8"/>
  <c r="I228" i="8"/>
  <c r="I409" i="8"/>
  <c r="I552" i="8"/>
  <c r="I248" i="8"/>
  <c r="I371" i="8"/>
  <c r="I144" i="8"/>
  <c r="I655" i="8"/>
  <c r="I265" i="8"/>
  <c r="I114" i="8"/>
  <c r="I297" i="8"/>
  <c r="I493" i="8"/>
  <c r="I670" i="8"/>
  <c r="I761" i="8"/>
  <c r="I794" i="8"/>
  <c r="I119" i="8"/>
  <c r="I65" i="8"/>
  <c r="I392" i="8"/>
  <c r="I888" i="8"/>
  <c r="I681" i="8"/>
  <c r="I819" i="8"/>
  <c r="I136" i="8"/>
  <c r="I397" i="8"/>
  <c r="I434" i="8"/>
  <c r="I760" i="8"/>
  <c r="I561" i="8"/>
  <c r="I18" i="8"/>
  <c r="I336" i="8"/>
  <c r="I841" i="8"/>
  <c r="I278" i="8"/>
  <c r="I575" i="8"/>
  <c r="I604" i="8"/>
  <c r="I676" i="8"/>
  <c r="I455" i="8"/>
  <c r="I60" i="8"/>
  <c r="I69" i="8"/>
  <c r="I173" i="8"/>
  <c r="I215" i="8"/>
  <c r="I878" i="8"/>
  <c r="I608" i="8"/>
  <c r="I809" i="8"/>
  <c r="I512" i="8"/>
  <c r="I309" i="8"/>
  <c r="I806" i="8"/>
  <c r="I165" i="8"/>
  <c r="I439" i="8"/>
  <c r="I801" i="8"/>
  <c r="I35" i="8"/>
  <c r="I574" i="8"/>
  <c r="I311" i="8"/>
  <c r="I698" i="8"/>
  <c r="I172" i="8"/>
  <c r="I779" i="8"/>
  <c r="I652" i="8"/>
  <c r="I255" i="8"/>
  <c r="I258" i="8"/>
  <c r="I15" i="8"/>
  <c r="I307" i="8"/>
  <c r="I231" i="8"/>
  <c r="I624" i="8"/>
  <c r="I851" i="8"/>
  <c r="I517" i="8"/>
  <c r="I208" i="8"/>
  <c r="I367" i="8"/>
  <c r="I369" i="8"/>
  <c r="I703" i="8"/>
  <c r="I872" i="8"/>
  <c r="I117" i="8"/>
  <c r="I766" i="8"/>
  <c r="I469" i="8"/>
  <c r="I287" i="8"/>
  <c r="I796" i="8"/>
  <c r="I785" i="8"/>
  <c r="I532" i="8"/>
  <c r="I341" i="8"/>
  <c r="I91" i="8"/>
  <c r="I891" i="8"/>
  <c r="I198" i="8"/>
  <c r="I545" i="8"/>
  <c r="I354" i="8"/>
  <c r="I634" i="8"/>
  <c r="I111" i="8"/>
  <c r="I436" i="8"/>
  <c r="I411" i="8"/>
  <c r="I239" i="8"/>
  <c r="I75" i="8"/>
  <c r="I106" i="8"/>
  <c r="I42" i="8"/>
  <c r="I892" i="8"/>
  <c r="I885" i="8"/>
  <c r="I502" i="8"/>
  <c r="I244" i="8"/>
  <c r="I345" i="8"/>
  <c r="I430" i="8"/>
  <c r="I73" i="8"/>
  <c r="I68" i="8"/>
  <c r="I810" i="8"/>
  <c r="I388" i="8"/>
  <c r="I98" i="8"/>
  <c r="I441" i="8"/>
  <c r="I364" i="8"/>
  <c r="I844" i="8"/>
  <c r="I32" i="8"/>
  <c r="I661" i="8"/>
  <c r="I865" i="8"/>
  <c r="I817" i="8"/>
  <c r="I9" i="8"/>
  <c r="I63" i="8"/>
  <c r="I195" i="8"/>
  <c r="I49" i="8"/>
  <c r="I554" i="8"/>
  <c r="I583" i="8"/>
  <c r="I375" i="8"/>
  <c r="I610" i="8"/>
  <c r="I59" i="8"/>
  <c r="I712" i="8"/>
  <c r="I595" i="8"/>
  <c r="I611" i="8"/>
  <c r="I315" i="8"/>
  <c r="I41" i="8"/>
  <c r="I214" i="8"/>
  <c r="I738" i="8"/>
  <c r="I548" i="8"/>
  <c r="I755" i="8"/>
  <c r="I141" i="8"/>
  <c r="I78" i="8"/>
  <c r="I697" i="8"/>
  <c r="I202" i="8"/>
  <c r="I751" i="8"/>
  <c r="I186" i="8"/>
  <c r="I185" i="8"/>
  <c r="I672" i="8"/>
  <c r="I176" i="8"/>
  <c r="I678" i="8"/>
  <c r="I188" i="8"/>
  <c r="I741" i="8"/>
  <c r="I401" i="8"/>
  <c r="I241" i="8"/>
  <c r="I279" i="8"/>
  <c r="I319" i="8"/>
  <c r="I253" i="8"/>
  <c r="I579" i="8"/>
  <c r="I497" i="8"/>
  <c r="I853" i="8"/>
  <c r="I283" i="8"/>
  <c r="I614" i="8"/>
  <c r="I24" i="8"/>
  <c r="I245" i="8"/>
  <c r="I529" i="8"/>
  <c r="I478" i="8"/>
  <c r="I458" i="8"/>
  <c r="I27" i="8"/>
  <c r="I728" i="8"/>
  <c r="I536" i="8"/>
  <c r="I360" i="8"/>
  <c r="I285" i="8"/>
  <c r="I408" i="8"/>
  <c r="I443" i="8"/>
  <c r="I664" i="8"/>
  <c r="I525" i="8"/>
  <c r="I555" i="8"/>
  <c r="I631" i="8"/>
  <c r="I601" i="8"/>
  <c r="I86" i="8"/>
  <c r="I317" i="8"/>
  <c r="I120" i="8"/>
  <c r="I586" i="8"/>
  <c r="I677" i="8"/>
  <c r="I313" i="8"/>
  <c r="I487" i="8"/>
  <c r="I236" i="8"/>
  <c r="I694" i="8"/>
  <c r="I92" i="8"/>
  <c r="I696" i="8"/>
  <c r="I302" i="8"/>
  <c r="I550" i="8"/>
  <c r="I660" i="8"/>
  <c r="I17" i="8"/>
  <c r="I717" i="8"/>
  <c r="I229" i="8"/>
  <c r="I339" i="8"/>
  <c r="I437" i="8"/>
  <c r="I138" i="8"/>
  <c r="I124" i="8"/>
  <c r="I449" i="8"/>
  <c r="I320" i="8"/>
  <c r="I699" i="8"/>
  <c r="I137" i="8"/>
  <c r="I520" i="8"/>
  <c r="I387" i="8"/>
  <c r="I775" i="8"/>
  <c r="I365" i="8"/>
  <c r="I377" i="8"/>
  <c r="I516" i="8"/>
  <c r="I619" i="8"/>
  <c r="I82" i="8"/>
  <c r="I50" i="8"/>
  <c r="I325" i="8"/>
  <c r="I353" i="8"/>
  <c r="I23" i="8"/>
  <c r="I663" i="8"/>
  <c r="I636" i="8"/>
  <c r="I531" i="8"/>
  <c r="I870" i="8"/>
  <c r="I275" i="8"/>
  <c r="I84" i="8"/>
  <c r="I691" i="8"/>
  <c r="I808" i="8"/>
  <c r="I368" i="8"/>
  <c r="I603" i="8"/>
  <c r="I489" i="8"/>
  <c r="I435" i="8"/>
  <c r="I305" i="8"/>
  <c r="I667" i="8"/>
  <c r="I235" i="8"/>
  <c r="I683" i="8"/>
  <c r="I456" i="8"/>
  <c r="I37" i="8"/>
  <c r="I358" i="8"/>
  <c r="I7" i="8"/>
  <c r="I620" i="8"/>
  <c r="I710" i="8"/>
  <c r="I47" i="8"/>
  <c r="I786" i="8"/>
  <c r="I557" i="8"/>
  <c r="I234" i="8"/>
  <c r="I739" i="8"/>
  <c r="I212" i="8"/>
  <c r="I160" i="8"/>
  <c r="I837" i="8"/>
  <c r="I101" i="8"/>
  <c r="I454" i="8"/>
  <c r="I457" i="8"/>
  <c r="I500" i="8"/>
  <c r="I802" i="8"/>
  <c r="I644" i="8"/>
  <c r="I463" i="8"/>
  <c r="I410" i="8"/>
  <c r="I602" i="8"/>
  <c r="I259" i="8"/>
  <c r="I402" i="8"/>
  <c r="I74" i="8"/>
  <c r="I53" i="8"/>
  <c r="I852" i="8"/>
  <c r="I773" i="8"/>
  <c r="I362" i="8"/>
  <c r="I393" i="8"/>
  <c r="I378" i="8"/>
  <c r="I126" i="8"/>
  <c r="I816" i="8"/>
  <c r="I66" i="8"/>
  <c r="I526" i="8"/>
  <c r="I483" i="8"/>
  <c r="I444" i="8"/>
  <c r="I628" i="8"/>
  <c r="I743" i="8"/>
  <c r="I505" i="8"/>
  <c r="I130" i="8"/>
  <c r="I194" i="8"/>
  <c r="I858" i="8"/>
  <c r="I623" i="8"/>
  <c r="I417" i="8"/>
  <c r="I147" i="8"/>
  <c r="I569" i="8"/>
  <c r="I304" i="8"/>
  <c r="I314" i="8"/>
  <c r="I594" i="8"/>
  <c r="I238" i="8"/>
  <c r="I200" i="8"/>
  <c r="I318" i="8"/>
  <c r="I648" i="8"/>
  <c r="I783" i="8"/>
  <c r="I445" i="8"/>
  <c r="I462" i="8"/>
  <c r="I14" i="8"/>
  <c r="I723" i="8"/>
  <c r="I470" i="8"/>
  <c r="I656" i="8"/>
  <c r="I685" i="8"/>
  <c r="I157" i="8"/>
  <c r="I62" i="8"/>
  <c r="I686" i="8"/>
  <c r="I146" i="8"/>
  <c r="I840" i="8"/>
  <c r="I706" i="8"/>
  <c r="I609" i="8"/>
  <c r="I764" i="8"/>
  <c r="I524" i="8"/>
  <c r="I416" i="8"/>
  <c r="I600" i="8"/>
  <c r="I260" i="8"/>
  <c r="I877" i="8"/>
  <c r="I179" i="8"/>
  <c r="I36" i="8"/>
  <c r="I486" i="8"/>
  <c r="I530" i="8"/>
  <c r="I257" i="8"/>
  <c r="I171" i="8"/>
  <c r="I11" i="8"/>
  <c r="I390" i="8"/>
  <c r="I726" i="8"/>
  <c r="I174" i="8"/>
  <c r="I668" i="8"/>
  <c r="I770" i="8"/>
  <c r="I492" i="8"/>
  <c r="I871" i="8"/>
  <c r="I56" i="8"/>
  <c r="I848" i="8"/>
  <c r="I471" i="8"/>
  <c r="I564" i="8"/>
  <c r="I405" i="8"/>
  <c r="I584" i="8"/>
  <c r="I701" i="8"/>
  <c r="I889" i="8"/>
  <c r="I277" i="8"/>
  <c r="I423" i="8"/>
  <c r="I546" i="8"/>
  <c r="I598" i="8"/>
  <c r="I122" i="8"/>
  <c r="I433" i="8"/>
  <c r="I338" i="8"/>
  <c r="I72" i="8"/>
  <c r="I192" i="8"/>
  <c r="I544" i="8"/>
  <c r="I772" i="8"/>
  <c r="I823" i="8"/>
  <c r="I26" i="8"/>
  <c r="I155" i="8"/>
  <c r="I543" i="8"/>
  <c r="I128" i="8"/>
  <c r="I798" i="8"/>
  <c r="I412" i="8"/>
  <c r="I861" i="8"/>
  <c r="I326" i="8"/>
  <c r="I732" i="8"/>
  <c r="I61" i="8"/>
  <c r="I781" i="8"/>
  <c r="I237" i="8"/>
  <c r="I295" i="8"/>
  <c r="I734" i="8"/>
  <c r="I704" i="8"/>
  <c r="I467" i="8"/>
  <c r="I769" i="8"/>
  <c r="I881" i="8"/>
  <c r="I768" i="8"/>
  <c r="I616" i="8"/>
  <c r="I145" i="8"/>
  <c r="I860" i="8"/>
  <c r="I262" i="8"/>
  <c r="I394" i="8"/>
  <c r="I28" i="8"/>
  <c r="I540" i="8"/>
  <c r="I299" i="8"/>
  <c r="I813" i="8"/>
  <c r="I209" i="8"/>
  <c r="I514" i="8"/>
  <c r="I96" i="8"/>
  <c r="I523" i="8"/>
  <c r="I105" i="8"/>
  <c r="I429" i="8"/>
  <c r="I379" i="8"/>
  <c r="I702" i="8"/>
  <c r="I112" i="8"/>
  <c r="I547" i="8"/>
  <c r="I108" i="8"/>
  <c r="I422" i="8"/>
  <c r="I822" i="8"/>
  <c r="I828" i="8"/>
  <c r="I612" i="8"/>
  <c r="I81" i="8"/>
  <c r="I615" i="8"/>
  <c r="I818" i="8"/>
  <c r="I400" i="8"/>
  <c r="I246" i="8"/>
  <c r="I519" i="8"/>
  <c r="I722" i="8"/>
  <c r="I196" i="8"/>
  <c r="I578" i="8"/>
  <c r="I150" i="8"/>
  <c r="I162" i="8"/>
  <c r="I300" i="8"/>
  <c r="I180" i="8"/>
  <c r="I280" i="8"/>
  <c r="I880" i="8"/>
  <c r="I298" i="8"/>
  <c r="I99" i="8"/>
  <c r="I116" i="8"/>
  <c r="I556" i="8"/>
  <c r="I629" i="8"/>
  <c r="I347" i="8"/>
  <c r="I340" i="8"/>
  <c r="I582" i="8"/>
  <c r="I784" i="8"/>
  <c r="I778" i="8"/>
  <c r="I292" i="8"/>
  <c r="I247" i="8"/>
  <c r="I863" i="8"/>
  <c r="I156" i="8"/>
  <c r="I510" i="8"/>
  <c r="I230" i="8"/>
  <c r="I224" i="8"/>
  <c r="I876" i="8"/>
  <c r="I227" i="8"/>
  <c r="I413" i="8"/>
  <c r="I883" i="8"/>
  <c r="I385" i="8"/>
  <c r="I414" i="8"/>
  <c r="I671" i="8"/>
  <c r="I450" i="8"/>
  <c r="I854" i="8"/>
  <c r="I143" i="8"/>
  <c r="I481" i="8"/>
  <c r="I563" i="8"/>
  <c r="I51" i="8"/>
  <c r="I869" i="8"/>
  <c r="I95" i="8"/>
  <c r="I709" i="8"/>
  <c r="I90" i="8"/>
  <c r="I131" i="8"/>
  <c r="I183" i="8"/>
  <c r="I232" i="8"/>
  <c r="I882" i="8"/>
  <c r="I33" i="8"/>
  <c r="I220" i="8"/>
  <c r="I303" i="8"/>
  <c r="I254" i="8"/>
  <c r="I177" i="8"/>
  <c r="I207" i="8"/>
  <c r="I242" i="8"/>
  <c r="I621" i="8"/>
  <c r="I190" i="8"/>
  <c r="I715" i="8"/>
  <c r="I372" i="8"/>
  <c r="I363" i="8"/>
  <c r="I43" i="8"/>
  <c r="I617" i="8"/>
  <c r="I290" i="8"/>
  <c r="I346" i="8"/>
  <c r="I233" i="8"/>
  <c r="I627" i="8"/>
  <c r="I70" i="8"/>
  <c r="I771" i="8"/>
  <c r="I859" i="8"/>
  <c r="I566" i="8"/>
  <c r="I109" i="8"/>
  <c r="I720" i="8"/>
  <c r="I164" i="8"/>
  <c r="I123" i="8"/>
  <c r="I511" i="8"/>
  <c r="I169" i="8"/>
  <c r="I684" i="8"/>
  <c r="I855" i="8"/>
  <c r="I597" i="8"/>
  <c r="I618" i="8"/>
  <c r="I746" i="8"/>
  <c r="I193" i="8"/>
  <c r="I790" i="8"/>
  <c r="I834" i="8"/>
  <c r="I727" i="8"/>
  <c r="I651" i="8"/>
  <c r="I107" i="8"/>
  <c r="I289" i="8"/>
  <c r="I40" i="8"/>
  <c r="I513" i="8"/>
  <c r="I8" i="8"/>
  <c r="I459" i="8"/>
  <c r="I89" i="8"/>
  <c r="I452" i="8"/>
  <c r="I688" i="8"/>
  <c r="I351" i="8"/>
  <c r="I729" i="8"/>
  <c r="I635" i="8"/>
  <c r="I418" i="8"/>
  <c r="I306" i="8"/>
  <c r="I342" i="8"/>
  <c r="I504" i="8"/>
  <c r="I700" i="8"/>
  <c r="I799" i="8"/>
  <c r="I476" i="8"/>
  <c r="I812" i="8"/>
  <c r="I357" i="8"/>
  <c r="I789" i="8"/>
  <c r="I87" i="8"/>
  <c r="I349" i="8"/>
  <c r="I632" i="8"/>
  <c r="I424" i="8"/>
  <c r="I847" i="8"/>
  <c r="I593" i="8"/>
  <c r="I756" i="8"/>
  <c r="I765" i="8"/>
  <c r="I218" i="8"/>
  <c r="I166" i="8"/>
  <c r="I266" i="8"/>
  <c r="I294" i="8"/>
  <c r="I426" i="8"/>
  <c r="I415" i="8"/>
  <c r="I163" i="8"/>
  <c r="I158" i="8"/>
  <c r="I856" i="8"/>
  <c r="I129" i="8"/>
  <c r="I288" i="8"/>
  <c r="I281" i="8"/>
  <c r="I567" i="8"/>
  <c r="I509" i="8"/>
  <c r="I421" i="8"/>
  <c r="I745" i="8"/>
  <c r="I836" i="8"/>
  <c r="I328" i="8"/>
  <c r="I887" i="8"/>
  <c r="I396" i="8"/>
  <c r="I12" i="8"/>
  <c r="I707" i="8"/>
  <c r="I658" i="8"/>
  <c r="I849" i="8"/>
  <c r="I447" i="8"/>
  <c r="I508" i="8"/>
  <c r="I777" i="8"/>
  <c r="I542" i="8"/>
  <c r="I100" i="8"/>
  <c r="I140" i="8"/>
  <c r="I689" i="8"/>
  <c r="I184" i="8"/>
  <c r="I724" i="8"/>
  <c r="I474" i="8"/>
  <c r="I776" i="8"/>
  <c r="I673" i="8"/>
  <c r="I268" i="8"/>
  <c r="I211" i="8"/>
  <c r="I518" i="8"/>
  <c r="I153" i="8"/>
  <c r="I807" i="8"/>
  <c r="I273" i="8"/>
  <c r="I570" i="8"/>
  <c r="I850" i="8"/>
  <c r="I34" i="8"/>
  <c r="I110" i="8"/>
  <c r="I577" i="8"/>
  <c r="I181" i="8"/>
  <c r="I308" i="8"/>
  <c r="I324" i="8"/>
  <c r="I22" i="8"/>
  <c r="I321" i="8"/>
  <c r="I252" i="8"/>
  <c r="I626" i="8"/>
  <c r="I803" i="8"/>
  <c r="I80" i="8"/>
  <c r="I44" i="8"/>
  <c r="I159" i="8"/>
  <c r="I580" i="8"/>
  <c r="I29" i="8"/>
  <c r="I835" i="8"/>
  <c r="I748" i="8"/>
  <c r="I641" i="8"/>
  <c r="I438" i="8"/>
  <c r="I845" i="8"/>
  <c r="I815" i="8"/>
  <c r="I301" i="8"/>
  <c r="I19" i="8"/>
  <c r="I359" i="8"/>
  <c r="I406" i="8"/>
  <c r="I498" i="8"/>
  <c r="I333" i="8"/>
  <c r="I39" i="8"/>
  <c r="I472" i="8"/>
  <c r="I154" i="8"/>
  <c r="I223" i="8"/>
  <c r="I759" i="8"/>
  <c r="I758" i="8"/>
  <c r="I327" i="8"/>
  <c r="I374" i="8"/>
  <c r="I386" i="8"/>
  <c r="I267" i="8"/>
  <c r="I274" i="8"/>
  <c r="I356" i="8"/>
  <c r="I201" i="8"/>
  <c r="I506" i="8"/>
  <c r="I534" i="8"/>
  <c r="I495" i="8"/>
  <c r="I316" i="8"/>
  <c r="I833" i="8"/>
  <c r="I282" i="8"/>
  <c r="I874" i="8"/>
  <c r="I721" i="8"/>
  <c r="I831" i="8"/>
  <c r="I461" i="8"/>
  <c r="I97" i="8"/>
  <c r="I820" i="8"/>
  <c r="I222" i="8"/>
  <c r="I21" i="8"/>
  <c r="I814" i="8"/>
  <c r="I343" i="8"/>
  <c r="I682" i="8"/>
  <c r="I829" i="8"/>
  <c r="I161" i="8"/>
  <c r="I642" i="8"/>
  <c r="I167" i="8"/>
  <c r="I88" i="8"/>
  <c r="I804" i="8"/>
  <c r="I733" i="8"/>
  <c r="I104" i="8"/>
  <c r="I77" i="8"/>
  <c r="I827" i="8"/>
  <c r="I679" i="8"/>
  <c r="I482" i="8"/>
  <c r="I479" i="8"/>
  <c r="I264" i="8"/>
  <c r="I331" i="8"/>
  <c r="I491" i="8"/>
  <c r="I693" i="8"/>
  <c r="I175" i="8"/>
  <c r="I332" i="8"/>
  <c r="I94" i="8"/>
  <c r="I522" i="8"/>
  <c r="I284" i="8"/>
  <c r="I291" i="8"/>
  <c r="I485" i="8"/>
  <c r="I199" i="8"/>
  <c r="I606" i="8"/>
  <c r="I182" i="8"/>
  <c r="I361" i="8"/>
  <c r="I718" i="8"/>
  <c r="I30" i="8"/>
  <c r="I767" i="8"/>
  <c r="I217" i="8"/>
  <c r="I256" i="8"/>
  <c r="I549" i="8"/>
  <c r="I310" i="8"/>
  <c r="I811" i="8"/>
  <c r="I187" i="8"/>
  <c r="I132" i="8"/>
  <c r="I25" i="8"/>
  <c r="I780" i="8"/>
  <c r="I515" i="8"/>
  <c r="I581" i="8"/>
  <c r="I890" i="8"/>
  <c r="I886" i="8"/>
  <c r="I839" i="8"/>
  <c r="I219" i="8"/>
  <c r="I646" i="8"/>
  <c r="I719" i="8"/>
  <c r="I638" i="8"/>
  <c r="I795" i="8"/>
  <c r="I576" i="8"/>
  <c r="I113" i="8"/>
  <c r="I490" i="8"/>
  <c r="I589" i="8"/>
  <c r="I79" i="8"/>
  <c r="I744" i="8"/>
  <c r="I376" i="8"/>
  <c r="I335" i="8"/>
  <c r="I203" i="8"/>
  <c r="I884" i="8"/>
  <c r="I431" i="8"/>
  <c r="I484" i="8"/>
  <c r="I115" i="8"/>
  <c r="I640" i="8"/>
  <c r="I380" i="8"/>
  <c r="I535" i="8"/>
  <c r="I645" i="8"/>
  <c r="I366" i="8"/>
  <c r="I149" i="8"/>
  <c r="I862" i="8"/>
  <c r="I857" i="8"/>
  <c r="I76" i="8"/>
  <c r="I475" i="8"/>
  <c r="I451" i="8"/>
  <c r="I559" i="8"/>
  <c r="I20" i="8"/>
  <c r="I687" i="8"/>
  <c r="I398" i="8"/>
  <c r="I54" i="8"/>
  <c r="I52" i="8"/>
  <c r="I868" i="8"/>
  <c r="I206" i="8"/>
  <c r="I805" i="8"/>
  <c r="I31" i="8"/>
  <c r="I134" i="8"/>
  <c r="I843" i="8"/>
  <c r="I488" i="8"/>
  <c r="I653" i="8"/>
  <c r="I633" i="8"/>
  <c r="I588" i="8"/>
  <c r="I151" i="8"/>
  <c r="I737" i="8"/>
  <c r="I344" i="8"/>
  <c r="I657" i="8"/>
  <c r="I590" i="8"/>
  <c r="I71" i="8"/>
  <c r="I407" i="8"/>
  <c r="I538" i="8"/>
  <c r="I243" i="8"/>
  <c r="I270" i="8"/>
  <c r="I832" i="8"/>
  <c r="I866" i="8"/>
  <c r="I528" i="8"/>
  <c r="I662" i="8"/>
  <c r="I587" i="8"/>
  <c r="I271" i="8"/>
  <c r="I762" i="8"/>
  <c r="I496" i="8"/>
  <c r="I585" i="8"/>
  <c r="I64" i="8"/>
  <c r="I381" i="8"/>
  <c r="I45" i="8"/>
  <c r="I735" i="8"/>
  <c r="I391" i="8"/>
  <c r="I630" i="8"/>
  <c r="I249" i="8"/>
  <c r="I562" i="8"/>
  <c r="I191" i="8"/>
  <c r="I118" i="8"/>
  <c r="I263" i="8"/>
  <c r="I740" i="8"/>
  <c r="I460" i="8"/>
  <c r="I650" i="8"/>
  <c r="I133" i="8"/>
  <c r="I826" i="8"/>
  <c r="I348" i="8"/>
  <c r="I337" i="8"/>
  <c r="I432" i="8"/>
  <c r="I420" i="8"/>
  <c r="I695" i="8"/>
  <c r="I669" i="8"/>
  <c r="I48" i="8"/>
  <c r="I665" i="8"/>
  <c r="I152" i="8"/>
  <c r="I572" i="8"/>
  <c r="I350" i="8"/>
  <c r="I67" i="8"/>
  <c r="I251" i="8"/>
  <c r="I226" i="8"/>
  <c r="I757" i="8"/>
  <c r="I782" i="8"/>
  <c r="I551" i="8"/>
  <c r="I643" i="8"/>
  <c r="I501" i="8"/>
  <c r="I605" i="8"/>
  <c r="I787" i="8"/>
  <c r="I558" i="8"/>
  <c r="I148" i="8"/>
  <c r="I800" i="8"/>
  <c r="I716" i="8"/>
  <c r="I330" i="8"/>
  <c r="I791" i="8"/>
  <c r="I334" i="8"/>
  <c r="I296" i="8"/>
  <c r="I742" i="8"/>
  <c r="I599" i="8"/>
  <c r="I442" i="8"/>
  <c r="I399" i="8"/>
  <c r="I736" i="8"/>
  <c r="I446" i="8"/>
  <c r="I539" i="8"/>
  <c r="I527" i="8"/>
  <c r="I38" i="8"/>
  <c r="I749" i="8"/>
  <c r="I649" i="8"/>
  <c r="I792" i="8"/>
  <c r="I383" i="8"/>
  <c r="I135" i="8"/>
  <c r="I613" i="8"/>
  <c r="I541" i="8"/>
  <c r="I533" i="8"/>
  <c r="I210" i="8"/>
  <c r="I170" i="8"/>
  <c r="I571" i="8"/>
  <c r="I731" i="8"/>
  <c r="I322" i="8"/>
  <c r="I711" i="8"/>
  <c r="I85" i="8"/>
  <c r="I788" i="8"/>
  <c r="I725" i="8"/>
  <c r="I568" i="8"/>
  <c r="I842" i="8"/>
  <c r="H293" i="8"/>
  <c r="H625" i="8"/>
  <c r="H261" i="8"/>
  <c r="H83" i="8"/>
  <c r="H499" i="8"/>
  <c r="H102" i="8"/>
  <c r="H103" i="8"/>
  <c r="H125" i="8"/>
  <c r="H139" i="8"/>
  <c r="H269" i="8"/>
  <c r="H503" i="8"/>
  <c r="H763" i="8"/>
  <c r="H507" i="8"/>
  <c r="H875" i="8"/>
  <c r="H389" i="8"/>
  <c r="H730" i="8"/>
  <c r="H10" i="8"/>
  <c r="H16" i="8"/>
  <c r="H404" i="8"/>
  <c r="H395" i="8"/>
  <c r="H127" i="8"/>
  <c r="H846" i="8"/>
  <c r="H879" i="8"/>
  <c r="H553" i="8"/>
  <c r="H142" i="8"/>
  <c r="H537" i="8"/>
  <c r="H654" i="8"/>
  <c r="H240" i="8"/>
  <c r="H692" i="8"/>
  <c r="H560" i="8"/>
  <c r="H607" i="8"/>
  <c r="H591" i="8"/>
  <c r="H228" i="8"/>
  <c r="H409" i="8"/>
  <c r="H552" i="8"/>
  <c r="H248" i="8"/>
  <c r="H371" i="8"/>
  <c r="H144" i="8"/>
  <c r="H655" i="8"/>
  <c r="H265" i="8"/>
  <c r="H114" i="8"/>
  <c r="H297" i="8"/>
  <c r="H493" i="8"/>
  <c r="H670" i="8"/>
  <c r="H761" i="8"/>
  <c r="H794" i="8"/>
  <c r="H119" i="8"/>
  <c r="H65" i="8"/>
  <c r="H392" i="8"/>
  <c r="H888" i="8"/>
  <c r="H681" i="8"/>
  <c r="H819" i="8"/>
  <c r="H136" i="8"/>
  <c r="H397" i="8"/>
  <c r="H434" i="8"/>
  <c r="H760" i="8"/>
  <c r="H561" i="8"/>
  <c r="H18" i="8"/>
  <c r="H336" i="8"/>
  <c r="H841" i="8"/>
  <c r="H278" i="8"/>
  <c r="H575" i="8"/>
  <c r="H604" i="8"/>
  <c r="H676" i="8"/>
  <c r="H455" i="8"/>
  <c r="H60" i="8"/>
  <c r="H69" i="8"/>
  <c r="H173" i="8"/>
  <c r="H215" i="8"/>
  <c r="H878" i="8"/>
  <c r="H608" i="8"/>
  <c r="H809" i="8"/>
  <c r="H512" i="8"/>
  <c r="H309" i="8"/>
  <c r="H806" i="8"/>
  <c r="H165" i="8"/>
  <c r="H439" i="8"/>
  <c r="H801" i="8"/>
  <c r="H35" i="8"/>
  <c r="H574" i="8"/>
  <c r="H311" i="8"/>
  <c r="H698" i="8"/>
  <c r="H172" i="8"/>
  <c r="H779" i="8"/>
  <c r="H652" i="8"/>
  <c r="H255" i="8"/>
  <c r="H258" i="8"/>
  <c r="H15" i="8"/>
  <c r="H307" i="8"/>
  <c r="H231" i="8"/>
  <c r="H624" i="8"/>
  <c r="H851" i="8"/>
  <c r="H517" i="8"/>
  <c r="H208" i="8"/>
  <c r="H367" i="8"/>
  <c r="H369" i="8"/>
  <c r="H703" i="8"/>
  <c r="H872" i="8"/>
  <c r="H117" i="8"/>
  <c r="H766" i="8"/>
  <c r="H469" i="8"/>
  <c r="H287" i="8"/>
  <c r="H796" i="8"/>
  <c r="H785" i="8"/>
  <c r="H532" i="8"/>
  <c r="H341" i="8"/>
  <c r="H91" i="8"/>
  <c r="H891" i="8"/>
  <c r="H198" i="8"/>
  <c r="H545" i="8"/>
  <c r="H354" i="8"/>
  <c r="H634" i="8"/>
  <c r="H111" i="8"/>
  <c r="H436" i="8"/>
  <c r="H411" i="8"/>
  <c r="H239" i="8"/>
  <c r="H75" i="8"/>
  <c r="H106" i="8"/>
  <c r="H42" i="8"/>
  <c r="H892" i="8"/>
  <c r="H885" i="8"/>
  <c r="H502" i="8"/>
  <c r="H244" i="8"/>
  <c r="H345" i="8"/>
  <c r="H430" i="8"/>
  <c r="H73" i="8"/>
  <c r="H68" i="8"/>
  <c r="H810" i="8"/>
  <c r="H388" i="8"/>
  <c r="H98" i="8"/>
  <c r="H441" i="8"/>
  <c r="H364" i="8"/>
  <c r="H844" i="8"/>
  <c r="H32" i="8"/>
  <c r="H661" i="8"/>
  <c r="H865" i="8"/>
  <c r="H817" i="8"/>
  <c r="H9" i="8"/>
  <c r="H63" i="8"/>
  <c r="H195" i="8"/>
  <c r="H49" i="8"/>
  <c r="H554" i="8"/>
  <c r="H583" i="8"/>
  <c r="H375" i="8"/>
  <c r="H610" i="8"/>
  <c r="H59" i="8"/>
  <c r="H712" i="8"/>
  <c r="H595" i="8"/>
  <c r="H611" i="8"/>
  <c r="H315" i="8"/>
  <c r="H41" i="8"/>
  <c r="H214" i="8"/>
  <c r="H738" i="8"/>
  <c r="H548" i="8"/>
  <c r="H755" i="8"/>
  <c r="H141" i="8"/>
  <c r="H78" i="8"/>
  <c r="H697" i="8"/>
  <c r="H202" i="8"/>
  <c r="H751" i="8"/>
  <c r="H186" i="8"/>
  <c r="H185" i="8"/>
  <c r="H672" i="8"/>
  <c r="H176" i="8"/>
  <c r="H678" i="8"/>
  <c r="H188" i="8"/>
  <c r="H741" i="8"/>
  <c r="H401" i="8"/>
  <c r="H241" i="8"/>
  <c r="H279" i="8"/>
  <c r="H319" i="8"/>
  <c r="H253" i="8"/>
  <c r="H579" i="8"/>
  <c r="H497" i="8"/>
  <c r="H853" i="8"/>
  <c r="H283" i="8"/>
  <c r="H614" i="8"/>
  <c r="H24" i="8"/>
  <c r="H245" i="8"/>
  <c r="H529" i="8"/>
  <c r="H478" i="8"/>
  <c r="H458" i="8"/>
  <c r="H27" i="8"/>
  <c r="H728" i="8"/>
  <c r="H536" i="8"/>
  <c r="H360" i="8"/>
  <c r="H285" i="8"/>
  <c r="H408" i="8"/>
  <c r="H443" i="8"/>
  <c r="H664" i="8"/>
  <c r="H525" i="8"/>
  <c r="H555" i="8"/>
  <c r="H631" i="8"/>
  <c r="H601" i="8"/>
  <c r="H86" i="8"/>
  <c r="H317" i="8"/>
  <c r="H120" i="8"/>
  <c r="H586" i="8"/>
  <c r="H677" i="8"/>
  <c r="H313" i="8"/>
  <c r="H487" i="8"/>
  <c r="H236" i="8"/>
  <c r="H694" i="8"/>
  <c r="H92" i="8"/>
  <c r="H696" i="8"/>
  <c r="H302" i="8"/>
  <c r="H550" i="8"/>
  <c r="H660" i="8"/>
  <c r="H17" i="8"/>
  <c r="H717" i="8"/>
  <c r="H229" i="8"/>
  <c r="H339" i="8"/>
  <c r="H437" i="8"/>
  <c r="H138" i="8"/>
  <c r="H124" i="8"/>
  <c r="H449" i="8"/>
  <c r="H320" i="8"/>
  <c r="H699" i="8"/>
  <c r="H137" i="8"/>
  <c r="H520" i="8"/>
  <c r="H387" i="8"/>
  <c r="H775" i="8"/>
  <c r="H365" i="8"/>
  <c r="H377" i="8"/>
  <c r="H516" i="8"/>
  <c r="H619" i="8"/>
  <c r="H82" i="8"/>
  <c r="H50" i="8"/>
  <c r="H325" i="8"/>
  <c r="H353" i="8"/>
  <c r="H23" i="8"/>
  <c r="H663" i="8"/>
  <c r="H636" i="8"/>
  <c r="H531" i="8"/>
  <c r="H870" i="8"/>
  <c r="H275" i="8"/>
  <c r="H84" i="8"/>
  <c r="H691" i="8"/>
  <c r="H808" i="8"/>
  <c r="H368" i="8"/>
  <c r="H603" i="8"/>
  <c r="H489" i="8"/>
  <c r="H435" i="8"/>
  <c r="H305" i="8"/>
  <c r="H667" i="8"/>
  <c r="H235" i="8"/>
  <c r="H683" i="8"/>
  <c r="H456" i="8"/>
  <c r="H37" i="8"/>
  <c r="H358" i="8"/>
  <c r="H7" i="8"/>
  <c r="H620" i="8"/>
  <c r="H710" i="8"/>
  <c r="H47" i="8"/>
  <c r="H786" i="8"/>
  <c r="H557" i="8"/>
  <c r="H234" i="8"/>
  <c r="H739" i="8"/>
  <c r="H212" i="8"/>
  <c r="H160" i="8"/>
  <c r="H837" i="8"/>
  <c r="H101" i="8"/>
  <c r="H454" i="8"/>
  <c r="H457" i="8"/>
  <c r="H500" i="8"/>
  <c r="H802" i="8"/>
  <c r="H644" i="8"/>
  <c r="H463" i="8"/>
  <c r="H410" i="8"/>
  <c r="H602" i="8"/>
  <c r="H259" i="8"/>
  <c r="H402" i="8"/>
  <c r="H74" i="8"/>
  <c r="H53" i="8"/>
  <c r="H852" i="8"/>
  <c r="H773" i="8"/>
  <c r="H362" i="8"/>
  <c r="H393" i="8"/>
  <c r="H378" i="8"/>
  <c r="H126" i="8"/>
  <c r="H816" i="8"/>
  <c r="H66" i="8"/>
  <c r="H526" i="8"/>
  <c r="H483" i="8"/>
  <c r="H444" i="8"/>
  <c r="H628" i="8"/>
  <c r="H743" i="8"/>
  <c r="H505" i="8"/>
  <c r="H130" i="8"/>
  <c r="H194" i="8"/>
  <c r="H858" i="8"/>
  <c r="H623" i="8"/>
  <c r="H417" i="8"/>
  <c r="H147" i="8"/>
  <c r="H569" i="8"/>
  <c r="H304" i="8"/>
  <c r="H314" i="8"/>
  <c r="H594" i="8"/>
  <c r="H238" i="8"/>
  <c r="H200" i="8"/>
  <c r="H318" i="8"/>
  <c r="H648" i="8"/>
  <c r="H783" i="8"/>
  <c r="H445" i="8"/>
  <c r="H462" i="8"/>
  <c r="H14" i="8"/>
  <c r="H723" i="8"/>
  <c r="H470" i="8"/>
  <c r="H656" i="8"/>
  <c r="H685" i="8"/>
  <c r="H157" i="8"/>
  <c r="H62" i="8"/>
  <c r="H686" i="8"/>
  <c r="H146" i="8"/>
  <c r="H840" i="8"/>
  <c r="H706" i="8"/>
  <c r="H609" i="8"/>
  <c r="H764" i="8"/>
  <c r="H524" i="8"/>
  <c r="H416" i="8"/>
  <c r="H600" i="8"/>
  <c r="H260" i="8"/>
  <c r="H877" i="8"/>
  <c r="H179" i="8"/>
  <c r="H36" i="8"/>
  <c r="H486" i="8"/>
  <c r="H530" i="8"/>
  <c r="H257" i="8"/>
  <c r="H171" i="8"/>
  <c r="H11" i="8"/>
  <c r="H390" i="8"/>
  <c r="H726" i="8"/>
  <c r="H174" i="8"/>
  <c r="H668" i="8"/>
  <c r="H770" i="8"/>
  <c r="H492" i="8"/>
  <c r="H871" i="8"/>
  <c r="H56" i="8"/>
  <c r="H848" i="8"/>
  <c r="H471" i="8"/>
  <c r="H564" i="8"/>
  <c r="H405" i="8"/>
  <c r="H584" i="8"/>
  <c r="H701" i="8"/>
  <c r="H889" i="8"/>
  <c r="H277" i="8"/>
  <c r="H423" i="8"/>
  <c r="H546" i="8"/>
  <c r="H598" i="8"/>
  <c r="H122" i="8"/>
  <c r="H433" i="8"/>
  <c r="H338" i="8"/>
  <c r="H72" i="8"/>
  <c r="H192" i="8"/>
  <c r="H544" i="8"/>
  <c r="H772" i="8"/>
  <c r="H823" i="8"/>
  <c r="H26" i="8"/>
  <c r="H155" i="8"/>
  <c r="H543" i="8"/>
  <c r="H128" i="8"/>
  <c r="H798" i="8"/>
  <c r="H412" i="8"/>
  <c r="H861" i="8"/>
  <c r="H326" i="8"/>
  <c r="H732" i="8"/>
  <c r="H61" i="8"/>
  <c r="H781" i="8"/>
  <c r="H237" i="8"/>
  <c r="H295" i="8"/>
  <c r="H734" i="8"/>
  <c r="H704" i="8"/>
  <c r="H467" i="8"/>
  <c r="H769" i="8"/>
  <c r="H881" i="8"/>
  <c r="H768" i="8"/>
  <c r="H616" i="8"/>
  <c r="H145" i="8"/>
  <c r="H860" i="8"/>
  <c r="H262" i="8"/>
  <c r="H394" i="8"/>
  <c r="H28" i="8"/>
  <c r="H540" i="8"/>
  <c r="H299" i="8"/>
  <c r="H813" i="8"/>
  <c r="H209" i="8"/>
  <c r="H514" i="8"/>
  <c r="H96" i="8"/>
  <c r="H523" i="8"/>
  <c r="H105" i="8"/>
  <c r="H429" i="8"/>
  <c r="H379" i="8"/>
  <c r="H702" i="8"/>
  <c r="H112" i="8"/>
  <c r="H547" i="8"/>
  <c r="H108" i="8"/>
  <c r="H422" i="8"/>
  <c r="H822" i="8"/>
  <c r="H828" i="8"/>
  <c r="H612" i="8"/>
  <c r="H81" i="8"/>
  <c r="H615" i="8"/>
  <c r="H818" i="8"/>
  <c r="H400" i="8"/>
  <c r="H246" i="8"/>
  <c r="H519" i="8"/>
  <c r="H722" i="8"/>
  <c r="H196" i="8"/>
  <c r="H578" i="8"/>
  <c r="H150" i="8"/>
  <c r="H162" i="8"/>
  <c r="H300" i="8"/>
  <c r="H180" i="8"/>
  <c r="H280" i="8"/>
  <c r="H880" i="8"/>
  <c r="H298" i="8"/>
  <c r="H99" i="8"/>
  <c r="H116" i="8"/>
  <c r="H556" i="8"/>
  <c r="H629" i="8"/>
  <c r="H347" i="8"/>
  <c r="H340" i="8"/>
  <c r="H582" i="8"/>
  <c r="H784" i="8"/>
  <c r="H778" i="8"/>
  <c r="H292" i="8"/>
  <c r="H247" i="8"/>
  <c r="H863" i="8"/>
  <c r="H156" i="8"/>
  <c r="H510" i="8"/>
  <c r="H230" i="8"/>
  <c r="H224" i="8"/>
  <c r="H876" i="8"/>
  <c r="H227" i="8"/>
  <c r="H413" i="8"/>
  <c r="H883" i="8"/>
  <c r="H385" i="8"/>
  <c r="H414" i="8"/>
  <c r="H671" i="8"/>
  <c r="H450" i="8"/>
  <c r="H854" i="8"/>
  <c r="H143" i="8"/>
  <c r="H481" i="8"/>
  <c r="H563" i="8"/>
  <c r="H51" i="8"/>
  <c r="H869" i="8"/>
  <c r="H95" i="8"/>
  <c r="H709" i="8"/>
  <c r="H90" i="8"/>
  <c r="H131" i="8"/>
  <c r="H183" i="8"/>
  <c r="H232" i="8"/>
  <c r="H882" i="8"/>
  <c r="H33" i="8"/>
  <c r="H220" i="8"/>
  <c r="H303" i="8"/>
  <c r="H254" i="8"/>
  <c r="H177" i="8"/>
  <c r="H207" i="8"/>
  <c r="H242" i="8"/>
  <c r="H621" i="8"/>
  <c r="H190" i="8"/>
  <c r="H715" i="8"/>
  <c r="H372" i="8"/>
  <c r="H363" i="8"/>
  <c r="H43" i="8"/>
  <c r="H617" i="8"/>
  <c r="H290" i="8"/>
  <c r="H346" i="8"/>
  <c r="H233" i="8"/>
  <c r="H627" i="8"/>
  <c r="H70" i="8"/>
  <c r="H771" i="8"/>
  <c r="H859" i="8"/>
  <c r="H566" i="8"/>
  <c r="H109" i="8"/>
  <c r="H720" i="8"/>
  <c r="H164" i="8"/>
  <c r="H123" i="8"/>
  <c r="H511" i="8"/>
  <c r="H169" i="8"/>
  <c r="H684" i="8"/>
  <c r="H855" i="8"/>
  <c r="H597" i="8"/>
  <c r="H618" i="8"/>
  <c r="H746" i="8"/>
  <c r="H193" i="8"/>
  <c r="H790" i="8"/>
  <c r="H834" i="8"/>
  <c r="H727" i="8"/>
  <c r="H651" i="8"/>
  <c r="H107" i="8"/>
  <c r="H289" i="8"/>
  <c r="H40" i="8"/>
  <c r="H513" i="8"/>
  <c r="H8" i="8"/>
  <c r="H459" i="8"/>
  <c r="H89" i="8"/>
  <c r="H452" i="8"/>
  <c r="H688" i="8"/>
  <c r="H351" i="8"/>
  <c r="H729" i="8"/>
  <c r="H635" i="8"/>
  <c r="H418" i="8"/>
  <c r="H306" i="8"/>
  <c r="H342" i="8"/>
  <c r="H504" i="8"/>
  <c r="H700" i="8"/>
  <c r="H799" i="8"/>
  <c r="H476" i="8"/>
  <c r="H812" i="8"/>
  <c r="H357" i="8"/>
  <c r="H789" i="8"/>
  <c r="H87" i="8"/>
  <c r="H349" i="8"/>
  <c r="H632" i="8"/>
  <c r="H424" i="8"/>
  <c r="H847" i="8"/>
  <c r="H593" i="8"/>
  <c r="H756" i="8"/>
  <c r="H765" i="8"/>
  <c r="H218" i="8"/>
  <c r="H166" i="8"/>
  <c r="H266" i="8"/>
  <c r="H294" i="8"/>
  <c r="H426" i="8"/>
  <c r="H415" i="8"/>
  <c r="H163" i="8"/>
  <c r="H158" i="8"/>
  <c r="H856" i="8"/>
  <c r="H129" i="8"/>
  <c r="H288" i="8"/>
  <c r="H281" i="8"/>
  <c r="H567" i="8"/>
  <c r="H509" i="8"/>
  <c r="H421" i="8"/>
  <c r="H745" i="8"/>
  <c r="H836" i="8"/>
  <c r="H328" i="8"/>
  <c r="H887" i="8"/>
  <c r="H396" i="8"/>
  <c r="H12" i="8"/>
  <c r="H707" i="8"/>
  <c r="H658" i="8"/>
  <c r="H849" i="8"/>
  <c r="H447" i="8"/>
  <c r="H508" i="8"/>
  <c r="H777" i="8"/>
  <c r="H542" i="8"/>
  <c r="H100" i="8"/>
  <c r="H140" i="8"/>
  <c r="H689" i="8"/>
  <c r="H184" i="8"/>
  <c r="H724" i="8"/>
  <c r="H474" i="8"/>
  <c r="H776" i="8"/>
  <c r="H673" i="8"/>
  <c r="H268" i="8"/>
  <c r="H211" i="8"/>
  <c r="H518" i="8"/>
  <c r="H153" i="8"/>
  <c r="H807" i="8"/>
  <c r="H273" i="8"/>
  <c r="H570" i="8"/>
  <c r="H850" i="8"/>
  <c r="H34" i="8"/>
  <c r="H110" i="8"/>
  <c r="H577" i="8"/>
  <c r="H181" i="8"/>
  <c r="H308" i="8"/>
  <c r="H324" i="8"/>
  <c r="H22" i="8"/>
  <c r="H321" i="8"/>
  <c r="H252" i="8"/>
  <c r="H626" i="8"/>
  <c r="H803" i="8"/>
  <c r="H80" i="8"/>
  <c r="H44" i="8"/>
  <c r="H159" i="8"/>
  <c r="H580" i="8"/>
  <c r="H29" i="8"/>
  <c r="H835" i="8"/>
  <c r="H748" i="8"/>
  <c r="H641" i="8"/>
  <c r="H438" i="8"/>
  <c r="H845" i="8"/>
  <c r="H815" i="8"/>
  <c r="H301" i="8"/>
  <c r="H19" i="8"/>
  <c r="H359" i="8"/>
  <c r="H406" i="8"/>
  <c r="H498" i="8"/>
  <c r="H333" i="8"/>
  <c r="H39" i="8"/>
  <c r="H472" i="8"/>
  <c r="H154" i="8"/>
  <c r="H223" i="8"/>
  <c r="H759" i="8"/>
  <c r="H758" i="8"/>
  <c r="H327" i="8"/>
  <c r="H374" i="8"/>
  <c r="H386" i="8"/>
  <c r="H267" i="8"/>
  <c r="H274" i="8"/>
  <c r="H356" i="8"/>
  <c r="H201" i="8"/>
  <c r="H506" i="8"/>
  <c r="H534" i="8"/>
  <c r="H495" i="8"/>
  <c r="H316" i="8"/>
  <c r="H833" i="8"/>
  <c r="H282" i="8"/>
  <c r="H874" i="8"/>
  <c r="H721" i="8"/>
  <c r="H831" i="8"/>
  <c r="H461" i="8"/>
  <c r="H97" i="8"/>
  <c r="H820" i="8"/>
  <c r="H222" i="8"/>
  <c r="H21" i="8"/>
  <c r="H814" i="8"/>
  <c r="H343" i="8"/>
  <c r="H682" i="8"/>
  <c r="H829" i="8"/>
  <c r="H161" i="8"/>
  <c r="H642" i="8"/>
  <c r="H167" i="8"/>
  <c r="H88" i="8"/>
  <c r="H804" i="8"/>
  <c r="H733" i="8"/>
  <c r="H104" i="8"/>
  <c r="H77" i="8"/>
  <c r="H827" i="8"/>
  <c r="H679" i="8"/>
  <c r="H482" i="8"/>
  <c r="H479" i="8"/>
  <c r="H264" i="8"/>
  <c r="H331" i="8"/>
  <c r="H491" i="8"/>
  <c r="H693" i="8"/>
  <c r="H175" i="8"/>
  <c r="H332" i="8"/>
  <c r="H94" i="8"/>
  <c r="H522" i="8"/>
  <c r="H284" i="8"/>
  <c r="H291" i="8"/>
  <c r="H485" i="8"/>
  <c r="H199" i="8"/>
  <c r="H606" i="8"/>
  <c r="H182" i="8"/>
  <c r="H361" i="8"/>
  <c r="H718" i="8"/>
  <c r="H30" i="8"/>
  <c r="H767" i="8"/>
  <c r="H217" i="8"/>
  <c r="H256" i="8"/>
  <c r="H549" i="8"/>
  <c r="H310" i="8"/>
  <c r="H811" i="8"/>
  <c r="H187" i="8"/>
  <c r="H132" i="8"/>
  <c r="H25" i="8"/>
  <c r="H780" i="8"/>
  <c r="H515" i="8"/>
  <c r="H581" i="8"/>
  <c r="H890" i="8"/>
  <c r="H886" i="8"/>
  <c r="H839" i="8"/>
  <c r="H219" i="8"/>
  <c r="H646" i="8"/>
  <c r="H719" i="8"/>
  <c r="H638" i="8"/>
  <c r="H795" i="8"/>
  <c r="H576" i="8"/>
  <c r="H113" i="8"/>
  <c r="H490" i="8"/>
  <c r="H589" i="8"/>
  <c r="H79" i="8"/>
  <c r="H744" i="8"/>
  <c r="H376" i="8"/>
  <c r="H335" i="8"/>
  <c r="H203" i="8"/>
  <c r="H884" i="8"/>
  <c r="H431" i="8"/>
  <c r="H484" i="8"/>
  <c r="H115" i="8"/>
  <c r="H640" i="8"/>
  <c r="H380" i="8"/>
  <c r="H535" i="8"/>
  <c r="H645" i="8"/>
  <c r="H366" i="8"/>
  <c r="H149" i="8"/>
  <c r="H862" i="8"/>
  <c r="H857" i="8"/>
  <c r="H76" i="8"/>
  <c r="H475" i="8"/>
  <c r="H451" i="8"/>
  <c r="H559" i="8"/>
  <c r="H20" i="8"/>
  <c r="H687" i="8"/>
  <c r="H398" i="8"/>
  <c r="H54" i="8"/>
  <c r="H52" i="8"/>
  <c r="H868" i="8"/>
  <c r="H206" i="8"/>
  <c r="H805" i="8"/>
  <c r="H31" i="8"/>
  <c r="H134" i="8"/>
  <c r="H843" i="8"/>
  <c r="H488" i="8"/>
  <c r="H653" i="8"/>
  <c r="H633" i="8"/>
  <c r="H588" i="8"/>
  <c r="H151" i="8"/>
  <c r="H737" i="8"/>
  <c r="H344" i="8"/>
  <c r="H657" i="8"/>
  <c r="H590" i="8"/>
  <c r="H71" i="8"/>
  <c r="H407" i="8"/>
  <c r="H538" i="8"/>
  <c r="H243" i="8"/>
  <c r="H270" i="8"/>
  <c r="H832" i="8"/>
  <c r="H866" i="8"/>
  <c r="H528" i="8"/>
  <c r="H662" i="8"/>
  <c r="H587" i="8"/>
  <c r="H271" i="8"/>
  <c r="H762" i="8"/>
  <c r="H496" i="8"/>
  <c r="H585" i="8"/>
  <c r="H64" i="8"/>
  <c r="H381" i="8"/>
  <c r="H45" i="8"/>
  <c r="H735" i="8"/>
  <c r="H391" i="8"/>
  <c r="H630" i="8"/>
  <c r="H249" i="8"/>
  <c r="H562" i="8"/>
  <c r="H191" i="8"/>
  <c r="H118" i="8"/>
  <c r="H263" i="8"/>
  <c r="H740" i="8"/>
  <c r="H460" i="8"/>
  <c r="H650" i="8"/>
  <c r="H133" i="8"/>
  <c r="H826" i="8"/>
  <c r="H348" i="8"/>
  <c r="H337" i="8"/>
  <c r="H432" i="8"/>
  <c r="H420" i="8"/>
  <c r="H695" i="8"/>
  <c r="H669" i="8"/>
  <c r="H48" i="8"/>
  <c r="H665" i="8"/>
  <c r="H152" i="8"/>
  <c r="H572" i="8"/>
  <c r="H350" i="8"/>
  <c r="H67" i="8"/>
  <c r="H251" i="8"/>
  <c r="H226" i="8"/>
  <c r="H757" i="8"/>
  <c r="H782" i="8"/>
  <c r="H551" i="8"/>
  <c r="H643" i="8"/>
  <c r="H501" i="8"/>
  <c r="H605" i="8"/>
  <c r="H787" i="8"/>
  <c r="H558" i="8"/>
  <c r="H148" i="8"/>
  <c r="H800" i="8"/>
  <c r="H716" i="8"/>
  <c r="H330" i="8"/>
  <c r="H791" i="8"/>
  <c r="H334" i="8"/>
  <c r="H296" i="8"/>
  <c r="H742" i="8"/>
  <c r="H599" i="8"/>
  <c r="H442" i="8"/>
  <c r="H399" i="8"/>
  <c r="H736" i="8"/>
  <c r="H446" i="8"/>
  <c r="H539" i="8"/>
  <c r="H527" i="8"/>
  <c r="H38" i="8"/>
  <c r="H749" i="8"/>
  <c r="H649" i="8"/>
  <c r="H792" i="8"/>
  <c r="H383" i="8"/>
  <c r="H135" i="8"/>
  <c r="H613" i="8"/>
  <c r="H541" i="8"/>
  <c r="H533" i="8"/>
  <c r="H210" i="8"/>
  <c r="H170" i="8"/>
  <c r="H571" i="8"/>
  <c r="H731" i="8"/>
  <c r="H322" i="8"/>
  <c r="H711" i="8"/>
  <c r="H85" i="8"/>
  <c r="H788" i="8"/>
  <c r="H725" i="8"/>
  <c r="H568" i="8"/>
  <c r="H842" i="8"/>
  <c r="G293" i="8"/>
  <c r="G625" i="8"/>
  <c r="G261" i="8"/>
  <c r="G83" i="8"/>
  <c r="G499" i="8"/>
  <c r="G102" i="8"/>
  <c r="G103" i="8"/>
  <c r="G125" i="8"/>
  <c r="G139" i="8"/>
  <c r="G269" i="8"/>
  <c r="G503" i="8"/>
  <c r="G763" i="8"/>
  <c r="G507" i="8"/>
  <c r="G875" i="8"/>
  <c r="G389" i="8"/>
  <c r="G730" i="8"/>
  <c r="G10" i="8"/>
  <c r="G16" i="8"/>
  <c r="G404" i="8"/>
  <c r="G395" i="8"/>
  <c r="G127" i="8"/>
  <c r="G846" i="8"/>
  <c r="G879" i="8"/>
  <c r="G553" i="8"/>
  <c r="G142" i="8"/>
  <c r="G537" i="8"/>
  <c r="G654" i="8"/>
  <c r="G240" i="8"/>
  <c r="G692" i="8"/>
  <c r="G560" i="8"/>
  <c r="G607" i="8"/>
  <c r="G591" i="8"/>
  <c r="G228" i="8"/>
  <c r="G409" i="8"/>
  <c r="G552" i="8"/>
  <c r="G248" i="8"/>
  <c r="G371" i="8"/>
  <c r="G144" i="8"/>
  <c r="G655" i="8"/>
  <c r="G265" i="8"/>
  <c r="G114" i="8"/>
  <c r="G297" i="8"/>
  <c r="G493" i="8"/>
  <c r="G670" i="8"/>
  <c r="G761" i="8"/>
  <c r="G794" i="8"/>
  <c r="G119" i="8"/>
  <c r="G65" i="8"/>
  <c r="G392" i="8"/>
  <c r="G888" i="8"/>
  <c r="G681" i="8"/>
  <c r="G819" i="8"/>
  <c r="G136" i="8"/>
  <c r="G397" i="8"/>
  <c r="G434" i="8"/>
  <c r="G760" i="8"/>
  <c r="G561" i="8"/>
  <c r="G18" i="8"/>
  <c r="G336" i="8"/>
  <c r="G841" i="8"/>
  <c r="G278" i="8"/>
  <c r="G575" i="8"/>
  <c r="G604" i="8"/>
  <c r="G676" i="8"/>
  <c r="G455" i="8"/>
  <c r="G60" i="8"/>
  <c r="G69" i="8"/>
  <c r="G173" i="8"/>
  <c r="G215" i="8"/>
  <c r="G878" i="8"/>
  <c r="G608" i="8"/>
  <c r="G809" i="8"/>
  <c r="G512" i="8"/>
  <c r="G309" i="8"/>
  <c r="G806" i="8"/>
  <c r="G165" i="8"/>
  <c r="G439" i="8"/>
  <c r="G801" i="8"/>
  <c r="G35" i="8"/>
  <c r="G574" i="8"/>
  <c r="G311" i="8"/>
  <c r="G698" i="8"/>
  <c r="G172" i="8"/>
  <c r="G779" i="8"/>
  <c r="G652" i="8"/>
  <c r="G255" i="8"/>
  <c r="G258" i="8"/>
  <c r="G15" i="8"/>
  <c r="G307" i="8"/>
  <c r="G231" i="8"/>
  <c r="G624" i="8"/>
  <c r="G851" i="8"/>
  <c r="G517" i="8"/>
  <c r="G208" i="8"/>
  <c r="G367" i="8"/>
  <c r="G369" i="8"/>
  <c r="G703" i="8"/>
  <c r="G872" i="8"/>
  <c r="G117" i="8"/>
  <c r="G766" i="8"/>
  <c r="G469" i="8"/>
  <c r="G287" i="8"/>
  <c r="G796" i="8"/>
  <c r="G785" i="8"/>
  <c r="G532" i="8"/>
  <c r="G341" i="8"/>
  <c r="G91" i="8"/>
  <c r="G891" i="8"/>
  <c r="G198" i="8"/>
  <c r="G545" i="8"/>
  <c r="G354" i="8"/>
  <c r="G634" i="8"/>
  <c r="G111" i="8"/>
  <c r="G436" i="8"/>
  <c r="G411" i="8"/>
  <c r="G239" i="8"/>
  <c r="G75" i="8"/>
  <c r="G106" i="8"/>
  <c r="G42" i="8"/>
  <c r="G892" i="8"/>
  <c r="G885" i="8"/>
  <c r="G502" i="8"/>
  <c r="G244" i="8"/>
  <c r="G345" i="8"/>
  <c r="G430" i="8"/>
  <c r="G73" i="8"/>
  <c r="G68" i="8"/>
  <c r="G810" i="8"/>
  <c r="G388" i="8"/>
  <c r="G98" i="8"/>
  <c r="G441" i="8"/>
  <c r="G364" i="8"/>
  <c r="G844" i="8"/>
  <c r="G32" i="8"/>
  <c r="G661" i="8"/>
  <c r="G865" i="8"/>
  <c r="G817" i="8"/>
  <c r="G9" i="8"/>
  <c r="G63" i="8"/>
  <c r="G195" i="8"/>
  <c r="G49" i="8"/>
  <c r="G554" i="8"/>
  <c r="G583" i="8"/>
  <c r="G375" i="8"/>
  <c r="G610" i="8"/>
  <c r="G59" i="8"/>
  <c r="G712" i="8"/>
  <c r="G595" i="8"/>
  <c r="G611" i="8"/>
  <c r="G315" i="8"/>
  <c r="G41" i="8"/>
  <c r="G214" i="8"/>
  <c r="G738" i="8"/>
  <c r="G548" i="8"/>
  <c r="G755" i="8"/>
  <c r="G141" i="8"/>
  <c r="G78" i="8"/>
  <c r="G697" i="8"/>
  <c r="G202" i="8"/>
  <c r="G751" i="8"/>
  <c r="G186" i="8"/>
  <c r="G185" i="8"/>
  <c r="G672" i="8"/>
  <c r="G176" i="8"/>
  <c r="G678" i="8"/>
  <c r="G188" i="8"/>
  <c r="G741" i="8"/>
  <c r="G401" i="8"/>
  <c r="G241" i="8"/>
  <c r="G279" i="8"/>
  <c r="G319" i="8"/>
  <c r="G253" i="8"/>
  <c r="G579" i="8"/>
  <c r="G497" i="8"/>
  <c r="G853" i="8"/>
  <c r="G283" i="8"/>
  <c r="G614" i="8"/>
  <c r="G24" i="8"/>
  <c r="G245" i="8"/>
  <c r="G529" i="8"/>
  <c r="G478" i="8"/>
  <c r="G458" i="8"/>
  <c r="G27" i="8"/>
  <c r="G728" i="8"/>
  <c r="G536" i="8"/>
  <c r="G360" i="8"/>
  <c r="G285" i="8"/>
  <c r="G408" i="8"/>
  <c r="G443" i="8"/>
  <c r="G664" i="8"/>
  <c r="G525" i="8"/>
  <c r="G555" i="8"/>
  <c r="G631" i="8"/>
  <c r="G601" i="8"/>
  <c r="G86" i="8"/>
  <c r="G317" i="8"/>
  <c r="G120" i="8"/>
  <c r="G586" i="8"/>
  <c r="G677" i="8"/>
  <c r="G313" i="8"/>
  <c r="G487" i="8"/>
  <c r="G236" i="8"/>
  <c r="G694" i="8"/>
  <c r="G92" i="8"/>
  <c r="G696" i="8"/>
  <c r="G302" i="8"/>
  <c r="G550" i="8"/>
  <c r="G660" i="8"/>
  <c r="G17" i="8"/>
  <c r="G717" i="8"/>
  <c r="G229" i="8"/>
  <c r="G339" i="8"/>
  <c r="G437" i="8"/>
  <c r="G138" i="8"/>
  <c r="G124" i="8"/>
  <c r="G449" i="8"/>
  <c r="G320" i="8"/>
  <c r="G699" i="8"/>
  <c r="G137" i="8"/>
  <c r="G520" i="8"/>
  <c r="G387" i="8"/>
  <c r="G775" i="8"/>
  <c r="G365" i="8"/>
  <c r="G377" i="8"/>
  <c r="G516" i="8"/>
  <c r="G619" i="8"/>
  <c r="G82" i="8"/>
  <c r="G50" i="8"/>
  <c r="G325" i="8"/>
  <c r="G353" i="8"/>
  <c r="G23" i="8"/>
  <c r="G663" i="8"/>
  <c r="G636" i="8"/>
  <c r="G531" i="8"/>
  <c r="G870" i="8"/>
  <c r="G275" i="8"/>
  <c r="G84" i="8"/>
  <c r="G691" i="8"/>
  <c r="G808" i="8"/>
  <c r="G368" i="8"/>
  <c r="G603" i="8"/>
  <c r="G489" i="8"/>
  <c r="G435" i="8"/>
  <c r="G305" i="8"/>
  <c r="G667" i="8"/>
  <c r="G235" i="8"/>
  <c r="G683" i="8"/>
  <c r="G456" i="8"/>
  <c r="G37" i="8"/>
  <c r="G358" i="8"/>
  <c r="G7" i="8"/>
  <c r="G620" i="8"/>
  <c r="G710" i="8"/>
  <c r="G47" i="8"/>
  <c r="G786" i="8"/>
  <c r="G557" i="8"/>
  <c r="G234" i="8"/>
  <c r="G739" i="8"/>
  <c r="G212" i="8"/>
  <c r="G160" i="8"/>
  <c r="G837" i="8"/>
  <c r="G101" i="8"/>
  <c r="G454" i="8"/>
  <c r="G457" i="8"/>
  <c r="G500" i="8"/>
  <c r="G802" i="8"/>
  <c r="G644" i="8"/>
  <c r="G463" i="8"/>
  <c r="G410" i="8"/>
  <c r="G602" i="8"/>
  <c r="G259" i="8"/>
  <c r="G402" i="8"/>
  <c r="G74" i="8"/>
  <c r="G53" i="8"/>
  <c r="G852" i="8"/>
  <c r="G773" i="8"/>
  <c r="G362" i="8"/>
  <c r="G393" i="8"/>
  <c r="G378" i="8"/>
  <c r="G126" i="8"/>
  <c r="G816" i="8"/>
  <c r="G66" i="8"/>
  <c r="G526" i="8"/>
  <c r="G483" i="8"/>
  <c r="G444" i="8"/>
  <c r="G628" i="8"/>
  <c r="G743" i="8"/>
  <c r="G505" i="8"/>
  <c r="G130" i="8"/>
  <c r="G194" i="8"/>
  <c r="G858" i="8"/>
  <c r="G623" i="8"/>
  <c r="G417" i="8"/>
  <c r="G147" i="8"/>
  <c r="G569" i="8"/>
  <c r="G304" i="8"/>
  <c r="G314" i="8"/>
  <c r="G594" i="8"/>
  <c r="G238" i="8"/>
  <c r="G200" i="8"/>
  <c r="G318" i="8"/>
  <c r="G648" i="8"/>
  <c r="G783" i="8"/>
  <c r="G445" i="8"/>
  <c r="G462" i="8"/>
  <c r="G14" i="8"/>
  <c r="G723" i="8"/>
  <c r="G470" i="8"/>
  <c r="G656" i="8"/>
  <c r="G685" i="8"/>
  <c r="G157" i="8"/>
  <c r="G62" i="8"/>
  <c r="G686" i="8"/>
  <c r="G146" i="8"/>
  <c r="G840" i="8"/>
  <c r="G706" i="8"/>
  <c r="G609" i="8"/>
  <c r="G764" i="8"/>
  <c r="G524" i="8"/>
  <c r="G416" i="8"/>
  <c r="G600" i="8"/>
  <c r="G260" i="8"/>
  <c r="G877" i="8"/>
  <c r="G179" i="8"/>
  <c r="G36" i="8"/>
  <c r="G486" i="8"/>
  <c r="G530" i="8"/>
  <c r="G257" i="8"/>
  <c r="G171" i="8"/>
  <c r="G11" i="8"/>
  <c r="G390" i="8"/>
  <c r="G726" i="8"/>
  <c r="G174" i="8"/>
  <c r="G668" i="8"/>
  <c r="G770" i="8"/>
  <c r="G492" i="8"/>
  <c r="G871" i="8"/>
  <c r="G56" i="8"/>
  <c r="G848" i="8"/>
  <c r="G471" i="8"/>
  <c r="G564" i="8"/>
  <c r="G405" i="8"/>
  <c r="G584" i="8"/>
  <c r="G701" i="8"/>
  <c r="G889" i="8"/>
  <c r="G277" i="8"/>
  <c r="G423" i="8"/>
  <c r="G546" i="8"/>
  <c r="G598" i="8"/>
  <c r="G122" i="8"/>
  <c r="G433" i="8"/>
  <c r="G338" i="8"/>
  <c r="G72" i="8"/>
  <c r="G192" i="8"/>
  <c r="G544" i="8"/>
  <c r="G772" i="8"/>
  <c r="G823" i="8"/>
  <c r="G26" i="8"/>
  <c r="G155" i="8"/>
  <c r="G543" i="8"/>
  <c r="G128" i="8"/>
  <c r="G798" i="8"/>
  <c r="G412" i="8"/>
  <c r="G861" i="8"/>
  <c r="G326" i="8"/>
  <c r="G732" i="8"/>
  <c r="G61" i="8"/>
  <c r="G781" i="8"/>
  <c r="G237" i="8"/>
  <c r="G295" i="8"/>
  <c r="G734" i="8"/>
  <c r="G704" i="8"/>
  <c r="G467" i="8"/>
  <c r="G769" i="8"/>
  <c r="G881" i="8"/>
  <c r="G768" i="8"/>
  <c r="G616" i="8"/>
  <c r="G145" i="8"/>
  <c r="G860" i="8"/>
  <c r="G262" i="8"/>
  <c r="G394" i="8"/>
  <c r="G28" i="8"/>
  <c r="G540" i="8"/>
  <c r="G299" i="8"/>
  <c r="G813" i="8"/>
  <c r="G209" i="8"/>
  <c r="G514" i="8"/>
  <c r="G96" i="8"/>
  <c r="G523" i="8"/>
  <c r="G105" i="8"/>
  <c r="G429" i="8"/>
  <c r="G379" i="8"/>
  <c r="G702" i="8"/>
  <c r="G112" i="8"/>
  <c r="G547" i="8"/>
  <c r="G108" i="8"/>
  <c r="G422" i="8"/>
  <c r="G822" i="8"/>
  <c r="G828" i="8"/>
  <c r="G612" i="8"/>
  <c r="G81" i="8"/>
  <c r="G615" i="8"/>
  <c r="G818" i="8"/>
  <c r="G400" i="8"/>
  <c r="G246" i="8"/>
  <c r="G519" i="8"/>
  <c r="G722" i="8"/>
  <c r="G196" i="8"/>
  <c r="G578" i="8"/>
  <c r="G150" i="8"/>
  <c r="G162" i="8"/>
  <c r="G300" i="8"/>
  <c r="G180" i="8"/>
  <c r="G280" i="8"/>
  <c r="G880" i="8"/>
  <c r="G298" i="8"/>
  <c r="G99" i="8"/>
  <c r="G116" i="8"/>
  <c r="G556" i="8"/>
  <c r="G629" i="8"/>
  <c r="G347" i="8"/>
  <c r="G340" i="8"/>
  <c r="G582" i="8"/>
  <c r="G784" i="8"/>
  <c r="G778" i="8"/>
  <c r="G292" i="8"/>
  <c r="G247" i="8"/>
  <c r="G863" i="8"/>
  <c r="G156" i="8"/>
  <c r="G510" i="8"/>
  <c r="G230" i="8"/>
  <c r="G224" i="8"/>
  <c r="G876" i="8"/>
  <c r="G227" i="8"/>
  <c r="G413" i="8"/>
  <c r="G883" i="8"/>
  <c r="G385" i="8"/>
  <c r="G414" i="8"/>
  <c r="G671" i="8"/>
  <c r="G450" i="8"/>
  <c r="G854" i="8"/>
  <c r="G143" i="8"/>
  <c r="G481" i="8"/>
  <c r="G563" i="8"/>
  <c r="G51" i="8"/>
  <c r="G869" i="8"/>
  <c r="G95" i="8"/>
  <c r="G709" i="8"/>
  <c r="G90" i="8"/>
  <c r="G131" i="8"/>
  <c r="G183" i="8"/>
  <c r="G232" i="8"/>
  <c r="G882" i="8"/>
  <c r="G33" i="8"/>
  <c r="G220" i="8"/>
  <c r="G303" i="8"/>
  <c r="G254" i="8"/>
  <c r="G177" i="8"/>
  <c r="G207" i="8"/>
  <c r="G242" i="8"/>
  <c r="G621" i="8"/>
  <c r="G190" i="8"/>
  <c r="G715" i="8"/>
  <c r="G372" i="8"/>
  <c r="G363" i="8"/>
  <c r="G43" i="8"/>
  <c r="G617" i="8"/>
  <c r="G290" i="8"/>
  <c r="G346" i="8"/>
  <c r="G233" i="8"/>
  <c r="G627" i="8"/>
  <c r="G70" i="8"/>
  <c r="G771" i="8"/>
  <c r="G859" i="8"/>
  <c r="G566" i="8"/>
  <c r="G109" i="8"/>
  <c r="G720" i="8"/>
  <c r="G164" i="8"/>
  <c r="G123" i="8"/>
  <c r="G511" i="8"/>
  <c r="G169" i="8"/>
  <c r="G684" i="8"/>
  <c r="G855" i="8"/>
  <c r="G597" i="8"/>
  <c r="G618" i="8"/>
  <c r="G746" i="8"/>
  <c r="G193" i="8"/>
  <c r="G790" i="8"/>
  <c r="G834" i="8"/>
  <c r="G727" i="8"/>
  <c r="G651" i="8"/>
  <c r="G107" i="8"/>
  <c r="G289" i="8"/>
  <c r="G40" i="8"/>
  <c r="G513" i="8"/>
  <c r="G8" i="8"/>
  <c r="G459" i="8"/>
  <c r="G89" i="8"/>
  <c r="G452" i="8"/>
  <c r="G688" i="8"/>
  <c r="G351" i="8"/>
  <c r="G729" i="8"/>
  <c r="G635" i="8"/>
  <c r="G418" i="8"/>
  <c r="G306" i="8"/>
  <c r="G342" i="8"/>
  <c r="G504" i="8"/>
  <c r="G700" i="8"/>
  <c r="G799" i="8"/>
  <c r="G476" i="8"/>
  <c r="G812" i="8"/>
  <c r="G357" i="8"/>
  <c r="G789" i="8"/>
  <c r="G87" i="8"/>
  <c r="G349" i="8"/>
  <c r="G632" i="8"/>
  <c r="G424" i="8"/>
  <c r="G847" i="8"/>
  <c r="G593" i="8"/>
  <c r="G756" i="8"/>
  <c r="G765" i="8"/>
  <c r="G218" i="8"/>
  <c r="G166" i="8"/>
  <c r="G266" i="8"/>
  <c r="G294" i="8"/>
  <c r="G426" i="8"/>
  <c r="G415" i="8"/>
  <c r="G163" i="8"/>
  <c r="G158" i="8"/>
  <c r="G856" i="8"/>
  <c r="G129" i="8"/>
  <c r="G288" i="8"/>
  <c r="G281" i="8"/>
  <c r="G567" i="8"/>
  <c r="G509" i="8"/>
  <c r="G421" i="8"/>
  <c r="G745" i="8"/>
  <c r="G836" i="8"/>
  <c r="G328" i="8"/>
  <c r="G887" i="8"/>
  <c r="G396" i="8"/>
  <c r="G12" i="8"/>
  <c r="G707" i="8"/>
  <c r="G658" i="8"/>
  <c r="G849" i="8"/>
  <c r="G447" i="8"/>
  <c r="G508" i="8"/>
  <c r="G777" i="8"/>
  <c r="G542" i="8"/>
  <c r="G100" i="8"/>
  <c r="G140" i="8"/>
  <c r="G689" i="8"/>
  <c r="G184" i="8"/>
  <c r="G724" i="8"/>
  <c r="G474" i="8"/>
  <c r="G776" i="8"/>
  <c r="G673" i="8"/>
  <c r="G268" i="8"/>
  <c r="G211" i="8"/>
  <c r="G518" i="8"/>
  <c r="G153" i="8"/>
  <c r="G807" i="8"/>
  <c r="G273" i="8"/>
  <c r="G570" i="8"/>
  <c r="G850" i="8"/>
  <c r="G34" i="8"/>
  <c r="G110" i="8"/>
  <c r="G577" i="8"/>
  <c r="G181" i="8"/>
  <c r="G308" i="8"/>
  <c r="G324" i="8"/>
  <c r="G22" i="8"/>
  <c r="G321" i="8"/>
  <c r="G252" i="8"/>
  <c r="G626" i="8"/>
  <c r="G803" i="8"/>
  <c r="G80" i="8"/>
  <c r="G44" i="8"/>
  <c r="G159" i="8"/>
  <c r="G580" i="8"/>
  <c r="G29" i="8"/>
  <c r="G835" i="8"/>
  <c r="G748" i="8"/>
  <c r="G641" i="8"/>
  <c r="G438" i="8"/>
  <c r="G845" i="8"/>
  <c r="G815" i="8"/>
  <c r="G301" i="8"/>
  <c r="G19" i="8"/>
  <c r="G359" i="8"/>
  <c r="G406" i="8"/>
  <c r="G498" i="8"/>
  <c r="G333" i="8"/>
  <c r="G39" i="8"/>
  <c r="G472" i="8"/>
  <c r="G154" i="8"/>
  <c r="G223" i="8"/>
  <c r="G759" i="8"/>
  <c r="G758" i="8"/>
  <c r="G327" i="8"/>
  <c r="G374" i="8"/>
  <c r="G386" i="8"/>
  <c r="G267" i="8"/>
  <c r="G274" i="8"/>
  <c r="G356" i="8"/>
  <c r="G201" i="8"/>
  <c r="G506" i="8"/>
  <c r="G534" i="8"/>
  <c r="G495" i="8"/>
  <c r="G316" i="8"/>
  <c r="G833" i="8"/>
  <c r="G282" i="8"/>
  <c r="G874" i="8"/>
  <c r="G721" i="8"/>
  <c r="G831" i="8"/>
  <c r="G461" i="8"/>
  <c r="G97" i="8"/>
  <c r="G820" i="8"/>
  <c r="G222" i="8"/>
  <c r="G21" i="8"/>
  <c r="G814" i="8"/>
  <c r="G343" i="8"/>
  <c r="G682" i="8"/>
  <c r="G829" i="8"/>
  <c r="G161" i="8"/>
  <c r="G642" i="8"/>
  <c r="G167" i="8"/>
  <c r="G88" i="8"/>
  <c r="G804" i="8"/>
  <c r="G733" i="8"/>
  <c r="G104" i="8"/>
  <c r="G77" i="8"/>
  <c r="G827" i="8"/>
  <c r="G679" i="8"/>
  <c r="G482" i="8"/>
  <c r="G479" i="8"/>
  <c r="G264" i="8"/>
  <c r="G331" i="8"/>
  <c r="G491" i="8"/>
  <c r="G693" i="8"/>
  <c r="G175" i="8"/>
  <c r="G332" i="8"/>
  <c r="G94" i="8"/>
  <c r="G522" i="8"/>
  <c r="G284" i="8"/>
  <c r="G291" i="8"/>
  <c r="G485" i="8"/>
  <c r="G199" i="8"/>
  <c r="G606" i="8"/>
  <c r="G182" i="8"/>
  <c r="G361" i="8"/>
  <c r="G718" i="8"/>
  <c r="G30" i="8"/>
  <c r="G767" i="8"/>
  <c r="G217" i="8"/>
  <c r="G256" i="8"/>
  <c r="G549" i="8"/>
  <c r="G310" i="8"/>
  <c r="G811" i="8"/>
  <c r="G187" i="8"/>
  <c r="G132" i="8"/>
  <c r="G25" i="8"/>
  <c r="G780" i="8"/>
  <c r="G515" i="8"/>
  <c r="G581" i="8"/>
  <c r="G890" i="8"/>
  <c r="G886" i="8"/>
  <c r="G839" i="8"/>
  <c r="G219" i="8"/>
  <c r="G646" i="8"/>
  <c r="G719" i="8"/>
  <c r="G638" i="8"/>
  <c r="G795" i="8"/>
  <c r="G576" i="8"/>
  <c r="G113" i="8"/>
  <c r="G490" i="8"/>
  <c r="G589" i="8"/>
  <c r="G79" i="8"/>
  <c r="G744" i="8"/>
  <c r="G376" i="8"/>
  <c r="G335" i="8"/>
  <c r="G203" i="8"/>
  <c r="G884" i="8"/>
  <c r="G431" i="8"/>
  <c r="G484" i="8"/>
  <c r="G115" i="8"/>
  <c r="G640" i="8"/>
  <c r="G380" i="8"/>
  <c r="G535" i="8"/>
  <c r="G645" i="8"/>
  <c r="G366" i="8"/>
  <c r="G149" i="8"/>
  <c r="G862" i="8"/>
  <c r="G857" i="8"/>
  <c r="G76" i="8"/>
  <c r="G475" i="8"/>
  <c r="G451" i="8"/>
  <c r="G559" i="8"/>
  <c r="G20" i="8"/>
  <c r="G687" i="8"/>
  <c r="G398" i="8"/>
  <c r="G54" i="8"/>
  <c r="G52" i="8"/>
  <c r="G868" i="8"/>
  <c r="G206" i="8"/>
  <c r="G805" i="8"/>
  <c r="G31" i="8"/>
  <c r="G134" i="8"/>
  <c r="G843" i="8"/>
  <c r="G488" i="8"/>
  <c r="G653" i="8"/>
  <c r="G633" i="8"/>
  <c r="G588" i="8"/>
  <c r="G151" i="8"/>
  <c r="G737" i="8"/>
  <c r="G344" i="8"/>
  <c r="G657" i="8"/>
  <c r="G590" i="8"/>
  <c r="G71" i="8"/>
  <c r="G407" i="8"/>
  <c r="G538" i="8"/>
  <c r="G243" i="8"/>
  <c r="G270" i="8"/>
  <c r="G832" i="8"/>
  <c r="G866" i="8"/>
  <c r="G528" i="8"/>
  <c r="G662" i="8"/>
  <c r="G587" i="8"/>
  <c r="G271" i="8"/>
  <c r="G762" i="8"/>
  <c r="G496" i="8"/>
  <c r="G585" i="8"/>
  <c r="G64" i="8"/>
  <c r="G381" i="8"/>
  <c r="G45" i="8"/>
  <c r="G735" i="8"/>
  <c r="G391" i="8"/>
  <c r="G630" i="8"/>
  <c r="G249" i="8"/>
  <c r="G562" i="8"/>
  <c r="G191" i="8"/>
  <c r="G118" i="8"/>
  <c r="G263" i="8"/>
  <c r="G740" i="8"/>
  <c r="G460" i="8"/>
  <c r="G650" i="8"/>
  <c r="G133" i="8"/>
  <c r="G826" i="8"/>
  <c r="G348" i="8"/>
  <c r="G337" i="8"/>
  <c r="G432" i="8"/>
  <c r="G420" i="8"/>
  <c r="G695" i="8"/>
  <c r="G669" i="8"/>
  <c r="G48" i="8"/>
  <c r="G665" i="8"/>
  <c r="G152" i="8"/>
  <c r="G572" i="8"/>
  <c r="G350" i="8"/>
  <c r="G67" i="8"/>
  <c r="G251" i="8"/>
  <c r="G226" i="8"/>
  <c r="G757" i="8"/>
  <c r="G782" i="8"/>
  <c r="G551" i="8"/>
  <c r="G643" i="8"/>
  <c r="G501" i="8"/>
  <c r="G605" i="8"/>
  <c r="G787" i="8"/>
  <c r="G558" i="8"/>
  <c r="G148" i="8"/>
  <c r="G800" i="8"/>
  <c r="G716" i="8"/>
  <c r="G330" i="8"/>
  <c r="G791" i="8"/>
  <c r="G334" i="8"/>
  <c r="G296" i="8"/>
  <c r="G742" i="8"/>
  <c r="G599" i="8"/>
  <c r="G442" i="8"/>
  <c r="G399" i="8"/>
  <c r="G736" i="8"/>
  <c r="G446" i="8"/>
  <c r="G539" i="8"/>
  <c r="G527" i="8"/>
  <c r="G38" i="8"/>
  <c r="G749" i="8"/>
  <c r="G649" i="8"/>
  <c r="G792" i="8"/>
  <c r="G383" i="8"/>
  <c r="G135" i="8"/>
  <c r="G613" i="8"/>
  <c r="G541" i="8"/>
  <c r="G533" i="8"/>
  <c r="G210" i="8"/>
  <c r="G170" i="8"/>
  <c r="G571" i="8"/>
  <c r="G731" i="8"/>
  <c r="G322" i="8"/>
  <c r="G711" i="8"/>
  <c r="G85" i="8"/>
  <c r="G788" i="8"/>
  <c r="G725" i="8"/>
  <c r="G568" i="8"/>
  <c r="G842" i="8"/>
  <c r="D293" i="8"/>
  <c r="D625" i="8"/>
  <c r="D261" i="8"/>
  <c r="D83" i="8"/>
  <c r="D499" i="8"/>
  <c r="D102" i="8"/>
  <c r="D103" i="8"/>
  <c r="D125" i="8"/>
  <c r="D139" i="8"/>
  <c r="D269" i="8"/>
  <c r="D503" i="8"/>
  <c r="D763" i="8"/>
  <c r="D507" i="8"/>
  <c r="D875" i="8"/>
  <c r="D389" i="8"/>
  <c r="D730" i="8"/>
  <c r="D10" i="8"/>
  <c r="D16" i="8"/>
  <c r="D404" i="8"/>
  <c r="D395" i="8"/>
  <c r="D127" i="8"/>
  <c r="D846" i="8"/>
  <c r="D879" i="8"/>
  <c r="D553" i="8"/>
  <c r="D142" i="8"/>
  <c r="D537" i="8"/>
  <c r="D654" i="8"/>
  <c r="D240" i="8"/>
  <c r="D692" i="8"/>
  <c r="D560" i="8"/>
  <c r="D607" i="8"/>
  <c r="D591" i="8"/>
  <c r="D228" i="8"/>
  <c r="D409" i="8"/>
  <c r="D552" i="8"/>
  <c r="D248" i="8"/>
  <c r="D371" i="8"/>
  <c r="D144" i="8"/>
  <c r="D655" i="8"/>
  <c r="D265" i="8"/>
  <c r="D114" i="8"/>
  <c r="D297" i="8"/>
  <c r="D493" i="8"/>
  <c r="D670" i="8"/>
  <c r="D761" i="8"/>
  <c r="D794" i="8"/>
  <c r="D119" i="8"/>
  <c r="D65" i="8"/>
  <c r="D392" i="8"/>
  <c r="D888" i="8"/>
  <c r="D681" i="8"/>
  <c r="D819" i="8"/>
  <c r="D136" i="8"/>
  <c r="D397" i="8"/>
  <c r="D434" i="8"/>
  <c r="D760" i="8"/>
  <c r="D561" i="8"/>
  <c r="D18" i="8"/>
  <c r="D336" i="8"/>
  <c r="D841" i="8"/>
  <c r="D278" i="8"/>
  <c r="D575" i="8"/>
  <c r="D604" i="8"/>
  <c r="D676" i="8"/>
  <c r="D455" i="8"/>
  <c r="D60" i="8"/>
  <c r="D69" i="8"/>
  <c r="D173" i="8"/>
  <c r="D215" i="8"/>
  <c r="D878" i="8"/>
  <c r="D608" i="8"/>
  <c r="D809" i="8"/>
  <c r="D512" i="8"/>
  <c r="D309" i="8"/>
  <c r="D806" i="8"/>
  <c r="D165" i="8"/>
  <c r="D439" i="8"/>
  <c r="D801" i="8"/>
  <c r="D35" i="8"/>
  <c r="D574" i="8"/>
  <c r="D311" i="8"/>
  <c r="D698" i="8"/>
  <c r="D172" i="8"/>
  <c r="D779" i="8"/>
  <c r="D652" i="8"/>
  <c r="D255" i="8"/>
  <c r="D258" i="8"/>
  <c r="D15" i="8"/>
  <c r="D307" i="8"/>
  <c r="D231" i="8"/>
  <c r="D624" i="8"/>
  <c r="D851" i="8"/>
  <c r="D517" i="8"/>
  <c r="D208" i="8"/>
  <c r="D367" i="8"/>
  <c r="D369" i="8"/>
  <c r="D703" i="8"/>
  <c r="D872" i="8"/>
  <c r="D117" i="8"/>
  <c r="D766" i="8"/>
  <c r="D469" i="8"/>
  <c r="D287" i="8"/>
  <c r="D796" i="8"/>
  <c r="D785" i="8"/>
  <c r="D532" i="8"/>
  <c r="D341" i="8"/>
  <c r="D91" i="8"/>
  <c r="D891" i="8"/>
  <c r="D198" i="8"/>
  <c r="D545" i="8"/>
  <c r="D354" i="8"/>
  <c r="D634" i="8"/>
  <c r="D111" i="8"/>
  <c r="D436" i="8"/>
  <c r="D411" i="8"/>
  <c r="D239" i="8"/>
  <c r="D75" i="8"/>
  <c r="D106" i="8"/>
  <c r="D42" i="8"/>
  <c r="D892" i="8"/>
  <c r="D885" i="8"/>
  <c r="D502" i="8"/>
  <c r="D244" i="8"/>
  <c r="D345" i="8"/>
  <c r="D430" i="8"/>
  <c r="D73" i="8"/>
  <c r="D68" i="8"/>
  <c r="D810" i="8"/>
  <c r="D388" i="8"/>
  <c r="D98" i="8"/>
  <c r="D441" i="8"/>
  <c r="D364" i="8"/>
  <c r="D844" i="8"/>
  <c r="D32" i="8"/>
  <c r="D661" i="8"/>
  <c r="D865" i="8"/>
  <c r="D817" i="8"/>
  <c r="D9" i="8"/>
  <c r="D63" i="8"/>
  <c r="D195" i="8"/>
  <c r="D49" i="8"/>
  <c r="D554" i="8"/>
  <c r="D583" i="8"/>
  <c r="D375" i="8"/>
  <c r="D610" i="8"/>
  <c r="D59" i="8"/>
  <c r="D712" i="8"/>
  <c r="D595" i="8"/>
  <c r="D611" i="8"/>
  <c r="D315" i="8"/>
  <c r="D41" i="8"/>
  <c r="D214" i="8"/>
  <c r="D738" i="8"/>
  <c r="D548" i="8"/>
  <c r="D755" i="8"/>
  <c r="D141" i="8"/>
  <c r="D78" i="8"/>
  <c r="D697" i="8"/>
  <c r="D202" i="8"/>
  <c r="D751" i="8"/>
  <c r="D186" i="8"/>
  <c r="D185" i="8"/>
  <c r="D672" i="8"/>
  <c r="D176" i="8"/>
  <c r="D678" i="8"/>
  <c r="D188" i="8"/>
  <c r="D741" i="8"/>
  <c r="D401" i="8"/>
  <c r="D241" i="8"/>
  <c r="D279" i="8"/>
  <c r="D319" i="8"/>
  <c r="D253" i="8"/>
  <c r="D579" i="8"/>
  <c r="D497" i="8"/>
  <c r="D853" i="8"/>
  <c r="D283" i="8"/>
  <c r="D614" i="8"/>
  <c r="D24" i="8"/>
  <c r="D245" i="8"/>
  <c r="D529" i="8"/>
  <c r="D478" i="8"/>
  <c r="D458" i="8"/>
  <c r="D27" i="8"/>
  <c r="D728" i="8"/>
  <c r="D536" i="8"/>
  <c r="D360" i="8"/>
  <c r="D285" i="8"/>
  <c r="D408" i="8"/>
  <c r="D443" i="8"/>
  <c r="D664" i="8"/>
  <c r="D525" i="8"/>
  <c r="D555" i="8"/>
  <c r="D631" i="8"/>
  <c r="D601" i="8"/>
  <c r="D86" i="8"/>
  <c r="D317" i="8"/>
  <c r="D120" i="8"/>
  <c r="D586" i="8"/>
  <c r="D677" i="8"/>
  <c r="D313" i="8"/>
  <c r="D487" i="8"/>
  <c r="D236" i="8"/>
  <c r="D694" i="8"/>
  <c r="D92" i="8"/>
  <c r="D696" i="8"/>
  <c r="D302" i="8"/>
  <c r="D550" i="8"/>
  <c r="D660" i="8"/>
  <c r="D17" i="8"/>
  <c r="D717" i="8"/>
  <c r="D229" i="8"/>
  <c r="D339" i="8"/>
  <c r="D437" i="8"/>
  <c r="D138" i="8"/>
  <c r="D124" i="8"/>
  <c r="D449" i="8"/>
  <c r="D320" i="8"/>
  <c r="D699" i="8"/>
  <c r="D137" i="8"/>
  <c r="D520" i="8"/>
  <c r="D387" i="8"/>
  <c r="D775" i="8"/>
  <c r="D365" i="8"/>
  <c r="D377" i="8"/>
  <c r="D516" i="8"/>
  <c r="D619" i="8"/>
  <c r="D82" i="8"/>
  <c r="D50" i="8"/>
  <c r="D325" i="8"/>
  <c r="D353" i="8"/>
  <c r="D23" i="8"/>
  <c r="D663" i="8"/>
  <c r="D636" i="8"/>
  <c r="D531" i="8"/>
  <c r="D870" i="8"/>
  <c r="D275" i="8"/>
  <c r="D84" i="8"/>
  <c r="D691" i="8"/>
  <c r="D808" i="8"/>
  <c r="D368" i="8"/>
  <c r="D603" i="8"/>
  <c r="D489" i="8"/>
  <c r="D435" i="8"/>
  <c r="D305" i="8"/>
  <c r="D667" i="8"/>
  <c r="D235" i="8"/>
  <c r="D683" i="8"/>
  <c r="D456" i="8"/>
  <c r="D37" i="8"/>
  <c r="D358" i="8"/>
  <c r="D7" i="8"/>
  <c r="D620" i="8"/>
  <c r="D710" i="8"/>
  <c r="D47" i="8"/>
  <c r="D786" i="8"/>
  <c r="D557" i="8"/>
  <c r="D234" i="8"/>
  <c r="D739" i="8"/>
  <c r="D212" i="8"/>
  <c r="D160" i="8"/>
  <c r="D837" i="8"/>
  <c r="D101" i="8"/>
  <c r="D454" i="8"/>
  <c r="D457" i="8"/>
  <c r="D500" i="8"/>
  <c r="D802" i="8"/>
  <c r="D644" i="8"/>
  <c r="D463" i="8"/>
  <c r="D410" i="8"/>
  <c r="D602" i="8"/>
  <c r="D259" i="8"/>
  <c r="D402" i="8"/>
  <c r="D74" i="8"/>
  <c r="D53" i="8"/>
  <c r="D852" i="8"/>
  <c r="D773" i="8"/>
  <c r="D362" i="8"/>
  <c r="D393" i="8"/>
  <c r="D378" i="8"/>
  <c r="D126" i="8"/>
  <c r="D816" i="8"/>
  <c r="D66" i="8"/>
  <c r="D526" i="8"/>
  <c r="D483" i="8"/>
  <c r="D444" i="8"/>
  <c r="D628" i="8"/>
  <c r="D743" i="8"/>
  <c r="D505" i="8"/>
  <c r="D130" i="8"/>
  <c r="D194" i="8"/>
  <c r="D858" i="8"/>
  <c r="D623" i="8"/>
  <c r="D417" i="8"/>
  <c r="D147" i="8"/>
  <c r="D569" i="8"/>
  <c r="D304" i="8"/>
  <c r="D314" i="8"/>
  <c r="D594" i="8"/>
  <c r="D238" i="8"/>
  <c r="D200" i="8"/>
  <c r="D318" i="8"/>
  <c r="D648" i="8"/>
  <c r="D783" i="8"/>
  <c r="D445" i="8"/>
  <c r="D462" i="8"/>
  <c r="D14" i="8"/>
  <c r="D723" i="8"/>
  <c r="D470" i="8"/>
  <c r="D656" i="8"/>
  <c r="D685" i="8"/>
  <c r="D157" i="8"/>
  <c r="D62" i="8"/>
  <c r="D686" i="8"/>
  <c r="D146" i="8"/>
  <c r="D840" i="8"/>
  <c r="D706" i="8"/>
  <c r="D609" i="8"/>
  <c r="D764" i="8"/>
  <c r="D524" i="8"/>
  <c r="D416" i="8"/>
  <c r="D600" i="8"/>
  <c r="D260" i="8"/>
  <c r="D877" i="8"/>
  <c r="D179" i="8"/>
  <c r="D36" i="8"/>
  <c r="D486" i="8"/>
  <c r="D530" i="8"/>
  <c r="D257" i="8"/>
  <c r="D171" i="8"/>
  <c r="D11" i="8"/>
  <c r="D390" i="8"/>
  <c r="D726" i="8"/>
  <c r="D174" i="8"/>
  <c r="D668" i="8"/>
  <c r="D770" i="8"/>
  <c r="D492" i="8"/>
  <c r="D871" i="8"/>
  <c r="D56" i="8"/>
  <c r="D848" i="8"/>
  <c r="D471" i="8"/>
  <c r="D564" i="8"/>
  <c r="D405" i="8"/>
  <c r="D584" i="8"/>
  <c r="D701" i="8"/>
  <c r="D889" i="8"/>
  <c r="D277" i="8"/>
  <c r="D423" i="8"/>
  <c r="D546" i="8"/>
  <c r="D598" i="8"/>
  <c r="D122" i="8"/>
  <c r="D433" i="8"/>
  <c r="D338" i="8"/>
  <c r="D72" i="8"/>
  <c r="D192" i="8"/>
  <c r="D544" i="8"/>
  <c r="D772" i="8"/>
  <c r="D823" i="8"/>
  <c r="D26" i="8"/>
  <c r="D155" i="8"/>
  <c r="D543" i="8"/>
  <c r="D128" i="8"/>
  <c r="D798" i="8"/>
  <c r="D412" i="8"/>
  <c r="D861" i="8"/>
  <c r="D326" i="8"/>
  <c r="D732" i="8"/>
  <c r="D61" i="8"/>
  <c r="D781" i="8"/>
  <c r="D237" i="8"/>
  <c r="D295" i="8"/>
  <c r="D734" i="8"/>
  <c r="D704" i="8"/>
  <c r="D467" i="8"/>
  <c r="D769" i="8"/>
  <c r="D881" i="8"/>
  <c r="D768" i="8"/>
  <c r="D616" i="8"/>
  <c r="D145" i="8"/>
  <c r="D860" i="8"/>
  <c r="D262" i="8"/>
  <c r="D394" i="8"/>
  <c r="D28" i="8"/>
  <c r="D540" i="8"/>
  <c r="D299" i="8"/>
  <c r="D813" i="8"/>
  <c r="D209" i="8"/>
  <c r="D514" i="8"/>
  <c r="D96" i="8"/>
  <c r="D523" i="8"/>
  <c r="D105" i="8"/>
  <c r="D429" i="8"/>
  <c r="D379" i="8"/>
  <c r="D702" i="8"/>
  <c r="D112" i="8"/>
  <c r="D547" i="8"/>
  <c r="D108" i="8"/>
  <c r="D422" i="8"/>
  <c r="D822" i="8"/>
  <c r="D828" i="8"/>
  <c r="D612" i="8"/>
  <c r="D81" i="8"/>
  <c r="D615" i="8"/>
  <c r="D818" i="8"/>
  <c r="D400" i="8"/>
  <c r="D246" i="8"/>
  <c r="D519" i="8"/>
  <c r="D722" i="8"/>
  <c r="D196" i="8"/>
  <c r="D578" i="8"/>
  <c r="D150" i="8"/>
  <c r="D162" i="8"/>
  <c r="D300" i="8"/>
  <c r="D180" i="8"/>
  <c r="D280" i="8"/>
  <c r="D880" i="8"/>
  <c r="D298" i="8"/>
  <c r="D99" i="8"/>
  <c r="D116" i="8"/>
  <c r="D556" i="8"/>
  <c r="D629" i="8"/>
  <c r="D347" i="8"/>
  <c r="D340" i="8"/>
  <c r="D582" i="8"/>
  <c r="D784" i="8"/>
  <c r="D778" i="8"/>
  <c r="D292" i="8"/>
  <c r="D247" i="8"/>
  <c r="D863" i="8"/>
  <c r="D156" i="8"/>
  <c r="D510" i="8"/>
  <c r="D230" i="8"/>
  <c r="D224" i="8"/>
  <c r="D876" i="8"/>
  <c r="D227" i="8"/>
  <c r="D413" i="8"/>
  <c r="D883" i="8"/>
  <c r="D385" i="8"/>
  <c r="D414" i="8"/>
  <c r="D671" i="8"/>
  <c r="D450" i="8"/>
  <c r="D854" i="8"/>
  <c r="D143" i="8"/>
  <c r="D481" i="8"/>
  <c r="D563" i="8"/>
  <c r="D51" i="8"/>
  <c r="D869" i="8"/>
  <c r="D95" i="8"/>
  <c r="D709" i="8"/>
  <c r="D90" i="8"/>
  <c r="D131" i="8"/>
  <c r="D183" i="8"/>
  <c r="D232" i="8"/>
  <c r="D882" i="8"/>
  <c r="D33" i="8"/>
  <c r="D220" i="8"/>
  <c r="D303" i="8"/>
  <c r="D254" i="8"/>
  <c r="D177" i="8"/>
  <c r="D207" i="8"/>
  <c r="D242" i="8"/>
  <c r="D621" i="8"/>
  <c r="D190" i="8"/>
  <c r="D715" i="8"/>
  <c r="D372" i="8"/>
  <c r="D363" i="8"/>
  <c r="D43" i="8"/>
  <c r="D617" i="8"/>
  <c r="D290" i="8"/>
  <c r="D346" i="8"/>
  <c r="D233" i="8"/>
  <c r="D627" i="8"/>
  <c r="D70" i="8"/>
  <c r="D771" i="8"/>
  <c r="D859" i="8"/>
  <c r="D566" i="8"/>
  <c r="D109" i="8"/>
  <c r="D720" i="8"/>
  <c r="D164" i="8"/>
  <c r="D123" i="8"/>
  <c r="D511" i="8"/>
  <c r="D169" i="8"/>
  <c r="D684" i="8"/>
  <c r="D855" i="8"/>
  <c r="D597" i="8"/>
  <c r="D618" i="8"/>
  <c r="D746" i="8"/>
  <c r="D193" i="8"/>
  <c r="D790" i="8"/>
  <c r="D834" i="8"/>
  <c r="D727" i="8"/>
  <c r="D651" i="8"/>
  <c r="D107" i="8"/>
  <c r="D289" i="8"/>
  <c r="D40" i="8"/>
  <c r="D513" i="8"/>
  <c r="D8" i="8"/>
  <c r="D459" i="8"/>
  <c r="D89" i="8"/>
  <c r="D452" i="8"/>
  <c r="D688" i="8"/>
  <c r="D351" i="8"/>
  <c r="D729" i="8"/>
  <c r="D635" i="8"/>
  <c r="D418" i="8"/>
  <c r="D306" i="8"/>
  <c r="D342" i="8"/>
  <c r="D504" i="8"/>
  <c r="D700" i="8"/>
  <c r="D799" i="8"/>
  <c r="D476" i="8"/>
  <c r="D812" i="8"/>
  <c r="D357" i="8"/>
  <c r="D789" i="8"/>
  <c r="D87" i="8"/>
  <c r="D349" i="8"/>
  <c r="D632" i="8"/>
  <c r="D424" i="8"/>
  <c r="D847" i="8"/>
  <c r="D593" i="8"/>
  <c r="D756" i="8"/>
  <c r="D765" i="8"/>
  <c r="D218" i="8"/>
  <c r="D166" i="8"/>
  <c r="D266" i="8"/>
  <c r="D294" i="8"/>
  <c r="D426" i="8"/>
  <c r="D415" i="8"/>
  <c r="D163" i="8"/>
  <c r="D158" i="8"/>
  <c r="D856" i="8"/>
  <c r="D129" i="8"/>
  <c r="D288" i="8"/>
  <c r="D281" i="8"/>
  <c r="D567" i="8"/>
  <c r="D509" i="8"/>
  <c r="D421" i="8"/>
  <c r="D745" i="8"/>
  <c r="D836" i="8"/>
  <c r="D328" i="8"/>
  <c r="D887" i="8"/>
  <c r="D396" i="8"/>
  <c r="D12" i="8"/>
  <c r="D707" i="8"/>
  <c r="D658" i="8"/>
  <c r="D849" i="8"/>
  <c r="D447" i="8"/>
  <c r="D508" i="8"/>
  <c r="D777" i="8"/>
  <c r="D542" i="8"/>
  <c r="D100" i="8"/>
  <c r="D140" i="8"/>
  <c r="D689" i="8"/>
  <c r="D184" i="8"/>
  <c r="D724" i="8"/>
  <c r="D474" i="8"/>
  <c r="D776" i="8"/>
  <c r="D673" i="8"/>
  <c r="D268" i="8"/>
  <c r="D211" i="8"/>
  <c r="D518" i="8"/>
  <c r="D153" i="8"/>
  <c r="D807" i="8"/>
  <c r="D273" i="8"/>
  <c r="D570" i="8"/>
  <c r="D850" i="8"/>
  <c r="D34" i="8"/>
  <c r="D110" i="8"/>
  <c r="D577" i="8"/>
  <c r="D181" i="8"/>
  <c r="D308" i="8"/>
  <c r="D324" i="8"/>
  <c r="D22" i="8"/>
  <c r="D321" i="8"/>
  <c r="D252" i="8"/>
  <c r="D626" i="8"/>
  <c r="D803" i="8"/>
  <c r="D80" i="8"/>
  <c r="D44" i="8"/>
  <c r="D159" i="8"/>
  <c r="D580" i="8"/>
  <c r="D29" i="8"/>
  <c r="D835" i="8"/>
  <c r="D748" i="8"/>
  <c r="D641" i="8"/>
  <c r="D438" i="8"/>
  <c r="D845" i="8"/>
  <c r="D815" i="8"/>
  <c r="D301" i="8"/>
  <c r="D19" i="8"/>
  <c r="D359" i="8"/>
  <c r="D406" i="8"/>
  <c r="D498" i="8"/>
  <c r="D333" i="8"/>
  <c r="D39" i="8"/>
  <c r="D472" i="8"/>
  <c r="D154" i="8"/>
  <c r="D223" i="8"/>
  <c r="D759" i="8"/>
  <c r="D758" i="8"/>
  <c r="D327" i="8"/>
  <c r="D374" i="8"/>
  <c r="D386" i="8"/>
  <c r="D267" i="8"/>
  <c r="D274" i="8"/>
  <c r="D356" i="8"/>
  <c r="D201" i="8"/>
  <c r="D506" i="8"/>
  <c r="D534" i="8"/>
  <c r="D495" i="8"/>
  <c r="D316" i="8"/>
  <c r="D833" i="8"/>
  <c r="D282" i="8"/>
  <c r="D874" i="8"/>
  <c r="D721" i="8"/>
  <c r="D831" i="8"/>
  <c r="D461" i="8"/>
  <c r="D97" i="8"/>
  <c r="D820" i="8"/>
  <c r="D222" i="8"/>
  <c r="D21" i="8"/>
  <c r="D814" i="8"/>
  <c r="D343" i="8"/>
  <c r="D682" i="8"/>
  <c r="D829" i="8"/>
  <c r="D161" i="8"/>
  <c r="D642" i="8"/>
  <c r="D167" i="8"/>
  <c r="D88" i="8"/>
  <c r="D804" i="8"/>
  <c r="D733" i="8"/>
  <c r="D104" i="8"/>
  <c r="D77" i="8"/>
  <c r="D827" i="8"/>
  <c r="D679" i="8"/>
  <c r="D482" i="8"/>
  <c r="D479" i="8"/>
  <c r="D264" i="8"/>
  <c r="D331" i="8"/>
  <c r="D491" i="8"/>
  <c r="D693" i="8"/>
  <c r="D175" i="8"/>
  <c r="D332" i="8"/>
  <c r="D94" i="8"/>
  <c r="D522" i="8"/>
  <c r="D284" i="8"/>
  <c r="D291" i="8"/>
  <c r="D485" i="8"/>
  <c r="D199" i="8"/>
  <c r="D606" i="8"/>
  <c r="D182" i="8"/>
  <c r="D361" i="8"/>
  <c r="D718" i="8"/>
  <c r="D30" i="8"/>
  <c r="D767" i="8"/>
  <c r="D217" i="8"/>
  <c r="D256" i="8"/>
  <c r="D549" i="8"/>
  <c r="D310" i="8"/>
  <c r="D811" i="8"/>
  <c r="D187" i="8"/>
  <c r="D132" i="8"/>
  <c r="D25" i="8"/>
  <c r="D780" i="8"/>
  <c r="D515" i="8"/>
  <c r="D581" i="8"/>
  <c r="D890" i="8"/>
  <c r="D886" i="8"/>
  <c r="D839" i="8"/>
  <c r="D219" i="8"/>
  <c r="D646" i="8"/>
  <c r="D719" i="8"/>
  <c r="D638" i="8"/>
  <c r="D795" i="8"/>
  <c r="D576" i="8"/>
  <c r="D113" i="8"/>
  <c r="D490" i="8"/>
  <c r="D589" i="8"/>
  <c r="D79" i="8"/>
  <c r="D744" i="8"/>
  <c r="D376" i="8"/>
  <c r="D335" i="8"/>
  <c r="D203" i="8"/>
  <c r="D884" i="8"/>
  <c r="D431" i="8"/>
  <c r="D484" i="8"/>
  <c r="D115" i="8"/>
  <c r="D640" i="8"/>
  <c r="D380" i="8"/>
  <c r="D535" i="8"/>
  <c r="D645" i="8"/>
  <c r="D366" i="8"/>
  <c r="D149" i="8"/>
  <c r="D862" i="8"/>
  <c r="D857" i="8"/>
  <c r="D76" i="8"/>
  <c r="D475" i="8"/>
  <c r="D451" i="8"/>
  <c r="D559" i="8"/>
  <c r="D20" i="8"/>
  <c r="D687" i="8"/>
  <c r="D398" i="8"/>
  <c r="D54" i="8"/>
  <c r="D52" i="8"/>
  <c r="D868" i="8"/>
  <c r="D206" i="8"/>
  <c r="D805" i="8"/>
  <c r="D31" i="8"/>
  <c r="D134" i="8"/>
  <c r="D843" i="8"/>
  <c r="D488" i="8"/>
  <c r="D653" i="8"/>
  <c r="D633" i="8"/>
  <c r="D588" i="8"/>
  <c r="D151" i="8"/>
  <c r="D737" i="8"/>
  <c r="D344" i="8"/>
  <c r="D657" i="8"/>
  <c r="D590" i="8"/>
  <c r="D71" i="8"/>
  <c r="D407" i="8"/>
  <c r="D538" i="8"/>
  <c r="D243" i="8"/>
  <c r="D270" i="8"/>
  <c r="D832" i="8"/>
  <c r="D866" i="8"/>
  <c r="D528" i="8"/>
  <c r="D662" i="8"/>
  <c r="D587" i="8"/>
  <c r="D271" i="8"/>
  <c r="D762" i="8"/>
  <c r="D496" i="8"/>
  <c r="D585" i="8"/>
  <c r="D64" i="8"/>
  <c r="D381" i="8"/>
  <c r="D45" i="8"/>
  <c r="D735" i="8"/>
  <c r="D391" i="8"/>
  <c r="D630" i="8"/>
  <c r="D249" i="8"/>
  <c r="D562" i="8"/>
  <c r="D191" i="8"/>
  <c r="D118" i="8"/>
  <c r="D263" i="8"/>
  <c r="D740" i="8"/>
  <c r="D460" i="8"/>
  <c r="D650" i="8"/>
  <c r="D133" i="8"/>
  <c r="D826" i="8"/>
  <c r="D348" i="8"/>
  <c r="D337" i="8"/>
  <c r="D432" i="8"/>
  <c r="D420" i="8"/>
  <c r="D695" i="8"/>
  <c r="D669" i="8"/>
  <c r="D48" i="8"/>
  <c r="D665" i="8"/>
  <c r="D152" i="8"/>
  <c r="D572" i="8"/>
  <c r="D350" i="8"/>
  <c r="D67" i="8"/>
  <c r="D251" i="8"/>
  <c r="D226" i="8"/>
  <c r="D757" i="8"/>
  <c r="D782" i="8"/>
  <c r="D551" i="8"/>
  <c r="D643" i="8"/>
  <c r="D501" i="8"/>
  <c r="D605" i="8"/>
  <c r="D787" i="8"/>
  <c r="D558" i="8"/>
  <c r="D148" i="8"/>
  <c r="D800" i="8"/>
  <c r="D716" i="8"/>
  <c r="D330" i="8"/>
  <c r="D791" i="8"/>
  <c r="D334" i="8"/>
  <c r="D296" i="8"/>
  <c r="D742" i="8"/>
  <c r="D599" i="8"/>
  <c r="D442" i="8"/>
  <c r="D399" i="8"/>
  <c r="D736" i="8"/>
  <c r="D446" i="8"/>
  <c r="D539" i="8"/>
  <c r="D527" i="8"/>
  <c r="D38" i="8"/>
  <c r="D749" i="8"/>
  <c r="D649" i="8"/>
  <c r="D792" i="8"/>
  <c r="D383" i="8"/>
  <c r="D135" i="8"/>
  <c r="D613" i="8"/>
  <c r="D541" i="8"/>
  <c r="D533" i="8"/>
  <c r="D210" i="8"/>
  <c r="D170" i="8"/>
  <c r="D571" i="8"/>
  <c r="D731" i="8"/>
  <c r="D322" i="8"/>
  <c r="D711" i="8"/>
  <c r="D85" i="8"/>
  <c r="D788" i="8"/>
  <c r="D725" i="8"/>
  <c r="D568" i="8"/>
  <c r="D842" i="8"/>
  <c r="V527" i="8"/>
  <c r="U527" i="8"/>
  <c r="T527" i="8"/>
  <c r="R527" i="8"/>
  <c r="V539" i="8"/>
  <c r="U539" i="8"/>
  <c r="T539" i="8"/>
  <c r="R539" i="8"/>
  <c r="J275" i="5"/>
  <c r="J243" i="5"/>
  <c r="J652" i="5"/>
  <c r="J188" i="5"/>
  <c r="J254" i="5"/>
  <c r="J157" i="5"/>
  <c r="J56" i="5"/>
  <c r="J355" i="5"/>
  <c r="J766" i="5"/>
  <c r="J904" i="5"/>
  <c r="J241" i="5"/>
  <c r="J825" i="5"/>
  <c r="J9" i="5"/>
  <c r="J466" i="5"/>
  <c r="J797" i="5"/>
  <c r="J346" i="5"/>
  <c r="J124" i="5"/>
  <c r="J422" i="5"/>
  <c r="J505" i="5"/>
  <c r="J798" i="5"/>
  <c r="J839" i="5"/>
  <c r="J110" i="5"/>
  <c r="J816" i="5"/>
  <c r="J293" i="5"/>
  <c r="J650" i="5"/>
  <c r="J449" i="5"/>
  <c r="J603" i="5"/>
  <c r="J417" i="5"/>
  <c r="J439" i="5"/>
  <c r="J226" i="5"/>
  <c r="J488" i="5"/>
  <c r="J176" i="5"/>
  <c r="J783" i="5"/>
  <c r="J883" i="5"/>
  <c r="J907" i="5"/>
  <c r="J666" i="5"/>
  <c r="J151" i="5"/>
  <c r="J800" i="5"/>
  <c r="J451" i="5"/>
  <c r="J321" i="5"/>
  <c r="J198" i="5"/>
  <c r="J812" i="5"/>
  <c r="J768" i="5"/>
  <c r="J283" i="5"/>
  <c r="J99" i="5"/>
  <c r="J405" i="5"/>
  <c r="J296" i="5"/>
  <c r="J791" i="5"/>
  <c r="J436" i="5"/>
  <c r="J224" i="5"/>
  <c r="J559" i="5"/>
  <c r="J204" i="5"/>
  <c r="J49" i="5"/>
  <c r="J772" i="5"/>
  <c r="J172" i="5"/>
  <c r="J12" i="5"/>
  <c r="J435" i="5"/>
  <c r="J353" i="5"/>
  <c r="J557" i="5"/>
  <c r="J536" i="5"/>
  <c r="J230" i="5"/>
  <c r="J356" i="5"/>
  <c r="J280" i="5"/>
  <c r="J20" i="5"/>
  <c r="J238" i="5"/>
  <c r="J432" i="5"/>
  <c r="J175" i="5"/>
  <c r="J44" i="5"/>
  <c r="J33" i="5"/>
  <c r="J898" i="5"/>
  <c r="J163" i="5"/>
  <c r="J84" i="5"/>
  <c r="J206" i="5"/>
  <c r="J265" i="5"/>
  <c r="J113" i="5"/>
  <c r="J453" i="5"/>
  <c r="J39" i="5"/>
  <c r="J489" i="5"/>
  <c r="J908" i="5"/>
  <c r="J257" i="5"/>
  <c r="J141" i="5"/>
  <c r="J592" i="5"/>
  <c r="J868" i="5"/>
  <c r="J497" i="5"/>
  <c r="J540" i="5"/>
  <c r="J300" i="5"/>
  <c r="J132" i="5"/>
  <c r="J610" i="5"/>
  <c r="J620" i="5"/>
  <c r="J67" i="5"/>
  <c r="J272" i="5"/>
  <c r="J674" i="5"/>
  <c r="J142" i="5"/>
  <c r="J322" i="5"/>
  <c r="J780" i="5"/>
  <c r="J129" i="5"/>
  <c r="J215" i="5"/>
  <c r="J667" i="5"/>
  <c r="J31" i="5"/>
  <c r="J115" i="5"/>
  <c r="J181" i="5"/>
  <c r="J392" i="5"/>
  <c r="J634" i="5"/>
  <c r="J47" i="5"/>
  <c r="J714" i="5"/>
  <c r="J328" i="5"/>
  <c r="J83" i="5"/>
  <c r="J393" i="5"/>
  <c r="J11" i="5"/>
  <c r="J116" i="5"/>
  <c r="J712" i="5"/>
  <c r="J166" i="5"/>
  <c r="J73" i="5"/>
  <c r="J112" i="5"/>
  <c r="J97" i="5"/>
  <c r="J475" i="5"/>
  <c r="J692" i="5"/>
  <c r="J737" i="5"/>
  <c r="J892" i="5"/>
  <c r="J771" i="5"/>
  <c r="J347" i="5"/>
  <c r="J575" i="5"/>
  <c r="J372" i="5"/>
  <c r="J30" i="5"/>
  <c r="J563" i="5"/>
  <c r="J134" i="5"/>
  <c r="J705" i="5"/>
  <c r="J425" i="5"/>
  <c r="J285" i="5"/>
  <c r="J213" i="5"/>
  <c r="J849" i="5"/>
  <c r="J348" i="5"/>
  <c r="J546" i="5"/>
  <c r="J384" i="5"/>
  <c r="J96" i="5"/>
  <c r="J636" i="5"/>
  <c r="J450" i="5"/>
  <c r="J260" i="5"/>
  <c r="J131" i="5"/>
  <c r="J902" i="5"/>
  <c r="J307" i="5"/>
  <c r="J267" i="5"/>
  <c r="J476" i="5"/>
  <c r="J86" i="5"/>
  <c r="J119" i="5"/>
  <c r="J846" i="5"/>
  <c r="J706" i="5"/>
  <c r="J683" i="5"/>
  <c r="J53" i="5"/>
  <c r="J832" i="5"/>
  <c r="J452" i="5"/>
  <c r="J271" i="5"/>
  <c r="J146" i="5"/>
  <c r="J104" i="5"/>
  <c r="J161" i="5"/>
  <c r="J455" i="5"/>
  <c r="J551" i="5"/>
  <c r="J554" i="5"/>
  <c r="J736" i="5"/>
  <c r="J708" i="5"/>
  <c r="J871" i="5"/>
  <c r="J720" i="5"/>
  <c r="J182" i="5"/>
  <c r="J722" i="5"/>
  <c r="J641" i="5"/>
  <c r="J517" i="5"/>
  <c r="J308" i="5"/>
  <c r="J824" i="5"/>
  <c r="J655" i="5"/>
  <c r="J606" i="5"/>
  <c r="J679" i="5"/>
  <c r="J415" i="5"/>
  <c r="J7" i="5"/>
  <c r="J312" i="5"/>
  <c r="J427" i="5"/>
  <c r="J262" i="5"/>
  <c r="J743" i="5"/>
  <c r="J566" i="5"/>
  <c r="J202" i="5"/>
  <c r="J860" i="5"/>
  <c r="J426" i="5"/>
  <c r="J298" i="5"/>
  <c r="J276" i="5"/>
  <c r="J819" i="5"/>
  <c r="J656" i="5"/>
  <c r="J547" i="5"/>
  <c r="J162" i="5"/>
  <c r="J79" i="5"/>
  <c r="J897" i="5"/>
  <c r="J468" i="5"/>
  <c r="J136" i="5"/>
  <c r="J290" i="5"/>
  <c r="J400" i="5"/>
  <c r="J361" i="5"/>
  <c r="J467" i="5"/>
  <c r="J616" i="5"/>
  <c r="J624" i="5"/>
  <c r="J122" i="5"/>
  <c r="J741" i="5"/>
  <c r="J804" i="5"/>
  <c r="J742" i="5"/>
  <c r="J673" i="5"/>
  <c r="J90" i="5"/>
  <c r="J61" i="5"/>
  <c r="J337" i="5"/>
  <c r="J732" i="5"/>
  <c r="J434" i="5"/>
  <c r="J552" i="5"/>
  <c r="J339" i="5"/>
  <c r="J354" i="5"/>
  <c r="J594" i="5"/>
  <c r="J102" i="5"/>
  <c r="J220" i="5"/>
  <c r="J343" i="5"/>
  <c r="J36" i="5"/>
  <c r="J794" i="5"/>
  <c r="J41" i="5"/>
  <c r="J359" i="5"/>
  <c r="J411" i="5"/>
  <c r="J407" i="5"/>
  <c r="J776" i="5"/>
  <c r="J586" i="5"/>
  <c r="J362" i="5"/>
  <c r="J728" i="5"/>
  <c r="J270" i="5"/>
  <c r="J170" i="5"/>
  <c r="J528" i="5"/>
  <c r="J288" i="5"/>
  <c r="J583" i="5"/>
  <c r="J886" i="5"/>
  <c r="J10" i="5"/>
  <c r="J699" i="5"/>
  <c r="J60" i="5"/>
  <c r="J360" i="5"/>
  <c r="J867" i="5"/>
  <c r="J744" i="5"/>
  <c r="J233" i="5"/>
  <c r="J873" i="5"/>
  <c r="J334" i="5"/>
  <c r="J762" i="5"/>
  <c r="J351" i="5"/>
  <c r="J203" i="5"/>
  <c r="J694" i="5"/>
  <c r="J315" i="5"/>
  <c r="J190" i="5"/>
  <c r="J518" i="5"/>
  <c r="J234" i="5"/>
  <c r="J734" i="5"/>
  <c r="J143" i="5"/>
  <c r="J619" i="5"/>
  <c r="J595" i="5"/>
  <c r="J778" i="5"/>
  <c r="J508" i="5"/>
  <c r="J266" i="5"/>
  <c r="J246" i="5"/>
  <c r="J758" i="5"/>
  <c r="J382" i="5"/>
  <c r="J58" i="5"/>
  <c r="J637" i="5"/>
  <c r="J244" i="5"/>
  <c r="J764" i="5"/>
  <c r="J513" i="5"/>
  <c r="J503" i="5"/>
  <c r="J622" i="5"/>
  <c r="J690" i="5"/>
  <c r="J80" i="5"/>
  <c r="J48" i="5"/>
  <c r="J484" i="5"/>
  <c r="J402" i="5"/>
  <c r="J34" i="5"/>
  <c r="J59" i="5"/>
  <c r="J527" i="5"/>
  <c r="J256" i="5"/>
  <c r="J63" i="5"/>
  <c r="J660" i="5"/>
  <c r="J504" i="5"/>
  <c r="J329" i="5"/>
  <c r="J872" i="5"/>
  <c r="J8" i="5"/>
  <c r="J221" i="5"/>
  <c r="J740" i="5"/>
  <c r="J448" i="5"/>
  <c r="J556" i="5"/>
  <c r="J201" i="5"/>
  <c r="J255" i="5"/>
  <c r="J103" i="5"/>
  <c r="J761" i="5"/>
  <c r="J526" i="5"/>
  <c r="J160" i="5"/>
  <c r="J700" i="5"/>
  <c r="J318" i="5"/>
  <c r="J211" i="5"/>
  <c r="J207" i="5"/>
  <c r="J379" i="5"/>
  <c r="J749" i="5"/>
  <c r="J479" i="5"/>
  <c r="J901" i="5"/>
  <c r="J50" i="5"/>
  <c r="J599" i="5"/>
  <c r="J628" i="5"/>
  <c r="J414" i="5"/>
  <c r="J140" i="5"/>
  <c r="J621" i="5"/>
  <c r="J389" i="5"/>
  <c r="J77" i="5"/>
  <c r="J23" i="5"/>
  <c r="J733" i="5"/>
  <c r="J365" i="5"/>
  <c r="J773" i="5"/>
  <c r="J282" i="5"/>
  <c r="J395" i="5"/>
  <c r="J875" i="5"/>
  <c r="J827" i="5"/>
  <c r="J876" i="5"/>
  <c r="J753" i="5"/>
  <c r="J759" i="5"/>
  <c r="J695" i="5"/>
  <c r="J342" i="5"/>
  <c r="J462" i="5"/>
  <c r="J443" i="5"/>
  <c r="J862" i="5"/>
  <c r="J591" i="5"/>
  <c r="J874" i="5"/>
  <c r="J263" i="5"/>
  <c r="J127" i="5"/>
  <c r="J123" i="5"/>
  <c r="J793" i="5"/>
  <c r="J807" i="5"/>
  <c r="J370" i="5"/>
  <c r="J16" i="5"/>
  <c r="J609" i="5"/>
  <c r="J437" i="5"/>
  <c r="J716" i="5"/>
  <c r="J320" i="5"/>
  <c r="J537" i="5"/>
  <c r="J836" i="5"/>
  <c r="J357" i="5"/>
  <c r="J345" i="5"/>
  <c r="J297" i="5"/>
  <c r="J644" i="5"/>
  <c r="J210" i="5"/>
  <c r="J409" i="5"/>
  <c r="J457" i="5"/>
  <c r="J564" i="5"/>
  <c r="J691" i="5"/>
  <c r="J626" i="5"/>
  <c r="J617" i="5"/>
  <c r="J530" i="5"/>
  <c r="J74" i="5"/>
  <c r="J514" i="5"/>
  <c r="J549" i="5"/>
  <c r="J19" i="5"/>
  <c r="J248" i="5"/>
  <c r="J323" i="5"/>
  <c r="J128" i="5"/>
  <c r="J711" i="5"/>
  <c r="J159" i="5"/>
  <c r="J327" i="5"/>
  <c r="J319" i="5"/>
  <c r="J605" i="5"/>
  <c r="J735" i="5"/>
  <c r="J786" i="5"/>
  <c r="J412" i="5"/>
  <c r="J818" i="5"/>
  <c r="J485" i="5"/>
  <c r="J817" i="5"/>
  <c r="J854" i="5"/>
  <c r="J43" i="5"/>
  <c r="J539" i="5"/>
  <c r="J643" i="5"/>
  <c r="J333" i="5"/>
  <c r="J646" i="5"/>
  <c r="J612" i="5"/>
  <c r="J325" i="5"/>
  <c r="J85" i="5"/>
  <c r="J703" i="5"/>
  <c r="J815" i="5"/>
  <c r="J500" i="5"/>
  <c r="J830" i="5"/>
  <c r="J838" i="5"/>
  <c r="J69" i="5"/>
  <c r="J651" i="5"/>
  <c r="J289" i="5"/>
  <c r="J542" i="5"/>
  <c r="J894" i="5"/>
  <c r="J657" i="5"/>
  <c r="J237" i="5"/>
  <c r="J835" i="5"/>
  <c r="J229" i="5"/>
  <c r="J481" i="5"/>
  <c r="J884" i="5"/>
  <c r="J195" i="5"/>
  <c r="J252" i="5"/>
  <c r="J247" i="5"/>
  <c r="J905" i="5"/>
  <c r="J664" i="5"/>
  <c r="J184" i="5"/>
  <c r="J893" i="5"/>
  <c r="J197" i="5"/>
  <c r="J767" i="5"/>
  <c r="J314" i="5"/>
  <c r="J133" i="5"/>
  <c r="J900" i="5"/>
  <c r="J473" i="5"/>
  <c r="J388" i="5"/>
  <c r="J745" i="5"/>
  <c r="J483" i="5"/>
  <c r="J242" i="5"/>
  <c r="J698" i="5"/>
  <c r="J731" i="5"/>
  <c r="J217" i="5"/>
  <c r="J640" i="5"/>
  <c r="J889" i="5"/>
  <c r="J853" i="5"/>
  <c r="J14" i="5"/>
  <c r="J760" i="5"/>
  <c r="J661" i="5"/>
  <c r="J611" i="5"/>
  <c r="J531" i="5"/>
  <c r="J633" i="5"/>
  <c r="J368" i="5"/>
  <c r="J719" i="5"/>
  <c r="J68" i="5"/>
  <c r="J597" i="5"/>
  <c r="J601" i="5"/>
  <c r="J859" i="5"/>
  <c r="J844" i="5"/>
  <c r="J808" i="5"/>
  <c r="J313" i="5"/>
  <c r="J887" i="5"/>
  <c r="J779" i="5"/>
  <c r="J130" i="5"/>
  <c r="J535" i="5"/>
  <c r="J553" i="5"/>
  <c r="J89" i="5"/>
  <c r="J738" i="5"/>
  <c r="J613" i="5"/>
  <c r="J291" i="5"/>
  <c r="J899" i="5"/>
  <c r="J521" i="5"/>
  <c r="J126" i="5"/>
  <c r="J440" i="5"/>
  <c r="J561" i="5"/>
  <c r="J498" i="5"/>
  <c r="J317" i="5"/>
  <c r="J100" i="5"/>
  <c r="J796" i="5"/>
  <c r="J158" i="5"/>
  <c r="J178" i="5"/>
  <c r="J456" i="5"/>
  <c r="J809" i="5"/>
  <c r="J472" i="5"/>
  <c r="J689" i="5"/>
  <c r="J200" i="5"/>
  <c r="J302" i="5"/>
  <c r="J413" i="5"/>
  <c r="J499" i="5"/>
  <c r="J78" i="5"/>
  <c r="J383" i="5"/>
  <c r="J792" i="5"/>
  <c r="J632" i="5"/>
  <c r="J445" i="5"/>
  <c r="J890" i="5"/>
  <c r="J87" i="5"/>
  <c r="J408" i="5"/>
  <c r="J76" i="5"/>
  <c r="J855" i="5"/>
  <c r="J373" i="5"/>
  <c r="J841" i="5"/>
  <c r="J525" i="5"/>
  <c r="J805" i="5"/>
  <c r="J165" i="5"/>
  <c r="J335" i="5"/>
  <c r="J653" i="5"/>
  <c r="J251" i="5"/>
  <c r="J814" i="5"/>
  <c r="J681" i="5"/>
  <c r="J680" i="5"/>
  <c r="J64" i="5"/>
  <c r="J179" i="5"/>
  <c r="J62" i="5"/>
  <c r="J375" i="5"/>
  <c r="J57" i="5"/>
  <c r="J371" i="5"/>
  <c r="J406" i="5"/>
  <c r="J232" i="5"/>
  <c r="J66" i="5"/>
  <c r="J138" i="5"/>
  <c r="J385" i="5"/>
  <c r="J670" i="5"/>
  <c r="J403" i="5"/>
  <c r="J843" i="5"/>
  <c r="J663" i="5"/>
  <c r="J269" i="5"/>
  <c r="J582" i="5"/>
  <c r="J183" i="5"/>
  <c r="J209" i="5"/>
  <c r="J177" i="5"/>
  <c r="J880" i="5"/>
  <c r="J29" i="5"/>
  <c r="J125" i="5"/>
  <c r="J38" i="5"/>
  <c r="J675" i="5"/>
  <c r="J460" i="5"/>
  <c r="J906" i="5"/>
  <c r="J219" i="5"/>
  <c r="J593" i="5"/>
  <c r="J101" i="5"/>
  <c r="J589" i="5"/>
  <c r="J685" i="5"/>
  <c r="J477" i="5"/>
  <c r="J495" i="5"/>
  <c r="J869" i="5"/>
  <c r="J848" i="5"/>
  <c r="J502" i="5"/>
  <c r="J424" i="5"/>
  <c r="J639" i="5"/>
  <c r="J588" i="5"/>
  <c r="J555" i="5"/>
  <c r="J173" i="5"/>
  <c r="J629" i="5"/>
  <c r="J572" i="5"/>
  <c r="J72" i="5"/>
  <c r="J787" i="5"/>
  <c r="J25" i="5"/>
  <c r="J396" i="5"/>
  <c r="J185" i="5"/>
  <c r="J18" i="5"/>
  <c r="J363" i="5"/>
  <c r="J145" i="5"/>
  <c r="J726" i="5"/>
  <c r="J419" i="5"/>
  <c r="J688" i="5"/>
  <c r="J367" i="5"/>
  <c r="J578" i="5"/>
  <c r="J261" i="5"/>
  <c r="J91" i="5"/>
  <c r="J584" i="5"/>
  <c r="J281" i="5"/>
  <c r="J672" i="5"/>
  <c r="J630" i="5"/>
  <c r="J790" i="5"/>
  <c r="J231" i="5"/>
  <c r="J344" i="5"/>
  <c r="J316" i="5"/>
  <c r="J180" i="5"/>
  <c r="J618" i="5"/>
  <c r="J510" i="5"/>
  <c r="J54" i="5"/>
  <c r="J187" i="5"/>
  <c r="J696" i="5"/>
  <c r="J820" i="5"/>
  <c r="J763" i="5"/>
  <c r="J441" i="5"/>
  <c r="J910" i="5"/>
  <c r="J390" i="5"/>
  <c r="J748" i="5"/>
  <c r="J26" i="5"/>
  <c r="J366" i="5"/>
  <c r="J598" i="5"/>
  <c r="J469" i="5"/>
  <c r="J837" i="5"/>
  <c r="J152" i="5"/>
  <c r="J729" i="5"/>
  <c r="J834" i="5"/>
  <c r="J386" i="5"/>
  <c r="J470" i="5"/>
  <c r="J709" i="5"/>
  <c r="J420" i="5"/>
  <c r="J444" i="5"/>
  <c r="J490" i="5"/>
  <c r="J775" i="5"/>
  <c r="J541" i="5"/>
  <c r="J781" i="5"/>
  <c r="J250" i="5"/>
  <c r="J524" i="5"/>
  <c r="J896" i="5"/>
  <c r="J885" i="5"/>
  <c r="J596" i="5"/>
  <c r="J571" i="5"/>
  <c r="J331" i="5"/>
  <c r="J574" i="5"/>
  <c r="J519" i="5"/>
  <c r="J189" i="5"/>
  <c r="J465" i="5"/>
  <c r="J881" i="5"/>
  <c r="J558" i="5"/>
  <c r="J105" i="5"/>
  <c r="J686" i="5"/>
  <c r="J442" i="5"/>
  <c r="J851" i="5"/>
  <c r="J746" i="5"/>
  <c r="J273" i="5"/>
  <c r="J336" i="5"/>
  <c r="J638" i="5"/>
  <c r="J304" i="5"/>
  <c r="J245" i="5"/>
  <c r="J429" i="5"/>
  <c r="J222" i="5"/>
  <c r="J570" i="5"/>
  <c r="J107" i="5"/>
  <c r="J286" i="5"/>
  <c r="J398" i="5"/>
  <c r="J249" i="5"/>
  <c r="J428" i="5"/>
  <c r="J369" i="5"/>
  <c r="J214" i="5"/>
  <c r="J608" i="5"/>
  <c r="J715" i="5"/>
  <c r="J338" i="5"/>
  <c r="J721" i="5"/>
  <c r="J840" i="5"/>
  <c r="J789" i="5"/>
  <c r="J878" i="5"/>
  <c r="J671" i="5"/>
  <c r="J191" i="5"/>
  <c r="J829" i="5"/>
  <c r="J548" i="5"/>
  <c r="J580" i="5"/>
  <c r="J710" i="5"/>
  <c r="J568" i="5"/>
  <c r="J765" i="5"/>
  <c r="J332" i="5"/>
  <c r="J579" i="5"/>
  <c r="J581" i="5"/>
  <c r="J739" i="5"/>
  <c r="J447" i="5"/>
  <c r="J81" i="5"/>
  <c r="J111" i="5"/>
  <c r="J870" i="5"/>
  <c r="J515" i="5"/>
  <c r="J903" i="5"/>
  <c r="J659" i="5"/>
  <c r="J46" i="5"/>
  <c r="J121" i="5"/>
  <c r="J15" i="5"/>
  <c r="J93" i="5"/>
  <c r="J842" i="5"/>
  <c r="J404" i="5"/>
  <c r="J324" i="5"/>
  <c r="J754" i="5"/>
  <c r="J154" i="5"/>
  <c r="J399" i="5"/>
  <c r="J799" i="5"/>
  <c r="J852" i="5"/>
  <c r="J461" i="5"/>
  <c r="J70" i="5"/>
  <c r="J863" i="5"/>
  <c r="J550" i="5"/>
  <c r="J431" i="5"/>
  <c r="J756" i="5"/>
  <c r="J865" i="5"/>
  <c r="J784" i="5"/>
  <c r="J153" i="5"/>
  <c r="J416" i="5"/>
  <c r="J340" i="5"/>
  <c r="J45" i="5"/>
  <c r="J114" i="5"/>
  <c r="J755" i="5"/>
  <c r="J277" i="5"/>
  <c r="J810" i="5"/>
  <c r="J769" i="5"/>
  <c r="J718" i="5"/>
  <c r="J309" i="5"/>
  <c r="J253" i="5"/>
  <c r="J186" i="5"/>
  <c r="J22" i="5"/>
  <c r="J292" i="5"/>
  <c r="J42" i="5"/>
  <c r="J615" i="5"/>
  <c r="J228" i="5"/>
  <c r="J458" i="5"/>
  <c r="J888" i="5"/>
  <c r="J164" i="5"/>
  <c r="J199" i="5"/>
  <c r="J788" i="5"/>
  <c r="J156" i="5"/>
  <c r="J822" i="5"/>
  <c r="J662" i="5"/>
  <c r="J380" i="5"/>
  <c r="J32" i="5"/>
  <c r="J590" i="5"/>
  <c r="J294" i="5"/>
  <c r="J391" i="5"/>
  <c r="J193" i="5"/>
  <c r="J573" i="5"/>
  <c r="J287" i="5"/>
  <c r="J847" i="5"/>
  <c r="J821" i="5"/>
  <c r="J645" i="5"/>
  <c r="J625" i="5"/>
  <c r="J279" i="5"/>
  <c r="J24" i="5"/>
  <c r="J623" i="5"/>
  <c r="J196" i="5"/>
  <c r="J909" i="5"/>
  <c r="J92" i="5"/>
  <c r="J693" i="5"/>
  <c r="J523" i="5"/>
  <c r="J577" i="5"/>
  <c r="J676" i="5"/>
  <c r="J747" i="5"/>
  <c r="J487" i="5"/>
  <c r="J707" i="5"/>
  <c r="J216" i="5"/>
  <c r="J879" i="5"/>
  <c r="J135" i="5"/>
  <c r="J813" i="5"/>
  <c r="J826" i="5"/>
  <c r="J394" i="5"/>
  <c r="J148" i="5"/>
  <c r="J604" i="5"/>
  <c r="J174" i="5"/>
  <c r="J866" i="5"/>
  <c r="J278" i="5"/>
  <c r="J682" i="5"/>
  <c r="J803" i="5"/>
  <c r="J40" i="5"/>
  <c r="J648" i="5"/>
  <c r="J895" i="5"/>
  <c r="J147" i="5"/>
  <c r="J522" i="5"/>
  <c r="J171" i="5"/>
  <c r="J806" i="5"/>
  <c r="J303" i="5"/>
  <c r="J752" i="5"/>
  <c r="J376" i="5"/>
  <c r="J430" i="5"/>
  <c r="J647" i="5"/>
  <c r="J687" i="5"/>
  <c r="J192" i="5"/>
  <c r="J701" i="5"/>
  <c r="J642" i="5"/>
  <c r="J167" i="5"/>
  <c r="J545" i="5"/>
  <c r="J802" i="5"/>
  <c r="J349" i="5"/>
  <c r="J397" i="5"/>
  <c r="J757" i="5"/>
  <c r="J511" i="5"/>
  <c r="J95" i="5"/>
  <c r="J569" i="5"/>
  <c r="J717" i="5"/>
  <c r="J168" i="5"/>
  <c r="J587" i="5"/>
  <c r="J258" i="5"/>
  <c r="J227" i="5"/>
  <c r="J567" i="5"/>
  <c r="J751" i="5"/>
  <c r="J311" i="5"/>
  <c r="J654" i="5"/>
  <c r="J471" i="5"/>
  <c r="J381" i="5"/>
  <c r="J544" i="5"/>
  <c r="J538" i="5"/>
  <c r="J239" i="5"/>
  <c r="J98" i="5"/>
  <c r="J194" i="5"/>
  <c r="J149" i="5"/>
  <c r="J330" i="5"/>
  <c r="J17" i="5"/>
  <c r="J306" i="5"/>
  <c r="J284" i="5"/>
  <c r="J858" i="5"/>
  <c r="J421" i="5"/>
  <c r="J459" i="5"/>
  <c r="J118" i="5"/>
  <c r="J801" i="5"/>
  <c r="J299" i="5"/>
  <c r="J833" i="5"/>
  <c r="J607" i="5"/>
  <c r="J82" i="5"/>
  <c r="J702" i="5"/>
  <c r="J433" i="5"/>
  <c r="J774" i="5"/>
  <c r="J259" i="5"/>
  <c r="J777" i="5"/>
  <c r="J94" i="5"/>
  <c r="J496" i="5"/>
  <c r="J374" i="5"/>
  <c r="H275" i="5"/>
  <c r="H243" i="5"/>
  <c r="H652" i="5"/>
  <c r="H188" i="5"/>
  <c r="H254" i="5"/>
  <c r="H157" i="5"/>
  <c r="H56" i="5"/>
  <c r="H355" i="5"/>
  <c r="H766" i="5"/>
  <c r="H904" i="5"/>
  <c r="H241" i="5"/>
  <c r="H825" i="5"/>
  <c r="H9" i="5"/>
  <c r="H466" i="5"/>
  <c r="H797" i="5"/>
  <c r="H346" i="5"/>
  <c r="H124" i="5"/>
  <c r="H422" i="5"/>
  <c r="H505" i="5"/>
  <c r="H798" i="5"/>
  <c r="H839" i="5"/>
  <c r="H110" i="5"/>
  <c r="H816" i="5"/>
  <c r="H293" i="5"/>
  <c r="H650" i="5"/>
  <c r="H449" i="5"/>
  <c r="H603" i="5"/>
  <c r="H417" i="5"/>
  <c r="H439" i="5"/>
  <c r="H226" i="5"/>
  <c r="H488" i="5"/>
  <c r="H176" i="5"/>
  <c r="H783" i="5"/>
  <c r="H883" i="5"/>
  <c r="H907" i="5"/>
  <c r="H666" i="5"/>
  <c r="H151" i="5"/>
  <c r="H800" i="5"/>
  <c r="H451" i="5"/>
  <c r="H321" i="5"/>
  <c r="H198" i="5"/>
  <c r="H812" i="5"/>
  <c r="H768" i="5"/>
  <c r="H283" i="5"/>
  <c r="H99" i="5"/>
  <c r="H405" i="5"/>
  <c r="H296" i="5"/>
  <c r="H791" i="5"/>
  <c r="H436" i="5"/>
  <c r="H224" i="5"/>
  <c r="H559" i="5"/>
  <c r="H204" i="5"/>
  <c r="H49" i="5"/>
  <c r="H772" i="5"/>
  <c r="H172" i="5"/>
  <c r="H12" i="5"/>
  <c r="H435" i="5"/>
  <c r="H353" i="5"/>
  <c r="H557" i="5"/>
  <c r="H536" i="5"/>
  <c r="H230" i="5"/>
  <c r="H356" i="5"/>
  <c r="H280" i="5"/>
  <c r="H20" i="5"/>
  <c r="H238" i="5"/>
  <c r="H432" i="5"/>
  <c r="H175" i="5"/>
  <c r="H44" i="5"/>
  <c r="H33" i="5"/>
  <c r="H898" i="5"/>
  <c r="H163" i="5"/>
  <c r="H84" i="5"/>
  <c r="H206" i="5"/>
  <c r="H265" i="5"/>
  <c r="H113" i="5"/>
  <c r="H453" i="5"/>
  <c r="H39" i="5"/>
  <c r="H489" i="5"/>
  <c r="H908" i="5"/>
  <c r="H257" i="5"/>
  <c r="H141" i="5"/>
  <c r="H592" i="5"/>
  <c r="H868" i="5"/>
  <c r="H497" i="5"/>
  <c r="H540" i="5"/>
  <c r="H300" i="5"/>
  <c r="H132" i="5"/>
  <c r="H610" i="5"/>
  <c r="H620" i="5"/>
  <c r="H67" i="5"/>
  <c r="H272" i="5"/>
  <c r="H674" i="5"/>
  <c r="H142" i="5"/>
  <c r="H322" i="5"/>
  <c r="H780" i="5"/>
  <c r="H129" i="5"/>
  <c r="H215" i="5"/>
  <c r="H667" i="5"/>
  <c r="H31" i="5"/>
  <c r="H115" i="5"/>
  <c r="H181" i="5"/>
  <c r="H392" i="5"/>
  <c r="H634" i="5"/>
  <c r="H47" i="5"/>
  <c r="H714" i="5"/>
  <c r="H328" i="5"/>
  <c r="H83" i="5"/>
  <c r="H393" i="5"/>
  <c r="H11" i="5"/>
  <c r="H116" i="5"/>
  <c r="H712" i="5"/>
  <c r="H166" i="5"/>
  <c r="H73" i="5"/>
  <c r="H112" i="5"/>
  <c r="H97" i="5"/>
  <c r="H475" i="5"/>
  <c r="H692" i="5"/>
  <c r="H737" i="5"/>
  <c r="H892" i="5"/>
  <c r="H771" i="5"/>
  <c r="H347" i="5"/>
  <c r="H575" i="5"/>
  <c r="H372" i="5"/>
  <c r="H30" i="5"/>
  <c r="H563" i="5"/>
  <c r="H134" i="5"/>
  <c r="H705" i="5"/>
  <c r="H425" i="5"/>
  <c r="H285" i="5"/>
  <c r="H213" i="5"/>
  <c r="H849" i="5"/>
  <c r="H348" i="5"/>
  <c r="H546" i="5"/>
  <c r="H384" i="5"/>
  <c r="H96" i="5"/>
  <c r="H636" i="5"/>
  <c r="H450" i="5"/>
  <c r="H260" i="5"/>
  <c r="H131" i="5"/>
  <c r="H902" i="5"/>
  <c r="H307" i="5"/>
  <c r="H267" i="5"/>
  <c r="H476" i="5"/>
  <c r="H86" i="5"/>
  <c r="H119" i="5"/>
  <c r="H846" i="5"/>
  <c r="H706" i="5"/>
  <c r="H683" i="5"/>
  <c r="H53" i="5"/>
  <c r="H832" i="5"/>
  <c r="H452" i="5"/>
  <c r="H271" i="5"/>
  <c r="H146" i="5"/>
  <c r="H104" i="5"/>
  <c r="H161" i="5"/>
  <c r="H455" i="5"/>
  <c r="H551" i="5"/>
  <c r="H554" i="5"/>
  <c r="H736" i="5"/>
  <c r="H708" i="5"/>
  <c r="H871" i="5"/>
  <c r="H720" i="5"/>
  <c r="H182" i="5"/>
  <c r="H722" i="5"/>
  <c r="H641" i="5"/>
  <c r="H517" i="5"/>
  <c r="H308" i="5"/>
  <c r="H824" i="5"/>
  <c r="H655" i="5"/>
  <c r="H606" i="5"/>
  <c r="H679" i="5"/>
  <c r="H415" i="5"/>
  <c r="H7" i="5"/>
  <c r="H312" i="5"/>
  <c r="H427" i="5"/>
  <c r="H262" i="5"/>
  <c r="H743" i="5"/>
  <c r="H566" i="5"/>
  <c r="H202" i="5"/>
  <c r="H860" i="5"/>
  <c r="H426" i="5"/>
  <c r="H298" i="5"/>
  <c r="H276" i="5"/>
  <c r="H819" i="5"/>
  <c r="H656" i="5"/>
  <c r="H547" i="5"/>
  <c r="H162" i="5"/>
  <c r="H79" i="5"/>
  <c r="H897" i="5"/>
  <c r="H468" i="5"/>
  <c r="H136" i="5"/>
  <c r="H290" i="5"/>
  <c r="H400" i="5"/>
  <c r="H361" i="5"/>
  <c r="H467" i="5"/>
  <c r="H616" i="5"/>
  <c r="H624" i="5"/>
  <c r="H122" i="5"/>
  <c r="H741" i="5"/>
  <c r="H804" i="5"/>
  <c r="H742" i="5"/>
  <c r="H673" i="5"/>
  <c r="H90" i="5"/>
  <c r="H61" i="5"/>
  <c r="H337" i="5"/>
  <c r="H732" i="5"/>
  <c r="H434" i="5"/>
  <c r="H552" i="5"/>
  <c r="H339" i="5"/>
  <c r="H354" i="5"/>
  <c r="H594" i="5"/>
  <c r="H102" i="5"/>
  <c r="H220" i="5"/>
  <c r="H343" i="5"/>
  <c r="H36" i="5"/>
  <c r="H794" i="5"/>
  <c r="H41" i="5"/>
  <c r="H359" i="5"/>
  <c r="H411" i="5"/>
  <c r="H407" i="5"/>
  <c r="H776" i="5"/>
  <c r="H586" i="5"/>
  <c r="H362" i="5"/>
  <c r="H728" i="5"/>
  <c r="H270" i="5"/>
  <c r="H170" i="5"/>
  <c r="H528" i="5"/>
  <c r="H288" i="5"/>
  <c r="H583" i="5"/>
  <c r="H886" i="5"/>
  <c r="H10" i="5"/>
  <c r="H699" i="5"/>
  <c r="H60" i="5"/>
  <c r="H360" i="5"/>
  <c r="H867" i="5"/>
  <c r="H744" i="5"/>
  <c r="H233" i="5"/>
  <c r="H873" i="5"/>
  <c r="H334" i="5"/>
  <c r="H762" i="5"/>
  <c r="H351" i="5"/>
  <c r="H203" i="5"/>
  <c r="H694" i="5"/>
  <c r="H315" i="5"/>
  <c r="H190" i="5"/>
  <c r="H518" i="5"/>
  <c r="H234" i="5"/>
  <c r="H734" i="5"/>
  <c r="H143" i="5"/>
  <c r="H619" i="5"/>
  <c r="H595" i="5"/>
  <c r="H778" i="5"/>
  <c r="H508" i="5"/>
  <c r="H266" i="5"/>
  <c r="H246" i="5"/>
  <c r="H758" i="5"/>
  <c r="H382" i="5"/>
  <c r="H58" i="5"/>
  <c r="H637" i="5"/>
  <c r="H244" i="5"/>
  <c r="H764" i="5"/>
  <c r="H513" i="5"/>
  <c r="H503" i="5"/>
  <c r="H622" i="5"/>
  <c r="H690" i="5"/>
  <c r="H80" i="5"/>
  <c r="H48" i="5"/>
  <c r="H484" i="5"/>
  <c r="H402" i="5"/>
  <c r="H34" i="5"/>
  <c r="H59" i="5"/>
  <c r="H527" i="5"/>
  <c r="H256" i="5"/>
  <c r="H63" i="5"/>
  <c r="H660" i="5"/>
  <c r="H504" i="5"/>
  <c r="H329" i="5"/>
  <c r="H872" i="5"/>
  <c r="H8" i="5"/>
  <c r="H221" i="5"/>
  <c r="H740" i="5"/>
  <c r="H448" i="5"/>
  <c r="H556" i="5"/>
  <c r="H201" i="5"/>
  <c r="H255" i="5"/>
  <c r="H103" i="5"/>
  <c r="H761" i="5"/>
  <c r="H526" i="5"/>
  <c r="H160" i="5"/>
  <c r="H700" i="5"/>
  <c r="H318" i="5"/>
  <c r="H211" i="5"/>
  <c r="H207" i="5"/>
  <c r="H379" i="5"/>
  <c r="H749" i="5"/>
  <c r="H479" i="5"/>
  <c r="H901" i="5"/>
  <c r="H50" i="5"/>
  <c r="H599" i="5"/>
  <c r="H628" i="5"/>
  <c r="H414" i="5"/>
  <c r="H140" i="5"/>
  <c r="H621" i="5"/>
  <c r="H389" i="5"/>
  <c r="H77" i="5"/>
  <c r="H23" i="5"/>
  <c r="H733" i="5"/>
  <c r="H365" i="5"/>
  <c r="H773" i="5"/>
  <c r="H282" i="5"/>
  <c r="H395" i="5"/>
  <c r="H875" i="5"/>
  <c r="H827" i="5"/>
  <c r="H876" i="5"/>
  <c r="H753" i="5"/>
  <c r="H759" i="5"/>
  <c r="H695" i="5"/>
  <c r="H342" i="5"/>
  <c r="H462" i="5"/>
  <c r="H443" i="5"/>
  <c r="H862" i="5"/>
  <c r="H591" i="5"/>
  <c r="H874" i="5"/>
  <c r="H263" i="5"/>
  <c r="H127" i="5"/>
  <c r="H123" i="5"/>
  <c r="H793" i="5"/>
  <c r="H807" i="5"/>
  <c r="H370" i="5"/>
  <c r="H16" i="5"/>
  <c r="H609" i="5"/>
  <c r="H437" i="5"/>
  <c r="H716" i="5"/>
  <c r="H320" i="5"/>
  <c r="H537" i="5"/>
  <c r="H836" i="5"/>
  <c r="H357" i="5"/>
  <c r="H345" i="5"/>
  <c r="H297" i="5"/>
  <c r="H644" i="5"/>
  <c r="H210" i="5"/>
  <c r="H409" i="5"/>
  <c r="H457" i="5"/>
  <c r="H564" i="5"/>
  <c r="H691" i="5"/>
  <c r="H626" i="5"/>
  <c r="H617" i="5"/>
  <c r="H530" i="5"/>
  <c r="H74" i="5"/>
  <c r="H514" i="5"/>
  <c r="H549" i="5"/>
  <c r="H19" i="5"/>
  <c r="H248" i="5"/>
  <c r="H323" i="5"/>
  <c r="H128" i="5"/>
  <c r="H711" i="5"/>
  <c r="H159" i="5"/>
  <c r="H327" i="5"/>
  <c r="H319" i="5"/>
  <c r="H605" i="5"/>
  <c r="H735" i="5"/>
  <c r="H786" i="5"/>
  <c r="H412" i="5"/>
  <c r="H818" i="5"/>
  <c r="H485" i="5"/>
  <c r="H817" i="5"/>
  <c r="H854" i="5"/>
  <c r="H43" i="5"/>
  <c r="H539" i="5"/>
  <c r="H643" i="5"/>
  <c r="H333" i="5"/>
  <c r="H646" i="5"/>
  <c r="H612" i="5"/>
  <c r="H325" i="5"/>
  <c r="H85" i="5"/>
  <c r="H703" i="5"/>
  <c r="H815" i="5"/>
  <c r="H500" i="5"/>
  <c r="H830" i="5"/>
  <c r="H838" i="5"/>
  <c r="H69" i="5"/>
  <c r="H651" i="5"/>
  <c r="H289" i="5"/>
  <c r="H542" i="5"/>
  <c r="H894" i="5"/>
  <c r="H657" i="5"/>
  <c r="H237" i="5"/>
  <c r="H835" i="5"/>
  <c r="H229" i="5"/>
  <c r="H481" i="5"/>
  <c r="H884" i="5"/>
  <c r="H195" i="5"/>
  <c r="H252" i="5"/>
  <c r="H247" i="5"/>
  <c r="H905" i="5"/>
  <c r="H664" i="5"/>
  <c r="H184" i="5"/>
  <c r="H893" i="5"/>
  <c r="H197" i="5"/>
  <c r="H767" i="5"/>
  <c r="H314" i="5"/>
  <c r="H133" i="5"/>
  <c r="H900" i="5"/>
  <c r="H473" i="5"/>
  <c r="H388" i="5"/>
  <c r="H745" i="5"/>
  <c r="H483" i="5"/>
  <c r="H242" i="5"/>
  <c r="H698" i="5"/>
  <c r="H731" i="5"/>
  <c r="H217" i="5"/>
  <c r="H640" i="5"/>
  <c r="H889" i="5"/>
  <c r="H853" i="5"/>
  <c r="H14" i="5"/>
  <c r="H760" i="5"/>
  <c r="H661" i="5"/>
  <c r="H611" i="5"/>
  <c r="H531" i="5"/>
  <c r="H633" i="5"/>
  <c r="H368" i="5"/>
  <c r="H719" i="5"/>
  <c r="H68" i="5"/>
  <c r="H597" i="5"/>
  <c r="H601" i="5"/>
  <c r="H859" i="5"/>
  <c r="H844" i="5"/>
  <c r="H808" i="5"/>
  <c r="H313" i="5"/>
  <c r="H887" i="5"/>
  <c r="H779" i="5"/>
  <c r="H130" i="5"/>
  <c r="H535" i="5"/>
  <c r="H553" i="5"/>
  <c r="H89" i="5"/>
  <c r="H738" i="5"/>
  <c r="H613" i="5"/>
  <c r="H291" i="5"/>
  <c r="H899" i="5"/>
  <c r="H521" i="5"/>
  <c r="H126" i="5"/>
  <c r="H440" i="5"/>
  <c r="H561" i="5"/>
  <c r="H498" i="5"/>
  <c r="H317" i="5"/>
  <c r="H100" i="5"/>
  <c r="H796" i="5"/>
  <c r="H158" i="5"/>
  <c r="H178" i="5"/>
  <c r="H456" i="5"/>
  <c r="H809" i="5"/>
  <c r="H472" i="5"/>
  <c r="H689" i="5"/>
  <c r="H200" i="5"/>
  <c r="H302" i="5"/>
  <c r="H413" i="5"/>
  <c r="H499" i="5"/>
  <c r="H78" i="5"/>
  <c r="H383" i="5"/>
  <c r="H792" i="5"/>
  <c r="H632" i="5"/>
  <c r="H445" i="5"/>
  <c r="H890" i="5"/>
  <c r="H87" i="5"/>
  <c r="H408" i="5"/>
  <c r="H76" i="5"/>
  <c r="H855" i="5"/>
  <c r="H373" i="5"/>
  <c r="H841" i="5"/>
  <c r="H525" i="5"/>
  <c r="H805" i="5"/>
  <c r="H165" i="5"/>
  <c r="H335" i="5"/>
  <c r="H653" i="5"/>
  <c r="H251" i="5"/>
  <c r="H814" i="5"/>
  <c r="H681" i="5"/>
  <c r="H680" i="5"/>
  <c r="H64" i="5"/>
  <c r="H179" i="5"/>
  <c r="H62" i="5"/>
  <c r="H375" i="5"/>
  <c r="H57" i="5"/>
  <c r="H371" i="5"/>
  <c r="H406" i="5"/>
  <c r="H232" i="5"/>
  <c r="H66" i="5"/>
  <c r="H138" i="5"/>
  <c r="H385" i="5"/>
  <c r="H670" i="5"/>
  <c r="H403" i="5"/>
  <c r="H843" i="5"/>
  <c r="H663" i="5"/>
  <c r="H269" i="5"/>
  <c r="H582" i="5"/>
  <c r="H183" i="5"/>
  <c r="H209" i="5"/>
  <c r="H177" i="5"/>
  <c r="H880" i="5"/>
  <c r="H29" i="5"/>
  <c r="H125" i="5"/>
  <c r="H38" i="5"/>
  <c r="H675" i="5"/>
  <c r="H460" i="5"/>
  <c r="H906" i="5"/>
  <c r="H219" i="5"/>
  <c r="H593" i="5"/>
  <c r="H101" i="5"/>
  <c r="H589" i="5"/>
  <c r="H685" i="5"/>
  <c r="H477" i="5"/>
  <c r="H495" i="5"/>
  <c r="H869" i="5"/>
  <c r="H848" i="5"/>
  <c r="H502" i="5"/>
  <c r="H424" i="5"/>
  <c r="H639" i="5"/>
  <c r="H588" i="5"/>
  <c r="H555" i="5"/>
  <c r="H173" i="5"/>
  <c r="H629" i="5"/>
  <c r="H572" i="5"/>
  <c r="H72" i="5"/>
  <c r="H787" i="5"/>
  <c r="H25" i="5"/>
  <c r="H396" i="5"/>
  <c r="H185" i="5"/>
  <c r="H18" i="5"/>
  <c r="H363" i="5"/>
  <c r="H145" i="5"/>
  <c r="H726" i="5"/>
  <c r="H419" i="5"/>
  <c r="H688" i="5"/>
  <c r="H367" i="5"/>
  <c r="H578" i="5"/>
  <c r="H261" i="5"/>
  <c r="H91" i="5"/>
  <c r="H584" i="5"/>
  <c r="H281" i="5"/>
  <c r="H672" i="5"/>
  <c r="H630" i="5"/>
  <c r="H790" i="5"/>
  <c r="H231" i="5"/>
  <c r="H344" i="5"/>
  <c r="H316" i="5"/>
  <c r="H180" i="5"/>
  <c r="H618" i="5"/>
  <c r="H510" i="5"/>
  <c r="H54" i="5"/>
  <c r="H187" i="5"/>
  <c r="H696" i="5"/>
  <c r="H820" i="5"/>
  <c r="H763" i="5"/>
  <c r="H441" i="5"/>
  <c r="H910" i="5"/>
  <c r="H390" i="5"/>
  <c r="H748" i="5"/>
  <c r="H26" i="5"/>
  <c r="H366" i="5"/>
  <c r="H598" i="5"/>
  <c r="H469" i="5"/>
  <c r="H837" i="5"/>
  <c r="H152" i="5"/>
  <c r="H729" i="5"/>
  <c r="H834" i="5"/>
  <c r="H386" i="5"/>
  <c r="H470" i="5"/>
  <c r="H709" i="5"/>
  <c r="H420" i="5"/>
  <c r="H444" i="5"/>
  <c r="H490" i="5"/>
  <c r="H775" i="5"/>
  <c r="H541" i="5"/>
  <c r="H781" i="5"/>
  <c r="H250" i="5"/>
  <c r="H524" i="5"/>
  <c r="H896" i="5"/>
  <c r="H885" i="5"/>
  <c r="H596" i="5"/>
  <c r="H571" i="5"/>
  <c r="H331" i="5"/>
  <c r="H574" i="5"/>
  <c r="H519" i="5"/>
  <c r="H189" i="5"/>
  <c r="H465" i="5"/>
  <c r="H881" i="5"/>
  <c r="H558" i="5"/>
  <c r="H105" i="5"/>
  <c r="H686" i="5"/>
  <c r="H442" i="5"/>
  <c r="H851" i="5"/>
  <c r="H746" i="5"/>
  <c r="H273" i="5"/>
  <c r="H336" i="5"/>
  <c r="H638" i="5"/>
  <c r="H304" i="5"/>
  <c r="H245" i="5"/>
  <c r="H429" i="5"/>
  <c r="H222" i="5"/>
  <c r="H570" i="5"/>
  <c r="H107" i="5"/>
  <c r="H286" i="5"/>
  <c r="H398" i="5"/>
  <c r="H249" i="5"/>
  <c r="H428" i="5"/>
  <c r="H369" i="5"/>
  <c r="H214" i="5"/>
  <c r="H608" i="5"/>
  <c r="H715" i="5"/>
  <c r="H338" i="5"/>
  <c r="H721" i="5"/>
  <c r="H840" i="5"/>
  <c r="H789" i="5"/>
  <c r="H878" i="5"/>
  <c r="H671" i="5"/>
  <c r="H191" i="5"/>
  <c r="H829" i="5"/>
  <c r="H548" i="5"/>
  <c r="H580" i="5"/>
  <c r="H710" i="5"/>
  <c r="H568" i="5"/>
  <c r="H765" i="5"/>
  <c r="H332" i="5"/>
  <c r="H579" i="5"/>
  <c r="H581" i="5"/>
  <c r="H739" i="5"/>
  <c r="H447" i="5"/>
  <c r="H81" i="5"/>
  <c r="H111" i="5"/>
  <c r="H870" i="5"/>
  <c r="H515" i="5"/>
  <c r="H903" i="5"/>
  <c r="H659" i="5"/>
  <c r="H46" i="5"/>
  <c r="H121" i="5"/>
  <c r="H15" i="5"/>
  <c r="H93" i="5"/>
  <c r="H842" i="5"/>
  <c r="H404" i="5"/>
  <c r="H324" i="5"/>
  <c r="H754" i="5"/>
  <c r="H154" i="5"/>
  <c r="H399" i="5"/>
  <c r="H799" i="5"/>
  <c r="H852" i="5"/>
  <c r="H461" i="5"/>
  <c r="H70" i="5"/>
  <c r="H863" i="5"/>
  <c r="H550" i="5"/>
  <c r="H431" i="5"/>
  <c r="H756" i="5"/>
  <c r="H865" i="5"/>
  <c r="H784" i="5"/>
  <c r="H153" i="5"/>
  <c r="H416" i="5"/>
  <c r="H340" i="5"/>
  <c r="H45" i="5"/>
  <c r="H114" i="5"/>
  <c r="H755" i="5"/>
  <c r="H277" i="5"/>
  <c r="H810" i="5"/>
  <c r="H769" i="5"/>
  <c r="H718" i="5"/>
  <c r="H309" i="5"/>
  <c r="H253" i="5"/>
  <c r="H186" i="5"/>
  <c r="H22" i="5"/>
  <c r="H292" i="5"/>
  <c r="H42" i="5"/>
  <c r="H615" i="5"/>
  <c r="H228" i="5"/>
  <c r="H458" i="5"/>
  <c r="H888" i="5"/>
  <c r="H164" i="5"/>
  <c r="H199" i="5"/>
  <c r="H788" i="5"/>
  <c r="H156" i="5"/>
  <c r="H822" i="5"/>
  <c r="H662" i="5"/>
  <c r="H380" i="5"/>
  <c r="H32" i="5"/>
  <c r="H590" i="5"/>
  <c r="H294" i="5"/>
  <c r="H391" i="5"/>
  <c r="H193" i="5"/>
  <c r="H573" i="5"/>
  <c r="H287" i="5"/>
  <c r="H847" i="5"/>
  <c r="H821" i="5"/>
  <c r="H645" i="5"/>
  <c r="H625" i="5"/>
  <c r="H279" i="5"/>
  <c r="H24" i="5"/>
  <c r="H623" i="5"/>
  <c r="H196" i="5"/>
  <c r="H909" i="5"/>
  <c r="H92" i="5"/>
  <c r="H693" i="5"/>
  <c r="H523" i="5"/>
  <c r="H577" i="5"/>
  <c r="H676" i="5"/>
  <c r="H747" i="5"/>
  <c r="H487" i="5"/>
  <c r="H707" i="5"/>
  <c r="H216" i="5"/>
  <c r="H879" i="5"/>
  <c r="H135" i="5"/>
  <c r="H813" i="5"/>
  <c r="H826" i="5"/>
  <c r="H394" i="5"/>
  <c r="H148" i="5"/>
  <c r="H604" i="5"/>
  <c r="H174" i="5"/>
  <c r="H866" i="5"/>
  <c r="H278" i="5"/>
  <c r="H682" i="5"/>
  <c r="H803" i="5"/>
  <c r="H40" i="5"/>
  <c r="H648" i="5"/>
  <c r="H895" i="5"/>
  <c r="H147" i="5"/>
  <c r="H522" i="5"/>
  <c r="H171" i="5"/>
  <c r="H806" i="5"/>
  <c r="H303" i="5"/>
  <c r="H752" i="5"/>
  <c r="H376" i="5"/>
  <c r="H430" i="5"/>
  <c r="H647" i="5"/>
  <c r="H687" i="5"/>
  <c r="H192" i="5"/>
  <c r="H701" i="5"/>
  <c r="H642" i="5"/>
  <c r="H167" i="5"/>
  <c r="H545" i="5"/>
  <c r="H802" i="5"/>
  <c r="H349" i="5"/>
  <c r="H397" i="5"/>
  <c r="H757" i="5"/>
  <c r="H511" i="5"/>
  <c r="H95" i="5"/>
  <c r="H569" i="5"/>
  <c r="H717" i="5"/>
  <c r="H168" i="5"/>
  <c r="H587" i="5"/>
  <c r="H258" i="5"/>
  <c r="H227" i="5"/>
  <c r="H567" i="5"/>
  <c r="H751" i="5"/>
  <c r="H311" i="5"/>
  <c r="H654" i="5"/>
  <c r="H471" i="5"/>
  <c r="H381" i="5"/>
  <c r="H544" i="5"/>
  <c r="H538" i="5"/>
  <c r="H239" i="5"/>
  <c r="H98" i="5"/>
  <c r="H194" i="5"/>
  <c r="H149" i="5"/>
  <c r="H330" i="5"/>
  <c r="H17" i="5"/>
  <c r="H306" i="5"/>
  <c r="H284" i="5"/>
  <c r="H858" i="5"/>
  <c r="H421" i="5"/>
  <c r="H459" i="5"/>
  <c r="H118" i="5"/>
  <c r="H801" i="5"/>
  <c r="H299" i="5"/>
  <c r="H833" i="5"/>
  <c r="H607" i="5"/>
  <c r="H82" i="5"/>
  <c r="H702" i="5"/>
  <c r="H433" i="5"/>
  <c r="H774" i="5"/>
  <c r="H259" i="5"/>
  <c r="H777" i="5"/>
  <c r="H94" i="5"/>
  <c r="H496" i="5"/>
  <c r="H374" i="5"/>
  <c r="G275" i="5"/>
  <c r="G243" i="5"/>
  <c r="G652" i="5"/>
  <c r="G188" i="5"/>
  <c r="G254" i="5"/>
  <c r="G157" i="5"/>
  <c r="G56" i="5"/>
  <c r="G355" i="5"/>
  <c r="G766" i="5"/>
  <c r="G904" i="5"/>
  <c r="G241" i="5"/>
  <c r="G825" i="5"/>
  <c r="G9" i="5"/>
  <c r="G466" i="5"/>
  <c r="G797" i="5"/>
  <c r="G346" i="5"/>
  <c r="G124" i="5"/>
  <c r="G422" i="5"/>
  <c r="G505" i="5"/>
  <c r="G798" i="5"/>
  <c r="G839" i="5"/>
  <c r="G110" i="5"/>
  <c r="G816" i="5"/>
  <c r="G293" i="5"/>
  <c r="G650" i="5"/>
  <c r="G449" i="5"/>
  <c r="G603" i="5"/>
  <c r="G417" i="5"/>
  <c r="G439" i="5"/>
  <c r="G226" i="5"/>
  <c r="G488" i="5"/>
  <c r="G176" i="5"/>
  <c r="G783" i="5"/>
  <c r="G883" i="5"/>
  <c r="G907" i="5"/>
  <c r="G666" i="5"/>
  <c r="G151" i="5"/>
  <c r="G800" i="5"/>
  <c r="G451" i="5"/>
  <c r="G321" i="5"/>
  <c r="G198" i="5"/>
  <c r="G812" i="5"/>
  <c r="G768" i="5"/>
  <c r="G283" i="5"/>
  <c r="G99" i="5"/>
  <c r="G405" i="5"/>
  <c r="G296" i="5"/>
  <c r="G791" i="5"/>
  <c r="G436" i="5"/>
  <c r="G224" i="5"/>
  <c r="G559" i="5"/>
  <c r="G204" i="5"/>
  <c r="G49" i="5"/>
  <c r="G772" i="5"/>
  <c r="G172" i="5"/>
  <c r="G12" i="5"/>
  <c r="G435" i="5"/>
  <c r="G353" i="5"/>
  <c r="G557" i="5"/>
  <c r="G536" i="5"/>
  <c r="G230" i="5"/>
  <c r="G356" i="5"/>
  <c r="G280" i="5"/>
  <c r="G20" i="5"/>
  <c r="G238" i="5"/>
  <c r="G432" i="5"/>
  <c r="G175" i="5"/>
  <c r="G44" i="5"/>
  <c r="G33" i="5"/>
  <c r="G898" i="5"/>
  <c r="G163" i="5"/>
  <c r="G84" i="5"/>
  <c r="G206" i="5"/>
  <c r="G265" i="5"/>
  <c r="G113" i="5"/>
  <c r="G453" i="5"/>
  <c r="G39" i="5"/>
  <c r="G489" i="5"/>
  <c r="G908" i="5"/>
  <c r="G257" i="5"/>
  <c r="G141" i="5"/>
  <c r="G592" i="5"/>
  <c r="G868" i="5"/>
  <c r="G497" i="5"/>
  <c r="G540" i="5"/>
  <c r="G300" i="5"/>
  <c r="G132" i="5"/>
  <c r="G610" i="5"/>
  <c r="G620" i="5"/>
  <c r="G67" i="5"/>
  <c r="G272" i="5"/>
  <c r="G674" i="5"/>
  <c r="G142" i="5"/>
  <c r="G322" i="5"/>
  <c r="G780" i="5"/>
  <c r="G129" i="5"/>
  <c r="G215" i="5"/>
  <c r="G667" i="5"/>
  <c r="G31" i="5"/>
  <c r="G115" i="5"/>
  <c r="G181" i="5"/>
  <c r="G392" i="5"/>
  <c r="G634" i="5"/>
  <c r="G47" i="5"/>
  <c r="G714" i="5"/>
  <c r="G328" i="5"/>
  <c r="G83" i="5"/>
  <c r="G393" i="5"/>
  <c r="G11" i="5"/>
  <c r="G116" i="5"/>
  <c r="G712" i="5"/>
  <c r="G166" i="5"/>
  <c r="G73" i="5"/>
  <c r="G112" i="5"/>
  <c r="G97" i="5"/>
  <c r="G475" i="5"/>
  <c r="G692" i="5"/>
  <c r="G737" i="5"/>
  <c r="G892" i="5"/>
  <c r="G771" i="5"/>
  <c r="G347" i="5"/>
  <c r="G575" i="5"/>
  <c r="G372" i="5"/>
  <c r="G30" i="5"/>
  <c r="G563" i="5"/>
  <c r="G134" i="5"/>
  <c r="G705" i="5"/>
  <c r="G425" i="5"/>
  <c r="G285" i="5"/>
  <c r="G213" i="5"/>
  <c r="G849" i="5"/>
  <c r="G348" i="5"/>
  <c r="G546" i="5"/>
  <c r="G384" i="5"/>
  <c r="G96" i="5"/>
  <c r="G636" i="5"/>
  <c r="G450" i="5"/>
  <c r="G260" i="5"/>
  <c r="G131" i="5"/>
  <c r="G902" i="5"/>
  <c r="G307" i="5"/>
  <c r="G267" i="5"/>
  <c r="G476" i="5"/>
  <c r="G86" i="5"/>
  <c r="G119" i="5"/>
  <c r="G846" i="5"/>
  <c r="G706" i="5"/>
  <c r="G683" i="5"/>
  <c r="G53" i="5"/>
  <c r="G832" i="5"/>
  <c r="G452" i="5"/>
  <c r="G271" i="5"/>
  <c r="G146" i="5"/>
  <c r="G104" i="5"/>
  <c r="G161" i="5"/>
  <c r="G455" i="5"/>
  <c r="G551" i="5"/>
  <c r="G554" i="5"/>
  <c r="G736" i="5"/>
  <c r="G708" i="5"/>
  <c r="G871" i="5"/>
  <c r="G720" i="5"/>
  <c r="G182" i="5"/>
  <c r="G722" i="5"/>
  <c r="G641" i="5"/>
  <c r="G517" i="5"/>
  <c r="G308" i="5"/>
  <c r="G824" i="5"/>
  <c r="G655" i="5"/>
  <c r="G606" i="5"/>
  <c r="G679" i="5"/>
  <c r="G415" i="5"/>
  <c r="G7" i="5"/>
  <c r="G312" i="5"/>
  <c r="G427" i="5"/>
  <c r="G262" i="5"/>
  <c r="G743" i="5"/>
  <c r="G566" i="5"/>
  <c r="G202" i="5"/>
  <c r="G860" i="5"/>
  <c r="G426" i="5"/>
  <c r="G298" i="5"/>
  <c r="G276" i="5"/>
  <c r="G819" i="5"/>
  <c r="G656" i="5"/>
  <c r="G547" i="5"/>
  <c r="G162" i="5"/>
  <c r="G79" i="5"/>
  <c r="G897" i="5"/>
  <c r="G468" i="5"/>
  <c r="G136" i="5"/>
  <c r="G290" i="5"/>
  <c r="G400" i="5"/>
  <c r="G361" i="5"/>
  <c r="G467" i="5"/>
  <c r="G616" i="5"/>
  <c r="G624" i="5"/>
  <c r="G122" i="5"/>
  <c r="G741" i="5"/>
  <c r="G804" i="5"/>
  <c r="G742" i="5"/>
  <c r="G673" i="5"/>
  <c r="G90" i="5"/>
  <c r="G61" i="5"/>
  <c r="G337" i="5"/>
  <c r="G732" i="5"/>
  <c r="G434" i="5"/>
  <c r="G552" i="5"/>
  <c r="G339" i="5"/>
  <c r="G354" i="5"/>
  <c r="G594" i="5"/>
  <c r="G102" i="5"/>
  <c r="G220" i="5"/>
  <c r="G343" i="5"/>
  <c r="G36" i="5"/>
  <c r="G794" i="5"/>
  <c r="G41" i="5"/>
  <c r="G359" i="5"/>
  <c r="G411" i="5"/>
  <c r="G407" i="5"/>
  <c r="G776" i="5"/>
  <c r="G586" i="5"/>
  <c r="G362" i="5"/>
  <c r="G728" i="5"/>
  <c r="G270" i="5"/>
  <c r="G170" i="5"/>
  <c r="G528" i="5"/>
  <c r="G288" i="5"/>
  <c r="G583" i="5"/>
  <c r="G886" i="5"/>
  <c r="G10" i="5"/>
  <c r="G699" i="5"/>
  <c r="G60" i="5"/>
  <c r="G360" i="5"/>
  <c r="G867" i="5"/>
  <c r="G744" i="5"/>
  <c r="G233" i="5"/>
  <c r="G873" i="5"/>
  <c r="G334" i="5"/>
  <c r="G762" i="5"/>
  <c r="G351" i="5"/>
  <c r="G203" i="5"/>
  <c r="G694" i="5"/>
  <c r="G315" i="5"/>
  <c r="G190" i="5"/>
  <c r="G518" i="5"/>
  <c r="G234" i="5"/>
  <c r="G734" i="5"/>
  <c r="G143" i="5"/>
  <c r="G619" i="5"/>
  <c r="G595" i="5"/>
  <c r="G778" i="5"/>
  <c r="G508" i="5"/>
  <c r="G266" i="5"/>
  <c r="G246" i="5"/>
  <c r="G758" i="5"/>
  <c r="G382" i="5"/>
  <c r="G58" i="5"/>
  <c r="G637" i="5"/>
  <c r="G244" i="5"/>
  <c r="G764" i="5"/>
  <c r="G513" i="5"/>
  <c r="G503" i="5"/>
  <c r="G622" i="5"/>
  <c r="G690" i="5"/>
  <c r="G80" i="5"/>
  <c r="G48" i="5"/>
  <c r="G484" i="5"/>
  <c r="G402" i="5"/>
  <c r="G34" i="5"/>
  <c r="G59" i="5"/>
  <c r="G527" i="5"/>
  <c r="G256" i="5"/>
  <c r="G63" i="5"/>
  <c r="G660" i="5"/>
  <c r="G504" i="5"/>
  <c r="G329" i="5"/>
  <c r="G872" i="5"/>
  <c r="G8" i="5"/>
  <c r="G221" i="5"/>
  <c r="G740" i="5"/>
  <c r="G448" i="5"/>
  <c r="G556" i="5"/>
  <c r="G201" i="5"/>
  <c r="G255" i="5"/>
  <c r="G103" i="5"/>
  <c r="G761" i="5"/>
  <c r="G526" i="5"/>
  <c r="G160" i="5"/>
  <c r="G700" i="5"/>
  <c r="G318" i="5"/>
  <c r="G211" i="5"/>
  <c r="G207" i="5"/>
  <c r="G379" i="5"/>
  <c r="G749" i="5"/>
  <c r="G479" i="5"/>
  <c r="G901" i="5"/>
  <c r="G50" i="5"/>
  <c r="G599" i="5"/>
  <c r="G628" i="5"/>
  <c r="G414" i="5"/>
  <c r="G140" i="5"/>
  <c r="G621" i="5"/>
  <c r="G389" i="5"/>
  <c r="G77" i="5"/>
  <c r="G23" i="5"/>
  <c r="G733" i="5"/>
  <c r="G365" i="5"/>
  <c r="G773" i="5"/>
  <c r="G282" i="5"/>
  <c r="G395" i="5"/>
  <c r="G875" i="5"/>
  <c r="G827" i="5"/>
  <c r="G876" i="5"/>
  <c r="G753" i="5"/>
  <c r="G759" i="5"/>
  <c r="G695" i="5"/>
  <c r="G342" i="5"/>
  <c r="G462" i="5"/>
  <c r="G443" i="5"/>
  <c r="G862" i="5"/>
  <c r="G591" i="5"/>
  <c r="G874" i="5"/>
  <c r="G263" i="5"/>
  <c r="G127" i="5"/>
  <c r="G123" i="5"/>
  <c r="G793" i="5"/>
  <c r="G807" i="5"/>
  <c r="G370" i="5"/>
  <c r="G16" i="5"/>
  <c r="G609" i="5"/>
  <c r="G437" i="5"/>
  <c r="G716" i="5"/>
  <c r="G320" i="5"/>
  <c r="G537" i="5"/>
  <c r="G836" i="5"/>
  <c r="G357" i="5"/>
  <c r="G345" i="5"/>
  <c r="G297" i="5"/>
  <c r="G644" i="5"/>
  <c r="G210" i="5"/>
  <c r="G409" i="5"/>
  <c r="G457" i="5"/>
  <c r="G564" i="5"/>
  <c r="G691" i="5"/>
  <c r="G626" i="5"/>
  <c r="G617" i="5"/>
  <c r="G530" i="5"/>
  <c r="G74" i="5"/>
  <c r="G514" i="5"/>
  <c r="G549" i="5"/>
  <c r="G19" i="5"/>
  <c r="G248" i="5"/>
  <c r="G323" i="5"/>
  <c r="G128" i="5"/>
  <c r="G711" i="5"/>
  <c r="G159" i="5"/>
  <c r="G327" i="5"/>
  <c r="G319" i="5"/>
  <c r="G605" i="5"/>
  <c r="G735" i="5"/>
  <c r="G786" i="5"/>
  <c r="G412" i="5"/>
  <c r="G818" i="5"/>
  <c r="G485" i="5"/>
  <c r="G817" i="5"/>
  <c r="G854" i="5"/>
  <c r="G43" i="5"/>
  <c r="G539" i="5"/>
  <c r="G643" i="5"/>
  <c r="G333" i="5"/>
  <c r="G646" i="5"/>
  <c r="G612" i="5"/>
  <c r="G325" i="5"/>
  <c r="G85" i="5"/>
  <c r="G703" i="5"/>
  <c r="G815" i="5"/>
  <c r="G500" i="5"/>
  <c r="G830" i="5"/>
  <c r="G838" i="5"/>
  <c r="G69" i="5"/>
  <c r="G651" i="5"/>
  <c r="G289" i="5"/>
  <c r="G542" i="5"/>
  <c r="G894" i="5"/>
  <c r="G657" i="5"/>
  <c r="G237" i="5"/>
  <c r="G835" i="5"/>
  <c r="G229" i="5"/>
  <c r="G481" i="5"/>
  <c r="G884" i="5"/>
  <c r="G195" i="5"/>
  <c r="G252" i="5"/>
  <c r="G247" i="5"/>
  <c r="G905" i="5"/>
  <c r="G664" i="5"/>
  <c r="G184" i="5"/>
  <c r="G893" i="5"/>
  <c r="G197" i="5"/>
  <c r="G767" i="5"/>
  <c r="G314" i="5"/>
  <c r="G133" i="5"/>
  <c r="G900" i="5"/>
  <c r="G473" i="5"/>
  <c r="G388" i="5"/>
  <c r="G745" i="5"/>
  <c r="G483" i="5"/>
  <c r="G242" i="5"/>
  <c r="G698" i="5"/>
  <c r="G731" i="5"/>
  <c r="G217" i="5"/>
  <c r="G640" i="5"/>
  <c r="G889" i="5"/>
  <c r="G853" i="5"/>
  <c r="G14" i="5"/>
  <c r="G760" i="5"/>
  <c r="G661" i="5"/>
  <c r="G611" i="5"/>
  <c r="G531" i="5"/>
  <c r="G633" i="5"/>
  <c r="G368" i="5"/>
  <c r="G719" i="5"/>
  <c r="G68" i="5"/>
  <c r="G597" i="5"/>
  <c r="G601" i="5"/>
  <c r="G859" i="5"/>
  <c r="G844" i="5"/>
  <c r="G808" i="5"/>
  <c r="G313" i="5"/>
  <c r="G887" i="5"/>
  <c r="G779" i="5"/>
  <c r="G130" i="5"/>
  <c r="G535" i="5"/>
  <c r="G553" i="5"/>
  <c r="G89" i="5"/>
  <c r="G738" i="5"/>
  <c r="G613" i="5"/>
  <c r="G291" i="5"/>
  <c r="G899" i="5"/>
  <c r="G521" i="5"/>
  <c r="G126" i="5"/>
  <c r="G440" i="5"/>
  <c r="G561" i="5"/>
  <c r="G498" i="5"/>
  <c r="G317" i="5"/>
  <c r="G100" i="5"/>
  <c r="G796" i="5"/>
  <c r="G158" i="5"/>
  <c r="G178" i="5"/>
  <c r="G456" i="5"/>
  <c r="G809" i="5"/>
  <c r="G472" i="5"/>
  <c r="G689" i="5"/>
  <c r="G200" i="5"/>
  <c r="G302" i="5"/>
  <c r="G413" i="5"/>
  <c r="G499" i="5"/>
  <c r="G78" i="5"/>
  <c r="G383" i="5"/>
  <c r="G792" i="5"/>
  <c r="G632" i="5"/>
  <c r="G445" i="5"/>
  <c r="G890" i="5"/>
  <c r="G87" i="5"/>
  <c r="G408" i="5"/>
  <c r="G76" i="5"/>
  <c r="G855" i="5"/>
  <c r="G373" i="5"/>
  <c r="G841" i="5"/>
  <c r="G525" i="5"/>
  <c r="G805" i="5"/>
  <c r="G165" i="5"/>
  <c r="G335" i="5"/>
  <c r="G653" i="5"/>
  <c r="G251" i="5"/>
  <c r="G814" i="5"/>
  <c r="G681" i="5"/>
  <c r="G680" i="5"/>
  <c r="G64" i="5"/>
  <c r="G179" i="5"/>
  <c r="G62" i="5"/>
  <c r="G375" i="5"/>
  <c r="G57" i="5"/>
  <c r="G371" i="5"/>
  <c r="G406" i="5"/>
  <c r="G232" i="5"/>
  <c r="G66" i="5"/>
  <c r="G138" i="5"/>
  <c r="G385" i="5"/>
  <c r="G670" i="5"/>
  <c r="G403" i="5"/>
  <c r="G843" i="5"/>
  <c r="G663" i="5"/>
  <c r="G269" i="5"/>
  <c r="G582" i="5"/>
  <c r="G183" i="5"/>
  <c r="G209" i="5"/>
  <c r="G177" i="5"/>
  <c r="G880" i="5"/>
  <c r="G29" i="5"/>
  <c r="G125" i="5"/>
  <c r="G38" i="5"/>
  <c r="G675" i="5"/>
  <c r="G460" i="5"/>
  <c r="G906" i="5"/>
  <c r="G219" i="5"/>
  <c r="G593" i="5"/>
  <c r="G101" i="5"/>
  <c r="G589" i="5"/>
  <c r="G685" i="5"/>
  <c r="G477" i="5"/>
  <c r="G495" i="5"/>
  <c r="G869" i="5"/>
  <c r="G848" i="5"/>
  <c r="G502" i="5"/>
  <c r="G424" i="5"/>
  <c r="G639" i="5"/>
  <c r="G588" i="5"/>
  <c r="G555" i="5"/>
  <c r="G173" i="5"/>
  <c r="G629" i="5"/>
  <c r="G572" i="5"/>
  <c r="G72" i="5"/>
  <c r="G787" i="5"/>
  <c r="G25" i="5"/>
  <c r="G396" i="5"/>
  <c r="G185" i="5"/>
  <c r="G18" i="5"/>
  <c r="G363" i="5"/>
  <c r="G145" i="5"/>
  <c r="G726" i="5"/>
  <c r="G419" i="5"/>
  <c r="G688" i="5"/>
  <c r="G367" i="5"/>
  <c r="G578" i="5"/>
  <c r="G261" i="5"/>
  <c r="G91" i="5"/>
  <c r="G584" i="5"/>
  <c r="G281" i="5"/>
  <c r="G672" i="5"/>
  <c r="G630" i="5"/>
  <c r="G790" i="5"/>
  <c r="G231" i="5"/>
  <c r="G344" i="5"/>
  <c r="G316" i="5"/>
  <c r="G180" i="5"/>
  <c r="G618" i="5"/>
  <c r="G510" i="5"/>
  <c r="G54" i="5"/>
  <c r="G187" i="5"/>
  <c r="G696" i="5"/>
  <c r="G820" i="5"/>
  <c r="G763" i="5"/>
  <c r="G441" i="5"/>
  <c r="G910" i="5"/>
  <c r="G390" i="5"/>
  <c r="G748" i="5"/>
  <c r="G26" i="5"/>
  <c r="G366" i="5"/>
  <c r="G598" i="5"/>
  <c r="G469" i="5"/>
  <c r="G837" i="5"/>
  <c r="G152" i="5"/>
  <c r="G729" i="5"/>
  <c r="G834" i="5"/>
  <c r="G386" i="5"/>
  <c r="G470" i="5"/>
  <c r="G709" i="5"/>
  <c r="G420" i="5"/>
  <c r="G444" i="5"/>
  <c r="G490" i="5"/>
  <c r="G775" i="5"/>
  <c r="G541" i="5"/>
  <c r="G781" i="5"/>
  <c r="G250" i="5"/>
  <c r="G524" i="5"/>
  <c r="G896" i="5"/>
  <c r="G885" i="5"/>
  <c r="G596" i="5"/>
  <c r="G571" i="5"/>
  <c r="G331" i="5"/>
  <c r="G574" i="5"/>
  <c r="G519" i="5"/>
  <c r="G189" i="5"/>
  <c r="G465" i="5"/>
  <c r="G881" i="5"/>
  <c r="G558" i="5"/>
  <c r="G105" i="5"/>
  <c r="G686" i="5"/>
  <c r="G442" i="5"/>
  <c r="G851" i="5"/>
  <c r="G746" i="5"/>
  <c r="G273" i="5"/>
  <c r="G336" i="5"/>
  <c r="G638" i="5"/>
  <c r="G304" i="5"/>
  <c r="G245" i="5"/>
  <c r="G429" i="5"/>
  <c r="G222" i="5"/>
  <c r="G570" i="5"/>
  <c r="G107" i="5"/>
  <c r="G286" i="5"/>
  <c r="G398" i="5"/>
  <c r="G249" i="5"/>
  <c r="G428" i="5"/>
  <c r="G369" i="5"/>
  <c r="G214" i="5"/>
  <c r="G608" i="5"/>
  <c r="G715" i="5"/>
  <c r="G338" i="5"/>
  <c r="G721" i="5"/>
  <c r="G840" i="5"/>
  <c r="G789" i="5"/>
  <c r="G878" i="5"/>
  <c r="G671" i="5"/>
  <c r="G191" i="5"/>
  <c r="G829" i="5"/>
  <c r="G548" i="5"/>
  <c r="G580" i="5"/>
  <c r="G710" i="5"/>
  <c r="G568" i="5"/>
  <c r="G765" i="5"/>
  <c r="G332" i="5"/>
  <c r="G579" i="5"/>
  <c r="G581" i="5"/>
  <c r="G739" i="5"/>
  <c r="G447" i="5"/>
  <c r="G81" i="5"/>
  <c r="G111" i="5"/>
  <c r="G870" i="5"/>
  <c r="G515" i="5"/>
  <c r="G903" i="5"/>
  <c r="G659" i="5"/>
  <c r="G46" i="5"/>
  <c r="G121" i="5"/>
  <c r="G15" i="5"/>
  <c r="G93" i="5"/>
  <c r="G842" i="5"/>
  <c r="G404" i="5"/>
  <c r="G324" i="5"/>
  <c r="G754" i="5"/>
  <c r="G154" i="5"/>
  <c r="G399" i="5"/>
  <c r="G799" i="5"/>
  <c r="G852" i="5"/>
  <c r="G461" i="5"/>
  <c r="G70" i="5"/>
  <c r="G863" i="5"/>
  <c r="G550" i="5"/>
  <c r="G431" i="5"/>
  <c r="G756" i="5"/>
  <c r="G865" i="5"/>
  <c r="G784" i="5"/>
  <c r="G153" i="5"/>
  <c r="G416" i="5"/>
  <c r="G340" i="5"/>
  <c r="G45" i="5"/>
  <c r="G114" i="5"/>
  <c r="G755" i="5"/>
  <c r="G277" i="5"/>
  <c r="G810" i="5"/>
  <c r="G769" i="5"/>
  <c r="G718" i="5"/>
  <c r="G309" i="5"/>
  <c r="G253" i="5"/>
  <c r="G186" i="5"/>
  <c r="G22" i="5"/>
  <c r="G292" i="5"/>
  <c r="G42" i="5"/>
  <c r="G615" i="5"/>
  <c r="G228" i="5"/>
  <c r="G458" i="5"/>
  <c r="G888" i="5"/>
  <c r="G164" i="5"/>
  <c r="G199" i="5"/>
  <c r="G788" i="5"/>
  <c r="G156" i="5"/>
  <c r="G822" i="5"/>
  <c r="G662" i="5"/>
  <c r="G380" i="5"/>
  <c r="G32" i="5"/>
  <c r="G590" i="5"/>
  <c r="G294" i="5"/>
  <c r="G391" i="5"/>
  <c r="G193" i="5"/>
  <c r="G573" i="5"/>
  <c r="G287" i="5"/>
  <c r="G847" i="5"/>
  <c r="G821" i="5"/>
  <c r="G645" i="5"/>
  <c r="G625" i="5"/>
  <c r="G279" i="5"/>
  <c r="G24" i="5"/>
  <c r="G623" i="5"/>
  <c r="G196" i="5"/>
  <c r="G909" i="5"/>
  <c r="G92" i="5"/>
  <c r="G693" i="5"/>
  <c r="G523" i="5"/>
  <c r="G577" i="5"/>
  <c r="G676" i="5"/>
  <c r="G747" i="5"/>
  <c r="G487" i="5"/>
  <c r="G707" i="5"/>
  <c r="G216" i="5"/>
  <c r="G879" i="5"/>
  <c r="G135" i="5"/>
  <c r="G813" i="5"/>
  <c r="G826" i="5"/>
  <c r="G394" i="5"/>
  <c r="G148" i="5"/>
  <c r="G604" i="5"/>
  <c r="G174" i="5"/>
  <c r="G866" i="5"/>
  <c r="G278" i="5"/>
  <c r="G682" i="5"/>
  <c r="G803" i="5"/>
  <c r="G40" i="5"/>
  <c r="G648" i="5"/>
  <c r="G895" i="5"/>
  <c r="G147" i="5"/>
  <c r="G522" i="5"/>
  <c r="G171" i="5"/>
  <c r="G806" i="5"/>
  <c r="G303" i="5"/>
  <c r="G752" i="5"/>
  <c r="G376" i="5"/>
  <c r="G430" i="5"/>
  <c r="G647" i="5"/>
  <c r="G687" i="5"/>
  <c r="G192" i="5"/>
  <c r="G701" i="5"/>
  <c r="G642" i="5"/>
  <c r="G167" i="5"/>
  <c r="G545" i="5"/>
  <c r="G802" i="5"/>
  <c r="G349" i="5"/>
  <c r="G397" i="5"/>
  <c r="G757" i="5"/>
  <c r="G511" i="5"/>
  <c r="G95" i="5"/>
  <c r="G569" i="5"/>
  <c r="G717" i="5"/>
  <c r="G168" i="5"/>
  <c r="G587" i="5"/>
  <c r="G258" i="5"/>
  <c r="G227" i="5"/>
  <c r="G567" i="5"/>
  <c r="G751" i="5"/>
  <c r="G311" i="5"/>
  <c r="G654" i="5"/>
  <c r="G471" i="5"/>
  <c r="G381" i="5"/>
  <c r="G544" i="5"/>
  <c r="G538" i="5"/>
  <c r="G239" i="5"/>
  <c r="G98" i="5"/>
  <c r="G194" i="5"/>
  <c r="G149" i="5"/>
  <c r="G330" i="5"/>
  <c r="G17" i="5"/>
  <c r="G306" i="5"/>
  <c r="G284" i="5"/>
  <c r="G858" i="5"/>
  <c r="G421" i="5"/>
  <c r="G459" i="5"/>
  <c r="G118" i="5"/>
  <c r="G801" i="5"/>
  <c r="G299" i="5"/>
  <c r="G833" i="5"/>
  <c r="G607" i="5"/>
  <c r="G82" i="5"/>
  <c r="G702" i="5"/>
  <c r="G433" i="5"/>
  <c r="G774" i="5"/>
  <c r="G259" i="5"/>
  <c r="G777" i="5"/>
  <c r="G94" i="5"/>
  <c r="G496" i="5"/>
  <c r="G374" i="5"/>
  <c r="F275" i="5"/>
  <c r="F243" i="5"/>
  <c r="F652" i="5"/>
  <c r="F188" i="5"/>
  <c r="F254" i="5"/>
  <c r="F157" i="5"/>
  <c r="F56" i="5"/>
  <c r="F355" i="5"/>
  <c r="F766" i="5"/>
  <c r="F904" i="5"/>
  <c r="F241" i="5"/>
  <c r="F825" i="5"/>
  <c r="F9" i="5"/>
  <c r="F466" i="5"/>
  <c r="F797" i="5"/>
  <c r="F346" i="5"/>
  <c r="F124" i="5"/>
  <c r="F422" i="5"/>
  <c r="F505" i="5"/>
  <c r="F798" i="5"/>
  <c r="F839" i="5"/>
  <c r="F110" i="5"/>
  <c r="F816" i="5"/>
  <c r="F293" i="5"/>
  <c r="F650" i="5"/>
  <c r="F449" i="5"/>
  <c r="F603" i="5"/>
  <c r="F417" i="5"/>
  <c r="F439" i="5"/>
  <c r="F226" i="5"/>
  <c r="F488" i="5"/>
  <c r="F176" i="5"/>
  <c r="F783" i="5"/>
  <c r="F883" i="5"/>
  <c r="F907" i="5"/>
  <c r="F666" i="5"/>
  <c r="F151" i="5"/>
  <c r="F800" i="5"/>
  <c r="F451" i="5"/>
  <c r="F321" i="5"/>
  <c r="F198" i="5"/>
  <c r="F812" i="5"/>
  <c r="F768" i="5"/>
  <c r="F283" i="5"/>
  <c r="F99" i="5"/>
  <c r="F405" i="5"/>
  <c r="F296" i="5"/>
  <c r="F791" i="5"/>
  <c r="F436" i="5"/>
  <c r="F224" i="5"/>
  <c r="F559" i="5"/>
  <c r="F204" i="5"/>
  <c r="F49" i="5"/>
  <c r="F772" i="5"/>
  <c r="F172" i="5"/>
  <c r="F12" i="5"/>
  <c r="F435" i="5"/>
  <c r="F353" i="5"/>
  <c r="F557" i="5"/>
  <c r="F536" i="5"/>
  <c r="F230" i="5"/>
  <c r="F356" i="5"/>
  <c r="F280" i="5"/>
  <c r="F20" i="5"/>
  <c r="F238" i="5"/>
  <c r="F432" i="5"/>
  <c r="F175" i="5"/>
  <c r="F44" i="5"/>
  <c r="F33" i="5"/>
  <c r="F898" i="5"/>
  <c r="F163" i="5"/>
  <c r="F84" i="5"/>
  <c r="F206" i="5"/>
  <c r="F265" i="5"/>
  <c r="F113" i="5"/>
  <c r="F453" i="5"/>
  <c r="F39" i="5"/>
  <c r="F489" i="5"/>
  <c r="F908" i="5"/>
  <c r="F257" i="5"/>
  <c r="F141" i="5"/>
  <c r="F592" i="5"/>
  <c r="F868" i="5"/>
  <c r="F497" i="5"/>
  <c r="F540" i="5"/>
  <c r="F300" i="5"/>
  <c r="F132" i="5"/>
  <c r="F610" i="5"/>
  <c r="F620" i="5"/>
  <c r="F67" i="5"/>
  <c r="F272" i="5"/>
  <c r="F674" i="5"/>
  <c r="F142" i="5"/>
  <c r="F322" i="5"/>
  <c r="F780" i="5"/>
  <c r="F129" i="5"/>
  <c r="F215" i="5"/>
  <c r="F667" i="5"/>
  <c r="F31" i="5"/>
  <c r="F115" i="5"/>
  <c r="F181" i="5"/>
  <c r="F392" i="5"/>
  <c r="F634" i="5"/>
  <c r="F47" i="5"/>
  <c r="F714" i="5"/>
  <c r="F328" i="5"/>
  <c r="F83" i="5"/>
  <c r="F393" i="5"/>
  <c r="F11" i="5"/>
  <c r="F116" i="5"/>
  <c r="F712" i="5"/>
  <c r="F166" i="5"/>
  <c r="F73" i="5"/>
  <c r="F112" i="5"/>
  <c r="F97" i="5"/>
  <c r="F475" i="5"/>
  <c r="F692" i="5"/>
  <c r="F737" i="5"/>
  <c r="F892" i="5"/>
  <c r="F771" i="5"/>
  <c r="F347" i="5"/>
  <c r="F575" i="5"/>
  <c r="F372" i="5"/>
  <c r="F30" i="5"/>
  <c r="F563" i="5"/>
  <c r="F134" i="5"/>
  <c r="F705" i="5"/>
  <c r="F425" i="5"/>
  <c r="F285" i="5"/>
  <c r="F213" i="5"/>
  <c r="F849" i="5"/>
  <c r="F348" i="5"/>
  <c r="F546" i="5"/>
  <c r="F384" i="5"/>
  <c r="F96" i="5"/>
  <c r="F636" i="5"/>
  <c r="F450" i="5"/>
  <c r="F260" i="5"/>
  <c r="F131" i="5"/>
  <c r="F902" i="5"/>
  <c r="F307" i="5"/>
  <c r="F267" i="5"/>
  <c r="F476" i="5"/>
  <c r="F86" i="5"/>
  <c r="F119" i="5"/>
  <c r="F846" i="5"/>
  <c r="F706" i="5"/>
  <c r="F683" i="5"/>
  <c r="F53" i="5"/>
  <c r="F832" i="5"/>
  <c r="F452" i="5"/>
  <c r="F271" i="5"/>
  <c r="F146" i="5"/>
  <c r="F104" i="5"/>
  <c r="F161" i="5"/>
  <c r="F455" i="5"/>
  <c r="F551" i="5"/>
  <c r="F554" i="5"/>
  <c r="F736" i="5"/>
  <c r="F708" i="5"/>
  <c r="F871" i="5"/>
  <c r="F720" i="5"/>
  <c r="F182" i="5"/>
  <c r="F722" i="5"/>
  <c r="F641" i="5"/>
  <c r="F517" i="5"/>
  <c r="F308" i="5"/>
  <c r="F824" i="5"/>
  <c r="F655" i="5"/>
  <c r="F606" i="5"/>
  <c r="F679" i="5"/>
  <c r="F415" i="5"/>
  <c r="F7" i="5"/>
  <c r="F312" i="5"/>
  <c r="F427" i="5"/>
  <c r="F262" i="5"/>
  <c r="F743" i="5"/>
  <c r="F566" i="5"/>
  <c r="F202" i="5"/>
  <c r="F860" i="5"/>
  <c r="F426" i="5"/>
  <c r="F298" i="5"/>
  <c r="F276" i="5"/>
  <c r="F819" i="5"/>
  <c r="F656" i="5"/>
  <c r="F547" i="5"/>
  <c r="F162" i="5"/>
  <c r="F79" i="5"/>
  <c r="F897" i="5"/>
  <c r="F468" i="5"/>
  <c r="F136" i="5"/>
  <c r="F290" i="5"/>
  <c r="F400" i="5"/>
  <c r="F361" i="5"/>
  <c r="F467" i="5"/>
  <c r="F616" i="5"/>
  <c r="F624" i="5"/>
  <c r="F122" i="5"/>
  <c r="F741" i="5"/>
  <c r="F804" i="5"/>
  <c r="F742" i="5"/>
  <c r="F673" i="5"/>
  <c r="F90" i="5"/>
  <c r="F61" i="5"/>
  <c r="F337" i="5"/>
  <c r="F732" i="5"/>
  <c r="F434" i="5"/>
  <c r="F552" i="5"/>
  <c r="F339" i="5"/>
  <c r="F354" i="5"/>
  <c r="F594" i="5"/>
  <c r="F102" i="5"/>
  <c r="F220" i="5"/>
  <c r="F343" i="5"/>
  <c r="F36" i="5"/>
  <c r="F794" i="5"/>
  <c r="F41" i="5"/>
  <c r="F359" i="5"/>
  <c r="F411" i="5"/>
  <c r="F407" i="5"/>
  <c r="F776" i="5"/>
  <c r="F586" i="5"/>
  <c r="F362" i="5"/>
  <c r="F728" i="5"/>
  <c r="F270" i="5"/>
  <c r="F170" i="5"/>
  <c r="F528" i="5"/>
  <c r="F288" i="5"/>
  <c r="F583" i="5"/>
  <c r="F886" i="5"/>
  <c r="F10" i="5"/>
  <c r="F699" i="5"/>
  <c r="F60" i="5"/>
  <c r="F360" i="5"/>
  <c r="F867" i="5"/>
  <c r="F744" i="5"/>
  <c r="F233" i="5"/>
  <c r="F873" i="5"/>
  <c r="F334" i="5"/>
  <c r="F762" i="5"/>
  <c r="F351" i="5"/>
  <c r="F203" i="5"/>
  <c r="F694" i="5"/>
  <c r="F315" i="5"/>
  <c r="F190" i="5"/>
  <c r="F518" i="5"/>
  <c r="F234" i="5"/>
  <c r="F734" i="5"/>
  <c r="F143" i="5"/>
  <c r="F619" i="5"/>
  <c r="F595" i="5"/>
  <c r="F778" i="5"/>
  <c r="F508" i="5"/>
  <c r="F266" i="5"/>
  <c r="F246" i="5"/>
  <c r="F758" i="5"/>
  <c r="F382" i="5"/>
  <c r="F58" i="5"/>
  <c r="F637" i="5"/>
  <c r="F244" i="5"/>
  <c r="F764" i="5"/>
  <c r="F513" i="5"/>
  <c r="F503" i="5"/>
  <c r="F622" i="5"/>
  <c r="F690" i="5"/>
  <c r="F80" i="5"/>
  <c r="F48" i="5"/>
  <c r="F484" i="5"/>
  <c r="F402" i="5"/>
  <c r="F34" i="5"/>
  <c r="F59" i="5"/>
  <c r="F527" i="5"/>
  <c r="F256" i="5"/>
  <c r="F63" i="5"/>
  <c r="F660" i="5"/>
  <c r="F504" i="5"/>
  <c r="F329" i="5"/>
  <c r="F872" i="5"/>
  <c r="F8" i="5"/>
  <c r="F221" i="5"/>
  <c r="F740" i="5"/>
  <c r="F448" i="5"/>
  <c r="F556" i="5"/>
  <c r="F201" i="5"/>
  <c r="F255" i="5"/>
  <c r="F103" i="5"/>
  <c r="F761" i="5"/>
  <c r="F526" i="5"/>
  <c r="F160" i="5"/>
  <c r="F700" i="5"/>
  <c r="F318" i="5"/>
  <c r="F211" i="5"/>
  <c r="F207" i="5"/>
  <c r="F379" i="5"/>
  <c r="F749" i="5"/>
  <c r="F479" i="5"/>
  <c r="F901" i="5"/>
  <c r="F50" i="5"/>
  <c r="F599" i="5"/>
  <c r="F628" i="5"/>
  <c r="F414" i="5"/>
  <c r="F140" i="5"/>
  <c r="F621" i="5"/>
  <c r="F389" i="5"/>
  <c r="F77" i="5"/>
  <c r="F23" i="5"/>
  <c r="F733" i="5"/>
  <c r="F365" i="5"/>
  <c r="F773" i="5"/>
  <c r="F282" i="5"/>
  <c r="F395" i="5"/>
  <c r="F875" i="5"/>
  <c r="F827" i="5"/>
  <c r="F876" i="5"/>
  <c r="F753" i="5"/>
  <c r="F759" i="5"/>
  <c r="F695" i="5"/>
  <c r="F342" i="5"/>
  <c r="F462" i="5"/>
  <c r="F443" i="5"/>
  <c r="F862" i="5"/>
  <c r="F591" i="5"/>
  <c r="F874" i="5"/>
  <c r="F263" i="5"/>
  <c r="F127" i="5"/>
  <c r="F123" i="5"/>
  <c r="F793" i="5"/>
  <c r="F807" i="5"/>
  <c r="F370" i="5"/>
  <c r="F16" i="5"/>
  <c r="F609" i="5"/>
  <c r="F437" i="5"/>
  <c r="F716" i="5"/>
  <c r="F320" i="5"/>
  <c r="F537" i="5"/>
  <c r="F836" i="5"/>
  <c r="F357" i="5"/>
  <c r="F345" i="5"/>
  <c r="F297" i="5"/>
  <c r="F644" i="5"/>
  <c r="F210" i="5"/>
  <c r="F409" i="5"/>
  <c r="F457" i="5"/>
  <c r="F564" i="5"/>
  <c r="F691" i="5"/>
  <c r="F626" i="5"/>
  <c r="F617" i="5"/>
  <c r="F530" i="5"/>
  <c r="F74" i="5"/>
  <c r="F514" i="5"/>
  <c r="F549" i="5"/>
  <c r="F19" i="5"/>
  <c r="F248" i="5"/>
  <c r="F323" i="5"/>
  <c r="F128" i="5"/>
  <c r="F711" i="5"/>
  <c r="F159" i="5"/>
  <c r="F327" i="5"/>
  <c r="F319" i="5"/>
  <c r="F605" i="5"/>
  <c r="F735" i="5"/>
  <c r="F786" i="5"/>
  <c r="F412" i="5"/>
  <c r="F818" i="5"/>
  <c r="F485" i="5"/>
  <c r="F817" i="5"/>
  <c r="F854" i="5"/>
  <c r="F43" i="5"/>
  <c r="F539" i="5"/>
  <c r="F643" i="5"/>
  <c r="F333" i="5"/>
  <c r="F646" i="5"/>
  <c r="F612" i="5"/>
  <c r="F325" i="5"/>
  <c r="F85" i="5"/>
  <c r="F703" i="5"/>
  <c r="F815" i="5"/>
  <c r="F500" i="5"/>
  <c r="F830" i="5"/>
  <c r="F838" i="5"/>
  <c r="F69" i="5"/>
  <c r="F651" i="5"/>
  <c r="F289" i="5"/>
  <c r="F542" i="5"/>
  <c r="F894" i="5"/>
  <c r="F657" i="5"/>
  <c r="F237" i="5"/>
  <c r="F835" i="5"/>
  <c r="F229" i="5"/>
  <c r="F481" i="5"/>
  <c r="F884" i="5"/>
  <c r="F195" i="5"/>
  <c r="F252" i="5"/>
  <c r="F247" i="5"/>
  <c r="F905" i="5"/>
  <c r="F664" i="5"/>
  <c r="F184" i="5"/>
  <c r="F893" i="5"/>
  <c r="F197" i="5"/>
  <c r="F767" i="5"/>
  <c r="F314" i="5"/>
  <c r="F133" i="5"/>
  <c r="F900" i="5"/>
  <c r="F473" i="5"/>
  <c r="F388" i="5"/>
  <c r="F745" i="5"/>
  <c r="F483" i="5"/>
  <c r="F242" i="5"/>
  <c r="F698" i="5"/>
  <c r="F731" i="5"/>
  <c r="F217" i="5"/>
  <c r="F640" i="5"/>
  <c r="F889" i="5"/>
  <c r="F853" i="5"/>
  <c r="F14" i="5"/>
  <c r="F760" i="5"/>
  <c r="F661" i="5"/>
  <c r="F611" i="5"/>
  <c r="F531" i="5"/>
  <c r="F633" i="5"/>
  <c r="F368" i="5"/>
  <c r="F719" i="5"/>
  <c r="F68" i="5"/>
  <c r="F597" i="5"/>
  <c r="F601" i="5"/>
  <c r="F859" i="5"/>
  <c r="F844" i="5"/>
  <c r="F808" i="5"/>
  <c r="F313" i="5"/>
  <c r="F887" i="5"/>
  <c r="F779" i="5"/>
  <c r="F130" i="5"/>
  <c r="F535" i="5"/>
  <c r="F553" i="5"/>
  <c r="F89" i="5"/>
  <c r="F738" i="5"/>
  <c r="F613" i="5"/>
  <c r="F291" i="5"/>
  <c r="F899" i="5"/>
  <c r="F521" i="5"/>
  <c r="F126" i="5"/>
  <c r="F440" i="5"/>
  <c r="F561" i="5"/>
  <c r="F498" i="5"/>
  <c r="F317" i="5"/>
  <c r="F100" i="5"/>
  <c r="F796" i="5"/>
  <c r="F158" i="5"/>
  <c r="F178" i="5"/>
  <c r="F456" i="5"/>
  <c r="F809" i="5"/>
  <c r="F472" i="5"/>
  <c r="F689" i="5"/>
  <c r="F200" i="5"/>
  <c r="F302" i="5"/>
  <c r="F413" i="5"/>
  <c r="F499" i="5"/>
  <c r="F78" i="5"/>
  <c r="F383" i="5"/>
  <c r="F792" i="5"/>
  <c r="F632" i="5"/>
  <c r="F445" i="5"/>
  <c r="F890" i="5"/>
  <c r="F87" i="5"/>
  <c r="F408" i="5"/>
  <c r="F76" i="5"/>
  <c r="F855" i="5"/>
  <c r="F373" i="5"/>
  <c r="F841" i="5"/>
  <c r="F525" i="5"/>
  <c r="F805" i="5"/>
  <c r="F165" i="5"/>
  <c r="F335" i="5"/>
  <c r="F653" i="5"/>
  <c r="F251" i="5"/>
  <c r="F814" i="5"/>
  <c r="F681" i="5"/>
  <c r="F680" i="5"/>
  <c r="F64" i="5"/>
  <c r="F179" i="5"/>
  <c r="F62" i="5"/>
  <c r="F375" i="5"/>
  <c r="F57" i="5"/>
  <c r="F371" i="5"/>
  <c r="F406" i="5"/>
  <c r="F232" i="5"/>
  <c r="F66" i="5"/>
  <c r="F138" i="5"/>
  <c r="F385" i="5"/>
  <c r="F670" i="5"/>
  <c r="F403" i="5"/>
  <c r="F843" i="5"/>
  <c r="F663" i="5"/>
  <c r="F269" i="5"/>
  <c r="F582" i="5"/>
  <c r="F183" i="5"/>
  <c r="F209" i="5"/>
  <c r="F177" i="5"/>
  <c r="F880" i="5"/>
  <c r="F29" i="5"/>
  <c r="F125" i="5"/>
  <c r="F38" i="5"/>
  <c r="F675" i="5"/>
  <c r="F460" i="5"/>
  <c r="F906" i="5"/>
  <c r="F219" i="5"/>
  <c r="F593" i="5"/>
  <c r="F101" i="5"/>
  <c r="F589" i="5"/>
  <c r="F685" i="5"/>
  <c r="F477" i="5"/>
  <c r="F495" i="5"/>
  <c r="F869" i="5"/>
  <c r="F848" i="5"/>
  <c r="F502" i="5"/>
  <c r="F424" i="5"/>
  <c r="F639" i="5"/>
  <c r="F588" i="5"/>
  <c r="F555" i="5"/>
  <c r="F173" i="5"/>
  <c r="F629" i="5"/>
  <c r="F572" i="5"/>
  <c r="F72" i="5"/>
  <c r="F787" i="5"/>
  <c r="F25" i="5"/>
  <c r="F396" i="5"/>
  <c r="F185" i="5"/>
  <c r="F18" i="5"/>
  <c r="F363" i="5"/>
  <c r="F145" i="5"/>
  <c r="F726" i="5"/>
  <c r="F419" i="5"/>
  <c r="F688" i="5"/>
  <c r="F367" i="5"/>
  <c r="F578" i="5"/>
  <c r="F261" i="5"/>
  <c r="F91" i="5"/>
  <c r="F584" i="5"/>
  <c r="F281" i="5"/>
  <c r="F672" i="5"/>
  <c r="F630" i="5"/>
  <c r="F790" i="5"/>
  <c r="F231" i="5"/>
  <c r="F344" i="5"/>
  <c r="F316" i="5"/>
  <c r="F180" i="5"/>
  <c r="F618" i="5"/>
  <c r="F510" i="5"/>
  <c r="F54" i="5"/>
  <c r="F187" i="5"/>
  <c r="F696" i="5"/>
  <c r="F820" i="5"/>
  <c r="F763" i="5"/>
  <c r="F441" i="5"/>
  <c r="F910" i="5"/>
  <c r="F390" i="5"/>
  <c r="F748" i="5"/>
  <c r="F26" i="5"/>
  <c r="F366" i="5"/>
  <c r="F598" i="5"/>
  <c r="F469" i="5"/>
  <c r="F837" i="5"/>
  <c r="F152" i="5"/>
  <c r="F729" i="5"/>
  <c r="F834" i="5"/>
  <c r="F386" i="5"/>
  <c r="F470" i="5"/>
  <c r="F709" i="5"/>
  <c r="F420" i="5"/>
  <c r="F444" i="5"/>
  <c r="F490" i="5"/>
  <c r="F775" i="5"/>
  <c r="F541" i="5"/>
  <c r="F781" i="5"/>
  <c r="F250" i="5"/>
  <c r="F524" i="5"/>
  <c r="F896" i="5"/>
  <c r="F885" i="5"/>
  <c r="F596" i="5"/>
  <c r="F571" i="5"/>
  <c r="F331" i="5"/>
  <c r="F574" i="5"/>
  <c r="F519" i="5"/>
  <c r="F189" i="5"/>
  <c r="F465" i="5"/>
  <c r="F881" i="5"/>
  <c r="F558" i="5"/>
  <c r="F105" i="5"/>
  <c r="F686" i="5"/>
  <c r="F442" i="5"/>
  <c r="F851" i="5"/>
  <c r="F746" i="5"/>
  <c r="F273" i="5"/>
  <c r="F336" i="5"/>
  <c r="F638" i="5"/>
  <c r="F304" i="5"/>
  <c r="F245" i="5"/>
  <c r="F429" i="5"/>
  <c r="F222" i="5"/>
  <c r="F570" i="5"/>
  <c r="F107" i="5"/>
  <c r="F286" i="5"/>
  <c r="F398" i="5"/>
  <c r="F249" i="5"/>
  <c r="F428" i="5"/>
  <c r="F369" i="5"/>
  <c r="F214" i="5"/>
  <c r="F608" i="5"/>
  <c r="F715" i="5"/>
  <c r="F338" i="5"/>
  <c r="F721" i="5"/>
  <c r="F840" i="5"/>
  <c r="F789" i="5"/>
  <c r="F878" i="5"/>
  <c r="F671" i="5"/>
  <c r="F191" i="5"/>
  <c r="F829" i="5"/>
  <c r="F548" i="5"/>
  <c r="F580" i="5"/>
  <c r="F710" i="5"/>
  <c r="F568" i="5"/>
  <c r="F765" i="5"/>
  <c r="F332" i="5"/>
  <c r="F579" i="5"/>
  <c r="F581" i="5"/>
  <c r="F739" i="5"/>
  <c r="F447" i="5"/>
  <c r="F81" i="5"/>
  <c r="F111" i="5"/>
  <c r="F870" i="5"/>
  <c r="F515" i="5"/>
  <c r="F903" i="5"/>
  <c r="F659" i="5"/>
  <c r="F46" i="5"/>
  <c r="F121" i="5"/>
  <c r="F15" i="5"/>
  <c r="F93" i="5"/>
  <c r="F842" i="5"/>
  <c r="F404" i="5"/>
  <c r="F324" i="5"/>
  <c r="F754" i="5"/>
  <c r="F154" i="5"/>
  <c r="F399" i="5"/>
  <c r="F799" i="5"/>
  <c r="F852" i="5"/>
  <c r="F461" i="5"/>
  <c r="F70" i="5"/>
  <c r="F863" i="5"/>
  <c r="F550" i="5"/>
  <c r="F431" i="5"/>
  <c r="F756" i="5"/>
  <c r="F865" i="5"/>
  <c r="F784" i="5"/>
  <c r="F153" i="5"/>
  <c r="F416" i="5"/>
  <c r="F340" i="5"/>
  <c r="A340" i="5" s="1"/>
  <c r="F45" i="5"/>
  <c r="F114" i="5"/>
  <c r="F755" i="5"/>
  <c r="F277" i="5"/>
  <c r="F810" i="5"/>
  <c r="F769" i="5"/>
  <c r="F718" i="5"/>
  <c r="F309" i="5"/>
  <c r="F253" i="5"/>
  <c r="F186" i="5"/>
  <c r="F22" i="5"/>
  <c r="F292" i="5"/>
  <c r="F42" i="5"/>
  <c r="F615" i="5"/>
  <c r="F228" i="5"/>
  <c r="F458" i="5"/>
  <c r="F888" i="5"/>
  <c r="F164" i="5"/>
  <c r="F199" i="5"/>
  <c r="F788" i="5"/>
  <c r="F156" i="5"/>
  <c r="F822" i="5"/>
  <c r="F662" i="5"/>
  <c r="F380" i="5"/>
  <c r="F32" i="5"/>
  <c r="F590" i="5"/>
  <c r="F294" i="5"/>
  <c r="F391" i="5"/>
  <c r="F193" i="5"/>
  <c r="F573" i="5"/>
  <c r="F287" i="5"/>
  <c r="F847" i="5"/>
  <c r="F821" i="5"/>
  <c r="F645" i="5"/>
  <c r="F625" i="5"/>
  <c r="F279" i="5"/>
  <c r="F24" i="5"/>
  <c r="F623" i="5"/>
  <c r="F196" i="5"/>
  <c r="F909" i="5"/>
  <c r="F92" i="5"/>
  <c r="F693" i="5"/>
  <c r="F523" i="5"/>
  <c r="F577" i="5"/>
  <c r="F676" i="5"/>
  <c r="F747" i="5"/>
  <c r="F487" i="5"/>
  <c r="F707" i="5"/>
  <c r="F216" i="5"/>
  <c r="F879" i="5"/>
  <c r="F135" i="5"/>
  <c r="F813" i="5"/>
  <c r="F826" i="5"/>
  <c r="F394" i="5"/>
  <c r="F148" i="5"/>
  <c r="F604" i="5"/>
  <c r="A604" i="5" s="1"/>
  <c r="F174" i="5"/>
  <c r="F866" i="5"/>
  <c r="F278" i="5"/>
  <c r="F682" i="5"/>
  <c r="F803" i="5"/>
  <c r="F40" i="5"/>
  <c r="F648" i="5"/>
  <c r="F895" i="5"/>
  <c r="F147" i="5"/>
  <c r="F522" i="5"/>
  <c r="F171" i="5"/>
  <c r="F806" i="5"/>
  <c r="F303" i="5"/>
  <c r="F752" i="5"/>
  <c r="F376" i="5"/>
  <c r="F430" i="5"/>
  <c r="F647" i="5"/>
  <c r="F687" i="5"/>
  <c r="F192" i="5"/>
  <c r="F701" i="5"/>
  <c r="F642" i="5"/>
  <c r="F167" i="5"/>
  <c r="F545" i="5"/>
  <c r="F802" i="5"/>
  <c r="F349" i="5"/>
  <c r="F397" i="5"/>
  <c r="F757" i="5"/>
  <c r="F511" i="5"/>
  <c r="F95" i="5"/>
  <c r="F569" i="5"/>
  <c r="F717" i="5"/>
  <c r="F168" i="5"/>
  <c r="F587" i="5"/>
  <c r="F258" i="5"/>
  <c r="F227" i="5"/>
  <c r="F567" i="5"/>
  <c r="F751" i="5"/>
  <c r="F311" i="5"/>
  <c r="F654" i="5"/>
  <c r="F471" i="5"/>
  <c r="F381" i="5"/>
  <c r="F544" i="5"/>
  <c r="F538" i="5"/>
  <c r="F239" i="5"/>
  <c r="F98" i="5"/>
  <c r="F194" i="5"/>
  <c r="F149" i="5"/>
  <c r="F330" i="5"/>
  <c r="F17" i="5"/>
  <c r="F306" i="5"/>
  <c r="F284" i="5"/>
  <c r="F858" i="5"/>
  <c r="F421" i="5"/>
  <c r="F459" i="5"/>
  <c r="F118" i="5"/>
  <c r="F801" i="5"/>
  <c r="A801" i="5" s="1"/>
  <c r="F299" i="5"/>
  <c r="A299" i="5" s="1"/>
  <c r="F833" i="5"/>
  <c r="F607" i="5"/>
  <c r="F82" i="5"/>
  <c r="F702" i="5"/>
  <c r="F433" i="5"/>
  <c r="F774" i="5"/>
  <c r="F259" i="5"/>
  <c r="F777" i="5"/>
  <c r="F94" i="5"/>
  <c r="F496" i="5"/>
  <c r="F374" i="5"/>
  <c r="C275" i="5"/>
  <c r="C243" i="5"/>
  <c r="C652" i="5"/>
  <c r="C188" i="5"/>
  <c r="C254" i="5"/>
  <c r="C157" i="5"/>
  <c r="C56" i="5"/>
  <c r="C355" i="5"/>
  <c r="C766" i="5"/>
  <c r="C904" i="5"/>
  <c r="C241" i="5"/>
  <c r="C825" i="5"/>
  <c r="C9" i="5"/>
  <c r="C466" i="5"/>
  <c r="C797" i="5"/>
  <c r="C346" i="5"/>
  <c r="C124" i="5"/>
  <c r="C422" i="5"/>
  <c r="C505" i="5"/>
  <c r="C798" i="5"/>
  <c r="C839" i="5"/>
  <c r="C110" i="5"/>
  <c r="C816" i="5"/>
  <c r="C293" i="5"/>
  <c r="C650" i="5"/>
  <c r="C449" i="5"/>
  <c r="C603" i="5"/>
  <c r="C417" i="5"/>
  <c r="C439" i="5"/>
  <c r="C226" i="5"/>
  <c r="C488" i="5"/>
  <c r="C176" i="5"/>
  <c r="C783" i="5"/>
  <c r="C883" i="5"/>
  <c r="C907" i="5"/>
  <c r="C666" i="5"/>
  <c r="C151" i="5"/>
  <c r="C800" i="5"/>
  <c r="C451" i="5"/>
  <c r="C321" i="5"/>
  <c r="C198" i="5"/>
  <c r="C812" i="5"/>
  <c r="C768" i="5"/>
  <c r="C283" i="5"/>
  <c r="C99" i="5"/>
  <c r="C405" i="5"/>
  <c r="C296" i="5"/>
  <c r="C791" i="5"/>
  <c r="C436" i="5"/>
  <c r="C224" i="5"/>
  <c r="C559" i="5"/>
  <c r="C204" i="5"/>
  <c r="C49" i="5"/>
  <c r="C772" i="5"/>
  <c r="C172" i="5"/>
  <c r="C12" i="5"/>
  <c r="C435" i="5"/>
  <c r="C353" i="5"/>
  <c r="C557" i="5"/>
  <c r="C536" i="5"/>
  <c r="C230" i="5"/>
  <c r="C356" i="5"/>
  <c r="C280" i="5"/>
  <c r="C20" i="5"/>
  <c r="C238" i="5"/>
  <c r="C432" i="5"/>
  <c r="C175" i="5"/>
  <c r="C44" i="5"/>
  <c r="C33" i="5"/>
  <c r="C898" i="5"/>
  <c r="C163" i="5"/>
  <c r="C84" i="5"/>
  <c r="C206" i="5"/>
  <c r="C265" i="5"/>
  <c r="C113" i="5"/>
  <c r="C453" i="5"/>
  <c r="C39" i="5"/>
  <c r="C489" i="5"/>
  <c r="C908" i="5"/>
  <c r="C257" i="5"/>
  <c r="C141" i="5"/>
  <c r="C592" i="5"/>
  <c r="C868" i="5"/>
  <c r="C497" i="5"/>
  <c r="C540" i="5"/>
  <c r="C300" i="5"/>
  <c r="C132" i="5"/>
  <c r="C610" i="5"/>
  <c r="C620" i="5"/>
  <c r="C67" i="5"/>
  <c r="C272" i="5"/>
  <c r="C674" i="5"/>
  <c r="C142" i="5"/>
  <c r="C322" i="5"/>
  <c r="C780" i="5"/>
  <c r="C129" i="5"/>
  <c r="C215" i="5"/>
  <c r="C667" i="5"/>
  <c r="C31" i="5"/>
  <c r="C115" i="5"/>
  <c r="C181" i="5"/>
  <c r="C392" i="5"/>
  <c r="C634" i="5"/>
  <c r="C47" i="5"/>
  <c r="C714" i="5"/>
  <c r="C328" i="5"/>
  <c r="C83" i="5"/>
  <c r="C393" i="5"/>
  <c r="C11" i="5"/>
  <c r="C116" i="5"/>
  <c r="C712" i="5"/>
  <c r="C166" i="5"/>
  <c r="C73" i="5"/>
  <c r="C112" i="5"/>
  <c r="C97" i="5"/>
  <c r="C475" i="5"/>
  <c r="C692" i="5"/>
  <c r="C737" i="5"/>
  <c r="C892" i="5"/>
  <c r="C771" i="5"/>
  <c r="C347" i="5"/>
  <c r="C575" i="5"/>
  <c r="C372" i="5"/>
  <c r="C30" i="5"/>
  <c r="C563" i="5"/>
  <c r="C134" i="5"/>
  <c r="C705" i="5"/>
  <c r="C425" i="5"/>
  <c r="C285" i="5"/>
  <c r="C213" i="5"/>
  <c r="C849" i="5"/>
  <c r="C348" i="5"/>
  <c r="C546" i="5"/>
  <c r="C384" i="5"/>
  <c r="C96" i="5"/>
  <c r="C636" i="5"/>
  <c r="C450" i="5"/>
  <c r="C260" i="5"/>
  <c r="C131" i="5"/>
  <c r="C902" i="5"/>
  <c r="C307" i="5"/>
  <c r="C267" i="5"/>
  <c r="C476" i="5"/>
  <c r="C86" i="5"/>
  <c r="C119" i="5"/>
  <c r="C846" i="5"/>
  <c r="C706" i="5"/>
  <c r="C683" i="5"/>
  <c r="C53" i="5"/>
  <c r="C832" i="5"/>
  <c r="C452" i="5"/>
  <c r="C271" i="5"/>
  <c r="C146" i="5"/>
  <c r="C104" i="5"/>
  <c r="C161" i="5"/>
  <c r="C455" i="5"/>
  <c r="C551" i="5"/>
  <c r="C554" i="5"/>
  <c r="C736" i="5"/>
  <c r="C708" i="5"/>
  <c r="C871" i="5"/>
  <c r="C720" i="5"/>
  <c r="C182" i="5"/>
  <c r="C722" i="5"/>
  <c r="C641" i="5"/>
  <c r="C517" i="5"/>
  <c r="C308" i="5"/>
  <c r="C824" i="5"/>
  <c r="C655" i="5"/>
  <c r="C606" i="5"/>
  <c r="C679" i="5"/>
  <c r="C415" i="5"/>
  <c r="C7" i="5"/>
  <c r="C312" i="5"/>
  <c r="C427" i="5"/>
  <c r="C262" i="5"/>
  <c r="C743" i="5"/>
  <c r="C566" i="5"/>
  <c r="C202" i="5"/>
  <c r="C860" i="5"/>
  <c r="C426" i="5"/>
  <c r="C298" i="5"/>
  <c r="C276" i="5"/>
  <c r="C819" i="5"/>
  <c r="C656" i="5"/>
  <c r="C547" i="5"/>
  <c r="C162" i="5"/>
  <c r="C79" i="5"/>
  <c r="C897" i="5"/>
  <c r="C468" i="5"/>
  <c r="C136" i="5"/>
  <c r="C290" i="5"/>
  <c r="C400" i="5"/>
  <c r="C361" i="5"/>
  <c r="C467" i="5"/>
  <c r="C616" i="5"/>
  <c r="C624" i="5"/>
  <c r="C122" i="5"/>
  <c r="C741" i="5"/>
  <c r="C804" i="5"/>
  <c r="C742" i="5"/>
  <c r="C673" i="5"/>
  <c r="C90" i="5"/>
  <c r="C61" i="5"/>
  <c r="C337" i="5"/>
  <c r="C732" i="5"/>
  <c r="C434" i="5"/>
  <c r="C552" i="5"/>
  <c r="C339" i="5"/>
  <c r="C354" i="5"/>
  <c r="C594" i="5"/>
  <c r="C102" i="5"/>
  <c r="C220" i="5"/>
  <c r="C343" i="5"/>
  <c r="C36" i="5"/>
  <c r="C794" i="5"/>
  <c r="C41" i="5"/>
  <c r="C359" i="5"/>
  <c r="C411" i="5"/>
  <c r="C407" i="5"/>
  <c r="C776" i="5"/>
  <c r="C586" i="5"/>
  <c r="C362" i="5"/>
  <c r="C728" i="5"/>
  <c r="C270" i="5"/>
  <c r="C170" i="5"/>
  <c r="C528" i="5"/>
  <c r="C288" i="5"/>
  <c r="C583" i="5"/>
  <c r="C886" i="5"/>
  <c r="C10" i="5"/>
  <c r="C699" i="5"/>
  <c r="C60" i="5"/>
  <c r="C360" i="5"/>
  <c r="C867" i="5"/>
  <c r="C744" i="5"/>
  <c r="C233" i="5"/>
  <c r="C873" i="5"/>
  <c r="C334" i="5"/>
  <c r="C762" i="5"/>
  <c r="C351" i="5"/>
  <c r="C203" i="5"/>
  <c r="C694" i="5"/>
  <c r="C315" i="5"/>
  <c r="C190" i="5"/>
  <c r="C518" i="5"/>
  <c r="C234" i="5"/>
  <c r="C734" i="5"/>
  <c r="C143" i="5"/>
  <c r="C619" i="5"/>
  <c r="C595" i="5"/>
  <c r="C778" i="5"/>
  <c r="C508" i="5"/>
  <c r="C266" i="5"/>
  <c r="C246" i="5"/>
  <c r="C758" i="5"/>
  <c r="C382" i="5"/>
  <c r="C58" i="5"/>
  <c r="C637" i="5"/>
  <c r="C244" i="5"/>
  <c r="C764" i="5"/>
  <c r="C513" i="5"/>
  <c r="C503" i="5"/>
  <c r="C622" i="5"/>
  <c r="C690" i="5"/>
  <c r="C80" i="5"/>
  <c r="C48" i="5"/>
  <c r="C484" i="5"/>
  <c r="C402" i="5"/>
  <c r="C34" i="5"/>
  <c r="C59" i="5"/>
  <c r="C527" i="5"/>
  <c r="C256" i="5"/>
  <c r="C63" i="5"/>
  <c r="C660" i="5"/>
  <c r="C504" i="5"/>
  <c r="C329" i="5"/>
  <c r="C872" i="5"/>
  <c r="C8" i="5"/>
  <c r="C221" i="5"/>
  <c r="C740" i="5"/>
  <c r="C448" i="5"/>
  <c r="C556" i="5"/>
  <c r="C201" i="5"/>
  <c r="C255" i="5"/>
  <c r="C103" i="5"/>
  <c r="C761" i="5"/>
  <c r="C526" i="5"/>
  <c r="C160" i="5"/>
  <c r="C700" i="5"/>
  <c r="C318" i="5"/>
  <c r="C211" i="5"/>
  <c r="C207" i="5"/>
  <c r="C379" i="5"/>
  <c r="C749" i="5"/>
  <c r="C479" i="5"/>
  <c r="C901" i="5"/>
  <c r="C50" i="5"/>
  <c r="C599" i="5"/>
  <c r="C628" i="5"/>
  <c r="C414" i="5"/>
  <c r="C140" i="5"/>
  <c r="C621" i="5"/>
  <c r="C389" i="5"/>
  <c r="C77" i="5"/>
  <c r="C23" i="5"/>
  <c r="C733" i="5"/>
  <c r="C365" i="5"/>
  <c r="C773" i="5"/>
  <c r="C282" i="5"/>
  <c r="C395" i="5"/>
  <c r="C875" i="5"/>
  <c r="C827" i="5"/>
  <c r="C876" i="5"/>
  <c r="C753" i="5"/>
  <c r="C759" i="5"/>
  <c r="C695" i="5"/>
  <c r="C342" i="5"/>
  <c r="C462" i="5"/>
  <c r="C443" i="5"/>
  <c r="C862" i="5"/>
  <c r="C591" i="5"/>
  <c r="C874" i="5"/>
  <c r="C263" i="5"/>
  <c r="C127" i="5"/>
  <c r="C123" i="5"/>
  <c r="C793" i="5"/>
  <c r="C807" i="5"/>
  <c r="C370" i="5"/>
  <c r="C16" i="5"/>
  <c r="C609" i="5"/>
  <c r="C437" i="5"/>
  <c r="C716" i="5"/>
  <c r="C320" i="5"/>
  <c r="C537" i="5"/>
  <c r="C836" i="5"/>
  <c r="C357" i="5"/>
  <c r="C345" i="5"/>
  <c r="C297" i="5"/>
  <c r="C644" i="5"/>
  <c r="C210" i="5"/>
  <c r="C409" i="5"/>
  <c r="C457" i="5"/>
  <c r="C564" i="5"/>
  <c r="C691" i="5"/>
  <c r="C626" i="5"/>
  <c r="C617" i="5"/>
  <c r="C530" i="5"/>
  <c r="C74" i="5"/>
  <c r="C514" i="5"/>
  <c r="C549" i="5"/>
  <c r="C19" i="5"/>
  <c r="C248" i="5"/>
  <c r="C323" i="5"/>
  <c r="C128" i="5"/>
  <c r="C711" i="5"/>
  <c r="C159" i="5"/>
  <c r="C327" i="5"/>
  <c r="C319" i="5"/>
  <c r="C605" i="5"/>
  <c r="C735" i="5"/>
  <c r="C786" i="5"/>
  <c r="C412" i="5"/>
  <c r="C818" i="5"/>
  <c r="C485" i="5"/>
  <c r="C817" i="5"/>
  <c r="C854" i="5"/>
  <c r="C43" i="5"/>
  <c r="C539" i="5"/>
  <c r="C643" i="5"/>
  <c r="C333" i="5"/>
  <c r="C646" i="5"/>
  <c r="C612" i="5"/>
  <c r="C325" i="5"/>
  <c r="C85" i="5"/>
  <c r="C703" i="5"/>
  <c r="C815" i="5"/>
  <c r="C500" i="5"/>
  <c r="C830" i="5"/>
  <c r="C838" i="5"/>
  <c r="C69" i="5"/>
  <c r="C651" i="5"/>
  <c r="C289" i="5"/>
  <c r="C542" i="5"/>
  <c r="C894" i="5"/>
  <c r="C657" i="5"/>
  <c r="C237" i="5"/>
  <c r="C835" i="5"/>
  <c r="C229" i="5"/>
  <c r="C481" i="5"/>
  <c r="C884" i="5"/>
  <c r="C195" i="5"/>
  <c r="C252" i="5"/>
  <c r="C247" i="5"/>
  <c r="C905" i="5"/>
  <c r="C664" i="5"/>
  <c r="C184" i="5"/>
  <c r="C893" i="5"/>
  <c r="C197" i="5"/>
  <c r="C767" i="5"/>
  <c r="C314" i="5"/>
  <c r="C133" i="5"/>
  <c r="C900" i="5"/>
  <c r="C473" i="5"/>
  <c r="C388" i="5"/>
  <c r="C745" i="5"/>
  <c r="C483" i="5"/>
  <c r="C242" i="5"/>
  <c r="C698" i="5"/>
  <c r="C731" i="5"/>
  <c r="C217" i="5"/>
  <c r="C640" i="5"/>
  <c r="C889" i="5"/>
  <c r="C853" i="5"/>
  <c r="C14" i="5"/>
  <c r="C760" i="5"/>
  <c r="C661" i="5"/>
  <c r="C611" i="5"/>
  <c r="C531" i="5"/>
  <c r="C633" i="5"/>
  <c r="C368" i="5"/>
  <c r="C719" i="5"/>
  <c r="C68" i="5"/>
  <c r="C597" i="5"/>
  <c r="C601" i="5"/>
  <c r="C859" i="5"/>
  <c r="C844" i="5"/>
  <c r="C808" i="5"/>
  <c r="C313" i="5"/>
  <c r="C887" i="5"/>
  <c r="C779" i="5"/>
  <c r="C130" i="5"/>
  <c r="C535" i="5"/>
  <c r="C553" i="5"/>
  <c r="C89" i="5"/>
  <c r="C738" i="5"/>
  <c r="C613" i="5"/>
  <c r="C291" i="5"/>
  <c r="C899" i="5"/>
  <c r="C521" i="5"/>
  <c r="C126" i="5"/>
  <c r="C440" i="5"/>
  <c r="C561" i="5"/>
  <c r="C498" i="5"/>
  <c r="C317" i="5"/>
  <c r="C100" i="5"/>
  <c r="C796" i="5"/>
  <c r="C158" i="5"/>
  <c r="C178" i="5"/>
  <c r="C456" i="5"/>
  <c r="C809" i="5"/>
  <c r="C472" i="5"/>
  <c r="C689" i="5"/>
  <c r="C200" i="5"/>
  <c r="C302" i="5"/>
  <c r="C413" i="5"/>
  <c r="C499" i="5"/>
  <c r="C78" i="5"/>
  <c r="C383" i="5"/>
  <c r="C792" i="5"/>
  <c r="C632" i="5"/>
  <c r="C445" i="5"/>
  <c r="C890" i="5"/>
  <c r="C87" i="5"/>
  <c r="C408" i="5"/>
  <c r="C76" i="5"/>
  <c r="C855" i="5"/>
  <c r="C373" i="5"/>
  <c r="C841" i="5"/>
  <c r="C525" i="5"/>
  <c r="C805" i="5"/>
  <c r="C165" i="5"/>
  <c r="C335" i="5"/>
  <c r="C653" i="5"/>
  <c r="C251" i="5"/>
  <c r="C814" i="5"/>
  <c r="C681" i="5"/>
  <c r="C680" i="5"/>
  <c r="C64" i="5"/>
  <c r="C179" i="5"/>
  <c r="C62" i="5"/>
  <c r="C375" i="5"/>
  <c r="C57" i="5"/>
  <c r="C371" i="5"/>
  <c r="C406" i="5"/>
  <c r="C232" i="5"/>
  <c r="C66" i="5"/>
  <c r="C138" i="5"/>
  <c r="C385" i="5"/>
  <c r="C670" i="5"/>
  <c r="C403" i="5"/>
  <c r="C843" i="5"/>
  <c r="C663" i="5"/>
  <c r="C269" i="5"/>
  <c r="C582" i="5"/>
  <c r="C183" i="5"/>
  <c r="C209" i="5"/>
  <c r="C177" i="5"/>
  <c r="C880" i="5"/>
  <c r="C29" i="5"/>
  <c r="C125" i="5"/>
  <c r="C38" i="5"/>
  <c r="C675" i="5"/>
  <c r="C460" i="5"/>
  <c r="C906" i="5"/>
  <c r="C219" i="5"/>
  <c r="C593" i="5"/>
  <c r="C101" i="5"/>
  <c r="C589" i="5"/>
  <c r="C685" i="5"/>
  <c r="C477" i="5"/>
  <c r="C495" i="5"/>
  <c r="C869" i="5"/>
  <c r="C848" i="5"/>
  <c r="C502" i="5"/>
  <c r="C424" i="5"/>
  <c r="C639" i="5"/>
  <c r="C588" i="5"/>
  <c r="C555" i="5"/>
  <c r="C173" i="5"/>
  <c r="C629" i="5"/>
  <c r="C572" i="5"/>
  <c r="C72" i="5"/>
  <c r="C787" i="5"/>
  <c r="C25" i="5"/>
  <c r="C396" i="5"/>
  <c r="C185" i="5"/>
  <c r="C18" i="5"/>
  <c r="C363" i="5"/>
  <c r="C145" i="5"/>
  <c r="C726" i="5"/>
  <c r="C419" i="5"/>
  <c r="C688" i="5"/>
  <c r="C367" i="5"/>
  <c r="C578" i="5"/>
  <c r="C261" i="5"/>
  <c r="C91" i="5"/>
  <c r="C584" i="5"/>
  <c r="C281" i="5"/>
  <c r="C672" i="5"/>
  <c r="C630" i="5"/>
  <c r="C790" i="5"/>
  <c r="C231" i="5"/>
  <c r="C344" i="5"/>
  <c r="C316" i="5"/>
  <c r="C180" i="5"/>
  <c r="C618" i="5"/>
  <c r="C510" i="5"/>
  <c r="C54" i="5"/>
  <c r="C187" i="5"/>
  <c r="C696" i="5"/>
  <c r="C820" i="5"/>
  <c r="C763" i="5"/>
  <c r="C441" i="5"/>
  <c r="C910" i="5"/>
  <c r="C390" i="5"/>
  <c r="C748" i="5"/>
  <c r="C26" i="5"/>
  <c r="C366" i="5"/>
  <c r="C598" i="5"/>
  <c r="C469" i="5"/>
  <c r="C837" i="5"/>
  <c r="C152" i="5"/>
  <c r="C729" i="5"/>
  <c r="C834" i="5"/>
  <c r="C386" i="5"/>
  <c r="C470" i="5"/>
  <c r="C709" i="5"/>
  <c r="C420" i="5"/>
  <c r="C444" i="5"/>
  <c r="C490" i="5"/>
  <c r="C775" i="5"/>
  <c r="C541" i="5"/>
  <c r="C781" i="5"/>
  <c r="C250" i="5"/>
  <c r="C524" i="5"/>
  <c r="C896" i="5"/>
  <c r="C885" i="5"/>
  <c r="C596" i="5"/>
  <c r="C571" i="5"/>
  <c r="C331" i="5"/>
  <c r="C574" i="5"/>
  <c r="C519" i="5"/>
  <c r="C189" i="5"/>
  <c r="C465" i="5"/>
  <c r="C881" i="5"/>
  <c r="C558" i="5"/>
  <c r="C105" i="5"/>
  <c r="C686" i="5"/>
  <c r="C442" i="5"/>
  <c r="C851" i="5"/>
  <c r="C746" i="5"/>
  <c r="C273" i="5"/>
  <c r="C336" i="5"/>
  <c r="C638" i="5"/>
  <c r="C304" i="5"/>
  <c r="C245" i="5"/>
  <c r="C429" i="5"/>
  <c r="C222" i="5"/>
  <c r="C570" i="5"/>
  <c r="C107" i="5"/>
  <c r="C286" i="5"/>
  <c r="C398" i="5"/>
  <c r="C249" i="5"/>
  <c r="C428" i="5"/>
  <c r="C369" i="5"/>
  <c r="C214" i="5"/>
  <c r="C608" i="5"/>
  <c r="C715" i="5"/>
  <c r="C338" i="5"/>
  <c r="C721" i="5"/>
  <c r="C840" i="5"/>
  <c r="C789" i="5"/>
  <c r="C878" i="5"/>
  <c r="C671" i="5"/>
  <c r="C191" i="5"/>
  <c r="C829" i="5"/>
  <c r="C548" i="5"/>
  <c r="C580" i="5"/>
  <c r="C710" i="5"/>
  <c r="C568" i="5"/>
  <c r="C765" i="5"/>
  <c r="C332" i="5"/>
  <c r="C579" i="5"/>
  <c r="C581" i="5"/>
  <c r="C739" i="5"/>
  <c r="C447" i="5"/>
  <c r="C81" i="5"/>
  <c r="C111" i="5"/>
  <c r="C870" i="5"/>
  <c r="C515" i="5"/>
  <c r="C903" i="5"/>
  <c r="C659" i="5"/>
  <c r="C46" i="5"/>
  <c r="C121" i="5"/>
  <c r="C15" i="5"/>
  <c r="C93" i="5"/>
  <c r="C842" i="5"/>
  <c r="C404" i="5"/>
  <c r="C324" i="5"/>
  <c r="C754" i="5"/>
  <c r="C154" i="5"/>
  <c r="C399" i="5"/>
  <c r="C799" i="5"/>
  <c r="C852" i="5"/>
  <c r="C461" i="5"/>
  <c r="C70" i="5"/>
  <c r="C863" i="5"/>
  <c r="C550" i="5"/>
  <c r="C431" i="5"/>
  <c r="C756" i="5"/>
  <c r="C865" i="5"/>
  <c r="C784" i="5"/>
  <c r="C153" i="5"/>
  <c r="C416" i="5"/>
  <c r="C340" i="5"/>
  <c r="C45" i="5"/>
  <c r="C114" i="5"/>
  <c r="C755" i="5"/>
  <c r="C277" i="5"/>
  <c r="C810" i="5"/>
  <c r="C769" i="5"/>
  <c r="C718" i="5"/>
  <c r="C309" i="5"/>
  <c r="C253" i="5"/>
  <c r="C186" i="5"/>
  <c r="C22" i="5"/>
  <c r="C292" i="5"/>
  <c r="C42" i="5"/>
  <c r="C615" i="5"/>
  <c r="C228" i="5"/>
  <c r="C458" i="5"/>
  <c r="C888" i="5"/>
  <c r="C164" i="5"/>
  <c r="C199" i="5"/>
  <c r="C788" i="5"/>
  <c r="C156" i="5"/>
  <c r="C822" i="5"/>
  <c r="C662" i="5"/>
  <c r="C380" i="5"/>
  <c r="C32" i="5"/>
  <c r="C590" i="5"/>
  <c r="C294" i="5"/>
  <c r="C391" i="5"/>
  <c r="C193" i="5"/>
  <c r="C573" i="5"/>
  <c r="C287" i="5"/>
  <c r="C847" i="5"/>
  <c r="C821" i="5"/>
  <c r="C645" i="5"/>
  <c r="C625" i="5"/>
  <c r="C279" i="5"/>
  <c r="C24" i="5"/>
  <c r="C623" i="5"/>
  <c r="C196" i="5"/>
  <c r="C909" i="5"/>
  <c r="C92" i="5"/>
  <c r="C693" i="5"/>
  <c r="C523" i="5"/>
  <c r="C577" i="5"/>
  <c r="C676" i="5"/>
  <c r="C747" i="5"/>
  <c r="C487" i="5"/>
  <c r="C707" i="5"/>
  <c r="C216" i="5"/>
  <c r="C879" i="5"/>
  <c r="C135" i="5"/>
  <c r="C813" i="5"/>
  <c r="C826" i="5"/>
  <c r="C394" i="5"/>
  <c r="C148" i="5"/>
  <c r="C604" i="5"/>
  <c r="C174" i="5"/>
  <c r="C866" i="5"/>
  <c r="C278" i="5"/>
  <c r="C682" i="5"/>
  <c r="C803" i="5"/>
  <c r="C40" i="5"/>
  <c r="C648" i="5"/>
  <c r="C895" i="5"/>
  <c r="C147" i="5"/>
  <c r="C522" i="5"/>
  <c r="C171" i="5"/>
  <c r="C806" i="5"/>
  <c r="C303" i="5"/>
  <c r="C752" i="5"/>
  <c r="C376" i="5"/>
  <c r="C430" i="5"/>
  <c r="C647" i="5"/>
  <c r="C687" i="5"/>
  <c r="C192" i="5"/>
  <c r="C701" i="5"/>
  <c r="C642" i="5"/>
  <c r="C167" i="5"/>
  <c r="C545" i="5"/>
  <c r="C802" i="5"/>
  <c r="C349" i="5"/>
  <c r="C397" i="5"/>
  <c r="C757" i="5"/>
  <c r="C511" i="5"/>
  <c r="C95" i="5"/>
  <c r="C569" i="5"/>
  <c r="C717" i="5"/>
  <c r="C168" i="5"/>
  <c r="C587" i="5"/>
  <c r="C258" i="5"/>
  <c r="C227" i="5"/>
  <c r="C567" i="5"/>
  <c r="C751" i="5"/>
  <c r="C311" i="5"/>
  <c r="C654" i="5"/>
  <c r="C471" i="5"/>
  <c r="C381" i="5"/>
  <c r="C544" i="5"/>
  <c r="C538" i="5"/>
  <c r="C239" i="5"/>
  <c r="C98" i="5"/>
  <c r="C194" i="5"/>
  <c r="C149" i="5"/>
  <c r="C330" i="5"/>
  <c r="C17" i="5"/>
  <c r="C306" i="5"/>
  <c r="C284" i="5"/>
  <c r="C858" i="5"/>
  <c r="C421" i="5"/>
  <c r="C459" i="5"/>
  <c r="C118" i="5"/>
  <c r="C801" i="5"/>
  <c r="C299" i="5"/>
  <c r="C833" i="5"/>
  <c r="C607" i="5"/>
  <c r="C82" i="5"/>
  <c r="C702" i="5"/>
  <c r="C433" i="5"/>
  <c r="C774" i="5"/>
  <c r="C259" i="5"/>
  <c r="C777" i="5"/>
  <c r="C94" i="5"/>
  <c r="C496" i="5"/>
  <c r="C374" i="5"/>
  <c r="P299" i="5"/>
  <c r="N299" i="5"/>
  <c r="M299" i="5"/>
  <c r="L299" i="5"/>
  <c r="P801" i="5"/>
  <c r="N801" i="5"/>
  <c r="M801" i="5"/>
  <c r="L801" i="5"/>
  <c r="K700" i="1"/>
  <c r="K412" i="1"/>
  <c r="K815" i="1"/>
  <c r="K558" i="1"/>
  <c r="K830" i="1"/>
  <c r="K540" i="1"/>
  <c r="K822" i="1"/>
  <c r="K841" i="1"/>
  <c r="K724" i="1"/>
  <c r="K68" i="1"/>
  <c r="K565" i="1"/>
  <c r="K730" i="1"/>
  <c r="K843" i="1"/>
  <c r="K269" i="1"/>
  <c r="K105" i="1"/>
  <c r="K600" i="1"/>
  <c r="K579" i="1"/>
  <c r="K266" i="1"/>
  <c r="K478" i="1"/>
  <c r="K333" i="1"/>
  <c r="K704" i="1"/>
  <c r="K164" i="1"/>
  <c r="K386" i="1"/>
  <c r="K228" i="1"/>
  <c r="K301" i="1"/>
  <c r="K139" i="1"/>
  <c r="K598" i="1"/>
  <c r="K660" i="1"/>
  <c r="K326" i="1"/>
  <c r="K611" i="1"/>
  <c r="K910" i="1"/>
  <c r="K233" i="1"/>
  <c r="K829" i="1"/>
  <c r="K117" i="1"/>
  <c r="K530" i="1"/>
  <c r="K251" i="1"/>
  <c r="K389" i="1"/>
  <c r="K689" i="1"/>
  <c r="K317" i="1"/>
  <c r="K585" i="1"/>
  <c r="K444" i="1"/>
  <c r="K35" i="1"/>
  <c r="K859" i="1"/>
  <c r="K45" i="1"/>
  <c r="K821" i="1"/>
  <c r="K358" i="1"/>
  <c r="K464" i="1"/>
  <c r="K661" i="1"/>
  <c r="K703" i="1"/>
  <c r="K346" i="1"/>
  <c r="K113" i="1"/>
  <c r="K739" i="1"/>
  <c r="K163" i="1"/>
  <c r="K638" i="1"/>
  <c r="K835" i="1"/>
  <c r="K747" i="1"/>
  <c r="K850" i="1"/>
  <c r="K242" i="1"/>
  <c r="K52" i="1"/>
  <c r="K712" i="1"/>
  <c r="K21" i="1"/>
  <c r="K152" i="1"/>
  <c r="K833" i="1"/>
  <c r="K479" i="1"/>
  <c r="K82" i="1"/>
  <c r="K669" i="1"/>
  <c r="K106" i="1"/>
  <c r="K792" i="1"/>
  <c r="K337" i="1"/>
  <c r="K578" i="1"/>
  <c r="K353" i="1"/>
  <c r="K399" i="1"/>
  <c r="K714" i="1"/>
  <c r="K603" i="1"/>
  <c r="K60" i="1"/>
  <c r="K489" i="1"/>
  <c r="K169" i="1"/>
  <c r="K376" i="1"/>
  <c r="K115" i="1"/>
  <c r="K255" i="1"/>
  <c r="K194" i="1"/>
  <c r="K322" i="1"/>
  <c r="K174" i="1"/>
  <c r="K32" i="1"/>
  <c r="K315" i="1"/>
  <c r="K10" i="1"/>
  <c r="K257" i="1"/>
  <c r="K351" i="1"/>
  <c r="K779" i="1"/>
  <c r="K688" i="1"/>
  <c r="K495" i="1"/>
  <c r="K170" i="1"/>
  <c r="K795" i="1"/>
  <c r="K856" i="1"/>
  <c r="K390" i="1"/>
  <c r="K262" i="1"/>
  <c r="K607" i="1"/>
  <c r="K435" i="1"/>
  <c r="K370" i="1"/>
  <c r="K879" i="1"/>
  <c r="K750" i="1"/>
  <c r="K467" i="1"/>
  <c r="K199" i="1"/>
  <c r="K803" i="1"/>
  <c r="K368" i="1"/>
  <c r="K680" i="1"/>
  <c r="K865" i="1"/>
  <c r="K883" i="1"/>
  <c r="K563" i="1"/>
  <c r="K210" i="1"/>
  <c r="K209" i="1"/>
  <c r="K550" i="1"/>
  <c r="K134" i="1"/>
  <c r="K361" i="1"/>
  <c r="K474" i="1"/>
  <c r="K70" i="1"/>
  <c r="K154" i="1"/>
  <c r="K256" i="1"/>
  <c r="K699" i="1"/>
  <c r="K636" i="1"/>
  <c r="K484" i="1"/>
  <c r="K880" i="1"/>
  <c r="K136" i="1"/>
  <c r="K696" i="1"/>
  <c r="K900" i="1"/>
  <c r="K22" i="1"/>
  <c r="K559" i="1"/>
  <c r="K555" i="1"/>
  <c r="K29" i="1"/>
  <c r="K539" i="1"/>
  <c r="K591" i="1"/>
  <c r="K46" i="1"/>
  <c r="K513" i="1"/>
  <c r="K108" i="1"/>
  <c r="K42" i="1"/>
  <c r="K125" i="1"/>
  <c r="K101" i="1"/>
  <c r="K597" i="1"/>
  <c r="K547" i="1"/>
  <c r="K24" i="1"/>
  <c r="K757" i="1"/>
  <c r="K475" i="1"/>
  <c r="K377" i="1"/>
  <c r="K568" i="1"/>
  <c r="K573" i="1"/>
  <c r="K518" i="1"/>
  <c r="K828" i="1"/>
  <c r="K499" i="1"/>
  <c r="K813" i="1"/>
  <c r="K552" i="1"/>
  <c r="K557" i="1"/>
  <c r="K776" i="1"/>
  <c r="K375" i="1"/>
  <c r="K888" i="1"/>
  <c r="K272" i="1"/>
  <c r="K379" i="1"/>
  <c r="K451" i="1"/>
  <c r="K196" i="1"/>
  <c r="K268" i="1"/>
  <c r="K831" i="1"/>
  <c r="K94" i="1"/>
  <c r="K800" i="1"/>
  <c r="K845" i="1"/>
  <c r="K656" i="1"/>
  <c r="K53" i="1"/>
  <c r="K847" i="1"/>
  <c r="K840" i="1"/>
  <c r="K891" i="1"/>
  <c r="K716" i="1"/>
  <c r="K392" i="1"/>
  <c r="K357" i="1"/>
  <c r="K343" i="1"/>
  <c r="K373" i="1"/>
  <c r="K773" i="1"/>
  <c r="K413" i="1"/>
  <c r="K858" i="1"/>
  <c r="K207" i="1"/>
  <c r="K394" i="1"/>
  <c r="K150" i="1"/>
  <c r="K851" i="1"/>
  <c r="K652" i="1"/>
  <c r="K457" i="1"/>
  <c r="K801" i="1"/>
  <c r="K385" i="1"/>
  <c r="K538" i="1"/>
  <c r="K247" i="1"/>
  <c r="K122" i="1"/>
  <c r="K224" i="1"/>
  <c r="K454" i="1"/>
  <c r="K860" i="1"/>
  <c r="K59" i="1"/>
  <c r="K369" i="1"/>
  <c r="K805" i="1"/>
  <c r="K749" i="1"/>
  <c r="K222" i="1"/>
  <c r="K204" i="1"/>
  <c r="K54" i="1"/>
  <c r="K602" i="1"/>
  <c r="K670" i="1"/>
  <c r="K414" i="1"/>
  <c r="K98" i="1"/>
  <c r="K763" i="1"/>
  <c r="K158" i="1"/>
  <c r="K360" i="1"/>
  <c r="K848" i="1"/>
  <c r="K528" i="1"/>
  <c r="K90" i="1"/>
  <c r="K140" i="1"/>
  <c r="K784" i="1"/>
  <c r="K340" i="1"/>
  <c r="K890" i="1"/>
  <c r="K868" i="1"/>
  <c r="K701" i="1"/>
  <c r="K324" i="1"/>
  <c r="K604" i="1"/>
  <c r="K264" i="1"/>
  <c r="K569" i="1"/>
  <c r="K674" i="1"/>
  <c r="K231" i="1"/>
  <c r="K319" i="1"/>
  <c r="K807" i="1"/>
  <c r="K157" i="1"/>
  <c r="K89" i="1"/>
  <c r="K448" i="1"/>
  <c r="K811" i="1"/>
  <c r="K447" i="1"/>
  <c r="K469" i="1"/>
  <c r="K331" i="1"/>
  <c r="K137" i="1"/>
  <c r="K455" i="1"/>
  <c r="K243" i="1"/>
  <c r="K753" i="1"/>
  <c r="K91" i="1"/>
  <c r="K239" i="1"/>
  <c r="K175" i="1"/>
  <c r="K881" i="1"/>
  <c r="K707" i="1"/>
  <c r="K185" i="1"/>
  <c r="K316" i="1"/>
  <c r="K382" i="1"/>
  <c r="K832" i="1"/>
  <c r="K398" i="1"/>
  <c r="K263" i="1"/>
  <c r="K769" i="1"/>
  <c r="K87" i="1"/>
  <c r="K471" i="1"/>
  <c r="K8" i="1"/>
  <c r="K182" i="1"/>
  <c r="K816" i="1"/>
  <c r="K587" i="1"/>
  <c r="K230" i="1"/>
  <c r="K362" i="1"/>
  <c r="K425" i="1"/>
  <c r="K314" i="1"/>
  <c r="K825" i="1"/>
  <c r="K657" i="1"/>
  <c r="K450" i="1"/>
  <c r="K155" i="1"/>
  <c r="K296" i="1"/>
  <c r="K427" i="1"/>
  <c r="K278" i="1"/>
  <c r="K616" i="1"/>
  <c r="K334" i="1"/>
  <c r="K212" i="1"/>
  <c r="K878" i="1"/>
  <c r="K819" i="1"/>
  <c r="K325" i="1"/>
  <c r="K872" i="1"/>
  <c r="K271" i="1"/>
  <c r="K622" i="1"/>
  <c r="K671" i="1"/>
  <c r="K345" i="1"/>
  <c r="K168" i="1"/>
  <c r="K617" i="1"/>
  <c r="K796" i="1"/>
  <c r="K762" i="1"/>
  <c r="K421" i="1"/>
  <c r="K627" i="1"/>
  <c r="K493" i="1"/>
  <c r="K618" i="1"/>
  <c r="K126" i="1"/>
  <c r="K295" i="1"/>
  <c r="K417" i="1"/>
  <c r="K601" i="1"/>
  <c r="K491" i="1"/>
  <c r="K854" i="1"/>
  <c r="K221" i="1"/>
  <c r="K347" i="1"/>
  <c r="K283" i="1"/>
  <c r="K583" i="1"/>
  <c r="K442" i="1"/>
  <c r="K595" i="1"/>
  <c r="K9" i="1"/>
  <c r="K649" i="1"/>
  <c r="K631" i="1"/>
  <c r="K510" i="1"/>
  <c r="K252" i="1"/>
  <c r="K525" i="1"/>
  <c r="K834" i="1"/>
  <c r="K768" i="1"/>
  <c r="K383" i="1"/>
  <c r="K903" i="1"/>
  <c r="K143" i="1"/>
  <c r="K445" i="1"/>
  <c r="K545" i="1"/>
  <c r="K793" i="1"/>
  <c r="K549" i="1"/>
  <c r="K367" i="1"/>
  <c r="K397" i="1"/>
  <c r="K584" i="1"/>
  <c r="K675" i="1"/>
  <c r="K135" i="1"/>
  <c r="K472" i="1"/>
  <c r="K589" i="1"/>
  <c r="K817" i="1"/>
  <c r="K909" i="1"/>
  <c r="K612" i="1"/>
  <c r="K128" i="1"/>
  <c r="K348" i="1"/>
  <c r="K96" i="1"/>
  <c r="K420" i="1"/>
  <c r="K102" i="1"/>
  <c r="K755" i="1"/>
  <c r="K292" i="1"/>
  <c r="K48" i="1"/>
  <c r="K138" i="1"/>
  <c r="K30" i="1"/>
  <c r="K121" i="1"/>
  <c r="K11" i="1"/>
  <c r="K387" i="1"/>
  <c r="K520" i="1"/>
  <c r="K434" i="1"/>
  <c r="K372" i="1"/>
  <c r="K329" i="1"/>
  <c r="K695" i="1"/>
  <c r="K225" i="1"/>
  <c r="K765" i="1"/>
  <c r="K388" i="1"/>
  <c r="K159" i="1"/>
  <c r="K574" i="1"/>
  <c r="K486" i="1"/>
  <c r="K69" i="1"/>
  <c r="K188" i="1"/>
  <c r="K496" i="1"/>
  <c r="K609" i="1"/>
  <c r="K655" i="1"/>
  <c r="K57" i="1"/>
  <c r="K662" i="1"/>
  <c r="K356" i="1"/>
  <c r="K141" i="1"/>
  <c r="K802" i="1"/>
  <c r="K220" i="1"/>
  <c r="K826" i="1"/>
  <c r="K494" i="1"/>
  <c r="K653" i="1"/>
  <c r="K206" i="1"/>
  <c r="K778" i="1"/>
  <c r="K542" i="1"/>
  <c r="K147" i="1"/>
  <c r="K452" i="1"/>
  <c r="K777" i="1"/>
  <c r="K876" i="1"/>
  <c r="K86" i="1"/>
  <c r="K838" i="1"/>
  <c r="K506" i="1"/>
  <c r="K201" i="1"/>
  <c r="K424" i="1"/>
  <c r="K39" i="1"/>
  <c r="K904" i="1"/>
  <c r="K561" i="1"/>
  <c r="K298" i="1"/>
  <c r="K488" i="1"/>
  <c r="K898" i="1"/>
  <c r="K710" i="1"/>
  <c r="K161" i="1"/>
  <c r="K482" i="1"/>
  <c r="K78" i="1"/>
  <c r="K566" i="1"/>
  <c r="K103" i="1"/>
  <c r="K28" i="1"/>
  <c r="K775" i="1"/>
  <c r="K693" i="1"/>
  <c r="K13" i="1"/>
  <c r="K901" i="1"/>
  <c r="K531" i="1"/>
  <c r="K320" i="1"/>
  <c r="K288" i="1"/>
  <c r="K894" i="1"/>
  <c r="K146" i="1"/>
  <c r="K708" i="1"/>
  <c r="K88" i="1"/>
  <c r="K522" i="1"/>
  <c r="K517" i="1"/>
  <c r="K687" i="1"/>
  <c r="K754" i="1"/>
  <c r="K80" i="1"/>
  <c r="K797" i="1"/>
  <c r="K554" i="1"/>
  <c r="K350" i="1"/>
  <c r="K100" i="1"/>
  <c r="K148" i="1"/>
  <c r="K608" i="1"/>
  <c r="K886" i="1"/>
  <c r="K422" i="1"/>
  <c r="K654" i="1"/>
  <c r="K81" i="1"/>
  <c r="K396" i="1"/>
  <c r="K403" i="1"/>
  <c r="K902" i="1"/>
  <c r="K167" i="1"/>
  <c r="K572" i="1"/>
  <c r="K365" i="1"/>
  <c r="K864" i="1"/>
  <c r="K217" i="1"/>
  <c r="K145" i="1"/>
  <c r="K260" i="1"/>
  <c r="K664" i="1"/>
  <c r="K65" i="1"/>
  <c r="K814" i="1"/>
  <c r="K12" i="1"/>
  <c r="K867" i="1"/>
  <c r="K628" i="1"/>
  <c r="K846" i="1"/>
  <c r="K431" i="1"/>
  <c r="K328" i="1"/>
  <c r="K673" i="1"/>
  <c r="K176" i="1"/>
  <c r="K297" i="1"/>
  <c r="K744" i="1"/>
  <c r="K459" i="1"/>
  <c r="K759" i="1"/>
  <c r="K626" i="1"/>
  <c r="K885" i="1"/>
  <c r="K51" i="1"/>
  <c r="K363" i="1"/>
  <c r="K127" i="1"/>
  <c r="K644" i="1"/>
  <c r="K570" i="1"/>
  <c r="K229" i="1"/>
  <c r="K820" i="1"/>
  <c r="K575" i="1"/>
  <c r="K736" i="1"/>
  <c r="K401" i="1"/>
  <c r="K149" i="1"/>
  <c r="K215" i="1"/>
  <c r="K250" i="1"/>
  <c r="K783" i="1"/>
  <c r="K837" i="1"/>
  <c r="K456" i="1"/>
  <c r="K123" i="1"/>
  <c r="K371" i="1"/>
  <c r="K576" i="1"/>
  <c r="K756" i="1"/>
  <c r="K438" i="1"/>
  <c r="K400" i="1"/>
  <c r="K605" i="1"/>
  <c r="K235" i="1"/>
  <c r="K305" i="1"/>
  <c r="K723" i="1"/>
  <c r="K211" i="1"/>
  <c r="K877" i="1"/>
  <c r="K497" i="1"/>
  <c r="K47" i="1"/>
  <c r="K592" i="1"/>
  <c r="K38" i="1"/>
  <c r="K440" i="1"/>
  <c r="K896" i="1"/>
  <c r="K728" i="1"/>
  <c r="K844" i="1"/>
  <c r="K524" i="1"/>
  <c r="K543" i="1"/>
  <c r="K303" i="1"/>
  <c r="K647" i="1"/>
  <c r="K487" i="1"/>
  <c r="K884" i="1"/>
  <c r="K378" i="1"/>
  <c r="K408" i="1"/>
  <c r="K118" i="1"/>
  <c r="K193" i="1"/>
  <c r="K541" i="1"/>
  <c r="K505" i="1"/>
  <c r="K694" i="1"/>
  <c r="K781" i="1"/>
  <c r="K676" i="1"/>
  <c r="K732" i="1"/>
  <c r="K432" i="1"/>
  <c r="K718" i="1"/>
  <c r="K171" i="1"/>
  <c r="K912" i="1"/>
  <c r="K120" i="1"/>
  <c r="K504" i="1"/>
  <c r="K564" i="1"/>
  <c r="K281" i="1"/>
  <c r="K804" i="1"/>
  <c r="K341" i="1"/>
  <c r="K665" i="1"/>
  <c r="K824" i="1"/>
  <c r="K26" i="1"/>
  <c r="K548" i="1"/>
  <c r="K782" i="1"/>
  <c r="K705" i="1"/>
  <c r="K738" i="1"/>
  <c r="K873" i="1"/>
  <c r="K567" i="1"/>
  <c r="K208" i="1"/>
  <c r="K706" i="1"/>
  <c r="K218" i="1"/>
  <c r="K391" i="1"/>
  <c r="K238" i="1"/>
  <c r="K177" i="1"/>
  <c r="K711" i="1"/>
  <c r="K537" i="1"/>
  <c r="K19" i="1"/>
  <c r="K853" i="1"/>
  <c r="K476" i="1"/>
  <c r="K726" i="1"/>
  <c r="K254" i="1"/>
  <c r="K646" i="1"/>
  <c r="K599" i="1"/>
  <c r="K679" i="1"/>
  <c r="K461" i="1"/>
  <c r="K466" i="1"/>
  <c r="K291" i="1"/>
  <c r="K223" i="1"/>
  <c r="K713" i="1"/>
  <c r="K23" i="1"/>
  <c r="K515" i="1"/>
  <c r="K519" i="1"/>
  <c r="K682" i="1"/>
  <c r="K300" i="1"/>
  <c r="K216" i="1"/>
  <c r="K692" i="1"/>
  <c r="K870" i="1"/>
  <c r="K490" i="1"/>
  <c r="K485" i="1"/>
  <c r="K110" i="1"/>
  <c r="K875" i="1"/>
  <c r="K410" i="1"/>
  <c r="K293" i="1"/>
  <c r="K861" i="1"/>
  <c r="K327" i="1"/>
  <c r="K887" i="1"/>
  <c r="K142" i="1"/>
  <c r="K119" i="1"/>
  <c r="K516" i="1"/>
  <c r="K395" i="1"/>
  <c r="K409" i="1"/>
  <c r="K124" i="1"/>
  <c r="K240" i="1"/>
  <c r="K380" i="1"/>
  <c r="K698" i="1"/>
  <c r="K415" i="1"/>
  <c r="K37" i="1"/>
  <c r="K544" i="1"/>
  <c r="K44" i="1"/>
  <c r="K593" i="1"/>
  <c r="K63" i="1"/>
  <c r="K751" i="1"/>
  <c r="K286" i="1"/>
  <c r="K733" i="1"/>
  <c r="K172" i="1"/>
  <c r="K629" i="1"/>
  <c r="K267" i="1"/>
  <c r="K246" i="1"/>
  <c r="K62" i="1"/>
  <c r="K92" i="1"/>
  <c r="K443" i="1"/>
  <c r="K677" i="1"/>
  <c r="K463" i="1"/>
  <c r="K449" i="1"/>
  <c r="K338" i="1"/>
  <c r="K133" i="1"/>
  <c r="K74" i="1"/>
  <c r="K381" i="1"/>
  <c r="K195" i="1"/>
  <c r="K355" i="1"/>
  <c r="K857" i="1"/>
  <c r="K55" i="1"/>
  <c r="K84" i="1"/>
  <c r="K556" i="1"/>
  <c r="K384" i="1"/>
  <c r="K621" i="1"/>
  <c r="K17" i="1"/>
  <c r="K354" i="1"/>
  <c r="K71" i="1"/>
  <c r="K205" i="1"/>
  <c r="K309" i="1"/>
  <c r="K684" i="1"/>
  <c r="K709" i="1"/>
  <c r="K523" i="1"/>
  <c r="K758" i="1"/>
  <c r="K658" i="1"/>
  <c r="K889" i="1"/>
  <c r="K439" i="1"/>
  <c r="K130" i="1"/>
  <c r="K418" i="1"/>
  <c r="K183" i="1"/>
  <c r="K678" i="1"/>
  <c r="K727" i="1"/>
  <c r="K729" i="1"/>
  <c r="K312" i="1"/>
  <c r="K302" i="1"/>
  <c r="K253" i="1"/>
  <c r="K95" i="1"/>
  <c r="K855" i="1"/>
  <c r="K666" i="1"/>
  <c r="K173" i="1"/>
  <c r="K785" i="1"/>
  <c r="K287" i="1"/>
  <c r="K849" i="1"/>
  <c r="K748" i="1"/>
  <c r="K905" i="1"/>
  <c r="K179" i="1"/>
  <c r="K532" i="1"/>
  <c r="K481" i="1"/>
  <c r="K839" i="1"/>
  <c r="K306" i="1"/>
  <c r="K259" i="1"/>
  <c r="K503" i="1"/>
  <c r="K14" i="1"/>
  <c r="K722" i="1"/>
  <c r="K428" i="1"/>
  <c r="K423" i="1"/>
  <c r="K526" i="1"/>
  <c r="K508" i="1"/>
  <c r="K349" i="1"/>
  <c r="K895" i="1"/>
  <c r="K498" i="1"/>
  <c r="K717" i="1"/>
  <c r="K581" i="1"/>
  <c r="K869" i="1"/>
  <c r="K285" i="1"/>
  <c r="K809" i="1"/>
  <c r="K842" i="1"/>
  <c r="K794" i="1"/>
  <c r="K433" i="1"/>
  <c r="K93" i="1"/>
  <c r="K502" i="1"/>
  <c r="K237" i="1"/>
  <c r="K50" i="1"/>
  <c r="K310" i="1"/>
  <c r="K686" i="1"/>
  <c r="K299" i="1"/>
  <c r="K721" i="1"/>
  <c r="K746" i="1"/>
  <c r="K892" i="1"/>
  <c r="K635" i="1"/>
  <c r="K200" i="1"/>
  <c r="K258" i="1"/>
  <c r="K577" i="1"/>
  <c r="K787" i="1"/>
  <c r="K34" i="1"/>
  <c r="K786" i="1"/>
  <c r="K342" i="1"/>
  <c r="K153" i="1"/>
  <c r="K772" i="1"/>
  <c r="K244" i="1"/>
  <c r="K446" i="1"/>
  <c r="K908" i="1"/>
  <c r="K393" i="1"/>
  <c r="K441" i="1"/>
  <c r="K109" i="1"/>
  <c r="K270" i="1"/>
  <c r="K429" i="1"/>
  <c r="K737" i="1"/>
  <c r="K741" i="1"/>
  <c r="K480" i="1"/>
  <c r="K107" i="1"/>
  <c r="K645" i="1"/>
  <c r="K866" i="1"/>
  <c r="K788" i="1"/>
  <c r="K633" i="1"/>
  <c r="K640" i="1"/>
  <c r="K624" i="1"/>
  <c r="K76" i="1"/>
  <c r="K245" i="1"/>
  <c r="K613" i="1"/>
  <c r="K798" i="1"/>
  <c r="K131" i="1"/>
  <c r="K178" i="1"/>
  <c r="K279" i="1"/>
  <c r="K462" i="1"/>
  <c r="K862" i="1"/>
  <c r="K535" i="1"/>
  <c r="K623" i="1"/>
  <c r="K419" i="1"/>
  <c r="K770" i="1"/>
  <c r="K332" i="1"/>
  <c r="K41" i="1"/>
  <c r="K339" i="1"/>
  <c r="K743" i="1"/>
  <c r="K323" i="1"/>
  <c r="K507" i="1"/>
  <c r="K668" i="1"/>
  <c r="K265" i="1"/>
  <c r="K187" i="1"/>
  <c r="K241" i="1"/>
  <c r="K596" i="1"/>
  <c r="K280" i="1"/>
  <c r="K213" i="1"/>
  <c r="K85" i="1"/>
  <c r="K374" i="1"/>
  <c r="K318" i="1"/>
  <c r="K897" i="1"/>
  <c r="K219" i="1"/>
  <c r="K114" i="1"/>
  <c r="K83" i="1"/>
  <c r="K49" i="1"/>
  <c r="K16" i="1"/>
  <c r="K40" i="1"/>
  <c r="K529" i="1"/>
  <c r="K818" i="1"/>
  <c r="K249" i="1"/>
  <c r="K111" i="1"/>
  <c r="K882" i="1"/>
  <c r="K458" i="1"/>
  <c r="K906" i="1"/>
  <c r="K745" i="1"/>
  <c r="K20" i="1"/>
  <c r="K780" i="1"/>
  <c r="K641" i="1"/>
  <c r="K553" i="1"/>
  <c r="K416" i="1"/>
  <c r="K663" i="1"/>
  <c r="K232" i="1"/>
  <c r="K852" i="1"/>
  <c r="K274" i="1"/>
  <c r="K282" i="1"/>
  <c r="K725" i="1"/>
  <c r="K352" i="1"/>
  <c r="K402" i="1"/>
  <c r="K166" i="1"/>
  <c r="K197" i="1"/>
  <c r="K590" i="1"/>
  <c r="K514" i="1"/>
  <c r="K827" i="1"/>
  <c r="K606" i="1"/>
  <c r="K501" i="1"/>
  <c r="K58" i="1"/>
  <c r="K144" i="1"/>
  <c r="K61" i="1"/>
  <c r="K79" i="1"/>
  <c r="K33" i="1"/>
  <c r="K7" i="1"/>
  <c r="K588" i="1"/>
  <c r="K468" i="1"/>
  <c r="K407" i="1"/>
  <c r="K500" i="1"/>
  <c r="K691" i="1"/>
  <c r="K151" i="1"/>
  <c r="K650" i="1"/>
  <c r="K307" i="1"/>
  <c r="K344" i="1"/>
  <c r="K731" i="1"/>
  <c r="K189" i="1"/>
  <c r="K766" i="1"/>
  <c r="K426" i="1"/>
  <c r="K203" i="1"/>
  <c r="K899" i="1"/>
  <c r="K186" i="1"/>
  <c r="K521" i="1"/>
  <c r="K67" i="1"/>
  <c r="K411" i="1"/>
  <c r="K871" i="1"/>
  <c r="K810" i="1"/>
  <c r="K509" i="1"/>
  <c r="K562" i="1"/>
  <c r="K752" i="1"/>
  <c r="K511" i="1"/>
  <c r="K742" i="1"/>
  <c r="K277" i="1"/>
  <c r="K774" i="1"/>
  <c r="K610" i="1"/>
  <c r="K453" i="1"/>
  <c r="K648" i="1"/>
  <c r="K477" i="1"/>
  <c r="K667" i="1"/>
  <c r="K874" i="1"/>
  <c r="K812" i="1"/>
  <c r="K799" i="1"/>
  <c r="K582" i="1"/>
  <c r="K181" i="1"/>
  <c r="K72" i="1"/>
  <c r="K77" i="1"/>
  <c r="K73" i="1"/>
  <c r="K311" i="1"/>
  <c r="K165" i="1"/>
  <c r="K248" i="1"/>
  <c r="K551" i="1"/>
  <c r="K43" i="1"/>
  <c r="K192" i="1"/>
  <c r="K791" i="1"/>
  <c r="K594" i="1"/>
  <c r="K734" i="1"/>
  <c r="K190" i="1"/>
  <c r="K18" i="1"/>
  <c r="K473" i="1"/>
  <c r="K180" i="1"/>
  <c r="J700" i="1"/>
  <c r="J412" i="1"/>
  <c r="J815" i="1"/>
  <c r="J558" i="1"/>
  <c r="J830" i="1"/>
  <c r="J540" i="1"/>
  <c r="J822" i="1"/>
  <c r="J841" i="1"/>
  <c r="J724" i="1"/>
  <c r="J68" i="1"/>
  <c r="J565" i="1"/>
  <c r="J730" i="1"/>
  <c r="J843" i="1"/>
  <c r="J269" i="1"/>
  <c r="J105" i="1"/>
  <c r="J600" i="1"/>
  <c r="J579" i="1"/>
  <c r="J266" i="1"/>
  <c r="J478" i="1"/>
  <c r="J333" i="1"/>
  <c r="J704" i="1"/>
  <c r="J164" i="1"/>
  <c r="J386" i="1"/>
  <c r="J228" i="1"/>
  <c r="J301" i="1"/>
  <c r="J139" i="1"/>
  <c r="J598" i="1"/>
  <c r="J660" i="1"/>
  <c r="J326" i="1"/>
  <c r="J611" i="1"/>
  <c r="J910" i="1"/>
  <c r="J233" i="1"/>
  <c r="J829" i="1"/>
  <c r="J117" i="1"/>
  <c r="J530" i="1"/>
  <c r="J251" i="1"/>
  <c r="J389" i="1"/>
  <c r="J689" i="1"/>
  <c r="J317" i="1"/>
  <c r="J585" i="1"/>
  <c r="J444" i="1"/>
  <c r="J35" i="1"/>
  <c r="J859" i="1"/>
  <c r="J45" i="1"/>
  <c r="J821" i="1"/>
  <c r="J358" i="1"/>
  <c r="J464" i="1"/>
  <c r="J661" i="1"/>
  <c r="J703" i="1"/>
  <c r="J346" i="1"/>
  <c r="J113" i="1"/>
  <c r="J739" i="1"/>
  <c r="J163" i="1"/>
  <c r="J638" i="1"/>
  <c r="J835" i="1"/>
  <c r="J747" i="1"/>
  <c r="J850" i="1"/>
  <c r="J242" i="1"/>
  <c r="J52" i="1"/>
  <c r="J712" i="1"/>
  <c r="J21" i="1"/>
  <c r="J152" i="1"/>
  <c r="J833" i="1"/>
  <c r="J479" i="1"/>
  <c r="J82" i="1"/>
  <c r="J669" i="1"/>
  <c r="J106" i="1"/>
  <c r="J792" i="1"/>
  <c r="J337" i="1"/>
  <c r="J578" i="1"/>
  <c r="J353" i="1"/>
  <c r="J399" i="1"/>
  <c r="J714" i="1"/>
  <c r="J603" i="1"/>
  <c r="J60" i="1"/>
  <c r="J489" i="1"/>
  <c r="J169" i="1"/>
  <c r="J376" i="1"/>
  <c r="J115" i="1"/>
  <c r="J255" i="1"/>
  <c r="J194" i="1"/>
  <c r="J322" i="1"/>
  <c r="J174" i="1"/>
  <c r="J32" i="1"/>
  <c r="J315" i="1"/>
  <c r="J10" i="1"/>
  <c r="J257" i="1"/>
  <c r="J351" i="1"/>
  <c r="J779" i="1"/>
  <c r="J688" i="1"/>
  <c r="J495" i="1"/>
  <c r="J170" i="1"/>
  <c r="J795" i="1"/>
  <c r="J856" i="1"/>
  <c r="J390" i="1"/>
  <c r="J262" i="1"/>
  <c r="J607" i="1"/>
  <c r="J435" i="1"/>
  <c r="J370" i="1"/>
  <c r="J879" i="1"/>
  <c r="J750" i="1"/>
  <c r="J467" i="1"/>
  <c r="J199" i="1"/>
  <c r="J803" i="1"/>
  <c r="J368" i="1"/>
  <c r="J680" i="1"/>
  <c r="J865" i="1"/>
  <c r="J883" i="1"/>
  <c r="J563" i="1"/>
  <c r="J210" i="1"/>
  <c r="J209" i="1"/>
  <c r="J550" i="1"/>
  <c r="J134" i="1"/>
  <c r="J361" i="1"/>
  <c r="J474" i="1"/>
  <c r="J70" i="1"/>
  <c r="J154" i="1"/>
  <c r="J256" i="1"/>
  <c r="J699" i="1"/>
  <c r="J636" i="1"/>
  <c r="J484" i="1"/>
  <c r="J880" i="1"/>
  <c r="J136" i="1"/>
  <c r="J696" i="1"/>
  <c r="J900" i="1"/>
  <c r="J22" i="1"/>
  <c r="J559" i="1"/>
  <c r="J555" i="1"/>
  <c r="J29" i="1"/>
  <c r="J539" i="1"/>
  <c r="J591" i="1"/>
  <c r="J46" i="1"/>
  <c r="J513" i="1"/>
  <c r="J108" i="1"/>
  <c r="J42" i="1"/>
  <c r="J125" i="1"/>
  <c r="J101" i="1"/>
  <c r="J597" i="1"/>
  <c r="J547" i="1"/>
  <c r="J24" i="1"/>
  <c r="J757" i="1"/>
  <c r="J475" i="1"/>
  <c r="J377" i="1"/>
  <c r="J568" i="1"/>
  <c r="J573" i="1"/>
  <c r="J518" i="1"/>
  <c r="J828" i="1"/>
  <c r="J499" i="1"/>
  <c r="J813" i="1"/>
  <c r="J552" i="1"/>
  <c r="J557" i="1"/>
  <c r="J776" i="1"/>
  <c r="J375" i="1"/>
  <c r="J888" i="1"/>
  <c r="J272" i="1"/>
  <c r="J379" i="1"/>
  <c r="J451" i="1"/>
  <c r="J196" i="1"/>
  <c r="J268" i="1"/>
  <c r="J831" i="1"/>
  <c r="J94" i="1"/>
  <c r="J800" i="1"/>
  <c r="J845" i="1"/>
  <c r="J656" i="1"/>
  <c r="J53" i="1"/>
  <c r="J847" i="1"/>
  <c r="J840" i="1"/>
  <c r="J891" i="1"/>
  <c r="J716" i="1"/>
  <c r="J392" i="1"/>
  <c r="J357" i="1"/>
  <c r="J343" i="1"/>
  <c r="J373" i="1"/>
  <c r="J773" i="1"/>
  <c r="J413" i="1"/>
  <c r="J858" i="1"/>
  <c r="J207" i="1"/>
  <c r="J394" i="1"/>
  <c r="J150" i="1"/>
  <c r="J851" i="1"/>
  <c r="J652" i="1"/>
  <c r="J457" i="1"/>
  <c r="J801" i="1"/>
  <c r="J385" i="1"/>
  <c r="J538" i="1"/>
  <c r="J247" i="1"/>
  <c r="J122" i="1"/>
  <c r="J224" i="1"/>
  <c r="J454" i="1"/>
  <c r="J860" i="1"/>
  <c r="J59" i="1"/>
  <c r="J369" i="1"/>
  <c r="J805" i="1"/>
  <c r="J749" i="1"/>
  <c r="J222" i="1"/>
  <c r="J204" i="1"/>
  <c r="J54" i="1"/>
  <c r="J602" i="1"/>
  <c r="J670" i="1"/>
  <c r="J414" i="1"/>
  <c r="J98" i="1"/>
  <c r="J763" i="1"/>
  <c r="J158" i="1"/>
  <c r="J360" i="1"/>
  <c r="J848" i="1"/>
  <c r="J528" i="1"/>
  <c r="J90" i="1"/>
  <c r="J140" i="1"/>
  <c r="J784" i="1"/>
  <c r="J340" i="1"/>
  <c r="J890" i="1"/>
  <c r="J868" i="1"/>
  <c r="J701" i="1"/>
  <c r="J324" i="1"/>
  <c r="J604" i="1"/>
  <c r="J264" i="1"/>
  <c r="J569" i="1"/>
  <c r="J674" i="1"/>
  <c r="J231" i="1"/>
  <c r="J319" i="1"/>
  <c r="J807" i="1"/>
  <c r="J157" i="1"/>
  <c r="J89" i="1"/>
  <c r="J448" i="1"/>
  <c r="J811" i="1"/>
  <c r="J447" i="1"/>
  <c r="J469" i="1"/>
  <c r="J331" i="1"/>
  <c r="J137" i="1"/>
  <c r="J455" i="1"/>
  <c r="J243" i="1"/>
  <c r="J753" i="1"/>
  <c r="J91" i="1"/>
  <c r="J239" i="1"/>
  <c r="J175" i="1"/>
  <c r="J881" i="1"/>
  <c r="J707" i="1"/>
  <c r="J185" i="1"/>
  <c r="J316" i="1"/>
  <c r="J382" i="1"/>
  <c r="J832" i="1"/>
  <c r="J398" i="1"/>
  <c r="J263" i="1"/>
  <c r="J769" i="1"/>
  <c r="J87" i="1"/>
  <c r="J471" i="1"/>
  <c r="J8" i="1"/>
  <c r="J182" i="1"/>
  <c r="J816" i="1"/>
  <c r="J587" i="1"/>
  <c r="J230" i="1"/>
  <c r="J362" i="1"/>
  <c r="J425" i="1"/>
  <c r="J314" i="1"/>
  <c r="J825" i="1"/>
  <c r="J657" i="1"/>
  <c r="J450" i="1"/>
  <c r="J155" i="1"/>
  <c r="J296" i="1"/>
  <c r="J427" i="1"/>
  <c r="J278" i="1"/>
  <c r="J616" i="1"/>
  <c r="J334" i="1"/>
  <c r="J212" i="1"/>
  <c r="J878" i="1"/>
  <c r="J819" i="1"/>
  <c r="J325" i="1"/>
  <c r="J872" i="1"/>
  <c r="J271" i="1"/>
  <c r="J622" i="1"/>
  <c r="J671" i="1"/>
  <c r="J345" i="1"/>
  <c r="J168" i="1"/>
  <c r="J617" i="1"/>
  <c r="J796" i="1"/>
  <c r="J762" i="1"/>
  <c r="J421" i="1"/>
  <c r="J627" i="1"/>
  <c r="J493" i="1"/>
  <c r="J618" i="1"/>
  <c r="J126" i="1"/>
  <c r="J295" i="1"/>
  <c r="J417" i="1"/>
  <c r="J601" i="1"/>
  <c r="J491" i="1"/>
  <c r="J854" i="1"/>
  <c r="J221" i="1"/>
  <c r="J347" i="1"/>
  <c r="J283" i="1"/>
  <c r="J583" i="1"/>
  <c r="J442" i="1"/>
  <c r="J595" i="1"/>
  <c r="J9" i="1"/>
  <c r="J649" i="1"/>
  <c r="J631" i="1"/>
  <c r="J510" i="1"/>
  <c r="J252" i="1"/>
  <c r="J525" i="1"/>
  <c r="J834" i="1"/>
  <c r="J768" i="1"/>
  <c r="J383" i="1"/>
  <c r="J903" i="1"/>
  <c r="J143" i="1"/>
  <c r="J445" i="1"/>
  <c r="J545" i="1"/>
  <c r="J793" i="1"/>
  <c r="J549" i="1"/>
  <c r="J367" i="1"/>
  <c r="J397" i="1"/>
  <c r="J584" i="1"/>
  <c r="J675" i="1"/>
  <c r="J135" i="1"/>
  <c r="J472" i="1"/>
  <c r="J589" i="1"/>
  <c r="J817" i="1"/>
  <c r="J909" i="1"/>
  <c r="J612" i="1"/>
  <c r="J128" i="1"/>
  <c r="J348" i="1"/>
  <c r="J96" i="1"/>
  <c r="J420" i="1"/>
  <c r="J102" i="1"/>
  <c r="J755" i="1"/>
  <c r="J292" i="1"/>
  <c r="J48" i="1"/>
  <c r="J138" i="1"/>
  <c r="J30" i="1"/>
  <c r="J121" i="1"/>
  <c r="J11" i="1"/>
  <c r="J387" i="1"/>
  <c r="J520" i="1"/>
  <c r="J434" i="1"/>
  <c r="J372" i="1"/>
  <c r="J329" i="1"/>
  <c r="J695" i="1"/>
  <c r="J225" i="1"/>
  <c r="J765" i="1"/>
  <c r="J388" i="1"/>
  <c r="J159" i="1"/>
  <c r="J574" i="1"/>
  <c r="J486" i="1"/>
  <c r="J69" i="1"/>
  <c r="J188" i="1"/>
  <c r="J496" i="1"/>
  <c r="J609" i="1"/>
  <c r="J655" i="1"/>
  <c r="J57" i="1"/>
  <c r="J662" i="1"/>
  <c r="J356" i="1"/>
  <c r="J141" i="1"/>
  <c r="J802" i="1"/>
  <c r="J220" i="1"/>
  <c r="J826" i="1"/>
  <c r="J494" i="1"/>
  <c r="J653" i="1"/>
  <c r="J206" i="1"/>
  <c r="J778" i="1"/>
  <c r="J542" i="1"/>
  <c r="J147" i="1"/>
  <c r="J452" i="1"/>
  <c r="J777" i="1"/>
  <c r="J876" i="1"/>
  <c r="J86" i="1"/>
  <c r="J838" i="1"/>
  <c r="J506" i="1"/>
  <c r="J201" i="1"/>
  <c r="J424" i="1"/>
  <c r="J39" i="1"/>
  <c r="J904" i="1"/>
  <c r="J561" i="1"/>
  <c r="J298" i="1"/>
  <c r="J488" i="1"/>
  <c r="J898" i="1"/>
  <c r="J710" i="1"/>
  <c r="J161" i="1"/>
  <c r="J482" i="1"/>
  <c r="J78" i="1"/>
  <c r="J566" i="1"/>
  <c r="J103" i="1"/>
  <c r="J28" i="1"/>
  <c r="J775" i="1"/>
  <c r="J693" i="1"/>
  <c r="J13" i="1"/>
  <c r="J901" i="1"/>
  <c r="J531" i="1"/>
  <c r="J320" i="1"/>
  <c r="J288" i="1"/>
  <c r="J894" i="1"/>
  <c r="J146" i="1"/>
  <c r="J708" i="1"/>
  <c r="J88" i="1"/>
  <c r="J522" i="1"/>
  <c r="J517" i="1"/>
  <c r="J687" i="1"/>
  <c r="J754" i="1"/>
  <c r="J80" i="1"/>
  <c r="J797" i="1"/>
  <c r="J554" i="1"/>
  <c r="J350" i="1"/>
  <c r="J100" i="1"/>
  <c r="J148" i="1"/>
  <c r="J608" i="1"/>
  <c r="J886" i="1"/>
  <c r="J422" i="1"/>
  <c r="J654" i="1"/>
  <c r="J81" i="1"/>
  <c r="J396" i="1"/>
  <c r="J403" i="1"/>
  <c r="J902" i="1"/>
  <c r="J167" i="1"/>
  <c r="J572" i="1"/>
  <c r="J365" i="1"/>
  <c r="J864" i="1"/>
  <c r="J217" i="1"/>
  <c r="J145" i="1"/>
  <c r="J260" i="1"/>
  <c r="J664" i="1"/>
  <c r="J65" i="1"/>
  <c r="J814" i="1"/>
  <c r="J12" i="1"/>
  <c r="J867" i="1"/>
  <c r="J628" i="1"/>
  <c r="J846" i="1"/>
  <c r="J431" i="1"/>
  <c r="J328" i="1"/>
  <c r="J673" i="1"/>
  <c r="J176" i="1"/>
  <c r="J297" i="1"/>
  <c r="J744" i="1"/>
  <c r="J459" i="1"/>
  <c r="J759" i="1"/>
  <c r="J626" i="1"/>
  <c r="J885" i="1"/>
  <c r="J51" i="1"/>
  <c r="J363" i="1"/>
  <c r="J127" i="1"/>
  <c r="J644" i="1"/>
  <c r="J570" i="1"/>
  <c r="J229" i="1"/>
  <c r="J820" i="1"/>
  <c r="J575" i="1"/>
  <c r="J736" i="1"/>
  <c r="J401" i="1"/>
  <c r="J149" i="1"/>
  <c r="J215" i="1"/>
  <c r="J250" i="1"/>
  <c r="J783" i="1"/>
  <c r="J837" i="1"/>
  <c r="J456" i="1"/>
  <c r="J123" i="1"/>
  <c r="J371" i="1"/>
  <c r="J576" i="1"/>
  <c r="J756" i="1"/>
  <c r="J438" i="1"/>
  <c r="J400" i="1"/>
  <c r="J605" i="1"/>
  <c r="J235" i="1"/>
  <c r="J305" i="1"/>
  <c r="J723" i="1"/>
  <c r="J211" i="1"/>
  <c r="J877" i="1"/>
  <c r="J497" i="1"/>
  <c r="J47" i="1"/>
  <c r="J592" i="1"/>
  <c r="J38" i="1"/>
  <c r="J440" i="1"/>
  <c r="J896" i="1"/>
  <c r="J728" i="1"/>
  <c r="J844" i="1"/>
  <c r="J524" i="1"/>
  <c r="J543" i="1"/>
  <c r="J303" i="1"/>
  <c r="J647" i="1"/>
  <c r="J487" i="1"/>
  <c r="J884" i="1"/>
  <c r="J378" i="1"/>
  <c r="J408" i="1"/>
  <c r="J118" i="1"/>
  <c r="J193" i="1"/>
  <c r="J541" i="1"/>
  <c r="J505" i="1"/>
  <c r="J694" i="1"/>
  <c r="J781" i="1"/>
  <c r="J676" i="1"/>
  <c r="J732" i="1"/>
  <c r="J432" i="1"/>
  <c r="J718" i="1"/>
  <c r="J171" i="1"/>
  <c r="J912" i="1"/>
  <c r="J120" i="1"/>
  <c r="J504" i="1"/>
  <c r="J564" i="1"/>
  <c r="J281" i="1"/>
  <c r="J804" i="1"/>
  <c r="J341" i="1"/>
  <c r="J665" i="1"/>
  <c r="J824" i="1"/>
  <c r="J26" i="1"/>
  <c r="J548" i="1"/>
  <c r="J782" i="1"/>
  <c r="J705" i="1"/>
  <c r="J738" i="1"/>
  <c r="J873" i="1"/>
  <c r="J567" i="1"/>
  <c r="J208" i="1"/>
  <c r="J706" i="1"/>
  <c r="J218" i="1"/>
  <c r="J391" i="1"/>
  <c r="J238" i="1"/>
  <c r="J177" i="1"/>
  <c r="J711" i="1"/>
  <c r="J537" i="1"/>
  <c r="J19" i="1"/>
  <c r="J853" i="1"/>
  <c r="J476" i="1"/>
  <c r="J726" i="1"/>
  <c r="J254" i="1"/>
  <c r="J646" i="1"/>
  <c r="J599" i="1"/>
  <c r="J679" i="1"/>
  <c r="J461" i="1"/>
  <c r="J466" i="1"/>
  <c r="J291" i="1"/>
  <c r="J223" i="1"/>
  <c r="J713" i="1"/>
  <c r="J23" i="1"/>
  <c r="J515" i="1"/>
  <c r="J519" i="1"/>
  <c r="J682" i="1"/>
  <c r="J300" i="1"/>
  <c r="J216" i="1"/>
  <c r="J692" i="1"/>
  <c r="J870" i="1"/>
  <c r="J490" i="1"/>
  <c r="J485" i="1"/>
  <c r="J110" i="1"/>
  <c r="J875" i="1"/>
  <c r="J410" i="1"/>
  <c r="J293" i="1"/>
  <c r="J861" i="1"/>
  <c r="J327" i="1"/>
  <c r="J887" i="1"/>
  <c r="J142" i="1"/>
  <c r="J119" i="1"/>
  <c r="J516" i="1"/>
  <c r="J395" i="1"/>
  <c r="J409" i="1"/>
  <c r="J124" i="1"/>
  <c r="J240" i="1"/>
  <c r="J380" i="1"/>
  <c r="J698" i="1"/>
  <c r="J415" i="1"/>
  <c r="J37" i="1"/>
  <c r="J544" i="1"/>
  <c r="J44" i="1"/>
  <c r="J593" i="1"/>
  <c r="J63" i="1"/>
  <c r="J751" i="1"/>
  <c r="J286" i="1"/>
  <c r="J733" i="1"/>
  <c r="J172" i="1"/>
  <c r="J629" i="1"/>
  <c r="J267" i="1"/>
  <c r="J246" i="1"/>
  <c r="J62" i="1"/>
  <c r="J92" i="1"/>
  <c r="J443" i="1"/>
  <c r="J677" i="1"/>
  <c r="J463" i="1"/>
  <c r="J449" i="1"/>
  <c r="J338" i="1"/>
  <c r="J133" i="1"/>
  <c r="J74" i="1"/>
  <c r="J381" i="1"/>
  <c r="J195" i="1"/>
  <c r="J355" i="1"/>
  <c r="J857" i="1"/>
  <c r="J55" i="1"/>
  <c r="J84" i="1"/>
  <c r="J556" i="1"/>
  <c r="J384" i="1"/>
  <c r="J621" i="1"/>
  <c r="J17" i="1"/>
  <c r="J354" i="1"/>
  <c r="J71" i="1"/>
  <c r="J205" i="1"/>
  <c r="J309" i="1"/>
  <c r="J684" i="1"/>
  <c r="J709" i="1"/>
  <c r="J523" i="1"/>
  <c r="J758" i="1"/>
  <c r="J658" i="1"/>
  <c r="J889" i="1"/>
  <c r="J439" i="1"/>
  <c r="J130" i="1"/>
  <c r="J418" i="1"/>
  <c r="J183" i="1"/>
  <c r="J678" i="1"/>
  <c r="J727" i="1"/>
  <c r="J729" i="1"/>
  <c r="J312" i="1"/>
  <c r="J302" i="1"/>
  <c r="J253" i="1"/>
  <c r="J95" i="1"/>
  <c r="J855" i="1"/>
  <c r="J666" i="1"/>
  <c r="J173" i="1"/>
  <c r="J785" i="1"/>
  <c r="J287" i="1"/>
  <c r="J849" i="1"/>
  <c r="J748" i="1"/>
  <c r="J905" i="1"/>
  <c r="J179" i="1"/>
  <c r="J532" i="1"/>
  <c r="J481" i="1"/>
  <c r="J839" i="1"/>
  <c r="J306" i="1"/>
  <c r="J259" i="1"/>
  <c r="J503" i="1"/>
  <c r="J14" i="1"/>
  <c r="J722" i="1"/>
  <c r="J428" i="1"/>
  <c r="J423" i="1"/>
  <c r="J526" i="1"/>
  <c r="J508" i="1"/>
  <c r="J349" i="1"/>
  <c r="J895" i="1"/>
  <c r="J498" i="1"/>
  <c r="J717" i="1"/>
  <c r="J581" i="1"/>
  <c r="J869" i="1"/>
  <c r="J285" i="1"/>
  <c r="J809" i="1"/>
  <c r="J842" i="1"/>
  <c r="J794" i="1"/>
  <c r="J433" i="1"/>
  <c r="J93" i="1"/>
  <c r="J502" i="1"/>
  <c r="J237" i="1"/>
  <c r="J50" i="1"/>
  <c r="J310" i="1"/>
  <c r="J686" i="1"/>
  <c r="J299" i="1"/>
  <c r="J721" i="1"/>
  <c r="J746" i="1"/>
  <c r="J892" i="1"/>
  <c r="J635" i="1"/>
  <c r="J200" i="1"/>
  <c r="J258" i="1"/>
  <c r="J577" i="1"/>
  <c r="J787" i="1"/>
  <c r="J34" i="1"/>
  <c r="J786" i="1"/>
  <c r="J342" i="1"/>
  <c r="J153" i="1"/>
  <c r="J772" i="1"/>
  <c r="J244" i="1"/>
  <c r="J446" i="1"/>
  <c r="J908" i="1"/>
  <c r="J393" i="1"/>
  <c r="J441" i="1"/>
  <c r="J109" i="1"/>
  <c r="J270" i="1"/>
  <c r="J429" i="1"/>
  <c r="J737" i="1"/>
  <c r="J741" i="1"/>
  <c r="J480" i="1"/>
  <c r="J107" i="1"/>
  <c r="J645" i="1"/>
  <c r="J866" i="1"/>
  <c r="J788" i="1"/>
  <c r="J633" i="1"/>
  <c r="J640" i="1"/>
  <c r="J624" i="1"/>
  <c r="J76" i="1"/>
  <c r="J245" i="1"/>
  <c r="J613" i="1"/>
  <c r="J798" i="1"/>
  <c r="J131" i="1"/>
  <c r="J178" i="1"/>
  <c r="J279" i="1"/>
  <c r="J462" i="1"/>
  <c r="J862" i="1"/>
  <c r="J535" i="1"/>
  <c r="J623" i="1"/>
  <c r="J419" i="1"/>
  <c r="J770" i="1"/>
  <c r="J332" i="1"/>
  <c r="J41" i="1"/>
  <c r="J339" i="1"/>
  <c r="J743" i="1"/>
  <c r="J323" i="1"/>
  <c r="J507" i="1"/>
  <c r="J668" i="1"/>
  <c r="J265" i="1"/>
  <c r="J187" i="1"/>
  <c r="J241" i="1"/>
  <c r="J596" i="1"/>
  <c r="J280" i="1"/>
  <c r="J213" i="1"/>
  <c r="J85" i="1"/>
  <c r="J374" i="1"/>
  <c r="J318" i="1"/>
  <c r="J897" i="1"/>
  <c r="J219" i="1"/>
  <c r="J114" i="1"/>
  <c r="J83" i="1"/>
  <c r="J49" i="1"/>
  <c r="J16" i="1"/>
  <c r="J40" i="1"/>
  <c r="J529" i="1"/>
  <c r="J818" i="1"/>
  <c r="J249" i="1"/>
  <c r="J111" i="1"/>
  <c r="J882" i="1"/>
  <c r="J458" i="1"/>
  <c r="J906" i="1"/>
  <c r="J745" i="1"/>
  <c r="J20" i="1"/>
  <c r="J780" i="1"/>
  <c r="J641" i="1"/>
  <c r="J553" i="1"/>
  <c r="J416" i="1"/>
  <c r="J663" i="1"/>
  <c r="J232" i="1"/>
  <c r="J852" i="1"/>
  <c r="J274" i="1"/>
  <c r="J282" i="1"/>
  <c r="J725" i="1"/>
  <c r="J352" i="1"/>
  <c r="J402" i="1"/>
  <c r="J166" i="1"/>
  <c r="J197" i="1"/>
  <c r="J590" i="1"/>
  <c r="J514" i="1"/>
  <c r="J827" i="1"/>
  <c r="J606" i="1"/>
  <c r="J501" i="1"/>
  <c r="J58" i="1"/>
  <c r="J144" i="1"/>
  <c r="J61" i="1"/>
  <c r="J79" i="1"/>
  <c r="J33" i="1"/>
  <c r="J7" i="1"/>
  <c r="J588" i="1"/>
  <c r="J468" i="1"/>
  <c r="J407" i="1"/>
  <c r="J500" i="1"/>
  <c r="J691" i="1"/>
  <c r="J151" i="1"/>
  <c r="J650" i="1"/>
  <c r="J307" i="1"/>
  <c r="J344" i="1"/>
  <c r="J731" i="1"/>
  <c r="J189" i="1"/>
  <c r="J766" i="1"/>
  <c r="J426" i="1"/>
  <c r="J203" i="1"/>
  <c r="J899" i="1"/>
  <c r="J186" i="1"/>
  <c r="J521" i="1"/>
  <c r="J67" i="1"/>
  <c r="J411" i="1"/>
  <c r="J871" i="1"/>
  <c r="J810" i="1"/>
  <c r="J509" i="1"/>
  <c r="J562" i="1"/>
  <c r="J752" i="1"/>
  <c r="J511" i="1"/>
  <c r="J742" i="1"/>
  <c r="J277" i="1"/>
  <c r="J774" i="1"/>
  <c r="J610" i="1"/>
  <c r="J453" i="1"/>
  <c r="J648" i="1"/>
  <c r="J477" i="1"/>
  <c r="J667" i="1"/>
  <c r="J874" i="1"/>
  <c r="J812" i="1"/>
  <c r="J799" i="1"/>
  <c r="J582" i="1"/>
  <c r="J181" i="1"/>
  <c r="J72" i="1"/>
  <c r="J77" i="1"/>
  <c r="J73" i="1"/>
  <c r="J311" i="1"/>
  <c r="J165" i="1"/>
  <c r="J248" i="1"/>
  <c r="J551" i="1"/>
  <c r="J43" i="1"/>
  <c r="J192" i="1"/>
  <c r="J791" i="1"/>
  <c r="J594" i="1"/>
  <c r="J734" i="1"/>
  <c r="J190" i="1"/>
  <c r="J18" i="1"/>
  <c r="J473" i="1"/>
  <c r="J180" i="1"/>
  <c r="H700" i="1"/>
  <c r="H412" i="1"/>
  <c r="H815" i="1"/>
  <c r="H558" i="1"/>
  <c r="H830" i="1"/>
  <c r="H540" i="1"/>
  <c r="H822" i="1"/>
  <c r="H841" i="1"/>
  <c r="H724" i="1"/>
  <c r="H68" i="1"/>
  <c r="H565" i="1"/>
  <c r="H730" i="1"/>
  <c r="H843" i="1"/>
  <c r="H269" i="1"/>
  <c r="H105" i="1"/>
  <c r="H600" i="1"/>
  <c r="H579" i="1"/>
  <c r="H266" i="1"/>
  <c r="H478" i="1"/>
  <c r="H333" i="1"/>
  <c r="H704" i="1"/>
  <c r="H164" i="1"/>
  <c r="H386" i="1"/>
  <c r="H228" i="1"/>
  <c r="H301" i="1"/>
  <c r="H139" i="1"/>
  <c r="H598" i="1"/>
  <c r="H660" i="1"/>
  <c r="H326" i="1"/>
  <c r="H611" i="1"/>
  <c r="H910" i="1"/>
  <c r="H233" i="1"/>
  <c r="H829" i="1"/>
  <c r="H117" i="1"/>
  <c r="H530" i="1"/>
  <c r="H251" i="1"/>
  <c r="H389" i="1"/>
  <c r="H689" i="1"/>
  <c r="H317" i="1"/>
  <c r="H585" i="1"/>
  <c r="H444" i="1"/>
  <c r="H35" i="1"/>
  <c r="H859" i="1"/>
  <c r="H45" i="1"/>
  <c r="H821" i="1"/>
  <c r="H358" i="1"/>
  <c r="H464" i="1"/>
  <c r="H661" i="1"/>
  <c r="H703" i="1"/>
  <c r="H346" i="1"/>
  <c r="H113" i="1"/>
  <c r="H739" i="1"/>
  <c r="H163" i="1"/>
  <c r="H638" i="1"/>
  <c r="H835" i="1"/>
  <c r="H747" i="1"/>
  <c r="H850" i="1"/>
  <c r="H242" i="1"/>
  <c r="H52" i="1"/>
  <c r="H712" i="1"/>
  <c r="H21" i="1"/>
  <c r="H152" i="1"/>
  <c r="H833" i="1"/>
  <c r="H479" i="1"/>
  <c r="H82" i="1"/>
  <c r="H669" i="1"/>
  <c r="H106" i="1"/>
  <c r="H792" i="1"/>
  <c r="H337" i="1"/>
  <c r="H578" i="1"/>
  <c r="H353" i="1"/>
  <c r="H399" i="1"/>
  <c r="H714" i="1"/>
  <c r="H603" i="1"/>
  <c r="H60" i="1"/>
  <c r="H489" i="1"/>
  <c r="H169" i="1"/>
  <c r="H376" i="1"/>
  <c r="H115" i="1"/>
  <c r="H255" i="1"/>
  <c r="H194" i="1"/>
  <c r="H322" i="1"/>
  <c r="H174" i="1"/>
  <c r="H32" i="1"/>
  <c r="H315" i="1"/>
  <c r="H10" i="1"/>
  <c r="H257" i="1"/>
  <c r="H351" i="1"/>
  <c r="H779" i="1"/>
  <c r="H688" i="1"/>
  <c r="H495" i="1"/>
  <c r="H170" i="1"/>
  <c r="H795" i="1"/>
  <c r="H856" i="1"/>
  <c r="H390" i="1"/>
  <c r="H262" i="1"/>
  <c r="H607" i="1"/>
  <c r="H435" i="1"/>
  <c r="H370" i="1"/>
  <c r="H879" i="1"/>
  <c r="H750" i="1"/>
  <c r="H467" i="1"/>
  <c r="H199" i="1"/>
  <c r="H803" i="1"/>
  <c r="H368" i="1"/>
  <c r="H680" i="1"/>
  <c r="H865" i="1"/>
  <c r="H883" i="1"/>
  <c r="H563" i="1"/>
  <c r="H210" i="1"/>
  <c r="H209" i="1"/>
  <c r="H550" i="1"/>
  <c r="H134" i="1"/>
  <c r="H361" i="1"/>
  <c r="H474" i="1"/>
  <c r="H70" i="1"/>
  <c r="H154" i="1"/>
  <c r="H256" i="1"/>
  <c r="H699" i="1"/>
  <c r="H636" i="1"/>
  <c r="H484" i="1"/>
  <c r="H880" i="1"/>
  <c r="H136" i="1"/>
  <c r="H696" i="1"/>
  <c r="H900" i="1"/>
  <c r="H22" i="1"/>
  <c r="H559" i="1"/>
  <c r="H555" i="1"/>
  <c r="H29" i="1"/>
  <c r="H539" i="1"/>
  <c r="H591" i="1"/>
  <c r="H46" i="1"/>
  <c r="H513" i="1"/>
  <c r="H108" i="1"/>
  <c r="H42" i="1"/>
  <c r="H125" i="1"/>
  <c r="H101" i="1"/>
  <c r="H597" i="1"/>
  <c r="H547" i="1"/>
  <c r="H24" i="1"/>
  <c r="H757" i="1"/>
  <c r="H475" i="1"/>
  <c r="H377" i="1"/>
  <c r="H568" i="1"/>
  <c r="H573" i="1"/>
  <c r="H518" i="1"/>
  <c r="H828" i="1"/>
  <c r="H499" i="1"/>
  <c r="H813" i="1"/>
  <c r="H552" i="1"/>
  <c r="H557" i="1"/>
  <c r="H776" i="1"/>
  <c r="H375" i="1"/>
  <c r="H888" i="1"/>
  <c r="H272" i="1"/>
  <c r="H379" i="1"/>
  <c r="H451" i="1"/>
  <c r="H196" i="1"/>
  <c r="H268" i="1"/>
  <c r="H831" i="1"/>
  <c r="H94" i="1"/>
  <c r="H800" i="1"/>
  <c r="H845" i="1"/>
  <c r="H656" i="1"/>
  <c r="H53" i="1"/>
  <c r="H847" i="1"/>
  <c r="H840" i="1"/>
  <c r="H891" i="1"/>
  <c r="H716" i="1"/>
  <c r="H392" i="1"/>
  <c r="H357" i="1"/>
  <c r="H343" i="1"/>
  <c r="H373" i="1"/>
  <c r="H773" i="1"/>
  <c r="H413" i="1"/>
  <c r="H858" i="1"/>
  <c r="H207" i="1"/>
  <c r="H394" i="1"/>
  <c r="H150" i="1"/>
  <c r="H851" i="1"/>
  <c r="H652" i="1"/>
  <c r="H457" i="1"/>
  <c r="H801" i="1"/>
  <c r="H385" i="1"/>
  <c r="H538" i="1"/>
  <c r="H247" i="1"/>
  <c r="H122" i="1"/>
  <c r="H224" i="1"/>
  <c r="H454" i="1"/>
  <c r="H860" i="1"/>
  <c r="H59" i="1"/>
  <c r="H369" i="1"/>
  <c r="H805" i="1"/>
  <c r="H749" i="1"/>
  <c r="H222" i="1"/>
  <c r="H204" i="1"/>
  <c r="H54" i="1"/>
  <c r="H602" i="1"/>
  <c r="H670" i="1"/>
  <c r="H414" i="1"/>
  <c r="H98" i="1"/>
  <c r="H763" i="1"/>
  <c r="H158" i="1"/>
  <c r="H360" i="1"/>
  <c r="H848" i="1"/>
  <c r="H528" i="1"/>
  <c r="H90" i="1"/>
  <c r="H140" i="1"/>
  <c r="H784" i="1"/>
  <c r="H340" i="1"/>
  <c r="H890" i="1"/>
  <c r="H868" i="1"/>
  <c r="H701" i="1"/>
  <c r="H324" i="1"/>
  <c r="H604" i="1"/>
  <c r="H264" i="1"/>
  <c r="H569" i="1"/>
  <c r="H674" i="1"/>
  <c r="H231" i="1"/>
  <c r="H319" i="1"/>
  <c r="H807" i="1"/>
  <c r="H157" i="1"/>
  <c r="H89" i="1"/>
  <c r="H448" i="1"/>
  <c r="H811" i="1"/>
  <c r="H447" i="1"/>
  <c r="H469" i="1"/>
  <c r="H331" i="1"/>
  <c r="H137" i="1"/>
  <c r="H455" i="1"/>
  <c r="H243" i="1"/>
  <c r="H753" i="1"/>
  <c r="H91" i="1"/>
  <c r="H239" i="1"/>
  <c r="H175" i="1"/>
  <c r="H881" i="1"/>
  <c r="H707" i="1"/>
  <c r="H185" i="1"/>
  <c r="H316" i="1"/>
  <c r="H382" i="1"/>
  <c r="H832" i="1"/>
  <c r="H398" i="1"/>
  <c r="H263" i="1"/>
  <c r="H769" i="1"/>
  <c r="H87" i="1"/>
  <c r="H471" i="1"/>
  <c r="H8" i="1"/>
  <c r="H182" i="1"/>
  <c r="H816" i="1"/>
  <c r="H587" i="1"/>
  <c r="H230" i="1"/>
  <c r="H362" i="1"/>
  <c r="H425" i="1"/>
  <c r="H314" i="1"/>
  <c r="H825" i="1"/>
  <c r="H657" i="1"/>
  <c r="H450" i="1"/>
  <c r="H155" i="1"/>
  <c r="H296" i="1"/>
  <c r="H427" i="1"/>
  <c r="H278" i="1"/>
  <c r="H616" i="1"/>
  <c r="H334" i="1"/>
  <c r="H212" i="1"/>
  <c r="H878" i="1"/>
  <c r="H819" i="1"/>
  <c r="H325" i="1"/>
  <c r="H872" i="1"/>
  <c r="H271" i="1"/>
  <c r="H622" i="1"/>
  <c r="H671" i="1"/>
  <c r="H345" i="1"/>
  <c r="H168" i="1"/>
  <c r="H617" i="1"/>
  <c r="H796" i="1"/>
  <c r="H762" i="1"/>
  <c r="H421" i="1"/>
  <c r="H627" i="1"/>
  <c r="H493" i="1"/>
  <c r="H618" i="1"/>
  <c r="H126" i="1"/>
  <c r="H295" i="1"/>
  <c r="H417" i="1"/>
  <c r="H601" i="1"/>
  <c r="H491" i="1"/>
  <c r="H854" i="1"/>
  <c r="H221" i="1"/>
  <c r="H347" i="1"/>
  <c r="H283" i="1"/>
  <c r="H583" i="1"/>
  <c r="H442" i="1"/>
  <c r="H595" i="1"/>
  <c r="H9" i="1"/>
  <c r="H649" i="1"/>
  <c r="H631" i="1"/>
  <c r="H510" i="1"/>
  <c r="H252" i="1"/>
  <c r="H525" i="1"/>
  <c r="H834" i="1"/>
  <c r="H768" i="1"/>
  <c r="H383" i="1"/>
  <c r="H903" i="1"/>
  <c r="H143" i="1"/>
  <c r="H445" i="1"/>
  <c r="H545" i="1"/>
  <c r="H793" i="1"/>
  <c r="H549" i="1"/>
  <c r="H367" i="1"/>
  <c r="H397" i="1"/>
  <c r="H584" i="1"/>
  <c r="H675" i="1"/>
  <c r="H135" i="1"/>
  <c r="H472" i="1"/>
  <c r="H589" i="1"/>
  <c r="H817" i="1"/>
  <c r="H909" i="1"/>
  <c r="H612" i="1"/>
  <c r="H128" i="1"/>
  <c r="H348" i="1"/>
  <c r="H96" i="1"/>
  <c r="H420" i="1"/>
  <c r="H102" i="1"/>
  <c r="H755" i="1"/>
  <c r="H292" i="1"/>
  <c r="H48" i="1"/>
  <c r="H138" i="1"/>
  <c r="H30" i="1"/>
  <c r="H121" i="1"/>
  <c r="H11" i="1"/>
  <c r="H387" i="1"/>
  <c r="H520" i="1"/>
  <c r="H434" i="1"/>
  <c r="H372" i="1"/>
  <c r="H329" i="1"/>
  <c r="H695" i="1"/>
  <c r="H225" i="1"/>
  <c r="H765" i="1"/>
  <c r="H388" i="1"/>
  <c r="H159" i="1"/>
  <c r="H574" i="1"/>
  <c r="H486" i="1"/>
  <c r="H69" i="1"/>
  <c r="H188" i="1"/>
  <c r="H496" i="1"/>
  <c r="H609" i="1"/>
  <c r="H655" i="1"/>
  <c r="H57" i="1"/>
  <c r="H662" i="1"/>
  <c r="H356" i="1"/>
  <c r="H141" i="1"/>
  <c r="H802" i="1"/>
  <c r="H220" i="1"/>
  <c r="H826" i="1"/>
  <c r="H494" i="1"/>
  <c r="H653" i="1"/>
  <c r="H206" i="1"/>
  <c r="H778" i="1"/>
  <c r="H542" i="1"/>
  <c r="H147" i="1"/>
  <c r="H452" i="1"/>
  <c r="H777" i="1"/>
  <c r="H876" i="1"/>
  <c r="H86" i="1"/>
  <c r="H838" i="1"/>
  <c r="H506" i="1"/>
  <c r="H201" i="1"/>
  <c r="H424" i="1"/>
  <c r="H39" i="1"/>
  <c r="H904" i="1"/>
  <c r="H561" i="1"/>
  <c r="H298" i="1"/>
  <c r="H488" i="1"/>
  <c r="H898" i="1"/>
  <c r="H710" i="1"/>
  <c r="H161" i="1"/>
  <c r="H482" i="1"/>
  <c r="H78" i="1"/>
  <c r="H566" i="1"/>
  <c r="H103" i="1"/>
  <c r="H28" i="1"/>
  <c r="H775" i="1"/>
  <c r="H693" i="1"/>
  <c r="H13" i="1"/>
  <c r="H901" i="1"/>
  <c r="H531" i="1"/>
  <c r="H320" i="1"/>
  <c r="H288" i="1"/>
  <c r="H894" i="1"/>
  <c r="H146" i="1"/>
  <c r="H708" i="1"/>
  <c r="H88" i="1"/>
  <c r="H522" i="1"/>
  <c r="H517" i="1"/>
  <c r="H687" i="1"/>
  <c r="H754" i="1"/>
  <c r="H80" i="1"/>
  <c r="H797" i="1"/>
  <c r="H554" i="1"/>
  <c r="H350" i="1"/>
  <c r="H100" i="1"/>
  <c r="H148" i="1"/>
  <c r="H608" i="1"/>
  <c r="H886" i="1"/>
  <c r="H422" i="1"/>
  <c r="H654" i="1"/>
  <c r="H81" i="1"/>
  <c r="H396" i="1"/>
  <c r="H403" i="1"/>
  <c r="H902" i="1"/>
  <c r="H167" i="1"/>
  <c r="H572" i="1"/>
  <c r="H365" i="1"/>
  <c r="H864" i="1"/>
  <c r="H217" i="1"/>
  <c r="H145" i="1"/>
  <c r="H260" i="1"/>
  <c r="H664" i="1"/>
  <c r="H65" i="1"/>
  <c r="H814" i="1"/>
  <c r="H12" i="1"/>
  <c r="H867" i="1"/>
  <c r="H628" i="1"/>
  <c r="H846" i="1"/>
  <c r="H431" i="1"/>
  <c r="H328" i="1"/>
  <c r="H673" i="1"/>
  <c r="H176" i="1"/>
  <c r="H297" i="1"/>
  <c r="H744" i="1"/>
  <c r="H459" i="1"/>
  <c r="H759" i="1"/>
  <c r="H626" i="1"/>
  <c r="H885" i="1"/>
  <c r="H51" i="1"/>
  <c r="H363" i="1"/>
  <c r="H127" i="1"/>
  <c r="H644" i="1"/>
  <c r="H570" i="1"/>
  <c r="H229" i="1"/>
  <c r="H820" i="1"/>
  <c r="H575" i="1"/>
  <c r="H736" i="1"/>
  <c r="H401" i="1"/>
  <c r="H149" i="1"/>
  <c r="H215" i="1"/>
  <c r="H250" i="1"/>
  <c r="H783" i="1"/>
  <c r="H837" i="1"/>
  <c r="H456" i="1"/>
  <c r="H123" i="1"/>
  <c r="H371" i="1"/>
  <c r="H576" i="1"/>
  <c r="H756" i="1"/>
  <c r="H438" i="1"/>
  <c r="H400" i="1"/>
  <c r="H605" i="1"/>
  <c r="H235" i="1"/>
  <c r="H305" i="1"/>
  <c r="H723" i="1"/>
  <c r="H211" i="1"/>
  <c r="H877" i="1"/>
  <c r="H497" i="1"/>
  <c r="H47" i="1"/>
  <c r="H592" i="1"/>
  <c r="H38" i="1"/>
  <c r="H440" i="1"/>
  <c r="H896" i="1"/>
  <c r="H728" i="1"/>
  <c r="H844" i="1"/>
  <c r="H524" i="1"/>
  <c r="H543" i="1"/>
  <c r="H303" i="1"/>
  <c r="H647" i="1"/>
  <c r="H487" i="1"/>
  <c r="H884" i="1"/>
  <c r="H378" i="1"/>
  <c r="H408" i="1"/>
  <c r="H118" i="1"/>
  <c r="H193" i="1"/>
  <c r="H541" i="1"/>
  <c r="H505" i="1"/>
  <c r="H694" i="1"/>
  <c r="H781" i="1"/>
  <c r="H676" i="1"/>
  <c r="H732" i="1"/>
  <c r="H432" i="1"/>
  <c r="H718" i="1"/>
  <c r="H171" i="1"/>
  <c r="H912" i="1"/>
  <c r="H120" i="1"/>
  <c r="H504" i="1"/>
  <c r="H564" i="1"/>
  <c r="H281" i="1"/>
  <c r="H804" i="1"/>
  <c r="H341" i="1"/>
  <c r="H665" i="1"/>
  <c r="H824" i="1"/>
  <c r="H26" i="1"/>
  <c r="H548" i="1"/>
  <c r="H782" i="1"/>
  <c r="H705" i="1"/>
  <c r="H738" i="1"/>
  <c r="H873" i="1"/>
  <c r="H567" i="1"/>
  <c r="H208" i="1"/>
  <c r="H706" i="1"/>
  <c r="H218" i="1"/>
  <c r="H391" i="1"/>
  <c r="H238" i="1"/>
  <c r="H177" i="1"/>
  <c r="H711" i="1"/>
  <c r="H537" i="1"/>
  <c r="H19" i="1"/>
  <c r="H853" i="1"/>
  <c r="H476" i="1"/>
  <c r="H726" i="1"/>
  <c r="H254" i="1"/>
  <c r="H646" i="1"/>
  <c r="H599" i="1"/>
  <c r="H679" i="1"/>
  <c r="H461" i="1"/>
  <c r="H466" i="1"/>
  <c r="H291" i="1"/>
  <c r="H223" i="1"/>
  <c r="H713" i="1"/>
  <c r="H23" i="1"/>
  <c r="H515" i="1"/>
  <c r="H519" i="1"/>
  <c r="H682" i="1"/>
  <c r="H300" i="1"/>
  <c r="H216" i="1"/>
  <c r="H692" i="1"/>
  <c r="H870" i="1"/>
  <c r="H490" i="1"/>
  <c r="H485" i="1"/>
  <c r="H110" i="1"/>
  <c r="H875" i="1"/>
  <c r="H410" i="1"/>
  <c r="H293" i="1"/>
  <c r="H861" i="1"/>
  <c r="H327" i="1"/>
  <c r="H887" i="1"/>
  <c r="H142" i="1"/>
  <c r="H119" i="1"/>
  <c r="H516" i="1"/>
  <c r="H395" i="1"/>
  <c r="H409" i="1"/>
  <c r="H124" i="1"/>
  <c r="H240" i="1"/>
  <c r="H380" i="1"/>
  <c r="H698" i="1"/>
  <c r="H415" i="1"/>
  <c r="H37" i="1"/>
  <c r="H544" i="1"/>
  <c r="H44" i="1"/>
  <c r="H593" i="1"/>
  <c r="H63" i="1"/>
  <c r="H751" i="1"/>
  <c r="H286" i="1"/>
  <c r="H733" i="1"/>
  <c r="H172" i="1"/>
  <c r="H629" i="1"/>
  <c r="H267" i="1"/>
  <c r="H246" i="1"/>
  <c r="H62" i="1"/>
  <c r="H92" i="1"/>
  <c r="H443" i="1"/>
  <c r="H677" i="1"/>
  <c r="H463" i="1"/>
  <c r="H449" i="1"/>
  <c r="H338" i="1"/>
  <c r="H133" i="1"/>
  <c r="H74" i="1"/>
  <c r="H381" i="1"/>
  <c r="H195" i="1"/>
  <c r="H355" i="1"/>
  <c r="H857" i="1"/>
  <c r="H55" i="1"/>
  <c r="H84" i="1"/>
  <c r="H556" i="1"/>
  <c r="H384" i="1"/>
  <c r="H621" i="1"/>
  <c r="H17" i="1"/>
  <c r="H354" i="1"/>
  <c r="H71" i="1"/>
  <c r="H205" i="1"/>
  <c r="H309" i="1"/>
  <c r="H684" i="1"/>
  <c r="H709" i="1"/>
  <c r="H523" i="1"/>
  <c r="H758" i="1"/>
  <c r="H658" i="1"/>
  <c r="H889" i="1"/>
  <c r="H439" i="1"/>
  <c r="H130" i="1"/>
  <c r="H418" i="1"/>
  <c r="H183" i="1"/>
  <c r="H678" i="1"/>
  <c r="H727" i="1"/>
  <c r="H729" i="1"/>
  <c r="H312" i="1"/>
  <c r="H302" i="1"/>
  <c r="H253" i="1"/>
  <c r="H95" i="1"/>
  <c r="H855" i="1"/>
  <c r="H666" i="1"/>
  <c r="H173" i="1"/>
  <c r="H785" i="1"/>
  <c r="H287" i="1"/>
  <c r="H849" i="1"/>
  <c r="H748" i="1"/>
  <c r="H905" i="1"/>
  <c r="H179" i="1"/>
  <c r="H532" i="1"/>
  <c r="H481" i="1"/>
  <c r="H839" i="1"/>
  <c r="H306" i="1"/>
  <c r="H259" i="1"/>
  <c r="H503" i="1"/>
  <c r="H14" i="1"/>
  <c r="H722" i="1"/>
  <c r="H428" i="1"/>
  <c r="H423" i="1"/>
  <c r="H526" i="1"/>
  <c r="H508" i="1"/>
  <c r="H349" i="1"/>
  <c r="H895" i="1"/>
  <c r="H498" i="1"/>
  <c r="H717" i="1"/>
  <c r="H581" i="1"/>
  <c r="H869" i="1"/>
  <c r="H285" i="1"/>
  <c r="H809" i="1"/>
  <c r="H842" i="1"/>
  <c r="H794" i="1"/>
  <c r="H433" i="1"/>
  <c r="H93" i="1"/>
  <c r="H502" i="1"/>
  <c r="H237" i="1"/>
  <c r="H50" i="1"/>
  <c r="H310" i="1"/>
  <c r="H686" i="1"/>
  <c r="H299" i="1"/>
  <c r="H721" i="1"/>
  <c r="H746" i="1"/>
  <c r="H892" i="1"/>
  <c r="H635" i="1"/>
  <c r="H200" i="1"/>
  <c r="H258" i="1"/>
  <c r="H577" i="1"/>
  <c r="H787" i="1"/>
  <c r="H34" i="1"/>
  <c r="H786" i="1"/>
  <c r="H342" i="1"/>
  <c r="H153" i="1"/>
  <c r="H772" i="1"/>
  <c r="H244" i="1"/>
  <c r="H446" i="1"/>
  <c r="H908" i="1"/>
  <c r="H393" i="1"/>
  <c r="H441" i="1"/>
  <c r="H109" i="1"/>
  <c r="H270" i="1"/>
  <c r="H429" i="1"/>
  <c r="H737" i="1"/>
  <c r="H741" i="1"/>
  <c r="H480" i="1"/>
  <c r="H107" i="1"/>
  <c r="H645" i="1"/>
  <c r="H866" i="1"/>
  <c r="H788" i="1"/>
  <c r="H633" i="1"/>
  <c r="H640" i="1"/>
  <c r="H624" i="1"/>
  <c r="H76" i="1"/>
  <c r="H245" i="1"/>
  <c r="H613" i="1"/>
  <c r="H798" i="1"/>
  <c r="H131" i="1"/>
  <c r="H178" i="1"/>
  <c r="H279" i="1"/>
  <c r="H462" i="1"/>
  <c r="H862" i="1"/>
  <c r="H535" i="1"/>
  <c r="H623" i="1"/>
  <c r="H419" i="1"/>
  <c r="H770" i="1"/>
  <c r="H332" i="1"/>
  <c r="H41" i="1"/>
  <c r="H339" i="1"/>
  <c r="H743" i="1"/>
  <c r="H323" i="1"/>
  <c r="H507" i="1"/>
  <c r="H668" i="1"/>
  <c r="H265" i="1"/>
  <c r="H187" i="1"/>
  <c r="H241" i="1"/>
  <c r="H596" i="1"/>
  <c r="H280" i="1"/>
  <c r="H213" i="1"/>
  <c r="H85" i="1"/>
  <c r="H374" i="1"/>
  <c r="H318" i="1"/>
  <c r="H897" i="1"/>
  <c r="H219" i="1"/>
  <c r="H114" i="1"/>
  <c r="H83" i="1"/>
  <c r="H49" i="1"/>
  <c r="H16" i="1"/>
  <c r="H40" i="1"/>
  <c r="H529" i="1"/>
  <c r="H818" i="1"/>
  <c r="H249" i="1"/>
  <c r="H111" i="1"/>
  <c r="H882" i="1"/>
  <c r="H458" i="1"/>
  <c r="H906" i="1"/>
  <c r="H745" i="1"/>
  <c r="H20" i="1"/>
  <c r="H780" i="1"/>
  <c r="H641" i="1"/>
  <c r="H553" i="1"/>
  <c r="H416" i="1"/>
  <c r="H663" i="1"/>
  <c r="H232" i="1"/>
  <c r="H852" i="1"/>
  <c r="H274" i="1"/>
  <c r="H282" i="1"/>
  <c r="H725" i="1"/>
  <c r="H352" i="1"/>
  <c r="H402" i="1"/>
  <c r="H166" i="1"/>
  <c r="H197" i="1"/>
  <c r="H590" i="1"/>
  <c r="H514" i="1"/>
  <c r="H827" i="1"/>
  <c r="H606" i="1"/>
  <c r="H501" i="1"/>
  <c r="H58" i="1"/>
  <c r="H144" i="1"/>
  <c r="H61" i="1"/>
  <c r="H79" i="1"/>
  <c r="H33" i="1"/>
  <c r="H7" i="1"/>
  <c r="H588" i="1"/>
  <c r="H468" i="1"/>
  <c r="H407" i="1"/>
  <c r="H500" i="1"/>
  <c r="H691" i="1"/>
  <c r="H151" i="1"/>
  <c r="H650" i="1"/>
  <c r="H307" i="1"/>
  <c r="H344" i="1"/>
  <c r="H731" i="1"/>
  <c r="H189" i="1"/>
  <c r="H766" i="1"/>
  <c r="H426" i="1"/>
  <c r="H203" i="1"/>
  <c r="H899" i="1"/>
  <c r="H186" i="1"/>
  <c r="H521" i="1"/>
  <c r="H67" i="1"/>
  <c r="H411" i="1"/>
  <c r="H871" i="1"/>
  <c r="H810" i="1"/>
  <c r="H509" i="1"/>
  <c r="H562" i="1"/>
  <c r="H752" i="1"/>
  <c r="H511" i="1"/>
  <c r="H742" i="1"/>
  <c r="H277" i="1"/>
  <c r="H774" i="1"/>
  <c r="H610" i="1"/>
  <c r="H453" i="1"/>
  <c r="H648" i="1"/>
  <c r="H477" i="1"/>
  <c r="H667" i="1"/>
  <c r="H874" i="1"/>
  <c r="H812" i="1"/>
  <c r="H799" i="1"/>
  <c r="H582" i="1"/>
  <c r="H181" i="1"/>
  <c r="H72" i="1"/>
  <c r="H77" i="1"/>
  <c r="H73" i="1"/>
  <c r="H311" i="1"/>
  <c r="H165" i="1"/>
  <c r="H248" i="1"/>
  <c r="H551" i="1"/>
  <c r="H43" i="1"/>
  <c r="H192" i="1"/>
  <c r="H791" i="1"/>
  <c r="H594" i="1"/>
  <c r="H734" i="1"/>
  <c r="H190" i="1"/>
  <c r="H18" i="1"/>
  <c r="H473" i="1"/>
  <c r="H180" i="1"/>
  <c r="G700" i="1"/>
  <c r="G412" i="1"/>
  <c r="G815" i="1"/>
  <c r="G558" i="1"/>
  <c r="G830" i="1"/>
  <c r="G540" i="1"/>
  <c r="G822" i="1"/>
  <c r="G841" i="1"/>
  <c r="G724" i="1"/>
  <c r="G68" i="1"/>
  <c r="G565" i="1"/>
  <c r="G730" i="1"/>
  <c r="G843" i="1"/>
  <c r="G269" i="1"/>
  <c r="G105" i="1"/>
  <c r="G600" i="1"/>
  <c r="G579" i="1"/>
  <c r="G266" i="1"/>
  <c r="G478" i="1"/>
  <c r="G333" i="1"/>
  <c r="G704" i="1"/>
  <c r="G164" i="1"/>
  <c r="G386" i="1"/>
  <c r="G228" i="1"/>
  <c r="G301" i="1"/>
  <c r="G139" i="1"/>
  <c r="G598" i="1"/>
  <c r="G660" i="1"/>
  <c r="G326" i="1"/>
  <c r="G611" i="1"/>
  <c r="G910" i="1"/>
  <c r="G233" i="1"/>
  <c r="G829" i="1"/>
  <c r="G117" i="1"/>
  <c r="G530" i="1"/>
  <c r="G251" i="1"/>
  <c r="G389" i="1"/>
  <c r="G689" i="1"/>
  <c r="G317" i="1"/>
  <c r="G585" i="1"/>
  <c r="G444" i="1"/>
  <c r="G35" i="1"/>
  <c r="G859" i="1"/>
  <c r="G45" i="1"/>
  <c r="G821" i="1"/>
  <c r="G358" i="1"/>
  <c r="G464" i="1"/>
  <c r="G661" i="1"/>
  <c r="G703" i="1"/>
  <c r="G346" i="1"/>
  <c r="G113" i="1"/>
  <c r="G739" i="1"/>
  <c r="G163" i="1"/>
  <c r="G638" i="1"/>
  <c r="G835" i="1"/>
  <c r="G747" i="1"/>
  <c r="G850" i="1"/>
  <c r="G242" i="1"/>
  <c r="G52" i="1"/>
  <c r="G712" i="1"/>
  <c r="G21" i="1"/>
  <c r="G152" i="1"/>
  <c r="G833" i="1"/>
  <c r="G479" i="1"/>
  <c r="G82" i="1"/>
  <c r="G669" i="1"/>
  <c r="G106" i="1"/>
  <c r="G792" i="1"/>
  <c r="G337" i="1"/>
  <c r="G578" i="1"/>
  <c r="G353" i="1"/>
  <c r="G399" i="1"/>
  <c r="G714" i="1"/>
  <c r="G603" i="1"/>
  <c r="G60" i="1"/>
  <c r="G489" i="1"/>
  <c r="G169" i="1"/>
  <c r="G376" i="1"/>
  <c r="G115" i="1"/>
  <c r="G255" i="1"/>
  <c r="G194" i="1"/>
  <c r="G322" i="1"/>
  <c r="G174" i="1"/>
  <c r="G32" i="1"/>
  <c r="G315" i="1"/>
  <c r="G10" i="1"/>
  <c r="G257" i="1"/>
  <c r="G351" i="1"/>
  <c r="G779" i="1"/>
  <c r="G688" i="1"/>
  <c r="G495" i="1"/>
  <c r="G170" i="1"/>
  <c r="G795" i="1"/>
  <c r="G856" i="1"/>
  <c r="G390" i="1"/>
  <c r="G262" i="1"/>
  <c r="G607" i="1"/>
  <c r="G435" i="1"/>
  <c r="G370" i="1"/>
  <c r="G879" i="1"/>
  <c r="G750" i="1"/>
  <c r="G467" i="1"/>
  <c r="G199" i="1"/>
  <c r="G803" i="1"/>
  <c r="G368" i="1"/>
  <c r="G680" i="1"/>
  <c r="G865" i="1"/>
  <c r="G883" i="1"/>
  <c r="G563" i="1"/>
  <c r="G210" i="1"/>
  <c r="G209" i="1"/>
  <c r="G550" i="1"/>
  <c r="G134" i="1"/>
  <c r="G361" i="1"/>
  <c r="G474" i="1"/>
  <c r="G70" i="1"/>
  <c r="G154" i="1"/>
  <c r="G256" i="1"/>
  <c r="G699" i="1"/>
  <c r="G636" i="1"/>
  <c r="G484" i="1"/>
  <c r="G880" i="1"/>
  <c r="G136" i="1"/>
  <c r="G696" i="1"/>
  <c r="G900" i="1"/>
  <c r="G22" i="1"/>
  <c r="G559" i="1"/>
  <c r="G555" i="1"/>
  <c r="G29" i="1"/>
  <c r="G539" i="1"/>
  <c r="G591" i="1"/>
  <c r="G46" i="1"/>
  <c r="G513" i="1"/>
  <c r="G108" i="1"/>
  <c r="G42" i="1"/>
  <c r="G125" i="1"/>
  <c r="G101" i="1"/>
  <c r="G597" i="1"/>
  <c r="G547" i="1"/>
  <c r="G24" i="1"/>
  <c r="G757" i="1"/>
  <c r="G475" i="1"/>
  <c r="G377" i="1"/>
  <c r="G568" i="1"/>
  <c r="G573" i="1"/>
  <c r="G518" i="1"/>
  <c r="G828" i="1"/>
  <c r="G499" i="1"/>
  <c r="G813" i="1"/>
  <c r="G552" i="1"/>
  <c r="G557" i="1"/>
  <c r="G776" i="1"/>
  <c r="G375" i="1"/>
  <c r="G888" i="1"/>
  <c r="G272" i="1"/>
  <c r="G379" i="1"/>
  <c r="G451" i="1"/>
  <c r="G196" i="1"/>
  <c r="G268" i="1"/>
  <c r="G831" i="1"/>
  <c r="G94" i="1"/>
  <c r="G800" i="1"/>
  <c r="G845" i="1"/>
  <c r="G656" i="1"/>
  <c r="G53" i="1"/>
  <c r="G847" i="1"/>
  <c r="G840" i="1"/>
  <c r="G891" i="1"/>
  <c r="G716" i="1"/>
  <c r="G392" i="1"/>
  <c r="G357" i="1"/>
  <c r="G343" i="1"/>
  <c r="G373" i="1"/>
  <c r="G773" i="1"/>
  <c r="G413" i="1"/>
  <c r="G858" i="1"/>
  <c r="G207" i="1"/>
  <c r="G394" i="1"/>
  <c r="G150" i="1"/>
  <c r="G851" i="1"/>
  <c r="G652" i="1"/>
  <c r="G457" i="1"/>
  <c r="G801" i="1"/>
  <c r="G385" i="1"/>
  <c r="G538" i="1"/>
  <c r="G247" i="1"/>
  <c r="G122" i="1"/>
  <c r="G224" i="1"/>
  <c r="G454" i="1"/>
  <c r="G860" i="1"/>
  <c r="G59" i="1"/>
  <c r="G369" i="1"/>
  <c r="G805" i="1"/>
  <c r="G749" i="1"/>
  <c r="G222" i="1"/>
  <c r="G204" i="1"/>
  <c r="G54" i="1"/>
  <c r="G602" i="1"/>
  <c r="G670" i="1"/>
  <c r="G414" i="1"/>
  <c r="G98" i="1"/>
  <c r="G763" i="1"/>
  <c r="G158" i="1"/>
  <c r="G360" i="1"/>
  <c r="G848" i="1"/>
  <c r="G528" i="1"/>
  <c r="G90" i="1"/>
  <c r="G140" i="1"/>
  <c r="G784" i="1"/>
  <c r="G340" i="1"/>
  <c r="G890" i="1"/>
  <c r="G868" i="1"/>
  <c r="G701" i="1"/>
  <c r="G324" i="1"/>
  <c r="G604" i="1"/>
  <c r="G264" i="1"/>
  <c r="G569" i="1"/>
  <c r="G674" i="1"/>
  <c r="G231" i="1"/>
  <c r="G319" i="1"/>
  <c r="G807" i="1"/>
  <c r="G157" i="1"/>
  <c r="G89" i="1"/>
  <c r="G448" i="1"/>
  <c r="G811" i="1"/>
  <c r="G447" i="1"/>
  <c r="G469" i="1"/>
  <c r="G331" i="1"/>
  <c r="G137" i="1"/>
  <c r="G455" i="1"/>
  <c r="G243" i="1"/>
  <c r="G753" i="1"/>
  <c r="G91" i="1"/>
  <c r="G239" i="1"/>
  <c r="G175" i="1"/>
  <c r="G881" i="1"/>
  <c r="G707" i="1"/>
  <c r="G185" i="1"/>
  <c r="G316" i="1"/>
  <c r="G382" i="1"/>
  <c r="G832" i="1"/>
  <c r="G398" i="1"/>
  <c r="G263" i="1"/>
  <c r="G769" i="1"/>
  <c r="G87" i="1"/>
  <c r="G471" i="1"/>
  <c r="G8" i="1"/>
  <c r="G182" i="1"/>
  <c r="G816" i="1"/>
  <c r="G587" i="1"/>
  <c r="G230" i="1"/>
  <c r="G362" i="1"/>
  <c r="G425" i="1"/>
  <c r="G314" i="1"/>
  <c r="G825" i="1"/>
  <c r="G657" i="1"/>
  <c r="G450" i="1"/>
  <c r="G155" i="1"/>
  <c r="G296" i="1"/>
  <c r="G427" i="1"/>
  <c r="G278" i="1"/>
  <c r="G616" i="1"/>
  <c r="G334" i="1"/>
  <c r="G212" i="1"/>
  <c r="G878" i="1"/>
  <c r="G819" i="1"/>
  <c r="G325" i="1"/>
  <c r="G872" i="1"/>
  <c r="G271" i="1"/>
  <c r="G622" i="1"/>
  <c r="G671" i="1"/>
  <c r="G345" i="1"/>
  <c r="G168" i="1"/>
  <c r="G617" i="1"/>
  <c r="G796" i="1"/>
  <c r="G762" i="1"/>
  <c r="G421" i="1"/>
  <c r="G627" i="1"/>
  <c r="G493" i="1"/>
  <c r="G618" i="1"/>
  <c r="G126" i="1"/>
  <c r="G295" i="1"/>
  <c r="G417" i="1"/>
  <c r="G601" i="1"/>
  <c r="G491" i="1"/>
  <c r="G854" i="1"/>
  <c r="G221" i="1"/>
  <c r="G347" i="1"/>
  <c r="G283" i="1"/>
  <c r="G583" i="1"/>
  <c r="G442" i="1"/>
  <c r="G595" i="1"/>
  <c r="G9" i="1"/>
  <c r="G649" i="1"/>
  <c r="G631" i="1"/>
  <c r="G510" i="1"/>
  <c r="G252" i="1"/>
  <c r="G525" i="1"/>
  <c r="G834" i="1"/>
  <c r="G768" i="1"/>
  <c r="G383" i="1"/>
  <c r="G903" i="1"/>
  <c r="G143" i="1"/>
  <c r="G445" i="1"/>
  <c r="G545" i="1"/>
  <c r="G793" i="1"/>
  <c r="G549" i="1"/>
  <c r="G367" i="1"/>
  <c r="G397" i="1"/>
  <c r="G584" i="1"/>
  <c r="G675" i="1"/>
  <c r="G135" i="1"/>
  <c r="G472" i="1"/>
  <c r="G589" i="1"/>
  <c r="G817" i="1"/>
  <c r="G909" i="1"/>
  <c r="G612" i="1"/>
  <c r="G128" i="1"/>
  <c r="G348" i="1"/>
  <c r="G96" i="1"/>
  <c r="G420" i="1"/>
  <c r="G102" i="1"/>
  <c r="G755" i="1"/>
  <c r="G292" i="1"/>
  <c r="G48" i="1"/>
  <c r="G138" i="1"/>
  <c r="G30" i="1"/>
  <c r="G121" i="1"/>
  <c r="G11" i="1"/>
  <c r="G387" i="1"/>
  <c r="G520" i="1"/>
  <c r="G434" i="1"/>
  <c r="G372" i="1"/>
  <c r="G329" i="1"/>
  <c r="G695" i="1"/>
  <c r="G225" i="1"/>
  <c r="G765" i="1"/>
  <c r="G388" i="1"/>
  <c r="G159" i="1"/>
  <c r="G574" i="1"/>
  <c r="G486" i="1"/>
  <c r="G69" i="1"/>
  <c r="G188" i="1"/>
  <c r="G496" i="1"/>
  <c r="G609" i="1"/>
  <c r="G655" i="1"/>
  <c r="G57" i="1"/>
  <c r="G662" i="1"/>
  <c r="G356" i="1"/>
  <c r="G141" i="1"/>
  <c r="G802" i="1"/>
  <c r="G220" i="1"/>
  <c r="G826" i="1"/>
  <c r="G494" i="1"/>
  <c r="G653" i="1"/>
  <c r="G206" i="1"/>
  <c r="G778" i="1"/>
  <c r="G542" i="1"/>
  <c r="G147" i="1"/>
  <c r="G452" i="1"/>
  <c r="G777" i="1"/>
  <c r="G876" i="1"/>
  <c r="G86" i="1"/>
  <c r="G838" i="1"/>
  <c r="G506" i="1"/>
  <c r="G201" i="1"/>
  <c r="G424" i="1"/>
  <c r="G39" i="1"/>
  <c r="G904" i="1"/>
  <c r="G561" i="1"/>
  <c r="G298" i="1"/>
  <c r="G488" i="1"/>
  <c r="G898" i="1"/>
  <c r="G710" i="1"/>
  <c r="G161" i="1"/>
  <c r="G482" i="1"/>
  <c r="G78" i="1"/>
  <c r="G566" i="1"/>
  <c r="G103" i="1"/>
  <c r="G28" i="1"/>
  <c r="G775" i="1"/>
  <c r="G693" i="1"/>
  <c r="G13" i="1"/>
  <c r="G901" i="1"/>
  <c r="G531" i="1"/>
  <c r="G320" i="1"/>
  <c r="G288" i="1"/>
  <c r="G894" i="1"/>
  <c r="G146" i="1"/>
  <c r="G708" i="1"/>
  <c r="G88" i="1"/>
  <c r="G522" i="1"/>
  <c r="G517" i="1"/>
  <c r="G687" i="1"/>
  <c r="G754" i="1"/>
  <c r="G80" i="1"/>
  <c r="G797" i="1"/>
  <c r="G554" i="1"/>
  <c r="G350" i="1"/>
  <c r="G100" i="1"/>
  <c r="G148" i="1"/>
  <c r="G608" i="1"/>
  <c r="G886" i="1"/>
  <c r="G422" i="1"/>
  <c r="G654" i="1"/>
  <c r="G81" i="1"/>
  <c r="G396" i="1"/>
  <c r="G403" i="1"/>
  <c r="G902" i="1"/>
  <c r="G167" i="1"/>
  <c r="G572" i="1"/>
  <c r="G365" i="1"/>
  <c r="G864" i="1"/>
  <c r="G217" i="1"/>
  <c r="G145" i="1"/>
  <c r="G260" i="1"/>
  <c r="G664" i="1"/>
  <c r="G65" i="1"/>
  <c r="G814" i="1"/>
  <c r="G12" i="1"/>
  <c r="G867" i="1"/>
  <c r="G628" i="1"/>
  <c r="G846" i="1"/>
  <c r="G431" i="1"/>
  <c r="G328" i="1"/>
  <c r="G673" i="1"/>
  <c r="G176" i="1"/>
  <c r="G297" i="1"/>
  <c r="G744" i="1"/>
  <c r="G459" i="1"/>
  <c r="G759" i="1"/>
  <c r="G626" i="1"/>
  <c r="G885" i="1"/>
  <c r="G51" i="1"/>
  <c r="G363" i="1"/>
  <c r="G127" i="1"/>
  <c r="G644" i="1"/>
  <c r="G570" i="1"/>
  <c r="G229" i="1"/>
  <c r="G820" i="1"/>
  <c r="G575" i="1"/>
  <c r="G736" i="1"/>
  <c r="G401" i="1"/>
  <c r="G149" i="1"/>
  <c r="G215" i="1"/>
  <c r="G250" i="1"/>
  <c r="G783" i="1"/>
  <c r="G837" i="1"/>
  <c r="G456" i="1"/>
  <c r="G123" i="1"/>
  <c r="G371" i="1"/>
  <c r="G576" i="1"/>
  <c r="G756" i="1"/>
  <c r="G438" i="1"/>
  <c r="G400" i="1"/>
  <c r="G605" i="1"/>
  <c r="G235" i="1"/>
  <c r="G305" i="1"/>
  <c r="G723" i="1"/>
  <c r="G211" i="1"/>
  <c r="G877" i="1"/>
  <c r="G497" i="1"/>
  <c r="G47" i="1"/>
  <c r="G592" i="1"/>
  <c r="G38" i="1"/>
  <c r="G440" i="1"/>
  <c r="G896" i="1"/>
  <c r="G728" i="1"/>
  <c r="G844" i="1"/>
  <c r="G524" i="1"/>
  <c r="G543" i="1"/>
  <c r="G303" i="1"/>
  <c r="G647" i="1"/>
  <c r="G487" i="1"/>
  <c r="G884" i="1"/>
  <c r="G378" i="1"/>
  <c r="G408" i="1"/>
  <c r="G118" i="1"/>
  <c r="G193" i="1"/>
  <c r="G541" i="1"/>
  <c r="G505" i="1"/>
  <c r="G694" i="1"/>
  <c r="G781" i="1"/>
  <c r="G676" i="1"/>
  <c r="G732" i="1"/>
  <c r="G432" i="1"/>
  <c r="G718" i="1"/>
  <c r="G171" i="1"/>
  <c r="G912" i="1"/>
  <c r="G120" i="1"/>
  <c r="G504" i="1"/>
  <c r="G564" i="1"/>
  <c r="G281" i="1"/>
  <c r="G804" i="1"/>
  <c r="G341" i="1"/>
  <c r="G665" i="1"/>
  <c r="G824" i="1"/>
  <c r="G26" i="1"/>
  <c r="G548" i="1"/>
  <c r="G782" i="1"/>
  <c r="G705" i="1"/>
  <c r="G738" i="1"/>
  <c r="G873" i="1"/>
  <c r="G567" i="1"/>
  <c r="G208" i="1"/>
  <c r="G706" i="1"/>
  <c r="G218" i="1"/>
  <c r="G391" i="1"/>
  <c r="G238" i="1"/>
  <c r="G177" i="1"/>
  <c r="G711" i="1"/>
  <c r="G537" i="1"/>
  <c r="G19" i="1"/>
  <c r="G853" i="1"/>
  <c r="G476" i="1"/>
  <c r="G726" i="1"/>
  <c r="G254" i="1"/>
  <c r="G646" i="1"/>
  <c r="G599" i="1"/>
  <c r="G679" i="1"/>
  <c r="G461" i="1"/>
  <c r="G466" i="1"/>
  <c r="G291" i="1"/>
  <c r="G223" i="1"/>
  <c r="G713" i="1"/>
  <c r="G23" i="1"/>
  <c r="G515" i="1"/>
  <c r="G519" i="1"/>
  <c r="G682" i="1"/>
  <c r="G300" i="1"/>
  <c r="G216" i="1"/>
  <c r="G692" i="1"/>
  <c r="G870" i="1"/>
  <c r="G490" i="1"/>
  <c r="G485" i="1"/>
  <c r="G110" i="1"/>
  <c r="G875" i="1"/>
  <c r="G410" i="1"/>
  <c r="G293" i="1"/>
  <c r="G861" i="1"/>
  <c r="G327" i="1"/>
  <c r="G887" i="1"/>
  <c r="G142" i="1"/>
  <c r="G119" i="1"/>
  <c r="G516" i="1"/>
  <c r="G395" i="1"/>
  <c r="G409" i="1"/>
  <c r="G124" i="1"/>
  <c r="G240" i="1"/>
  <c r="G380" i="1"/>
  <c r="G698" i="1"/>
  <c r="G415" i="1"/>
  <c r="G37" i="1"/>
  <c r="G544" i="1"/>
  <c r="G44" i="1"/>
  <c r="G593" i="1"/>
  <c r="G63" i="1"/>
  <c r="G751" i="1"/>
  <c r="G286" i="1"/>
  <c r="G733" i="1"/>
  <c r="G172" i="1"/>
  <c r="G629" i="1"/>
  <c r="G267" i="1"/>
  <c r="G246" i="1"/>
  <c r="G62" i="1"/>
  <c r="G92" i="1"/>
  <c r="G443" i="1"/>
  <c r="G677" i="1"/>
  <c r="G463" i="1"/>
  <c r="G449" i="1"/>
  <c r="G338" i="1"/>
  <c r="G133" i="1"/>
  <c r="G74" i="1"/>
  <c r="G381" i="1"/>
  <c r="G195" i="1"/>
  <c r="G355" i="1"/>
  <c r="G857" i="1"/>
  <c r="G55" i="1"/>
  <c r="G84" i="1"/>
  <c r="G556" i="1"/>
  <c r="G384" i="1"/>
  <c r="G621" i="1"/>
  <c r="G17" i="1"/>
  <c r="G354" i="1"/>
  <c r="G71" i="1"/>
  <c r="G205" i="1"/>
  <c r="G309" i="1"/>
  <c r="G684" i="1"/>
  <c r="G709" i="1"/>
  <c r="G523" i="1"/>
  <c r="G758" i="1"/>
  <c r="G658" i="1"/>
  <c r="G889" i="1"/>
  <c r="G439" i="1"/>
  <c r="G130" i="1"/>
  <c r="G418" i="1"/>
  <c r="G183" i="1"/>
  <c r="G678" i="1"/>
  <c r="G727" i="1"/>
  <c r="G729" i="1"/>
  <c r="G312" i="1"/>
  <c r="G302" i="1"/>
  <c r="G253" i="1"/>
  <c r="G95" i="1"/>
  <c r="G855" i="1"/>
  <c r="G666" i="1"/>
  <c r="G173" i="1"/>
  <c r="G785" i="1"/>
  <c r="G287" i="1"/>
  <c r="G849" i="1"/>
  <c r="G748" i="1"/>
  <c r="G905" i="1"/>
  <c r="G179" i="1"/>
  <c r="G532" i="1"/>
  <c r="G481" i="1"/>
  <c r="G839" i="1"/>
  <c r="G306" i="1"/>
  <c r="G259" i="1"/>
  <c r="G503" i="1"/>
  <c r="G14" i="1"/>
  <c r="G722" i="1"/>
  <c r="G428" i="1"/>
  <c r="G423" i="1"/>
  <c r="G526" i="1"/>
  <c r="G508" i="1"/>
  <c r="G349" i="1"/>
  <c r="G895" i="1"/>
  <c r="G498" i="1"/>
  <c r="G717" i="1"/>
  <c r="G581" i="1"/>
  <c r="G869" i="1"/>
  <c r="G285" i="1"/>
  <c r="G809" i="1"/>
  <c r="G842" i="1"/>
  <c r="G794" i="1"/>
  <c r="G433" i="1"/>
  <c r="G93" i="1"/>
  <c r="G502" i="1"/>
  <c r="G237" i="1"/>
  <c r="G50" i="1"/>
  <c r="G310" i="1"/>
  <c r="G686" i="1"/>
  <c r="G299" i="1"/>
  <c r="G721" i="1"/>
  <c r="G746" i="1"/>
  <c r="G892" i="1"/>
  <c r="G635" i="1"/>
  <c r="G200" i="1"/>
  <c r="G258" i="1"/>
  <c r="G577" i="1"/>
  <c r="G787" i="1"/>
  <c r="G34" i="1"/>
  <c r="G786" i="1"/>
  <c r="G342" i="1"/>
  <c r="G153" i="1"/>
  <c r="G772" i="1"/>
  <c r="G244" i="1"/>
  <c r="G446" i="1"/>
  <c r="G908" i="1"/>
  <c r="G393" i="1"/>
  <c r="G441" i="1"/>
  <c r="G109" i="1"/>
  <c r="G270" i="1"/>
  <c r="G429" i="1"/>
  <c r="G737" i="1"/>
  <c r="G741" i="1"/>
  <c r="G480" i="1"/>
  <c r="G107" i="1"/>
  <c r="G645" i="1"/>
  <c r="G866" i="1"/>
  <c r="G788" i="1"/>
  <c r="G633" i="1"/>
  <c r="G640" i="1"/>
  <c r="G624" i="1"/>
  <c r="G76" i="1"/>
  <c r="G245" i="1"/>
  <c r="G613" i="1"/>
  <c r="G798" i="1"/>
  <c r="G131" i="1"/>
  <c r="G178" i="1"/>
  <c r="G279" i="1"/>
  <c r="G462" i="1"/>
  <c r="G862" i="1"/>
  <c r="G535" i="1"/>
  <c r="G623" i="1"/>
  <c r="G419" i="1"/>
  <c r="G770" i="1"/>
  <c r="G332" i="1"/>
  <c r="G41" i="1"/>
  <c r="G339" i="1"/>
  <c r="G743" i="1"/>
  <c r="G323" i="1"/>
  <c r="G507" i="1"/>
  <c r="G668" i="1"/>
  <c r="G265" i="1"/>
  <c r="G187" i="1"/>
  <c r="G241" i="1"/>
  <c r="G596" i="1"/>
  <c r="G280" i="1"/>
  <c r="G213" i="1"/>
  <c r="G85" i="1"/>
  <c r="G374" i="1"/>
  <c r="G318" i="1"/>
  <c r="G897" i="1"/>
  <c r="G219" i="1"/>
  <c r="G114" i="1"/>
  <c r="G83" i="1"/>
  <c r="G49" i="1"/>
  <c r="G16" i="1"/>
  <c r="G40" i="1"/>
  <c r="G529" i="1"/>
  <c r="G818" i="1"/>
  <c r="G249" i="1"/>
  <c r="G111" i="1"/>
  <c r="G882" i="1"/>
  <c r="G458" i="1"/>
  <c r="G906" i="1"/>
  <c r="G745" i="1"/>
  <c r="G20" i="1"/>
  <c r="G780" i="1"/>
  <c r="G641" i="1"/>
  <c r="G553" i="1"/>
  <c r="G416" i="1"/>
  <c r="G663" i="1"/>
  <c r="G232" i="1"/>
  <c r="G852" i="1"/>
  <c r="G274" i="1"/>
  <c r="G282" i="1"/>
  <c r="G725" i="1"/>
  <c r="G352" i="1"/>
  <c r="G402" i="1"/>
  <c r="G166" i="1"/>
  <c r="G197" i="1"/>
  <c r="G590" i="1"/>
  <c r="G514" i="1"/>
  <c r="G827" i="1"/>
  <c r="G606" i="1"/>
  <c r="G501" i="1"/>
  <c r="G58" i="1"/>
  <c r="G144" i="1"/>
  <c r="G61" i="1"/>
  <c r="G79" i="1"/>
  <c r="G33" i="1"/>
  <c r="G7" i="1"/>
  <c r="G588" i="1"/>
  <c r="G468" i="1"/>
  <c r="G407" i="1"/>
  <c r="G500" i="1"/>
  <c r="G691" i="1"/>
  <c r="G151" i="1"/>
  <c r="G650" i="1"/>
  <c r="G307" i="1"/>
  <c r="G344" i="1"/>
  <c r="G731" i="1"/>
  <c r="G189" i="1"/>
  <c r="G766" i="1"/>
  <c r="G426" i="1"/>
  <c r="G203" i="1"/>
  <c r="G899" i="1"/>
  <c r="G186" i="1"/>
  <c r="G521" i="1"/>
  <c r="G67" i="1"/>
  <c r="G411" i="1"/>
  <c r="G871" i="1"/>
  <c r="G810" i="1"/>
  <c r="G509" i="1"/>
  <c r="G562" i="1"/>
  <c r="G752" i="1"/>
  <c r="G511" i="1"/>
  <c r="G742" i="1"/>
  <c r="G277" i="1"/>
  <c r="G774" i="1"/>
  <c r="G610" i="1"/>
  <c r="G453" i="1"/>
  <c r="G648" i="1"/>
  <c r="G477" i="1"/>
  <c r="G667" i="1"/>
  <c r="G874" i="1"/>
  <c r="G812" i="1"/>
  <c r="G799" i="1"/>
  <c r="G582" i="1"/>
  <c r="G181" i="1"/>
  <c r="G72" i="1"/>
  <c r="G77" i="1"/>
  <c r="G73" i="1"/>
  <c r="G311" i="1"/>
  <c r="G165" i="1"/>
  <c r="G248" i="1"/>
  <c r="G551" i="1"/>
  <c r="G43" i="1"/>
  <c r="G192" i="1"/>
  <c r="G791" i="1"/>
  <c r="G594" i="1"/>
  <c r="G734" i="1"/>
  <c r="G190" i="1"/>
  <c r="G18" i="1"/>
  <c r="G473" i="1"/>
  <c r="G180" i="1"/>
  <c r="F700" i="1"/>
  <c r="F412" i="1"/>
  <c r="F815" i="1"/>
  <c r="F558" i="1"/>
  <c r="F830" i="1"/>
  <c r="F540" i="1"/>
  <c r="F822" i="1"/>
  <c r="F841" i="1"/>
  <c r="F724" i="1"/>
  <c r="F68" i="1"/>
  <c r="F565" i="1"/>
  <c r="F730" i="1"/>
  <c r="F843" i="1"/>
  <c r="F269" i="1"/>
  <c r="F105" i="1"/>
  <c r="F600" i="1"/>
  <c r="F579" i="1"/>
  <c r="F266" i="1"/>
  <c r="F478" i="1"/>
  <c r="F333" i="1"/>
  <c r="F704" i="1"/>
  <c r="F164" i="1"/>
  <c r="F386" i="1"/>
  <c r="F228" i="1"/>
  <c r="F301" i="1"/>
  <c r="F139" i="1"/>
  <c r="F598" i="1"/>
  <c r="F660" i="1"/>
  <c r="F326" i="1"/>
  <c r="F611" i="1"/>
  <c r="F910" i="1"/>
  <c r="F233" i="1"/>
  <c r="F829" i="1"/>
  <c r="F117" i="1"/>
  <c r="F530" i="1"/>
  <c r="F251" i="1"/>
  <c r="F389" i="1"/>
  <c r="F689" i="1"/>
  <c r="F317" i="1"/>
  <c r="F585" i="1"/>
  <c r="F444" i="1"/>
  <c r="F35" i="1"/>
  <c r="F859" i="1"/>
  <c r="F45" i="1"/>
  <c r="F821" i="1"/>
  <c r="F358" i="1"/>
  <c r="F464" i="1"/>
  <c r="F661" i="1"/>
  <c r="F703" i="1"/>
  <c r="F346" i="1"/>
  <c r="F113" i="1"/>
  <c r="F739" i="1"/>
  <c r="F163" i="1"/>
  <c r="F638" i="1"/>
  <c r="F835" i="1"/>
  <c r="F747" i="1"/>
  <c r="F850" i="1"/>
  <c r="F242" i="1"/>
  <c r="F52" i="1"/>
  <c r="F712" i="1"/>
  <c r="F21" i="1"/>
  <c r="F152" i="1"/>
  <c r="F833" i="1"/>
  <c r="F479" i="1"/>
  <c r="F82" i="1"/>
  <c r="F669" i="1"/>
  <c r="F106" i="1"/>
  <c r="F792" i="1"/>
  <c r="F337" i="1"/>
  <c r="F578" i="1"/>
  <c r="F353" i="1"/>
  <c r="F399" i="1"/>
  <c r="F714" i="1"/>
  <c r="F603" i="1"/>
  <c r="F60" i="1"/>
  <c r="F489" i="1"/>
  <c r="F169" i="1"/>
  <c r="F376" i="1"/>
  <c r="F115" i="1"/>
  <c r="F255" i="1"/>
  <c r="F194" i="1"/>
  <c r="F322" i="1"/>
  <c r="F174" i="1"/>
  <c r="F32" i="1"/>
  <c r="F315" i="1"/>
  <c r="F10" i="1"/>
  <c r="F257" i="1"/>
  <c r="F351" i="1"/>
  <c r="F779" i="1"/>
  <c r="F688" i="1"/>
  <c r="F495" i="1"/>
  <c r="F170" i="1"/>
  <c r="F795" i="1"/>
  <c r="F856" i="1"/>
  <c r="F390" i="1"/>
  <c r="F262" i="1"/>
  <c r="F607" i="1"/>
  <c r="F435" i="1"/>
  <c r="F370" i="1"/>
  <c r="F879" i="1"/>
  <c r="F750" i="1"/>
  <c r="F467" i="1"/>
  <c r="F199" i="1"/>
  <c r="F803" i="1"/>
  <c r="F368" i="1"/>
  <c r="F680" i="1"/>
  <c r="F865" i="1"/>
  <c r="F883" i="1"/>
  <c r="F563" i="1"/>
  <c r="F210" i="1"/>
  <c r="F209" i="1"/>
  <c r="F550" i="1"/>
  <c r="F134" i="1"/>
  <c r="F361" i="1"/>
  <c r="F474" i="1"/>
  <c r="F70" i="1"/>
  <c r="F154" i="1"/>
  <c r="F256" i="1"/>
  <c r="F699" i="1"/>
  <c r="F636" i="1"/>
  <c r="F484" i="1"/>
  <c r="F880" i="1"/>
  <c r="F136" i="1"/>
  <c r="F696" i="1"/>
  <c r="F900" i="1"/>
  <c r="F22" i="1"/>
  <c r="F559" i="1"/>
  <c r="F555" i="1"/>
  <c r="F29" i="1"/>
  <c r="F539" i="1"/>
  <c r="F591" i="1"/>
  <c r="F46" i="1"/>
  <c r="F513" i="1"/>
  <c r="F108" i="1"/>
  <c r="F42" i="1"/>
  <c r="F125" i="1"/>
  <c r="F101" i="1"/>
  <c r="F597" i="1"/>
  <c r="F547" i="1"/>
  <c r="F24" i="1"/>
  <c r="F757" i="1"/>
  <c r="F475" i="1"/>
  <c r="F377" i="1"/>
  <c r="F568" i="1"/>
  <c r="F573" i="1"/>
  <c r="F518" i="1"/>
  <c r="F828" i="1"/>
  <c r="F499" i="1"/>
  <c r="F813" i="1"/>
  <c r="F552" i="1"/>
  <c r="F557" i="1"/>
  <c r="F776" i="1"/>
  <c r="F375" i="1"/>
  <c r="F888" i="1"/>
  <c r="F272" i="1"/>
  <c r="F379" i="1"/>
  <c r="F451" i="1"/>
  <c r="F196" i="1"/>
  <c r="F268" i="1"/>
  <c r="F831" i="1"/>
  <c r="F94" i="1"/>
  <c r="F800" i="1"/>
  <c r="F845" i="1"/>
  <c r="F656" i="1"/>
  <c r="F53" i="1"/>
  <c r="F847" i="1"/>
  <c r="F840" i="1"/>
  <c r="F891" i="1"/>
  <c r="F716" i="1"/>
  <c r="F392" i="1"/>
  <c r="F357" i="1"/>
  <c r="F343" i="1"/>
  <c r="F373" i="1"/>
  <c r="F773" i="1"/>
  <c r="F413" i="1"/>
  <c r="F858" i="1"/>
  <c r="F207" i="1"/>
  <c r="F394" i="1"/>
  <c r="F150" i="1"/>
  <c r="F851" i="1"/>
  <c r="F652" i="1"/>
  <c r="F457" i="1"/>
  <c r="F801" i="1"/>
  <c r="F385" i="1"/>
  <c r="F538" i="1"/>
  <c r="F247" i="1"/>
  <c r="F122" i="1"/>
  <c r="F224" i="1"/>
  <c r="F454" i="1"/>
  <c r="F860" i="1"/>
  <c r="F59" i="1"/>
  <c r="F369" i="1"/>
  <c r="F805" i="1"/>
  <c r="F749" i="1"/>
  <c r="F222" i="1"/>
  <c r="F204" i="1"/>
  <c r="F54" i="1"/>
  <c r="F602" i="1"/>
  <c r="F670" i="1"/>
  <c r="F414" i="1"/>
  <c r="F98" i="1"/>
  <c r="F763" i="1"/>
  <c r="F158" i="1"/>
  <c r="F360" i="1"/>
  <c r="F848" i="1"/>
  <c r="F528" i="1"/>
  <c r="F90" i="1"/>
  <c r="F140" i="1"/>
  <c r="F784" i="1"/>
  <c r="F340" i="1"/>
  <c r="F890" i="1"/>
  <c r="F868" i="1"/>
  <c r="F701" i="1"/>
  <c r="F324" i="1"/>
  <c r="F604" i="1"/>
  <c r="F264" i="1"/>
  <c r="F569" i="1"/>
  <c r="F674" i="1"/>
  <c r="F231" i="1"/>
  <c r="F319" i="1"/>
  <c r="F807" i="1"/>
  <c r="F157" i="1"/>
  <c r="F89" i="1"/>
  <c r="F448" i="1"/>
  <c r="F811" i="1"/>
  <c r="F447" i="1"/>
  <c r="F469" i="1"/>
  <c r="F331" i="1"/>
  <c r="F137" i="1"/>
  <c r="F455" i="1"/>
  <c r="F243" i="1"/>
  <c r="F753" i="1"/>
  <c r="F91" i="1"/>
  <c r="F239" i="1"/>
  <c r="F175" i="1"/>
  <c r="F881" i="1"/>
  <c r="F707" i="1"/>
  <c r="F185" i="1"/>
  <c r="F316" i="1"/>
  <c r="F382" i="1"/>
  <c r="F832" i="1"/>
  <c r="F398" i="1"/>
  <c r="F263" i="1"/>
  <c r="F769" i="1"/>
  <c r="F87" i="1"/>
  <c r="F471" i="1"/>
  <c r="F8" i="1"/>
  <c r="F182" i="1"/>
  <c r="F816" i="1"/>
  <c r="F587" i="1"/>
  <c r="F230" i="1"/>
  <c r="F362" i="1"/>
  <c r="F425" i="1"/>
  <c r="F314" i="1"/>
  <c r="F825" i="1"/>
  <c r="F657" i="1"/>
  <c r="F450" i="1"/>
  <c r="F155" i="1"/>
  <c r="F296" i="1"/>
  <c r="F427" i="1"/>
  <c r="F278" i="1"/>
  <c r="F616" i="1"/>
  <c r="F334" i="1"/>
  <c r="F212" i="1"/>
  <c r="F878" i="1"/>
  <c r="F819" i="1"/>
  <c r="F325" i="1"/>
  <c r="F872" i="1"/>
  <c r="F271" i="1"/>
  <c r="F622" i="1"/>
  <c r="F671" i="1"/>
  <c r="F345" i="1"/>
  <c r="F168" i="1"/>
  <c r="F617" i="1"/>
  <c r="F796" i="1"/>
  <c r="F762" i="1"/>
  <c r="F421" i="1"/>
  <c r="F627" i="1"/>
  <c r="F493" i="1"/>
  <c r="F618" i="1"/>
  <c r="F126" i="1"/>
  <c r="F295" i="1"/>
  <c r="F417" i="1"/>
  <c r="F601" i="1"/>
  <c r="F491" i="1"/>
  <c r="F854" i="1"/>
  <c r="F221" i="1"/>
  <c r="F347" i="1"/>
  <c r="F283" i="1"/>
  <c r="F583" i="1"/>
  <c r="F442" i="1"/>
  <c r="F595" i="1"/>
  <c r="F9" i="1"/>
  <c r="F649" i="1"/>
  <c r="F631" i="1"/>
  <c r="F510" i="1"/>
  <c r="F252" i="1"/>
  <c r="F525" i="1"/>
  <c r="F834" i="1"/>
  <c r="F768" i="1"/>
  <c r="F383" i="1"/>
  <c r="F903" i="1"/>
  <c r="F143" i="1"/>
  <c r="F445" i="1"/>
  <c r="F545" i="1"/>
  <c r="F793" i="1"/>
  <c r="F549" i="1"/>
  <c r="F367" i="1"/>
  <c r="F397" i="1"/>
  <c r="F584" i="1"/>
  <c r="F675" i="1"/>
  <c r="F135" i="1"/>
  <c r="F472" i="1"/>
  <c r="F589" i="1"/>
  <c r="F817" i="1"/>
  <c r="F909" i="1"/>
  <c r="F612" i="1"/>
  <c r="F128" i="1"/>
  <c r="F348" i="1"/>
  <c r="F96" i="1"/>
  <c r="F420" i="1"/>
  <c r="F102" i="1"/>
  <c r="F755" i="1"/>
  <c r="F292" i="1"/>
  <c r="F48" i="1"/>
  <c r="F138" i="1"/>
  <c r="F30" i="1"/>
  <c r="F121" i="1"/>
  <c r="F11" i="1"/>
  <c r="F387" i="1"/>
  <c r="F520" i="1"/>
  <c r="F434" i="1"/>
  <c r="F372" i="1"/>
  <c r="F329" i="1"/>
  <c r="F695" i="1"/>
  <c r="F225" i="1"/>
  <c r="F765" i="1"/>
  <c r="F388" i="1"/>
  <c r="F159" i="1"/>
  <c r="F574" i="1"/>
  <c r="F486" i="1"/>
  <c r="F69" i="1"/>
  <c r="F188" i="1"/>
  <c r="F496" i="1"/>
  <c r="F609" i="1"/>
  <c r="F655" i="1"/>
  <c r="F57" i="1"/>
  <c r="F662" i="1"/>
  <c r="F356" i="1"/>
  <c r="F141" i="1"/>
  <c r="F802" i="1"/>
  <c r="F220" i="1"/>
  <c r="F826" i="1"/>
  <c r="F494" i="1"/>
  <c r="F653" i="1"/>
  <c r="F206" i="1"/>
  <c r="F778" i="1"/>
  <c r="F542" i="1"/>
  <c r="F147" i="1"/>
  <c r="F452" i="1"/>
  <c r="F777" i="1"/>
  <c r="F876" i="1"/>
  <c r="F86" i="1"/>
  <c r="F838" i="1"/>
  <c r="F506" i="1"/>
  <c r="F201" i="1"/>
  <c r="F424" i="1"/>
  <c r="F39" i="1"/>
  <c r="F904" i="1"/>
  <c r="F561" i="1"/>
  <c r="F298" i="1"/>
  <c r="F488" i="1"/>
  <c r="F898" i="1"/>
  <c r="F710" i="1"/>
  <c r="F161" i="1"/>
  <c r="F482" i="1"/>
  <c r="F78" i="1"/>
  <c r="F566" i="1"/>
  <c r="F103" i="1"/>
  <c r="F28" i="1"/>
  <c r="F775" i="1"/>
  <c r="F693" i="1"/>
  <c r="F13" i="1"/>
  <c r="F901" i="1"/>
  <c r="F531" i="1"/>
  <c r="F320" i="1"/>
  <c r="F288" i="1"/>
  <c r="F894" i="1"/>
  <c r="F146" i="1"/>
  <c r="F708" i="1"/>
  <c r="F88" i="1"/>
  <c r="F522" i="1"/>
  <c r="F517" i="1"/>
  <c r="F687" i="1"/>
  <c r="F754" i="1"/>
  <c r="F80" i="1"/>
  <c r="F797" i="1"/>
  <c r="F554" i="1"/>
  <c r="F350" i="1"/>
  <c r="F100" i="1"/>
  <c r="F148" i="1"/>
  <c r="F608" i="1"/>
  <c r="F886" i="1"/>
  <c r="F422" i="1"/>
  <c r="F654" i="1"/>
  <c r="F81" i="1"/>
  <c r="F396" i="1"/>
  <c r="F403" i="1"/>
  <c r="F902" i="1"/>
  <c r="F167" i="1"/>
  <c r="F572" i="1"/>
  <c r="F365" i="1"/>
  <c r="F864" i="1"/>
  <c r="F217" i="1"/>
  <c r="F145" i="1"/>
  <c r="F260" i="1"/>
  <c r="F664" i="1"/>
  <c r="F65" i="1"/>
  <c r="F814" i="1"/>
  <c r="F12" i="1"/>
  <c r="F867" i="1"/>
  <c r="F628" i="1"/>
  <c r="F846" i="1"/>
  <c r="F431" i="1"/>
  <c r="F328" i="1"/>
  <c r="F673" i="1"/>
  <c r="F176" i="1"/>
  <c r="F297" i="1"/>
  <c r="F744" i="1"/>
  <c r="F459" i="1"/>
  <c r="F759" i="1"/>
  <c r="F626" i="1"/>
  <c r="F885" i="1"/>
  <c r="F51" i="1"/>
  <c r="F363" i="1"/>
  <c r="F127" i="1"/>
  <c r="F644" i="1"/>
  <c r="F570" i="1"/>
  <c r="F229" i="1"/>
  <c r="F820" i="1"/>
  <c r="F575" i="1"/>
  <c r="F736" i="1"/>
  <c r="F401" i="1"/>
  <c r="F149" i="1"/>
  <c r="F215" i="1"/>
  <c r="F250" i="1"/>
  <c r="F783" i="1"/>
  <c r="F837" i="1"/>
  <c r="F456" i="1"/>
  <c r="F123" i="1"/>
  <c r="F371" i="1"/>
  <c r="F576" i="1"/>
  <c r="F756" i="1"/>
  <c r="F438" i="1"/>
  <c r="F400" i="1"/>
  <c r="F605" i="1"/>
  <c r="F235" i="1"/>
  <c r="F305" i="1"/>
  <c r="F723" i="1"/>
  <c r="F211" i="1"/>
  <c r="F877" i="1"/>
  <c r="F497" i="1"/>
  <c r="F47" i="1"/>
  <c r="F592" i="1"/>
  <c r="F38" i="1"/>
  <c r="F440" i="1"/>
  <c r="F896" i="1"/>
  <c r="F728" i="1"/>
  <c r="F844" i="1"/>
  <c r="F524" i="1"/>
  <c r="F543" i="1"/>
  <c r="F303" i="1"/>
  <c r="F647" i="1"/>
  <c r="F487" i="1"/>
  <c r="F884" i="1"/>
  <c r="F378" i="1"/>
  <c r="F408" i="1"/>
  <c r="F118" i="1"/>
  <c r="F193" i="1"/>
  <c r="F541" i="1"/>
  <c r="F505" i="1"/>
  <c r="F694" i="1"/>
  <c r="F781" i="1"/>
  <c r="F676" i="1"/>
  <c r="F732" i="1"/>
  <c r="F432" i="1"/>
  <c r="F718" i="1"/>
  <c r="F171" i="1"/>
  <c r="F912" i="1"/>
  <c r="F120" i="1"/>
  <c r="F504" i="1"/>
  <c r="F564" i="1"/>
  <c r="F281" i="1"/>
  <c r="F804" i="1"/>
  <c r="F341" i="1"/>
  <c r="F665" i="1"/>
  <c r="F824" i="1"/>
  <c r="F26" i="1"/>
  <c r="F548" i="1"/>
  <c r="F782" i="1"/>
  <c r="F705" i="1"/>
  <c r="F738" i="1"/>
  <c r="F873" i="1"/>
  <c r="F567" i="1"/>
  <c r="F208" i="1"/>
  <c r="F706" i="1"/>
  <c r="F218" i="1"/>
  <c r="F391" i="1"/>
  <c r="F238" i="1"/>
  <c r="F177" i="1"/>
  <c r="F711" i="1"/>
  <c r="F537" i="1"/>
  <c r="F19" i="1"/>
  <c r="F853" i="1"/>
  <c r="F476" i="1"/>
  <c r="F726" i="1"/>
  <c r="F254" i="1"/>
  <c r="F646" i="1"/>
  <c r="F599" i="1"/>
  <c r="F679" i="1"/>
  <c r="F461" i="1"/>
  <c r="F466" i="1"/>
  <c r="F291" i="1"/>
  <c r="F223" i="1"/>
  <c r="F713" i="1"/>
  <c r="F23" i="1"/>
  <c r="F515" i="1"/>
  <c r="F519" i="1"/>
  <c r="F682" i="1"/>
  <c r="F300" i="1"/>
  <c r="F216" i="1"/>
  <c r="F692" i="1"/>
  <c r="F870" i="1"/>
  <c r="F490" i="1"/>
  <c r="F485" i="1"/>
  <c r="F110" i="1"/>
  <c r="F875" i="1"/>
  <c r="F410" i="1"/>
  <c r="F293" i="1"/>
  <c r="F861" i="1"/>
  <c r="F327" i="1"/>
  <c r="F887" i="1"/>
  <c r="F142" i="1"/>
  <c r="F119" i="1"/>
  <c r="F516" i="1"/>
  <c r="F395" i="1"/>
  <c r="F409" i="1"/>
  <c r="F124" i="1"/>
  <c r="F240" i="1"/>
  <c r="F380" i="1"/>
  <c r="F698" i="1"/>
  <c r="F415" i="1"/>
  <c r="F37" i="1"/>
  <c r="F544" i="1"/>
  <c r="F44" i="1"/>
  <c r="F593" i="1"/>
  <c r="F63" i="1"/>
  <c r="F751" i="1"/>
  <c r="F286" i="1"/>
  <c r="F733" i="1"/>
  <c r="F172" i="1"/>
  <c r="F629" i="1"/>
  <c r="F267" i="1"/>
  <c r="F246" i="1"/>
  <c r="F62" i="1"/>
  <c r="F92" i="1"/>
  <c r="F443" i="1"/>
  <c r="F677" i="1"/>
  <c r="F463" i="1"/>
  <c r="F449" i="1"/>
  <c r="F338" i="1"/>
  <c r="F133" i="1"/>
  <c r="F74" i="1"/>
  <c r="F381" i="1"/>
  <c r="F195" i="1"/>
  <c r="F355" i="1"/>
  <c r="F857" i="1"/>
  <c r="F55" i="1"/>
  <c r="F84" i="1"/>
  <c r="F556" i="1"/>
  <c r="F384" i="1"/>
  <c r="F621" i="1"/>
  <c r="F17" i="1"/>
  <c r="F354" i="1"/>
  <c r="F71" i="1"/>
  <c r="F205" i="1"/>
  <c r="F309" i="1"/>
  <c r="F684" i="1"/>
  <c r="F709" i="1"/>
  <c r="F523" i="1"/>
  <c r="F758" i="1"/>
  <c r="F658" i="1"/>
  <c r="F889" i="1"/>
  <c r="F439" i="1"/>
  <c r="F130" i="1"/>
  <c r="F418" i="1"/>
  <c r="F183" i="1"/>
  <c r="F678" i="1"/>
  <c r="F727" i="1"/>
  <c r="F729" i="1"/>
  <c r="F312" i="1"/>
  <c r="F302" i="1"/>
  <c r="F253" i="1"/>
  <c r="F95" i="1"/>
  <c r="F855" i="1"/>
  <c r="F666" i="1"/>
  <c r="F173" i="1"/>
  <c r="F785" i="1"/>
  <c r="F287" i="1"/>
  <c r="F849" i="1"/>
  <c r="F748" i="1"/>
  <c r="F905" i="1"/>
  <c r="F179" i="1"/>
  <c r="F532" i="1"/>
  <c r="F481" i="1"/>
  <c r="F839" i="1"/>
  <c r="F306" i="1"/>
  <c r="F259" i="1"/>
  <c r="F503" i="1"/>
  <c r="F14" i="1"/>
  <c r="F722" i="1"/>
  <c r="F428" i="1"/>
  <c r="F423" i="1"/>
  <c r="F526" i="1"/>
  <c r="F508" i="1"/>
  <c r="F349" i="1"/>
  <c r="F895" i="1"/>
  <c r="F498" i="1"/>
  <c r="F717" i="1"/>
  <c r="F581" i="1"/>
  <c r="F869" i="1"/>
  <c r="F285" i="1"/>
  <c r="F809" i="1"/>
  <c r="F842" i="1"/>
  <c r="F794" i="1"/>
  <c r="F433" i="1"/>
  <c r="F93" i="1"/>
  <c r="F502" i="1"/>
  <c r="F237" i="1"/>
  <c r="F50" i="1"/>
  <c r="F310" i="1"/>
  <c r="F686" i="1"/>
  <c r="F299" i="1"/>
  <c r="F721" i="1"/>
  <c r="F746" i="1"/>
  <c r="F892" i="1"/>
  <c r="F635" i="1"/>
  <c r="F200" i="1"/>
  <c r="F258" i="1"/>
  <c r="F577" i="1"/>
  <c r="F787" i="1"/>
  <c r="F34" i="1"/>
  <c r="F786" i="1"/>
  <c r="F342" i="1"/>
  <c r="F153" i="1"/>
  <c r="F772" i="1"/>
  <c r="F244" i="1"/>
  <c r="F446" i="1"/>
  <c r="F908" i="1"/>
  <c r="F393" i="1"/>
  <c r="F441" i="1"/>
  <c r="F109" i="1"/>
  <c r="F270" i="1"/>
  <c r="F429" i="1"/>
  <c r="F737" i="1"/>
  <c r="F741" i="1"/>
  <c r="F480" i="1"/>
  <c r="F107" i="1"/>
  <c r="F645" i="1"/>
  <c r="F866" i="1"/>
  <c r="F788" i="1"/>
  <c r="F633" i="1"/>
  <c r="F640" i="1"/>
  <c r="F624" i="1"/>
  <c r="F76" i="1"/>
  <c r="F245" i="1"/>
  <c r="F613" i="1"/>
  <c r="F798" i="1"/>
  <c r="F131" i="1"/>
  <c r="F178" i="1"/>
  <c r="F279" i="1"/>
  <c r="F462" i="1"/>
  <c r="F862" i="1"/>
  <c r="F535" i="1"/>
  <c r="F623" i="1"/>
  <c r="F419" i="1"/>
  <c r="F770" i="1"/>
  <c r="F332" i="1"/>
  <c r="F41" i="1"/>
  <c r="F339" i="1"/>
  <c r="F743" i="1"/>
  <c r="F323" i="1"/>
  <c r="F507" i="1"/>
  <c r="F668" i="1"/>
  <c r="F265" i="1"/>
  <c r="F187" i="1"/>
  <c r="F241" i="1"/>
  <c r="F596" i="1"/>
  <c r="F280" i="1"/>
  <c r="F213" i="1"/>
  <c r="F85" i="1"/>
  <c r="F374" i="1"/>
  <c r="F318" i="1"/>
  <c r="F897" i="1"/>
  <c r="F219" i="1"/>
  <c r="F114" i="1"/>
  <c r="F83" i="1"/>
  <c r="F49" i="1"/>
  <c r="F16" i="1"/>
  <c r="F40" i="1"/>
  <c r="F529" i="1"/>
  <c r="F818" i="1"/>
  <c r="F249" i="1"/>
  <c r="F111" i="1"/>
  <c r="F882" i="1"/>
  <c r="F458" i="1"/>
  <c r="F906" i="1"/>
  <c r="F745" i="1"/>
  <c r="F20" i="1"/>
  <c r="F780" i="1"/>
  <c r="F641" i="1"/>
  <c r="F553" i="1"/>
  <c r="F416" i="1"/>
  <c r="F663" i="1"/>
  <c r="F232" i="1"/>
  <c r="F852" i="1"/>
  <c r="F274" i="1"/>
  <c r="F282" i="1"/>
  <c r="F725" i="1"/>
  <c r="F352" i="1"/>
  <c r="F402" i="1"/>
  <c r="F166" i="1"/>
  <c r="F197" i="1"/>
  <c r="F590" i="1"/>
  <c r="F514" i="1"/>
  <c r="F827" i="1"/>
  <c r="F606" i="1"/>
  <c r="F501" i="1"/>
  <c r="F58" i="1"/>
  <c r="F144" i="1"/>
  <c r="F61" i="1"/>
  <c r="F79" i="1"/>
  <c r="F33" i="1"/>
  <c r="F7" i="1"/>
  <c r="F588" i="1"/>
  <c r="F468" i="1"/>
  <c r="F407" i="1"/>
  <c r="F500" i="1"/>
  <c r="F691" i="1"/>
  <c r="F151" i="1"/>
  <c r="F650" i="1"/>
  <c r="F307" i="1"/>
  <c r="F344" i="1"/>
  <c r="F731" i="1"/>
  <c r="F189" i="1"/>
  <c r="F766" i="1"/>
  <c r="F426" i="1"/>
  <c r="F203" i="1"/>
  <c r="F899" i="1"/>
  <c r="F186" i="1"/>
  <c r="F521" i="1"/>
  <c r="F67" i="1"/>
  <c r="F411" i="1"/>
  <c r="F871" i="1"/>
  <c r="F810" i="1"/>
  <c r="F509" i="1"/>
  <c r="F562" i="1"/>
  <c r="F752" i="1"/>
  <c r="F511" i="1"/>
  <c r="F742" i="1"/>
  <c r="F277" i="1"/>
  <c r="F774" i="1"/>
  <c r="F610" i="1"/>
  <c r="F453" i="1"/>
  <c r="F648" i="1"/>
  <c r="F477" i="1"/>
  <c r="F667" i="1"/>
  <c r="F874" i="1"/>
  <c r="F812" i="1"/>
  <c r="F799" i="1"/>
  <c r="F582" i="1"/>
  <c r="F181" i="1"/>
  <c r="F72" i="1"/>
  <c r="F77" i="1"/>
  <c r="F73" i="1"/>
  <c r="F311" i="1"/>
  <c r="F165" i="1"/>
  <c r="F248" i="1"/>
  <c r="F551" i="1"/>
  <c r="F43" i="1"/>
  <c r="F192" i="1"/>
  <c r="F791" i="1"/>
  <c r="F594" i="1"/>
  <c r="F734" i="1"/>
  <c r="F190" i="1"/>
  <c r="F18" i="1"/>
  <c r="F473" i="1"/>
  <c r="F180" i="1"/>
  <c r="E700" i="1"/>
  <c r="E412" i="1"/>
  <c r="E815" i="1"/>
  <c r="E558" i="1"/>
  <c r="E830" i="1"/>
  <c r="E540" i="1"/>
  <c r="E822" i="1"/>
  <c r="E841" i="1"/>
  <c r="E724" i="1"/>
  <c r="E68" i="1"/>
  <c r="E565" i="1"/>
  <c r="E730" i="1"/>
  <c r="E843" i="1"/>
  <c r="E269" i="1"/>
  <c r="E105" i="1"/>
  <c r="E600" i="1"/>
  <c r="E579" i="1"/>
  <c r="E266" i="1"/>
  <c r="E478" i="1"/>
  <c r="E333" i="1"/>
  <c r="E704" i="1"/>
  <c r="E164" i="1"/>
  <c r="E386" i="1"/>
  <c r="E228" i="1"/>
  <c r="E301" i="1"/>
  <c r="E139" i="1"/>
  <c r="E598" i="1"/>
  <c r="E660" i="1"/>
  <c r="E326" i="1"/>
  <c r="E611" i="1"/>
  <c r="E910" i="1"/>
  <c r="E233" i="1"/>
  <c r="E829" i="1"/>
  <c r="E117" i="1"/>
  <c r="E530" i="1"/>
  <c r="E251" i="1"/>
  <c r="E389" i="1"/>
  <c r="E689" i="1"/>
  <c r="E317" i="1"/>
  <c r="E585" i="1"/>
  <c r="E444" i="1"/>
  <c r="E35" i="1"/>
  <c r="E859" i="1"/>
  <c r="E45" i="1"/>
  <c r="E821" i="1"/>
  <c r="E358" i="1"/>
  <c r="E464" i="1"/>
  <c r="E661" i="1"/>
  <c r="E703" i="1"/>
  <c r="E346" i="1"/>
  <c r="E113" i="1"/>
  <c r="E739" i="1"/>
  <c r="E163" i="1"/>
  <c r="E638" i="1"/>
  <c r="E835" i="1"/>
  <c r="E747" i="1"/>
  <c r="E850" i="1"/>
  <c r="E242" i="1"/>
  <c r="E52" i="1"/>
  <c r="E712" i="1"/>
  <c r="E21" i="1"/>
  <c r="E152" i="1"/>
  <c r="E833" i="1"/>
  <c r="E479" i="1"/>
  <c r="E82" i="1"/>
  <c r="E669" i="1"/>
  <c r="E106" i="1"/>
  <c r="E792" i="1"/>
  <c r="E337" i="1"/>
  <c r="E578" i="1"/>
  <c r="E353" i="1"/>
  <c r="E399" i="1"/>
  <c r="E714" i="1"/>
  <c r="E603" i="1"/>
  <c r="E60" i="1"/>
  <c r="E489" i="1"/>
  <c r="E169" i="1"/>
  <c r="E376" i="1"/>
  <c r="E115" i="1"/>
  <c r="E255" i="1"/>
  <c r="E194" i="1"/>
  <c r="E322" i="1"/>
  <c r="E174" i="1"/>
  <c r="E32" i="1"/>
  <c r="E315" i="1"/>
  <c r="E10" i="1"/>
  <c r="E257" i="1"/>
  <c r="E351" i="1"/>
  <c r="E779" i="1"/>
  <c r="E688" i="1"/>
  <c r="E495" i="1"/>
  <c r="E170" i="1"/>
  <c r="E795" i="1"/>
  <c r="E856" i="1"/>
  <c r="E390" i="1"/>
  <c r="E262" i="1"/>
  <c r="E607" i="1"/>
  <c r="E435" i="1"/>
  <c r="E370" i="1"/>
  <c r="E879" i="1"/>
  <c r="E750" i="1"/>
  <c r="E467" i="1"/>
  <c r="E199" i="1"/>
  <c r="E803" i="1"/>
  <c r="E368" i="1"/>
  <c r="E680" i="1"/>
  <c r="E865" i="1"/>
  <c r="E883" i="1"/>
  <c r="E563" i="1"/>
  <c r="E210" i="1"/>
  <c r="E209" i="1"/>
  <c r="E550" i="1"/>
  <c r="E134" i="1"/>
  <c r="E361" i="1"/>
  <c r="E474" i="1"/>
  <c r="E70" i="1"/>
  <c r="E154" i="1"/>
  <c r="E256" i="1"/>
  <c r="E699" i="1"/>
  <c r="E636" i="1"/>
  <c r="E484" i="1"/>
  <c r="E880" i="1"/>
  <c r="E136" i="1"/>
  <c r="E696" i="1"/>
  <c r="E900" i="1"/>
  <c r="E22" i="1"/>
  <c r="E559" i="1"/>
  <c r="E555" i="1"/>
  <c r="E29" i="1"/>
  <c r="E539" i="1"/>
  <c r="E591" i="1"/>
  <c r="E46" i="1"/>
  <c r="E513" i="1"/>
  <c r="E108" i="1"/>
  <c r="E42" i="1"/>
  <c r="E125" i="1"/>
  <c r="E101" i="1"/>
  <c r="E597" i="1"/>
  <c r="E547" i="1"/>
  <c r="E24" i="1"/>
  <c r="E757" i="1"/>
  <c r="E475" i="1"/>
  <c r="E377" i="1"/>
  <c r="E568" i="1"/>
  <c r="E573" i="1"/>
  <c r="E518" i="1"/>
  <c r="E828" i="1"/>
  <c r="E499" i="1"/>
  <c r="E813" i="1"/>
  <c r="E552" i="1"/>
  <c r="E557" i="1"/>
  <c r="E776" i="1"/>
  <c r="E375" i="1"/>
  <c r="E888" i="1"/>
  <c r="E272" i="1"/>
  <c r="E379" i="1"/>
  <c r="E451" i="1"/>
  <c r="E196" i="1"/>
  <c r="E268" i="1"/>
  <c r="E831" i="1"/>
  <c r="E94" i="1"/>
  <c r="E800" i="1"/>
  <c r="E845" i="1"/>
  <c r="E656" i="1"/>
  <c r="E53" i="1"/>
  <c r="E847" i="1"/>
  <c r="E840" i="1"/>
  <c r="E891" i="1"/>
  <c r="E716" i="1"/>
  <c r="E392" i="1"/>
  <c r="E357" i="1"/>
  <c r="E343" i="1"/>
  <c r="E373" i="1"/>
  <c r="E773" i="1"/>
  <c r="E413" i="1"/>
  <c r="E858" i="1"/>
  <c r="E207" i="1"/>
  <c r="E394" i="1"/>
  <c r="E150" i="1"/>
  <c r="E851" i="1"/>
  <c r="E652" i="1"/>
  <c r="E457" i="1"/>
  <c r="E801" i="1"/>
  <c r="E385" i="1"/>
  <c r="E538" i="1"/>
  <c r="E247" i="1"/>
  <c r="E122" i="1"/>
  <c r="E224" i="1"/>
  <c r="E454" i="1"/>
  <c r="E860" i="1"/>
  <c r="E59" i="1"/>
  <c r="E369" i="1"/>
  <c r="E805" i="1"/>
  <c r="E749" i="1"/>
  <c r="E222" i="1"/>
  <c r="E204" i="1"/>
  <c r="E54" i="1"/>
  <c r="E602" i="1"/>
  <c r="E670" i="1"/>
  <c r="E672" i="1"/>
  <c r="E414" i="1"/>
  <c r="E98" i="1"/>
  <c r="E763" i="1"/>
  <c r="E158" i="1"/>
  <c r="E360" i="1"/>
  <c r="E848" i="1"/>
  <c r="E528" i="1"/>
  <c r="E90" i="1"/>
  <c r="E140" i="1"/>
  <c r="E784" i="1"/>
  <c r="E340" i="1"/>
  <c r="E890" i="1"/>
  <c r="E868" i="1"/>
  <c r="E701" i="1"/>
  <c r="E324" i="1"/>
  <c r="E604" i="1"/>
  <c r="E264" i="1"/>
  <c r="E569" i="1"/>
  <c r="E674" i="1"/>
  <c r="E231" i="1"/>
  <c r="E319" i="1"/>
  <c r="E807" i="1"/>
  <c r="E157" i="1"/>
  <c r="E89" i="1"/>
  <c r="E448" i="1"/>
  <c r="E811" i="1"/>
  <c r="E447" i="1"/>
  <c r="E469" i="1"/>
  <c r="E331" i="1"/>
  <c r="E137" i="1"/>
  <c r="E455" i="1"/>
  <c r="E243" i="1"/>
  <c r="E753" i="1"/>
  <c r="E91" i="1"/>
  <c r="E239" i="1"/>
  <c r="E175" i="1"/>
  <c r="E881" i="1"/>
  <c r="E707" i="1"/>
  <c r="E185" i="1"/>
  <c r="E316" i="1"/>
  <c r="E382" i="1"/>
  <c r="E832" i="1"/>
  <c r="E398" i="1"/>
  <c r="E263" i="1"/>
  <c r="E769" i="1"/>
  <c r="E87" i="1"/>
  <c r="E471" i="1"/>
  <c r="E8" i="1"/>
  <c r="E182" i="1"/>
  <c r="E816" i="1"/>
  <c r="E587" i="1"/>
  <c r="E230" i="1"/>
  <c r="E362" i="1"/>
  <c r="E425" i="1"/>
  <c r="E314" i="1"/>
  <c r="E825" i="1"/>
  <c r="E657" i="1"/>
  <c r="E450" i="1"/>
  <c r="E155" i="1"/>
  <c r="E296" i="1"/>
  <c r="E427" i="1"/>
  <c r="E278" i="1"/>
  <c r="E616" i="1"/>
  <c r="E334" i="1"/>
  <c r="E212" i="1"/>
  <c r="E878" i="1"/>
  <c r="E819" i="1"/>
  <c r="E325" i="1"/>
  <c r="E872" i="1"/>
  <c r="E271" i="1"/>
  <c r="E622" i="1"/>
  <c r="E671" i="1"/>
  <c r="E345" i="1"/>
  <c r="E168" i="1"/>
  <c r="E617" i="1"/>
  <c r="E796" i="1"/>
  <c r="E762" i="1"/>
  <c r="E421" i="1"/>
  <c r="E627" i="1"/>
  <c r="E493" i="1"/>
  <c r="E618" i="1"/>
  <c r="E126" i="1"/>
  <c r="E295" i="1"/>
  <c r="E417" i="1"/>
  <c r="E601" i="1"/>
  <c r="E491" i="1"/>
  <c r="E854" i="1"/>
  <c r="E221" i="1"/>
  <c r="E347" i="1"/>
  <c r="E283" i="1"/>
  <c r="E583" i="1"/>
  <c r="E442" i="1"/>
  <c r="E595" i="1"/>
  <c r="E9" i="1"/>
  <c r="E649" i="1"/>
  <c r="E631" i="1"/>
  <c r="E510" i="1"/>
  <c r="E252" i="1"/>
  <c r="E525" i="1"/>
  <c r="E834" i="1"/>
  <c r="E768" i="1"/>
  <c r="E383" i="1"/>
  <c r="E903" i="1"/>
  <c r="E143" i="1"/>
  <c r="E445" i="1"/>
  <c r="E545" i="1"/>
  <c r="E793" i="1"/>
  <c r="E549" i="1"/>
  <c r="E367" i="1"/>
  <c r="E397" i="1"/>
  <c r="E584" i="1"/>
  <c r="E675" i="1"/>
  <c r="E135" i="1"/>
  <c r="E472" i="1"/>
  <c r="E589" i="1"/>
  <c r="E817" i="1"/>
  <c r="E909" i="1"/>
  <c r="E612" i="1"/>
  <c r="E128" i="1"/>
  <c r="E348" i="1"/>
  <c r="E96" i="1"/>
  <c r="E420" i="1"/>
  <c r="E102" i="1"/>
  <c r="E755" i="1"/>
  <c r="E292" i="1"/>
  <c r="E48" i="1"/>
  <c r="E138" i="1"/>
  <c r="E30" i="1"/>
  <c r="E121" i="1"/>
  <c r="E11" i="1"/>
  <c r="E387" i="1"/>
  <c r="E520" i="1"/>
  <c r="E434" i="1"/>
  <c r="E372" i="1"/>
  <c r="E329" i="1"/>
  <c r="E695" i="1"/>
  <c r="E225" i="1"/>
  <c r="E765" i="1"/>
  <c r="E388" i="1"/>
  <c r="E159" i="1"/>
  <c r="E574" i="1"/>
  <c r="E486" i="1"/>
  <c r="E69" i="1"/>
  <c r="E188" i="1"/>
  <c r="E496" i="1"/>
  <c r="E609" i="1"/>
  <c r="E655" i="1"/>
  <c r="E57" i="1"/>
  <c r="E662" i="1"/>
  <c r="E356" i="1"/>
  <c r="E141" i="1"/>
  <c r="E802" i="1"/>
  <c r="E220" i="1"/>
  <c r="E826" i="1"/>
  <c r="E494" i="1"/>
  <c r="E653" i="1"/>
  <c r="E206" i="1"/>
  <c r="E778" i="1"/>
  <c r="E542" i="1"/>
  <c r="E147" i="1"/>
  <c r="E452" i="1"/>
  <c r="E777" i="1"/>
  <c r="E876" i="1"/>
  <c r="E86" i="1"/>
  <c r="E838" i="1"/>
  <c r="E506" i="1"/>
  <c r="E201" i="1"/>
  <c r="E424" i="1"/>
  <c r="E39" i="1"/>
  <c r="E904" i="1"/>
  <c r="E561" i="1"/>
  <c r="E298" i="1"/>
  <c r="E488" i="1"/>
  <c r="E898" i="1"/>
  <c r="E710" i="1"/>
  <c r="E161" i="1"/>
  <c r="E482" i="1"/>
  <c r="E78" i="1"/>
  <c r="E566" i="1"/>
  <c r="E103" i="1"/>
  <c r="E28" i="1"/>
  <c r="E775" i="1"/>
  <c r="E693" i="1"/>
  <c r="E13" i="1"/>
  <c r="E901" i="1"/>
  <c r="E531" i="1"/>
  <c r="E320" i="1"/>
  <c r="E288" i="1"/>
  <c r="E894" i="1"/>
  <c r="E146" i="1"/>
  <c r="E708" i="1"/>
  <c r="E88" i="1"/>
  <c r="E522" i="1"/>
  <c r="E517" i="1"/>
  <c r="E687" i="1"/>
  <c r="E754" i="1"/>
  <c r="E80" i="1"/>
  <c r="E797" i="1"/>
  <c r="E554" i="1"/>
  <c r="E350" i="1"/>
  <c r="E100" i="1"/>
  <c r="E148" i="1"/>
  <c r="E608" i="1"/>
  <c r="E886" i="1"/>
  <c r="E422" i="1"/>
  <c r="E654" i="1"/>
  <c r="E81" i="1"/>
  <c r="E396" i="1"/>
  <c r="E403" i="1"/>
  <c r="E902" i="1"/>
  <c r="E167" i="1"/>
  <c r="E572" i="1"/>
  <c r="E365" i="1"/>
  <c r="E864" i="1"/>
  <c r="E217" i="1"/>
  <c r="E145" i="1"/>
  <c r="E260" i="1"/>
  <c r="E664" i="1"/>
  <c r="E65" i="1"/>
  <c r="E814" i="1"/>
  <c r="E12" i="1"/>
  <c r="E867" i="1"/>
  <c r="E628" i="1"/>
  <c r="E846" i="1"/>
  <c r="E431" i="1"/>
  <c r="E328" i="1"/>
  <c r="E673" i="1"/>
  <c r="E176" i="1"/>
  <c r="E297" i="1"/>
  <c r="E744" i="1"/>
  <c r="E459" i="1"/>
  <c r="E759" i="1"/>
  <c r="E626" i="1"/>
  <c r="E885" i="1"/>
  <c r="E51" i="1"/>
  <c r="E363" i="1"/>
  <c r="E127" i="1"/>
  <c r="E644" i="1"/>
  <c r="E570" i="1"/>
  <c r="E229" i="1"/>
  <c r="E820" i="1"/>
  <c r="E575" i="1"/>
  <c r="E736" i="1"/>
  <c r="E401" i="1"/>
  <c r="E149" i="1"/>
  <c r="E215" i="1"/>
  <c r="E250" i="1"/>
  <c r="E783" i="1"/>
  <c r="E837" i="1"/>
  <c r="E456" i="1"/>
  <c r="E123" i="1"/>
  <c r="E371" i="1"/>
  <c r="E576" i="1"/>
  <c r="E756" i="1"/>
  <c r="E438" i="1"/>
  <c r="E400" i="1"/>
  <c r="E605" i="1"/>
  <c r="E235" i="1"/>
  <c r="E305" i="1"/>
  <c r="E723" i="1"/>
  <c r="E211" i="1"/>
  <c r="E877" i="1"/>
  <c r="E497" i="1"/>
  <c r="E47" i="1"/>
  <c r="E592" i="1"/>
  <c r="E38" i="1"/>
  <c r="E440" i="1"/>
  <c r="E896" i="1"/>
  <c r="E728" i="1"/>
  <c r="E844" i="1"/>
  <c r="E524" i="1"/>
  <c r="E543" i="1"/>
  <c r="E303" i="1"/>
  <c r="E647" i="1"/>
  <c r="E487" i="1"/>
  <c r="E884" i="1"/>
  <c r="E378" i="1"/>
  <c r="E408" i="1"/>
  <c r="E118" i="1"/>
  <c r="E193" i="1"/>
  <c r="E541" i="1"/>
  <c r="E505" i="1"/>
  <c r="E694" i="1"/>
  <c r="E781" i="1"/>
  <c r="E676" i="1"/>
  <c r="E732" i="1"/>
  <c r="E432" i="1"/>
  <c r="E718" i="1"/>
  <c r="E171" i="1"/>
  <c r="E912" i="1"/>
  <c r="E120" i="1"/>
  <c r="E504" i="1"/>
  <c r="E564" i="1"/>
  <c r="E281" i="1"/>
  <c r="E804" i="1"/>
  <c r="E341" i="1"/>
  <c r="E665" i="1"/>
  <c r="E824" i="1"/>
  <c r="E26" i="1"/>
  <c r="E548" i="1"/>
  <c r="E782" i="1"/>
  <c r="E705" i="1"/>
  <c r="E738" i="1"/>
  <c r="E873" i="1"/>
  <c r="E567" i="1"/>
  <c r="E208" i="1"/>
  <c r="E706" i="1"/>
  <c r="E218" i="1"/>
  <c r="E391" i="1"/>
  <c r="E238" i="1"/>
  <c r="E177" i="1"/>
  <c r="E711" i="1"/>
  <c r="E537" i="1"/>
  <c r="E19" i="1"/>
  <c r="E853" i="1"/>
  <c r="E476" i="1"/>
  <c r="E726" i="1"/>
  <c r="E254" i="1"/>
  <c r="E646" i="1"/>
  <c r="E599" i="1"/>
  <c r="E679" i="1"/>
  <c r="E461" i="1"/>
  <c r="E466" i="1"/>
  <c r="E291" i="1"/>
  <c r="E223" i="1"/>
  <c r="E713" i="1"/>
  <c r="E23" i="1"/>
  <c r="E515" i="1"/>
  <c r="E519" i="1"/>
  <c r="E682" i="1"/>
  <c r="E300" i="1"/>
  <c r="E216" i="1"/>
  <c r="E692" i="1"/>
  <c r="E870" i="1"/>
  <c r="E490" i="1"/>
  <c r="E485" i="1"/>
  <c r="E110" i="1"/>
  <c r="E875" i="1"/>
  <c r="E410" i="1"/>
  <c r="E293" i="1"/>
  <c r="E861" i="1"/>
  <c r="E327" i="1"/>
  <c r="E887" i="1"/>
  <c r="E142" i="1"/>
  <c r="E119" i="1"/>
  <c r="E516" i="1"/>
  <c r="E395" i="1"/>
  <c r="E409" i="1"/>
  <c r="E124" i="1"/>
  <c r="E240" i="1"/>
  <c r="E380" i="1"/>
  <c r="E698" i="1"/>
  <c r="E415" i="1"/>
  <c r="E37" i="1"/>
  <c r="E544" i="1"/>
  <c r="E44" i="1"/>
  <c r="E593" i="1"/>
  <c r="E63" i="1"/>
  <c r="E751" i="1"/>
  <c r="E286" i="1"/>
  <c r="E733" i="1"/>
  <c r="E172" i="1"/>
  <c r="E629" i="1"/>
  <c r="E267" i="1"/>
  <c r="E246" i="1"/>
  <c r="E62" i="1"/>
  <c r="E92" i="1"/>
  <c r="E443" i="1"/>
  <c r="E677" i="1"/>
  <c r="E463" i="1"/>
  <c r="E449" i="1"/>
  <c r="E338" i="1"/>
  <c r="E133" i="1"/>
  <c r="E74" i="1"/>
  <c r="E381" i="1"/>
  <c r="E195" i="1"/>
  <c r="E355" i="1"/>
  <c r="E857" i="1"/>
  <c r="E55" i="1"/>
  <c r="E84" i="1"/>
  <c r="E556" i="1"/>
  <c r="E384" i="1"/>
  <c r="E621" i="1"/>
  <c r="E17" i="1"/>
  <c r="E354" i="1"/>
  <c r="E71" i="1"/>
  <c r="E205" i="1"/>
  <c r="E309" i="1"/>
  <c r="E684" i="1"/>
  <c r="E709" i="1"/>
  <c r="E523" i="1"/>
  <c r="E758" i="1"/>
  <c r="E658" i="1"/>
  <c r="E889" i="1"/>
  <c r="E439" i="1"/>
  <c r="E130" i="1"/>
  <c r="E418" i="1"/>
  <c r="E183" i="1"/>
  <c r="E678" i="1"/>
  <c r="E727" i="1"/>
  <c r="E729" i="1"/>
  <c r="E312" i="1"/>
  <c r="E302" i="1"/>
  <c r="E253" i="1"/>
  <c r="E95" i="1"/>
  <c r="E855" i="1"/>
  <c r="E666" i="1"/>
  <c r="E173" i="1"/>
  <c r="E785" i="1"/>
  <c r="E287" i="1"/>
  <c r="E849" i="1"/>
  <c r="E748" i="1"/>
  <c r="E905" i="1"/>
  <c r="E179" i="1"/>
  <c r="E532" i="1"/>
  <c r="E481" i="1"/>
  <c r="E839" i="1"/>
  <c r="E306" i="1"/>
  <c r="E259" i="1"/>
  <c r="E503" i="1"/>
  <c r="E14" i="1"/>
  <c r="E722" i="1"/>
  <c r="E428" i="1"/>
  <c r="E423" i="1"/>
  <c r="E526" i="1"/>
  <c r="E508" i="1"/>
  <c r="E349" i="1"/>
  <c r="E895" i="1"/>
  <c r="E498" i="1"/>
  <c r="E717" i="1"/>
  <c r="E581" i="1"/>
  <c r="E869" i="1"/>
  <c r="E285" i="1"/>
  <c r="E809" i="1"/>
  <c r="E842" i="1"/>
  <c r="E794" i="1"/>
  <c r="E433" i="1"/>
  <c r="E93" i="1"/>
  <c r="E502" i="1"/>
  <c r="E237" i="1"/>
  <c r="E50" i="1"/>
  <c r="E310" i="1"/>
  <c r="E686" i="1"/>
  <c r="E299" i="1"/>
  <c r="E721" i="1"/>
  <c r="E746" i="1"/>
  <c r="E892" i="1"/>
  <c r="E635" i="1"/>
  <c r="E200" i="1"/>
  <c r="E258" i="1"/>
  <c r="E577" i="1"/>
  <c r="E787" i="1"/>
  <c r="E34" i="1"/>
  <c r="E786" i="1"/>
  <c r="E342" i="1"/>
  <c r="E153" i="1"/>
  <c r="E772" i="1"/>
  <c r="E244" i="1"/>
  <c r="E446" i="1"/>
  <c r="E908" i="1"/>
  <c r="E393" i="1"/>
  <c r="E441" i="1"/>
  <c r="E109" i="1"/>
  <c r="E270" i="1"/>
  <c r="E429" i="1"/>
  <c r="E737" i="1"/>
  <c r="E741" i="1"/>
  <c r="E480" i="1"/>
  <c r="E107" i="1"/>
  <c r="E645" i="1"/>
  <c r="E866" i="1"/>
  <c r="E788" i="1"/>
  <c r="E633" i="1"/>
  <c r="E640" i="1"/>
  <c r="E624" i="1"/>
  <c r="E76" i="1"/>
  <c r="E245" i="1"/>
  <c r="E613" i="1"/>
  <c r="E798" i="1"/>
  <c r="E131" i="1"/>
  <c r="E178" i="1"/>
  <c r="E279" i="1"/>
  <c r="E462" i="1"/>
  <c r="E862" i="1"/>
  <c r="E535" i="1"/>
  <c r="E623" i="1"/>
  <c r="E419" i="1"/>
  <c r="E770" i="1"/>
  <c r="E332" i="1"/>
  <c r="E41" i="1"/>
  <c r="E339" i="1"/>
  <c r="E743" i="1"/>
  <c r="E323" i="1"/>
  <c r="E507" i="1"/>
  <c r="E668" i="1"/>
  <c r="E265" i="1"/>
  <c r="E187" i="1"/>
  <c r="E241" i="1"/>
  <c r="E596" i="1"/>
  <c r="E280" i="1"/>
  <c r="E213" i="1"/>
  <c r="E85" i="1"/>
  <c r="E374" i="1"/>
  <c r="E318" i="1"/>
  <c r="E897" i="1"/>
  <c r="E219" i="1"/>
  <c r="E114" i="1"/>
  <c r="E83" i="1"/>
  <c r="E49" i="1"/>
  <c r="E16" i="1"/>
  <c r="E40" i="1"/>
  <c r="E529" i="1"/>
  <c r="E818" i="1"/>
  <c r="E249" i="1"/>
  <c r="E111" i="1"/>
  <c r="E882" i="1"/>
  <c r="E458" i="1"/>
  <c r="E906" i="1"/>
  <c r="E745" i="1"/>
  <c r="E20" i="1"/>
  <c r="E780" i="1"/>
  <c r="E641" i="1"/>
  <c r="E553" i="1"/>
  <c r="E416" i="1"/>
  <c r="E663" i="1"/>
  <c r="E232" i="1"/>
  <c r="E852" i="1"/>
  <c r="E274" i="1"/>
  <c r="E282" i="1"/>
  <c r="E725" i="1"/>
  <c r="E352" i="1"/>
  <c r="E402" i="1"/>
  <c r="E166" i="1"/>
  <c r="E197" i="1"/>
  <c r="E590" i="1"/>
  <c r="E514" i="1"/>
  <c r="E827" i="1"/>
  <c r="E606" i="1"/>
  <c r="E501" i="1"/>
  <c r="E58" i="1"/>
  <c r="E144" i="1"/>
  <c r="E61" i="1"/>
  <c r="E79" i="1"/>
  <c r="E33" i="1"/>
  <c r="E7" i="1"/>
  <c r="E588" i="1"/>
  <c r="E468" i="1"/>
  <c r="E407" i="1"/>
  <c r="E500" i="1"/>
  <c r="E691" i="1"/>
  <c r="E151" i="1"/>
  <c r="E650" i="1"/>
  <c r="E307" i="1"/>
  <c r="E344" i="1"/>
  <c r="E731" i="1"/>
  <c r="E189" i="1"/>
  <c r="E766" i="1"/>
  <c r="E426" i="1"/>
  <c r="E203" i="1"/>
  <c r="E899" i="1"/>
  <c r="E186" i="1"/>
  <c r="E521" i="1"/>
  <c r="E67" i="1"/>
  <c r="E411" i="1"/>
  <c r="E871" i="1"/>
  <c r="E810" i="1"/>
  <c r="E509" i="1"/>
  <c r="E562" i="1"/>
  <c r="E752" i="1"/>
  <c r="E511" i="1"/>
  <c r="E742" i="1"/>
  <c r="E277" i="1"/>
  <c r="E774" i="1"/>
  <c r="E610" i="1"/>
  <c r="E453" i="1"/>
  <c r="E648" i="1"/>
  <c r="E477" i="1"/>
  <c r="E667" i="1"/>
  <c r="E874" i="1"/>
  <c r="E812" i="1"/>
  <c r="E799" i="1"/>
  <c r="E582" i="1"/>
  <c r="E181" i="1"/>
  <c r="E72" i="1"/>
  <c r="E77" i="1"/>
  <c r="E73" i="1"/>
  <c r="E311" i="1"/>
  <c r="E165" i="1"/>
  <c r="E248" i="1"/>
  <c r="E551" i="1"/>
  <c r="E43" i="1"/>
  <c r="E192" i="1"/>
  <c r="E791" i="1"/>
  <c r="E594" i="1"/>
  <c r="E734" i="1"/>
  <c r="E190" i="1"/>
  <c r="E18" i="1"/>
  <c r="E473" i="1"/>
  <c r="E180" i="1"/>
  <c r="D700" i="1"/>
  <c r="D412" i="1"/>
  <c r="D815" i="1"/>
  <c r="D558" i="1"/>
  <c r="D830" i="1"/>
  <c r="D540" i="1"/>
  <c r="D822" i="1"/>
  <c r="D841" i="1"/>
  <c r="D724" i="1"/>
  <c r="D68" i="1"/>
  <c r="D565" i="1"/>
  <c r="D730" i="1"/>
  <c r="D843" i="1"/>
  <c r="D269" i="1"/>
  <c r="D105" i="1"/>
  <c r="D600" i="1"/>
  <c r="D579" i="1"/>
  <c r="D266" i="1"/>
  <c r="D478" i="1"/>
  <c r="D333" i="1"/>
  <c r="D704" i="1"/>
  <c r="D164" i="1"/>
  <c r="D386" i="1"/>
  <c r="D228" i="1"/>
  <c r="D301" i="1"/>
  <c r="D139" i="1"/>
  <c r="D598" i="1"/>
  <c r="D660" i="1"/>
  <c r="D326" i="1"/>
  <c r="D611" i="1"/>
  <c r="D910" i="1"/>
  <c r="D233" i="1"/>
  <c r="D829" i="1"/>
  <c r="D117" i="1"/>
  <c r="D530" i="1"/>
  <c r="D251" i="1"/>
  <c r="D389" i="1"/>
  <c r="D689" i="1"/>
  <c r="D317" i="1"/>
  <c r="D585" i="1"/>
  <c r="D444" i="1"/>
  <c r="D35" i="1"/>
  <c r="D859" i="1"/>
  <c r="D45" i="1"/>
  <c r="D821" i="1"/>
  <c r="D358" i="1"/>
  <c r="D464" i="1"/>
  <c r="D661" i="1"/>
  <c r="D703" i="1"/>
  <c r="D346" i="1"/>
  <c r="D113" i="1"/>
  <c r="D739" i="1"/>
  <c r="D163" i="1"/>
  <c r="D638" i="1"/>
  <c r="D835" i="1"/>
  <c r="D747" i="1"/>
  <c r="D850" i="1"/>
  <c r="D242" i="1"/>
  <c r="D52" i="1"/>
  <c r="D712" i="1"/>
  <c r="D21" i="1"/>
  <c r="D152" i="1"/>
  <c r="D833" i="1"/>
  <c r="D479" i="1"/>
  <c r="D82" i="1"/>
  <c r="D669" i="1"/>
  <c r="D106" i="1"/>
  <c r="D792" i="1"/>
  <c r="D337" i="1"/>
  <c r="D578" i="1"/>
  <c r="D353" i="1"/>
  <c r="D399" i="1"/>
  <c r="D714" i="1"/>
  <c r="D603" i="1"/>
  <c r="D60" i="1"/>
  <c r="D489" i="1"/>
  <c r="D169" i="1"/>
  <c r="D376" i="1"/>
  <c r="D115" i="1"/>
  <c r="D255" i="1"/>
  <c r="D194" i="1"/>
  <c r="D322" i="1"/>
  <c r="D174" i="1"/>
  <c r="D32" i="1"/>
  <c r="D315" i="1"/>
  <c r="D10" i="1"/>
  <c r="D257" i="1"/>
  <c r="D351" i="1"/>
  <c r="D779" i="1"/>
  <c r="D688" i="1"/>
  <c r="D495" i="1"/>
  <c r="D170" i="1"/>
  <c r="D795" i="1"/>
  <c r="D856" i="1"/>
  <c r="D390" i="1"/>
  <c r="D262" i="1"/>
  <c r="D607" i="1"/>
  <c r="D435" i="1"/>
  <c r="D370" i="1"/>
  <c r="D879" i="1"/>
  <c r="D750" i="1"/>
  <c r="D467" i="1"/>
  <c r="D199" i="1"/>
  <c r="D803" i="1"/>
  <c r="D368" i="1"/>
  <c r="D680" i="1"/>
  <c r="D865" i="1"/>
  <c r="D883" i="1"/>
  <c r="D563" i="1"/>
  <c r="D210" i="1"/>
  <c r="D209" i="1"/>
  <c r="D550" i="1"/>
  <c r="D134" i="1"/>
  <c r="D361" i="1"/>
  <c r="D474" i="1"/>
  <c r="D70" i="1"/>
  <c r="D154" i="1"/>
  <c r="D256" i="1"/>
  <c r="D699" i="1"/>
  <c r="D636" i="1"/>
  <c r="D484" i="1"/>
  <c r="D880" i="1"/>
  <c r="D136" i="1"/>
  <c r="D696" i="1"/>
  <c r="D900" i="1"/>
  <c r="D22" i="1"/>
  <c r="D559" i="1"/>
  <c r="D555" i="1"/>
  <c r="D29" i="1"/>
  <c r="D539" i="1"/>
  <c r="D591" i="1"/>
  <c r="D46" i="1"/>
  <c r="D513" i="1"/>
  <c r="D108" i="1"/>
  <c r="D42" i="1"/>
  <c r="D125" i="1"/>
  <c r="D101" i="1"/>
  <c r="D597" i="1"/>
  <c r="D547" i="1"/>
  <c r="D24" i="1"/>
  <c r="D757" i="1"/>
  <c r="D475" i="1"/>
  <c r="D377" i="1"/>
  <c r="D568" i="1"/>
  <c r="D573" i="1"/>
  <c r="D518" i="1"/>
  <c r="D828" i="1"/>
  <c r="D499" i="1"/>
  <c r="D813" i="1"/>
  <c r="D552" i="1"/>
  <c r="D557" i="1"/>
  <c r="D776" i="1"/>
  <c r="D375" i="1"/>
  <c r="D888" i="1"/>
  <c r="D272" i="1"/>
  <c r="D379" i="1"/>
  <c r="D451" i="1"/>
  <c r="D196" i="1"/>
  <c r="D268" i="1"/>
  <c r="D831" i="1"/>
  <c r="D94" i="1"/>
  <c r="D800" i="1"/>
  <c r="D845" i="1"/>
  <c r="D656" i="1"/>
  <c r="D53" i="1"/>
  <c r="D847" i="1"/>
  <c r="D840" i="1"/>
  <c r="D891" i="1"/>
  <c r="D716" i="1"/>
  <c r="D392" i="1"/>
  <c r="D357" i="1"/>
  <c r="D343" i="1"/>
  <c r="D373" i="1"/>
  <c r="D773" i="1"/>
  <c r="D413" i="1"/>
  <c r="D858" i="1"/>
  <c r="D207" i="1"/>
  <c r="D394" i="1"/>
  <c r="D150" i="1"/>
  <c r="D851" i="1"/>
  <c r="D652" i="1"/>
  <c r="D457" i="1"/>
  <c r="D801" i="1"/>
  <c r="D385" i="1"/>
  <c r="D538" i="1"/>
  <c r="D247" i="1"/>
  <c r="D122" i="1"/>
  <c r="D224" i="1"/>
  <c r="D454" i="1"/>
  <c r="D860" i="1"/>
  <c r="D59" i="1"/>
  <c r="D369" i="1"/>
  <c r="D805" i="1"/>
  <c r="D749" i="1"/>
  <c r="D222" i="1"/>
  <c r="D204" i="1"/>
  <c r="D54" i="1"/>
  <c r="D602" i="1"/>
  <c r="D670" i="1"/>
  <c r="D672" i="1"/>
  <c r="D414" i="1"/>
  <c r="D98" i="1"/>
  <c r="D763" i="1"/>
  <c r="D158" i="1"/>
  <c r="D360" i="1"/>
  <c r="D848" i="1"/>
  <c r="D528" i="1"/>
  <c r="D90" i="1"/>
  <c r="D140" i="1"/>
  <c r="D784" i="1"/>
  <c r="D340" i="1"/>
  <c r="D890" i="1"/>
  <c r="D868" i="1"/>
  <c r="D701" i="1"/>
  <c r="D324" i="1"/>
  <c r="D604" i="1"/>
  <c r="D264" i="1"/>
  <c r="D569" i="1"/>
  <c r="D674" i="1"/>
  <c r="D231" i="1"/>
  <c r="D319" i="1"/>
  <c r="D807" i="1"/>
  <c r="D157" i="1"/>
  <c r="D89" i="1"/>
  <c r="D448" i="1"/>
  <c r="D811" i="1"/>
  <c r="D447" i="1"/>
  <c r="D469" i="1"/>
  <c r="D331" i="1"/>
  <c r="D137" i="1"/>
  <c r="D455" i="1"/>
  <c r="D243" i="1"/>
  <c r="D753" i="1"/>
  <c r="D91" i="1"/>
  <c r="D239" i="1"/>
  <c r="D175" i="1"/>
  <c r="D881" i="1"/>
  <c r="D707" i="1"/>
  <c r="D185" i="1"/>
  <c r="D316" i="1"/>
  <c r="D382" i="1"/>
  <c r="D832" i="1"/>
  <c r="D398" i="1"/>
  <c r="D263" i="1"/>
  <c r="D769" i="1"/>
  <c r="D87" i="1"/>
  <c r="D471" i="1"/>
  <c r="D8" i="1"/>
  <c r="D182" i="1"/>
  <c r="D816" i="1"/>
  <c r="D587" i="1"/>
  <c r="D230" i="1"/>
  <c r="D362" i="1"/>
  <c r="D425" i="1"/>
  <c r="D314" i="1"/>
  <c r="D825" i="1"/>
  <c r="D657" i="1"/>
  <c r="D450" i="1"/>
  <c r="D155" i="1"/>
  <c r="D296" i="1"/>
  <c r="D427" i="1"/>
  <c r="D278" i="1"/>
  <c r="D616" i="1"/>
  <c r="D334" i="1"/>
  <c r="D212" i="1"/>
  <c r="D878" i="1"/>
  <c r="D819" i="1"/>
  <c r="D325" i="1"/>
  <c r="D872" i="1"/>
  <c r="D271" i="1"/>
  <c r="D622" i="1"/>
  <c r="D671" i="1"/>
  <c r="D345" i="1"/>
  <c r="D168" i="1"/>
  <c r="D617" i="1"/>
  <c r="D796" i="1"/>
  <c r="D762" i="1"/>
  <c r="D421" i="1"/>
  <c r="D627" i="1"/>
  <c r="D493" i="1"/>
  <c r="D618" i="1"/>
  <c r="D126" i="1"/>
  <c r="D295" i="1"/>
  <c r="D417" i="1"/>
  <c r="D601" i="1"/>
  <c r="D491" i="1"/>
  <c r="D854" i="1"/>
  <c r="D221" i="1"/>
  <c r="D347" i="1"/>
  <c r="D283" i="1"/>
  <c r="D583" i="1"/>
  <c r="D442" i="1"/>
  <c r="D595" i="1"/>
  <c r="D9" i="1"/>
  <c r="D649" i="1"/>
  <c r="D631" i="1"/>
  <c r="D510" i="1"/>
  <c r="D252" i="1"/>
  <c r="D525" i="1"/>
  <c r="D834" i="1"/>
  <c r="D768" i="1"/>
  <c r="D383" i="1"/>
  <c r="D903" i="1"/>
  <c r="D143" i="1"/>
  <c r="D445" i="1"/>
  <c r="D545" i="1"/>
  <c r="D793" i="1"/>
  <c r="D549" i="1"/>
  <c r="D367" i="1"/>
  <c r="D397" i="1"/>
  <c r="D584" i="1"/>
  <c r="D675" i="1"/>
  <c r="D135" i="1"/>
  <c r="D472" i="1"/>
  <c r="D589" i="1"/>
  <c r="D817" i="1"/>
  <c r="D909" i="1"/>
  <c r="D612" i="1"/>
  <c r="D128" i="1"/>
  <c r="D348" i="1"/>
  <c r="D96" i="1"/>
  <c r="D420" i="1"/>
  <c r="D102" i="1"/>
  <c r="D755" i="1"/>
  <c r="D292" i="1"/>
  <c r="D48" i="1"/>
  <c r="D138" i="1"/>
  <c r="D30" i="1"/>
  <c r="D121" i="1"/>
  <c r="D11" i="1"/>
  <c r="D387" i="1"/>
  <c r="D520" i="1"/>
  <c r="D434" i="1"/>
  <c r="D372" i="1"/>
  <c r="D329" i="1"/>
  <c r="D695" i="1"/>
  <c r="D225" i="1"/>
  <c r="D765" i="1"/>
  <c r="D388" i="1"/>
  <c r="D159" i="1"/>
  <c r="D574" i="1"/>
  <c r="D486" i="1"/>
  <c r="D69" i="1"/>
  <c r="D188" i="1"/>
  <c r="D496" i="1"/>
  <c r="D609" i="1"/>
  <c r="D655" i="1"/>
  <c r="D57" i="1"/>
  <c r="D662" i="1"/>
  <c r="D356" i="1"/>
  <c r="D141" i="1"/>
  <c r="D802" i="1"/>
  <c r="D220" i="1"/>
  <c r="D826" i="1"/>
  <c r="D494" i="1"/>
  <c r="D653" i="1"/>
  <c r="D206" i="1"/>
  <c r="D778" i="1"/>
  <c r="D542" i="1"/>
  <c r="D147" i="1"/>
  <c r="D452" i="1"/>
  <c r="D777" i="1"/>
  <c r="D876" i="1"/>
  <c r="D86" i="1"/>
  <c r="D838" i="1"/>
  <c r="D506" i="1"/>
  <c r="D201" i="1"/>
  <c r="D424" i="1"/>
  <c r="D39" i="1"/>
  <c r="D904" i="1"/>
  <c r="D561" i="1"/>
  <c r="D298" i="1"/>
  <c r="D488" i="1"/>
  <c r="D898" i="1"/>
  <c r="D710" i="1"/>
  <c r="D161" i="1"/>
  <c r="D482" i="1"/>
  <c r="D78" i="1"/>
  <c r="D566" i="1"/>
  <c r="D103" i="1"/>
  <c r="D28" i="1"/>
  <c r="D775" i="1"/>
  <c r="D693" i="1"/>
  <c r="D13" i="1"/>
  <c r="D901" i="1"/>
  <c r="D531" i="1"/>
  <c r="D320" i="1"/>
  <c r="D288" i="1"/>
  <c r="D894" i="1"/>
  <c r="D146" i="1"/>
  <c r="D708" i="1"/>
  <c r="D88" i="1"/>
  <c r="D522" i="1"/>
  <c r="D517" i="1"/>
  <c r="D687" i="1"/>
  <c r="D754" i="1"/>
  <c r="D80" i="1"/>
  <c r="D797" i="1"/>
  <c r="D554" i="1"/>
  <c r="D350" i="1"/>
  <c r="D100" i="1"/>
  <c r="D148" i="1"/>
  <c r="D608" i="1"/>
  <c r="D886" i="1"/>
  <c r="D422" i="1"/>
  <c r="D654" i="1"/>
  <c r="D81" i="1"/>
  <c r="D396" i="1"/>
  <c r="D403" i="1"/>
  <c r="D902" i="1"/>
  <c r="D167" i="1"/>
  <c r="D572" i="1"/>
  <c r="D365" i="1"/>
  <c r="D864" i="1"/>
  <c r="D217" i="1"/>
  <c r="D145" i="1"/>
  <c r="D260" i="1"/>
  <c r="D664" i="1"/>
  <c r="D65" i="1"/>
  <c r="D814" i="1"/>
  <c r="D12" i="1"/>
  <c r="D867" i="1"/>
  <c r="D628" i="1"/>
  <c r="D846" i="1"/>
  <c r="D431" i="1"/>
  <c r="D328" i="1"/>
  <c r="D673" i="1"/>
  <c r="D176" i="1"/>
  <c r="D297" i="1"/>
  <c r="D744" i="1"/>
  <c r="D459" i="1"/>
  <c r="D759" i="1"/>
  <c r="D626" i="1"/>
  <c r="D885" i="1"/>
  <c r="D51" i="1"/>
  <c r="D363" i="1"/>
  <c r="D127" i="1"/>
  <c r="D644" i="1"/>
  <c r="D570" i="1"/>
  <c r="D229" i="1"/>
  <c r="D820" i="1"/>
  <c r="D575" i="1"/>
  <c r="D736" i="1"/>
  <c r="D401" i="1"/>
  <c r="D149" i="1"/>
  <c r="D215" i="1"/>
  <c r="D250" i="1"/>
  <c r="D783" i="1"/>
  <c r="D837" i="1"/>
  <c r="D456" i="1"/>
  <c r="D123" i="1"/>
  <c r="D371" i="1"/>
  <c r="D576" i="1"/>
  <c r="D756" i="1"/>
  <c r="D438" i="1"/>
  <c r="D400" i="1"/>
  <c r="D605" i="1"/>
  <c r="D235" i="1"/>
  <c r="D305" i="1"/>
  <c r="D723" i="1"/>
  <c r="D211" i="1"/>
  <c r="D877" i="1"/>
  <c r="D497" i="1"/>
  <c r="D47" i="1"/>
  <c r="D592" i="1"/>
  <c r="D38" i="1"/>
  <c r="D440" i="1"/>
  <c r="D896" i="1"/>
  <c r="D728" i="1"/>
  <c r="D844" i="1"/>
  <c r="D524" i="1"/>
  <c r="D543" i="1"/>
  <c r="D303" i="1"/>
  <c r="D647" i="1"/>
  <c r="D487" i="1"/>
  <c r="D884" i="1"/>
  <c r="D378" i="1"/>
  <c r="D408" i="1"/>
  <c r="D118" i="1"/>
  <c r="D193" i="1"/>
  <c r="D541" i="1"/>
  <c r="D505" i="1"/>
  <c r="D694" i="1"/>
  <c r="D781" i="1"/>
  <c r="D676" i="1"/>
  <c r="D732" i="1"/>
  <c r="D432" i="1"/>
  <c r="D718" i="1"/>
  <c r="D171" i="1"/>
  <c r="D912" i="1"/>
  <c r="D120" i="1"/>
  <c r="D504" i="1"/>
  <c r="D564" i="1"/>
  <c r="D281" i="1"/>
  <c r="D804" i="1"/>
  <c r="D341" i="1"/>
  <c r="D665" i="1"/>
  <c r="D824" i="1"/>
  <c r="D26" i="1"/>
  <c r="D548" i="1"/>
  <c r="D782" i="1"/>
  <c r="D705" i="1"/>
  <c r="D738" i="1"/>
  <c r="D873" i="1"/>
  <c r="D567" i="1"/>
  <c r="D208" i="1"/>
  <c r="D706" i="1"/>
  <c r="D218" i="1"/>
  <c r="D391" i="1"/>
  <c r="D238" i="1"/>
  <c r="D177" i="1"/>
  <c r="D711" i="1"/>
  <c r="D537" i="1"/>
  <c r="D19" i="1"/>
  <c r="D853" i="1"/>
  <c r="D476" i="1"/>
  <c r="D726" i="1"/>
  <c r="D254" i="1"/>
  <c r="D646" i="1"/>
  <c r="D599" i="1"/>
  <c r="D679" i="1"/>
  <c r="D461" i="1"/>
  <c r="D466" i="1"/>
  <c r="D291" i="1"/>
  <c r="D223" i="1"/>
  <c r="D713" i="1"/>
  <c r="D23" i="1"/>
  <c r="D515" i="1"/>
  <c r="D519" i="1"/>
  <c r="D682" i="1"/>
  <c r="D300" i="1"/>
  <c r="D216" i="1"/>
  <c r="D692" i="1"/>
  <c r="D870" i="1"/>
  <c r="D490" i="1"/>
  <c r="D485" i="1"/>
  <c r="D110" i="1"/>
  <c r="D875" i="1"/>
  <c r="D410" i="1"/>
  <c r="D293" i="1"/>
  <c r="D861" i="1"/>
  <c r="D327" i="1"/>
  <c r="D887" i="1"/>
  <c r="D142" i="1"/>
  <c r="D119" i="1"/>
  <c r="D516" i="1"/>
  <c r="D395" i="1"/>
  <c r="D409" i="1"/>
  <c r="D124" i="1"/>
  <c r="D240" i="1"/>
  <c r="D380" i="1"/>
  <c r="D698" i="1"/>
  <c r="D415" i="1"/>
  <c r="D37" i="1"/>
  <c r="D544" i="1"/>
  <c r="D44" i="1"/>
  <c r="D593" i="1"/>
  <c r="D63" i="1"/>
  <c r="D751" i="1"/>
  <c r="D286" i="1"/>
  <c r="D733" i="1"/>
  <c r="D172" i="1"/>
  <c r="D629" i="1"/>
  <c r="D267" i="1"/>
  <c r="D246" i="1"/>
  <c r="D62" i="1"/>
  <c r="D92" i="1"/>
  <c r="D443" i="1"/>
  <c r="D677" i="1"/>
  <c r="D463" i="1"/>
  <c r="D449" i="1"/>
  <c r="D338" i="1"/>
  <c r="D133" i="1"/>
  <c r="D74" i="1"/>
  <c r="D381" i="1"/>
  <c r="D195" i="1"/>
  <c r="D355" i="1"/>
  <c r="D857" i="1"/>
  <c r="D55" i="1"/>
  <c r="D84" i="1"/>
  <c r="D556" i="1"/>
  <c r="D384" i="1"/>
  <c r="D621" i="1"/>
  <c r="D17" i="1"/>
  <c r="D354" i="1"/>
  <c r="D71" i="1"/>
  <c r="D205" i="1"/>
  <c r="D309" i="1"/>
  <c r="D684" i="1"/>
  <c r="D709" i="1"/>
  <c r="D523" i="1"/>
  <c r="D758" i="1"/>
  <c r="D658" i="1"/>
  <c r="D889" i="1"/>
  <c r="D439" i="1"/>
  <c r="D130" i="1"/>
  <c r="D418" i="1"/>
  <c r="D183" i="1"/>
  <c r="D678" i="1"/>
  <c r="D727" i="1"/>
  <c r="D729" i="1"/>
  <c r="D312" i="1"/>
  <c r="D302" i="1"/>
  <c r="D253" i="1"/>
  <c r="D95" i="1"/>
  <c r="D855" i="1"/>
  <c r="D666" i="1"/>
  <c r="D173" i="1"/>
  <c r="D785" i="1"/>
  <c r="D287" i="1"/>
  <c r="D849" i="1"/>
  <c r="D748" i="1"/>
  <c r="D905" i="1"/>
  <c r="D179" i="1"/>
  <c r="D532" i="1"/>
  <c r="D481" i="1"/>
  <c r="D839" i="1"/>
  <c r="D306" i="1"/>
  <c r="D259" i="1"/>
  <c r="D503" i="1"/>
  <c r="D14" i="1"/>
  <c r="D722" i="1"/>
  <c r="D428" i="1"/>
  <c r="D423" i="1"/>
  <c r="D526" i="1"/>
  <c r="D508" i="1"/>
  <c r="D349" i="1"/>
  <c r="D895" i="1"/>
  <c r="D498" i="1"/>
  <c r="D717" i="1"/>
  <c r="D581" i="1"/>
  <c r="D869" i="1"/>
  <c r="D285" i="1"/>
  <c r="D809" i="1"/>
  <c r="D842" i="1"/>
  <c r="D794" i="1"/>
  <c r="D433" i="1"/>
  <c r="D93" i="1"/>
  <c r="D502" i="1"/>
  <c r="D237" i="1"/>
  <c r="D50" i="1"/>
  <c r="D310" i="1"/>
  <c r="D686" i="1"/>
  <c r="D299" i="1"/>
  <c r="D721" i="1"/>
  <c r="D746" i="1"/>
  <c r="D892" i="1"/>
  <c r="D635" i="1"/>
  <c r="D200" i="1"/>
  <c r="D258" i="1"/>
  <c r="D577" i="1"/>
  <c r="D787" i="1"/>
  <c r="D34" i="1"/>
  <c r="D786" i="1"/>
  <c r="D342" i="1"/>
  <c r="D153" i="1"/>
  <c r="D772" i="1"/>
  <c r="D244" i="1"/>
  <c r="D446" i="1"/>
  <c r="D908" i="1"/>
  <c r="D393" i="1"/>
  <c r="D441" i="1"/>
  <c r="D109" i="1"/>
  <c r="D270" i="1"/>
  <c r="D429" i="1"/>
  <c r="D737" i="1"/>
  <c r="D741" i="1"/>
  <c r="D480" i="1"/>
  <c r="D107" i="1"/>
  <c r="D645" i="1"/>
  <c r="D866" i="1"/>
  <c r="D788" i="1"/>
  <c r="D633" i="1"/>
  <c r="D640" i="1"/>
  <c r="D624" i="1"/>
  <c r="D76" i="1"/>
  <c r="D245" i="1"/>
  <c r="D613" i="1"/>
  <c r="D798" i="1"/>
  <c r="D131" i="1"/>
  <c r="D178" i="1"/>
  <c r="D279" i="1"/>
  <c r="D462" i="1"/>
  <c r="D862" i="1"/>
  <c r="D535" i="1"/>
  <c r="D623" i="1"/>
  <c r="D419" i="1"/>
  <c r="D770" i="1"/>
  <c r="D332" i="1"/>
  <c r="D41" i="1"/>
  <c r="D339" i="1"/>
  <c r="D743" i="1"/>
  <c r="D323" i="1"/>
  <c r="D507" i="1"/>
  <c r="D668" i="1"/>
  <c r="D265" i="1"/>
  <c r="D187" i="1"/>
  <c r="D241" i="1"/>
  <c r="D596" i="1"/>
  <c r="D280" i="1"/>
  <c r="D213" i="1"/>
  <c r="D85" i="1"/>
  <c r="D374" i="1"/>
  <c r="D318" i="1"/>
  <c r="D897" i="1"/>
  <c r="D219" i="1"/>
  <c r="D114" i="1"/>
  <c r="D83" i="1"/>
  <c r="D49" i="1"/>
  <c r="D16" i="1"/>
  <c r="D40" i="1"/>
  <c r="D529" i="1"/>
  <c r="D818" i="1"/>
  <c r="D249" i="1"/>
  <c r="D111" i="1"/>
  <c r="D882" i="1"/>
  <c r="D458" i="1"/>
  <c r="D906" i="1"/>
  <c r="D745" i="1"/>
  <c r="D20" i="1"/>
  <c r="D780" i="1"/>
  <c r="D641" i="1"/>
  <c r="D553" i="1"/>
  <c r="D416" i="1"/>
  <c r="D663" i="1"/>
  <c r="D232" i="1"/>
  <c r="D852" i="1"/>
  <c r="D274" i="1"/>
  <c r="D282" i="1"/>
  <c r="D725" i="1"/>
  <c r="D352" i="1"/>
  <c r="D402" i="1"/>
  <c r="D166" i="1"/>
  <c r="D197" i="1"/>
  <c r="D590" i="1"/>
  <c r="D514" i="1"/>
  <c r="D827" i="1"/>
  <c r="D606" i="1"/>
  <c r="D501" i="1"/>
  <c r="D58" i="1"/>
  <c r="D144" i="1"/>
  <c r="D61" i="1"/>
  <c r="D79" i="1"/>
  <c r="D33" i="1"/>
  <c r="D7" i="1"/>
  <c r="D588" i="1"/>
  <c r="D468" i="1"/>
  <c r="D407" i="1"/>
  <c r="D500" i="1"/>
  <c r="D691" i="1"/>
  <c r="D151" i="1"/>
  <c r="D650" i="1"/>
  <c r="D307" i="1"/>
  <c r="D344" i="1"/>
  <c r="D731" i="1"/>
  <c r="D189" i="1"/>
  <c r="D766" i="1"/>
  <c r="D426" i="1"/>
  <c r="D203" i="1"/>
  <c r="D899" i="1"/>
  <c r="D186" i="1"/>
  <c r="D521" i="1"/>
  <c r="D67" i="1"/>
  <c r="D411" i="1"/>
  <c r="D871" i="1"/>
  <c r="D810" i="1"/>
  <c r="D509" i="1"/>
  <c r="D562" i="1"/>
  <c r="D752" i="1"/>
  <c r="D511" i="1"/>
  <c r="D742" i="1"/>
  <c r="D277" i="1"/>
  <c r="D774" i="1"/>
  <c r="D610" i="1"/>
  <c r="D453" i="1"/>
  <c r="D648" i="1"/>
  <c r="D477" i="1"/>
  <c r="D667" i="1"/>
  <c r="D874" i="1"/>
  <c r="D812" i="1"/>
  <c r="D799" i="1"/>
  <c r="D582" i="1"/>
  <c r="D181" i="1"/>
  <c r="D72" i="1"/>
  <c r="D77" i="1"/>
  <c r="D73" i="1"/>
  <c r="D311" i="1"/>
  <c r="D165" i="1"/>
  <c r="D248" i="1"/>
  <c r="D551" i="1"/>
  <c r="D43" i="1"/>
  <c r="D192" i="1"/>
  <c r="D791" i="1"/>
  <c r="D594" i="1"/>
  <c r="D734" i="1"/>
  <c r="D190" i="1"/>
  <c r="D18" i="1"/>
  <c r="D473" i="1"/>
  <c r="D180" i="1"/>
  <c r="C700" i="1"/>
  <c r="C412" i="1"/>
  <c r="C815" i="1"/>
  <c r="C558" i="1"/>
  <c r="C830" i="1"/>
  <c r="C540" i="1"/>
  <c r="C822" i="1"/>
  <c r="C841" i="1"/>
  <c r="C724" i="1"/>
  <c r="C68" i="1"/>
  <c r="C565" i="1"/>
  <c r="C730" i="1"/>
  <c r="C843" i="1"/>
  <c r="C269" i="1"/>
  <c r="C105" i="1"/>
  <c r="C600" i="1"/>
  <c r="C579" i="1"/>
  <c r="C266" i="1"/>
  <c r="C478" i="1"/>
  <c r="C333" i="1"/>
  <c r="C704" i="1"/>
  <c r="C164" i="1"/>
  <c r="C386" i="1"/>
  <c r="C228" i="1"/>
  <c r="C301" i="1"/>
  <c r="C139" i="1"/>
  <c r="C598" i="1"/>
  <c r="C660" i="1"/>
  <c r="C326" i="1"/>
  <c r="C611" i="1"/>
  <c r="C910" i="1"/>
  <c r="C233" i="1"/>
  <c r="C829" i="1"/>
  <c r="C117" i="1"/>
  <c r="C530" i="1"/>
  <c r="C251" i="1"/>
  <c r="C389" i="1"/>
  <c r="C689" i="1"/>
  <c r="C317" i="1"/>
  <c r="C585" i="1"/>
  <c r="C444" i="1"/>
  <c r="C35" i="1"/>
  <c r="C859" i="1"/>
  <c r="C45" i="1"/>
  <c r="C821" i="1"/>
  <c r="C358" i="1"/>
  <c r="C464" i="1"/>
  <c r="C661" i="1"/>
  <c r="C703" i="1"/>
  <c r="C346" i="1"/>
  <c r="C113" i="1"/>
  <c r="C739" i="1"/>
  <c r="C163" i="1"/>
  <c r="C638" i="1"/>
  <c r="C835" i="1"/>
  <c r="C747" i="1"/>
  <c r="C850" i="1"/>
  <c r="C242" i="1"/>
  <c r="C52" i="1"/>
  <c r="C712" i="1"/>
  <c r="C21" i="1"/>
  <c r="C152" i="1"/>
  <c r="C833" i="1"/>
  <c r="C479" i="1"/>
  <c r="C82" i="1"/>
  <c r="C669" i="1"/>
  <c r="C106" i="1"/>
  <c r="C792" i="1"/>
  <c r="C337" i="1"/>
  <c r="C578" i="1"/>
  <c r="C353" i="1"/>
  <c r="C399" i="1"/>
  <c r="C714" i="1"/>
  <c r="C603" i="1"/>
  <c r="C60" i="1"/>
  <c r="C489" i="1"/>
  <c r="C169" i="1"/>
  <c r="C376" i="1"/>
  <c r="C115" i="1"/>
  <c r="C255" i="1"/>
  <c r="C194" i="1"/>
  <c r="C322" i="1"/>
  <c r="C174" i="1"/>
  <c r="C32" i="1"/>
  <c r="C315" i="1"/>
  <c r="C10" i="1"/>
  <c r="C257" i="1"/>
  <c r="C351" i="1"/>
  <c r="C779" i="1"/>
  <c r="C688" i="1"/>
  <c r="C495" i="1"/>
  <c r="C170" i="1"/>
  <c r="C795" i="1"/>
  <c r="C856" i="1"/>
  <c r="C390" i="1"/>
  <c r="C262" i="1"/>
  <c r="C607" i="1"/>
  <c r="C435" i="1"/>
  <c r="C370" i="1"/>
  <c r="C879" i="1"/>
  <c r="C750" i="1"/>
  <c r="C467" i="1"/>
  <c r="C199" i="1"/>
  <c r="C803" i="1"/>
  <c r="C368" i="1"/>
  <c r="C680" i="1"/>
  <c r="C865" i="1"/>
  <c r="C883" i="1"/>
  <c r="C563" i="1"/>
  <c r="C210" i="1"/>
  <c r="C209" i="1"/>
  <c r="C550" i="1"/>
  <c r="C134" i="1"/>
  <c r="C361" i="1"/>
  <c r="C474" i="1"/>
  <c r="C70" i="1"/>
  <c r="C154" i="1"/>
  <c r="C256" i="1"/>
  <c r="C699" i="1"/>
  <c r="C636" i="1"/>
  <c r="C484" i="1"/>
  <c r="C880" i="1"/>
  <c r="C136" i="1"/>
  <c r="C696" i="1"/>
  <c r="C900" i="1"/>
  <c r="C22" i="1"/>
  <c r="C559" i="1"/>
  <c r="C555" i="1"/>
  <c r="C29" i="1"/>
  <c r="C539" i="1"/>
  <c r="C591" i="1"/>
  <c r="C46" i="1"/>
  <c r="C513" i="1"/>
  <c r="C108" i="1"/>
  <c r="C42" i="1"/>
  <c r="C125" i="1"/>
  <c r="C101" i="1"/>
  <c r="C597" i="1"/>
  <c r="C547" i="1"/>
  <c r="C24" i="1"/>
  <c r="C757" i="1"/>
  <c r="C475" i="1"/>
  <c r="C377" i="1"/>
  <c r="C568" i="1"/>
  <c r="C573" i="1"/>
  <c r="C518" i="1"/>
  <c r="C828" i="1"/>
  <c r="C499" i="1"/>
  <c r="C813" i="1"/>
  <c r="C552" i="1"/>
  <c r="C557" i="1"/>
  <c r="C776" i="1"/>
  <c r="C375" i="1"/>
  <c r="C888" i="1"/>
  <c r="C272" i="1"/>
  <c r="C379" i="1"/>
  <c r="C451" i="1"/>
  <c r="C196" i="1"/>
  <c r="C268" i="1"/>
  <c r="C831" i="1"/>
  <c r="C94" i="1"/>
  <c r="C800" i="1"/>
  <c r="C845" i="1"/>
  <c r="C656" i="1"/>
  <c r="C53" i="1"/>
  <c r="C847" i="1"/>
  <c r="C840" i="1"/>
  <c r="C891" i="1"/>
  <c r="C716" i="1"/>
  <c r="C392" i="1"/>
  <c r="C357" i="1"/>
  <c r="C343" i="1"/>
  <c r="C373" i="1"/>
  <c r="C773" i="1"/>
  <c r="C413" i="1"/>
  <c r="C858" i="1"/>
  <c r="C207" i="1"/>
  <c r="C394" i="1"/>
  <c r="C150" i="1"/>
  <c r="C851" i="1"/>
  <c r="C652" i="1"/>
  <c r="C457" i="1"/>
  <c r="C801" i="1"/>
  <c r="C385" i="1"/>
  <c r="C538" i="1"/>
  <c r="C247" i="1"/>
  <c r="C122" i="1"/>
  <c r="C224" i="1"/>
  <c r="C454" i="1"/>
  <c r="C860" i="1"/>
  <c r="C59" i="1"/>
  <c r="C369" i="1"/>
  <c r="C805" i="1"/>
  <c r="C749" i="1"/>
  <c r="C222" i="1"/>
  <c r="C204" i="1"/>
  <c r="C54" i="1"/>
  <c r="C602" i="1"/>
  <c r="C670" i="1"/>
  <c r="C414" i="1"/>
  <c r="C98" i="1"/>
  <c r="C763" i="1"/>
  <c r="C158" i="1"/>
  <c r="C360" i="1"/>
  <c r="C848" i="1"/>
  <c r="C528" i="1"/>
  <c r="C90" i="1"/>
  <c r="C140" i="1"/>
  <c r="C784" i="1"/>
  <c r="C340" i="1"/>
  <c r="C890" i="1"/>
  <c r="C868" i="1"/>
  <c r="C701" i="1"/>
  <c r="C324" i="1"/>
  <c r="C604" i="1"/>
  <c r="C264" i="1"/>
  <c r="C569" i="1"/>
  <c r="C674" i="1"/>
  <c r="C231" i="1"/>
  <c r="C319" i="1"/>
  <c r="C807" i="1"/>
  <c r="C157" i="1"/>
  <c r="C89" i="1"/>
  <c r="C448" i="1"/>
  <c r="C811" i="1"/>
  <c r="C447" i="1"/>
  <c r="C469" i="1"/>
  <c r="C331" i="1"/>
  <c r="C137" i="1"/>
  <c r="C455" i="1"/>
  <c r="C243" i="1"/>
  <c r="C753" i="1"/>
  <c r="C91" i="1"/>
  <c r="C239" i="1"/>
  <c r="C175" i="1"/>
  <c r="C881" i="1"/>
  <c r="C707" i="1"/>
  <c r="C185" i="1"/>
  <c r="C316" i="1"/>
  <c r="C382" i="1"/>
  <c r="C832" i="1"/>
  <c r="C398" i="1"/>
  <c r="C263" i="1"/>
  <c r="C769" i="1"/>
  <c r="C87" i="1"/>
  <c r="C471" i="1"/>
  <c r="C8" i="1"/>
  <c r="C182" i="1"/>
  <c r="C816" i="1"/>
  <c r="C587" i="1"/>
  <c r="C230" i="1"/>
  <c r="C362" i="1"/>
  <c r="C425" i="1"/>
  <c r="C314" i="1"/>
  <c r="C825" i="1"/>
  <c r="C657" i="1"/>
  <c r="C450" i="1"/>
  <c r="C155" i="1"/>
  <c r="C296" i="1"/>
  <c r="C427" i="1"/>
  <c r="C278" i="1"/>
  <c r="C616" i="1"/>
  <c r="C334" i="1"/>
  <c r="C212" i="1"/>
  <c r="C878" i="1"/>
  <c r="C819" i="1"/>
  <c r="C325" i="1"/>
  <c r="C872" i="1"/>
  <c r="C271" i="1"/>
  <c r="C622" i="1"/>
  <c r="C671" i="1"/>
  <c r="C345" i="1"/>
  <c r="C168" i="1"/>
  <c r="C617" i="1"/>
  <c r="C796" i="1"/>
  <c r="C762" i="1"/>
  <c r="C421" i="1"/>
  <c r="C627" i="1"/>
  <c r="C493" i="1"/>
  <c r="C618" i="1"/>
  <c r="C126" i="1"/>
  <c r="C295" i="1"/>
  <c r="C417" i="1"/>
  <c r="C601" i="1"/>
  <c r="C491" i="1"/>
  <c r="C854" i="1"/>
  <c r="C221" i="1"/>
  <c r="C347" i="1"/>
  <c r="C283" i="1"/>
  <c r="C583" i="1"/>
  <c r="C442" i="1"/>
  <c r="C595" i="1"/>
  <c r="C9" i="1"/>
  <c r="C649" i="1"/>
  <c r="C631" i="1"/>
  <c r="C510" i="1"/>
  <c r="C252" i="1"/>
  <c r="C525" i="1"/>
  <c r="C834" i="1"/>
  <c r="C768" i="1"/>
  <c r="C383" i="1"/>
  <c r="C903" i="1"/>
  <c r="C143" i="1"/>
  <c r="C445" i="1"/>
  <c r="C545" i="1"/>
  <c r="C793" i="1"/>
  <c r="C549" i="1"/>
  <c r="C367" i="1"/>
  <c r="C397" i="1"/>
  <c r="C584" i="1"/>
  <c r="C675" i="1"/>
  <c r="C135" i="1"/>
  <c r="C472" i="1"/>
  <c r="C589" i="1"/>
  <c r="C817" i="1"/>
  <c r="C909" i="1"/>
  <c r="C612" i="1"/>
  <c r="C128" i="1"/>
  <c r="C348" i="1"/>
  <c r="C96" i="1"/>
  <c r="C420" i="1"/>
  <c r="C102" i="1"/>
  <c r="C755" i="1"/>
  <c r="C292" i="1"/>
  <c r="C48" i="1"/>
  <c r="C138" i="1"/>
  <c r="C30" i="1"/>
  <c r="C121" i="1"/>
  <c r="C11" i="1"/>
  <c r="C387" i="1"/>
  <c r="C520" i="1"/>
  <c r="C434" i="1"/>
  <c r="C372" i="1"/>
  <c r="C329" i="1"/>
  <c r="C695" i="1"/>
  <c r="C225" i="1"/>
  <c r="C765" i="1"/>
  <c r="C388" i="1"/>
  <c r="C159" i="1"/>
  <c r="C574" i="1"/>
  <c r="C486" i="1"/>
  <c r="C69" i="1"/>
  <c r="C188" i="1"/>
  <c r="C496" i="1"/>
  <c r="C609" i="1"/>
  <c r="C655" i="1"/>
  <c r="C57" i="1"/>
  <c r="C662" i="1"/>
  <c r="C356" i="1"/>
  <c r="C141" i="1"/>
  <c r="C802" i="1"/>
  <c r="C220" i="1"/>
  <c r="C826" i="1"/>
  <c r="C494" i="1"/>
  <c r="C653" i="1"/>
  <c r="C206" i="1"/>
  <c r="C778" i="1"/>
  <c r="C542" i="1"/>
  <c r="C147" i="1"/>
  <c r="C452" i="1"/>
  <c r="C777" i="1"/>
  <c r="C876" i="1"/>
  <c r="C86" i="1"/>
  <c r="C838" i="1"/>
  <c r="C506" i="1"/>
  <c r="C201" i="1"/>
  <c r="C424" i="1"/>
  <c r="C39" i="1"/>
  <c r="C904" i="1"/>
  <c r="C561" i="1"/>
  <c r="C298" i="1"/>
  <c r="C488" i="1"/>
  <c r="C898" i="1"/>
  <c r="C710" i="1"/>
  <c r="C161" i="1"/>
  <c r="C482" i="1"/>
  <c r="C78" i="1"/>
  <c r="C566" i="1"/>
  <c r="C103" i="1"/>
  <c r="C28" i="1"/>
  <c r="C775" i="1"/>
  <c r="C693" i="1"/>
  <c r="C13" i="1"/>
  <c r="C901" i="1"/>
  <c r="C531" i="1"/>
  <c r="C320" i="1"/>
  <c r="C288" i="1"/>
  <c r="C894" i="1"/>
  <c r="C146" i="1"/>
  <c r="C708" i="1"/>
  <c r="C88" i="1"/>
  <c r="C522" i="1"/>
  <c r="C517" i="1"/>
  <c r="C687" i="1"/>
  <c r="C754" i="1"/>
  <c r="C80" i="1"/>
  <c r="C797" i="1"/>
  <c r="C554" i="1"/>
  <c r="C350" i="1"/>
  <c r="C100" i="1"/>
  <c r="C148" i="1"/>
  <c r="C608" i="1"/>
  <c r="C886" i="1"/>
  <c r="C422" i="1"/>
  <c r="C654" i="1"/>
  <c r="C81" i="1"/>
  <c r="C396" i="1"/>
  <c r="C403" i="1"/>
  <c r="C902" i="1"/>
  <c r="C167" i="1"/>
  <c r="C572" i="1"/>
  <c r="C365" i="1"/>
  <c r="C864" i="1"/>
  <c r="C217" i="1"/>
  <c r="C145" i="1"/>
  <c r="C260" i="1"/>
  <c r="C664" i="1"/>
  <c r="C65" i="1"/>
  <c r="C814" i="1"/>
  <c r="C12" i="1"/>
  <c r="C867" i="1"/>
  <c r="C628" i="1"/>
  <c r="C846" i="1"/>
  <c r="C431" i="1"/>
  <c r="C328" i="1"/>
  <c r="C673" i="1"/>
  <c r="C176" i="1"/>
  <c r="C297" i="1"/>
  <c r="C744" i="1"/>
  <c r="C459" i="1"/>
  <c r="C759" i="1"/>
  <c r="C626" i="1"/>
  <c r="C885" i="1"/>
  <c r="C51" i="1"/>
  <c r="C363" i="1"/>
  <c r="C127" i="1"/>
  <c r="C644" i="1"/>
  <c r="C570" i="1"/>
  <c r="C229" i="1"/>
  <c r="C820" i="1"/>
  <c r="C575" i="1"/>
  <c r="C736" i="1"/>
  <c r="C401" i="1"/>
  <c r="C149" i="1"/>
  <c r="C215" i="1"/>
  <c r="C250" i="1"/>
  <c r="C783" i="1"/>
  <c r="C837" i="1"/>
  <c r="C456" i="1"/>
  <c r="C123" i="1"/>
  <c r="C371" i="1"/>
  <c r="C576" i="1"/>
  <c r="C756" i="1"/>
  <c r="C438" i="1"/>
  <c r="C400" i="1"/>
  <c r="C605" i="1"/>
  <c r="C235" i="1"/>
  <c r="C305" i="1"/>
  <c r="C723" i="1"/>
  <c r="C211" i="1"/>
  <c r="C877" i="1"/>
  <c r="C497" i="1"/>
  <c r="C47" i="1"/>
  <c r="C592" i="1"/>
  <c r="C38" i="1"/>
  <c r="C440" i="1"/>
  <c r="C896" i="1"/>
  <c r="C728" i="1"/>
  <c r="C844" i="1"/>
  <c r="C524" i="1"/>
  <c r="C543" i="1"/>
  <c r="C303" i="1"/>
  <c r="C647" i="1"/>
  <c r="C487" i="1"/>
  <c r="C884" i="1"/>
  <c r="C378" i="1"/>
  <c r="C408" i="1"/>
  <c r="C118" i="1"/>
  <c r="C193" i="1"/>
  <c r="C541" i="1"/>
  <c r="C505" i="1"/>
  <c r="C694" i="1"/>
  <c r="C781" i="1"/>
  <c r="C676" i="1"/>
  <c r="C732" i="1"/>
  <c r="C432" i="1"/>
  <c r="C718" i="1"/>
  <c r="C171" i="1"/>
  <c r="C912" i="1"/>
  <c r="C120" i="1"/>
  <c r="C504" i="1"/>
  <c r="C564" i="1"/>
  <c r="C281" i="1"/>
  <c r="C804" i="1"/>
  <c r="C341" i="1"/>
  <c r="C665" i="1"/>
  <c r="C824" i="1"/>
  <c r="C26" i="1"/>
  <c r="C548" i="1"/>
  <c r="C782" i="1"/>
  <c r="C705" i="1"/>
  <c r="C738" i="1"/>
  <c r="C873" i="1"/>
  <c r="C567" i="1"/>
  <c r="C208" i="1"/>
  <c r="C706" i="1"/>
  <c r="C218" i="1"/>
  <c r="C391" i="1"/>
  <c r="C238" i="1"/>
  <c r="C177" i="1"/>
  <c r="C711" i="1"/>
  <c r="C537" i="1"/>
  <c r="C19" i="1"/>
  <c r="C853" i="1"/>
  <c r="C476" i="1"/>
  <c r="C726" i="1"/>
  <c r="C254" i="1"/>
  <c r="C646" i="1"/>
  <c r="C599" i="1"/>
  <c r="C679" i="1"/>
  <c r="C461" i="1"/>
  <c r="C466" i="1"/>
  <c r="C291" i="1"/>
  <c r="C223" i="1"/>
  <c r="C713" i="1"/>
  <c r="C23" i="1"/>
  <c r="C515" i="1"/>
  <c r="C519" i="1"/>
  <c r="C682" i="1"/>
  <c r="C300" i="1"/>
  <c r="C216" i="1"/>
  <c r="C692" i="1"/>
  <c r="C870" i="1"/>
  <c r="C490" i="1"/>
  <c r="C485" i="1"/>
  <c r="C110" i="1"/>
  <c r="C875" i="1"/>
  <c r="C410" i="1"/>
  <c r="C293" i="1"/>
  <c r="C861" i="1"/>
  <c r="C327" i="1"/>
  <c r="C887" i="1"/>
  <c r="C142" i="1"/>
  <c r="C119" i="1"/>
  <c r="C516" i="1"/>
  <c r="C395" i="1"/>
  <c r="C409" i="1"/>
  <c r="C124" i="1"/>
  <c r="C240" i="1"/>
  <c r="C380" i="1"/>
  <c r="C698" i="1"/>
  <c r="C415" i="1"/>
  <c r="C37" i="1"/>
  <c r="C544" i="1"/>
  <c r="C44" i="1"/>
  <c r="C593" i="1"/>
  <c r="C63" i="1"/>
  <c r="C751" i="1"/>
  <c r="C286" i="1"/>
  <c r="C733" i="1"/>
  <c r="C172" i="1"/>
  <c r="C629" i="1"/>
  <c r="C267" i="1"/>
  <c r="C246" i="1"/>
  <c r="C62" i="1"/>
  <c r="C92" i="1"/>
  <c r="C443" i="1"/>
  <c r="C677" i="1"/>
  <c r="C463" i="1"/>
  <c r="C449" i="1"/>
  <c r="C338" i="1"/>
  <c r="C133" i="1"/>
  <c r="C74" i="1"/>
  <c r="C381" i="1"/>
  <c r="C195" i="1"/>
  <c r="C355" i="1"/>
  <c r="C857" i="1"/>
  <c r="C55" i="1"/>
  <c r="C84" i="1"/>
  <c r="C556" i="1"/>
  <c r="C384" i="1"/>
  <c r="C621" i="1"/>
  <c r="C17" i="1"/>
  <c r="C354" i="1"/>
  <c r="C71" i="1"/>
  <c r="C205" i="1"/>
  <c r="C309" i="1"/>
  <c r="C684" i="1"/>
  <c r="C709" i="1"/>
  <c r="C523" i="1"/>
  <c r="C758" i="1"/>
  <c r="C658" i="1"/>
  <c r="C889" i="1"/>
  <c r="C439" i="1"/>
  <c r="C130" i="1"/>
  <c r="C418" i="1"/>
  <c r="C183" i="1"/>
  <c r="C678" i="1"/>
  <c r="C727" i="1"/>
  <c r="C729" i="1"/>
  <c r="C312" i="1"/>
  <c r="C302" i="1"/>
  <c r="C253" i="1"/>
  <c r="C95" i="1"/>
  <c r="C855" i="1"/>
  <c r="C666" i="1"/>
  <c r="C173" i="1"/>
  <c r="C785" i="1"/>
  <c r="C287" i="1"/>
  <c r="C849" i="1"/>
  <c r="C748" i="1"/>
  <c r="C905" i="1"/>
  <c r="C179" i="1"/>
  <c r="C532" i="1"/>
  <c r="C481" i="1"/>
  <c r="C839" i="1"/>
  <c r="C306" i="1"/>
  <c r="C259" i="1"/>
  <c r="C503" i="1"/>
  <c r="C14" i="1"/>
  <c r="C722" i="1"/>
  <c r="C428" i="1"/>
  <c r="C423" i="1"/>
  <c r="C526" i="1"/>
  <c r="C508" i="1"/>
  <c r="C349" i="1"/>
  <c r="C895" i="1"/>
  <c r="C498" i="1"/>
  <c r="C717" i="1"/>
  <c r="C581" i="1"/>
  <c r="C869" i="1"/>
  <c r="C285" i="1"/>
  <c r="C809" i="1"/>
  <c r="C842" i="1"/>
  <c r="C794" i="1"/>
  <c r="C433" i="1"/>
  <c r="C93" i="1"/>
  <c r="C502" i="1"/>
  <c r="C237" i="1"/>
  <c r="C50" i="1"/>
  <c r="C310" i="1"/>
  <c r="C686" i="1"/>
  <c r="C299" i="1"/>
  <c r="C721" i="1"/>
  <c r="C746" i="1"/>
  <c r="C892" i="1"/>
  <c r="C635" i="1"/>
  <c r="C200" i="1"/>
  <c r="C258" i="1"/>
  <c r="C577" i="1"/>
  <c r="C787" i="1"/>
  <c r="C34" i="1"/>
  <c r="C786" i="1"/>
  <c r="C342" i="1"/>
  <c r="C153" i="1"/>
  <c r="C772" i="1"/>
  <c r="C244" i="1"/>
  <c r="C446" i="1"/>
  <c r="C908" i="1"/>
  <c r="C393" i="1"/>
  <c r="C441" i="1"/>
  <c r="C109" i="1"/>
  <c r="C270" i="1"/>
  <c r="C429" i="1"/>
  <c r="C737" i="1"/>
  <c r="C741" i="1"/>
  <c r="C480" i="1"/>
  <c r="C107" i="1"/>
  <c r="C645" i="1"/>
  <c r="C866" i="1"/>
  <c r="C788" i="1"/>
  <c r="C633" i="1"/>
  <c r="C640" i="1"/>
  <c r="C624" i="1"/>
  <c r="C76" i="1"/>
  <c r="C245" i="1"/>
  <c r="C613" i="1"/>
  <c r="C798" i="1"/>
  <c r="C131" i="1"/>
  <c r="C178" i="1"/>
  <c r="C279" i="1"/>
  <c r="C462" i="1"/>
  <c r="C862" i="1"/>
  <c r="C535" i="1"/>
  <c r="C623" i="1"/>
  <c r="C419" i="1"/>
  <c r="C770" i="1"/>
  <c r="C332" i="1"/>
  <c r="C41" i="1"/>
  <c r="C339" i="1"/>
  <c r="C743" i="1"/>
  <c r="C323" i="1"/>
  <c r="C507" i="1"/>
  <c r="C668" i="1"/>
  <c r="C265" i="1"/>
  <c r="C187" i="1"/>
  <c r="C241" i="1"/>
  <c r="C596" i="1"/>
  <c r="C280" i="1"/>
  <c r="C213" i="1"/>
  <c r="C85" i="1"/>
  <c r="C374" i="1"/>
  <c r="C318" i="1"/>
  <c r="C897" i="1"/>
  <c r="C219" i="1"/>
  <c r="C114" i="1"/>
  <c r="C83" i="1"/>
  <c r="C49" i="1"/>
  <c r="C16" i="1"/>
  <c r="C40" i="1"/>
  <c r="C529" i="1"/>
  <c r="C818" i="1"/>
  <c r="C249" i="1"/>
  <c r="C111" i="1"/>
  <c r="C882" i="1"/>
  <c r="C458" i="1"/>
  <c r="C906" i="1"/>
  <c r="C745" i="1"/>
  <c r="C20" i="1"/>
  <c r="C780" i="1"/>
  <c r="C641" i="1"/>
  <c r="C553" i="1"/>
  <c r="C416" i="1"/>
  <c r="C663" i="1"/>
  <c r="C232" i="1"/>
  <c r="C852" i="1"/>
  <c r="C274" i="1"/>
  <c r="C282" i="1"/>
  <c r="C725" i="1"/>
  <c r="C352" i="1"/>
  <c r="C402" i="1"/>
  <c r="C166" i="1"/>
  <c r="C197" i="1"/>
  <c r="C590" i="1"/>
  <c r="C514" i="1"/>
  <c r="C827" i="1"/>
  <c r="C606" i="1"/>
  <c r="C501" i="1"/>
  <c r="C58" i="1"/>
  <c r="C144" i="1"/>
  <c r="C61" i="1"/>
  <c r="C79" i="1"/>
  <c r="C33" i="1"/>
  <c r="C7" i="1"/>
  <c r="C588" i="1"/>
  <c r="C468" i="1"/>
  <c r="C407" i="1"/>
  <c r="C500" i="1"/>
  <c r="C691" i="1"/>
  <c r="C151" i="1"/>
  <c r="C650" i="1"/>
  <c r="C307" i="1"/>
  <c r="C344" i="1"/>
  <c r="C731" i="1"/>
  <c r="C189" i="1"/>
  <c r="C766" i="1"/>
  <c r="C426" i="1"/>
  <c r="C203" i="1"/>
  <c r="C899" i="1"/>
  <c r="C186" i="1"/>
  <c r="C521" i="1"/>
  <c r="C67" i="1"/>
  <c r="C411" i="1"/>
  <c r="C871" i="1"/>
  <c r="C810" i="1"/>
  <c r="C509" i="1"/>
  <c r="C562" i="1"/>
  <c r="C752" i="1"/>
  <c r="C511" i="1"/>
  <c r="C742" i="1"/>
  <c r="C277" i="1"/>
  <c r="C774" i="1"/>
  <c r="C610" i="1"/>
  <c r="C453" i="1"/>
  <c r="C648" i="1"/>
  <c r="C477" i="1"/>
  <c r="C667" i="1"/>
  <c r="C874" i="1"/>
  <c r="C812" i="1"/>
  <c r="C799" i="1"/>
  <c r="C582" i="1"/>
  <c r="C181" i="1"/>
  <c r="C72" i="1"/>
  <c r="C77" i="1"/>
  <c r="C73" i="1"/>
  <c r="C311" i="1"/>
  <c r="C165" i="1"/>
  <c r="C248" i="1"/>
  <c r="C551" i="1"/>
  <c r="C43" i="1"/>
  <c r="C192" i="1"/>
  <c r="C791" i="1"/>
  <c r="C594" i="1"/>
  <c r="C734" i="1"/>
  <c r="C190" i="1"/>
  <c r="C18" i="1"/>
  <c r="C473" i="1"/>
  <c r="C180" i="1"/>
  <c r="M192" i="1"/>
  <c r="L192" i="1"/>
  <c r="M43" i="1"/>
  <c r="L43" i="1"/>
  <c r="P719" i="2"/>
  <c r="O719" i="2"/>
  <c r="M719" i="2"/>
  <c r="E719" i="2"/>
  <c r="D719" i="2"/>
  <c r="P910" i="2"/>
  <c r="O724" i="2"/>
  <c r="O298" i="2"/>
  <c r="O774" i="2"/>
  <c r="O288" i="2"/>
  <c r="O408" i="2"/>
  <c r="O517" i="2"/>
  <c r="O750" i="2"/>
  <c r="O11" i="2"/>
  <c r="O550" i="2"/>
  <c r="O171" i="2"/>
  <c r="O804" i="2"/>
  <c r="O690" i="2"/>
  <c r="O344" i="2"/>
  <c r="O847" i="2"/>
  <c r="O696" i="2"/>
  <c r="O297" i="2"/>
  <c r="O71" i="2"/>
  <c r="O55" i="2"/>
  <c r="O773" i="2"/>
  <c r="O437" i="2"/>
  <c r="O334" i="2"/>
  <c r="O885" i="2"/>
  <c r="O839" i="2"/>
  <c r="O871" i="2"/>
  <c r="O775" i="2"/>
  <c r="O8" i="2"/>
  <c r="O575" i="2"/>
  <c r="O616" i="2"/>
  <c r="O16" i="2"/>
  <c r="O183" i="2"/>
  <c r="O646" i="2"/>
  <c r="O124" i="2"/>
  <c r="O564" i="2"/>
  <c r="O349" i="2"/>
  <c r="O49" i="2"/>
  <c r="O214" i="2"/>
  <c r="O876" i="2"/>
  <c r="O392" i="2"/>
  <c r="O59" i="2"/>
  <c r="O767" i="2"/>
  <c r="O14" i="2"/>
  <c r="O199" i="2"/>
  <c r="O236" i="2"/>
  <c r="O431" i="2"/>
  <c r="O142" i="2"/>
  <c r="O537" i="2"/>
  <c r="O534" i="2"/>
  <c r="O788" i="2"/>
  <c r="O386" i="2"/>
  <c r="O58" i="2"/>
  <c r="O286" i="2"/>
  <c r="O467" i="2"/>
  <c r="O314" i="2"/>
  <c r="O53" i="2"/>
  <c r="O812" i="2"/>
  <c r="O10" i="2"/>
  <c r="O350" i="2"/>
  <c r="O555" i="2"/>
  <c r="O763" i="2"/>
  <c r="O435" i="2"/>
  <c r="O827" i="2"/>
  <c r="O473" i="2"/>
  <c r="O28" i="2"/>
  <c r="O472" i="2"/>
  <c r="O351" i="2"/>
  <c r="O527" i="2"/>
  <c r="O727" i="2"/>
  <c r="O219" i="2"/>
  <c r="O524" i="2"/>
  <c r="O887" i="2"/>
  <c r="O373" i="2"/>
  <c r="O730" i="2"/>
  <c r="O757" i="2"/>
  <c r="O218" i="2"/>
  <c r="O39" i="2"/>
  <c r="O25" i="2"/>
  <c r="O268" i="2"/>
  <c r="O80" i="2"/>
  <c r="O390" i="2"/>
  <c r="O117" i="2"/>
  <c r="O224" i="2"/>
  <c r="O99" i="2"/>
  <c r="O238" i="2"/>
  <c r="O649" i="2"/>
  <c r="O101" i="2"/>
  <c r="O40" i="2"/>
  <c r="O583" i="2"/>
  <c r="O311" i="2"/>
  <c r="O333" i="2"/>
  <c r="O542" i="2"/>
  <c r="O462" i="2"/>
  <c r="O476" i="2"/>
  <c r="O352" i="2"/>
  <c r="O319" i="2"/>
  <c r="O869" i="2"/>
  <c r="O152" i="2"/>
  <c r="O815" i="2"/>
  <c r="O452" i="2"/>
  <c r="O131" i="2"/>
  <c r="O608" i="2"/>
  <c r="O541" i="2"/>
  <c r="O69" i="2"/>
  <c r="O165" i="2"/>
  <c r="O510" i="2"/>
  <c r="O262" i="2"/>
  <c r="O172" i="2"/>
  <c r="O36" i="2"/>
  <c r="O553" i="2"/>
  <c r="O735" i="2"/>
  <c r="O860" i="2"/>
  <c r="O255" i="2"/>
  <c r="O129" i="2"/>
  <c r="O787" i="2"/>
  <c r="O161" i="2"/>
  <c r="O406" i="2"/>
  <c r="O764" i="2"/>
  <c r="O653" i="2"/>
  <c r="O834" i="2"/>
  <c r="O108" i="2"/>
  <c r="O854" i="2"/>
  <c r="O26" i="2"/>
  <c r="O395" i="2"/>
  <c r="O557" i="2"/>
  <c r="O318" i="2"/>
  <c r="O474" i="2"/>
  <c r="O329" i="2"/>
  <c r="O258" i="2"/>
  <c r="O852" i="2"/>
  <c r="O450" i="2"/>
  <c r="O636" i="2"/>
  <c r="O605" i="2"/>
  <c r="O252" i="2"/>
  <c r="O480" i="2"/>
  <c r="O546" i="2"/>
  <c r="O737" i="2"/>
  <c r="O807" i="2"/>
  <c r="O196" i="2"/>
  <c r="O347" i="2"/>
  <c r="O712" i="2"/>
  <c r="O652" i="2"/>
  <c r="O685" i="2"/>
  <c r="O614" i="2"/>
  <c r="O265" i="2"/>
  <c r="O424" i="2"/>
  <c r="O242" i="2"/>
  <c r="O742" i="2"/>
  <c r="O512" i="2"/>
  <c r="O295" i="2"/>
  <c r="O732" i="2"/>
  <c r="O375" i="2"/>
  <c r="O582" i="2"/>
  <c r="O239" i="2"/>
  <c r="O665" i="2"/>
  <c r="O766" i="2"/>
  <c r="O461" i="2"/>
  <c r="O256" i="2"/>
  <c r="O290" i="2"/>
  <c r="O592" i="2"/>
  <c r="O609" i="2"/>
  <c r="O638" i="2"/>
  <c r="O538" i="2"/>
  <c r="O176" i="2"/>
  <c r="O81" i="2"/>
  <c r="O310" i="2"/>
  <c r="O203" i="2"/>
  <c r="O82" i="2"/>
  <c r="O762" i="2"/>
  <c r="O765" i="2"/>
  <c r="O278" i="2"/>
  <c r="O150" i="2"/>
  <c r="O144" i="2"/>
  <c r="O708" i="2"/>
  <c r="O679" i="2"/>
  <c r="O842" i="2"/>
  <c r="O717" i="2"/>
  <c r="O60" i="2"/>
  <c r="O35" i="2"/>
  <c r="O401" i="2"/>
  <c r="O121" i="2"/>
  <c r="O740" i="2"/>
  <c r="O342" i="2"/>
  <c r="O816" i="2"/>
  <c r="O703" i="2"/>
  <c r="O457" i="2"/>
  <c r="O245" i="2"/>
  <c r="O536" i="2"/>
  <c r="O508" i="2"/>
  <c r="O463" i="2"/>
  <c r="O595" i="2"/>
  <c r="O66" i="2"/>
  <c r="O134" i="2"/>
  <c r="O532" i="2"/>
  <c r="O840" i="2"/>
  <c r="O677" i="2"/>
  <c r="O465" i="2"/>
  <c r="O662" i="2"/>
  <c r="O113" i="2"/>
  <c r="O691" i="2"/>
  <c r="O42" i="2"/>
  <c r="O324" i="2"/>
  <c r="O234" i="2"/>
  <c r="O851" i="2"/>
  <c r="O494" i="2"/>
  <c r="O594" i="2"/>
  <c r="O884" i="2"/>
  <c r="O308" i="2"/>
  <c r="O868" i="2"/>
  <c r="O781" i="2"/>
  <c r="O806" i="2"/>
  <c r="O139" i="2"/>
  <c r="O458" i="2"/>
  <c r="O67" i="2"/>
  <c r="O7" i="2"/>
  <c r="O104" i="2"/>
  <c r="O809" i="2"/>
  <c r="O817" i="2"/>
  <c r="O598" i="2"/>
  <c r="O507" i="2"/>
  <c r="O683" i="2"/>
  <c r="O687" i="2"/>
  <c r="O560" i="2"/>
  <c r="O798" i="2"/>
  <c r="O861" i="2"/>
  <c r="O326" i="2"/>
  <c r="O626" i="2"/>
  <c r="O96" i="2"/>
  <c r="O50" i="2"/>
  <c r="O367" i="2"/>
  <c r="O478" i="2"/>
  <c r="O645" i="2"/>
  <c r="O780" i="2"/>
  <c r="O180" i="2"/>
  <c r="O579" i="2"/>
  <c r="O519" i="2"/>
  <c r="O281" i="2"/>
  <c r="O501" i="2"/>
  <c r="O419" i="2"/>
  <c r="O291" i="2"/>
  <c r="O862" i="2"/>
  <c r="O890" i="2"/>
  <c r="O714" i="2"/>
  <c r="O453" i="2"/>
  <c r="O745" i="2"/>
  <c r="O263" i="2"/>
  <c r="O720" i="2"/>
  <c r="O878" i="2"/>
  <c r="O464" i="2"/>
  <c r="O377" i="2"/>
  <c r="O208" i="2"/>
  <c r="O563" i="2"/>
  <c r="O193" i="2"/>
  <c r="O13" i="2"/>
  <c r="O103" i="2"/>
  <c r="O212" i="2"/>
  <c r="O499" i="2"/>
  <c r="O751" i="2"/>
  <c r="O783" i="2"/>
  <c r="O639" i="2"/>
  <c r="O872" i="2"/>
  <c r="O221" i="2"/>
  <c r="O225" i="2"/>
  <c r="O19" i="2"/>
  <c r="O127" i="2"/>
  <c r="O316" i="2"/>
  <c r="O479" i="2"/>
  <c r="O506" i="2"/>
  <c r="O301" i="2"/>
  <c r="O149" i="2"/>
  <c r="O313" i="2"/>
  <c r="O413" i="2"/>
  <c r="O398" i="2"/>
  <c r="O94" i="2"/>
  <c r="O613" i="2"/>
  <c r="O182" i="2"/>
  <c r="O266" i="2"/>
  <c r="O241" i="2"/>
  <c r="O51" i="2"/>
  <c r="O830" i="2"/>
  <c r="O188" i="2"/>
  <c r="O503" i="2"/>
  <c r="O802" i="2"/>
  <c r="O856" i="2"/>
  <c r="O394" i="2"/>
  <c r="O655" i="2"/>
  <c r="O769" i="2"/>
  <c r="O371" i="2"/>
  <c r="O366" i="2"/>
  <c r="O54" i="2"/>
  <c r="O497" i="2"/>
  <c r="O126" i="2"/>
  <c r="O107" i="2"/>
  <c r="O38" i="2"/>
  <c r="O209" i="2"/>
  <c r="O625" i="2"/>
  <c r="O403" i="2"/>
  <c r="O813" i="2"/>
  <c r="O630" i="2"/>
  <c r="O299" i="2"/>
  <c r="O64" i="2"/>
  <c r="O385" i="2"/>
  <c r="O97" i="2"/>
  <c r="O863" i="2"/>
  <c r="O23" i="2"/>
  <c r="O741" i="2"/>
  <c r="O525" i="2"/>
  <c r="O888" i="2"/>
  <c r="O254" i="2"/>
  <c r="O192" i="2"/>
  <c r="O100" i="2"/>
  <c r="O271" i="2"/>
  <c r="O678" i="2"/>
  <c r="O684" i="2"/>
  <c r="O195" i="2"/>
  <c r="O381" i="2"/>
  <c r="O716" i="2"/>
  <c r="O558" i="2"/>
  <c r="O707" i="2"/>
  <c r="O416" i="2"/>
  <c r="O621" i="2"/>
  <c r="O883" i="2"/>
  <c r="O136" i="2"/>
  <c r="O309" i="2"/>
  <c r="O814" i="2"/>
  <c r="O591" i="2"/>
  <c r="O607" i="2"/>
  <c r="O559" i="2"/>
  <c r="O21" i="2"/>
  <c r="O590" i="2"/>
  <c r="O654" i="2"/>
  <c r="O535" i="2"/>
  <c r="O215" i="2"/>
  <c r="O776" i="2"/>
  <c r="O725" i="2"/>
  <c r="O412" i="2"/>
  <c r="O187" i="2"/>
  <c r="O293" i="2"/>
  <c r="O713" i="2"/>
  <c r="O833" i="2"/>
  <c r="O469" i="2"/>
  <c r="O515" i="2"/>
  <c r="O574" i="2"/>
  <c r="O341" i="2"/>
  <c r="O250" i="2"/>
  <c r="O88" i="2"/>
  <c r="O540" i="2"/>
  <c r="O158" i="2"/>
  <c r="O768" i="2"/>
  <c r="O74" i="2"/>
  <c r="O731" i="2"/>
  <c r="O495" i="2"/>
  <c r="O37" i="2"/>
  <c r="O845" i="2"/>
  <c r="O734" i="2"/>
  <c r="O34" i="2"/>
  <c r="O487" i="2"/>
  <c r="O596" i="2"/>
  <c r="O282" i="2"/>
  <c r="O637" i="2"/>
  <c r="O436" i="2"/>
  <c r="O604" i="2"/>
  <c r="O433" i="2"/>
  <c r="O166" i="2"/>
  <c r="O434" i="2"/>
  <c r="O803" i="2"/>
  <c r="O251" i="2"/>
  <c r="O275" i="2"/>
  <c r="O120" i="2"/>
  <c r="O428" i="2"/>
  <c r="O622" i="2"/>
  <c r="O443" i="2"/>
  <c r="O440" i="2"/>
  <c r="O627" i="2"/>
  <c r="O300" i="2"/>
  <c r="O147" i="2"/>
  <c r="O327" i="2"/>
  <c r="O154" i="2"/>
  <c r="O264" i="2"/>
  <c r="O528" i="2"/>
  <c r="O98" i="2"/>
  <c r="O709" i="2"/>
  <c r="O615" i="2"/>
  <c r="O133" i="2"/>
  <c r="O526" i="2"/>
  <c r="O880" i="2"/>
  <c r="O153" i="2"/>
  <c r="O336" i="2"/>
  <c r="O345" i="2"/>
  <c r="O693" i="2"/>
  <c r="O354" i="2"/>
  <c r="O810" i="2"/>
  <c r="O233" i="2"/>
  <c r="O471" i="2"/>
  <c r="O477" i="2"/>
  <c r="O93" i="2"/>
  <c r="O102" i="2"/>
  <c r="O427" i="2"/>
  <c r="O782" i="2"/>
  <c r="O676" i="2"/>
  <c r="O824" i="2"/>
  <c r="O155" i="2"/>
  <c r="O135" i="2"/>
  <c r="O9" i="2"/>
  <c r="O405" i="2"/>
  <c r="O749" i="2"/>
  <c r="O446" i="2"/>
  <c r="O339" i="2"/>
  <c r="O520" i="2"/>
  <c r="O223" i="2"/>
  <c r="O237" i="2"/>
  <c r="O877" i="2"/>
  <c r="O449" i="2"/>
  <c r="O303" i="2"/>
  <c r="O376" i="2"/>
  <c r="O46" i="2"/>
  <c r="O190" i="2"/>
  <c r="O132" i="2"/>
  <c r="O287" i="2"/>
  <c r="O90" i="2"/>
  <c r="O672" i="2"/>
  <c r="O191" i="2"/>
  <c r="O364" i="2"/>
  <c r="O75" i="2"/>
  <c r="O640" i="2"/>
  <c r="O759" i="2"/>
  <c r="O488" i="2"/>
  <c r="O322" i="2"/>
  <c r="O588" i="2"/>
  <c r="O184" i="2"/>
  <c r="O317" i="2"/>
  <c r="O523" i="2"/>
  <c r="O61" i="2"/>
  <c r="O710" i="2"/>
  <c r="O632" i="2"/>
  <c r="O837" i="2"/>
  <c r="O556" i="2"/>
  <c r="O445" i="2"/>
  <c r="O820" i="2"/>
  <c r="O825" i="2"/>
  <c r="O726" i="2"/>
  <c r="O257" i="2"/>
  <c r="O875" i="2"/>
  <c r="O337" i="2"/>
  <c r="O778" i="2"/>
  <c r="O217" i="2"/>
  <c r="O12" i="2"/>
  <c r="O380" i="2"/>
  <c r="O226" i="2"/>
  <c r="O585" i="2"/>
  <c r="O701" i="2"/>
  <c r="O581" i="2"/>
  <c r="O31" i="2"/>
  <c r="O794" i="2"/>
  <c r="O577" i="2"/>
  <c r="O78" i="2"/>
  <c r="O791" i="2"/>
  <c r="O518" i="2"/>
  <c r="O889" i="2"/>
  <c r="O836" i="2"/>
  <c r="O660" i="2"/>
  <c r="O20" i="2"/>
  <c r="O641" i="2"/>
  <c r="O857" i="2"/>
  <c r="O178" i="2"/>
  <c r="O425" i="2"/>
  <c r="O261" i="2"/>
  <c r="O169" i="2"/>
  <c r="O27" i="2"/>
  <c r="O826" i="2"/>
  <c r="O668" i="2"/>
  <c r="O822" i="2"/>
  <c r="O335" i="2"/>
  <c r="O838" i="2"/>
  <c r="O752" i="2"/>
  <c r="O589" i="2"/>
  <c r="O755" i="2"/>
  <c r="O389" i="2"/>
  <c r="O843" i="2"/>
  <c r="O702" i="2"/>
  <c r="O779" i="2"/>
  <c r="O372" i="2"/>
  <c r="O106" i="2"/>
  <c r="O533" i="2"/>
  <c r="O634" i="2"/>
  <c r="O748" i="2"/>
  <c r="O866" i="2"/>
  <c r="O227" i="2"/>
  <c r="O656" i="2"/>
  <c r="O15" i="2"/>
  <c r="O125" i="2"/>
  <c r="O770" i="2"/>
  <c r="O796" i="2"/>
  <c r="O651" i="2"/>
  <c r="O841" i="2"/>
  <c r="O530" i="2"/>
  <c r="O500" i="2"/>
  <c r="O511" i="2"/>
  <c r="O552" i="2"/>
  <c r="O800" i="2"/>
  <c r="O470" i="2"/>
  <c r="O111" i="2"/>
  <c r="O567" i="2"/>
  <c r="O760" i="2"/>
  <c r="O430" i="2"/>
  <c r="O496" i="2"/>
  <c r="O229" i="2"/>
  <c r="O739" i="2"/>
  <c r="O674" i="2"/>
  <c r="O62" i="2"/>
  <c r="O400" i="2"/>
  <c r="O576" i="2"/>
  <c r="O210" i="2"/>
  <c r="O747" i="2"/>
  <c r="O370" i="2"/>
  <c r="O736" i="2"/>
  <c r="O566" i="2"/>
  <c r="O91" i="2"/>
  <c r="O292" i="2"/>
  <c r="O283" i="2"/>
  <c r="O230" i="2"/>
  <c r="O418" i="2"/>
  <c r="O580" i="2"/>
  <c r="O315" i="2"/>
  <c r="O168" i="2"/>
  <c r="O547" i="2"/>
  <c r="O402" i="2"/>
  <c r="O593" i="2"/>
  <c r="O686" i="2"/>
  <c r="O572" i="2"/>
  <c r="O849" i="2"/>
  <c r="O578" i="2"/>
  <c r="O669" i="2"/>
  <c r="O128" i="2"/>
  <c r="O92" i="2"/>
  <c r="O754" i="2"/>
  <c r="O323" i="2"/>
  <c r="O396" i="2"/>
  <c r="O294" i="2"/>
  <c r="O870" i="2"/>
  <c r="O383" i="2"/>
  <c r="O409" i="2"/>
  <c r="O761" i="2"/>
  <c r="O881" i="2"/>
  <c r="O628" i="2"/>
  <c r="O24" i="2"/>
  <c r="O296" i="2"/>
  <c r="O284" i="2"/>
  <c r="O140" i="2"/>
  <c r="O357" i="2"/>
  <c r="O84" i="2"/>
  <c r="O216" i="2"/>
  <c r="O340" i="2"/>
  <c r="O32" i="2"/>
  <c r="O57" i="2"/>
  <c r="O689" i="2"/>
  <c r="O619" i="2"/>
  <c r="O186" i="2"/>
  <c r="O829" i="2"/>
  <c r="O633" i="2"/>
  <c r="O659" i="2"/>
  <c r="O454" i="2"/>
  <c r="O441" i="2"/>
  <c r="O110" i="2"/>
  <c r="O828" i="2"/>
  <c r="O554" i="2"/>
  <c r="O729" i="2"/>
  <c r="O407" i="2"/>
  <c r="O504" i="2"/>
  <c r="O548" i="2"/>
  <c r="O795" i="2"/>
  <c r="O95" i="2"/>
  <c r="O304" i="2"/>
  <c r="O173" i="2"/>
  <c r="O466" i="2"/>
  <c r="O143" i="2"/>
  <c r="O601" i="2"/>
  <c r="O56" i="2"/>
  <c r="O663" i="2"/>
  <c r="O273" i="2"/>
  <c r="O167" i="2"/>
  <c r="O432" i="2"/>
  <c r="O130" i="2"/>
  <c r="O777" i="2"/>
  <c r="O793" i="2"/>
  <c r="O426" i="2"/>
  <c r="O502" i="2"/>
  <c r="O618" i="2"/>
  <c r="O86" i="2"/>
  <c r="O399" i="2"/>
  <c r="O799" i="2"/>
  <c r="O698" i="2"/>
  <c r="O119" i="2"/>
  <c r="O17" i="2"/>
  <c r="O157" i="2"/>
  <c r="O681" i="2"/>
  <c r="O490" i="2"/>
  <c r="O882" i="2"/>
  <c r="O248" i="2"/>
  <c r="O789" i="2"/>
  <c r="O831" i="2"/>
  <c r="O874" i="2"/>
  <c r="O141" i="2"/>
  <c r="O586" i="2"/>
  <c r="O415" i="2"/>
  <c r="O83" i="2"/>
  <c r="O805" i="2"/>
  <c r="O174" i="2"/>
  <c r="O388" i="2"/>
  <c r="O509" i="2"/>
  <c r="O348" i="2"/>
  <c r="O658" i="2"/>
  <c r="O260" i="2"/>
  <c r="O545" i="2"/>
  <c r="O570" i="2"/>
  <c r="O529" i="2"/>
  <c r="O235" i="2"/>
  <c r="O624" i="2"/>
  <c r="O846" i="2"/>
  <c r="O772" i="2"/>
  <c r="O197" i="2"/>
  <c r="O330" i="2"/>
  <c r="O277" i="2"/>
  <c r="O368" i="2"/>
  <c r="O695" i="2"/>
  <c r="O280" i="2"/>
  <c r="O786" i="2"/>
  <c r="O587" i="2"/>
  <c r="O123" i="2"/>
  <c r="O194" i="2"/>
  <c r="O758" i="2"/>
  <c r="O122" i="2"/>
  <c r="O228" i="2"/>
  <c r="O146" i="2"/>
  <c r="O706" i="2"/>
  <c r="O521" i="2"/>
  <c r="O688" i="2"/>
  <c r="O623" i="2"/>
  <c r="O302" i="2"/>
  <c r="O797" i="2"/>
  <c r="O321" i="2"/>
  <c r="O667" i="2"/>
  <c r="O853" i="2"/>
  <c r="O600" i="2"/>
  <c r="O569" i="2"/>
  <c r="O148" i="2"/>
  <c r="O115" i="2"/>
  <c r="O599" i="2"/>
  <c r="O459" i="2"/>
  <c r="O411" i="2"/>
  <c r="O52" i="2"/>
  <c r="O359" i="2"/>
  <c r="O138" i="2"/>
  <c r="O718" i="2"/>
  <c r="O325" i="2"/>
  <c r="O220" i="2"/>
  <c r="O116" i="2"/>
  <c r="O382" i="2"/>
  <c r="O657" i="2"/>
  <c r="O279" i="2"/>
  <c r="O753" i="2"/>
  <c r="O175" i="2"/>
  <c r="O420" i="2"/>
  <c r="O738" i="2"/>
  <c r="O387" i="2"/>
  <c r="O44" i="2"/>
  <c r="O629" i="2"/>
  <c r="O355" i="2"/>
  <c r="O858" i="2"/>
  <c r="O648" i="2"/>
  <c r="O41" i="2"/>
  <c r="O205" i="2"/>
  <c r="O358" i="2"/>
  <c r="O756" i="2"/>
  <c r="O792" i="2"/>
  <c r="O666" i="2"/>
  <c r="O232" i="2"/>
  <c r="O159" i="2"/>
  <c r="O746" i="2"/>
  <c r="O363" i="2"/>
  <c r="O682" i="2"/>
  <c r="O867" i="2"/>
  <c r="O603" i="2"/>
  <c r="O47" i="2"/>
  <c r="O417" i="2"/>
  <c r="O873" i="2"/>
  <c r="O391" i="2"/>
  <c r="O565" i="2"/>
  <c r="O705" i="2"/>
  <c r="O531" i="2"/>
  <c r="O448" i="2"/>
  <c r="O240" i="2"/>
  <c r="O404" i="2"/>
  <c r="O561" i="2"/>
  <c r="O272" i="2"/>
  <c r="O784" i="2"/>
  <c r="O671" i="2"/>
  <c r="O201" i="2"/>
  <c r="O551" i="2"/>
  <c r="O72" i="2"/>
  <c r="O243" i="2"/>
  <c r="O65" i="2"/>
  <c r="O105" i="2"/>
  <c r="O423" i="2"/>
  <c r="O491" i="2"/>
  <c r="O539" i="2"/>
  <c r="O163" i="2"/>
  <c r="O451" i="2"/>
  <c r="O661" i="2"/>
  <c r="O879" i="2"/>
  <c r="O442" i="2"/>
  <c r="O697" i="2"/>
  <c r="O482" i="2"/>
  <c r="O200" i="2"/>
  <c r="O202" i="2"/>
  <c r="O516" i="2"/>
  <c r="O384" i="2"/>
  <c r="O489" i="2"/>
  <c r="O571" i="2"/>
  <c r="O631" i="2"/>
  <c r="O723" i="2"/>
  <c r="O253" i="2"/>
  <c r="O721" i="2"/>
  <c r="O493" i="2"/>
  <c r="O361" i="2"/>
  <c r="O850" i="2"/>
  <c r="O285" i="2"/>
  <c r="O704" i="2"/>
  <c r="O89" i="2"/>
  <c r="O455" i="2"/>
  <c r="O568" i="2"/>
  <c r="O305" i="2"/>
  <c r="O438" i="2"/>
  <c r="O650" i="2"/>
  <c r="O514" i="2"/>
  <c r="O160" i="2"/>
  <c r="O664" i="2"/>
  <c r="O543" i="2"/>
  <c r="O18" i="2"/>
  <c r="O259" i="2"/>
  <c r="O307" i="2"/>
  <c r="O156" i="2"/>
  <c r="O848" i="2"/>
  <c r="O137" i="2"/>
  <c r="O222" i="2"/>
  <c r="O414" i="2"/>
  <c r="O29" i="2"/>
  <c r="O346" i="2"/>
  <c r="O808" i="2"/>
  <c r="O606" i="2"/>
  <c r="O246" i="2"/>
  <c r="O859" i="2"/>
  <c r="O231" i="2"/>
  <c r="O198" i="2"/>
  <c r="O711" i="2"/>
  <c r="O43" i="2"/>
  <c r="O475" i="2"/>
  <c r="O675" i="2"/>
  <c r="O164" i="2"/>
  <c r="O447" i="2"/>
  <c r="O728" i="2"/>
  <c r="O374" i="2"/>
  <c r="O189" i="2"/>
  <c r="O22" i="2"/>
  <c r="O699" i="2"/>
  <c r="O48" i="2"/>
  <c r="O244" i="2"/>
  <c r="O270" i="2"/>
  <c r="O145" i="2"/>
  <c r="O429" i="2"/>
  <c r="O276" i="2"/>
  <c r="O267" i="2"/>
  <c r="O365" i="2"/>
  <c r="O692" i="2"/>
  <c r="O700" i="2"/>
  <c r="O486" i="2"/>
  <c r="O70" i="2"/>
  <c r="O332" i="2"/>
  <c r="O865" i="2"/>
  <c r="O818" i="2"/>
  <c r="O211" i="2"/>
  <c r="O864" i="2"/>
  <c r="O207" i="2"/>
  <c r="O360" i="2"/>
  <c r="O481" i="2"/>
  <c r="O306" i="2"/>
  <c r="O77" i="2"/>
  <c r="O45" i="2"/>
  <c r="O247" i="2"/>
  <c r="O844" i="2"/>
  <c r="O573" i="2"/>
  <c r="O484" i="2"/>
  <c r="O114" i="2"/>
  <c r="O320" i="2"/>
  <c r="O460" i="2"/>
  <c r="O206" i="2"/>
  <c r="O886" i="2"/>
  <c r="O422" i="2"/>
  <c r="O498" i="2"/>
  <c r="O112" i="2"/>
  <c r="O274" i="2"/>
  <c r="O485" i="2"/>
  <c r="V649" i="8"/>
  <c r="U649" i="8"/>
  <c r="T649" i="8"/>
  <c r="R649" i="8"/>
  <c r="V549" i="8"/>
  <c r="U549" i="8"/>
  <c r="T549" i="8"/>
  <c r="R549" i="8"/>
  <c r="P604" i="5"/>
  <c r="N604" i="5"/>
  <c r="M604" i="5"/>
  <c r="L604" i="5"/>
  <c r="P340" i="5"/>
  <c r="N340" i="5"/>
  <c r="M340" i="5"/>
  <c r="L340" i="5"/>
  <c r="M635" i="1"/>
  <c r="L635" i="1"/>
  <c r="M667" i="1"/>
  <c r="L667" i="1"/>
  <c r="U318" i="8"/>
  <c r="U550" i="8"/>
  <c r="U423" i="8"/>
  <c r="U684" i="8"/>
  <c r="U242" i="8"/>
  <c r="U678" i="8"/>
  <c r="U315" i="8"/>
  <c r="U260" i="8"/>
  <c r="U709" i="8"/>
  <c r="U449" i="8"/>
  <c r="U444" i="8"/>
  <c r="U342" i="8"/>
  <c r="U140" i="8"/>
  <c r="U541" i="8"/>
  <c r="U628" i="8"/>
  <c r="U504" i="8"/>
  <c r="U237" i="8"/>
  <c r="U855" i="8"/>
  <c r="U689" i="8"/>
  <c r="U648" i="8"/>
  <c r="U262" i="8"/>
  <c r="U791" i="8"/>
  <c r="U31" i="8"/>
  <c r="U334" i="8"/>
  <c r="U545" i="8"/>
  <c r="U141" i="8"/>
  <c r="U200" i="8"/>
  <c r="U510" i="8"/>
  <c r="U534" i="8"/>
  <c r="U120" i="8"/>
  <c r="U231" i="8"/>
  <c r="U770" i="8"/>
  <c r="U580" i="8"/>
  <c r="U118" i="8"/>
  <c r="U624" i="8"/>
  <c r="U877" i="8"/>
  <c r="U615" i="8"/>
  <c r="U818" i="8"/>
  <c r="U154" i="8"/>
  <c r="U159" i="8"/>
  <c r="U369" i="8"/>
  <c r="U179" i="8"/>
  <c r="U660" i="8"/>
  <c r="U421" i="8"/>
  <c r="U29" i="8"/>
  <c r="U495" i="8"/>
  <c r="U640" i="8"/>
  <c r="U434" i="8"/>
  <c r="U82" i="8"/>
  <c r="U544" i="8"/>
  <c r="U90" i="8"/>
  <c r="U795" i="8"/>
  <c r="U499" i="8"/>
  <c r="U354" i="8"/>
  <c r="U743" i="8"/>
  <c r="U492" i="8"/>
  <c r="U184" i="8"/>
  <c r="U716" i="8"/>
  <c r="U763" i="8"/>
  <c r="U586" i="8"/>
  <c r="U505" i="8"/>
  <c r="U316" i="8"/>
  <c r="U115" i="8"/>
  <c r="U17" i="8"/>
  <c r="U41" i="8"/>
  <c r="U700" i="8"/>
  <c r="U745" i="8"/>
  <c r="U836" i="8"/>
  <c r="U263" i="8"/>
  <c r="U380" i="8"/>
  <c r="U310" i="8"/>
  <c r="U794" i="8"/>
  <c r="U614" i="8"/>
  <c r="U320" i="8"/>
  <c r="U328" i="8"/>
  <c r="U811" i="8"/>
  <c r="U73" i="8"/>
  <c r="U130" i="8"/>
  <c r="U295" i="8"/>
  <c r="U230" i="8"/>
  <c r="U597" i="8"/>
  <c r="U53" i="8"/>
  <c r="U400" i="8"/>
  <c r="U667" i="8"/>
  <c r="U394" i="8"/>
  <c r="U28" i="8"/>
  <c r="U535" i="8"/>
  <c r="U634" i="8"/>
  <c r="U621" i="8"/>
  <c r="U852" i="8"/>
  <c r="U190" i="8"/>
  <c r="U887" i="8"/>
  <c r="U224" i="8"/>
  <c r="U693" i="8"/>
  <c r="U724" i="8"/>
  <c r="U665" i="8"/>
  <c r="U507" i="8"/>
  <c r="U575" i="8"/>
  <c r="U717" i="8"/>
  <c r="U540" i="8"/>
  <c r="U740" i="8"/>
  <c r="U188" i="8"/>
  <c r="U162" i="8"/>
  <c r="U715" i="8"/>
  <c r="U389" i="8"/>
  <c r="U172" i="8"/>
  <c r="U157" i="8"/>
  <c r="U300" i="8"/>
  <c r="U175" i="8"/>
  <c r="U47" i="8"/>
  <c r="U703" i="8"/>
  <c r="U299" i="8"/>
  <c r="U871" i="8"/>
  <c r="U618" i="8"/>
  <c r="U180" i="8"/>
  <c r="U792" i="8"/>
  <c r="U835" i="8"/>
  <c r="U152" i="8"/>
  <c r="U805" i="8"/>
  <c r="U851" i="8"/>
  <c r="U546" i="8"/>
  <c r="U783" i="8"/>
  <c r="U372" i="8"/>
  <c r="U756" i="8"/>
  <c r="U280" i="8"/>
  <c r="U741" i="8"/>
  <c r="U813" i="8"/>
  <c r="U772" i="8"/>
  <c r="U645" i="8"/>
  <c r="U872" i="8"/>
  <c r="U888" i="8"/>
  <c r="U36" i="8"/>
  <c r="U765" i="8"/>
  <c r="U576" i="8"/>
  <c r="U460" i="8"/>
  <c r="U214" i="8"/>
  <c r="U229" i="8"/>
  <c r="U746" i="8"/>
  <c r="U332" i="8"/>
  <c r="U486" i="8"/>
  <c r="U474" i="8"/>
  <c r="U193" i="8"/>
  <c r="U776" i="8"/>
  <c r="U587" i="8"/>
  <c r="U114" i="8"/>
  <c r="U738" i="8"/>
  <c r="U554" i="8"/>
  <c r="U110" i="8"/>
  <c r="U833" i="8"/>
  <c r="U409" i="8"/>
  <c r="U677" i="8"/>
  <c r="U56" i="8"/>
  <c r="U187" i="8"/>
  <c r="U670" i="8"/>
  <c r="U773" i="8"/>
  <c r="U790" i="8"/>
  <c r="U282" i="8"/>
  <c r="U235" i="8"/>
  <c r="U362" i="8"/>
  <c r="U880" i="8"/>
  <c r="U799" i="8"/>
  <c r="U218" i="8"/>
  <c r="U472" i="8"/>
  <c r="U577" i="8"/>
  <c r="U662" i="8"/>
  <c r="U604" i="8"/>
  <c r="U339" i="8"/>
  <c r="U699" i="8"/>
  <c r="U445" i="8"/>
  <c r="U748" i="8"/>
  <c r="U572" i="8"/>
  <c r="U730" i="8"/>
  <c r="U779" i="8"/>
  <c r="U306" i="8"/>
  <c r="U476" i="8"/>
  <c r="U491" i="8"/>
  <c r="U125" i="8"/>
  <c r="U462" i="8"/>
  <c r="U437" i="8"/>
  <c r="U298" i="8"/>
  <c r="U650" i="8"/>
  <c r="U876" i="8"/>
  <c r="U844" i="8"/>
  <c r="U673" i="8"/>
  <c r="U99" i="8"/>
  <c r="U396" i="8"/>
  <c r="U874" i="8"/>
  <c r="U641" i="8"/>
  <c r="U721" i="8"/>
  <c r="U133" i="8"/>
  <c r="U83" i="8"/>
  <c r="U401" i="8"/>
  <c r="U463" i="8"/>
  <c r="U14" i="8"/>
  <c r="U119" i="8"/>
  <c r="U761" i="8"/>
  <c r="U691" i="8"/>
  <c r="U438" i="8"/>
  <c r="U271" i="8"/>
  <c r="U16" i="8"/>
  <c r="U313" i="8"/>
  <c r="U223" i="8"/>
  <c r="U134" i="8"/>
  <c r="U845" i="8"/>
  <c r="U137" i="8"/>
  <c r="U655" i="8"/>
  <c r="U106" i="8"/>
  <c r="U12" i="8"/>
  <c r="U131" i="8"/>
  <c r="U183" i="8"/>
  <c r="U132" i="8"/>
  <c r="U681" i="8"/>
  <c r="U136" i="8"/>
  <c r="U209" i="8"/>
  <c r="U166" i="8"/>
  <c r="U843" i="8"/>
  <c r="U583" i="8"/>
  <c r="U265" i="8"/>
  <c r="U812" i="8"/>
  <c r="U734" i="8"/>
  <c r="U117" i="8"/>
  <c r="U24" i="8"/>
  <c r="U246" i="8"/>
  <c r="U834" i="8"/>
  <c r="U804" i="8"/>
  <c r="U111" i="8"/>
  <c r="U78" i="8"/>
  <c r="U683" i="8"/>
  <c r="U848" i="8"/>
  <c r="U113" i="8"/>
  <c r="U831" i="8"/>
  <c r="U759" i="8"/>
  <c r="U762" i="8"/>
  <c r="U94" i="8"/>
  <c r="U766" i="8"/>
  <c r="U50" i="8"/>
  <c r="U62" i="8"/>
  <c r="U514" i="8"/>
  <c r="U496" i="8"/>
  <c r="U760" i="8"/>
  <c r="U364" i="8"/>
  <c r="U686" i="8"/>
  <c r="U522" i="8"/>
  <c r="U727" i="8"/>
  <c r="U266" i="8"/>
  <c r="U456" i="8"/>
  <c r="U786" i="8"/>
  <c r="U815" i="8"/>
  <c r="U294" i="8"/>
  <c r="U418" i="8"/>
  <c r="U638" i="8"/>
  <c r="U520" i="8"/>
  <c r="U375" i="8"/>
  <c r="U758" i="8"/>
  <c r="U227" i="8"/>
  <c r="U181" i="8"/>
  <c r="U823" i="8"/>
  <c r="U733" i="8"/>
  <c r="U327" i="8"/>
  <c r="U842" i="8"/>
  <c r="U293" i="8"/>
  <c r="U357" i="8"/>
  <c r="U96" i="8"/>
  <c r="U25" i="8"/>
  <c r="U528" i="8"/>
  <c r="U796" i="8"/>
  <c r="U608" i="8"/>
  <c r="U487" i="8"/>
  <c r="U232" i="8"/>
  <c r="U363" i="8"/>
  <c r="U245" i="8"/>
  <c r="U436" i="8"/>
  <c r="U116" i="8"/>
  <c r="U413" i="8"/>
  <c r="U585" i="8"/>
  <c r="U68" i="8"/>
  <c r="U146" i="8"/>
  <c r="U523" i="8"/>
  <c r="U809" i="8"/>
  <c r="U780" i="8"/>
  <c r="U598" i="8"/>
  <c r="U284" i="8"/>
  <c r="U366" i="8"/>
  <c r="U490" i="8"/>
  <c r="U533" i="8"/>
  <c r="U503" i="8"/>
  <c r="U801" i="8"/>
  <c r="U105" i="8"/>
  <c r="U26" i="8"/>
  <c r="U64" i="8"/>
  <c r="U308" i="8"/>
  <c r="U350" i="8"/>
  <c r="U165" i="8"/>
  <c r="U139" i="8"/>
  <c r="U387" i="8"/>
  <c r="U775" i="8"/>
  <c r="U651" i="8"/>
  <c r="U210" i="8"/>
  <c r="U67" i="8"/>
  <c r="U785" i="8"/>
  <c r="U561" i="8"/>
  <c r="U557" i="8"/>
  <c r="U529" i="8"/>
  <c r="U826" i="8"/>
  <c r="U251" i="8"/>
  <c r="U32" i="8"/>
  <c r="U285" i="8"/>
  <c r="U194" i="8"/>
  <c r="U530" i="8"/>
  <c r="U883" i="8"/>
  <c r="U789" i="8"/>
  <c r="U488" i="8"/>
  <c r="U226" i="8"/>
  <c r="U879" i="8"/>
  <c r="U478" i="8"/>
  <c r="U234" i="8"/>
  <c r="U385" i="8"/>
  <c r="U149" i="8"/>
  <c r="U653" i="8"/>
  <c r="U661" i="8"/>
  <c r="U155" i="8"/>
  <c r="U107" i="8"/>
  <c r="U43" i="8"/>
  <c r="U862" i="8"/>
  <c r="U37" i="8"/>
  <c r="U408" i="8"/>
  <c r="U426" i="8"/>
  <c r="U461" i="8"/>
  <c r="U857" i="8"/>
  <c r="U414" i="8"/>
  <c r="U697" i="8"/>
  <c r="U268" i="8"/>
  <c r="U723" i="8"/>
  <c r="U617" i="8"/>
  <c r="U882" i="8"/>
  <c r="U290" i="8"/>
  <c r="U374" i="8"/>
  <c r="U296" i="8"/>
  <c r="U176" i="8"/>
  <c r="U393" i="8"/>
  <c r="U430" i="8"/>
  <c r="U429" i="8"/>
  <c r="U325" i="8"/>
  <c r="U846" i="8"/>
  <c r="U458" i="8"/>
  <c r="U122" i="8"/>
  <c r="U692" i="8"/>
  <c r="U548" i="8"/>
  <c r="U631" i="8"/>
  <c r="U415" i="8"/>
  <c r="U858" i="8"/>
  <c r="U365" i="8"/>
  <c r="U358" i="8"/>
  <c r="U353" i="8"/>
  <c r="U104" i="8"/>
  <c r="U433" i="8"/>
  <c r="U77" i="8"/>
  <c r="U512" i="8"/>
  <c r="U601" i="8"/>
  <c r="U644" i="8"/>
  <c r="U346" i="8"/>
  <c r="U707" i="8"/>
  <c r="U307" i="8"/>
  <c r="U623" i="8"/>
  <c r="U470" i="8"/>
  <c r="U543" i="8"/>
  <c r="U76" i="8"/>
  <c r="U42" i="8"/>
  <c r="U676" i="8"/>
  <c r="U610" i="8"/>
  <c r="U97" i="8"/>
  <c r="U348" i="8"/>
  <c r="U671" i="8"/>
  <c r="U532" i="8"/>
  <c r="U87" i="8"/>
  <c r="U324" i="8"/>
  <c r="U556" i="8"/>
  <c r="U386" i="8"/>
  <c r="U267" i="8"/>
  <c r="U742" i="8"/>
  <c r="U892" i="8"/>
  <c r="U469" i="8"/>
  <c r="U411" i="8"/>
  <c r="U629" i="8"/>
  <c r="U455" i="8"/>
  <c r="U27" i="8"/>
  <c r="U379" i="8"/>
  <c r="U233" i="8"/>
  <c r="U589" i="8"/>
  <c r="U59" i="8"/>
  <c r="U443" i="8"/>
  <c r="U704" i="8"/>
  <c r="U378" i="8"/>
  <c r="U757" i="8"/>
  <c r="U840" i="8"/>
  <c r="U60" i="8"/>
  <c r="U377" i="8"/>
  <c r="U808" i="8"/>
  <c r="U381" i="8"/>
  <c r="U417" i="8"/>
  <c r="U633" i="8"/>
  <c r="U820" i="8"/>
  <c r="U202" i="8"/>
  <c r="U751" i="8"/>
  <c r="U126" i="8"/>
  <c r="U450" i="8"/>
  <c r="U475" i="8"/>
  <c r="U517" i="8"/>
  <c r="U368" i="8"/>
  <c r="U347" i="8"/>
  <c r="U706" i="8"/>
  <c r="U289" i="8"/>
  <c r="U712" i="8"/>
  <c r="U23" i="8"/>
  <c r="U410" i="8"/>
  <c r="U658" i="8"/>
  <c r="U337" i="8"/>
  <c r="U18" i="8"/>
  <c r="U128" i="8"/>
  <c r="U241" i="8"/>
  <c r="U257" i="8"/>
  <c r="U827" i="8"/>
  <c r="U40" i="8"/>
  <c r="U588" i="8"/>
  <c r="U222" i="8"/>
  <c r="U79" i="8"/>
  <c r="U560" i="8"/>
  <c r="U287" i="8"/>
  <c r="U663" i="8"/>
  <c r="U627" i="8"/>
  <c r="U679" i="8"/>
  <c r="U865" i="8"/>
  <c r="U341" i="8"/>
  <c r="U171" i="8"/>
  <c r="U519" i="8"/>
  <c r="U599" i="8"/>
  <c r="U138" i="8"/>
  <c r="U885" i="8"/>
  <c r="U516" i="8"/>
  <c r="U301" i="8"/>
  <c r="U854" i="8"/>
  <c r="U291" i="8"/>
  <c r="U340" i="8"/>
  <c r="U236" i="8"/>
  <c r="U19" i="8"/>
  <c r="U338" i="8"/>
  <c r="U506" i="8"/>
  <c r="U33" i="8"/>
  <c r="U442" i="8"/>
  <c r="U151" i="8"/>
  <c r="U399" i="8"/>
  <c r="U552" i="8"/>
  <c r="U603" i="8"/>
  <c r="U211" i="8"/>
  <c r="U737" i="8"/>
  <c r="U485" i="8"/>
  <c r="U261" i="8"/>
  <c r="U502" i="8"/>
  <c r="U595" i="8"/>
  <c r="U722" i="8"/>
  <c r="U344" i="8"/>
  <c r="U451" i="8"/>
  <c r="U728" i="8"/>
  <c r="U471" i="8"/>
  <c r="U564" i="8"/>
  <c r="U143" i="8"/>
  <c r="U274" i="8"/>
  <c r="U405" i="8"/>
  <c r="U65" i="8"/>
  <c r="U467" i="8"/>
  <c r="U11" i="8"/>
  <c r="U22" i="8"/>
  <c r="U656" i="8"/>
  <c r="U21" i="8"/>
  <c r="U45" i="8"/>
  <c r="U91" i="8"/>
  <c r="U147" i="8"/>
  <c r="U739" i="8"/>
  <c r="U390" i="8"/>
  <c r="U321" i="8"/>
  <c r="U208" i="8"/>
  <c r="U817" i="8"/>
  <c r="U156" i="8"/>
  <c r="U518" i="8"/>
  <c r="U810" i="8"/>
  <c r="U891" i="8"/>
  <c r="U569" i="8"/>
  <c r="U70" i="8"/>
  <c r="U652" i="8"/>
  <c r="U582" i="8"/>
  <c r="U602" i="8"/>
  <c r="U771" i="8"/>
  <c r="U432" i="8"/>
  <c r="U163" i="8"/>
  <c r="U782" i="8"/>
  <c r="U199" i="8"/>
  <c r="U248" i="8"/>
  <c r="U124" i="8"/>
  <c r="U212" i="8"/>
  <c r="U702" i="8"/>
  <c r="U657" i="8"/>
  <c r="U336" i="8"/>
  <c r="U198" i="8"/>
  <c r="U388" i="8"/>
  <c r="U816" i="8"/>
  <c r="U9" i="8"/>
  <c r="U397" i="8"/>
  <c r="U769" i="8"/>
  <c r="U859" i="8"/>
  <c r="U735" i="8"/>
  <c r="U736" i="8"/>
  <c r="U279" i="8"/>
  <c r="U86" i="8"/>
  <c r="U609" i="8"/>
  <c r="U160" i="8"/>
  <c r="U489" i="8"/>
  <c r="U153" i="8"/>
  <c r="U349" i="8"/>
  <c r="U551" i="8"/>
  <c r="U446" i="8"/>
  <c r="U404" i="8"/>
  <c r="U7" i="8"/>
  <c r="U196" i="8"/>
  <c r="U875" i="8"/>
  <c r="U694" i="8"/>
  <c r="U764" i="8"/>
  <c r="U481" i="8"/>
  <c r="U590" i="8"/>
  <c r="U643" i="8"/>
  <c r="U38" i="8"/>
  <c r="U239" i="8"/>
  <c r="U798" i="8"/>
  <c r="U814" i="8"/>
  <c r="U606" i="8"/>
  <c r="U501" i="8"/>
  <c r="U749" i="8"/>
  <c r="U784" i="8"/>
  <c r="U255" i="8"/>
  <c r="U524" i="8"/>
  <c r="U584" i="8"/>
  <c r="U778" i="8"/>
  <c r="U359" i="8"/>
  <c r="U744" i="8"/>
  <c r="U71" i="8"/>
  <c r="U605" i="8"/>
  <c r="U787" i="8"/>
  <c r="U35" i="8"/>
  <c r="U636" i="8"/>
  <c r="U837" i="8"/>
  <c r="U252" i="8"/>
  <c r="U866" i="8"/>
  <c r="U420" i="8"/>
  <c r="U84" i="8"/>
  <c r="U664" i="8"/>
  <c r="U186" i="8"/>
  <c r="U150" i="8"/>
  <c r="U330" i="8"/>
  <c r="U63" i="8"/>
  <c r="U319" i="8"/>
  <c r="U259" i="8"/>
  <c r="U101" i="8"/>
  <c r="U566" i="8"/>
  <c r="U220" i="8"/>
  <c r="U435" i="8"/>
  <c r="U632" i="8"/>
  <c r="U112" i="8"/>
  <c r="U424" i="8"/>
  <c r="U807" i="8"/>
  <c r="U626" i="8"/>
  <c r="U559" i="8"/>
  <c r="U170" i="8"/>
  <c r="U376" i="8"/>
  <c r="U611" i="8"/>
  <c r="U574" i="8"/>
  <c r="U531" i="8"/>
  <c r="U109" i="8"/>
  <c r="U343" i="8"/>
  <c r="U878" i="8"/>
  <c r="U75" i="8"/>
  <c r="U273" i="8"/>
  <c r="U720" i="8"/>
  <c r="U416" i="8"/>
  <c r="U803" i="8"/>
  <c r="U253" i="8"/>
  <c r="U726" i="8"/>
  <c r="U412" i="8"/>
  <c r="U303" i="8"/>
  <c r="U182" i="8"/>
  <c r="U391" i="8"/>
  <c r="U407" i="8"/>
  <c r="U881" i="8"/>
  <c r="U870" i="8"/>
  <c r="U513" i="8"/>
  <c r="U317" i="8"/>
  <c r="U406" i="8"/>
  <c r="U361" i="8"/>
  <c r="U20" i="8"/>
  <c r="U538" i="8"/>
  <c r="U142" i="8"/>
  <c r="U367" i="8"/>
  <c r="U92" i="8"/>
  <c r="U701" i="8"/>
  <c r="U439" i="8"/>
  <c r="U696" i="8"/>
  <c r="U74" i="8"/>
  <c r="U570" i="8"/>
  <c r="U515" i="8"/>
  <c r="U243" i="8"/>
  <c r="U607" i="8"/>
  <c r="U69" i="8"/>
  <c r="U525" i="8"/>
  <c r="U547" i="8"/>
  <c r="U195" i="8"/>
  <c r="U685" i="8"/>
  <c r="U850" i="8"/>
  <c r="U305" i="8"/>
  <c r="U292" i="8"/>
  <c r="U682" i="8"/>
  <c r="U581" i="8"/>
  <c r="U890" i="8"/>
  <c r="U687" i="8"/>
  <c r="U654" i="8"/>
  <c r="U297" i="8"/>
  <c r="U555" i="8"/>
  <c r="U158" i="8"/>
  <c r="U244" i="8"/>
  <c r="U98" i="8"/>
  <c r="U861" i="8"/>
  <c r="U108" i="8"/>
  <c r="U335" i="8"/>
  <c r="U203" i="8"/>
  <c r="U625" i="8"/>
  <c r="U66" i="8"/>
  <c r="U768" i="8"/>
  <c r="U422" i="8"/>
  <c r="U695" i="8"/>
  <c r="U841" i="8"/>
  <c r="U616" i="8"/>
  <c r="U185" i="8"/>
  <c r="U482" i="8"/>
  <c r="U8" i="8"/>
  <c r="U829" i="8"/>
  <c r="U100" i="8"/>
  <c r="U669" i="8"/>
  <c r="U102" i="8"/>
  <c r="U591" i="8"/>
  <c r="U526" i="8"/>
  <c r="U459" i="8"/>
  <c r="U558" i="8"/>
  <c r="U884" i="8"/>
  <c r="U536" i="8"/>
  <c r="U620" i="8"/>
  <c r="U454" i="8"/>
  <c r="U457" i="8"/>
  <c r="U247" i="8"/>
  <c r="U398" i="8"/>
  <c r="U103" i="8"/>
  <c r="U309" i="8"/>
  <c r="U863" i="8"/>
  <c r="U254" i="8"/>
  <c r="U431" i="8"/>
  <c r="U383" i="8"/>
  <c r="U822" i="8"/>
  <c r="U49" i="8"/>
  <c r="U710" i="8"/>
  <c r="U164" i="8"/>
  <c r="U849" i="8"/>
  <c r="U177" i="8"/>
  <c r="U148" i="8"/>
  <c r="U123" i="8"/>
  <c r="U571" i="8"/>
  <c r="U781" i="8"/>
  <c r="U828" i="8"/>
  <c r="U731" i="8"/>
  <c r="U886" i="8"/>
  <c r="U322" i="8"/>
  <c r="U563" i="8"/>
  <c r="U145" i="8"/>
  <c r="U89" i="8"/>
  <c r="U326" i="8"/>
  <c r="U630" i="8"/>
  <c r="U612" i="8"/>
  <c r="U452" i="8"/>
  <c r="U270" i="8"/>
  <c r="U34" i="8"/>
  <c r="U51" i="8"/>
  <c r="U711" i="8"/>
  <c r="U85" i="8"/>
  <c r="U207" i="8"/>
  <c r="U192" i="8"/>
  <c r="U839" i="8"/>
  <c r="U719" i="8"/>
  <c r="U479" i="8"/>
  <c r="U718" i="8"/>
  <c r="U856" i="8"/>
  <c r="U788" i="8"/>
  <c r="U847" i="8"/>
  <c r="U135" i="8"/>
  <c r="U613" i="8"/>
  <c r="U688" i="8"/>
  <c r="U725" i="8"/>
  <c r="U568" i="8"/>
  <c r="U219" i="8"/>
  <c r="U832" i="8"/>
  <c r="U264" i="8"/>
  <c r="U191" i="8"/>
  <c r="U129" i="8"/>
  <c r="U30" i="8"/>
  <c r="U48" i="8"/>
  <c r="U331" i="8"/>
  <c r="U371" i="8"/>
  <c r="U173" i="8"/>
  <c r="U860" i="8"/>
  <c r="U447" i="8"/>
  <c r="U395" i="8"/>
  <c r="U360" i="8"/>
  <c r="U275" i="8"/>
  <c r="U869" i="8"/>
  <c r="U767" i="8"/>
  <c r="U278" i="8"/>
  <c r="U819" i="8"/>
  <c r="U174" i="8"/>
  <c r="U498" i="8"/>
  <c r="U161" i="8"/>
  <c r="U392" i="8"/>
  <c r="U600" i="8"/>
  <c r="U619" i="8"/>
  <c r="U508" i="8"/>
  <c r="U81" i="8"/>
  <c r="U288" i="8"/>
  <c r="U646" i="8"/>
  <c r="U54" i="8"/>
  <c r="U52" i="8"/>
  <c r="U579" i="8"/>
  <c r="U311" i="8"/>
  <c r="U889" i="8"/>
  <c r="U732" i="8"/>
  <c r="U217" i="8"/>
  <c r="U511" i="8"/>
  <c r="U240" i="8"/>
  <c r="U497" i="8"/>
  <c r="U281" i="8"/>
  <c r="U484" i="8"/>
  <c r="U10" i="8"/>
  <c r="U806" i="8"/>
  <c r="U95" i="8"/>
  <c r="U61" i="8"/>
  <c r="U256" i="8"/>
  <c r="U215" i="8"/>
  <c r="U777" i="8"/>
  <c r="U304" i="8"/>
  <c r="U853" i="8"/>
  <c r="U668" i="8"/>
  <c r="U542" i="8"/>
  <c r="U333" i="8"/>
  <c r="U258" i="8"/>
  <c r="U493" i="8"/>
  <c r="U302" i="8"/>
  <c r="U169" i="8"/>
  <c r="U351" i="8"/>
  <c r="U228" i="8"/>
  <c r="U283" i="8"/>
  <c r="U483" i="8"/>
  <c r="U800" i="8"/>
  <c r="U15" i="8"/>
  <c r="U345" i="8"/>
  <c r="U314" i="8"/>
  <c r="U578" i="8"/>
  <c r="U868" i="8"/>
  <c r="U500" i="8"/>
  <c r="U537" i="8"/>
  <c r="U729" i="8"/>
  <c r="U594" i="8"/>
  <c r="U593" i="8"/>
  <c r="U249" i="8"/>
  <c r="U356" i="8"/>
  <c r="U642" i="8"/>
  <c r="U562" i="8"/>
  <c r="U269" i="8"/>
  <c r="U802" i="8"/>
  <c r="U277" i="8"/>
  <c r="U80" i="8"/>
  <c r="U127" i="8"/>
  <c r="U553" i="8"/>
  <c r="U755" i="8"/>
  <c r="U201" i="8"/>
  <c r="U144" i="8"/>
  <c r="U672" i="8"/>
  <c r="U238" i="8"/>
  <c r="U167" i="8"/>
  <c r="U39" i="8"/>
  <c r="U402" i="8"/>
  <c r="U441" i="8"/>
  <c r="U72" i="8"/>
  <c r="U567" i="8"/>
  <c r="U635" i="8"/>
  <c r="U44" i="8"/>
  <c r="U509" i="8"/>
  <c r="U206" i="8"/>
  <c r="U88" i="8"/>
  <c r="U698" i="8"/>
  <c r="J539" i="8" l="1"/>
  <c r="J527" i="8"/>
  <c r="I299" i="5"/>
  <c r="I801" i="5"/>
  <c r="I192" i="1"/>
  <c r="I43" i="1"/>
  <c r="I340" i="5"/>
  <c r="I719" i="2"/>
  <c r="I667" i="1"/>
  <c r="I635" i="1"/>
  <c r="J549" i="8"/>
  <c r="J649" i="8"/>
  <c r="I604" i="5"/>
  <c r="K34" i="3"/>
  <c r="K66" i="3"/>
  <c r="K17" i="3"/>
  <c r="K55" i="3"/>
  <c r="K78" i="3"/>
  <c r="K28" i="3"/>
  <c r="K70" i="3"/>
  <c r="K82" i="3"/>
  <c r="K8" i="3"/>
  <c r="K83" i="3"/>
  <c r="K76" i="3"/>
  <c r="K53" i="3"/>
  <c r="K14" i="3"/>
  <c r="K40" i="3"/>
  <c r="K31" i="3"/>
  <c r="K39" i="3"/>
  <c r="K51" i="3"/>
  <c r="K9" i="3"/>
  <c r="K81" i="3"/>
  <c r="K73" i="3"/>
  <c r="K49" i="3"/>
  <c r="K15" i="3"/>
  <c r="K87" i="3"/>
  <c r="K60" i="3"/>
  <c r="K52" i="3"/>
  <c r="K36" i="3"/>
  <c r="K33" i="3"/>
  <c r="K65" i="3"/>
  <c r="K77" i="3"/>
  <c r="K69" i="3"/>
  <c r="K84" i="3"/>
  <c r="K46" i="3"/>
  <c r="K56" i="3"/>
  <c r="K10" i="3"/>
  <c r="K48" i="3"/>
  <c r="K41" i="3"/>
  <c r="K59" i="3"/>
  <c r="K68" i="3"/>
  <c r="K12" i="3"/>
  <c r="K16" i="3"/>
  <c r="K54" i="3"/>
  <c r="K35" i="3"/>
  <c r="K72" i="3"/>
  <c r="K30" i="3"/>
  <c r="K62" i="3"/>
  <c r="K74" i="3"/>
  <c r="K71" i="3"/>
  <c r="K21" i="3"/>
  <c r="K29" i="3"/>
  <c r="K43" i="3"/>
  <c r="K20" i="3"/>
  <c r="K42" i="3"/>
  <c r="K47" i="3"/>
  <c r="K44" i="3"/>
  <c r="K85" i="3"/>
  <c r="K67" i="3"/>
  <c r="K27" i="3"/>
  <c r="K23" i="3"/>
  <c r="K63" i="3"/>
  <c r="K38" i="3"/>
  <c r="K37" i="3"/>
  <c r="K64" i="3"/>
  <c r="K32" i="3"/>
  <c r="K19" i="3"/>
  <c r="K25" i="3"/>
  <c r="K86" i="3"/>
  <c r="K24" i="3"/>
  <c r="K22" i="3"/>
  <c r="K57" i="3"/>
  <c r="H74" i="3"/>
  <c r="I74" i="3"/>
  <c r="J74" i="3"/>
  <c r="P905" i="2"/>
  <c r="P883" i="2"/>
  <c r="N883" i="2"/>
  <c r="M883" i="2"/>
  <c r="E883" i="2"/>
  <c r="D883" i="2"/>
  <c r="P240" i="2"/>
  <c r="N240" i="2"/>
  <c r="M240" i="2"/>
  <c r="E240" i="2"/>
  <c r="D240" i="2"/>
  <c r="P595" i="2"/>
  <c r="N595" i="2"/>
  <c r="M595" i="2"/>
  <c r="E595" i="2"/>
  <c r="D595" i="2"/>
  <c r="P55" i="2"/>
  <c r="N55" i="2"/>
  <c r="M55" i="2"/>
  <c r="E55" i="2"/>
  <c r="D55" i="2"/>
  <c r="P278" i="2"/>
  <c r="N278" i="2"/>
  <c r="M278" i="2"/>
  <c r="E278" i="2"/>
  <c r="D278" i="2"/>
  <c r="P892" i="2"/>
  <c r="P183" i="2"/>
  <c r="N183" i="2"/>
  <c r="M183" i="2"/>
  <c r="E183" i="2"/>
  <c r="D183" i="2"/>
  <c r="P263" i="2"/>
  <c r="N263" i="2"/>
  <c r="M263" i="2"/>
  <c r="E263" i="2"/>
  <c r="D263" i="2"/>
  <c r="P789" i="2"/>
  <c r="N789" i="2"/>
  <c r="M789" i="2"/>
  <c r="E789" i="2"/>
  <c r="D789" i="2"/>
  <c r="P128" i="2"/>
  <c r="N128" i="2"/>
  <c r="M128" i="2"/>
  <c r="E128" i="2"/>
  <c r="D128" i="2"/>
  <c r="P140" i="2"/>
  <c r="N140" i="2"/>
  <c r="M140" i="2"/>
  <c r="E140" i="2"/>
  <c r="D140" i="2"/>
  <c r="P291" i="2"/>
  <c r="N291" i="2"/>
  <c r="M291" i="2"/>
  <c r="E291" i="2"/>
  <c r="D291" i="2"/>
  <c r="P7" i="2"/>
  <c r="N7" i="2"/>
  <c r="M7" i="2"/>
  <c r="E7" i="2"/>
  <c r="D7" i="2"/>
  <c r="P718" i="2"/>
  <c r="N718" i="2"/>
  <c r="M718" i="2"/>
  <c r="E718" i="2"/>
  <c r="D718" i="2"/>
  <c r="P691" i="2"/>
  <c r="N691" i="2"/>
  <c r="M691" i="2"/>
  <c r="E691" i="2"/>
  <c r="D691" i="2"/>
  <c r="P110" i="2"/>
  <c r="N110" i="2"/>
  <c r="M110" i="2"/>
  <c r="E110" i="2"/>
  <c r="D110" i="2"/>
  <c r="P52" i="2"/>
  <c r="N52" i="2"/>
  <c r="M52" i="2"/>
  <c r="E52" i="2"/>
  <c r="D52" i="2"/>
  <c r="P588" i="2"/>
  <c r="N588" i="2"/>
  <c r="M588" i="2"/>
  <c r="E588" i="2"/>
  <c r="D588" i="2"/>
  <c r="P704" i="2"/>
  <c r="N704" i="2"/>
  <c r="M704" i="2"/>
  <c r="E704" i="2"/>
  <c r="D704" i="2"/>
  <c r="P297" i="2"/>
  <c r="N297" i="2"/>
  <c r="M297" i="2"/>
  <c r="E297" i="2"/>
  <c r="D297" i="2"/>
  <c r="P566" i="2"/>
  <c r="N566" i="2"/>
  <c r="M566" i="2"/>
  <c r="E566" i="2"/>
  <c r="D566" i="2"/>
  <c r="P754" i="2"/>
  <c r="N754" i="2"/>
  <c r="M754" i="2"/>
  <c r="E754" i="2"/>
  <c r="D754" i="2"/>
  <c r="P689" i="2"/>
  <c r="N689" i="2"/>
  <c r="M689" i="2"/>
  <c r="E689" i="2"/>
  <c r="D689" i="2"/>
  <c r="M14" i="1"/>
  <c r="L14" i="1"/>
  <c r="M180" i="1"/>
  <c r="L180" i="1"/>
  <c r="M223" i="1"/>
  <c r="L223" i="1"/>
  <c r="M449" i="1"/>
  <c r="L449" i="1"/>
  <c r="M824" i="1"/>
  <c r="L824" i="1"/>
  <c r="M291" i="1"/>
  <c r="L291" i="1"/>
  <c r="M206" i="1"/>
  <c r="L206" i="1"/>
  <c r="M513" i="1"/>
  <c r="L513" i="1"/>
  <c r="M345" i="1"/>
  <c r="L345" i="1"/>
  <c r="M684" i="1"/>
  <c r="L684" i="1"/>
  <c r="M503" i="1"/>
  <c r="L503" i="1"/>
  <c r="M383" i="1"/>
  <c r="L383" i="1"/>
  <c r="M53" i="1"/>
  <c r="L53" i="1"/>
  <c r="M689" i="1"/>
  <c r="L689" i="1"/>
  <c r="M729" i="1"/>
  <c r="L729" i="1"/>
  <c r="M451" i="1"/>
  <c r="L451" i="1"/>
  <c r="M228" i="1"/>
  <c r="L228" i="1"/>
  <c r="M463" i="1"/>
  <c r="L463" i="1"/>
  <c r="M327" i="1"/>
  <c r="L327" i="1"/>
  <c r="M57" i="1"/>
  <c r="L57" i="1"/>
  <c r="M325" i="1"/>
  <c r="L325" i="1"/>
  <c r="M565" i="1"/>
  <c r="L565" i="1"/>
  <c r="P81" i="5"/>
  <c r="N81" i="5"/>
  <c r="M81" i="5"/>
  <c r="L81" i="5"/>
  <c r="A81" i="5"/>
  <c r="P507" i="5"/>
  <c r="P367" i="5"/>
  <c r="N367" i="5"/>
  <c r="M367" i="5"/>
  <c r="L367" i="5"/>
  <c r="A367" i="5"/>
  <c r="P596" i="5"/>
  <c r="N596" i="5"/>
  <c r="M596" i="5"/>
  <c r="L596" i="5"/>
  <c r="A596" i="5"/>
  <c r="P593" i="5"/>
  <c r="N593" i="5"/>
  <c r="M593" i="5"/>
  <c r="L593" i="5"/>
  <c r="A593" i="5"/>
  <c r="P688" i="5"/>
  <c r="N688" i="5"/>
  <c r="M688" i="5"/>
  <c r="L688" i="5"/>
  <c r="A688" i="5"/>
  <c r="P735" i="5"/>
  <c r="N735" i="5"/>
  <c r="M735" i="5"/>
  <c r="L735" i="5"/>
  <c r="A735" i="5"/>
  <c r="P260" i="5"/>
  <c r="N260" i="5"/>
  <c r="M260" i="5"/>
  <c r="L260" i="5"/>
  <c r="A260" i="5"/>
  <c r="P8" i="5"/>
  <c r="N8" i="5"/>
  <c r="M8" i="5"/>
  <c r="L8" i="5"/>
  <c r="A8" i="5"/>
  <c r="P638" i="5"/>
  <c r="N638" i="5"/>
  <c r="M638" i="5"/>
  <c r="L638" i="5"/>
  <c r="A638" i="5"/>
  <c r="P447" i="5"/>
  <c r="N447" i="5"/>
  <c r="M447" i="5"/>
  <c r="L447" i="5"/>
  <c r="A447" i="5"/>
  <c r="P733" i="5"/>
  <c r="N733" i="5"/>
  <c r="M733" i="5"/>
  <c r="L733" i="5"/>
  <c r="A733" i="5"/>
  <c r="P606" i="5"/>
  <c r="N606" i="5"/>
  <c r="M606" i="5"/>
  <c r="L606" i="5"/>
  <c r="A606" i="5"/>
  <c r="P451" i="5"/>
  <c r="N451" i="5"/>
  <c r="M451" i="5"/>
  <c r="L451" i="5"/>
  <c r="A451" i="5"/>
  <c r="P214" i="5"/>
  <c r="N214" i="5"/>
  <c r="M214" i="5"/>
  <c r="L214" i="5"/>
  <c r="A214" i="5"/>
  <c r="P720" i="5"/>
  <c r="N720" i="5"/>
  <c r="M720" i="5"/>
  <c r="L720" i="5"/>
  <c r="A720" i="5"/>
  <c r="P650" i="5"/>
  <c r="N650" i="5"/>
  <c r="M650" i="5"/>
  <c r="L650" i="5"/>
  <c r="A650" i="5"/>
  <c r="P839" i="5"/>
  <c r="N839" i="5"/>
  <c r="M839" i="5"/>
  <c r="L839" i="5"/>
  <c r="A839" i="5"/>
  <c r="P885" i="5"/>
  <c r="N885" i="5"/>
  <c r="M885" i="5"/>
  <c r="L885" i="5"/>
  <c r="A885" i="5"/>
  <c r="P187" i="5"/>
  <c r="N187" i="5"/>
  <c r="M187" i="5"/>
  <c r="L187" i="5"/>
  <c r="A187" i="5"/>
  <c r="P128" i="5"/>
  <c r="N128" i="5"/>
  <c r="M128" i="5"/>
  <c r="L128" i="5"/>
  <c r="A128" i="5"/>
  <c r="P256" i="5"/>
  <c r="N256" i="5"/>
  <c r="M256" i="5"/>
  <c r="L256" i="5"/>
  <c r="A256" i="5"/>
  <c r="P904" i="5"/>
  <c r="N904" i="5"/>
  <c r="M904" i="5"/>
  <c r="L904" i="5"/>
  <c r="A904" i="5"/>
  <c r="V269" i="8"/>
  <c r="V802" i="8"/>
  <c r="V277" i="8"/>
  <c r="V902" i="8"/>
  <c r="V80" i="8"/>
  <c r="V127" i="8"/>
  <c r="V553" i="8"/>
  <c r="V755" i="8"/>
  <c r="V201" i="8"/>
  <c r="V144" i="8"/>
  <c r="V672" i="8"/>
  <c r="V238" i="8"/>
  <c r="V167" i="8"/>
  <c r="V39" i="8"/>
  <c r="V402" i="8"/>
  <c r="V441" i="8"/>
  <c r="V72" i="8"/>
  <c r="V567" i="8"/>
  <c r="V635" i="8"/>
  <c r="V44" i="8"/>
  <c r="V509" i="8"/>
  <c r="V206" i="8"/>
  <c r="V88" i="8"/>
  <c r="R269" i="8"/>
  <c r="T269" i="8"/>
  <c r="R802" i="8"/>
  <c r="T802" i="8"/>
  <c r="R277" i="8"/>
  <c r="T277" i="8"/>
  <c r="R80" i="8"/>
  <c r="T80" i="8"/>
  <c r="R127" i="8"/>
  <c r="T127" i="8"/>
  <c r="R553" i="8"/>
  <c r="T553" i="8"/>
  <c r="R755" i="8"/>
  <c r="T755" i="8"/>
  <c r="R201" i="8"/>
  <c r="T201" i="8"/>
  <c r="R144" i="8"/>
  <c r="T144" i="8"/>
  <c r="R672" i="8"/>
  <c r="T672" i="8"/>
  <c r="R238" i="8"/>
  <c r="T238" i="8"/>
  <c r="R167" i="8"/>
  <c r="T167" i="8"/>
  <c r="R39" i="8"/>
  <c r="T39" i="8"/>
  <c r="R402" i="8"/>
  <c r="T402" i="8"/>
  <c r="R441" i="8"/>
  <c r="T441" i="8"/>
  <c r="R72" i="8"/>
  <c r="T72" i="8"/>
  <c r="R567" i="8"/>
  <c r="T567" i="8"/>
  <c r="R635" i="8"/>
  <c r="T635" i="8"/>
  <c r="R44" i="8"/>
  <c r="T44" i="8"/>
  <c r="R509" i="8"/>
  <c r="T509" i="8"/>
  <c r="R206" i="8"/>
  <c r="T206" i="8"/>
  <c r="R88" i="8"/>
  <c r="T88" i="8"/>
  <c r="I684" i="1" l="1"/>
  <c r="I451" i="1"/>
  <c r="I383" i="1"/>
  <c r="I513" i="1"/>
  <c r="I449" i="1"/>
  <c r="I447" i="5"/>
  <c r="I689" i="2"/>
  <c r="I704" i="2"/>
  <c r="I345" i="1"/>
  <c r="I14" i="1"/>
  <c r="I754" i="2"/>
  <c r="I187" i="5"/>
  <c r="I733" i="5"/>
  <c r="I596" i="5"/>
  <c r="J88" i="8"/>
  <c r="J206" i="8"/>
  <c r="J509" i="8"/>
  <c r="J44" i="8"/>
  <c r="J635" i="8"/>
  <c r="J567" i="8"/>
  <c r="J72" i="8"/>
  <c r="J441" i="8"/>
  <c r="J402" i="8"/>
  <c r="J167" i="8"/>
  <c r="J238" i="8"/>
  <c r="J672" i="8"/>
  <c r="J201" i="8"/>
  <c r="J755" i="8"/>
  <c r="J553" i="8"/>
  <c r="J80" i="8"/>
  <c r="J277" i="8"/>
  <c r="J802" i="8"/>
  <c r="J269" i="8"/>
  <c r="J39" i="8"/>
  <c r="J144" i="8"/>
  <c r="J127" i="8"/>
  <c r="I606" i="5"/>
  <c r="I593" i="5"/>
  <c r="I565" i="1"/>
  <c r="I228" i="1"/>
  <c r="I729" i="1"/>
  <c r="I206" i="1"/>
  <c r="I650" i="5"/>
  <c r="I8" i="5"/>
  <c r="I140" i="2"/>
  <c r="I595" i="2"/>
  <c r="I691" i="2"/>
  <c r="I183" i="2"/>
  <c r="I7" i="2"/>
  <c r="I110" i="2"/>
  <c r="I297" i="2"/>
  <c r="I588" i="2"/>
  <c r="I128" i="2"/>
  <c r="I325" i="1"/>
  <c r="I128" i="5"/>
  <c r="I720" i="5"/>
  <c r="I839" i="5"/>
  <c r="I260" i="5"/>
  <c r="I638" i="5"/>
  <c r="I735" i="5"/>
  <c r="I885" i="5"/>
  <c r="I55" i="2"/>
  <c r="I883" i="2"/>
  <c r="I263" i="2"/>
  <c r="I278" i="2"/>
  <c r="I240" i="2"/>
  <c r="I52" i="2"/>
  <c r="I718" i="2"/>
  <c r="I566" i="2"/>
  <c r="I291" i="2"/>
  <c r="I789" i="2"/>
  <c r="I689" i="1"/>
  <c r="I57" i="1"/>
  <c r="I463" i="1"/>
  <c r="I291" i="1"/>
  <c r="I180" i="1"/>
  <c r="I53" i="1"/>
  <c r="I503" i="1"/>
  <c r="I327" i="1"/>
  <c r="I824" i="1"/>
  <c r="I223" i="1"/>
  <c r="I256" i="5"/>
  <c r="I81" i="5"/>
  <c r="I214" i="5"/>
  <c r="I367" i="5"/>
  <c r="I904" i="5"/>
  <c r="I688" i="5"/>
  <c r="I451" i="5"/>
  <c r="I69" i="3" l="1"/>
  <c r="H69" i="3"/>
  <c r="J62" i="3" l="1"/>
  <c r="H62" i="3"/>
  <c r="I62" i="3"/>
  <c r="J31" i="3" l="1"/>
  <c r="I31" i="3"/>
  <c r="H31" i="3"/>
  <c r="P375" i="5" l="1"/>
  <c r="N375" i="5"/>
  <c r="M375" i="5"/>
  <c r="L375" i="5"/>
  <c r="A375" i="5"/>
  <c r="V356" i="8"/>
  <c r="T356" i="8"/>
  <c r="R356" i="8"/>
  <c r="M153" i="1"/>
  <c r="L153" i="1"/>
  <c r="I375" i="5" l="1"/>
  <c r="I153" i="1"/>
  <c r="J356" i="8"/>
  <c r="J17" i="3"/>
  <c r="I17" i="3"/>
  <c r="H17" i="3"/>
  <c r="P521" i="2"/>
  <c r="N521" i="2"/>
  <c r="M521" i="2"/>
  <c r="E521" i="2"/>
  <c r="D521" i="2"/>
  <c r="P683" i="5"/>
  <c r="N683" i="5"/>
  <c r="M683" i="5"/>
  <c r="L683" i="5"/>
  <c r="A683" i="5"/>
  <c r="V739" i="8"/>
  <c r="T739" i="8"/>
  <c r="R739" i="8"/>
  <c r="M239" i="1"/>
  <c r="L239" i="1"/>
  <c r="I683" i="5" l="1"/>
  <c r="I239" i="1"/>
  <c r="J739" i="8"/>
  <c r="I521" i="2"/>
  <c r="J86" i="3"/>
  <c r="H86" i="3"/>
  <c r="I86" i="3"/>
  <c r="H55" i="3" l="1"/>
  <c r="I55" i="3"/>
  <c r="H85" i="3"/>
  <c r="I85" i="3"/>
  <c r="J85" i="3"/>
  <c r="H57" i="3"/>
  <c r="I57" i="3"/>
  <c r="J57" i="3"/>
  <c r="D808" i="2"/>
  <c r="E808" i="2"/>
  <c r="M808" i="2"/>
  <c r="N808" i="2"/>
  <c r="P392" i="2"/>
  <c r="D590" i="2"/>
  <c r="E590" i="2"/>
  <c r="M590" i="2"/>
  <c r="N590" i="2"/>
  <c r="P230" i="2"/>
  <c r="D111" i="2"/>
  <c r="E111" i="2"/>
  <c r="M111" i="2"/>
  <c r="N111" i="2"/>
  <c r="P517" i="2"/>
  <c r="D450" i="2"/>
  <c r="E450" i="2"/>
  <c r="M450" i="2"/>
  <c r="N450" i="2"/>
  <c r="P202" i="2"/>
  <c r="D376" i="2"/>
  <c r="E376" i="2"/>
  <c r="M376" i="2"/>
  <c r="N376" i="2"/>
  <c r="P161" i="2"/>
  <c r="D459" i="2"/>
  <c r="E459" i="2"/>
  <c r="M459" i="2"/>
  <c r="N459" i="2"/>
  <c r="P622" i="2"/>
  <c r="D747" i="2"/>
  <c r="E747" i="2"/>
  <c r="M747" i="2"/>
  <c r="N747" i="2"/>
  <c r="P426" i="2"/>
  <c r="D478" i="2"/>
  <c r="E478" i="2"/>
  <c r="M478" i="2"/>
  <c r="N478" i="2"/>
  <c r="P95" i="2"/>
  <c r="D646" i="2"/>
  <c r="E646" i="2"/>
  <c r="M646" i="2"/>
  <c r="N646" i="2"/>
  <c r="P559" i="2"/>
  <c r="D382" i="2"/>
  <c r="E382" i="2"/>
  <c r="M382" i="2"/>
  <c r="N382" i="2"/>
  <c r="P563" i="2"/>
  <c r="D202" i="2"/>
  <c r="E202" i="2"/>
  <c r="M202" i="2"/>
  <c r="N202" i="2"/>
  <c r="P248" i="2"/>
  <c r="D706" i="2"/>
  <c r="E706" i="2"/>
  <c r="M706" i="2"/>
  <c r="N706" i="2"/>
  <c r="R212" i="8"/>
  <c r="T212" i="8"/>
  <c r="V302" i="8"/>
  <c r="R439" i="8"/>
  <c r="T439" i="8"/>
  <c r="V868" i="8"/>
  <c r="R761" i="8"/>
  <c r="T761" i="8"/>
  <c r="V500" i="8"/>
  <c r="R577" i="8"/>
  <c r="T577" i="8"/>
  <c r="V650" i="8"/>
  <c r="R344" i="8"/>
  <c r="T344" i="8"/>
  <c r="V537" i="8"/>
  <c r="R424" i="8"/>
  <c r="T424" i="8"/>
  <c r="V729" i="8"/>
  <c r="R807" i="8"/>
  <c r="T807" i="8"/>
  <c r="V594" i="8"/>
  <c r="R91" i="8"/>
  <c r="T91" i="8"/>
  <c r="V593" i="8"/>
  <c r="R98" i="8"/>
  <c r="T98" i="8"/>
  <c r="V249" i="8"/>
  <c r="R616" i="8"/>
  <c r="T616" i="8"/>
  <c r="V123" i="8"/>
  <c r="R493" i="8"/>
  <c r="T493" i="8"/>
  <c r="V642" i="8"/>
  <c r="R302" i="8"/>
  <c r="T302" i="8"/>
  <c r="V562" i="8"/>
  <c r="A64" i="5"/>
  <c r="L64" i="5"/>
  <c r="M64" i="5"/>
  <c r="N64" i="5"/>
  <c r="P64" i="5"/>
  <c r="A125" i="5"/>
  <c r="L125" i="5"/>
  <c r="M125" i="5"/>
  <c r="N125" i="5"/>
  <c r="P125" i="5"/>
  <c r="A791" i="5"/>
  <c r="L791" i="5"/>
  <c r="M791" i="5"/>
  <c r="N791" i="5"/>
  <c r="P791" i="5"/>
  <c r="A72" i="5"/>
  <c r="L72" i="5"/>
  <c r="M72" i="5"/>
  <c r="N72" i="5"/>
  <c r="P72" i="5"/>
  <c r="A469" i="5"/>
  <c r="L469" i="5"/>
  <c r="M469" i="5"/>
  <c r="N469" i="5"/>
  <c r="P469" i="5"/>
  <c r="A846" i="5"/>
  <c r="L846" i="5"/>
  <c r="M846" i="5"/>
  <c r="N846" i="5"/>
  <c r="P846" i="5"/>
  <c r="A566" i="5"/>
  <c r="L566" i="5"/>
  <c r="M566" i="5"/>
  <c r="N566" i="5"/>
  <c r="P566" i="5"/>
  <c r="A549" i="5"/>
  <c r="L549" i="5"/>
  <c r="M549" i="5"/>
  <c r="N549" i="5"/>
  <c r="P549" i="5"/>
  <c r="A186" i="5"/>
  <c r="L186" i="5"/>
  <c r="M186" i="5"/>
  <c r="N186" i="5"/>
  <c r="P186" i="5"/>
  <c r="A542" i="5"/>
  <c r="L542" i="5"/>
  <c r="M542" i="5"/>
  <c r="N542" i="5"/>
  <c r="P542" i="5"/>
  <c r="A409" i="5"/>
  <c r="L409" i="5"/>
  <c r="M409" i="5"/>
  <c r="N409" i="5"/>
  <c r="P409" i="5"/>
  <c r="A54" i="5"/>
  <c r="L54" i="5"/>
  <c r="M54" i="5"/>
  <c r="N54" i="5"/>
  <c r="P54" i="5"/>
  <c r="I450" i="2" l="1"/>
  <c r="I202" i="2"/>
  <c r="I111" i="2"/>
  <c r="J302" i="8"/>
  <c r="I459" i="2"/>
  <c r="I706" i="2"/>
  <c r="J577" i="8"/>
  <c r="J344" i="8"/>
  <c r="J91" i="8"/>
  <c r="J807" i="8"/>
  <c r="J424" i="8"/>
  <c r="I590" i="2"/>
  <c r="I549" i="5"/>
  <c r="J439" i="8"/>
  <c r="I747" i="2"/>
  <c r="I542" i="5"/>
  <c r="I409" i="5"/>
  <c r="I791" i="5"/>
  <c r="I54" i="5"/>
  <c r="I186" i="5"/>
  <c r="I64" i="5"/>
  <c r="I808" i="2"/>
  <c r="I646" i="2"/>
  <c r="I382" i="2"/>
  <c r="I376" i="2"/>
  <c r="I478" i="2"/>
  <c r="J616" i="8"/>
  <c r="J98" i="8"/>
  <c r="J761" i="8"/>
  <c r="J212" i="8"/>
  <c r="J493" i="8"/>
  <c r="I469" i="5"/>
  <c r="I566" i="5"/>
  <c r="I125" i="5"/>
  <c r="I72" i="5"/>
  <c r="I846" i="5"/>
  <c r="L867" i="1" l="1"/>
  <c r="M867" i="1"/>
  <c r="L175" i="1"/>
  <c r="M175" i="1"/>
  <c r="L464" i="1"/>
  <c r="M464" i="1"/>
  <c r="L19" i="1"/>
  <c r="M19" i="1"/>
  <c r="L832" i="1"/>
  <c r="M832" i="1"/>
  <c r="L509" i="1"/>
  <c r="M509" i="1"/>
  <c r="L757" i="1"/>
  <c r="M757" i="1"/>
  <c r="L229" i="1"/>
  <c r="M229" i="1"/>
  <c r="L481" i="1"/>
  <c r="M481" i="1"/>
  <c r="L417" i="1"/>
  <c r="M417" i="1"/>
  <c r="L695" i="1"/>
  <c r="M695" i="1"/>
  <c r="L861" i="1"/>
  <c r="M861" i="1"/>
  <c r="I861" i="1" l="1"/>
  <c r="I417" i="1"/>
  <c r="I481" i="1"/>
  <c r="I867" i="1"/>
  <c r="I229" i="1"/>
  <c r="I19" i="1"/>
  <c r="I175" i="1"/>
  <c r="I695" i="1"/>
  <c r="I832" i="1"/>
  <c r="I464" i="1"/>
  <c r="I757" i="1"/>
  <c r="I509" i="1"/>
  <c r="P526" i="2"/>
  <c r="N877" i="2"/>
  <c r="M877" i="2"/>
  <c r="E877" i="2"/>
  <c r="D877" i="2"/>
  <c r="V542" i="8"/>
  <c r="T288" i="8"/>
  <c r="R288" i="8"/>
  <c r="P799" i="5"/>
  <c r="N799" i="5"/>
  <c r="M799" i="5"/>
  <c r="L799" i="5"/>
  <c r="A799" i="5"/>
  <c r="M477" i="1"/>
  <c r="L477" i="1"/>
  <c r="J288" i="8" l="1"/>
  <c r="I877" i="2"/>
  <c r="I477" i="1"/>
  <c r="I799" i="5"/>
  <c r="N358" i="2"/>
  <c r="M358" i="2"/>
  <c r="E358" i="2"/>
  <c r="D358" i="2"/>
  <c r="N659" i="2"/>
  <c r="M659" i="2"/>
  <c r="E659" i="2"/>
  <c r="D659" i="2"/>
  <c r="N352" i="2"/>
  <c r="M352" i="2"/>
  <c r="E352" i="2"/>
  <c r="D352" i="2"/>
  <c r="P419" i="2"/>
  <c r="N763" i="2"/>
  <c r="M763" i="2"/>
  <c r="E763" i="2"/>
  <c r="D763" i="2"/>
  <c r="P287" i="5"/>
  <c r="N287" i="5"/>
  <c r="M287" i="5"/>
  <c r="L287" i="5"/>
  <c r="A287" i="5"/>
  <c r="V333" i="8"/>
  <c r="R545" i="8"/>
  <c r="T545" i="8"/>
  <c r="M355" i="1"/>
  <c r="L355" i="1"/>
  <c r="J545" i="8" l="1"/>
  <c r="I358" i="2"/>
  <c r="I352" i="2"/>
  <c r="I355" i="1"/>
  <c r="I659" i="2"/>
  <c r="I763" i="2"/>
  <c r="I287" i="5"/>
  <c r="P695" i="2" l="1"/>
  <c r="P640" i="2"/>
  <c r="P659" i="2"/>
  <c r="P831" i="2"/>
  <c r="A594" i="5"/>
  <c r="L594" i="5"/>
  <c r="M594" i="5"/>
  <c r="N594" i="5"/>
  <c r="A60" i="5"/>
  <c r="L60" i="5"/>
  <c r="M60" i="5"/>
  <c r="N60" i="5"/>
  <c r="A182" i="5"/>
  <c r="L182" i="5"/>
  <c r="M182" i="5"/>
  <c r="N182" i="5"/>
  <c r="V806" i="8"/>
  <c r="V95" i="8"/>
  <c r="V311" i="8"/>
  <c r="V61" i="8"/>
  <c r="V256" i="8"/>
  <c r="V215" i="8"/>
  <c r="V889" i="8"/>
  <c r="V777" i="8"/>
  <c r="V304" i="8"/>
  <c r="V853" i="8"/>
  <c r="V578" i="8"/>
  <c r="V668" i="8"/>
  <c r="V258" i="8"/>
  <c r="R783" i="8"/>
  <c r="T783" i="8"/>
  <c r="R857" i="8"/>
  <c r="T857" i="8"/>
  <c r="R222" i="8"/>
  <c r="T222" i="8"/>
  <c r="L21" i="1"/>
  <c r="M21" i="1"/>
  <c r="L87" i="1"/>
  <c r="M87" i="1"/>
  <c r="L485" i="1"/>
  <c r="M485" i="1"/>
  <c r="I182" i="5" l="1"/>
  <c r="J857" i="8"/>
  <c r="I594" i="5"/>
  <c r="J222" i="8"/>
  <c r="I60" i="5"/>
  <c r="I87" i="1"/>
  <c r="I21" i="1"/>
  <c r="J783" i="8"/>
  <c r="I485" i="1"/>
  <c r="N455" i="2"/>
  <c r="M455" i="2"/>
  <c r="E455" i="2"/>
  <c r="D455" i="2"/>
  <c r="N869" i="2"/>
  <c r="M869" i="2"/>
  <c r="E869" i="2"/>
  <c r="D869" i="2"/>
  <c r="N137" i="2"/>
  <c r="M137" i="2"/>
  <c r="E137" i="2"/>
  <c r="D137" i="2"/>
  <c r="T232" i="8"/>
  <c r="R232" i="8"/>
  <c r="T555" i="8"/>
  <c r="R555" i="8"/>
  <c r="T41" i="8"/>
  <c r="R41" i="8"/>
  <c r="N816" i="5"/>
  <c r="M816" i="5"/>
  <c r="L816" i="5"/>
  <c r="A816" i="5"/>
  <c r="N369" i="5"/>
  <c r="M369" i="5"/>
  <c r="L369" i="5"/>
  <c r="A369" i="5"/>
  <c r="N309" i="5"/>
  <c r="M309" i="5"/>
  <c r="L309" i="5"/>
  <c r="A309" i="5"/>
  <c r="N903" i="5"/>
  <c r="M903" i="5"/>
  <c r="L903" i="5"/>
  <c r="A903" i="5"/>
  <c r="M242" i="1"/>
  <c r="L242" i="1"/>
  <c r="M310" i="1"/>
  <c r="L310" i="1"/>
  <c r="M894" i="1"/>
  <c r="L894" i="1"/>
  <c r="I903" i="5" l="1"/>
  <c r="I137" i="2"/>
  <c r="I455" i="2"/>
  <c r="J41" i="8"/>
  <c r="J555" i="8"/>
  <c r="J232" i="8"/>
  <c r="I869" i="2"/>
  <c r="I242" i="1"/>
  <c r="I816" i="5"/>
  <c r="I309" i="5"/>
  <c r="I369" i="5"/>
  <c r="I310" i="1"/>
  <c r="I894" i="1"/>
  <c r="M821" i="1" l="1"/>
  <c r="N464" i="2" l="1"/>
  <c r="M464" i="2"/>
  <c r="E464" i="2"/>
  <c r="D464" i="2"/>
  <c r="T434" i="8"/>
  <c r="R434" i="8"/>
  <c r="P32" i="5"/>
  <c r="N545" i="5"/>
  <c r="M545" i="5"/>
  <c r="L545" i="5"/>
  <c r="A545" i="5"/>
  <c r="M182" i="1"/>
  <c r="L182" i="1"/>
  <c r="I464" i="2" l="1"/>
  <c r="I545" i="5"/>
  <c r="J434" i="8"/>
  <c r="I182" i="1"/>
  <c r="J68" i="3" l="1"/>
  <c r="H68" i="3"/>
  <c r="I68" i="3"/>
  <c r="J23" i="3" l="1"/>
  <c r="J35" i="3"/>
  <c r="J84" i="3"/>
  <c r="J53" i="3"/>
  <c r="J70" i="3"/>
  <c r="J9" i="3"/>
  <c r="J39" i="3"/>
  <c r="J15" i="3"/>
  <c r="J67" i="3"/>
  <c r="J71" i="3"/>
  <c r="J14" i="3"/>
  <c r="J33" i="3"/>
  <c r="J16" i="3"/>
  <c r="J42" i="3"/>
  <c r="J72" i="3"/>
  <c r="J77" i="3"/>
  <c r="J82" i="3"/>
  <c r="J48" i="3"/>
  <c r="J56" i="3"/>
  <c r="J32" i="3"/>
  <c r="J40" i="3"/>
  <c r="J36" i="3"/>
  <c r="J19" i="3"/>
  <c r="J50" i="3"/>
  <c r="J20" i="3"/>
  <c r="J51" i="3"/>
  <c r="J21" i="3"/>
  <c r="J64" i="3"/>
  <c r="J60" i="3"/>
  <c r="J12" i="3"/>
  <c r="J46" i="3"/>
  <c r="J83" i="3"/>
  <c r="J28" i="3"/>
  <c r="J38" i="3"/>
  <c r="J59" i="3"/>
  <c r="J24" i="3"/>
  <c r="J76" i="3"/>
  <c r="J49" i="3"/>
  <c r="J66" i="3"/>
  <c r="J78" i="3"/>
  <c r="J25" i="3"/>
  <c r="J43" i="3"/>
  <c r="J63" i="3"/>
  <c r="J81" i="3"/>
  <c r="J47" i="3"/>
  <c r="J22" i="3"/>
  <c r="J10" i="3"/>
  <c r="J8" i="3"/>
  <c r="J87" i="3"/>
  <c r="J73" i="3"/>
  <c r="J54" i="3"/>
  <c r="J30" i="3"/>
  <c r="J41" i="3"/>
  <c r="J65" i="3"/>
  <c r="J34" i="3"/>
  <c r="J27" i="3"/>
  <c r="J37" i="3"/>
  <c r="J52" i="3"/>
  <c r="J44" i="3"/>
  <c r="J29" i="3"/>
  <c r="J6" i="3"/>
  <c r="M226" i="2"/>
  <c r="M333" i="2"/>
  <c r="M812" i="2"/>
  <c r="M367" i="2"/>
  <c r="M330" i="2"/>
  <c r="M842" i="2"/>
  <c r="M860" i="2"/>
  <c r="M347" i="2"/>
  <c r="M436" i="2"/>
  <c r="M437" i="2"/>
  <c r="M530" i="2"/>
  <c r="M190" i="2"/>
  <c r="M596" i="2"/>
  <c r="M41" i="2"/>
  <c r="M360" i="2"/>
  <c r="M535" i="2"/>
  <c r="M296" i="2"/>
  <c r="M452" i="2"/>
  <c r="M579" i="2"/>
  <c r="M313" i="2"/>
  <c r="M698" i="2"/>
  <c r="M423" i="2"/>
  <c r="M283" i="2"/>
  <c r="M775" i="2"/>
  <c r="M480" i="2"/>
  <c r="M534" i="2"/>
  <c r="M607" i="2"/>
  <c r="M53" i="2"/>
  <c r="M653" i="2"/>
  <c r="M57" i="2"/>
  <c r="M560" i="2"/>
  <c r="M138" i="2"/>
  <c r="M665" i="2"/>
  <c r="M414" i="2"/>
  <c r="M862" i="2"/>
  <c r="M61" i="2"/>
  <c r="M287" i="2"/>
  <c r="M420" i="2"/>
  <c r="M152" i="2"/>
  <c r="M290" i="2"/>
  <c r="M218" i="2"/>
  <c r="M8" i="2"/>
  <c r="M329" i="2"/>
  <c r="M828" i="2"/>
  <c r="M243" i="2"/>
  <c r="M558" i="2"/>
  <c r="M507" i="2"/>
  <c r="M22" i="2"/>
  <c r="M684" i="2"/>
  <c r="M261" i="2"/>
  <c r="M454" i="2"/>
  <c r="M123" i="2"/>
  <c r="M463" i="2"/>
  <c r="M806" i="2"/>
  <c r="M340" i="2"/>
  <c r="M784" i="2"/>
  <c r="M872" i="2"/>
  <c r="M613" i="2"/>
  <c r="M553" i="2"/>
  <c r="M387" i="2"/>
  <c r="M537" i="2"/>
  <c r="M783" i="2"/>
  <c r="M657" i="2"/>
  <c r="M884" i="2"/>
  <c r="M434" i="2"/>
  <c r="M876" i="2"/>
  <c r="M157" i="2"/>
  <c r="M60" i="2"/>
  <c r="M114" i="2"/>
  <c r="M782" i="2"/>
  <c r="M271" i="2"/>
  <c r="M840" i="2"/>
  <c r="M64" i="2"/>
  <c r="M195" i="2"/>
  <c r="M10" i="2"/>
  <c r="M625" i="2"/>
  <c r="M471" i="2"/>
  <c r="M381" i="2"/>
  <c r="M490" i="2"/>
  <c r="M687" i="2"/>
  <c r="M235" i="2"/>
  <c r="M335" i="2"/>
  <c r="M31" i="2"/>
  <c r="M169" i="2"/>
  <c r="M124" i="2"/>
  <c r="M43" i="2"/>
  <c r="M304" i="2"/>
  <c r="M366" i="2"/>
  <c r="M636" i="2"/>
  <c r="M794" i="2"/>
  <c r="M448" i="2"/>
  <c r="M683" i="2"/>
  <c r="M92" i="2"/>
  <c r="M593" i="2"/>
  <c r="M750" i="2"/>
  <c r="M422" i="2"/>
  <c r="M406" i="2"/>
  <c r="M208" i="2"/>
  <c r="M854" i="2"/>
  <c r="M126" i="2"/>
  <c r="M441" i="2"/>
  <c r="M430" i="2"/>
  <c r="M305" i="2"/>
  <c r="M581" i="2"/>
  <c r="M130" i="2"/>
  <c r="M622" i="2"/>
  <c r="M105" i="2"/>
  <c r="M793" i="2"/>
  <c r="M729" i="2"/>
  <c r="M628" i="2"/>
  <c r="M409" i="2"/>
  <c r="M78" i="2"/>
  <c r="M779" i="2"/>
  <c r="M350" i="2"/>
  <c r="M119" i="2"/>
  <c r="M574" i="2"/>
  <c r="M627" i="2"/>
  <c r="M284" i="2"/>
  <c r="M400" i="2"/>
  <c r="M592" i="2"/>
  <c r="M342" i="2"/>
  <c r="M94" i="2"/>
  <c r="M182" i="2"/>
  <c r="M20" i="2"/>
  <c r="M800" i="2"/>
  <c r="M210" i="2"/>
  <c r="M258" i="2"/>
  <c r="M745" i="2"/>
  <c r="M822" i="2"/>
  <c r="M274" i="2"/>
  <c r="M748" i="2"/>
  <c r="M500" i="2"/>
  <c r="M533" i="2"/>
  <c r="M570" i="2"/>
  <c r="M818" i="2"/>
  <c r="M688" i="2"/>
  <c r="M318" i="2"/>
  <c r="M675" i="2"/>
  <c r="M865" i="2"/>
  <c r="M870" i="2"/>
  <c r="M319" i="2"/>
  <c r="M871" i="2"/>
  <c r="M676" i="2"/>
  <c r="M772" i="2"/>
  <c r="M125" i="2"/>
  <c r="M466" i="2"/>
  <c r="M316" i="2"/>
  <c r="M167" i="2"/>
  <c r="M807" i="2"/>
  <c r="M217" i="2"/>
  <c r="M363" i="2"/>
  <c r="M286" i="2"/>
  <c r="M337" i="2"/>
  <c r="M13" i="2"/>
  <c r="M888" i="2"/>
  <c r="M322" i="2"/>
  <c r="M529" i="2"/>
  <c r="M720" i="2"/>
  <c r="M666" i="2"/>
  <c r="M850" i="2"/>
  <c r="M833" i="2"/>
  <c r="M875" i="2"/>
  <c r="M253" i="2"/>
  <c r="M324" i="2"/>
  <c r="M825" i="2"/>
  <c r="M145" i="2"/>
  <c r="M365" i="2"/>
  <c r="M97" i="2"/>
  <c r="M375" i="2"/>
  <c r="M550" i="2"/>
  <c r="M774" i="2"/>
  <c r="M285" i="2"/>
  <c r="M390" i="2"/>
  <c r="M624" i="2"/>
  <c r="M207" i="2"/>
  <c r="M315" i="2"/>
  <c r="M24" i="2"/>
  <c r="M396" i="2"/>
  <c r="M158" i="2"/>
  <c r="M176" i="2"/>
  <c r="M594" i="2"/>
  <c r="M615" i="2"/>
  <c r="M32" i="2"/>
  <c r="M54" i="2"/>
  <c r="M874" i="2"/>
  <c r="M417" i="2"/>
  <c r="M493" i="2"/>
  <c r="M222" i="2"/>
  <c r="M56" i="2"/>
  <c r="M469" i="2"/>
  <c r="M348" i="2"/>
  <c r="M187" i="2"/>
  <c r="M23" i="2"/>
  <c r="M351" i="2"/>
  <c r="M786" i="2"/>
  <c r="M355" i="2"/>
  <c r="M371" i="2"/>
  <c r="M250" i="2"/>
  <c r="M69" i="2"/>
  <c r="M486" i="2"/>
  <c r="M575" i="2"/>
  <c r="M256" i="2"/>
  <c r="M15" i="2"/>
  <c r="M21" i="2"/>
  <c r="M224" i="2"/>
  <c r="M824" i="2"/>
  <c r="M587" i="2"/>
  <c r="M49" i="2"/>
  <c r="M656" i="2"/>
  <c r="M681" i="2"/>
  <c r="M71" i="2"/>
  <c r="M166" i="2"/>
  <c r="M528" i="2"/>
  <c r="M425" i="2"/>
  <c r="M101" i="2"/>
  <c r="M552" i="2"/>
  <c r="M104" i="2"/>
  <c r="M149" i="2"/>
  <c r="M834" i="2"/>
  <c r="M481" i="2"/>
  <c r="M458" i="2"/>
  <c r="M631" i="2"/>
  <c r="M491" i="2"/>
  <c r="M196" i="2"/>
  <c r="M618" i="2"/>
  <c r="M201" i="2"/>
  <c r="M62" i="2"/>
  <c r="M377" i="2"/>
  <c r="M520" i="2"/>
  <c r="M203" i="2"/>
  <c r="M108" i="2"/>
  <c r="M512" i="2"/>
  <c r="M432" i="2"/>
  <c r="M229" i="2"/>
  <c r="M724" i="2"/>
  <c r="M107" i="2"/>
  <c r="M188" i="2"/>
  <c r="M399" i="2"/>
  <c r="M755" i="2"/>
  <c r="M309" i="2"/>
  <c r="M447" i="2"/>
  <c r="M205" i="2"/>
  <c r="M238" i="2"/>
  <c r="M89" i="2"/>
  <c r="M679" i="2"/>
  <c r="M45" i="2"/>
  <c r="M735" i="2"/>
  <c r="M711" i="2"/>
  <c r="M394" i="2"/>
  <c r="M36" i="2"/>
  <c r="M660" i="2"/>
  <c r="M814" i="2"/>
  <c r="M65" i="2"/>
  <c r="M702" i="2"/>
  <c r="M511" i="2"/>
  <c r="M259" i="2"/>
  <c r="M72" i="2"/>
  <c r="M810" i="2"/>
  <c r="M678" i="2"/>
  <c r="M386" i="2"/>
  <c r="M147" i="2"/>
  <c r="M262" i="2"/>
  <c r="M843" i="2"/>
  <c r="M186" i="2"/>
  <c r="M669" i="2"/>
  <c r="M496" i="2"/>
  <c r="M494" i="2"/>
  <c r="M621" i="2"/>
  <c r="M260" i="2"/>
  <c r="M526" i="2"/>
  <c r="M132" i="2"/>
  <c r="M25" i="2"/>
  <c r="M234" i="2"/>
  <c r="M815" i="2"/>
  <c r="M873" i="2"/>
  <c r="M881" i="2"/>
  <c r="M380" i="2"/>
  <c r="M300" i="2"/>
  <c r="M233" i="2"/>
  <c r="M135" i="2"/>
  <c r="M758" i="2"/>
  <c r="M857" i="2"/>
  <c r="M244" i="2"/>
  <c r="M582" i="2"/>
  <c r="M38" i="2"/>
  <c r="M288" i="2"/>
  <c r="M737" i="2"/>
  <c r="M364" i="2"/>
  <c r="M370" i="2"/>
  <c r="M446" i="2"/>
  <c r="M216" i="2"/>
  <c r="M863" i="2"/>
  <c r="M232" i="2"/>
  <c r="M540" i="2"/>
  <c r="M696" i="2"/>
  <c r="M308" i="2"/>
  <c r="M479" i="2"/>
  <c r="M121" i="2"/>
  <c r="M813" i="2"/>
  <c r="M29" i="2"/>
  <c r="M591" i="2"/>
  <c r="M853" i="2"/>
  <c r="M809" i="2"/>
  <c r="M470" i="2"/>
  <c r="M626" i="2"/>
  <c r="M890" i="2"/>
  <c r="M424" i="2"/>
  <c r="M17" i="2"/>
  <c r="M510" i="2"/>
  <c r="M766" i="2"/>
  <c r="M334" i="2"/>
  <c r="M764" i="2"/>
  <c r="M323" i="2"/>
  <c r="M685" i="2"/>
  <c r="M589" i="2"/>
  <c r="M484" i="2"/>
  <c r="M223" i="2"/>
  <c r="M294" i="2"/>
  <c r="M476" i="2"/>
  <c r="M502" i="2"/>
  <c r="M231" i="2"/>
  <c r="M266" i="2"/>
  <c r="M880" i="2"/>
  <c r="M858" i="2"/>
  <c r="M467" i="2"/>
  <c r="M839" i="2"/>
  <c r="M438" i="2"/>
  <c r="M192" i="2"/>
  <c r="M74" i="2"/>
  <c r="M354" i="2"/>
  <c r="M866" i="2"/>
  <c r="M827" i="2"/>
  <c r="M868" i="2"/>
  <c r="M84" i="2"/>
  <c r="M885" i="2"/>
  <c r="M495" i="2"/>
  <c r="M116" i="2"/>
  <c r="M605" i="2"/>
  <c r="M212" i="2"/>
  <c r="M103" i="2"/>
  <c r="M44" i="2"/>
  <c r="M686" i="2"/>
  <c r="M462" i="2"/>
  <c r="M742" i="2"/>
  <c r="M457" i="2"/>
  <c r="M178" i="2"/>
  <c r="M760" i="2"/>
  <c r="M442" i="2"/>
  <c r="M798" i="2"/>
  <c r="M604" i="2"/>
  <c r="M402" i="2"/>
  <c r="M746" i="2"/>
  <c r="M767" i="2"/>
  <c r="M303" i="2"/>
  <c r="M841" i="2"/>
  <c r="M184" i="2"/>
  <c r="M565" i="2"/>
  <c r="M272" i="2"/>
  <c r="M473" i="2"/>
  <c r="M586" i="2"/>
  <c r="M50" i="2"/>
  <c r="M889" i="2"/>
  <c r="M603" i="2"/>
  <c r="M344" i="2"/>
  <c r="M327" i="2"/>
  <c r="M461" i="2"/>
  <c r="M120" i="2"/>
  <c r="M268" i="2"/>
  <c r="M536" i="2"/>
  <c r="M155" i="2"/>
  <c r="M325" i="2"/>
  <c r="M160" i="2"/>
  <c r="M667" i="2"/>
  <c r="M830" i="2"/>
  <c r="M472" i="2"/>
  <c r="M413" i="2"/>
  <c r="M411" i="2"/>
  <c r="M26" i="2"/>
  <c r="M247" i="2"/>
  <c r="M220" i="2"/>
  <c r="M826" i="2"/>
  <c r="M156" i="2"/>
  <c r="M762" i="2"/>
  <c r="M385" i="2"/>
  <c r="M82" i="2"/>
  <c r="M404" i="2"/>
  <c r="M12" i="2"/>
  <c r="M129" i="2"/>
  <c r="M311" i="2"/>
  <c r="M163" i="2"/>
  <c r="M215" i="2"/>
  <c r="M555" i="2"/>
  <c r="M115" i="2"/>
  <c r="M429" i="2"/>
  <c r="M388" i="2"/>
  <c r="M616" i="2"/>
  <c r="M504" i="2"/>
  <c r="M734" i="2"/>
  <c r="M836" i="2"/>
  <c r="M712" i="2"/>
  <c r="M662" i="2"/>
  <c r="M730" i="2"/>
  <c r="M416" i="2"/>
  <c r="M307" i="2"/>
  <c r="M320" i="2"/>
  <c r="M623" i="2"/>
  <c r="M849" i="2"/>
  <c r="M517" i="2"/>
  <c r="M93" i="2"/>
  <c r="M257" i="2"/>
  <c r="M246" i="2"/>
  <c r="M321" i="2"/>
  <c r="M739" i="2"/>
  <c r="M674" i="2"/>
  <c r="M180" i="2"/>
  <c r="M35" i="2"/>
  <c r="M571" i="2"/>
  <c r="M148" i="2"/>
  <c r="M485" i="2"/>
  <c r="M239" i="2"/>
  <c r="M761" i="2"/>
  <c r="M523" i="2"/>
  <c r="M113" i="2"/>
  <c r="M518" i="2"/>
  <c r="M878" i="2"/>
  <c r="M435" i="2"/>
  <c r="M541" i="2"/>
  <c r="M792" i="2"/>
  <c r="M580" i="2"/>
  <c r="M451" i="2"/>
  <c r="M576" i="2"/>
  <c r="M273" i="2"/>
  <c r="M741" i="2"/>
  <c r="M701" i="2"/>
  <c r="M47" i="2"/>
  <c r="M705" i="2"/>
  <c r="M557" i="2"/>
  <c r="M886" i="2"/>
  <c r="M728" i="2"/>
  <c r="M542" i="2"/>
  <c r="M721" i="2"/>
  <c r="M532" i="2"/>
  <c r="M861" i="2"/>
  <c r="M641" i="2"/>
  <c r="M306" i="2"/>
  <c r="M77" i="2"/>
  <c r="M412" i="2"/>
  <c r="M398" i="2"/>
  <c r="M90" i="2"/>
  <c r="M882" i="2"/>
  <c r="M449" i="2"/>
  <c r="M227" i="2"/>
  <c r="M672" i="2"/>
  <c r="M332" i="2"/>
  <c r="M359" i="2"/>
  <c r="M141" i="2"/>
  <c r="M349" i="2"/>
  <c r="M488" i="2"/>
  <c r="M708" i="2"/>
  <c r="M131" i="2"/>
  <c r="M275" i="2"/>
  <c r="M172" i="2"/>
  <c r="M619" i="2"/>
  <c r="M556" i="2"/>
  <c r="M519" i="2"/>
  <c r="M732" i="2"/>
  <c r="M48" i="2"/>
  <c r="M497" i="2"/>
  <c r="M482" i="2"/>
  <c r="M630" i="2"/>
  <c r="M710" i="2"/>
  <c r="M629" i="2"/>
  <c r="M645" i="2"/>
  <c r="M154" i="2"/>
  <c r="M326" i="2"/>
  <c r="M139" i="2"/>
  <c r="M499" i="2"/>
  <c r="M554" i="2"/>
  <c r="M95" i="2"/>
  <c r="M221" i="2"/>
  <c r="M559" i="2"/>
  <c r="M707" i="2"/>
  <c r="M302" i="2"/>
  <c r="M796" i="2"/>
  <c r="M515" i="2"/>
  <c r="M276" i="2"/>
  <c r="M106" i="2"/>
  <c r="M677" i="2"/>
  <c r="M778" i="2"/>
  <c r="M357" i="2"/>
  <c r="M837" i="2"/>
  <c r="M415" i="2"/>
  <c r="M11" i="2"/>
  <c r="M477" i="2"/>
  <c r="M134" i="2"/>
  <c r="M804" i="2"/>
  <c r="M345" i="2"/>
  <c r="M864" i="2"/>
  <c r="M299" i="2"/>
  <c r="M159" i="2"/>
  <c r="M209" i="2"/>
  <c r="M460" i="2"/>
  <c r="M34" i="2"/>
  <c r="M428" i="2"/>
  <c r="M418" i="2"/>
  <c r="M695" i="2"/>
  <c r="M346" i="2"/>
  <c r="M443" i="2"/>
  <c r="M598" i="2"/>
  <c r="M751" i="2"/>
  <c r="M127" i="2"/>
  <c r="M700" i="2"/>
  <c r="M578" i="2"/>
  <c r="M419" i="2"/>
  <c r="M757" i="2"/>
  <c r="M408" i="2"/>
  <c r="M844" i="2"/>
  <c r="M852" i="2"/>
  <c r="M769" i="2"/>
  <c r="M509" i="2"/>
  <c r="M293" i="2"/>
  <c r="M39" i="2"/>
  <c r="M564" i="2"/>
  <c r="M164" i="2"/>
  <c r="M501" i="2"/>
  <c r="M777" i="2"/>
  <c r="M738" i="2"/>
  <c r="M538" i="2"/>
  <c r="M727" i="2"/>
  <c r="M98" i="2"/>
  <c r="M392" i="2"/>
  <c r="M37" i="2"/>
  <c r="M361" i="2"/>
  <c r="M405" i="2"/>
  <c r="M543" i="2"/>
  <c r="M314" i="2"/>
  <c r="M572" i="2"/>
  <c r="M191" i="2"/>
  <c r="M407" i="2"/>
  <c r="M527" i="2"/>
  <c r="M86" i="2"/>
  <c r="M83" i="2"/>
  <c r="M280" i="2"/>
  <c r="M489" i="2"/>
  <c r="M70" i="2"/>
  <c r="M650" i="2"/>
  <c r="M46" i="2"/>
  <c r="M856" i="2"/>
  <c r="M723" i="2"/>
  <c r="M765" i="2"/>
  <c r="M753" i="2"/>
  <c r="M200" i="2"/>
  <c r="M96" i="2"/>
  <c r="M230" i="2"/>
  <c r="M606" i="2"/>
  <c r="M803" i="2"/>
  <c r="M403" i="2"/>
  <c r="M368" i="2"/>
  <c r="M146" i="2"/>
  <c r="M391" i="2"/>
  <c r="M174" i="2"/>
  <c r="M28" i="2"/>
  <c r="M206" i="2"/>
  <c r="M726" i="2"/>
  <c r="M682" i="2"/>
  <c r="M651" i="2"/>
  <c r="M144" i="2"/>
  <c r="M848" i="2"/>
  <c r="M292" i="2"/>
  <c r="M577" i="2"/>
  <c r="M671" i="2"/>
  <c r="M9" i="2"/>
  <c r="M655" i="2"/>
  <c r="M236" i="2"/>
  <c r="M67" i="2"/>
  <c r="M40" i="2"/>
  <c r="M780" i="2"/>
  <c r="M395" i="2"/>
  <c r="M27" i="2"/>
  <c r="M498" i="2"/>
  <c r="M384" i="2"/>
  <c r="M661" i="2"/>
  <c r="M802" i="2"/>
  <c r="M816" i="2"/>
  <c r="M440" i="2"/>
  <c r="M846" i="2"/>
  <c r="M143" i="2"/>
  <c r="M445" i="2"/>
  <c r="M693" i="2"/>
  <c r="M652" i="2"/>
  <c r="M583" i="2"/>
  <c r="M277" i="2"/>
  <c r="M197" i="2"/>
  <c r="M91" i="2"/>
  <c r="M112" i="2"/>
  <c r="M374" i="2"/>
  <c r="M198" i="2"/>
  <c r="M225" i="2"/>
  <c r="M788" i="2"/>
  <c r="M136" i="2"/>
  <c r="M847" i="2"/>
  <c r="M219" i="2"/>
  <c r="M599" i="2"/>
  <c r="M820" i="2"/>
  <c r="M648" i="2"/>
  <c r="M267" i="2"/>
  <c r="M310" i="2"/>
  <c r="M100" i="2"/>
  <c r="M142" i="2"/>
  <c r="M773" i="2"/>
  <c r="M776" i="2"/>
  <c r="M585" i="2"/>
  <c r="M431" i="2"/>
  <c r="M341" i="2"/>
  <c r="M525" i="2"/>
  <c r="M153" i="2"/>
  <c r="M171" i="2"/>
  <c r="M551" i="2"/>
  <c r="M887" i="2"/>
  <c r="M161" i="2"/>
  <c r="M639" i="2"/>
  <c r="M749" i="2"/>
  <c r="M759" i="2"/>
  <c r="M756" i="2"/>
  <c r="M117" i="2"/>
  <c r="M245" i="2"/>
  <c r="M279" i="2"/>
  <c r="M228" i="2"/>
  <c r="M663" i="2"/>
  <c r="M242" i="2"/>
  <c r="M514" i="2"/>
  <c r="M548" i="2"/>
  <c r="M845" i="2"/>
  <c r="M614" i="2"/>
  <c r="M713" i="2"/>
  <c r="M531" i="2"/>
  <c r="M295" i="2"/>
  <c r="M199" i="2"/>
  <c r="M633" i="2"/>
  <c r="M282" i="2"/>
  <c r="M791" i="2"/>
  <c r="M51" i="2"/>
  <c r="M829" i="2"/>
  <c r="M563" i="2"/>
  <c r="M19" i="2"/>
  <c r="M609" i="2"/>
  <c r="M664" i="2"/>
  <c r="M601" i="2"/>
  <c r="M608" i="2"/>
  <c r="M175" i="2"/>
  <c r="M714" i="2"/>
  <c r="M264" i="2"/>
  <c r="M18" i="2"/>
  <c r="M75" i="2"/>
  <c r="M426" i="2"/>
  <c r="M654" i="2"/>
  <c r="M831" i="2"/>
  <c r="M241" i="2"/>
  <c r="M401" i="2"/>
  <c r="M545" i="2"/>
  <c r="M717" i="2"/>
  <c r="M281" i="2"/>
  <c r="M649" i="2"/>
  <c r="M637" i="2"/>
  <c r="M211" i="2"/>
  <c r="M781" i="2"/>
  <c r="M699" i="2"/>
  <c r="M799" i="2"/>
  <c r="M600" i="2"/>
  <c r="M42" i="2"/>
  <c r="M372" i="2"/>
  <c r="M80" i="2"/>
  <c r="M787" i="2"/>
  <c r="M427" i="2"/>
  <c r="M632" i="2"/>
  <c r="M805" i="2"/>
  <c r="M14" i="2"/>
  <c r="M851" i="2"/>
  <c r="M122" i="2"/>
  <c r="M524" i="2"/>
  <c r="M740" i="2"/>
  <c r="M879" i="2"/>
  <c r="M516" i="2"/>
  <c r="M237" i="2"/>
  <c r="M251" i="2"/>
  <c r="M668" i="2"/>
  <c r="M150" i="2"/>
  <c r="M214" i="2"/>
  <c r="M725" i="2"/>
  <c r="M692" i="2"/>
  <c r="M703" i="2"/>
  <c r="M339" i="2"/>
  <c r="M81" i="2"/>
  <c r="M373" i="2"/>
  <c r="M168" i="2"/>
  <c r="M795" i="2"/>
  <c r="M567" i="2"/>
  <c r="M752" i="2"/>
  <c r="M506" i="2"/>
  <c r="M58" i="2"/>
  <c r="M298" i="2"/>
  <c r="M301" i="2"/>
  <c r="M569" i="2"/>
  <c r="M59" i="2"/>
  <c r="M568" i="2"/>
  <c r="M265" i="2"/>
  <c r="M255" i="2"/>
  <c r="M465" i="2"/>
  <c r="M189" i="2"/>
  <c r="M508" i="2"/>
  <c r="M716" i="2"/>
  <c r="M640" i="2"/>
  <c r="M474" i="2"/>
  <c r="M690" i="2"/>
  <c r="M697" i="2"/>
  <c r="M838" i="2"/>
  <c r="M539" i="2"/>
  <c r="M658" i="2"/>
  <c r="M16" i="2"/>
  <c r="M546" i="2"/>
  <c r="M102" i="2"/>
  <c r="M433" i="2"/>
  <c r="M336" i="2"/>
  <c r="M867" i="2"/>
  <c r="M389" i="2"/>
  <c r="M547" i="2"/>
  <c r="M165" i="2"/>
  <c r="M475" i="2"/>
  <c r="M573" i="2"/>
  <c r="M770" i="2"/>
  <c r="M193" i="2"/>
  <c r="M487" i="2"/>
  <c r="M133" i="2"/>
  <c r="M453" i="2"/>
  <c r="M561" i="2"/>
  <c r="M252" i="2"/>
  <c r="M194" i="2"/>
  <c r="M817" i="2"/>
  <c r="M383" i="2"/>
  <c r="M248" i="2"/>
  <c r="M270" i="2"/>
  <c r="M768" i="2"/>
  <c r="M797" i="2"/>
  <c r="M736" i="2"/>
  <c r="M503" i="2"/>
  <c r="M859" i="2"/>
  <c r="M709" i="2"/>
  <c r="M88" i="2"/>
  <c r="M638" i="2"/>
  <c r="M634" i="2"/>
  <c r="M254" i="2"/>
  <c r="M731" i="2"/>
  <c r="M66" i="2"/>
  <c r="M173" i="2"/>
  <c r="M317" i="2"/>
  <c r="M99" i="2"/>
  <c r="M830" i="1"/>
  <c r="M666" i="1"/>
  <c r="M387" i="1"/>
  <c r="M189" i="1"/>
  <c r="M799" i="1"/>
  <c r="M215" i="1"/>
  <c r="M664" i="1"/>
  <c r="M490" i="1"/>
  <c r="M303" i="1"/>
  <c r="M8" i="1"/>
  <c r="M501" i="1"/>
  <c r="M873" i="1"/>
  <c r="M629" i="1"/>
  <c r="M120" i="1"/>
  <c r="M251" i="1"/>
  <c r="M67" i="1"/>
  <c r="M220" i="1"/>
  <c r="M777" i="1"/>
  <c r="M344" i="1"/>
  <c r="M844" i="1"/>
  <c r="M899" i="1"/>
  <c r="M805" i="1"/>
  <c r="M655" i="1"/>
  <c r="M493" i="1"/>
  <c r="M373" i="1"/>
  <c r="M376" i="1"/>
  <c r="M101" i="1"/>
  <c r="M733" i="1"/>
  <c r="M621" i="1"/>
  <c r="M781" i="1"/>
  <c r="M131" i="1"/>
  <c r="M700" i="1"/>
  <c r="M570" i="1"/>
  <c r="M78" i="1"/>
  <c r="M286" i="1"/>
  <c r="M691" i="1"/>
  <c r="M370" i="1"/>
  <c r="M847" i="1"/>
  <c r="M900" i="1"/>
  <c r="M877" i="1"/>
  <c r="M185" i="1"/>
  <c r="M687" i="1"/>
  <c r="M710" i="1"/>
  <c r="M517" i="1"/>
  <c r="M648" i="1"/>
  <c r="M883" i="1"/>
  <c r="M878" i="1"/>
  <c r="M557" i="1"/>
  <c r="M519" i="1"/>
  <c r="M902" i="1"/>
  <c r="M361" i="1"/>
  <c r="M849" i="1"/>
  <c r="M80" i="1"/>
  <c r="M601" i="1"/>
  <c r="M487" i="1"/>
  <c r="M755" i="1"/>
  <c r="M58" i="1"/>
  <c r="M367" i="1"/>
  <c r="M904" i="1"/>
  <c r="M903" i="1"/>
  <c r="M837" i="1"/>
  <c r="M384" i="1"/>
  <c r="M747" i="1"/>
  <c r="M356" i="1"/>
  <c r="M467" i="1"/>
  <c r="M663" i="1"/>
  <c r="M857" i="1"/>
  <c r="M256" i="1"/>
  <c r="M94" i="1"/>
  <c r="M54" i="1"/>
  <c r="M71" i="1"/>
  <c r="M186" i="1"/>
  <c r="M564" i="1"/>
  <c r="M521" i="1"/>
  <c r="M235" i="1"/>
  <c r="M187" i="1"/>
  <c r="M84" i="1"/>
  <c r="M85" i="1"/>
  <c r="M848" i="1"/>
  <c r="M225" i="1"/>
  <c r="M855" i="1"/>
  <c r="M378" i="1"/>
  <c r="M506" i="1"/>
  <c r="M850" i="1"/>
  <c r="M380" i="1"/>
  <c r="M779" i="1"/>
  <c r="M532" i="1"/>
  <c r="M800" i="1"/>
  <c r="M300" i="1"/>
  <c r="M669" i="1"/>
  <c r="M157" i="1"/>
  <c r="M173" i="1"/>
  <c r="M274" i="1"/>
  <c r="M9" i="1"/>
  <c r="M602" i="1"/>
  <c r="M118" i="1"/>
  <c r="M151" i="1"/>
  <c r="M89" i="1"/>
  <c r="M37" i="1"/>
  <c r="M746" i="1"/>
  <c r="M196" i="1"/>
  <c r="M331" i="1"/>
  <c r="M213" i="1"/>
  <c r="M125" i="1"/>
  <c r="M126" i="1"/>
  <c r="M775" i="1"/>
  <c r="M456" i="1"/>
  <c r="M675" i="1"/>
  <c r="M287" i="1"/>
  <c r="M55" i="1"/>
  <c r="M577" i="1"/>
  <c r="M432" i="1"/>
  <c r="M486" i="1"/>
  <c r="M248" i="1"/>
  <c r="M631" i="1"/>
  <c r="M778" i="1"/>
  <c r="M561" i="1"/>
  <c r="M177" i="1"/>
  <c r="M672" i="1"/>
  <c r="M708" i="1"/>
  <c r="M267" i="1"/>
  <c r="M115" i="1"/>
  <c r="M114" i="1"/>
  <c r="M136" i="1"/>
  <c r="M730" i="1"/>
  <c r="M786" i="1"/>
  <c r="M264" i="1"/>
  <c r="M582" i="1"/>
  <c r="M299" i="1"/>
  <c r="M765" i="1"/>
  <c r="M388" i="1"/>
  <c r="M154" i="1"/>
  <c r="M420" i="1"/>
  <c r="M661" i="1"/>
  <c r="M541" i="1"/>
  <c r="M523" i="1"/>
  <c r="M86" i="1"/>
  <c r="M502" i="1"/>
  <c r="M323" i="1"/>
  <c r="M77" i="1"/>
  <c r="M238" i="1"/>
  <c r="M866" i="1"/>
  <c r="M515" i="1"/>
  <c r="M258" i="1"/>
  <c r="M623" i="1"/>
  <c r="M603" i="1"/>
  <c r="M73" i="1"/>
  <c r="M100" i="1"/>
  <c r="M292" i="1"/>
  <c r="M93" i="1"/>
  <c r="M439" i="1"/>
  <c r="M458" i="1"/>
  <c r="M838" i="1"/>
  <c r="M152" i="1"/>
  <c r="M596" i="1"/>
  <c r="M392" i="1"/>
  <c r="M357" i="1"/>
  <c r="M593" i="1"/>
  <c r="M400" i="1"/>
  <c r="M600" i="1"/>
  <c r="M137" i="1"/>
  <c r="M433" i="1"/>
  <c r="M453" i="1"/>
  <c r="M446" i="1"/>
  <c r="M739" i="1"/>
  <c r="M796" i="1"/>
  <c r="M462" i="1"/>
  <c r="M814" i="1"/>
  <c r="M395" i="1"/>
  <c r="M732" i="1"/>
  <c r="M728" i="1"/>
  <c r="M459" i="1"/>
  <c r="M704" i="1"/>
  <c r="M166" i="1"/>
  <c r="M314" i="1"/>
  <c r="M624" i="1"/>
  <c r="M11" i="1"/>
  <c r="M408" i="1"/>
  <c r="M411" i="1"/>
  <c r="M341" i="1"/>
  <c r="M324" i="1"/>
  <c r="M538" i="1"/>
  <c r="M522" i="1"/>
  <c r="M452" i="1"/>
  <c r="M88" i="1"/>
  <c r="M508" i="1"/>
  <c r="M671" i="1"/>
  <c r="M884" i="1"/>
  <c r="M736" i="1"/>
  <c r="M140" i="1"/>
  <c r="M737" i="1"/>
  <c r="M412" i="1"/>
  <c r="M427" i="1"/>
  <c r="M843" i="1"/>
  <c r="M871" i="1"/>
  <c r="M718" i="1"/>
  <c r="M817" i="1"/>
  <c r="M363" i="1"/>
  <c r="M858" i="1"/>
  <c r="M298" i="1"/>
  <c r="M172" i="1"/>
  <c r="M705" i="1"/>
  <c r="M573" i="1"/>
  <c r="M158" i="1"/>
  <c r="M385" i="1"/>
  <c r="M410" i="1"/>
  <c r="M731" i="1"/>
  <c r="M263" i="1"/>
  <c r="M876" i="1"/>
  <c r="M32" i="1"/>
  <c r="M831" i="1"/>
  <c r="M419" i="1"/>
  <c r="M594" i="1"/>
  <c r="M888" i="1"/>
  <c r="M780" i="1"/>
  <c r="M644" i="1"/>
  <c r="M50" i="1"/>
  <c r="M374" i="1"/>
  <c r="M657" i="1"/>
  <c r="M217" i="1"/>
  <c r="M434" i="1"/>
  <c r="M874" i="1"/>
  <c r="M113" i="1"/>
  <c r="M745" i="1"/>
  <c r="M650" i="1"/>
  <c r="M829" i="1"/>
  <c r="M252" i="1"/>
  <c r="M91" i="1"/>
  <c r="M677" i="1"/>
  <c r="M566" i="1"/>
  <c r="M554" i="1"/>
  <c r="M338" i="1"/>
  <c r="M649" i="1"/>
  <c r="M484" i="1"/>
  <c r="M49" i="1"/>
  <c r="M825" i="1"/>
  <c r="M788" i="1"/>
  <c r="M723" i="1"/>
  <c r="M726" i="1"/>
  <c r="M320" i="1"/>
  <c r="M846" i="1"/>
  <c r="M468" i="1"/>
  <c r="M52" i="1"/>
  <c r="M381" i="1"/>
  <c r="M787" i="1"/>
  <c r="M553" i="1"/>
  <c r="M879" i="1"/>
  <c r="M127" i="1"/>
  <c r="M709" i="1"/>
  <c r="M660" i="1"/>
  <c r="M754" i="1"/>
  <c r="M92" i="1"/>
  <c r="M887" i="1"/>
  <c r="M616" i="1"/>
  <c r="M322" i="1"/>
  <c r="M128" i="1"/>
  <c r="M773" i="1"/>
  <c r="M133" i="1"/>
  <c r="M679" i="1"/>
  <c r="M23" i="1"/>
  <c r="M908" i="1"/>
  <c r="M841" i="1"/>
  <c r="M617" i="1"/>
  <c r="M60" i="1"/>
  <c r="M545" i="1"/>
  <c r="M445" i="1"/>
  <c r="M712" i="1"/>
  <c r="M155" i="1"/>
  <c r="M195" i="1"/>
  <c r="M163" i="1"/>
  <c r="M343" i="1"/>
  <c r="M822" i="1"/>
  <c r="M390" i="1"/>
  <c r="M721" i="1"/>
  <c r="M816" i="1"/>
  <c r="M285" i="1"/>
  <c r="M17" i="1"/>
  <c r="M698" i="1"/>
  <c r="M38" i="1"/>
  <c r="M880" i="1"/>
  <c r="M870" i="1"/>
  <c r="M555" i="1"/>
  <c r="M265" i="1"/>
  <c r="M912" i="1"/>
  <c r="M171" i="1"/>
  <c r="M443" i="1"/>
  <c r="M41" i="1"/>
  <c r="M7" i="1"/>
  <c r="M169" i="1"/>
  <c r="M804" i="1"/>
  <c r="M488" i="1"/>
  <c r="M803" i="1"/>
  <c r="M360" i="1"/>
  <c r="M840" i="1"/>
  <c r="M269" i="1"/>
  <c r="M123" i="1"/>
  <c r="M139" i="1"/>
  <c r="M853" i="1"/>
  <c r="M852" i="1"/>
  <c r="M450" i="1"/>
  <c r="M319" i="1"/>
  <c r="M479" i="1"/>
  <c r="M868" i="1"/>
  <c r="M203" i="1"/>
  <c r="M106" i="1"/>
  <c r="M558" i="1"/>
  <c r="M170" i="1"/>
  <c r="M713" i="1"/>
  <c r="M680" i="1"/>
  <c r="M770" i="1"/>
  <c r="M401" i="1"/>
  <c r="M74" i="1"/>
  <c r="M581" i="1"/>
  <c r="M653" i="1"/>
  <c r="M795" i="1"/>
  <c r="M738" i="1"/>
  <c r="M839" i="1"/>
  <c r="M696" i="1"/>
  <c r="M547" i="1"/>
  <c r="M851" i="1"/>
  <c r="M584" i="1"/>
  <c r="M210" i="1"/>
  <c r="M552" i="1"/>
  <c r="M179" i="1"/>
  <c r="M448" i="1"/>
  <c r="M372" i="1"/>
  <c r="M70" i="1"/>
  <c r="M791" i="1"/>
  <c r="M201" i="1"/>
  <c r="M856" i="1"/>
  <c r="M109" i="1"/>
  <c r="M606" i="1"/>
  <c r="M794" i="1"/>
  <c r="M897" i="1"/>
  <c r="M283" i="1"/>
  <c r="M724" i="1"/>
  <c r="M204" i="1"/>
  <c r="M145" i="1"/>
  <c r="M826" i="1"/>
  <c r="M592" i="1"/>
  <c r="M654" i="1"/>
  <c r="M255" i="1"/>
  <c r="M716" i="1"/>
  <c r="M266" i="1"/>
  <c r="M13" i="1"/>
  <c r="M442" i="1"/>
  <c r="M98" i="1"/>
  <c r="M103" i="1"/>
  <c r="M466" i="1"/>
  <c r="M329" i="1"/>
  <c r="M143" i="1"/>
  <c r="M833" i="1"/>
  <c r="M230" i="1"/>
  <c r="M895" i="1"/>
  <c r="M413" i="1"/>
  <c r="M549" i="1"/>
  <c r="M394" i="1"/>
  <c r="M205" i="1"/>
  <c r="M499" i="1"/>
  <c r="M194" i="1"/>
  <c r="M491" i="1"/>
  <c r="M435" i="1"/>
  <c r="M174" i="1"/>
  <c r="M497" i="1"/>
  <c r="M905" i="1"/>
  <c r="M608" i="1"/>
  <c r="M211" i="1"/>
  <c r="M585" i="1"/>
  <c r="M645" i="1"/>
  <c r="M662" i="1"/>
  <c r="M474" i="1"/>
  <c r="M176" i="1"/>
  <c r="M83" i="1"/>
  <c r="M906" i="1"/>
  <c r="M365" i="1"/>
  <c r="M301" i="1"/>
  <c r="M18" i="1"/>
  <c r="M117" i="1"/>
  <c r="M428" i="1"/>
  <c r="M107" i="1"/>
  <c r="M328" i="1"/>
  <c r="M272" i="1"/>
  <c r="M627" i="1"/>
  <c r="M386" i="1"/>
  <c r="M316" i="1"/>
  <c r="M875" i="1"/>
  <c r="M743" i="1"/>
  <c r="M505" i="1"/>
  <c r="M542" i="1"/>
  <c r="M886" i="1"/>
  <c r="M604" i="1"/>
  <c r="M278" i="1"/>
  <c r="M810" i="1"/>
  <c r="M65" i="1"/>
  <c r="M416" i="1"/>
  <c r="M29" i="1"/>
  <c r="M758" i="1"/>
  <c r="M455" i="1"/>
  <c r="M353" i="1"/>
  <c r="M382" i="1"/>
  <c r="M333" i="1"/>
  <c r="M550" i="1"/>
  <c r="M471" i="1"/>
  <c r="M82" i="1"/>
  <c r="M591" i="1"/>
  <c r="M351" i="1"/>
  <c r="M890" i="1"/>
  <c r="M280" i="1"/>
  <c r="M108" i="1"/>
  <c r="M414" i="1"/>
  <c r="M457" i="1"/>
  <c r="M842" i="1"/>
  <c r="M909" i="1"/>
  <c r="M537" i="1"/>
  <c r="M611" i="1"/>
  <c r="M22" i="1"/>
  <c r="M46" i="1"/>
  <c r="M783" i="1"/>
  <c r="M30" i="1"/>
  <c r="M872" i="1"/>
  <c r="M860" i="1"/>
  <c r="M524" i="1"/>
  <c r="M398" i="1"/>
  <c r="M309" i="1"/>
  <c r="M377" i="1"/>
  <c r="M148" i="1"/>
  <c r="M347" i="1"/>
  <c r="M638" i="1"/>
  <c r="M232" i="1"/>
  <c r="M489" i="1"/>
  <c r="M589" i="1"/>
  <c r="M426" i="1"/>
  <c r="M110" i="1"/>
  <c r="M673" i="1"/>
  <c r="M389" i="1"/>
  <c r="M892" i="1"/>
  <c r="M742" i="1"/>
  <c r="M572" i="1"/>
  <c r="M529" i="1"/>
  <c r="M305" i="1"/>
  <c r="M33" i="1"/>
  <c r="M332" i="1"/>
  <c r="M63" i="1"/>
  <c r="M245" i="1"/>
  <c r="M692" i="1"/>
  <c r="M540" i="1"/>
  <c r="M402" i="1"/>
  <c r="M318" i="1"/>
  <c r="M628" i="1"/>
  <c r="M507" i="1"/>
  <c r="M337" i="1"/>
  <c r="M59" i="1"/>
  <c r="M61" i="1"/>
  <c r="M498" i="1"/>
  <c r="M548" i="1"/>
  <c r="M762" i="1"/>
  <c r="M307" i="1"/>
  <c r="M326" i="1"/>
  <c r="M249" i="1"/>
  <c r="M141" i="1"/>
  <c r="M124" i="1"/>
  <c r="M607" i="1"/>
  <c r="M423" i="1"/>
  <c r="M694" i="1"/>
  <c r="M90" i="1"/>
  <c r="M168" i="1"/>
  <c r="M598" i="1"/>
  <c r="M312" i="1"/>
  <c r="M134" i="1"/>
  <c r="M827" i="1"/>
  <c r="M676" i="1"/>
  <c r="M910" i="1"/>
  <c r="M371" i="1"/>
  <c r="M241" i="1"/>
  <c r="M393" i="1"/>
  <c r="M475" i="1"/>
  <c r="M472" i="1"/>
  <c r="M656" i="1"/>
  <c r="M768" i="1"/>
  <c r="M222" i="1"/>
  <c r="M647" i="1"/>
  <c r="M665" i="1"/>
  <c r="M785" i="1"/>
  <c r="M801" i="1"/>
  <c r="M40" i="1"/>
  <c r="M504" i="1"/>
  <c r="M864" i="1"/>
  <c r="M881" i="1"/>
  <c r="M181" i="1"/>
  <c r="M257" i="1"/>
  <c r="M701" i="1"/>
  <c r="M706" i="1"/>
  <c r="M901" i="1"/>
  <c r="M44" i="1"/>
  <c r="M247" i="1"/>
  <c r="M658" i="1"/>
  <c r="M711" i="1"/>
  <c r="M135" i="1"/>
  <c r="M751" i="1"/>
  <c r="M578" i="1"/>
  <c r="M605" i="1"/>
  <c r="M48" i="1"/>
  <c r="M590" i="1"/>
  <c r="M147" i="1"/>
  <c r="M722" i="1"/>
  <c r="M315" i="1"/>
  <c r="M575" i="1"/>
  <c r="M559" i="1"/>
  <c r="M579" i="1"/>
  <c r="M240" i="1"/>
  <c r="M699" i="1"/>
  <c r="M612" i="1"/>
  <c r="M444" i="1"/>
  <c r="M199" i="1"/>
  <c r="M473" i="1"/>
  <c r="M302" i="1"/>
  <c r="M391" i="1"/>
  <c r="M121" i="1"/>
  <c r="M397" i="1"/>
  <c r="M807" i="1"/>
  <c r="M576" i="1"/>
  <c r="M828" i="1"/>
  <c r="M24" i="1"/>
  <c r="M246" i="1"/>
  <c r="M544" i="1"/>
  <c r="M200" i="1"/>
  <c r="M352" i="1"/>
  <c r="M45" i="1"/>
  <c r="M569" i="1"/>
  <c r="M782" i="1"/>
  <c r="M231" i="1"/>
  <c r="M379" i="1"/>
  <c r="M438" i="1"/>
  <c r="M346" i="1"/>
  <c r="M854" i="1"/>
  <c r="M415" i="1"/>
  <c r="M216" i="1"/>
  <c r="M882" i="1"/>
  <c r="M150" i="1"/>
  <c r="M749" i="1"/>
  <c r="M218" i="1"/>
  <c r="M149" i="1"/>
  <c r="M707" i="1"/>
  <c r="M476" i="1"/>
  <c r="M809" i="1"/>
  <c r="M167" i="1"/>
  <c r="M753" i="1"/>
  <c r="M774" i="1"/>
  <c r="M535" i="1"/>
  <c r="M47" i="1"/>
  <c r="M122" i="1"/>
  <c r="M610" i="1"/>
  <c r="M403" i="1"/>
  <c r="M358" i="1"/>
  <c r="M39" i="1"/>
  <c r="M62" i="1"/>
  <c r="M539" i="1"/>
  <c r="M543" i="1"/>
  <c r="M528" i="1"/>
  <c r="M306" i="1"/>
  <c r="M105" i="1"/>
  <c r="M95" i="1"/>
  <c r="M567" i="1"/>
  <c r="M260" i="1"/>
  <c r="M626" i="1"/>
  <c r="M282" i="1"/>
  <c r="M81" i="1"/>
  <c r="M281" i="1"/>
  <c r="M440" i="1"/>
  <c r="M693" i="1"/>
  <c r="M10" i="1"/>
  <c r="M682" i="1"/>
  <c r="M727" i="1"/>
  <c r="M20" i="1"/>
  <c r="M79" i="1"/>
  <c r="M349" i="1"/>
  <c r="M339" i="1"/>
  <c r="M76" i="1"/>
  <c r="M224" i="1"/>
  <c r="M670" i="1"/>
  <c r="M340" i="1"/>
  <c r="M636" i="1"/>
  <c r="M563" i="1"/>
  <c r="M142" i="1"/>
  <c r="M686" i="1"/>
  <c r="M583" i="1"/>
  <c r="M891" i="1"/>
  <c r="M813" i="1"/>
  <c r="M734" i="1"/>
  <c r="M368" i="1"/>
  <c r="M334" i="1"/>
  <c r="M834" i="1"/>
  <c r="M511" i="1"/>
  <c r="M898" i="1"/>
  <c r="M518" i="1"/>
  <c r="M399" i="1"/>
  <c r="M640" i="1"/>
  <c r="M494" i="1"/>
  <c r="M703" i="1"/>
  <c r="M769" i="1"/>
  <c r="M525" i="1"/>
  <c r="M348" i="1"/>
  <c r="M633" i="1"/>
  <c r="M119" i="1"/>
  <c r="M802" i="1"/>
  <c r="M422" i="1"/>
  <c r="M714" i="1"/>
  <c r="M219" i="1"/>
  <c r="M587" i="1"/>
  <c r="M418" i="1"/>
  <c r="M243" i="1"/>
  <c r="M797" i="1"/>
  <c r="M34" i="1"/>
  <c r="M678" i="1"/>
  <c r="M350" i="1"/>
  <c r="M69" i="1"/>
  <c r="M407" i="1"/>
  <c r="M531" i="1"/>
  <c r="M295" i="1"/>
  <c r="M482" i="1"/>
  <c r="M207" i="1"/>
  <c r="M514" i="1"/>
  <c r="M159" i="1"/>
  <c r="M530" i="1"/>
  <c r="M597" i="1"/>
  <c r="M818" i="1"/>
  <c r="M496" i="1"/>
  <c r="M441" i="1"/>
  <c r="M250" i="1"/>
  <c r="M752" i="1"/>
  <c r="M268" i="1"/>
  <c r="M885" i="1"/>
  <c r="M461" i="1"/>
  <c r="M480" i="1"/>
  <c r="M776" i="1"/>
  <c r="M375" i="1"/>
  <c r="M574" i="1"/>
  <c r="M233" i="1"/>
  <c r="M835" i="1"/>
  <c r="M296" i="1"/>
  <c r="M744" i="1"/>
  <c r="M759" i="1"/>
  <c r="M254" i="1"/>
  <c r="M293" i="1"/>
  <c r="M146" i="1"/>
  <c r="M510" i="1"/>
  <c r="M164" i="1"/>
  <c r="M188" i="1"/>
  <c r="M820" i="1"/>
  <c r="M102" i="1"/>
  <c r="M845" i="1"/>
  <c r="M51" i="1"/>
  <c r="M792" i="1"/>
  <c r="M526" i="1"/>
  <c r="M668" i="1"/>
  <c r="M342" i="1"/>
  <c r="M259" i="1"/>
  <c r="M288" i="1"/>
  <c r="M208" i="1"/>
  <c r="M12" i="1"/>
  <c r="M717" i="1"/>
  <c r="M271" i="1"/>
  <c r="M317" i="1"/>
  <c r="M72" i="1"/>
  <c r="M725" i="1"/>
  <c r="M741" i="1"/>
  <c r="M212" i="1"/>
  <c r="M859" i="1"/>
  <c r="M478" i="1"/>
  <c r="M896" i="1"/>
  <c r="M421" i="1"/>
  <c r="M193" i="1"/>
  <c r="M270" i="1"/>
  <c r="M396" i="1"/>
  <c r="M197" i="1"/>
  <c r="M595" i="1"/>
  <c r="M599" i="1"/>
  <c r="M16" i="1"/>
  <c r="M862" i="1"/>
  <c r="M425" i="1"/>
  <c r="M431" i="1"/>
  <c r="M819" i="1"/>
  <c r="M221" i="1"/>
  <c r="M144" i="1"/>
  <c r="M766" i="1"/>
  <c r="M652" i="1"/>
  <c r="M674" i="1"/>
  <c r="M763" i="1"/>
  <c r="M609" i="1"/>
  <c r="M369" i="1"/>
  <c r="M793" i="1"/>
  <c r="M279" i="1"/>
  <c r="M772" i="1"/>
  <c r="M354" i="1"/>
  <c r="M424" i="1"/>
  <c r="M178" i="1"/>
  <c r="M35" i="1"/>
  <c r="M161" i="1"/>
  <c r="M277" i="1"/>
  <c r="M138" i="1"/>
  <c r="M889" i="1"/>
  <c r="M409" i="1"/>
  <c r="M588" i="1"/>
  <c r="M429" i="1"/>
  <c r="M165" i="1"/>
  <c r="M748" i="1"/>
  <c r="M811" i="1"/>
  <c r="M815" i="1"/>
  <c r="M500" i="1"/>
  <c r="M495" i="1"/>
  <c r="M750" i="1"/>
  <c r="M688" i="1"/>
  <c r="M244" i="1"/>
  <c r="M568" i="1"/>
  <c r="M237" i="1"/>
  <c r="M183" i="1"/>
  <c r="M756" i="1"/>
  <c r="M362" i="1"/>
  <c r="M812" i="1"/>
  <c r="M253" i="1"/>
  <c r="M469" i="1"/>
  <c r="M556" i="1"/>
  <c r="M622" i="1"/>
  <c r="M190" i="1"/>
  <c r="M562" i="1"/>
  <c r="M613" i="1"/>
  <c r="M646" i="1"/>
  <c r="M454" i="1"/>
  <c r="M869" i="1"/>
  <c r="M865" i="1"/>
  <c r="M297" i="1"/>
  <c r="M96" i="1"/>
  <c r="M68" i="1"/>
  <c r="M551" i="1"/>
  <c r="M26" i="1"/>
  <c r="M28" i="1"/>
  <c r="M311" i="1"/>
  <c r="M130" i="1"/>
  <c r="M784" i="1"/>
  <c r="M618" i="1"/>
  <c r="M520" i="1"/>
  <c r="M262" i="1"/>
  <c r="M447" i="1"/>
  <c r="M516" i="1"/>
  <c r="M209" i="1"/>
  <c r="M111" i="1"/>
  <c r="M798" i="1"/>
  <c r="M641" i="1"/>
  <c r="M42" i="1"/>
  <c r="M188" i="5"/>
  <c r="M789" i="5"/>
  <c r="M174" i="5"/>
  <c r="M689" i="5"/>
  <c r="M405" i="5"/>
  <c r="M44" i="5"/>
  <c r="M142" i="5"/>
  <c r="M370" i="5"/>
  <c r="M508" i="5"/>
  <c r="M40" i="5"/>
  <c r="M830" i="5"/>
  <c r="M485" i="5"/>
  <c r="M90" i="5"/>
  <c r="M586" i="5"/>
  <c r="M406" i="5"/>
  <c r="M852" i="5"/>
  <c r="M642" i="5"/>
  <c r="M135" i="5"/>
  <c r="M95" i="5"/>
  <c r="M363" i="5"/>
  <c r="M323" i="5"/>
  <c r="M751" i="5"/>
  <c r="M872" i="5"/>
  <c r="M184" i="5"/>
  <c r="M92" i="5"/>
  <c r="M420" i="5"/>
  <c r="M100" i="5"/>
  <c r="M269" i="5"/>
  <c r="M374" i="5"/>
  <c r="M461" i="5"/>
  <c r="M900" i="5"/>
  <c r="M456" i="5"/>
  <c r="M647" i="5"/>
  <c r="M392" i="5"/>
  <c r="M679" i="5"/>
  <c r="M646" i="5"/>
  <c r="M315" i="5"/>
  <c r="M656" i="5"/>
  <c r="M706" i="5"/>
  <c r="M737" i="5"/>
  <c r="M629" i="5"/>
  <c r="M435" i="5"/>
  <c r="M414" i="5"/>
  <c r="M130" i="5"/>
  <c r="M868" i="5"/>
  <c r="M261" i="5"/>
  <c r="M760" i="5"/>
  <c r="M634" i="5"/>
  <c r="M648" i="5"/>
  <c r="M806" i="5"/>
  <c r="M675" i="5"/>
  <c r="M415" i="5"/>
  <c r="M498" i="5"/>
  <c r="M875" i="5"/>
  <c r="M771" i="5"/>
  <c r="M325" i="5"/>
  <c r="M112" i="5"/>
  <c r="M413" i="5"/>
  <c r="M25" i="5"/>
  <c r="M575" i="5"/>
  <c r="M896" i="5"/>
  <c r="M714" i="5"/>
  <c r="M490" i="5"/>
  <c r="M189" i="5"/>
  <c r="M643" i="5"/>
  <c r="M308" i="5"/>
  <c r="M851" i="5"/>
  <c r="M431" i="5"/>
  <c r="M592" i="5"/>
  <c r="M569" i="5"/>
  <c r="M391" i="5"/>
  <c r="M76" i="5"/>
  <c r="M881" i="5"/>
  <c r="M248" i="5"/>
  <c r="M457" i="5"/>
  <c r="M840" i="5"/>
  <c r="M66" i="5"/>
  <c r="M568" i="5"/>
  <c r="M353" i="5"/>
  <c r="M26" i="5"/>
  <c r="M599" i="5"/>
  <c r="M550" i="5"/>
  <c r="M761" i="5"/>
  <c r="M584" i="5"/>
  <c r="M468" i="5"/>
  <c r="M583" i="5"/>
  <c r="M878" i="5"/>
  <c r="M544" i="5"/>
  <c r="M759" i="5"/>
  <c r="M703" i="5"/>
  <c r="M385" i="5"/>
  <c r="M687" i="5"/>
  <c r="M209" i="5"/>
  <c r="M153" i="5"/>
  <c r="M365" i="5"/>
  <c r="M443" i="5"/>
  <c r="M832" i="5"/>
  <c r="M307" i="5"/>
  <c r="M317" i="5"/>
  <c r="M835" i="5"/>
  <c r="M499" i="5"/>
  <c r="M530" i="5"/>
  <c r="M829" i="5"/>
  <c r="M465" i="5"/>
  <c r="M114" i="5"/>
  <c r="M607" i="5"/>
  <c r="M43" i="5"/>
  <c r="M701" i="5"/>
  <c r="M690" i="5"/>
  <c r="M42" i="5"/>
  <c r="M85" i="5"/>
  <c r="M756" i="5"/>
  <c r="M337" i="5"/>
  <c r="M324" i="5"/>
  <c r="M893" i="5"/>
  <c r="M192" i="5"/>
  <c r="M334" i="5"/>
  <c r="M70" i="5"/>
  <c r="M425" i="5"/>
  <c r="M141" i="5"/>
  <c r="M80" i="5"/>
  <c r="M183" i="5"/>
  <c r="M17" i="5"/>
  <c r="M564" i="5"/>
  <c r="M691" i="5"/>
  <c r="M597" i="5"/>
  <c r="M69" i="5"/>
  <c r="M158" i="5"/>
  <c r="M403" i="5"/>
  <c r="M304" i="5"/>
  <c r="M652" i="5"/>
  <c r="M56" i="5"/>
  <c r="M767" i="5"/>
  <c r="M145" i="5"/>
  <c r="M729" i="5"/>
  <c r="M578" i="5"/>
  <c r="M45" i="5"/>
  <c r="M742" i="5"/>
  <c r="M777" i="5"/>
  <c r="M242" i="5"/>
  <c r="M275" i="5"/>
  <c r="M859" i="5"/>
  <c r="M83" i="5"/>
  <c r="M262" i="5"/>
  <c r="M784" i="5"/>
  <c r="M196" i="5"/>
  <c r="M427" i="5"/>
  <c r="M836" i="5"/>
  <c r="M519" i="5"/>
  <c r="M524" i="5"/>
  <c r="M87" i="5"/>
  <c r="M346" i="5"/>
  <c r="M744" i="5"/>
  <c r="M821" i="5"/>
  <c r="M743" i="5"/>
  <c r="M659" i="5"/>
  <c r="M22" i="5"/>
  <c r="M740" i="5"/>
  <c r="M156" i="5"/>
  <c r="M339" i="5"/>
  <c r="M441" i="5"/>
  <c r="M147" i="5"/>
  <c r="M613" i="5"/>
  <c r="M110" i="5"/>
  <c r="M741" i="5"/>
  <c r="M316" i="5"/>
  <c r="M290" i="5"/>
  <c r="M138" i="5"/>
  <c r="M283" i="5"/>
  <c r="M67" i="5"/>
  <c r="M407" i="5"/>
  <c r="M197" i="5"/>
  <c r="M870" i="5"/>
  <c r="M361" i="5"/>
  <c r="M814" i="5"/>
  <c r="M29" i="5"/>
  <c r="M232" i="5"/>
  <c r="M774" i="5"/>
  <c r="M20" i="5"/>
  <c r="M343" i="5"/>
  <c r="M199" i="5"/>
  <c r="M424" i="5"/>
  <c r="M297" i="5"/>
  <c r="M825" i="5"/>
  <c r="M168" i="5"/>
  <c r="M810" i="5"/>
  <c r="M177" i="5"/>
  <c r="M865" i="5"/>
  <c r="M247" i="5"/>
  <c r="M561" i="5"/>
  <c r="M860" i="5"/>
  <c r="M149" i="5"/>
  <c r="M495" i="5"/>
  <c r="M198" i="5"/>
  <c r="M897" i="5"/>
  <c r="M618" i="5"/>
  <c r="M874" i="5"/>
  <c r="M173" i="5"/>
  <c r="M79" i="5"/>
  <c r="M132" i="5"/>
  <c r="M641" i="5"/>
  <c r="M134" i="5"/>
  <c r="M259" i="5"/>
  <c r="M736" i="5"/>
  <c r="M487" i="5"/>
  <c r="M625" i="5"/>
  <c r="M757" i="5"/>
  <c r="M267" i="5"/>
  <c r="M764" i="5"/>
  <c r="M368" i="5"/>
  <c r="M781" i="5"/>
  <c r="M702" i="5"/>
  <c r="M204" i="5"/>
  <c r="M747" i="5"/>
  <c r="M908" i="5"/>
  <c r="M318" i="5"/>
  <c r="M605" i="5"/>
  <c r="M484" i="5"/>
  <c r="M655" i="5"/>
  <c r="M745" i="5"/>
  <c r="M571" i="5"/>
  <c r="M175" i="5"/>
  <c r="M10" i="5"/>
  <c r="M356" i="5"/>
  <c r="M250" i="5"/>
  <c r="M455" i="5"/>
  <c r="M841" i="5"/>
  <c r="M101" i="5"/>
  <c r="M380" i="5"/>
  <c r="M539" i="5"/>
  <c r="M755" i="5"/>
  <c r="M439" i="5"/>
  <c r="M557" i="5"/>
  <c r="M819" i="5"/>
  <c r="M11" i="5"/>
  <c r="M590" i="5"/>
  <c r="M331" i="5"/>
  <c r="M667" i="5"/>
  <c r="M589" i="5"/>
  <c r="M62" i="5"/>
  <c r="M33" i="5"/>
  <c r="M282" i="5"/>
  <c r="M644" i="5"/>
  <c r="M292" i="5"/>
  <c r="M213" i="5"/>
  <c r="M726" i="5"/>
  <c r="M433" i="5"/>
  <c r="M39" i="5"/>
  <c r="M621" i="5"/>
  <c r="M228" i="5"/>
  <c r="M540" i="5"/>
  <c r="M131" i="5"/>
  <c r="M73" i="5"/>
  <c r="M503" i="5"/>
  <c r="M574" i="5"/>
  <c r="M49" i="5"/>
  <c r="M673" i="5"/>
  <c r="M696" i="5"/>
  <c r="M798" i="5"/>
  <c r="M161" i="5"/>
  <c r="M513" i="5"/>
  <c r="M754" i="5"/>
  <c r="M366" i="5"/>
  <c r="M822" i="5"/>
  <c r="M705" i="5"/>
  <c r="M630" i="5"/>
  <c r="M546" i="5"/>
  <c r="M220" i="5"/>
  <c r="M167" i="5"/>
  <c r="M82" i="5"/>
  <c r="M280" i="5"/>
  <c r="M572" i="5"/>
  <c r="M815" i="5"/>
  <c r="M357" i="5"/>
  <c r="M265" i="5"/>
  <c r="M793" i="5"/>
  <c r="M146" i="5"/>
  <c r="M127" i="5"/>
  <c r="M790" i="5"/>
  <c r="M251" i="5"/>
  <c r="M285" i="5"/>
  <c r="M272" i="5"/>
  <c r="M787" i="5"/>
  <c r="M695" i="5"/>
  <c r="M105" i="5"/>
  <c r="M170" i="5"/>
  <c r="M432" i="5"/>
  <c r="M41" i="5"/>
  <c r="M98" i="5"/>
  <c r="M780" i="5"/>
  <c r="M888" i="5"/>
  <c r="M588" i="5"/>
  <c r="M215" i="5"/>
  <c r="M772" i="5"/>
  <c r="M752" i="5"/>
  <c r="M129" i="5"/>
  <c r="M848" i="5"/>
  <c r="M38" i="5"/>
  <c r="M238" i="5"/>
  <c r="M640" i="5"/>
  <c r="M753" i="5"/>
  <c r="M636" i="5"/>
  <c r="M712" i="5"/>
  <c r="M190" i="5"/>
  <c r="M404" i="5"/>
  <c r="M333" i="5"/>
  <c r="M719" i="5"/>
  <c r="M445" i="5"/>
  <c r="M518" i="5"/>
  <c r="M803" i="5"/>
  <c r="M47" i="5"/>
  <c r="M582" i="5"/>
  <c r="M528" i="5"/>
  <c r="M601" i="5"/>
  <c r="M48" i="5"/>
  <c r="M749" i="5"/>
  <c r="M355" i="5"/>
  <c r="M86" i="5"/>
  <c r="M245" i="5"/>
  <c r="M453" i="5"/>
  <c r="M886" i="5"/>
  <c r="M762" i="5"/>
  <c r="M312" i="5"/>
  <c r="M422" i="5"/>
  <c r="M901" i="5"/>
  <c r="M434" i="5"/>
  <c r="M313" i="5"/>
  <c r="M178" i="5"/>
  <c r="M608" i="5"/>
  <c r="M419" i="5"/>
  <c r="M210" i="5"/>
  <c r="M382" i="5"/>
  <c r="M436" i="5"/>
  <c r="M579" i="5"/>
  <c r="M497" i="5"/>
  <c r="M395" i="5"/>
  <c r="M97" i="5"/>
  <c r="M746" i="5"/>
  <c r="M616" i="5"/>
  <c r="M202" i="5"/>
  <c r="M849" i="5"/>
  <c r="M230" i="5"/>
  <c r="M181" i="5"/>
  <c r="M300" i="5"/>
  <c r="M335" i="5"/>
  <c r="M707" i="5"/>
  <c r="M383" i="5"/>
  <c r="M662" i="5"/>
  <c r="M502" i="5"/>
  <c r="M488" i="5"/>
  <c r="M827" i="5"/>
  <c r="M165" i="5"/>
  <c r="M890" i="5"/>
  <c r="M837" i="5"/>
  <c r="M136" i="5"/>
  <c r="M171" i="5"/>
  <c r="M345" i="5"/>
  <c r="M421" i="5"/>
  <c r="M535" i="5"/>
  <c r="M731" i="5"/>
  <c r="M459" i="5"/>
  <c r="M191" i="5"/>
  <c r="M907" i="5"/>
  <c r="M708" i="5"/>
  <c r="M201" i="5"/>
  <c r="M551" i="5"/>
  <c r="M293" i="5"/>
  <c r="M216" i="5"/>
  <c r="M411" i="5"/>
  <c r="M734" i="5"/>
  <c r="M417" i="5"/>
  <c r="M328" i="5"/>
  <c r="M843" i="5"/>
  <c r="M412" i="5"/>
  <c r="M699" i="5"/>
  <c r="M152" i="5"/>
  <c r="M263" i="5"/>
  <c r="M384" i="5"/>
  <c r="M521" i="5"/>
  <c r="M591" i="5"/>
  <c r="M429" i="5"/>
  <c r="M233" i="5"/>
  <c r="M834" i="5"/>
  <c r="M400" i="5"/>
  <c r="M475" i="5"/>
  <c r="M778" i="5"/>
  <c r="M271" i="5"/>
  <c r="M217" i="5"/>
  <c r="M773" i="5"/>
  <c r="M526" i="5"/>
  <c r="M483" i="5"/>
  <c r="M794" i="5"/>
  <c r="M909" i="5"/>
  <c r="M862" i="5"/>
  <c r="M162" i="5"/>
  <c r="M399" i="5"/>
  <c r="M306" i="5"/>
  <c r="M671" i="5"/>
  <c r="M77" i="5"/>
  <c r="M133" i="5"/>
  <c r="M302" i="5"/>
  <c r="M320" i="5"/>
  <c r="M660" i="5"/>
  <c r="M838" i="5"/>
  <c r="M402" i="5"/>
  <c r="M555" i="5"/>
  <c r="M273" i="5"/>
  <c r="M698" i="5"/>
  <c r="M379" i="5"/>
  <c r="M172" i="5"/>
  <c r="M628" i="5"/>
  <c r="M553" i="5"/>
  <c r="M525" i="5"/>
  <c r="M462" i="5"/>
  <c r="M397" i="5"/>
  <c r="M371" i="5"/>
  <c r="M537" i="5"/>
  <c r="M408" i="5"/>
  <c r="M842" i="5"/>
  <c r="M416" i="5"/>
  <c r="M611" i="5"/>
  <c r="M855" i="5"/>
  <c r="M694" i="5"/>
  <c r="M74" i="5"/>
  <c r="M57" i="5"/>
  <c r="M666" i="5"/>
  <c r="M573" i="5"/>
  <c r="M693" i="5"/>
  <c r="M531" i="5"/>
  <c r="M580" i="5"/>
  <c r="M620" i="5"/>
  <c r="M24" i="5"/>
  <c r="M18" i="5"/>
  <c r="M179" i="5"/>
  <c r="M298" i="5"/>
  <c r="M685" i="5"/>
  <c r="M448" i="5"/>
  <c r="M804" i="5"/>
  <c r="M393" i="5"/>
  <c r="M226" i="5"/>
  <c r="M176" i="5"/>
  <c r="M711" i="5"/>
  <c r="M390" i="5"/>
  <c r="M115" i="5"/>
  <c r="M880" i="5"/>
  <c r="M884" i="5"/>
  <c r="M515" i="5"/>
  <c r="M663" i="5"/>
  <c r="M257" i="5"/>
  <c r="M768" i="5"/>
  <c r="M692" i="5"/>
  <c r="M682" i="5"/>
  <c r="M111" i="5"/>
  <c r="M813" i="5"/>
  <c r="M458" i="5"/>
  <c r="M342" i="5"/>
  <c r="M470" i="5"/>
  <c r="M121" i="5"/>
  <c r="M603" i="5"/>
  <c r="M898" i="5"/>
  <c r="M219" i="5"/>
  <c r="M672" i="5"/>
  <c r="M732" i="5"/>
  <c r="M63" i="5"/>
  <c r="M244" i="5"/>
  <c r="M437" i="5"/>
  <c r="M231" i="5"/>
  <c r="M527" i="5"/>
  <c r="M854" i="5"/>
  <c r="M511" i="5"/>
  <c r="M157" i="5"/>
  <c r="M633" i="5"/>
  <c r="M809" i="5"/>
  <c r="M284" i="5"/>
  <c r="M359" i="5"/>
  <c r="M222" i="5"/>
  <c r="M775" i="5"/>
  <c r="M195" i="5"/>
  <c r="M349" i="5"/>
  <c r="M514" i="5"/>
  <c r="M796" i="5"/>
  <c r="M104" i="5"/>
  <c r="M710" i="5"/>
  <c r="M619" i="5"/>
  <c r="M84" i="5"/>
  <c r="M786" i="5"/>
  <c r="M373" i="5"/>
  <c r="M866" i="5"/>
  <c r="M818" i="5"/>
  <c r="M892" i="5"/>
  <c r="M348" i="5"/>
  <c r="M124" i="5"/>
  <c r="M748" i="5"/>
  <c r="M30" i="5"/>
  <c r="M645" i="5"/>
  <c r="M296" i="5"/>
  <c r="M664" i="5"/>
  <c r="M489" i="5"/>
  <c r="M715" i="5"/>
  <c r="M800" i="5"/>
  <c r="M258" i="5"/>
  <c r="M766" i="5"/>
  <c r="M107" i="5"/>
  <c r="M869" i="5"/>
  <c r="M876" i="5"/>
  <c r="M452" i="5"/>
  <c r="M471" i="5"/>
  <c r="M548" i="5"/>
  <c r="M68" i="5"/>
  <c r="M96" i="5"/>
  <c r="M23" i="5"/>
  <c r="M362" i="5"/>
  <c r="M477" i="5"/>
  <c r="M270" i="5"/>
  <c r="M871" i="5"/>
  <c r="M193" i="5"/>
  <c r="M559" i="5"/>
  <c r="M211" i="5"/>
  <c r="M654" i="5"/>
  <c r="M681" i="5"/>
  <c r="M853" i="5"/>
  <c r="M237" i="5"/>
  <c r="M281" i="5"/>
  <c r="M538" i="5"/>
  <c r="M680" i="5"/>
  <c r="M624" i="5"/>
  <c r="M246" i="5"/>
  <c r="M661" i="5"/>
  <c r="M472" i="5"/>
  <c r="M46" i="5"/>
  <c r="M154" i="5"/>
  <c r="M653" i="5"/>
  <c r="M637" i="5"/>
  <c r="M510" i="5"/>
  <c r="M657" i="5"/>
  <c r="M229" i="5"/>
  <c r="M224" i="5"/>
  <c r="M879" i="5"/>
  <c r="M249" i="5"/>
  <c r="M598" i="5"/>
  <c r="M166" i="5"/>
  <c r="M765" i="5"/>
  <c r="M221" i="5"/>
  <c r="M581" i="5"/>
  <c r="M797" i="5"/>
  <c r="M721" i="5"/>
  <c r="M381" i="5"/>
  <c r="M522" i="5"/>
  <c r="M460" i="5"/>
  <c r="M905" i="5"/>
  <c r="M398" i="5"/>
  <c r="M354" i="5"/>
  <c r="M612" i="5"/>
  <c r="M476" i="5"/>
  <c r="M481" i="5"/>
  <c r="M807" i="5"/>
  <c r="M91" i="5"/>
  <c r="M119" i="5"/>
  <c r="M116" i="5"/>
  <c r="M833" i="5"/>
  <c r="M858" i="5"/>
  <c r="M61" i="5"/>
  <c r="M36" i="5"/>
  <c r="M709" i="5"/>
  <c r="M563" i="5"/>
  <c r="M113" i="5"/>
  <c r="M15" i="5"/>
  <c r="M12" i="5"/>
  <c r="M140" i="5"/>
  <c r="M303" i="5"/>
  <c r="M94" i="5"/>
  <c r="M479" i="5"/>
  <c r="M7" i="5"/>
  <c r="M276" i="5"/>
  <c r="M873" i="5"/>
  <c r="M536" i="5"/>
  <c r="M906" i="5"/>
  <c r="M255" i="5"/>
  <c r="M500" i="5"/>
  <c r="M570" i="5"/>
  <c r="M552" i="5"/>
  <c r="M609" i="5"/>
  <c r="M779" i="5"/>
  <c r="M389" i="5"/>
  <c r="M820" i="5"/>
  <c r="M792" i="5"/>
  <c r="M159" i="5"/>
  <c r="M718" i="5"/>
  <c r="M151" i="5"/>
  <c r="M894" i="5"/>
  <c r="M99" i="5"/>
  <c r="M722" i="5"/>
  <c r="M336" i="5"/>
  <c r="M376" i="5"/>
  <c r="M252" i="5"/>
  <c r="M739" i="5"/>
  <c r="M78" i="5"/>
  <c r="M824" i="5"/>
  <c r="M386" i="5"/>
  <c r="M426" i="5"/>
  <c r="M278" i="5"/>
  <c r="M626" i="5"/>
  <c r="M449" i="5"/>
  <c r="M541" i="5"/>
  <c r="M496" i="5"/>
  <c r="M200" i="5"/>
  <c r="M567" i="5"/>
  <c r="M286" i="5"/>
  <c r="M504" i="5"/>
  <c r="M206" i="5"/>
  <c r="M817" i="5"/>
  <c r="M812" i="5"/>
  <c r="M266" i="5"/>
  <c r="M554" i="5"/>
  <c r="M700" i="5"/>
  <c r="M758" i="5"/>
  <c r="M615" i="5"/>
  <c r="M622" i="5"/>
  <c r="M59" i="5"/>
  <c r="M738" i="5"/>
  <c r="M428" i="5"/>
  <c r="M19" i="5"/>
  <c r="M440" i="5"/>
  <c r="M595" i="5"/>
  <c r="M294" i="5"/>
  <c r="M826" i="5"/>
  <c r="M394" i="5"/>
  <c r="M34" i="5"/>
  <c r="M632" i="5"/>
  <c r="M126" i="5"/>
  <c r="M523" i="5"/>
  <c r="M122" i="5"/>
  <c r="M577" i="5"/>
  <c r="M327" i="5"/>
  <c r="M769" i="5"/>
  <c r="M639" i="5"/>
  <c r="M676" i="5"/>
  <c r="M344" i="5"/>
  <c r="M674" i="5"/>
  <c r="M321" i="5"/>
  <c r="M473" i="5"/>
  <c r="M847" i="5"/>
  <c r="M347" i="5"/>
  <c r="M254" i="5"/>
  <c r="M31" i="5"/>
  <c r="M332" i="5"/>
  <c r="M277" i="5"/>
  <c r="M388" i="5"/>
  <c r="M58" i="5"/>
  <c r="M610" i="5"/>
  <c r="M863" i="5"/>
  <c r="M556" i="5"/>
  <c r="M883" i="5"/>
  <c r="M93" i="5"/>
  <c r="M802" i="5"/>
  <c r="M330" i="5"/>
  <c r="M243" i="5"/>
  <c r="M289" i="5"/>
  <c r="M351" i="5"/>
  <c r="M844" i="5"/>
  <c r="M547" i="5"/>
  <c r="M234" i="5"/>
  <c r="M239" i="5"/>
  <c r="M717" i="5"/>
  <c r="M207" i="5"/>
  <c r="M728" i="5"/>
  <c r="M805" i="5"/>
  <c r="M887" i="5"/>
  <c r="M505" i="5"/>
  <c r="M670" i="5"/>
  <c r="M314" i="5"/>
  <c r="M253" i="5"/>
  <c r="M329" i="5"/>
  <c r="M442" i="5"/>
  <c r="M450" i="5"/>
  <c r="M194" i="5"/>
  <c r="M103" i="5"/>
  <c r="M776" i="5"/>
  <c r="M102" i="5"/>
  <c r="M716" i="5"/>
  <c r="M899" i="5"/>
  <c r="M617" i="5"/>
  <c r="M444" i="5"/>
  <c r="M14" i="5"/>
  <c r="M763" i="5"/>
  <c r="M651" i="5"/>
  <c r="M910" i="5"/>
  <c r="M164" i="5"/>
  <c r="M241" i="5"/>
  <c r="M517" i="5"/>
  <c r="M686" i="5"/>
  <c r="M160" i="5"/>
  <c r="M430" i="5"/>
  <c r="M322" i="5"/>
  <c r="M867" i="5"/>
  <c r="M123" i="5"/>
  <c r="M279" i="5"/>
  <c r="M9" i="5"/>
  <c r="M53" i="5"/>
  <c r="M311" i="5"/>
  <c r="M143" i="5"/>
  <c r="M889" i="5"/>
  <c r="M895" i="5"/>
  <c r="M623" i="5"/>
  <c r="M16" i="5"/>
  <c r="M338" i="5"/>
  <c r="M360" i="5"/>
  <c r="M558" i="5"/>
  <c r="M808" i="5"/>
  <c r="M163" i="5"/>
  <c r="M227" i="5"/>
  <c r="M185" i="5"/>
  <c r="M467" i="5"/>
  <c r="M50" i="5"/>
  <c r="M396" i="5"/>
  <c r="M203" i="5"/>
  <c r="M587" i="5"/>
  <c r="M783" i="5"/>
  <c r="M319" i="5"/>
  <c r="M372" i="5"/>
  <c r="M148" i="5"/>
  <c r="M89" i="5"/>
  <c r="M291" i="5"/>
  <c r="M466" i="5"/>
  <c r="M288" i="5"/>
  <c r="M32" i="5"/>
  <c r="M180" i="5"/>
  <c r="M118" i="5"/>
  <c r="M788" i="5"/>
  <c r="M902" i="5"/>
  <c r="V318" i="8" l="1"/>
  <c r="V169" i="8"/>
  <c r="V550" i="8"/>
  <c r="V423" i="8"/>
  <c r="V684" i="8"/>
  <c r="V242" i="8"/>
  <c r="V260" i="8"/>
  <c r="V678" i="8"/>
  <c r="V315" i="8"/>
  <c r="V709" i="8"/>
  <c r="V342" i="8"/>
  <c r="V449" i="8"/>
  <c r="V444" i="8"/>
  <c r="V140" i="8"/>
  <c r="V541" i="8"/>
  <c r="V504" i="8"/>
  <c r="V894" i="8"/>
  <c r="V237" i="8"/>
  <c r="V628" i="8"/>
  <c r="V855" i="8"/>
  <c r="V689" i="8"/>
  <c r="V791" i="8"/>
  <c r="V82" i="8"/>
  <c r="V31" i="8"/>
  <c r="V334" i="8"/>
  <c r="V648" i="8"/>
  <c r="V545" i="8"/>
  <c r="V141" i="8"/>
  <c r="V262" i="8"/>
  <c r="V200" i="8"/>
  <c r="V770" i="8"/>
  <c r="V510" i="8"/>
  <c r="V580" i="8"/>
  <c r="V534" i="8"/>
  <c r="V120" i="8"/>
  <c r="V231" i="8"/>
  <c r="V118" i="8"/>
  <c r="V877" i="8"/>
  <c r="V624" i="8"/>
  <c r="V615" i="8"/>
  <c r="V818" i="8"/>
  <c r="V154" i="8"/>
  <c r="V159" i="8"/>
  <c r="V369" i="8"/>
  <c r="V179" i="8"/>
  <c r="V660" i="8"/>
  <c r="V421" i="8"/>
  <c r="V29" i="8"/>
  <c r="V495" i="8"/>
  <c r="V544" i="8"/>
  <c r="V640" i="8"/>
  <c r="V90" i="8"/>
  <c r="V434" i="8"/>
  <c r="V903" i="8"/>
  <c r="V743" i="8"/>
  <c r="V795" i="8"/>
  <c r="V499" i="8"/>
  <c r="V492" i="8"/>
  <c r="V354" i="8"/>
  <c r="V184" i="8"/>
  <c r="V716" i="8"/>
  <c r="V586" i="8"/>
  <c r="V763" i="8"/>
  <c r="V505" i="8"/>
  <c r="V316" i="8"/>
  <c r="V115" i="8"/>
  <c r="V17" i="8"/>
  <c r="V41" i="8"/>
  <c r="V910" i="8"/>
  <c r="V700" i="8"/>
  <c r="V836" i="8"/>
  <c r="V745" i="8"/>
  <c r="V320" i="8"/>
  <c r="V263" i="8"/>
  <c r="V380" i="8"/>
  <c r="V310" i="8"/>
  <c r="V794" i="8"/>
  <c r="V614" i="8"/>
  <c r="V328" i="8"/>
  <c r="V811" i="8"/>
  <c r="V73" i="8"/>
  <c r="V130" i="8"/>
  <c r="V295" i="8"/>
  <c r="V230" i="8"/>
  <c r="V597" i="8"/>
  <c r="V53" i="8"/>
  <c r="V400" i="8"/>
  <c r="V667" i="8"/>
  <c r="V394" i="8"/>
  <c r="V28" i="8"/>
  <c r="V535" i="8"/>
  <c r="V634" i="8"/>
  <c r="V621" i="8"/>
  <c r="V852" i="8"/>
  <c r="V190" i="8"/>
  <c r="V887" i="8"/>
  <c r="V224" i="8"/>
  <c r="V693" i="8"/>
  <c r="V724" i="8"/>
  <c r="V665" i="8"/>
  <c r="V507" i="8"/>
  <c r="V575" i="8"/>
  <c r="V540" i="8"/>
  <c r="V740" i="8"/>
  <c r="V895" i="8"/>
  <c r="V188" i="8"/>
  <c r="V162" i="8"/>
  <c r="V715" i="8"/>
  <c r="V389" i="8"/>
  <c r="V172" i="8"/>
  <c r="V157" i="8"/>
  <c r="V300" i="8"/>
  <c r="V175" i="8"/>
  <c r="V47" i="8"/>
  <c r="V717" i="8"/>
  <c r="V19" i="8"/>
  <c r="V703" i="8"/>
  <c r="V299" i="8"/>
  <c r="V871" i="8"/>
  <c r="V618" i="8"/>
  <c r="V180" i="8"/>
  <c r="V792" i="8"/>
  <c r="V835" i="8"/>
  <c r="V790" i="8"/>
  <c r="V152" i="8"/>
  <c r="V805" i="8"/>
  <c r="V851" i="8"/>
  <c r="V546" i="8"/>
  <c r="V372" i="8"/>
  <c r="V756" i="8"/>
  <c r="V280" i="8"/>
  <c r="V783" i="8"/>
  <c r="V896" i="8"/>
  <c r="V741" i="8"/>
  <c r="V813" i="8"/>
  <c r="V772" i="8"/>
  <c r="V645" i="8"/>
  <c r="V872" i="8"/>
  <c r="V888" i="8"/>
  <c r="V36" i="8"/>
  <c r="V765" i="8"/>
  <c r="V576" i="8"/>
  <c r="V460" i="8"/>
  <c r="V214" i="8"/>
  <c r="V229" i="8"/>
  <c r="V746" i="8"/>
  <c r="V332" i="8"/>
  <c r="V486" i="8"/>
  <c r="V474" i="8"/>
  <c r="V193" i="8"/>
  <c r="V776" i="8"/>
  <c r="V587" i="8"/>
  <c r="V114" i="8"/>
  <c r="V901" i="8"/>
  <c r="V282" i="8"/>
  <c r="V554" i="8"/>
  <c r="V738" i="8"/>
  <c r="V110" i="8"/>
  <c r="V833" i="8"/>
  <c r="V409" i="8"/>
  <c r="V272" i="8"/>
  <c r="V346" i="8"/>
  <c r="V677" i="8"/>
  <c r="V56" i="8"/>
  <c r="V235" i="8"/>
  <c r="V187" i="8"/>
  <c r="V670" i="8"/>
  <c r="V773" i="8"/>
  <c r="V362" i="8"/>
  <c r="V880" i="8"/>
  <c r="V799" i="8"/>
  <c r="V218" i="8"/>
  <c r="V472" i="8"/>
  <c r="V577" i="8"/>
  <c r="V662" i="8"/>
  <c r="V604" i="8"/>
  <c r="V339" i="8"/>
  <c r="V699" i="8"/>
  <c r="V445" i="8"/>
  <c r="V748" i="8"/>
  <c r="V572" i="8"/>
  <c r="V730" i="8"/>
  <c r="V779" i="8"/>
  <c r="V306" i="8"/>
  <c r="V476" i="8"/>
  <c r="V83" i="8"/>
  <c r="V491" i="8"/>
  <c r="V125" i="8"/>
  <c r="V462" i="8"/>
  <c r="V437" i="8"/>
  <c r="V298" i="8"/>
  <c r="V876" i="8"/>
  <c r="V844" i="8"/>
  <c r="V673" i="8"/>
  <c r="V99" i="8"/>
  <c r="V396" i="8"/>
  <c r="V401" i="8"/>
  <c r="V874" i="8"/>
  <c r="V641" i="8"/>
  <c r="V463" i="8"/>
  <c r="V43" i="8"/>
  <c r="V786" i="8"/>
  <c r="V14" i="8"/>
  <c r="V721" i="8"/>
  <c r="V119" i="8"/>
  <c r="V761" i="8"/>
  <c r="V691" i="8"/>
  <c r="V438" i="8"/>
  <c r="V271" i="8"/>
  <c r="V16" i="8"/>
  <c r="V131" i="8"/>
  <c r="V313" i="8"/>
  <c r="V223" i="8"/>
  <c r="V134" i="8"/>
  <c r="V845" i="8"/>
  <c r="V137" i="8"/>
  <c r="V183" i="8"/>
  <c r="V132" i="8"/>
  <c r="V681" i="8"/>
  <c r="V136" i="8"/>
  <c r="V655" i="8"/>
  <c r="V209" i="8"/>
  <c r="V166" i="8"/>
  <c r="V843" i="8"/>
  <c r="V133" i="8"/>
  <c r="V583" i="8"/>
  <c r="V812" i="8"/>
  <c r="V734" i="8"/>
  <c r="V906" i="8"/>
  <c r="V117" i="8"/>
  <c r="V106" i="8"/>
  <c r="V265" i="8"/>
  <c r="V24" i="8"/>
  <c r="V246" i="8"/>
  <c r="V834" i="8"/>
  <c r="V804" i="8"/>
  <c r="V815" i="8"/>
  <c r="V111" i="8"/>
  <c r="V766" i="8"/>
  <c r="V78" i="8"/>
  <c r="V683" i="8"/>
  <c r="V848" i="8"/>
  <c r="V113" i="8"/>
  <c r="V831" i="8"/>
  <c r="V759" i="8"/>
  <c r="V50" i="8"/>
  <c r="V62" i="8"/>
  <c r="V514" i="8"/>
  <c r="V496" i="8"/>
  <c r="V760" i="8"/>
  <c r="V364" i="8"/>
  <c r="V686" i="8"/>
  <c r="V522" i="8"/>
  <c r="V12" i="8"/>
  <c r="V762" i="8"/>
  <c r="V294" i="8"/>
  <c r="V727" i="8"/>
  <c r="V418" i="8"/>
  <c r="V266" i="8"/>
  <c r="V638" i="8"/>
  <c r="V826" i="8"/>
  <c r="V520" i="8"/>
  <c r="V375" i="8"/>
  <c r="V758" i="8"/>
  <c r="V456" i="8"/>
  <c r="V227" i="8"/>
  <c r="V181" i="8"/>
  <c r="V823" i="8"/>
  <c r="V733" i="8"/>
  <c r="V327" i="8"/>
  <c r="V357" i="8"/>
  <c r="V842" i="8"/>
  <c r="V96" i="8"/>
  <c r="V25" i="8"/>
  <c r="V94" i="8"/>
  <c r="V528" i="8"/>
  <c r="V796" i="8"/>
  <c r="V608" i="8"/>
  <c r="V487" i="8"/>
  <c r="V232" i="8"/>
  <c r="V363" i="8"/>
  <c r="V245" i="8"/>
  <c r="V436" i="8"/>
  <c r="V116" i="8"/>
  <c r="V351" i="8"/>
  <c r="V413" i="8"/>
  <c r="V585" i="8"/>
  <c r="V68" i="8"/>
  <c r="V146" i="8"/>
  <c r="V523" i="8"/>
  <c r="V64" i="8"/>
  <c r="V809" i="8"/>
  <c r="V780" i="8"/>
  <c r="V598" i="8"/>
  <c r="V308" i="8"/>
  <c r="V284" i="8"/>
  <c r="V366" i="8"/>
  <c r="V350" i="8"/>
  <c r="V490" i="8"/>
  <c r="V165" i="8"/>
  <c r="V139" i="8"/>
  <c r="V533" i="8"/>
  <c r="V503" i="8"/>
  <c r="V387" i="8"/>
  <c r="V251" i="8"/>
  <c r="V775" i="8"/>
  <c r="V801" i="8"/>
  <c r="V105" i="8"/>
  <c r="V651" i="8"/>
  <c r="V210" i="8"/>
  <c r="V67" i="8"/>
  <c r="V785" i="8"/>
  <c r="V561" i="8"/>
  <c r="V26" i="8"/>
  <c r="V293" i="8"/>
  <c r="V557" i="8"/>
  <c r="V529" i="8"/>
  <c r="V32" i="8"/>
  <c r="V285" i="8"/>
  <c r="V194" i="8"/>
  <c r="V530" i="8"/>
  <c r="V883" i="8"/>
  <c r="V469" i="8"/>
  <c r="V789" i="8"/>
  <c r="V488" i="8"/>
  <c r="V226" i="8"/>
  <c r="V879" i="8"/>
  <c r="V478" i="8"/>
  <c r="V862" i="8"/>
  <c r="V234" i="8"/>
  <c r="V907" i="8"/>
  <c r="V385" i="8"/>
  <c r="V149" i="8"/>
  <c r="V37" i="8"/>
  <c r="V429" i="8"/>
  <c r="V408" i="8"/>
  <c r="V426" i="8"/>
  <c r="V461" i="8"/>
  <c r="V653" i="8"/>
  <c r="V661" i="8"/>
  <c r="V857" i="8"/>
  <c r="V414" i="8"/>
  <c r="V697" i="8"/>
  <c r="V268" i="8"/>
  <c r="V723" i="8"/>
  <c r="V617" i="8"/>
  <c r="V882" i="8"/>
  <c r="V290" i="8"/>
  <c r="V374" i="8"/>
  <c r="V296" i="8"/>
  <c r="V176" i="8"/>
  <c r="V393" i="8"/>
  <c r="V411" i="8"/>
  <c r="V325" i="8"/>
  <c r="V846" i="8"/>
  <c r="V458" i="8"/>
  <c r="V122" i="8"/>
  <c r="V228" i="8"/>
  <c r="V707" i="8"/>
  <c r="V692" i="8"/>
  <c r="V548" i="8"/>
  <c r="V631" i="8"/>
  <c r="V415" i="8"/>
  <c r="V858" i="8"/>
  <c r="V365" i="8"/>
  <c r="V358" i="8"/>
  <c r="V307" i="8"/>
  <c r="V623" i="8"/>
  <c r="V470" i="8"/>
  <c r="V899" i="8"/>
  <c r="V543" i="8"/>
  <c r="V76" i="8"/>
  <c r="V42" i="8"/>
  <c r="V676" i="8"/>
  <c r="V390" i="8"/>
  <c r="V353" i="8"/>
  <c r="V104" i="8"/>
  <c r="V433" i="8"/>
  <c r="V610" i="8"/>
  <c r="V77" i="8"/>
  <c r="V97" i="8"/>
  <c r="V512" i="8"/>
  <c r="V601" i="8"/>
  <c r="V321" i="8"/>
  <c r="V644" i="8"/>
  <c r="V155" i="8"/>
  <c r="V348" i="8"/>
  <c r="V671" i="8"/>
  <c r="V629" i="8"/>
  <c r="V532" i="8"/>
  <c r="V87" i="8"/>
  <c r="V324" i="8"/>
  <c r="V556" i="8"/>
  <c r="V386" i="8"/>
  <c r="V267" i="8"/>
  <c r="V742" i="8"/>
  <c r="V455" i="8"/>
  <c r="V27" i="8"/>
  <c r="V379" i="8"/>
  <c r="V233" i="8"/>
  <c r="V589" i="8"/>
  <c r="V59" i="8"/>
  <c r="V443" i="8"/>
  <c r="V704" i="8"/>
  <c r="V378" i="8"/>
  <c r="V757" i="8"/>
  <c r="V102" i="8"/>
  <c r="V840" i="8"/>
  <c r="V60" i="8"/>
  <c r="V381" i="8"/>
  <c r="V417" i="8"/>
  <c r="V633" i="8"/>
  <c r="V820" i="8"/>
  <c r="V202" i="8"/>
  <c r="V751" i="8"/>
  <c r="V377" i="8"/>
  <c r="V126" i="8"/>
  <c r="V450" i="8"/>
  <c r="V475" i="8"/>
  <c r="V808" i="8"/>
  <c r="V430" i="8"/>
  <c r="V517" i="8"/>
  <c r="V368" i="8"/>
  <c r="V347" i="8"/>
  <c r="V706" i="8"/>
  <c r="V289" i="8"/>
  <c r="V712" i="8"/>
  <c r="V23" i="8"/>
  <c r="V410" i="8"/>
  <c r="V658" i="8"/>
  <c r="V337" i="8"/>
  <c r="V18" i="8"/>
  <c r="V128" i="8"/>
  <c r="V241" i="8"/>
  <c r="V257" i="8"/>
  <c r="V827" i="8"/>
  <c r="V40" i="8"/>
  <c r="V588" i="8"/>
  <c r="V222" i="8"/>
  <c r="V338" i="8"/>
  <c r="V79" i="8"/>
  <c r="V560" i="8"/>
  <c r="V287" i="8"/>
  <c r="V663" i="8"/>
  <c r="V107" i="8"/>
  <c r="V627" i="8"/>
  <c r="V679" i="8"/>
  <c r="V865" i="8"/>
  <c r="V341" i="8"/>
  <c r="V171" i="8"/>
  <c r="V893" i="8"/>
  <c r="V519" i="8"/>
  <c r="V892" i="8"/>
  <c r="V599" i="8"/>
  <c r="V138" i="8"/>
  <c r="V885" i="8"/>
  <c r="V516" i="8"/>
  <c r="V301" i="8"/>
  <c r="V283" i="8"/>
  <c r="V854" i="8"/>
  <c r="V506" i="8"/>
  <c r="V291" i="8"/>
  <c r="V340" i="8"/>
  <c r="V33" i="8"/>
  <c r="V442" i="8"/>
  <c r="V151" i="8"/>
  <c r="V399" i="8"/>
  <c r="V552" i="8"/>
  <c r="V905" i="8"/>
  <c r="V603" i="8"/>
  <c r="V211" i="8"/>
  <c r="V737" i="8"/>
  <c r="V236" i="8"/>
  <c r="V485" i="8"/>
  <c r="V261" i="8"/>
  <c r="V502" i="8"/>
  <c r="V595" i="8"/>
  <c r="V722" i="8"/>
  <c r="V344" i="8"/>
  <c r="V451" i="8"/>
  <c r="V728" i="8"/>
  <c r="V208" i="8"/>
  <c r="V471" i="8"/>
  <c r="V564" i="8"/>
  <c r="V143" i="8"/>
  <c r="V274" i="8"/>
  <c r="V405" i="8"/>
  <c r="V65" i="8"/>
  <c r="V467" i="8"/>
  <c r="V11" i="8"/>
  <c r="V22" i="8"/>
  <c r="V656" i="8"/>
  <c r="V21" i="8"/>
  <c r="V904" i="8"/>
  <c r="V45" i="8"/>
  <c r="V388" i="8"/>
  <c r="V91" i="8"/>
  <c r="V817" i="8"/>
  <c r="V156" i="8"/>
  <c r="V420" i="8"/>
  <c r="V518" i="8"/>
  <c r="V810" i="8"/>
  <c r="V891" i="8"/>
  <c r="V569" i="8"/>
  <c r="V70" i="8"/>
  <c r="V652" i="8"/>
  <c r="V582" i="8"/>
  <c r="V602" i="8"/>
  <c r="V771" i="8"/>
  <c r="V432" i="8"/>
  <c r="V163" i="8"/>
  <c r="V782" i="8"/>
  <c r="V199" i="8"/>
  <c r="V248" i="8"/>
  <c r="V124" i="8"/>
  <c r="V212" i="8"/>
  <c r="V816" i="8"/>
  <c r="V9" i="8"/>
  <c r="V397" i="8"/>
  <c r="V702" i="8"/>
  <c r="V769" i="8"/>
  <c r="V859" i="8"/>
  <c r="V735" i="8"/>
  <c r="V736" i="8"/>
  <c r="V108" i="8"/>
  <c r="V279" i="8"/>
  <c r="V784" i="8"/>
  <c r="V86" i="8"/>
  <c r="V609" i="8"/>
  <c r="V160" i="8"/>
  <c r="V489" i="8"/>
  <c r="V153" i="8"/>
  <c r="V349" i="8"/>
  <c r="V551" i="8"/>
  <c r="V446" i="8"/>
  <c r="V404" i="8"/>
  <c r="V7" i="8"/>
  <c r="V909" i="8"/>
  <c r="V196" i="8"/>
  <c r="V875" i="8"/>
  <c r="V694" i="8"/>
  <c r="V764" i="8"/>
  <c r="V481" i="8"/>
  <c r="V590" i="8"/>
  <c r="V643" i="8"/>
  <c r="V38" i="8"/>
  <c r="V239" i="8"/>
  <c r="V798" i="8"/>
  <c r="V814" i="8"/>
  <c r="V606" i="8"/>
  <c r="V501" i="8"/>
  <c r="V255" i="8"/>
  <c r="V524" i="8"/>
  <c r="V584" i="8"/>
  <c r="V778" i="8"/>
  <c r="V359" i="8"/>
  <c r="V744" i="8"/>
  <c r="V591" i="8"/>
  <c r="V71" i="8"/>
  <c r="V605" i="8"/>
  <c r="V526" i="8"/>
  <c r="V787" i="8"/>
  <c r="V35" i="8"/>
  <c r="V749" i="8"/>
  <c r="V636" i="8"/>
  <c r="V837" i="8"/>
  <c r="V252" i="8"/>
  <c r="V483" i="8"/>
  <c r="V866" i="8"/>
  <c r="V84" i="8"/>
  <c r="V664" i="8"/>
  <c r="V186" i="8"/>
  <c r="V150" i="8"/>
  <c r="V330" i="8"/>
  <c r="V63" i="8"/>
  <c r="V319" i="8"/>
  <c r="V259" i="8"/>
  <c r="V101" i="8"/>
  <c r="V566" i="8"/>
  <c r="V220" i="8"/>
  <c r="V435" i="8"/>
  <c r="V632" i="8"/>
  <c r="V112" i="8"/>
  <c r="V424" i="8"/>
  <c r="V807" i="8"/>
  <c r="V626" i="8"/>
  <c r="V109" i="8"/>
  <c r="V657" i="8"/>
  <c r="V559" i="8"/>
  <c r="V170" i="8"/>
  <c r="V376" i="8"/>
  <c r="V459" i="8"/>
  <c r="V911" i="8"/>
  <c r="V343" i="8"/>
  <c r="V611" i="8"/>
  <c r="V336" i="8"/>
  <c r="V574" i="8"/>
  <c r="V878" i="8"/>
  <c r="V75" i="8"/>
  <c r="V273" i="8"/>
  <c r="V720" i="8"/>
  <c r="V416" i="8"/>
  <c r="V803" i="8"/>
  <c r="V407" i="8"/>
  <c r="V198" i="8"/>
  <c r="V253" i="8"/>
  <c r="V335" i="8"/>
  <c r="V726" i="8"/>
  <c r="V881" i="8"/>
  <c r="V870" i="8"/>
  <c r="V531" i="8"/>
  <c r="V513" i="8"/>
  <c r="V317" i="8"/>
  <c r="V406" i="8"/>
  <c r="V361" i="8"/>
  <c r="V20" i="8"/>
  <c r="V538" i="8"/>
  <c r="V142" i="8"/>
  <c r="V367" i="8"/>
  <c r="V92" i="8"/>
  <c r="V701" i="8"/>
  <c r="V439" i="8"/>
  <c r="V696" i="8"/>
  <c r="V850" i="8"/>
  <c r="V74" i="8"/>
  <c r="V570" i="8"/>
  <c r="V412" i="8"/>
  <c r="V305" i="8"/>
  <c r="V515" i="8"/>
  <c r="V243" i="8"/>
  <c r="V292" i="8"/>
  <c r="V147" i="8"/>
  <c r="V607" i="8"/>
  <c r="V682" i="8"/>
  <c r="V69" i="8"/>
  <c r="V581" i="8"/>
  <c r="V525" i="8"/>
  <c r="V890" i="8"/>
  <c r="V303" i="8"/>
  <c r="V547" i="8"/>
  <c r="V182" i="8"/>
  <c r="V687" i="8"/>
  <c r="V391" i="8"/>
  <c r="V203" i="8"/>
  <c r="V654" i="8"/>
  <c r="V297" i="8"/>
  <c r="V555" i="8"/>
  <c r="V158" i="8"/>
  <c r="V244" i="8"/>
  <c r="V98" i="8"/>
  <c r="V625" i="8"/>
  <c r="V66" i="8"/>
  <c r="V768" i="8"/>
  <c r="V558" i="8"/>
  <c r="V422" i="8"/>
  <c r="V695" i="8"/>
  <c r="V195" i="8"/>
  <c r="V841" i="8"/>
  <c r="V616" i="8"/>
  <c r="V185" i="8"/>
  <c r="V482" i="8"/>
  <c r="V884" i="8"/>
  <c r="V536" i="8"/>
  <c r="V620" i="8"/>
  <c r="V571" i="8"/>
  <c r="V454" i="8"/>
  <c r="V8" i="8"/>
  <c r="V457" i="8"/>
  <c r="V247" i="8"/>
  <c r="V829" i="8"/>
  <c r="V398" i="8"/>
  <c r="V103" i="8"/>
  <c r="V309" i="8"/>
  <c r="V863" i="8"/>
  <c r="V254" i="8"/>
  <c r="V431" i="8"/>
  <c r="V383" i="8"/>
  <c r="V869" i="8"/>
  <c r="V732" i="8"/>
  <c r="V822" i="8"/>
  <c r="V49" i="8"/>
  <c r="V710" i="8"/>
  <c r="V164" i="8"/>
  <c r="V849" i="8"/>
  <c r="V861" i="8"/>
  <c r="V781" i="8"/>
  <c r="V828" i="8"/>
  <c r="V731" i="8"/>
  <c r="V886" i="8"/>
  <c r="V322" i="8"/>
  <c r="V563" i="8"/>
  <c r="V145" i="8"/>
  <c r="V100" i="8"/>
  <c r="V89" i="8"/>
  <c r="V326" i="8"/>
  <c r="V630" i="8"/>
  <c r="V612" i="8"/>
  <c r="V452" i="8"/>
  <c r="V685" i="8"/>
  <c r="V270" i="8"/>
  <c r="V34" i="8"/>
  <c r="V51" i="8"/>
  <c r="V711" i="8"/>
  <c r="V85" i="8"/>
  <c r="V912" i="8"/>
  <c r="V847" i="8"/>
  <c r="V135" i="8"/>
  <c r="V613" i="8"/>
  <c r="V207" i="8"/>
  <c r="V192" i="8"/>
  <c r="V688" i="8"/>
  <c r="V725" i="8"/>
  <c r="V839" i="8"/>
  <c r="V719" i="8"/>
  <c r="V479" i="8"/>
  <c r="V669" i="8"/>
  <c r="V718" i="8"/>
  <c r="V568" i="8"/>
  <c r="V177" i="8"/>
  <c r="V856" i="8"/>
  <c r="V219" i="8"/>
  <c r="V832" i="8"/>
  <c r="V264" i="8"/>
  <c r="V191" i="8"/>
  <c r="V129" i="8"/>
  <c r="V148" i="8"/>
  <c r="V30" i="8"/>
  <c r="V788" i="8"/>
  <c r="V48" i="8"/>
  <c r="V331" i="8"/>
  <c r="V371" i="8"/>
  <c r="V173" i="8"/>
  <c r="V800" i="8"/>
  <c r="V860" i="8"/>
  <c r="V447" i="8"/>
  <c r="V395" i="8"/>
  <c r="V15" i="8"/>
  <c r="V360" i="8"/>
  <c r="V767" i="8"/>
  <c r="V278" i="8"/>
  <c r="V345" i="8"/>
  <c r="V819" i="8"/>
  <c r="V174" i="8"/>
  <c r="V498" i="8"/>
  <c r="V217" i="8"/>
  <c r="V314" i="8"/>
  <c r="V161" i="8"/>
  <c r="V392" i="8"/>
  <c r="V275" i="8"/>
  <c r="V600" i="8"/>
  <c r="V619" i="8"/>
  <c r="V508" i="8"/>
  <c r="V81" i="8"/>
  <c r="V288" i="8"/>
  <c r="V511" i="8"/>
  <c r="V240" i="8"/>
  <c r="V497" i="8"/>
  <c r="V908" i="8"/>
  <c r="V281" i="8"/>
  <c r="V484" i="8"/>
  <c r="V646" i="8"/>
  <c r="V54" i="8"/>
  <c r="V52" i="8"/>
  <c r="V10" i="8"/>
  <c r="V579" i="8"/>
  <c r="V493" i="8"/>
  <c r="V698" i="8"/>
  <c r="T153" i="8"/>
  <c r="R153" i="8"/>
  <c r="N788" i="5"/>
  <c r="L788" i="5"/>
  <c r="P188" i="5"/>
  <c r="P789" i="5"/>
  <c r="P724" i="5"/>
  <c r="P174" i="5"/>
  <c r="P689" i="5"/>
  <c r="P405" i="5"/>
  <c r="P44" i="5"/>
  <c r="P142" i="5"/>
  <c r="P370" i="5"/>
  <c r="P508" i="5"/>
  <c r="P40" i="5"/>
  <c r="P830" i="5"/>
  <c r="P90" i="5"/>
  <c r="P586" i="5"/>
  <c r="P406" i="5"/>
  <c r="P852" i="5"/>
  <c r="P642" i="5"/>
  <c r="P135" i="5"/>
  <c r="P95" i="5"/>
  <c r="P363" i="5"/>
  <c r="P323" i="5"/>
  <c r="P751" i="5"/>
  <c r="P872" i="5"/>
  <c r="P92" i="5"/>
  <c r="P420" i="5"/>
  <c r="P485" i="5"/>
  <c r="P184" i="5"/>
  <c r="P100" i="5"/>
  <c r="P269" i="5"/>
  <c r="P506" i="5"/>
  <c r="P374" i="5"/>
  <c r="P461" i="5"/>
  <c r="P900" i="5"/>
  <c r="P456" i="5"/>
  <c r="P647" i="5"/>
  <c r="P392" i="5"/>
  <c r="P679" i="5"/>
  <c r="P646" i="5"/>
  <c r="P315" i="5"/>
  <c r="P656" i="5"/>
  <c r="P706" i="5"/>
  <c r="P737" i="5"/>
  <c r="P629" i="5"/>
  <c r="P435" i="5"/>
  <c r="P414" i="5"/>
  <c r="P130" i="5"/>
  <c r="P868" i="5"/>
  <c r="P261" i="5"/>
  <c r="P760" i="5"/>
  <c r="P634" i="5"/>
  <c r="P648" i="5"/>
  <c r="P806" i="5"/>
  <c r="P675" i="5"/>
  <c r="P415" i="5"/>
  <c r="P498" i="5"/>
  <c r="P875" i="5"/>
  <c r="P771" i="5"/>
  <c r="P325" i="5"/>
  <c r="P112" i="5"/>
  <c r="P413" i="5"/>
  <c r="P25" i="5"/>
  <c r="P575" i="5"/>
  <c r="P896" i="5"/>
  <c r="P714" i="5"/>
  <c r="P490" i="5"/>
  <c r="P189" i="5"/>
  <c r="P643" i="5"/>
  <c r="P308" i="5"/>
  <c r="P851" i="5"/>
  <c r="P431" i="5"/>
  <c r="P592" i="5"/>
  <c r="P569" i="5"/>
  <c r="P391" i="5"/>
  <c r="P76" i="5"/>
  <c r="P295" i="5"/>
  <c r="P881" i="5"/>
  <c r="P911" i="5"/>
  <c r="P248" i="5"/>
  <c r="P457" i="5"/>
  <c r="P840" i="5"/>
  <c r="P66" i="5"/>
  <c r="P568" i="5"/>
  <c r="P560" i="5"/>
  <c r="P353" i="5"/>
  <c r="P26" i="5"/>
  <c r="P599" i="5"/>
  <c r="P550" i="5"/>
  <c r="P761" i="5"/>
  <c r="P584" i="5"/>
  <c r="P468" i="5"/>
  <c r="P583" i="5"/>
  <c r="P878" i="5"/>
  <c r="P544" i="5"/>
  <c r="P759" i="5"/>
  <c r="P703" i="5"/>
  <c r="P385" i="5"/>
  <c r="P687" i="5"/>
  <c r="P209" i="5"/>
  <c r="P534" i="5"/>
  <c r="P153" i="5"/>
  <c r="P365" i="5"/>
  <c r="P443" i="5"/>
  <c r="P832" i="5"/>
  <c r="P307" i="5"/>
  <c r="P317" i="5"/>
  <c r="P835" i="5"/>
  <c r="P499" i="5"/>
  <c r="P530" i="5"/>
  <c r="P829" i="5"/>
  <c r="P465" i="5"/>
  <c r="P114" i="5"/>
  <c r="P607" i="5"/>
  <c r="P43" i="5"/>
  <c r="P701" i="5"/>
  <c r="P690" i="5"/>
  <c r="P42" i="5"/>
  <c r="P85" i="5"/>
  <c r="P756" i="5"/>
  <c r="P337" i="5"/>
  <c r="P324" i="5"/>
  <c r="P893" i="5"/>
  <c r="P192" i="5"/>
  <c r="P334" i="5"/>
  <c r="P70" i="5"/>
  <c r="P425" i="5"/>
  <c r="P141" i="5"/>
  <c r="P80" i="5"/>
  <c r="P183" i="5"/>
  <c r="P17" i="5"/>
  <c r="P564" i="5"/>
  <c r="P691" i="5"/>
  <c r="P597" i="5"/>
  <c r="P158" i="5"/>
  <c r="P69" i="5"/>
  <c r="P403" i="5"/>
  <c r="P304" i="5"/>
  <c r="P652" i="5"/>
  <c r="P56" i="5"/>
  <c r="P767" i="5"/>
  <c r="P145" i="5"/>
  <c r="P729" i="5"/>
  <c r="P578" i="5"/>
  <c r="P45" i="5"/>
  <c r="P352" i="5"/>
  <c r="P742" i="5"/>
  <c r="P777" i="5"/>
  <c r="P242" i="5"/>
  <c r="P275" i="5"/>
  <c r="P83" i="5"/>
  <c r="P262" i="5"/>
  <c r="P784" i="5"/>
  <c r="P196" i="5"/>
  <c r="P427" i="5"/>
  <c r="P836" i="5"/>
  <c r="P524" i="5"/>
  <c r="P87" i="5"/>
  <c r="P346" i="5"/>
  <c r="P744" i="5"/>
  <c r="P821" i="5"/>
  <c r="P743" i="5"/>
  <c r="P659" i="5"/>
  <c r="P859" i="5"/>
  <c r="P22" i="5"/>
  <c r="P740" i="5"/>
  <c r="P156" i="5"/>
  <c r="P339" i="5"/>
  <c r="P441" i="5"/>
  <c r="P613" i="5"/>
  <c r="P110" i="5"/>
  <c r="P741" i="5"/>
  <c r="P316" i="5"/>
  <c r="P290" i="5"/>
  <c r="P138" i="5"/>
  <c r="P283" i="5"/>
  <c r="P67" i="5"/>
  <c r="P407" i="5"/>
  <c r="P197" i="5"/>
  <c r="P870" i="5"/>
  <c r="P361" i="5"/>
  <c r="P814" i="5"/>
  <c r="P29" i="5"/>
  <c r="P484" i="5"/>
  <c r="P147" i="5"/>
  <c r="P232" i="5"/>
  <c r="P774" i="5"/>
  <c r="P20" i="5"/>
  <c r="P343" i="5"/>
  <c r="P199" i="5"/>
  <c r="P424" i="5"/>
  <c r="P297" i="5"/>
  <c r="P825" i="5"/>
  <c r="P168" i="5"/>
  <c r="P810" i="5"/>
  <c r="P177" i="5"/>
  <c r="P439" i="5"/>
  <c r="P331" i="5"/>
  <c r="P247" i="5"/>
  <c r="P561" i="5"/>
  <c r="P860" i="5"/>
  <c r="P149" i="5"/>
  <c r="P495" i="5"/>
  <c r="P198" i="5"/>
  <c r="P897" i="5"/>
  <c r="P618" i="5"/>
  <c r="P874" i="5"/>
  <c r="P173" i="5"/>
  <c r="P79" i="5"/>
  <c r="P132" i="5"/>
  <c r="P641" i="5"/>
  <c r="P134" i="5"/>
  <c r="P259" i="5"/>
  <c r="P736" i="5"/>
  <c r="P487" i="5"/>
  <c r="P625" i="5"/>
  <c r="P757" i="5"/>
  <c r="P267" i="5"/>
  <c r="P764" i="5"/>
  <c r="P368" i="5"/>
  <c r="P781" i="5"/>
  <c r="P702" i="5"/>
  <c r="P204" i="5"/>
  <c r="P747" i="5"/>
  <c r="P908" i="5"/>
  <c r="P318" i="5"/>
  <c r="P605" i="5"/>
  <c r="P268" i="5"/>
  <c r="P655" i="5"/>
  <c r="P745" i="5"/>
  <c r="P571" i="5"/>
  <c r="P175" i="5"/>
  <c r="P356" i="5"/>
  <c r="P250" i="5"/>
  <c r="P455" i="5"/>
  <c r="P841" i="5"/>
  <c r="P101" i="5"/>
  <c r="P380" i="5"/>
  <c r="P865" i="5"/>
  <c r="P539" i="5"/>
  <c r="P755" i="5"/>
  <c r="P557" i="5"/>
  <c r="P819" i="5"/>
  <c r="P11" i="5"/>
  <c r="P590" i="5"/>
  <c r="P667" i="5"/>
  <c r="P589" i="5"/>
  <c r="P62" i="5"/>
  <c r="P33" i="5"/>
  <c r="P644" i="5"/>
  <c r="P292" i="5"/>
  <c r="P213" i="5"/>
  <c r="P726" i="5"/>
  <c r="P433" i="5"/>
  <c r="P39" i="5"/>
  <c r="P621" i="5"/>
  <c r="P540" i="5"/>
  <c r="P282" i="5"/>
  <c r="P131" i="5"/>
  <c r="P73" i="5"/>
  <c r="P503" i="5"/>
  <c r="P574" i="5"/>
  <c r="P49" i="5"/>
  <c r="P673" i="5"/>
  <c r="P696" i="5"/>
  <c r="P798" i="5"/>
  <c r="P513" i="5"/>
  <c r="P754" i="5"/>
  <c r="P366" i="5"/>
  <c r="P822" i="5"/>
  <c r="P705" i="5"/>
  <c r="P630" i="5"/>
  <c r="P546" i="5"/>
  <c r="P220" i="5"/>
  <c r="P167" i="5"/>
  <c r="P725" i="5"/>
  <c r="P82" i="5"/>
  <c r="P280" i="5"/>
  <c r="P572" i="5"/>
  <c r="P815" i="5"/>
  <c r="P265" i="5"/>
  <c r="P793" i="5"/>
  <c r="P146" i="5"/>
  <c r="P127" i="5"/>
  <c r="P551" i="5"/>
  <c r="P790" i="5"/>
  <c r="P251" i="5"/>
  <c r="P285" i="5"/>
  <c r="P272" i="5"/>
  <c r="P787" i="5"/>
  <c r="P695" i="5"/>
  <c r="P105" i="5"/>
  <c r="P170" i="5"/>
  <c r="P432" i="5"/>
  <c r="P41" i="5"/>
  <c r="P98" i="5"/>
  <c r="P86" i="5"/>
  <c r="P10" i="5"/>
  <c r="P161" i="5"/>
  <c r="P780" i="5"/>
  <c r="P888" i="5"/>
  <c r="P588" i="5"/>
  <c r="P215" i="5"/>
  <c r="P772" i="5"/>
  <c r="P752" i="5"/>
  <c r="P129" i="5"/>
  <c r="P848" i="5"/>
  <c r="P38" i="5"/>
  <c r="P640" i="5"/>
  <c r="P217" i="5"/>
  <c r="P753" i="5"/>
  <c r="P636" i="5"/>
  <c r="P912" i="5"/>
  <c r="P712" i="5"/>
  <c r="P190" i="5"/>
  <c r="P404" i="5"/>
  <c r="P333" i="5"/>
  <c r="P719" i="5"/>
  <c r="P445" i="5"/>
  <c r="P518" i="5"/>
  <c r="P228" i="5"/>
  <c r="P803" i="5"/>
  <c r="P47" i="5"/>
  <c r="P582" i="5"/>
  <c r="P528" i="5"/>
  <c r="P601" i="5"/>
  <c r="P48" i="5"/>
  <c r="P749" i="5"/>
  <c r="P355" i="5"/>
  <c r="P521" i="5"/>
  <c r="P319" i="5"/>
  <c r="P245" i="5"/>
  <c r="P453" i="5"/>
  <c r="P857" i="5"/>
  <c r="P886" i="5"/>
  <c r="P762" i="5"/>
  <c r="P312" i="5"/>
  <c r="P422" i="5"/>
  <c r="P901" i="5"/>
  <c r="P434" i="5"/>
  <c r="P313" i="5"/>
  <c r="P178" i="5"/>
  <c r="P608" i="5"/>
  <c r="P419" i="5"/>
  <c r="P210" i="5"/>
  <c r="P773" i="5"/>
  <c r="P238" i="5"/>
  <c r="P382" i="5"/>
  <c r="P436" i="5"/>
  <c r="P579" i="5"/>
  <c r="P497" i="5"/>
  <c r="P395" i="5"/>
  <c r="P97" i="5"/>
  <c r="P746" i="5"/>
  <c r="P616" i="5"/>
  <c r="P202" i="5"/>
  <c r="P849" i="5"/>
  <c r="P181" i="5"/>
  <c r="P300" i="5"/>
  <c r="P335" i="5"/>
  <c r="P707" i="5"/>
  <c r="P383" i="5"/>
  <c r="P662" i="5"/>
  <c r="P502" i="5"/>
  <c r="P488" i="5"/>
  <c r="P827" i="5"/>
  <c r="P837" i="5"/>
  <c r="P136" i="5"/>
  <c r="P171" i="5"/>
  <c r="P421" i="5"/>
  <c r="P535" i="5"/>
  <c r="P731" i="5"/>
  <c r="P907" i="5"/>
  <c r="P107" i="5"/>
  <c r="P165" i="5"/>
  <c r="P890" i="5"/>
  <c r="P708" i="5"/>
  <c r="P201" i="5"/>
  <c r="P293" i="5"/>
  <c r="P216" i="5"/>
  <c r="P734" i="5"/>
  <c r="P417" i="5"/>
  <c r="P843" i="5"/>
  <c r="P412" i="5"/>
  <c r="P699" i="5"/>
  <c r="P152" i="5"/>
  <c r="P263" i="5"/>
  <c r="P384" i="5"/>
  <c r="P591" i="5"/>
  <c r="P429" i="5"/>
  <c r="P233" i="5"/>
  <c r="P834" i="5"/>
  <c r="P831" i="5"/>
  <c r="P400" i="5"/>
  <c r="P475" i="5"/>
  <c r="P778" i="5"/>
  <c r="P271" i="5"/>
  <c r="P526" i="5"/>
  <c r="P483" i="5"/>
  <c r="P794" i="5"/>
  <c r="P909" i="5"/>
  <c r="P862" i="5"/>
  <c r="P162" i="5"/>
  <c r="P399" i="5"/>
  <c r="P306" i="5"/>
  <c r="P328" i="5"/>
  <c r="P77" i="5"/>
  <c r="P133" i="5"/>
  <c r="P302" i="5"/>
  <c r="P320" i="5"/>
  <c r="P660" i="5"/>
  <c r="P838" i="5"/>
  <c r="P402" i="5"/>
  <c r="P555" i="5"/>
  <c r="P273" i="5"/>
  <c r="P697" i="5"/>
  <c r="P698" i="5"/>
  <c r="P379" i="5"/>
  <c r="P172" i="5"/>
  <c r="P628" i="5"/>
  <c r="P553" i="5"/>
  <c r="P525" i="5"/>
  <c r="P462" i="5"/>
  <c r="P397" i="5"/>
  <c r="P371" i="5"/>
  <c r="P408" i="5"/>
  <c r="P842" i="5"/>
  <c r="P416" i="5"/>
  <c r="P611" i="5"/>
  <c r="P855" i="5"/>
  <c r="P694" i="5"/>
  <c r="P74" i="5"/>
  <c r="P57" i="5"/>
  <c r="P573" i="5"/>
  <c r="P693" i="5"/>
  <c r="P531" i="5"/>
  <c r="P580" i="5"/>
  <c r="P620" i="5"/>
  <c r="P24" i="5"/>
  <c r="P18" i="5"/>
  <c r="P459" i="5"/>
  <c r="P298" i="5"/>
  <c r="P685" i="5"/>
  <c r="P448" i="5"/>
  <c r="P393" i="5"/>
  <c r="P226" i="5"/>
  <c r="P176" i="5"/>
  <c r="P711" i="5"/>
  <c r="P390" i="5"/>
  <c r="P115" i="5"/>
  <c r="P880" i="5"/>
  <c r="P884" i="5"/>
  <c r="P515" i="5"/>
  <c r="P663" i="5"/>
  <c r="P257" i="5"/>
  <c r="P768" i="5"/>
  <c r="P792" i="5"/>
  <c r="P692" i="5"/>
  <c r="P682" i="5"/>
  <c r="P111" i="5"/>
  <c r="P813" i="5"/>
  <c r="P458" i="5"/>
  <c r="P342" i="5"/>
  <c r="P470" i="5"/>
  <c r="P121" i="5"/>
  <c r="P603" i="5"/>
  <c r="P219" i="5"/>
  <c r="P672" i="5"/>
  <c r="P732" i="5"/>
  <c r="P63" i="5"/>
  <c r="P244" i="5"/>
  <c r="P231" i="5"/>
  <c r="P527" i="5"/>
  <c r="P373" i="5"/>
  <c r="P671" i="5"/>
  <c r="P854" i="5"/>
  <c r="P511" i="5"/>
  <c r="P157" i="5"/>
  <c r="P633" i="5"/>
  <c r="P809" i="5"/>
  <c r="P284" i="5"/>
  <c r="P359" i="5"/>
  <c r="P222" i="5"/>
  <c r="P775" i="5"/>
  <c r="P195" i="5"/>
  <c r="P349" i="5"/>
  <c r="P514" i="5"/>
  <c r="P88" i="5"/>
  <c r="P796" i="5"/>
  <c r="P104" i="5"/>
  <c r="P710" i="5"/>
  <c r="P619" i="5"/>
  <c r="P84" i="5"/>
  <c r="P786" i="5"/>
  <c r="P437" i="5"/>
  <c r="P866" i="5"/>
  <c r="P818" i="5"/>
  <c r="P892" i="5"/>
  <c r="P348" i="5"/>
  <c r="P124" i="5"/>
  <c r="P748" i="5"/>
  <c r="P30" i="5"/>
  <c r="P664" i="5"/>
  <c r="P489" i="5"/>
  <c r="P715" i="5"/>
  <c r="P258" i="5"/>
  <c r="P766" i="5"/>
  <c r="P537" i="5"/>
  <c r="P869" i="5"/>
  <c r="P876" i="5"/>
  <c r="P452" i="5"/>
  <c r="P471" i="5"/>
  <c r="P548" i="5"/>
  <c r="P68" i="5"/>
  <c r="P96" i="5"/>
  <c r="P23" i="5"/>
  <c r="P362" i="5"/>
  <c r="P477" i="5"/>
  <c r="P270" i="5"/>
  <c r="P871" i="5"/>
  <c r="P193" i="5"/>
  <c r="P559" i="5"/>
  <c r="P211" i="5"/>
  <c r="P654" i="5"/>
  <c r="P681" i="5"/>
  <c r="P853" i="5"/>
  <c r="P237" i="5"/>
  <c r="P281" i="5"/>
  <c r="P276" i="5"/>
  <c r="P804" i="5"/>
  <c r="P538" i="5"/>
  <c r="P624" i="5"/>
  <c r="P246" i="5"/>
  <c r="P661" i="5"/>
  <c r="P46" i="5"/>
  <c r="P533" i="5"/>
  <c r="P532" i="5"/>
  <c r="P653" i="5"/>
  <c r="P637" i="5"/>
  <c r="P510" i="5"/>
  <c r="P657" i="5"/>
  <c r="P229" i="5"/>
  <c r="P296" i="5"/>
  <c r="P879" i="5"/>
  <c r="P166" i="5"/>
  <c r="P765" i="5"/>
  <c r="P221" i="5"/>
  <c r="P581" i="5"/>
  <c r="P797" i="5"/>
  <c r="P721" i="5"/>
  <c r="P381" i="5"/>
  <c r="P522" i="5"/>
  <c r="P460" i="5"/>
  <c r="P472" i="5"/>
  <c r="P154" i="5"/>
  <c r="P905" i="5"/>
  <c r="P398" i="5"/>
  <c r="P354" i="5"/>
  <c r="P612" i="5"/>
  <c r="P476" i="5"/>
  <c r="P481" i="5"/>
  <c r="P807" i="5"/>
  <c r="P91" i="5"/>
  <c r="P119" i="5"/>
  <c r="P116" i="5"/>
  <c r="P858" i="5"/>
  <c r="P61" i="5"/>
  <c r="P36" i="5"/>
  <c r="P563" i="5"/>
  <c r="P113" i="5"/>
  <c r="P15" i="5"/>
  <c r="P12" i="5"/>
  <c r="P140" i="5"/>
  <c r="P303" i="5"/>
  <c r="P94" i="5"/>
  <c r="P479" i="5"/>
  <c r="P7" i="5"/>
  <c r="P873" i="5"/>
  <c r="P536" i="5"/>
  <c r="P906" i="5"/>
  <c r="P255" i="5"/>
  <c r="P500" i="5"/>
  <c r="P570" i="5"/>
  <c r="P552" i="5"/>
  <c r="P505" i="5"/>
  <c r="P898" i="5"/>
  <c r="P666" i="5"/>
  <c r="P224" i="5"/>
  <c r="P779" i="5"/>
  <c r="P389" i="5"/>
  <c r="P820" i="5"/>
  <c r="P159" i="5"/>
  <c r="P718" i="5"/>
  <c r="P151" i="5"/>
  <c r="P894" i="5"/>
  <c r="P99" i="5"/>
  <c r="P722" i="5"/>
  <c r="P249" i="5"/>
  <c r="P345" i="5"/>
  <c r="P336" i="5"/>
  <c r="P376" i="5"/>
  <c r="P252" i="5"/>
  <c r="P78" i="5"/>
  <c r="P824" i="5"/>
  <c r="P386" i="5"/>
  <c r="P426" i="5"/>
  <c r="P278" i="5"/>
  <c r="P626" i="5"/>
  <c r="P816" i="5"/>
  <c r="P357" i="5"/>
  <c r="P449" i="5"/>
  <c r="P541" i="5"/>
  <c r="P496" i="5"/>
  <c r="P200" i="5"/>
  <c r="P567" i="5"/>
  <c r="P286" i="5"/>
  <c r="P504" i="5"/>
  <c r="P206" i="5"/>
  <c r="P812" i="5"/>
  <c r="P266" i="5"/>
  <c r="P126" i="5"/>
  <c r="P800" i="5"/>
  <c r="P833" i="5"/>
  <c r="P609" i="5"/>
  <c r="P554" i="5"/>
  <c r="P700" i="5"/>
  <c r="P758" i="5"/>
  <c r="P615" i="5"/>
  <c r="P622" i="5"/>
  <c r="P738" i="5"/>
  <c r="P817" i="5"/>
  <c r="P680" i="5"/>
  <c r="P428" i="5"/>
  <c r="P19" i="5"/>
  <c r="P440" i="5"/>
  <c r="P294" i="5"/>
  <c r="P826" i="5"/>
  <c r="P394" i="5"/>
  <c r="P632" i="5"/>
  <c r="P523" i="5"/>
  <c r="P122" i="5"/>
  <c r="P327" i="5"/>
  <c r="P369" i="5"/>
  <c r="P769" i="5"/>
  <c r="P639" i="5"/>
  <c r="P676" i="5"/>
  <c r="P344" i="5"/>
  <c r="P674" i="5"/>
  <c r="P321" i="5"/>
  <c r="P473" i="5"/>
  <c r="P347" i="5"/>
  <c r="P254" i="5"/>
  <c r="P31" i="5"/>
  <c r="P277" i="5"/>
  <c r="P388" i="5"/>
  <c r="P191" i="5"/>
  <c r="P739" i="5"/>
  <c r="P58" i="5"/>
  <c r="P610" i="5"/>
  <c r="P863" i="5"/>
  <c r="P556" i="5"/>
  <c r="P883" i="5"/>
  <c r="P93" i="5"/>
  <c r="P802" i="5"/>
  <c r="P330" i="5"/>
  <c r="P243" i="5"/>
  <c r="P289" i="5"/>
  <c r="P351" i="5"/>
  <c r="P844" i="5"/>
  <c r="P234" i="5"/>
  <c r="P239" i="5"/>
  <c r="P645" i="5"/>
  <c r="P34" i="5"/>
  <c r="P332" i="5"/>
  <c r="P717" i="5"/>
  <c r="P207" i="5"/>
  <c r="P728" i="5"/>
  <c r="P805" i="5"/>
  <c r="P887" i="5"/>
  <c r="P314" i="5"/>
  <c r="P723" i="5"/>
  <c r="P253" i="5"/>
  <c r="P329" i="5"/>
  <c r="P442" i="5"/>
  <c r="P450" i="5"/>
  <c r="P847" i="5"/>
  <c r="P411" i="5"/>
  <c r="P194" i="5"/>
  <c r="P103" i="5"/>
  <c r="P776" i="5"/>
  <c r="P102" i="5"/>
  <c r="P716" i="5"/>
  <c r="P899" i="5"/>
  <c r="P617" i="5"/>
  <c r="P444" i="5"/>
  <c r="P14" i="5"/>
  <c r="P903" i="5"/>
  <c r="P59" i="5"/>
  <c r="P670" i="5"/>
  <c r="P788" i="5"/>
  <c r="P547" i="5"/>
  <c r="P651" i="5"/>
  <c r="P910" i="5"/>
  <c r="P164" i="5"/>
  <c r="P241" i="5"/>
  <c r="P517" i="5"/>
  <c r="P686" i="5"/>
  <c r="P160" i="5"/>
  <c r="P430" i="5"/>
  <c r="P322" i="5"/>
  <c r="P867" i="5"/>
  <c r="P123" i="5"/>
  <c r="P279" i="5"/>
  <c r="P9" i="5"/>
  <c r="P53" i="5"/>
  <c r="P311" i="5"/>
  <c r="P143" i="5"/>
  <c r="P889" i="5"/>
  <c r="P577" i="5"/>
  <c r="P895" i="5"/>
  <c r="P623" i="5"/>
  <c r="P16" i="5"/>
  <c r="P338" i="5"/>
  <c r="P360" i="5"/>
  <c r="P558" i="5"/>
  <c r="P808" i="5"/>
  <c r="P163" i="5"/>
  <c r="P227" i="5"/>
  <c r="P856" i="5"/>
  <c r="P185" i="5"/>
  <c r="P467" i="5"/>
  <c r="P709" i="5"/>
  <c r="P595" i="5"/>
  <c r="P519" i="5"/>
  <c r="P230" i="5"/>
  <c r="P179" i="5"/>
  <c r="P598" i="5"/>
  <c r="P763" i="5"/>
  <c r="P50" i="5"/>
  <c r="P396" i="5"/>
  <c r="P203" i="5"/>
  <c r="P587" i="5"/>
  <c r="P783" i="5"/>
  <c r="P372" i="5"/>
  <c r="P378" i="5"/>
  <c r="P148" i="5"/>
  <c r="P89" i="5"/>
  <c r="P291" i="5"/>
  <c r="P466" i="5"/>
  <c r="P288" i="5"/>
  <c r="P180" i="5"/>
  <c r="P118" i="5"/>
  <c r="P545" i="5"/>
  <c r="P309" i="5"/>
  <c r="P594" i="5"/>
  <c r="P60" i="5"/>
  <c r="P182" i="5"/>
  <c r="P902" i="5"/>
  <c r="P519" i="2"/>
  <c r="P515" i="2"/>
  <c r="P100" i="2"/>
  <c r="P47" i="2"/>
  <c r="P783" i="2"/>
  <c r="P720" i="2"/>
  <c r="P553" i="2"/>
  <c r="P282" i="2"/>
  <c r="P10" i="2"/>
  <c r="P623" i="2"/>
  <c r="P244" i="2"/>
  <c r="P201" i="2"/>
  <c r="P431" i="2"/>
  <c r="P475" i="2"/>
  <c r="P361" i="2"/>
  <c r="P570" i="2"/>
  <c r="P827" i="2"/>
  <c r="P547" i="2"/>
  <c r="P440" i="2"/>
  <c r="P411" i="2"/>
  <c r="P826" i="2"/>
  <c r="P576" i="2"/>
  <c r="P864" i="2"/>
  <c r="P486" i="2"/>
  <c r="P912" i="2"/>
  <c r="P78" i="2"/>
  <c r="P893" i="2"/>
  <c r="P795" i="2"/>
  <c r="P82" i="2"/>
  <c r="P341" i="2"/>
  <c r="P58" i="2"/>
  <c r="P756" i="2"/>
  <c r="P804" i="2"/>
  <c r="P604" i="2"/>
  <c r="P307" i="2"/>
  <c r="P632" i="2"/>
  <c r="P616" i="2"/>
  <c r="P551" i="2"/>
  <c r="P844" i="2"/>
  <c r="P145" i="2"/>
  <c r="P532" i="2"/>
  <c r="P629" i="2"/>
  <c r="P499" i="2"/>
  <c r="P157" i="2"/>
  <c r="P364" i="2"/>
  <c r="P619" i="2"/>
  <c r="P8" i="2"/>
  <c r="P93" i="2"/>
  <c r="P523" i="2"/>
  <c r="P524" i="2"/>
  <c r="P641" i="2"/>
  <c r="P372" i="2"/>
  <c r="P645" i="2"/>
  <c r="P651" i="2"/>
  <c r="P99" i="2"/>
  <c r="P222" i="2"/>
  <c r="P716" i="2"/>
  <c r="P323" i="2"/>
  <c r="P135" i="2"/>
  <c r="P13" i="2"/>
  <c r="P457" i="2"/>
  <c r="P418" i="2"/>
  <c r="P20" i="2"/>
  <c r="P301" i="2"/>
  <c r="P437" i="2"/>
  <c r="P834" i="2"/>
  <c r="P46" i="2"/>
  <c r="P800" i="2"/>
  <c r="P652" i="2"/>
  <c r="P142" i="2"/>
  <c r="P147" i="2"/>
  <c r="P765" i="2"/>
  <c r="P66" i="2"/>
  <c r="P36" i="2"/>
  <c r="P679" i="2"/>
  <c r="P650" i="2"/>
  <c r="P153" i="2"/>
  <c r="P533" i="2"/>
  <c r="P705" i="2"/>
  <c r="P825" i="2"/>
  <c r="P615" i="2"/>
  <c r="P430" i="2"/>
  <c r="P337" i="2"/>
  <c r="P491" i="2"/>
  <c r="P327" i="2"/>
  <c r="P587" i="2"/>
  <c r="P375" i="2"/>
  <c r="P862" i="2"/>
  <c r="P347" i="2"/>
  <c r="P627" i="2"/>
  <c r="P799" i="2"/>
  <c r="P178" i="2"/>
  <c r="P313" i="2"/>
  <c r="P329" i="2"/>
  <c r="P64" i="2"/>
  <c r="P668" i="2"/>
  <c r="P334" i="2"/>
  <c r="P330" i="2"/>
  <c r="P336" i="2"/>
  <c r="P252" i="2"/>
  <c r="P488" i="2"/>
  <c r="P102" i="2"/>
  <c r="P447" i="2"/>
  <c r="P749" i="2"/>
  <c r="P561" i="2"/>
  <c r="P373" i="2"/>
  <c r="P467" i="2"/>
  <c r="P21" i="2"/>
  <c r="P211" i="2"/>
  <c r="P175" i="2"/>
  <c r="P413" i="2"/>
  <c r="P436" i="2"/>
  <c r="P108" i="2"/>
  <c r="P97" i="2"/>
  <c r="P406" i="2"/>
  <c r="P838" i="2"/>
  <c r="P609" i="2"/>
  <c r="P271" i="2"/>
  <c r="P866" i="2"/>
  <c r="P889" i="2"/>
  <c r="P113" i="2"/>
  <c r="P846" i="2"/>
  <c r="P565" i="2"/>
  <c r="P714" i="2"/>
  <c r="P782" i="2"/>
  <c r="P624" i="2"/>
  <c r="P700" i="2"/>
  <c r="P728" i="2"/>
  <c r="P496" i="2"/>
  <c r="P302" i="2"/>
  <c r="P74" i="2"/>
  <c r="P796" i="2"/>
  <c r="P557" i="2"/>
  <c r="P214" i="2"/>
  <c r="P435" i="2"/>
  <c r="P56" i="2"/>
  <c r="P763" i="2"/>
  <c r="P138" i="2"/>
  <c r="P873" i="2"/>
  <c r="P451" i="2"/>
  <c r="P882" i="2"/>
  <c r="P760" i="2"/>
  <c r="P72" i="2"/>
  <c r="P863" i="2"/>
  <c r="P600" i="2"/>
  <c r="P740" i="2"/>
  <c r="P191" i="2"/>
  <c r="P814" i="2"/>
  <c r="P184" i="2"/>
  <c r="P284" i="2"/>
  <c r="P870" i="2"/>
  <c r="P208" i="2"/>
  <c r="P903" i="2"/>
  <c r="P48" i="2"/>
  <c r="P674" i="2"/>
  <c r="P836" i="2"/>
  <c r="P737" i="2"/>
  <c r="P495" i="2"/>
  <c r="P556" i="2"/>
  <c r="P648" i="2"/>
  <c r="P19" i="2"/>
  <c r="P225" i="2"/>
  <c r="P581" i="2"/>
  <c r="P270" i="2"/>
  <c r="P909" i="2"/>
  <c r="P23" i="2"/>
  <c r="P16" i="2"/>
  <c r="P193" i="2"/>
  <c r="P764" i="2"/>
  <c r="P646" i="2"/>
  <c r="P459" i="2"/>
  <c r="P684" i="2"/>
  <c r="P558" i="2"/>
  <c r="P92" i="2"/>
  <c r="P186" i="2"/>
  <c r="P750" i="2"/>
  <c r="P266" i="2"/>
  <c r="P293" i="2"/>
  <c r="P438" i="2"/>
  <c r="P216" i="2"/>
  <c r="P729" i="2"/>
  <c r="P503" i="2"/>
  <c r="P784" i="2"/>
  <c r="P813" i="2"/>
  <c r="P258" i="2"/>
  <c r="P409" i="2"/>
  <c r="P868" i="2"/>
  <c r="P872" i="2"/>
  <c r="P781" i="2"/>
  <c r="P450" i="2"/>
  <c r="P305" i="2"/>
  <c r="P890" i="2"/>
  <c r="P344" i="2"/>
  <c r="P664" i="2"/>
  <c r="P219" i="2"/>
  <c r="P272" i="2"/>
  <c r="P321" i="2"/>
  <c r="P80" i="2"/>
  <c r="P324" i="2"/>
  <c r="P155" i="2"/>
  <c r="P510" i="2"/>
  <c r="P471" i="2"/>
  <c r="P671" i="2"/>
  <c r="P374" i="2"/>
  <c r="P820" i="2"/>
  <c r="P656" i="2"/>
  <c r="P759" i="2"/>
  <c r="P493" i="2"/>
  <c r="P210" i="2"/>
  <c r="P154" i="2"/>
  <c r="P802" i="2"/>
  <c r="P156" i="2"/>
  <c r="P310" i="2"/>
  <c r="P793" i="2"/>
  <c r="P669" i="2"/>
  <c r="P780" i="2"/>
  <c r="P639" i="2"/>
  <c r="P580" i="2"/>
  <c r="P579" i="2"/>
  <c r="P598" i="2"/>
  <c r="P590" i="2"/>
  <c r="P701" i="2"/>
  <c r="P591" i="2"/>
  <c r="P841" i="2"/>
  <c r="P727" i="2"/>
  <c r="P809" i="2"/>
  <c r="P398" i="2"/>
  <c r="P859" i="2"/>
  <c r="P816" i="2"/>
  <c r="P593" i="2"/>
  <c r="P104" i="2"/>
  <c r="P560" i="2"/>
  <c r="P853" i="2"/>
  <c r="P136" i="2"/>
  <c r="P662" i="2"/>
  <c r="P786" i="2"/>
  <c r="P452" i="2"/>
  <c r="P131" i="2"/>
  <c r="P38" i="2"/>
  <c r="P776" i="2"/>
  <c r="P747" i="2"/>
  <c r="P31" i="2"/>
  <c r="P352" i="2"/>
  <c r="P454" i="2"/>
  <c r="P774" i="2"/>
  <c r="P518" i="2"/>
  <c r="P414" i="2"/>
  <c r="P829" i="2"/>
  <c r="P709" i="2"/>
  <c r="P504" i="2"/>
  <c r="P897" i="2"/>
  <c r="P245" i="2"/>
  <c r="P879" i="2"/>
  <c r="P797" i="2"/>
  <c r="P501" i="2"/>
  <c r="P390" i="2"/>
  <c r="P395" i="2"/>
  <c r="P466" i="2"/>
  <c r="P134" i="2"/>
  <c r="P377" i="2"/>
  <c r="P83" i="2"/>
  <c r="P40" i="2"/>
  <c r="P751" i="2"/>
  <c r="P86" i="2"/>
  <c r="P200" i="2"/>
  <c r="P854" i="2"/>
  <c r="P236" i="2"/>
  <c r="P197" i="2"/>
  <c r="P810" i="2"/>
  <c r="P794" i="2"/>
  <c r="P429" i="2"/>
  <c r="P631" i="2"/>
  <c r="P276" i="2"/>
  <c r="P171" i="2"/>
  <c r="P381" i="2"/>
  <c r="P614" i="2"/>
  <c r="P514" i="2"/>
  <c r="P564" i="2"/>
  <c r="P628" i="2"/>
  <c r="P257" i="2"/>
  <c r="P300" i="2"/>
  <c r="P290" i="2"/>
  <c r="P710" i="2"/>
  <c r="P173" i="2"/>
  <c r="P348" i="2"/>
  <c r="P299" i="2"/>
  <c r="P17" i="2"/>
  <c r="P506" i="2"/>
  <c r="P432" i="2"/>
  <c r="P424" i="2"/>
  <c r="P199" i="2"/>
  <c r="P247" i="2"/>
  <c r="P261" i="2"/>
  <c r="P723" i="2"/>
  <c r="P638" i="2"/>
  <c r="P98" i="2"/>
  <c r="P70" i="2"/>
  <c r="P380" i="2"/>
  <c r="P777" i="2"/>
  <c r="P315" i="2"/>
  <c r="P363" i="2"/>
  <c r="P405" i="2"/>
  <c r="P441" i="2"/>
  <c r="P295" i="2"/>
  <c r="P887" i="2"/>
  <c r="P111" i="2"/>
  <c r="P573" i="2"/>
  <c r="P605" i="2"/>
  <c r="P400" i="2"/>
  <c r="P25" i="2"/>
  <c r="P484" i="2"/>
  <c r="P601" i="2"/>
  <c r="P41" i="2"/>
  <c r="P226" i="2"/>
  <c r="P874" i="2"/>
  <c r="P39" i="2"/>
  <c r="P234" i="2"/>
  <c r="P477" i="2"/>
  <c r="P724" i="2"/>
  <c r="P243" i="2"/>
  <c r="P280" i="2"/>
  <c r="P90" i="2"/>
  <c r="P218" i="2"/>
  <c r="P26" i="2"/>
  <c r="P159" i="2"/>
  <c r="P283" i="2"/>
  <c r="P906" i="2"/>
  <c r="P543" i="2"/>
  <c r="P736" i="2"/>
  <c r="P254" i="2"/>
  <c r="P125" i="2"/>
  <c r="P738" i="2"/>
  <c r="P314" i="2"/>
  <c r="P65" i="2"/>
  <c r="P205" i="2"/>
  <c r="P852" i="2"/>
  <c r="P880" i="2"/>
  <c r="P900" i="2"/>
  <c r="P386" i="2"/>
  <c r="P507" i="2"/>
  <c r="P360" i="2"/>
  <c r="P687" i="2"/>
  <c r="P129" i="2"/>
  <c r="P37" i="2"/>
  <c r="P209" i="2"/>
  <c r="P884" i="2"/>
  <c r="P806" i="2"/>
  <c r="P636" i="2"/>
  <c r="P681" i="2"/>
  <c r="P490" i="2"/>
  <c r="P45" i="2"/>
  <c r="P634" i="2"/>
  <c r="P127" i="2"/>
  <c r="P340" i="2"/>
  <c r="P308" i="2"/>
  <c r="P434" i="2"/>
  <c r="P455" i="2"/>
  <c r="P389" i="2"/>
  <c r="P203" i="2"/>
  <c r="P35" i="2"/>
  <c r="P469" i="2"/>
  <c r="P62" i="2"/>
  <c r="P255" i="2"/>
  <c r="P239" i="2"/>
  <c r="P843" i="2"/>
  <c r="P732" i="2"/>
  <c r="P582" i="2"/>
  <c r="P847" i="2"/>
  <c r="P548" i="2"/>
  <c r="P115" i="2"/>
  <c r="P555" i="2"/>
  <c r="P349" i="2"/>
  <c r="P69" i="2"/>
  <c r="P139" i="2"/>
  <c r="P146" i="2"/>
  <c r="P697" i="2"/>
  <c r="P792" i="2"/>
  <c r="P536" i="2"/>
  <c r="P768" i="2"/>
  <c r="P592" i="2"/>
  <c r="P57" i="2"/>
  <c r="P775" i="2"/>
  <c r="P808" i="2"/>
  <c r="P869" i="2"/>
  <c r="P224" i="2"/>
  <c r="P578" i="2"/>
  <c r="P815" i="2"/>
  <c r="P637" i="2"/>
  <c r="P117" i="2"/>
  <c r="P839" i="2"/>
  <c r="P755" i="2"/>
  <c r="P752" i="2"/>
  <c r="P296" i="2"/>
  <c r="P251" i="2"/>
  <c r="P778" i="2"/>
  <c r="P672" i="2"/>
  <c r="P585" i="2"/>
  <c r="P27" i="2"/>
  <c r="P894" i="2"/>
  <c r="P198" i="2"/>
  <c r="P167" i="2"/>
  <c r="P850" i="2"/>
  <c r="P303" i="2"/>
  <c r="P571" i="2"/>
  <c r="P683" i="2"/>
  <c r="P463" i="2"/>
  <c r="P29" i="2"/>
  <c r="P285" i="2"/>
  <c r="P403" i="2"/>
  <c r="P685" i="2"/>
  <c r="P767" i="2"/>
  <c r="P416" i="2"/>
  <c r="P286" i="2"/>
  <c r="P500" i="2"/>
  <c r="P867" i="2"/>
  <c r="P433" i="2"/>
  <c r="P589" i="2"/>
  <c r="P443" i="2"/>
  <c r="P212" i="2"/>
  <c r="P172" i="2"/>
  <c r="P871" i="2"/>
  <c r="P497" i="2"/>
  <c r="P583" i="2"/>
  <c r="P693" i="2"/>
  <c r="P152" i="2"/>
  <c r="P357" i="2"/>
  <c r="P382" i="2"/>
  <c r="P516" i="2"/>
  <c r="P902" i="2"/>
  <c r="P875" i="2"/>
  <c r="P711" i="2"/>
  <c r="P402" i="2"/>
  <c r="P538" i="2"/>
  <c r="P399" i="2"/>
  <c r="P132" i="2"/>
  <c r="P856" i="2"/>
  <c r="P309" i="2"/>
  <c r="P404" i="2"/>
  <c r="P34" i="2"/>
  <c r="P176" i="2"/>
  <c r="P772" i="2"/>
  <c r="P779" i="2"/>
  <c r="P262" i="2"/>
  <c r="P333" i="2"/>
  <c r="P233" i="2"/>
  <c r="P453" i="2"/>
  <c r="P88" i="2"/>
  <c r="P569" i="2"/>
  <c r="P550" i="2"/>
  <c r="P101" i="2"/>
  <c r="P661" i="2"/>
  <c r="P478" i="2"/>
  <c r="P895" i="2"/>
  <c r="P144" i="2"/>
  <c r="P690" i="2"/>
  <c r="P817" i="2"/>
  <c r="P180" i="2"/>
  <c r="P188" i="2"/>
  <c r="P462" i="2"/>
  <c r="P445" i="2"/>
  <c r="P678" i="2"/>
  <c r="P229" i="2"/>
  <c r="P81" i="2"/>
  <c r="P207" i="2"/>
  <c r="P675" i="2"/>
  <c r="P267" i="2"/>
  <c r="P84" i="2"/>
  <c r="P594" i="2"/>
  <c r="P442" i="2"/>
  <c r="P217" i="2"/>
  <c r="P423" i="2"/>
  <c r="P753" i="2"/>
  <c r="P14" i="2"/>
  <c r="P150" i="2"/>
  <c r="P288" i="2"/>
  <c r="P351" i="2"/>
  <c r="P119" i="2"/>
  <c r="P350" i="2"/>
  <c r="P59" i="2"/>
  <c r="P762" i="2"/>
  <c r="P196" i="2"/>
  <c r="P828" i="2"/>
  <c r="P260" i="2"/>
  <c r="P721" i="2"/>
  <c r="P508" i="2"/>
  <c r="P840" i="2"/>
  <c r="P529" i="2"/>
  <c r="P860" i="2"/>
  <c r="P666" i="2"/>
  <c r="P798" i="2"/>
  <c r="P44" i="2"/>
  <c r="P567" i="2"/>
  <c r="P485" i="2"/>
  <c r="P741" i="2"/>
  <c r="P163" i="2"/>
  <c r="P660" i="2"/>
  <c r="P53" i="2"/>
  <c r="P502" i="2"/>
  <c r="P717" i="2"/>
  <c r="P461" i="2"/>
  <c r="P71" i="2"/>
  <c r="P60" i="2"/>
  <c r="P472" i="2"/>
  <c r="P803" i="2"/>
  <c r="P537" i="2"/>
  <c r="P425" i="2"/>
  <c r="P525" i="2"/>
  <c r="P137" i="2"/>
  <c r="P812" i="2"/>
  <c r="P370" i="2"/>
  <c r="P487" i="2"/>
  <c r="P822" i="2"/>
  <c r="P366" i="2"/>
  <c r="P520" i="2"/>
  <c r="P575" i="2"/>
  <c r="P264" i="2"/>
  <c r="P246" i="2"/>
  <c r="P446" i="2"/>
  <c r="P791" i="2"/>
  <c r="P530" i="2"/>
  <c r="P626" i="2"/>
  <c r="P663" i="2"/>
  <c r="P713" i="2"/>
  <c r="P223" i="2"/>
  <c r="P474" i="2"/>
  <c r="P130" i="2"/>
  <c r="P428" i="2"/>
  <c r="P599" i="2"/>
  <c r="P316" i="2"/>
  <c r="P311" i="2"/>
  <c r="P730" i="2"/>
  <c r="P253" i="2"/>
  <c r="P692" i="2"/>
  <c r="P50" i="2"/>
  <c r="P237" i="2"/>
  <c r="P770" i="2"/>
  <c r="P542" i="2"/>
  <c r="P907" i="2"/>
  <c r="P325" i="2"/>
  <c r="P15" i="2"/>
  <c r="P189" i="2"/>
  <c r="P275" i="2"/>
  <c r="P865" i="2"/>
  <c r="P408" i="2"/>
  <c r="P192" i="2"/>
  <c r="P625" i="2"/>
  <c r="P107" i="2"/>
  <c r="P653" i="2"/>
  <c r="P391" i="2"/>
  <c r="P265" i="2"/>
  <c r="P698" i="2"/>
  <c r="P256" i="2"/>
  <c r="P77" i="2"/>
  <c r="P898" i="2"/>
  <c r="P677" i="2"/>
  <c r="P359" i="2"/>
  <c r="P742" i="2"/>
  <c r="P572" i="2"/>
  <c r="P746" i="2"/>
  <c r="P273" i="2"/>
  <c r="P833" i="2"/>
  <c r="P734" i="2"/>
  <c r="P277" i="2"/>
  <c r="P106" i="2"/>
  <c r="P888" i="2"/>
  <c r="P367" i="2"/>
  <c r="P577" i="2"/>
  <c r="P586" i="2"/>
  <c r="P725" i="2"/>
  <c r="P141" i="2"/>
  <c r="P539" i="2"/>
  <c r="P124" i="2"/>
  <c r="P818" i="2"/>
  <c r="P911" i="2"/>
  <c r="P126" i="2"/>
  <c r="P458" i="2"/>
  <c r="P235" i="2"/>
  <c r="P158" i="2"/>
  <c r="P174" i="2"/>
  <c r="P904" i="2"/>
  <c r="P365" i="2"/>
  <c r="P574" i="2"/>
  <c r="P396" i="2"/>
  <c r="P824" i="2"/>
  <c r="P368" i="2"/>
  <c r="P376" i="2"/>
  <c r="P761" i="2"/>
  <c r="P387" i="2"/>
  <c r="P908" i="2"/>
  <c r="P298" i="2"/>
  <c r="P878" i="2"/>
  <c r="P417" i="2"/>
  <c r="P11" i="2"/>
  <c r="P758" i="2"/>
  <c r="P75" i="2"/>
  <c r="P696" i="2"/>
  <c r="P120" i="2"/>
  <c r="P876" i="2"/>
  <c r="P103" i="2"/>
  <c r="P531" i="2"/>
  <c r="P665" i="2"/>
  <c r="P534" i="2"/>
  <c r="P274" i="2"/>
  <c r="P480" i="2"/>
  <c r="P527" i="2"/>
  <c r="P649" i="2"/>
  <c r="P787" i="2"/>
  <c r="P326" i="2"/>
  <c r="P61" i="2"/>
  <c r="P195" i="2"/>
  <c r="P901" i="2"/>
  <c r="P745" i="2"/>
  <c r="P603" i="2"/>
  <c r="P67" i="2"/>
  <c r="P318" i="2"/>
  <c r="P9" i="2"/>
  <c r="P317" i="2"/>
  <c r="P848" i="2"/>
  <c r="P885" i="2"/>
  <c r="P552" i="2"/>
  <c r="P32" i="2"/>
  <c r="P735" i="2"/>
  <c r="P358" i="2"/>
  <c r="P849" i="2"/>
  <c r="P394" i="2"/>
  <c r="P655" i="2"/>
  <c r="P388" i="2"/>
  <c r="P164" i="2"/>
  <c r="P448" i="2"/>
  <c r="P757" i="2"/>
  <c r="P259" i="2"/>
  <c r="P121" i="2"/>
  <c r="P91" i="2"/>
  <c r="P221" i="2"/>
  <c r="P194" i="2"/>
  <c r="P479" i="2"/>
  <c r="P667" i="2"/>
  <c r="P143" i="2"/>
  <c r="P465" i="2"/>
  <c r="P54" i="2"/>
  <c r="P332" i="2"/>
  <c r="P703" i="2"/>
  <c r="P355" i="2"/>
  <c r="P169" i="2"/>
  <c r="P22" i="2"/>
  <c r="P412" i="2"/>
  <c r="P654" i="2"/>
  <c r="P401" i="2"/>
  <c r="P851" i="2"/>
  <c r="P342" i="2"/>
  <c r="P858" i="2"/>
  <c r="P160" i="2"/>
  <c r="P512" i="2"/>
  <c r="P482" i="2"/>
  <c r="P96" i="2"/>
  <c r="P384" i="2"/>
  <c r="P881" i="2"/>
  <c r="P24" i="2"/>
  <c r="P187" i="2"/>
  <c r="P766" i="2"/>
  <c r="P676" i="2"/>
  <c r="P354" i="2"/>
  <c r="P699" i="2"/>
  <c r="P28" i="2"/>
  <c r="P686" i="2"/>
  <c r="P596" i="2"/>
  <c r="P215" i="2"/>
  <c r="P473" i="2"/>
  <c r="P708" i="2"/>
  <c r="P607" i="2"/>
  <c r="P707" i="2"/>
  <c r="P630" i="2"/>
  <c r="P168" i="2"/>
  <c r="P608" i="2"/>
  <c r="P241" i="2"/>
  <c r="P545" i="2"/>
  <c r="P42" i="2"/>
  <c r="P345" i="2"/>
  <c r="P489" i="2"/>
  <c r="P12" i="2"/>
  <c r="P899" i="2"/>
  <c r="P769" i="2"/>
  <c r="P339" i="2"/>
  <c r="P114" i="2"/>
  <c r="P43" i="2"/>
  <c r="P702" i="2"/>
  <c r="P568" i="2"/>
  <c r="P891" i="2"/>
  <c r="P528" i="2"/>
  <c r="P481" i="2"/>
  <c r="P322" i="2"/>
  <c r="P105" i="2"/>
  <c r="P688" i="2"/>
  <c r="P319" i="2"/>
  <c r="P320" i="2"/>
  <c r="P861" i="2"/>
  <c r="P658" i="2"/>
  <c r="P460" i="2"/>
  <c r="P726" i="2"/>
  <c r="P190" i="2"/>
  <c r="P535" i="2"/>
  <c r="P657" i="2"/>
  <c r="P464" i="2"/>
  <c r="P228" i="2"/>
  <c r="P122" i="2"/>
  <c r="P606" i="2"/>
  <c r="P335" i="2"/>
  <c r="P346" i="2"/>
  <c r="P18" i="2"/>
  <c r="P420" i="2"/>
  <c r="P123" i="2"/>
  <c r="P511" i="2"/>
  <c r="P287" i="2"/>
  <c r="P206" i="2"/>
  <c r="P242" i="2"/>
  <c r="P886" i="2"/>
  <c r="P182" i="2"/>
  <c r="P748" i="2"/>
  <c r="P149" i="2"/>
  <c r="P133" i="2"/>
  <c r="P540" i="2"/>
  <c r="P279" i="2"/>
  <c r="P371" i="2"/>
  <c r="P422" i="2"/>
  <c r="P281" i="2"/>
  <c r="P805" i="2"/>
  <c r="P633" i="2"/>
  <c r="P250" i="2"/>
  <c r="P232" i="2"/>
  <c r="P231" i="2"/>
  <c r="P613" i="2"/>
  <c r="P739" i="2"/>
  <c r="P166" i="2"/>
  <c r="P292" i="2"/>
  <c r="P383" i="2"/>
  <c r="P807" i="2"/>
  <c r="P896" i="2"/>
  <c r="P498" i="2"/>
  <c r="P238" i="2"/>
  <c r="P415" i="2"/>
  <c r="P476" i="2"/>
  <c r="P407" i="2"/>
  <c r="P51" i="2"/>
  <c r="P773" i="2"/>
  <c r="P877" i="2"/>
  <c r="P304" i="2"/>
  <c r="P618" i="2"/>
  <c r="P621" i="2"/>
  <c r="P94" i="2"/>
  <c r="P294" i="2"/>
  <c r="P449" i="2"/>
  <c r="P830" i="2"/>
  <c r="P112" i="2"/>
  <c r="P148" i="2"/>
  <c r="P712" i="2"/>
  <c r="P49" i="2"/>
  <c r="P857" i="2"/>
  <c r="P220" i="2"/>
  <c r="P470" i="2"/>
  <c r="P385" i="2"/>
  <c r="P268" i="2"/>
  <c r="P546" i="2"/>
  <c r="P541" i="2"/>
  <c r="P842" i="2"/>
  <c r="P731" i="2"/>
  <c r="P845" i="2"/>
  <c r="P89" i="2"/>
  <c r="P227" i="2"/>
  <c r="P554" i="2"/>
  <c r="P494" i="2"/>
  <c r="P837" i="2"/>
  <c r="P427" i="2"/>
  <c r="P165" i="2"/>
  <c r="P706" i="2"/>
  <c r="P788" i="2"/>
  <c r="P509" i="2"/>
  <c r="P116" i="2"/>
  <c r="P306" i="2"/>
  <c r="P682" i="2"/>
  <c r="N422" i="2"/>
  <c r="E422" i="2"/>
  <c r="D422" i="2"/>
  <c r="L835" i="1"/>
  <c r="J153" i="8" l="1"/>
  <c r="I422" i="2"/>
  <c r="I788" i="5"/>
  <c r="I835" i="1"/>
  <c r="T265" i="8" l="1"/>
  <c r="R265" i="8"/>
  <c r="T759" i="8"/>
  <c r="R759" i="8"/>
  <c r="T85" i="8"/>
  <c r="R85" i="8"/>
  <c r="T525" i="8"/>
  <c r="R525" i="8"/>
  <c r="T349" i="8"/>
  <c r="R349" i="8"/>
  <c r="T368" i="8"/>
  <c r="R368" i="8"/>
  <c r="T60" i="8"/>
  <c r="R60" i="8"/>
  <c r="T660" i="8"/>
  <c r="R660" i="8"/>
  <c r="T541" i="8"/>
  <c r="R541" i="8"/>
  <c r="T562" i="8"/>
  <c r="R562" i="8"/>
  <c r="T393" i="8"/>
  <c r="R393" i="8"/>
  <c r="T726" i="8"/>
  <c r="R726" i="8"/>
  <c r="T651" i="8"/>
  <c r="R651" i="8"/>
  <c r="T316" i="8"/>
  <c r="R316" i="8"/>
  <c r="T501" i="8"/>
  <c r="R501" i="8"/>
  <c r="T876" i="8"/>
  <c r="R876" i="8"/>
  <c r="T200" i="8"/>
  <c r="R200" i="8"/>
  <c r="T642" i="8"/>
  <c r="R642" i="8"/>
  <c r="T81" i="8"/>
  <c r="R81" i="8"/>
  <c r="T338" i="8"/>
  <c r="R338" i="8"/>
  <c r="T152" i="8"/>
  <c r="R152" i="8"/>
  <c r="T365" i="8"/>
  <c r="R365" i="8"/>
  <c r="T17" i="8"/>
  <c r="R17" i="8"/>
  <c r="T791" i="8"/>
  <c r="R791" i="8"/>
  <c r="R360" i="8"/>
  <c r="T124" i="8"/>
  <c r="R124" i="8"/>
  <c r="T137" i="8"/>
  <c r="R137" i="8"/>
  <c r="T90" i="8"/>
  <c r="R90" i="8"/>
  <c r="T640" i="8"/>
  <c r="R640" i="8"/>
  <c r="T508" i="8"/>
  <c r="R508" i="8"/>
  <c r="T711" i="8"/>
  <c r="R711" i="8"/>
  <c r="T606" i="8"/>
  <c r="R606" i="8"/>
  <c r="T574" i="8"/>
  <c r="R574" i="8"/>
  <c r="T742" i="8"/>
  <c r="R742" i="8"/>
  <c r="T140" i="8"/>
  <c r="R140" i="8"/>
  <c r="T110" i="8"/>
  <c r="R110" i="8"/>
  <c r="R717" i="8"/>
  <c r="T861" i="8"/>
  <c r="R861" i="8"/>
  <c r="T814" i="8"/>
  <c r="R814" i="8"/>
  <c r="R50" i="8"/>
  <c r="T120" i="8"/>
  <c r="R120" i="8"/>
  <c r="T575" i="8"/>
  <c r="R575" i="8"/>
  <c r="T841" i="8"/>
  <c r="R841" i="8"/>
  <c r="T506" i="8"/>
  <c r="R506" i="8"/>
  <c r="T517" i="8"/>
  <c r="R517" i="8"/>
  <c r="T105" i="8"/>
  <c r="R105" i="8"/>
  <c r="T354" i="8"/>
  <c r="R354" i="8"/>
  <c r="T112" i="8"/>
  <c r="R112" i="8"/>
  <c r="T181" i="8"/>
  <c r="R181" i="8"/>
  <c r="T700" i="8"/>
  <c r="R700" i="8"/>
  <c r="R195" i="8"/>
  <c r="T336" i="8"/>
  <c r="R336" i="8"/>
  <c r="T840" i="8"/>
  <c r="R840" i="8"/>
  <c r="T220" i="8"/>
  <c r="R220" i="8"/>
  <c r="T298" i="8"/>
  <c r="R298" i="8"/>
  <c r="T634" i="8"/>
  <c r="R634" i="8"/>
  <c r="T335" i="8"/>
  <c r="R335" i="8"/>
  <c r="T321" i="8"/>
  <c r="R321" i="8"/>
  <c r="T872" i="8"/>
  <c r="R872" i="8"/>
  <c r="T648" i="8"/>
  <c r="R648" i="8"/>
  <c r="T581" i="8"/>
  <c r="R581" i="8"/>
  <c r="T866" i="8"/>
  <c r="R866" i="8"/>
  <c r="T363" i="8"/>
  <c r="R363" i="8"/>
  <c r="R328" i="8"/>
  <c r="T32" i="8"/>
  <c r="R32" i="8"/>
  <c r="T227" i="8"/>
  <c r="R227" i="8"/>
  <c r="T628" i="8"/>
  <c r="R628" i="8"/>
  <c r="T15" i="8"/>
  <c r="R15" i="8"/>
  <c r="T398" i="8"/>
  <c r="R398" i="8"/>
  <c r="T695" i="8"/>
  <c r="R695" i="8"/>
  <c r="T291" i="8"/>
  <c r="R291" i="8"/>
  <c r="T507" i="8"/>
  <c r="R507" i="8"/>
  <c r="T51" i="8"/>
  <c r="R51" i="8"/>
  <c r="T367" i="8"/>
  <c r="R367" i="8"/>
  <c r="T426" i="8"/>
  <c r="R426" i="8"/>
  <c r="T53" i="8"/>
  <c r="R53" i="8"/>
  <c r="R129" i="8"/>
  <c r="T483" i="8"/>
  <c r="R483" i="8"/>
  <c r="T123" i="8"/>
  <c r="R123" i="8"/>
  <c r="T782" i="8"/>
  <c r="R782" i="8"/>
  <c r="T103" i="8"/>
  <c r="R103" i="8"/>
  <c r="T798" i="8"/>
  <c r="R798" i="8"/>
  <c r="T249" i="8"/>
  <c r="R249" i="8"/>
  <c r="T601" i="8"/>
  <c r="R601" i="8"/>
  <c r="T849" i="8"/>
  <c r="R849" i="8"/>
  <c r="T489" i="8"/>
  <c r="R489" i="8"/>
  <c r="T106" i="8"/>
  <c r="R106" i="8"/>
  <c r="T239" i="8"/>
  <c r="R239" i="8"/>
  <c r="T588" i="8"/>
  <c r="R588" i="8"/>
  <c r="T248" i="8"/>
  <c r="R248" i="8"/>
  <c r="T191" i="8"/>
  <c r="R191" i="8"/>
  <c r="T879" i="8"/>
  <c r="R879" i="8"/>
  <c r="T25" i="8"/>
  <c r="R25" i="8"/>
  <c r="T593" i="8"/>
  <c r="R593" i="8"/>
  <c r="T284" i="8"/>
  <c r="R284" i="8"/>
  <c r="T644" i="8"/>
  <c r="R644" i="8"/>
  <c r="T682" i="8"/>
  <c r="R682" i="8"/>
  <c r="T422" i="8"/>
  <c r="R422" i="8"/>
  <c r="T889" i="8"/>
  <c r="R889" i="8"/>
  <c r="T435" i="8"/>
  <c r="R435" i="8"/>
  <c r="T661" i="8"/>
  <c r="R661" i="8"/>
  <c r="R163" i="8"/>
  <c r="T252" i="8"/>
  <c r="R252" i="8"/>
  <c r="T722" i="8"/>
  <c r="R722" i="8"/>
  <c r="T45" i="8"/>
  <c r="R45" i="8"/>
  <c r="T432" i="8"/>
  <c r="R432" i="8"/>
  <c r="T308" i="8"/>
  <c r="R308" i="8"/>
  <c r="T244" i="8"/>
  <c r="R244" i="8"/>
  <c r="T823" i="8"/>
  <c r="R823" i="8"/>
  <c r="T597" i="8"/>
  <c r="R597" i="8"/>
  <c r="T653" i="8"/>
  <c r="R653" i="8"/>
  <c r="T558" i="8"/>
  <c r="R558" i="8"/>
  <c r="R762" i="8"/>
  <c r="T315" i="8"/>
  <c r="R315" i="8"/>
  <c r="T801" i="8"/>
  <c r="R801" i="8"/>
  <c r="T395" i="8"/>
  <c r="R395" i="8"/>
  <c r="T226" i="8"/>
  <c r="R226" i="8"/>
  <c r="T831" i="8"/>
  <c r="R831" i="8"/>
  <c r="T334" i="8"/>
  <c r="R334" i="8"/>
  <c r="T709" i="8"/>
  <c r="R709" i="8"/>
  <c r="T253" i="8"/>
  <c r="R253" i="8"/>
  <c r="T832" i="8"/>
  <c r="R832" i="8"/>
  <c r="T219" i="8"/>
  <c r="R219" i="8"/>
  <c r="T607" i="8"/>
  <c r="R607" i="8"/>
  <c r="T854" i="8"/>
  <c r="R854" i="8"/>
  <c r="T595" i="8"/>
  <c r="R595" i="8"/>
  <c r="T670" i="8"/>
  <c r="R670" i="8"/>
  <c r="T380" i="8"/>
  <c r="R380" i="8"/>
  <c r="T258" i="8"/>
  <c r="R258" i="8"/>
  <c r="T701" i="8"/>
  <c r="R701" i="8"/>
  <c r="T583" i="8"/>
  <c r="R583" i="8"/>
  <c r="T169" i="8"/>
  <c r="R169" i="8"/>
  <c r="T668" i="8"/>
  <c r="R668" i="8"/>
  <c r="T147" i="8"/>
  <c r="R147" i="8"/>
  <c r="T267" i="8"/>
  <c r="R267" i="8"/>
  <c r="T94" i="8"/>
  <c r="R94" i="8"/>
  <c r="T113" i="8"/>
  <c r="R113" i="8"/>
  <c r="T133" i="8"/>
  <c r="R133" i="8"/>
  <c r="T790" i="8"/>
  <c r="R790" i="8"/>
  <c r="T461" i="8"/>
  <c r="R461" i="8"/>
  <c r="T261" i="8"/>
  <c r="R261" i="8"/>
  <c r="T333" i="8"/>
  <c r="R333" i="8"/>
  <c r="T275" i="8"/>
  <c r="R275" i="8"/>
  <c r="T158" i="8"/>
  <c r="R158" i="8"/>
  <c r="T619" i="8"/>
  <c r="R619" i="8"/>
  <c r="T773" i="8"/>
  <c r="R773" i="8"/>
  <c r="T77" i="8"/>
  <c r="R77" i="8"/>
  <c r="T729" i="8"/>
  <c r="R729" i="8"/>
  <c r="T502" i="8"/>
  <c r="R502" i="8"/>
  <c r="T292" i="8"/>
  <c r="R292" i="8"/>
  <c r="T230" i="8"/>
  <c r="R230" i="8"/>
  <c r="T114" i="8"/>
  <c r="R114" i="8"/>
  <c r="T430" i="8"/>
  <c r="R430" i="8"/>
  <c r="T283" i="8"/>
  <c r="R283" i="8"/>
  <c r="T529" i="8"/>
  <c r="R529" i="8"/>
  <c r="T827" i="8"/>
  <c r="R827" i="8"/>
  <c r="T715" i="8"/>
  <c r="R715" i="8"/>
  <c r="T611" i="8"/>
  <c r="R611" i="8"/>
  <c r="T295" i="8"/>
  <c r="R295" i="8"/>
  <c r="T784" i="8"/>
  <c r="R784" i="8"/>
  <c r="T177" i="8"/>
  <c r="R177" i="8"/>
  <c r="T566" i="8"/>
  <c r="R566" i="8"/>
  <c r="T160" i="8"/>
  <c r="R160" i="8"/>
  <c r="T843" i="8"/>
  <c r="R843" i="8"/>
  <c r="T280" i="8"/>
  <c r="R280" i="8"/>
  <c r="T534" i="8"/>
  <c r="R534" i="8"/>
  <c r="T164" i="8"/>
  <c r="R164" i="8"/>
  <c r="T243" i="8"/>
  <c r="R243" i="8"/>
  <c r="T632" i="8"/>
  <c r="R632" i="8"/>
  <c r="T301" i="8"/>
  <c r="R301" i="8"/>
  <c r="T609" i="8"/>
  <c r="R609" i="8"/>
  <c r="T263" i="8"/>
  <c r="R263" i="8"/>
  <c r="T636" i="8"/>
  <c r="R636" i="8"/>
  <c r="T587" i="8"/>
  <c r="R587" i="8"/>
  <c r="T594" i="8"/>
  <c r="R594" i="8"/>
  <c r="T535" i="8"/>
  <c r="R535" i="8"/>
  <c r="T516" i="8"/>
  <c r="R516" i="8"/>
  <c r="T452" i="8"/>
  <c r="R452" i="8"/>
  <c r="R749" i="8"/>
  <c r="T142" i="8"/>
  <c r="R142" i="8"/>
  <c r="T386" i="8"/>
  <c r="R386" i="8"/>
  <c r="T96" i="8"/>
  <c r="R96" i="8"/>
  <c r="T296" i="8"/>
  <c r="R296" i="8"/>
  <c r="T47" i="8"/>
  <c r="R47" i="8"/>
  <c r="T215" i="8"/>
  <c r="R215" i="8"/>
  <c r="T115" i="8"/>
  <c r="R115" i="8"/>
  <c r="T665" i="8"/>
  <c r="R665" i="8"/>
  <c r="T600" i="8"/>
  <c r="R600" i="8"/>
  <c r="T630" i="8"/>
  <c r="R630" i="8"/>
  <c r="T35" i="8"/>
  <c r="R35" i="8"/>
  <c r="T602" i="8"/>
  <c r="R602" i="8"/>
  <c r="T257" i="8"/>
  <c r="R257" i="8"/>
  <c r="T270" i="8"/>
  <c r="R270" i="8"/>
  <c r="T614" i="8"/>
  <c r="R614" i="8"/>
  <c r="T148" i="8"/>
  <c r="R148" i="8"/>
  <c r="T856" i="8"/>
  <c r="R856" i="8"/>
  <c r="T28" i="8"/>
  <c r="R28" i="8"/>
  <c r="T542" i="8"/>
  <c r="R542" i="8"/>
  <c r="T247" i="8"/>
  <c r="R247" i="8"/>
  <c r="T176" i="8"/>
  <c r="R176" i="8"/>
  <c r="T408" i="8"/>
  <c r="R408" i="8"/>
  <c r="T485" i="8"/>
  <c r="R485" i="8"/>
  <c r="T885" i="8"/>
  <c r="R885" i="8"/>
  <c r="T612" i="8"/>
  <c r="R612" i="8"/>
  <c r="T175" i="8"/>
  <c r="R175" i="8"/>
  <c r="T456" i="8"/>
  <c r="R456" i="8"/>
  <c r="T86" i="8"/>
  <c r="R86" i="8"/>
  <c r="T101" i="8"/>
  <c r="R101" i="8"/>
  <c r="T38" i="8"/>
  <c r="R38" i="8"/>
  <c r="T858" i="8"/>
  <c r="R858" i="8"/>
  <c r="T264" i="8"/>
  <c r="R264" i="8"/>
  <c r="T320" i="8"/>
  <c r="R320" i="8"/>
  <c r="T392" i="8"/>
  <c r="R392" i="8"/>
  <c r="R138" i="8"/>
  <c r="T236" i="8"/>
  <c r="R236" i="8"/>
  <c r="T444" i="8"/>
  <c r="R444" i="8"/>
  <c r="T162" i="8"/>
  <c r="R162" i="8"/>
  <c r="T710" i="8"/>
  <c r="R710" i="8"/>
  <c r="T415" i="8"/>
  <c r="R415" i="8"/>
  <c r="T445" i="8"/>
  <c r="R445" i="8"/>
  <c r="T598" i="8"/>
  <c r="R598" i="8"/>
  <c r="T504" i="8"/>
  <c r="R504" i="8"/>
  <c r="T40" i="8"/>
  <c r="R40" i="8"/>
  <c r="T449" i="8"/>
  <c r="R449" i="8"/>
  <c r="T537" i="8"/>
  <c r="R537" i="8"/>
  <c r="T829" i="8"/>
  <c r="R829" i="8"/>
  <c r="T582" i="8"/>
  <c r="R582" i="8"/>
  <c r="T556" i="8"/>
  <c r="R556" i="8"/>
  <c r="T97" i="8"/>
  <c r="R97" i="8"/>
  <c r="T737" i="8"/>
  <c r="R737" i="8"/>
  <c r="T758" i="8"/>
  <c r="R758" i="8"/>
  <c r="T119" i="8"/>
  <c r="R119" i="8"/>
  <c r="T472" i="8"/>
  <c r="R472" i="8"/>
  <c r="T822" i="8"/>
  <c r="R822" i="8"/>
  <c r="T775" i="8"/>
  <c r="R775" i="8"/>
  <c r="T763" i="8"/>
  <c r="R763" i="8"/>
  <c r="T510" i="8"/>
  <c r="R510" i="8"/>
  <c r="T837" i="8"/>
  <c r="R837" i="8"/>
  <c r="T256" i="8"/>
  <c r="R256" i="8"/>
  <c r="T568" i="8"/>
  <c r="R568" i="8"/>
  <c r="T599" i="8"/>
  <c r="R599" i="8"/>
  <c r="T809" i="8"/>
  <c r="R809" i="8"/>
  <c r="T12" i="8"/>
  <c r="R12" i="8"/>
  <c r="T326" i="8"/>
  <c r="R326" i="8"/>
  <c r="T199" i="8"/>
  <c r="R199" i="8"/>
  <c r="T776" i="8"/>
  <c r="R776" i="8"/>
  <c r="T61" i="8"/>
  <c r="R61" i="8"/>
  <c r="T429" i="8"/>
  <c r="R429" i="8"/>
  <c r="T848" i="8"/>
  <c r="R848" i="8"/>
  <c r="T645" i="8"/>
  <c r="R645" i="8"/>
  <c r="T580" i="8"/>
  <c r="R580" i="8"/>
  <c r="T179" i="8"/>
  <c r="R179" i="8"/>
  <c r="T102" i="8"/>
  <c r="R102" i="8"/>
  <c r="T780" i="8"/>
  <c r="R780" i="8"/>
  <c r="T808" i="8"/>
  <c r="R808" i="8"/>
  <c r="T241" i="8"/>
  <c r="R241" i="8"/>
  <c r="T21" i="8"/>
  <c r="R21" i="8"/>
  <c r="T515" i="8"/>
  <c r="R515" i="8"/>
  <c r="T656" i="8"/>
  <c r="R656" i="8"/>
  <c r="T643" i="8"/>
  <c r="R643" i="8"/>
  <c r="T512" i="8"/>
  <c r="R512" i="8"/>
  <c r="T871" i="8"/>
  <c r="R871" i="8"/>
  <c r="T324" i="8"/>
  <c r="R324" i="8"/>
  <c r="T166" i="8"/>
  <c r="R166" i="8"/>
  <c r="T699" i="8"/>
  <c r="R699" i="8"/>
  <c r="T835" i="8"/>
  <c r="R835" i="8"/>
  <c r="T447" i="8"/>
  <c r="R447" i="8"/>
  <c r="R650" i="8"/>
  <c r="T343" i="8"/>
  <c r="R343" i="8"/>
  <c r="T590" i="8"/>
  <c r="R590" i="8"/>
  <c r="T64" i="8"/>
  <c r="R64" i="8"/>
  <c r="T721" i="8"/>
  <c r="R721" i="8"/>
  <c r="T887" i="8"/>
  <c r="R887" i="8"/>
  <c r="T37" i="8"/>
  <c r="R37" i="8"/>
  <c r="T187" i="8"/>
  <c r="R187" i="8"/>
  <c r="T718" i="8"/>
  <c r="R718" i="8"/>
  <c r="T235" i="8"/>
  <c r="R235" i="8"/>
  <c r="T500" i="8"/>
  <c r="R500" i="8"/>
  <c r="T868" i="8"/>
  <c r="R868" i="8"/>
  <c r="R853" i="8"/>
  <c r="T297" i="8"/>
  <c r="R297" i="8"/>
  <c r="T487" i="8"/>
  <c r="R487" i="8"/>
  <c r="T654" i="8"/>
  <c r="R654" i="8"/>
  <c r="T457" i="8"/>
  <c r="R457" i="8"/>
  <c r="T538" i="8"/>
  <c r="R538" i="8"/>
  <c r="T683" i="8"/>
  <c r="R683" i="8"/>
  <c r="T188" i="8"/>
  <c r="R188" i="8"/>
  <c r="T56" i="8"/>
  <c r="R56" i="8"/>
  <c r="T211" i="8"/>
  <c r="R211" i="8"/>
  <c r="T892" i="8"/>
  <c r="R892" i="8"/>
  <c r="T768" i="8"/>
  <c r="R768" i="8"/>
  <c r="T128" i="8"/>
  <c r="R128" i="8"/>
  <c r="R369" i="8"/>
  <c r="T474" i="8"/>
  <c r="R474" i="8"/>
  <c r="T423" i="8"/>
  <c r="R423" i="8"/>
  <c r="T305" i="8"/>
  <c r="R305" i="8"/>
  <c r="T548" i="8"/>
  <c r="R548" i="8"/>
  <c r="T557" i="8"/>
  <c r="R557" i="8"/>
  <c r="T190" i="8"/>
  <c r="R190" i="8"/>
  <c r="T342" i="8"/>
  <c r="R342" i="8"/>
  <c r="T224" i="8"/>
  <c r="R224" i="8"/>
  <c r="T669" i="8"/>
  <c r="R669" i="8"/>
  <c r="T198" i="8"/>
  <c r="R198" i="8"/>
  <c r="T311" i="8"/>
  <c r="R311" i="8"/>
  <c r="T414" i="8"/>
  <c r="R414" i="8"/>
  <c r="T69" i="8"/>
  <c r="R69" i="8"/>
  <c r="T631" i="8"/>
  <c r="R631" i="8"/>
  <c r="T218" i="8"/>
  <c r="R218" i="8"/>
  <c r="T450" i="8"/>
  <c r="R450" i="8"/>
  <c r="T95" i="8"/>
  <c r="R95" i="8"/>
  <c r="T407" i="8"/>
  <c r="R407" i="8"/>
  <c r="T22" i="8"/>
  <c r="R22" i="8"/>
  <c r="T92" i="8"/>
  <c r="R92" i="8"/>
  <c r="T259" i="8"/>
  <c r="R259" i="8"/>
  <c r="T495" i="8"/>
  <c r="R495" i="8"/>
  <c r="T852" i="8"/>
  <c r="R852" i="8"/>
  <c r="T792" i="8"/>
  <c r="R792" i="8"/>
  <c r="T304" i="8"/>
  <c r="R304" i="8"/>
  <c r="R860" i="8"/>
  <c r="T479" i="8"/>
  <c r="R479" i="8"/>
  <c r="T459" i="8"/>
  <c r="R459" i="8"/>
  <c r="T488" i="8"/>
  <c r="R488" i="8"/>
  <c r="T300" i="8"/>
  <c r="R300" i="8"/>
  <c r="T756" i="8"/>
  <c r="R756" i="8"/>
  <c r="T719" i="8"/>
  <c r="R719" i="8"/>
  <c r="T126" i="8"/>
  <c r="R126" i="8"/>
  <c r="T209" i="8"/>
  <c r="R209" i="8"/>
  <c r="T492" i="8"/>
  <c r="R492" i="8"/>
  <c r="T615" i="8"/>
  <c r="R615" i="8"/>
  <c r="T8" i="8"/>
  <c r="R8" i="8"/>
  <c r="T161" i="8"/>
  <c r="R161" i="8"/>
  <c r="T481" i="8"/>
  <c r="R481" i="8"/>
  <c r="T376" i="8"/>
  <c r="R376" i="8"/>
  <c r="T757" i="8"/>
  <c r="R757" i="8"/>
  <c r="T14" i="8"/>
  <c r="R14" i="8"/>
  <c r="R486" i="8"/>
  <c r="T499" i="8"/>
  <c r="R499" i="8"/>
  <c r="T203" i="8"/>
  <c r="R203" i="8"/>
  <c r="T314" i="8"/>
  <c r="R314" i="8"/>
  <c r="T519" i="8"/>
  <c r="R519" i="8"/>
  <c r="T522" i="8"/>
  <c r="R522" i="8"/>
  <c r="T578" i="8"/>
  <c r="R578" i="8"/>
  <c r="T149" i="8"/>
  <c r="R149" i="8"/>
  <c r="T686" i="8"/>
  <c r="R686" i="8"/>
  <c r="T845" i="8"/>
  <c r="R845" i="8"/>
  <c r="T740" i="8"/>
  <c r="R740" i="8"/>
  <c r="R800" i="8"/>
  <c r="T279" i="8"/>
  <c r="R279" i="8"/>
  <c r="T610" i="8"/>
  <c r="R610" i="8"/>
  <c r="T394" i="8"/>
  <c r="R394" i="8"/>
  <c r="T605" i="8"/>
  <c r="R605" i="8"/>
  <c r="T865" i="8"/>
  <c r="R865" i="8"/>
  <c r="T20" i="8"/>
  <c r="R20" i="8"/>
  <c r="T803" i="8"/>
  <c r="R803" i="8"/>
  <c r="T433" i="8"/>
  <c r="R433" i="8"/>
  <c r="T134" i="8"/>
  <c r="R134" i="8"/>
  <c r="T523" i="8"/>
  <c r="R523" i="8"/>
  <c r="T146" i="8"/>
  <c r="R146" i="8"/>
  <c r="T18" i="8"/>
  <c r="R18" i="8"/>
  <c r="T875" i="8"/>
  <c r="R875" i="8"/>
  <c r="T764" i="8"/>
  <c r="R764" i="8"/>
  <c r="T377" i="8"/>
  <c r="R377" i="8"/>
  <c r="T795" i="8"/>
  <c r="R795" i="8"/>
  <c r="T746" i="8"/>
  <c r="R746" i="8"/>
  <c r="T839" i="8"/>
  <c r="R839" i="8"/>
  <c r="T694" i="8"/>
  <c r="R694" i="8"/>
  <c r="T332" i="8"/>
  <c r="R332" i="8"/>
  <c r="T751" i="8"/>
  <c r="R751" i="8"/>
  <c r="T385" i="8"/>
  <c r="R385" i="8"/>
  <c r="T388" i="8"/>
  <c r="R388" i="8"/>
  <c r="T799" i="8"/>
  <c r="R799" i="8"/>
  <c r="T738" i="8"/>
  <c r="R738" i="8"/>
  <c r="T704" i="8"/>
  <c r="R704" i="8"/>
  <c r="T49" i="8"/>
  <c r="R49" i="8"/>
  <c r="T725" i="8"/>
  <c r="R725" i="8"/>
  <c r="T34" i="8"/>
  <c r="R34" i="8"/>
  <c r="T787" i="8"/>
  <c r="R787" i="8"/>
  <c r="T319" i="8"/>
  <c r="R319" i="8"/>
  <c r="T11" i="8"/>
  <c r="R11" i="8"/>
  <c r="T652" i="8"/>
  <c r="R652" i="8"/>
  <c r="T771" i="8"/>
  <c r="R771" i="8"/>
  <c r="T437" i="8"/>
  <c r="R437" i="8"/>
  <c r="T117" i="8"/>
  <c r="R117" i="8"/>
  <c r="T842" i="8"/>
  <c r="R842" i="8"/>
  <c r="T677" i="8"/>
  <c r="R677" i="8"/>
  <c r="T171" i="8"/>
  <c r="R171" i="8"/>
  <c r="T68" i="8"/>
  <c r="R68" i="8"/>
  <c r="T374" i="8"/>
  <c r="R374" i="8"/>
  <c r="T157" i="8"/>
  <c r="R157" i="8"/>
  <c r="T299" i="8"/>
  <c r="R299" i="8"/>
  <c r="T217" i="8"/>
  <c r="R217" i="8"/>
  <c r="T732" i="8"/>
  <c r="R732" i="8"/>
  <c r="T378" i="8"/>
  <c r="R378" i="8"/>
  <c r="T108" i="8"/>
  <c r="R108" i="8"/>
  <c r="T358" i="8"/>
  <c r="R358" i="8"/>
  <c r="T743" i="8"/>
  <c r="R743" i="8"/>
  <c r="T372" i="8"/>
  <c r="R372" i="8"/>
  <c r="T498" i="8"/>
  <c r="R498" i="8"/>
  <c r="T467" i="8"/>
  <c r="R467" i="8"/>
  <c r="R526" i="8"/>
  <c r="T104" i="8"/>
  <c r="R104" i="8"/>
  <c r="T540" i="8"/>
  <c r="R540" i="8"/>
  <c r="T772" i="8"/>
  <c r="R772" i="8"/>
  <c r="T174" i="8"/>
  <c r="R174" i="8"/>
  <c r="T806" i="8"/>
  <c r="R806" i="8"/>
  <c r="T223" i="8"/>
  <c r="R223" i="8"/>
  <c r="T193" i="8"/>
  <c r="R193" i="8"/>
  <c r="T789" i="8"/>
  <c r="R789" i="8"/>
  <c r="T313" i="8"/>
  <c r="R313" i="8"/>
  <c r="T813" i="8"/>
  <c r="R813" i="8"/>
  <c r="T391" i="8"/>
  <c r="R391" i="8"/>
  <c r="T353" i="8"/>
  <c r="R353" i="8"/>
  <c r="T65" i="8"/>
  <c r="R65" i="8"/>
  <c r="T346" i="8"/>
  <c r="R346" i="8"/>
  <c r="T818" i="8"/>
  <c r="R818" i="8"/>
  <c r="T692" i="8"/>
  <c r="R692" i="8"/>
  <c r="T196" i="8"/>
  <c r="R196" i="8"/>
  <c r="T585" i="8"/>
  <c r="R585" i="8"/>
  <c r="T462" i="8"/>
  <c r="R462" i="8"/>
  <c r="T679" i="8"/>
  <c r="R679" i="8"/>
  <c r="T337" i="8"/>
  <c r="R337" i="8"/>
  <c r="T375" i="8"/>
  <c r="R375" i="8"/>
  <c r="T78" i="8"/>
  <c r="R78" i="8"/>
  <c r="T766" i="8"/>
  <c r="R766" i="8"/>
  <c r="T579" i="8"/>
  <c r="R579" i="8"/>
  <c r="T658" i="8"/>
  <c r="R658" i="8"/>
  <c r="T361" i="8"/>
  <c r="R361" i="8"/>
  <c r="T406" i="8"/>
  <c r="R406" i="8"/>
  <c r="T125" i="8"/>
  <c r="R125" i="8"/>
  <c r="T202" i="8"/>
  <c r="R202" i="8"/>
  <c r="T341" i="8"/>
  <c r="R341" i="8"/>
  <c r="T405" i="8"/>
  <c r="R405" i="8"/>
  <c r="R736" i="8"/>
  <c r="T290" i="8"/>
  <c r="R290" i="8"/>
  <c r="T111" i="8"/>
  <c r="R111" i="8"/>
  <c r="T70" i="8"/>
  <c r="R70" i="8"/>
  <c r="T274" i="8"/>
  <c r="R274" i="8"/>
  <c r="T491" i="8"/>
  <c r="R491" i="8"/>
  <c r="T546" i="8"/>
  <c r="R546" i="8"/>
  <c r="T603" i="8"/>
  <c r="R603" i="8"/>
  <c r="T173" i="8"/>
  <c r="R173" i="8"/>
  <c r="T621" i="8"/>
  <c r="R621" i="8"/>
  <c r="T819" i="8"/>
  <c r="R819" i="8"/>
  <c r="T410" i="8"/>
  <c r="R410" i="8"/>
  <c r="T87" i="8"/>
  <c r="R87" i="8"/>
  <c r="T520" i="8"/>
  <c r="R520" i="8"/>
  <c r="T118" i="8"/>
  <c r="R118" i="8"/>
  <c r="T143" i="8"/>
  <c r="R143" i="8"/>
  <c r="T820" i="8"/>
  <c r="R820" i="8"/>
  <c r="T71" i="8"/>
  <c r="R71" i="8"/>
  <c r="T229" i="8"/>
  <c r="R229" i="8"/>
  <c r="T554" i="8"/>
  <c r="R554" i="8"/>
  <c r="T655" i="8"/>
  <c r="R655" i="8"/>
  <c r="T815" i="8"/>
  <c r="R815" i="8"/>
  <c r="T390" i="8"/>
  <c r="R390" i="8"/>
  <c r="T83" i="8"/>
  <c r="R83" i="8"/>
  <c r="R345" i="8"/>
  <c r="T564" i="8"/>
  <c r="R564" i="8"/>
  <c r="T707" i="8"/>
  <c r="R707" i="8"/>
  <c r="T131" i="8"/>
  <c r="R131" i="8"/>
  <c r="T678" i="8"/>
  <c r="R678" i="8"/>
  <c r="T251" i="8"/>
  <c r="R251" i="8"/>
  <c r="T608" i="8"/>
  <c r="R608" i="8"/>
  <c r="T237" i="8"/>
  <c r="R237" i="8"/>
  <c r="T688" i="8"/>
  <c r="R688" i="8"/>
  <c r="T685" i="8"/>
  <c r="R685" i="8"/>
  <c r="R100" i="8"/>
  <c r="T416" i="8"/>
  <c r="R416" i="8"/>
  <c r="T63" i="8"/>
  <c r="R63" i="8"/>
  <c r="T89" i="8"/>
  <c r="R89" i="8"/>
  <c r="T627" i="8"/>
  <c r="R627" i="8"/>
  <c r="T234" i="8"/>
  <c r="R234" i="8"/>
  <c r="T228" i="8"/>
  <c r="R228" i="8"/>
  <c r="T130" i="8"/>
  <c r="R130" i="8"/>
  <c r="T396" i="8"/>
  <c r="R396" i="8"/>
  <c r="T469" i="8"/>
  <c r="R469" i="8"/>
  <c r="T443" i="8"/>
  <c r="R443" i="8"/>
  <c r="T882" i="8"/>
  <c r="R882" i="8"/>
  <c r="T273" i="8"/>
  <c r="R273" i="8"/>
  <c r="T724" i="8"/>
  <c r="R724" i="8"/>
  <c r="T786" i="8"/>
  <c r="R786" i="8"/>
  <c r="T869" i="8"/>
  <c r="R869" i="8"/>
  <c r="T569" i="8"/>
  <c r="R569" i="8"/>
  <c r="T591" i="8"/>
  <c r="R591" i="8"/>
  <c r="T136" i="8"/>
  <c r="R136" i="8"/>
  <c r="T29" i="8"/>
  <c r="R29" i="8"/>
  <c r="T826" i="8"/>
  <c r="R826" i="8"/>
  <c r="T735" i="8"/>
  <c r="R735" i="8"/>
  <c r="T364" i="8"/>
  <c r="R364" i="8"/>
  <c r="T318" i="8"/>
  <c r="R318" i="8"/>
  <c r="T667" i="8"/>
  <c r="R667" i="8"/>
  <c r="R413" i="8"/>
  <c r="T10" i="8"/>
  <c r="R10" i="8"/>
  <c r="T383" i="8"/>
  <c r="R383" i="8"/>
  <c r="T145" i="8"/>
  <c r="R145" i="8"/>
  <c r="T52" i="8"/>
  <c r="R52" i="8"/>
  <c r="T720" i="8"/>
  <c r="R720" i="8"/>
  <c r="T563" i="8"/>
  <c r="R563" i="8"/>
  <c r="T317" i="8"/>
  <c r="R317" i="8"/>
  <c r="T698" i="8"/>
  <c r="R698" i="8"/>
  <c r="T633" i="8"/>
  <c r="R633" i="8"/>
  <c r="T170" i="8"/>
  <c r="R170" i="8"/>
  <c r="T476" i="8"/>
  <c r="R476" i="8"/>
  <c r="T891" i="8"/>
  <c r="R891" i="8"/>
  <c r="T770" i="8"/>
  <c r="R770" i="8"/>
  <c r="T66" i="8"/>
  <c r="R66" i="8"/>
  <c r="T513" i="8"/>
  <c r="R513" i="8"/>
  <c r="T532" i="8"/>
  <c r="R532" i="8"/>
  <c r="R804" i="8"/>
  <c r="T760" i="8"/>
  <c r="R760" i="8"/>
  <c r="T281" i="8"/>
  <c r="R281" i="8"/>
  <c r="T73" i="8"/>
  <c r="R73" i="8"/>
  <c r="T687" i="8"/>
  <c r="R687" i="8"/>
  <c r="T859" i="8"/>
  <c r="R859" i="8"/>
  <c r="T496" i="8"/>
  <c r="R496" i="8"/>
  <c r="T638" i="8"/>
  <c r="R638" i="8"/>
  <c r="T172" i="8"/>
  <c r="R172" i="8"/>
  <c r="T412" i="8"/>
  <c r="R412" i="8"/>
  <c r="T330" i="8"/>
  <c r="R330" i="8"/>
  <c r="T769" i="8"/>
  <c r="R769" i="8"/>
  <c r="T475" i="8"/>
  <c r="R475" i="8"/>
  <c r="R676" i="8"/>
  <c r="T159" i="8"/>
  <c r="R159" i="8"/>
  <c r="T54" i="8"/>
  <c r="R54" i="8"/>
  <c r="T331" i="8"/>
  <c r="R331" i="8"/>
  <c r="T559" i="8"/>
  <c r="R559" i="8"/>
  <c r="T150" i="8"/>
  <c r="R150" i="8"/>
  <c r="T182" i="8"/>
  <c r="R182" i="8"/>
  <c r="T387" i="8"/>
  <c r="R387" i="8"/>
  <c r="T339" i="8"/>
  <c r="R339" i="8"/>
  <c r="T741" i="8"/>
  <c r="R741" i="8"/>
  <c r="T322" i="8"/>
  <c r="R322" i="8"/>
  <c r="T810" i="8"/>
  <c r="R810" i="8"/>
  <c r="T99" i="8"/>
  <c r="R99" i="8"/>
  <c r="T703" i="8"/>
  <c r="R703" i="8"/>
  <c r="T107" i="8"/>
  <c r="R107" i="8"/>
  <c r="T744" i="8"/>
  <c r="R744" i="8"/>
  <c r="T23" i="8"/>
  <c r="R23" i="8"/>
  <c r="T16" i="8"/>
  <c r="R16" i="8"/>
  <c r="T214" i="8"/>
  <c r="R214" i="8"/>
  <c r="T192" i="8"/>
  <c r="R192" i="8"/>
  <c r="T42" i="8"/>
  <c r="R42" i="8"/>
  <c r="T617" i="8"/>
  <c r="R617" i="8"/>
  <c r="T306" i="8"/>
  <c r="R306" i="8"/>
  <c r="T43" i="8"/>
  <c r="R43" i="8"/>
  <c r="T531" i="8"/>
  <c r="R531" i="8"/>
  <c r="T417" i="8"/>
  <c r="R417" i="8"/>
  <c r="T646" i="8"/>
  <c r="R646" i="8"/>
  <c r="T122" i="8"/>
  <c r="R122" i="8"/>
  <c r="T552" i="8"/>
  <c r="R552" i="8"/>
  <c r="T745" i="8"/>
  <c r="R745" i="8"/>
  <c r="T604" i="8"/>
  <c r="R604" i="8"/>
  <c r="T886" i="8"/>
  <c r="R886" i="8"/>
  <c r="T484" i="8"/>
  <c r="R484" i="8"/>
  <c r="T723" i="8"/>
  <c r="R723" i="8"/>
  <c r="T514" i="8"/>
  <c r="R514" i="8"/>
  <c r="T371" i="8"/>
  <c r="R371" i="8"/>
  <c r="T862" i="8"/>
  <c r="R862" i="8"/>
  <c r="R681" i="8"/>
  <c r="T460" i="8"/>
  <c r="R460" i="8"/>
  <c r="T586" i="8"/>
  <c r="R586" i="8"/>
  <c r="T518" i="8"/>
  <c r="R518" i="8"/>
  <c r="T357" i="8"/>
  <c r="R357" i="8"/>
  <c r="T576" i="8"/>
  <c r="R576" i="8"/>
  <c r="T550" i="8"/>
  <c r="R550" i="8"/>
  <c r="T278" i="8"/>
  <c r="R278" i="8"/>
  <c r="T207" i="8"/>
  <c r="R207" i="8"/>
  <c r="T663" i="8"/>
  <c r="R663" i="8"/>
  <c r="T59" i="8"/>
  <c r="R59" i="8"/>
  <c r="T883" i="8"/>
  <c r="R883" i="8"/>
  <c r="T327" i="8"/>
  <c r="R327" i="8"/>
  <c r="T397" i="8"/>
  <c r="R397" i="8"/>
  <c r="T589" i="8"/>
  <c r="R589" i="8"/>
  <c r="T458" i="8"/>
  <c r="R458" i="8"/>
  <c r="T418" i="8"/>
  <c r="R418" i="8"/>
  <c r="T351" i="8"/>
  <c r="R351" i="8"/>
  <c r="T684" i="8"/>
  <c r="R684" i="8"/>
  <c r="T287" i="8"/>
  <c r="R287" i="8"/>
  <c r="T454" i="8"/>
  <c r="R454" i="8"/>
  <c r="T625" i="8"/>
  <c r="R625" i="8"/>
  <c r="T420" i="8"/>
  <c r="R420" i="8"/>
  <c r="T693" i="8"/>
  <c r="R693" i="8"/>
  <c r="T702" i="8"/>
  <c r="R702" i="8"/>
  <c r="T266" i="8"/>
  <c r="R266" i="8"/>
  <c r="T716" i="8"/>
  <c r="R716" i="8"/>
  <c r="R399" i="8"/>
  <c r="T503" i="8"/>
  <c r="R503" i="8"/>
  <c r="T400" i="8"/>
  <c r="R400" i="8"/>
  <c r="T154" i="8"/>
  <c r="R154" i="8"/>
  <c r="T431" i="8"/>
  <c r="R431" i="8"/>
  <c r="T533" i="8"/>
  <c r="R533" i="8"/>
  <c r="T846" i="8"/>
  <c r="R846" i="8"/>
  <c r="T779" i="8"/>
  <c r="R779" i="8"/>
  <c r="T571" i="8"/>
  <c r="R571" i="8"/>
  <c r="T75" i="8"/>
  <c r="R75" i="8"/>
  <c r="T560" i="8"/>
  <c r="R560" i="8"/>
  <c r="T689" i="8"/>
  <c r="R689" i="8"/>
  <c r="T463" i="8"/>
  <c r="R463" i="8"/>
  <c r="T31" i="8"/>
  <c r="R31" i="8"/>
  <c r="T767" i="8"/>
  <c r="R767" i="8"/>
  <c r="T79" i="8"/>
  <c r="R79" i="8"/>
  <c r="T796" i="8"/>
  <c r="R796" i="8"/>
  <c r="T293" i="8"/>
  <c r="R293" i="8"/>
  <c r="T151" i="8"/>
  <c r="R151" i="8"/>
  <c r="T624" i="8"/>
  <c r="R624" i="8"/>
  <c r="T877" i="8"/>
  <c r="R877" i="8"/>
  <c r="T613" i="8"/>
  <c r="R613" i="8"/>
  <c r="T116" i="8"/>
  <c r="R116" i="8"/>
  <c r="T268" i="8"/>
  <c r="R268" i="8"/>
  <c r="T765" i="8"/>
  <c r="R765" i="8"/>
  <c r="T421" i="8"/>
  <c r="R421" i="8"/>
  <c r="T7" i="8"/>
  <c r="R7" i="8"/>
  <c r="T878" i="8"/>
  <c r="R878" i="8"/>
  <c r="T135" i="8"/>
  <c r="R135" i="8"/>
  <c r="T9" i="8"/>
  <c r="R9" i="8"/>
  <c r="T254" i="8"/>
  <c r="R254" i="8"/>
  <c r="T471" i="8"/>
  <c r="R471" i="8"/>
  <c r="T76" i="8"/>
  <c r="R76" i="8"/>
  <c r="T662" i="8"/>
  <c r="R662" i="8"/>
  <c r="T180" i="8"/>
  <c r="R180" i="8"/>
  <c r="T208" i="8"/>
  <c r="R208" i="8"/>
  <c r="R657" i="8"/>
  <c r="R629" i="8"/>
  <c r="T618" i="8"/>
  <c r="R618" i="8"/>
  <c r="T184" i="8"/>
  <c r="R184" i="8"/>
  <c r="T48" i="8"/>
  <c r="R48" i="8"/>
  <c r="T727" i="8"/>
  <c r="R727" i="8"/>
  <c r="T528" i="8"/>
  <c r="R528" i="8"/>
  <c r="T26" i="8"/>
  <c r="R26" i="8"/>
  <c r="T19" i="8"/>
  <c r="R19" i="8"/>
  <c r="T728" i="8"/>
  <c r="R728" i="8"/>
  <c r="T186" i="8"/>
  <c r="R186" i="8"/>
  <c r="T139" i="8"/>
  <c r="R139" i="8"/>
  <c r="T325" i="8"/>
  <c r="R325" i="8"/>
  <c r="T836" i="8"/>
  <c r="R836" i="8"/>
  <c r="T505" i="8"/>
  <c r="R505" i="8"/>
  <c r="T847" i="8"/>
  <c r="R847" i="8"/>
  <c r="T777" i="8"/>
  <c r="R777" i="8"/>
  <c r="T788" i="8"/>
  <c r="R788" i="8"/>
  <c r="T156" i="8"/>
  <c r="R156" i="8"/>
  <c r="T561" i="8"/>
  <c r="R561" i="8"/>
  <c r="T543" i="8"/>
  <c r="R543" i="8"/>
  <c r="T785" i="8"/>
  <c r="R785" i="8"/>
  <c r="T794" i="8"/>
  <c r="R794" i="8"/>
  <c r="T641" i="8"/>
  <c r="R641" i="8"/>
  <c r="T697" i="8"/>
  <c r="R697" i="8"/>
  <c r="T132" i="8"/>
  <c r="R132" i="8"/>
  <c r="T262" i="8"/>
  <c r="R262" i="8"/>
  <c r="T712" i="8"/>
  <c r="R712" i="8"/>
  <c r="T530" i="8"/>
  <c r="R530" i="8"/>
  <c r="T734" i="8"/>
  <c r="R734" i="8"/>
  <c r="T62" i="8"/>
  <c r="R62" i="8"/>
  <c r="T141" i="8"/>
  <c r="R141" i="8"/>
  <c r="T497" i="8"/>
  <c r="R497" i="8"/>
  <c r="T451" i="8"/>
  <c r="R451" i="8"/>
  <c r="T67" i="8"/>
  <c r="R67" i="8"/>
  <c r="T730" i="8"/>
  <c r="R730" i="8"/>
  <c r="T855" i="8"/>
  <c r="R855" i="8"/>
  <c r="T731" i="8"/>
  <c r="R731" i="8"/>
  <c r="T470" i="8"/>
  <c r="R470" i="8"/>
  <c r="T404" i="8"/>
  <c r="R404" i="8"/>
  <c r="T874" i="8"/>
  <c r="R874" i="8"/>
  <c r="T210" i="8"/>
  <c r="R210" i="8"/>
  <c r="R233" i="8"/>
  <c r="T811" i="8"/>
  <c r="R811" i="8"/>
  <c r="T289" i="8"/>
  <c r="R289" i="8"/>
  <c r="T359" i="8"/>
  <c r="R359" i="8"/>
  <c r="T623" i="8"/>
  <c r="R623" i="8"/>
  <c r="T673" i="8"/>
  <c r="R673" i="8"/>
  <c r="T544" i="8"/>
  <c r="R544" i="8"/>
  <c r="T863" i="8"/>
  <c r="R863" i="8"/>
  <c r="T778" i="8"/>
  <c r="R778" i="8"/>
  <c r="T706" i="8"/>
  <c r="R706" i="8"/>
  <c r="T409" i="8"/>
  <c r="R409" i="8"/>
  <c r="T231" i="8"/>
  <c r="R231" i="8"/>
  <c r="T547" i="8"/>
  <c r="R547" i="8"/>
  <c r="T478" i="8"/>
  <c r="R478" i="8"/>
  <c r="T271" i="8"/>
  <c r="R271" i="8"/>
  <c r="T851" i="8"/>
  <c r="R851" i="8"/>
  <c r="T242" i="8"/>
  <c r="R242" i="8"/>
  <c r="T620" i="8"/>
  <c r="R620" i="8"/>
  <c r="T536" i="8"/>
  <c r="R536" i="8"/>
  <c r="T664" i="8"/>
  <c r="R664" i="8"/>
  <c r="T570" i="8"/>
  <c r="R570" i="8"/>
  <c r="T74" i="8"/>
  <c r="R74" i="8"/>
  <c r="T347" i="8"/>
  <c r="R347" i="8"/>
  <c r="T584" i="8"/>
  <c r="R584" i="8"/>
  <c r="T572" i="8"/>
  <c r="R572" i="8"/>
  <c r="T165" i="8"/>
  <c r="R165" i="8"/>
  <c r="T411" i="8"/>
  <c r="R411" i="8"/>
  <c r="T870" i="8"/>
  <c r="R870" i="8"/>
  <c r="T524" i="8"/>
  <c r="R524" i="8"/>
  <c r="T294" i="8"/>
  <c r="R294" i="8"/>
  <c r="T183" i="8"/>
  <c r="R183" i="8"/>
  <c r="T82" i="8"/>
  <c r="R82" i="8"/>
  <c r="T240" i="8"/>
  <c r="R240" i="8"/>
  <c r="T436" i="8"/>
  <c r="R436" i="8"/>
  <c r="T748" i="8"/>
  <c r="R748" i="8"/>
  <c r="T671" i="8"/>
  <c r="R671" i="8"/>
  <c r="T260" i="8"/>
  <c r="R260" i="8"/>
  <c r="T828" i="8"/>
  <c r="R828" i="8"/>
  <c r="T884" i="8"/>
  <c r="R884" i="8"/>
  <c r="T482" i="8"/>
  <c r="R482" i="8"/>
  <c r="R348" i="8"/>
  <c r="T834" i="8"/>
  <c r="R834" i="8"/>
  <c r="T389" i="8"/>
  <c r="R389" i="8"/>
  <c r="T303" i="8"/>
  <c r="R303" i="8"/>
  <c r="T309" i="8"/>
  <c r="R309" i="8"/>
  <c r="T817" i="8"/>
  <c r="R817" i="8"/>
  <c r="T255" i="8"/>
  <c r="R255" i="8"/>
  <c r="T109" i="8"/>
  <c r="R109" i="8"/>
  <c r="T246" i="8"/>
  <c r="R246" i="8"/>
  <c r="T890" i="8"/>
  <c r="R890" i="8"/>
  <c r="T245" i="8"/>
  <c r="R245" i="8"/>
  <c r="T438" i="8"/>
  <c r="R438" i="8"/>
  <c r="T850" i="8"/>
  <c r="R850" i="8"/>
  <c r="T381" i="8"/>
  <c r="R381" i="8"/>
  <c r="T36" i="8"/>
  <c r="R36" i="8"/>
  <c r="T805" i="8"/>
  <c r="R805" i="8"/>
  <c r="T185" i="8"/>
  <c r="R185" i="8"/>
  <c r="T442" i="8"/>
  <c r="R442" i="8"/>
  <c r="T490" i="8"/>
  <c r="R490" i="8"/>
  <c r="T310" i="8"/>
  <c r="R310" i="8"/>
  <c r="T282" i="8"/>
  <c r="R282" i="8"/>
  <c r="T33" i="8"/>
  <c r="R33" i="8"/>
  <c r="T833" i="8"/>
  <c r="R833" i="8"/>
  <c r="T379" i="8"/>
  <c r="R379" i="8"/>
  <c r="T155" i="8"/>
  <c r="R155" i="8"/>
  <c r="T626" i="8"/>
  <c r="R626" i="8"/>
  <c r="T27" i="8"/>
  <c r="R27" i="8"/>
  <c r="T511" i="8"/>
  <c r="R511" i="8"/>
  <c r="T446" i="8"/>
  <c r="R446" i="8"/>
  <c r="T84" i="8"/>
  <c r="R84" i="8"/>
  <c r="T551" i="8"/>
  <c r="R551" i="8"/>
  <c r="T194" i="8"/>
  <c r="R194" i="8"/>
  <c r="T350" i="8"/>
  <c r="R350" i="8"/>
  <c r="T366" i="8"/>
  <c r="R366" i="8"/>
  <c r="T781" i="8"/>
  <c r="R781" i="8"/>
  <c r="R816" i="8"/>
  <c r="T696" i="8"/>
  <c r="R696" i="8"/>
  <c r="T733" i="8"/>
  <c r="R733" i="8"/>
  <c r="T24" i="8"/>
  <c r="R24" i="8"/>
  <c r="T285" i="8"/>
  <c r="R285" i="8"/>
  <c r="T880" i="8"/>
  <c r="R880" i="8"/>
  <c r="T881" i="8"/>
  <c r="R881" i="8"/>
  <c r="T307" i="8"/>
  <c r="R307" i="8"/>
  <c r="T455" i="8"/>
  <c r="R455" i="8"/>
  <c r="T691" i="8"/>
  <c r="R691" i="8"/>
  <c r="T888" i="8"/>
  <c r="R888" i="8"/>
  <c r="T30" i="8"/>
  <c r="R30" i="8"/>
  <c r="T812" i="8"/>
  <c r="R812" i="8"/>
  <c r="T340" i="8"/>
  <c r="R340" i="8"/>
  <c r="T362" i="8"/>
  <c r="R362" i="8"/>
  <c r="T401" i="8"/>
  <c r="R401" i="8"/>
  <c r="T844" i="8"/>
  <c r="R844" i="8"/>
  <c r="S6" i="8"/>
  <c r="M4" i="8"/>
  <c r="J782" i="8" l="1"/>
  <c r="J657" i="8"/>
  <c r="J443" i="8"/>
  <c r="J458" i="8"/>
  <c r="J208" i="8"/>
  <c r="J878" i="8"/>
  <c r="J624" i="8"/>
  <c r="J689" i="8"/>
  <c r="J431" i="8"/>
  <c r="J330" i="8"/>
  <c r="J281" i="8"/>
  <c r="J704" i="8"/>
  <c r="J365" i="8"/>
  <c r="J798" i="8"/>
  <c r="J814" i="8"/>
  <c r="J327" i="8"/>
  <c r="J17" i="8"/>
  <c r="J301" i="8"/>
  <c r="J133" i="8"/>
  <c r="J762" i="8"/>
  <c r="J284" i="8"/>
  <c r="J152" i="8"/>
  <c r="J171" i="8"/>
  <c r="J11" i="8"/>
  <c r="J738" i="8"/>
  <c r="J632" i="8"/>
  <c r="J773" i="8"/>
  <c r="J653" i="8"/>
  <c r="J252" i="8"/>
  <c r="J593" i="8"/>
  <c r="J489" i="8"/>
  <c r="J338" i="8"/>
  <c r="J664" i="8"/>
  <c r="J487" i="8"/>
  <c r="J568" i="8"/>
  <c r="J436" i="8"/>
  <c r="J811" i="8"/>
  <c r="J684" i="8"/>
  <c r="J518" i="8"/>
  <c r="J475" i="8"/>
  <c r="J103" i="8"/>
  <c r="J642" i="8"/>
  <c r="J541" i="8"/>
  <c r="J872" i="8"/>
  <c r="J195" i="8"/>
  <c r="J700" i="8"/>
  <c r="J410" i="8"/>
  <c r="J711" i="8"/>
  <c r="J316" i="8"/>
  <c r="J654" i="8"/>
  <c r="J599" i="8"/>
  <c r="J861" i="8"/>
  <c r="J640" i="8"/>
  <c r="J883" i="8"/>
  <c r="J390" i="8"/>
  <c r="J542" i="8"/>
  <c r="J611" i="8"/>
  <c r="J209" i="8"/>
  <c r="J837" i="8"/>
  <c r="J715" i="8"/>
  <c r="J827" i="8"/>
  <c r="J574" i="8"/>
  <c r="J360" i="8"/>
  <c r="J791" i="8"/>
  <c r="J200" i="8"/>
  <c r="J374" i="8"/>
  <c r="J49" i="8"/>
  <c r="J609" i="8"/>
  <c r="J160" i="8"/>
  <c r="J729" i="8"/>
  <c r="J790" i="8"/>
  <c r="J644" i="8"/>
  <c r="J239" i="8"/>
  <c r="J506" i="8"/>
  <c r="J717" i="8"/>
  <c r="J589" i="8"/>
  <c r="J397" i="8"/>
  <c r="J760" i="8"/>
  <c r="J591" i="8"/>
  <c r="J678" i="8"/>
  <c r="J683" i="8"/>
  <c r="J326" i="8"/>
  <c r="J529" i="8"/>
  <c r="J140" i="8"/>
  <c r="J137" i="8"/>
  <c r="J799" i="8"/>
  <c r="J243" i="8"/>
  <c r="J430" i="8"/>
  <c r="J651" i="8"/>
  <c r="J411" i="8"/>
  <c r="J842" i="8"/>
  <c r="J388" i="8"/>
  <c r="J119" i="8"/>
  <c r="J534" i="8"/>
  <c r="J889" i="8"/>
  <c r="J879" i="8"/>
  <c r="J601" i="8"/>
  <c r="J249" i="8"/>
  <c r="J335" i="8"/>
  <c r="J112" i="8"/>
  <c r="J50" i="8"/>
  <c r="J562" i="8"/>
  <c r="J863" i="8"/>
  <c r="J460" i="8"/>
  <c r="J745" i="8"/>
  <c r="J306" i="8"/>
  <c r="J107" i="8"/>
  <c r="J182" i="8"/>
  <c r="J498" i="8"/>
  <c r="J299" i="8"/>
  <c r="J292" i="8"/>
  <c r="J333" i="8"/>
  <c r="J261" i="8"/>
  <c r="J461" i="8"/>
  <c r="J595" i="8"/>
  <c r="J831" i="8"/>
  <c r="J308" i="8"/>
  <c r="J422" i="8"/>
  <c r="J248" i="8"/>
  <c r="J483" i="8"/>
  <c r="J363" i="8"/>
  <c r="J298" i="8"/>
  <c r="J105" i="8"/>
  <c r="J876" i="8"/>
  <c r="J702" i="8"/>
  <c r="J736" i="8"/>
  <c r="J405" i="8"/>
  <c r="J196" i="8"/>
  <c r="J313" i="8"/>
  <c r="J104" i="8"/>
  <c r="J795" i="8"/>
  <c r="J377" i="8"/>
  <c r="J134" i="8"/>
  <c r="J756" i="8"/>
  <c r="J259" i="8"/>
  <c r="J69" i="8"/>
  <c r="J342" i="8"/>
  <c r="J645" i="8"/>
  <c r="J264" i="8"/>
  <c r="J418" i="8"/>
  <c r="J604" i="8"/>
  <c r="J43" i="8"/>
  <c r="J744" i="8"/>
  <c r="J387" i="8"/>
  <c r="J676" i="8"/>
  <c r="J786" i="8"/>
  <c r="J688" i="8"/>
  <c r="J345" i="8"/>
  <c r="J83" i="8"/>
  <c r="J603" i="8"/>
  <c r="J581" i="8"/>
  <c r="J840" i="8"/>
  <c r="J671" i="8"/>
  <c r="J570" i="8"/>
  <c r="J544" i="8"/>
  <c r="J673" i="8"/>
  <c r="J546" i="8"/>
  <c r="J202" i="8"/>
  <c r="J78" i="8"/>
  <c r="J818" i="8"/>
  <c r="J193" i="8"/>
  <c r="J768" i="8"/>
  <c r="J699" i="8"/>
  <c r="J848" i="8"/>
  <c r="J38" i="8"/>
  <c r="J408" i="8"/>
  <c r="J164" i="8"/>
  <c r="J113" i="8"/>
  <c r="J726" i="8"/>
  <c r="J626" i="8"/>
  <c r="J442" i="8"/>
  <c r="J245" i="8"/>
  <c r="J231" i="8"/>
  <c r="J332" i="8"/>
  <c r="J18" i="8"/>
  <c r="J146" i="8"/>
  <c r="J636" i="8"/>
  <c r="J380" i="8"/>
  <c r="J435" i="8"/>
  <c r="J109" i="8"/>
  <c r="J409" i="8"/>
  <c r="J48" i="8"/>
  <c r="J394" i="8"/>
  <c r="J719" i="8"/>
  <c r="J102" i="8"/>
  <c r="J175" i="8"/>
  <c r="J28" i="8"/>
  <c r="J81" i="8"/>
  <c r="J501" i="8"/>
  <c r="J805" i="8"/>
  <c r="J36" i="8"/>
  <c r="J82" i="8"/>
  <c r="J620" i="8"/>
  <c r="J242" i="8"/>
  <c r="J730" i="8"/>
  <c r="J67" i="8"/>
  <c r="J712" i="8"/>
  <c r="J262" i="8"/>
  <c r="J543" i="8"/>
  <c r="J561" i="8"/>
  <c r="J325" i="8"/>
  <c r="J139" i="8"/>
  <c r="J727" i="8"/>
  <c r="J287" i="8"/>
  <c r="J550" i="8"/>
  <c r="J576" i="8"/>
  <c r="J136" i="8"/>
  <c r="J882" i="8"/>
  <c r="J627" i="8"/>
  <c r="J655" i="8"/>
  <c r="J34" i="8"/>
  <c r="J279" i="8"/>
  <c r="J615" i="8"/>
  <c r="J488" i="8"/>
  <c r="J538" i="8"/>
  <c r="J447" i="8"/>
  <c r="J835" i="8"/>
  <c r="J656" i="8"/>
  <c r="J179" i="8"/>
  <c r="J580" i="8"/>
  <c r="J763" i="8"/>
  <c r="J504" i="8"/>
  <c r="J392" i="8"/>
  <c r="J35" i="8"/>
  <c r="J96" i="8"/>
  <c r="J60" i="8"/>
  <c r="J696" i="8"/>
  <c r="J851" i="8"/>
  <c r="J271" i="8"/>
  <c r="J9" i="8"/>
  <c r="J613" i="8"/>
  <c r="J31" i="8"/>
  <c r="J533" i="8"/>
  <c r="J172" i="8"/>
  <c r="J638" i="8"/>
  <c r="J71" i="8"/>
  <c r="J819" i="8"/>
  <c r="J621" i="8"/>
  <c r="J70" i="8"/>
  <c r="J111" i="8"/>
  <c r="J437" i="8"/>
  <c r="J492" i="8"/>
  <c r="J892" i="8"/>
  <c r="J211" i="8"/>
  <c r="J515" i="8"/>
  <c r="J556" i="8"/>
  <c r="J582" i="8"/>
  <c r="J445" i="8"/>
  <c r="J415" i="8"/>
  <c r="J856" i="8"/>
  <c r="J263" i="8"/>
  <c r="J147" i="8"/>
  <c r="J393" i="8"/>
  <c r="J525" i="8"/>
  <c r="J455" i="8"/>
  <c r="J816" i="8"/>
  <c r="J781" i="8"/>
  <c r="J366" i="8"/>
  <c r="J490" i="8"/>
  <c r="J438" i="8"/>
  <c r="J303" i="8"/>
  <c r="J478" i="8"/>
  <c r="J547" i="8"/>
  <c r="J663" i="8"/>
  <c r="J496" i="8"/>
  <c r="J859" i="8"/>
  <c r="J66" i="8"/>
  <c r="J563" i="8"/>
  <c r="J364" i="8"/>
  <c r="J820" i="8"/>
  <c r="J108" i="8"/>
  <c r="J68" i="8"/>
  <c r="J652" i="8"/>
  <c r="J694" i="8"/>
  <c r="J839" i="8"/>
  <c r="J865" i="8"/>
  <c r="J860" i="8"/>
  <c r="J61" i="8"/>
  <c r="J829" i="8"/>
  <c r="J115" i="8"/>
  <c r="J350" i="8"/>
  <c r="J155" i="8"/>
  <c r="J185" i="8"/>
  <c r="J482" i="8"/>
  <c r="J240" i="8"/>
  <c r="J359" i="8"/>
  <c r="J293" i="8"/>
  <c r="J278" i="8"/>
  <c r="J687" i="8"/>
  <c r="J273" i="8"/>
  <c r="J234" i="8"/>
  <c r="J118" i="8"/>
  <c r="J732" i="8"/>
  <c r="J746" i="8"/>
  <c r="J523" i="8"/>
  <c r="J481" i="8"/>
  <c r="J161" i="8"/>
  <c r="J871" i="8"/>
  <c r="J512" i="8"/>
  <c r="J758" i="8"/>
  <c r="J40" i="8"/>
  <c r="J587" i="8"/>
  <c r="J660" i="8"/>
  <c r="J27" i="8"/>
  <c r="J874" i="8"/>
  <c r="J497" i="8"/>
  <c r="J788" i="8"/>
  <c r="J728" i="8"/>
  <c r="J618" i="8"/>
  <c r="J135" i="8"/>
  <c r="J877" i="8"/>
  <c r="J463" i="8"/>
  <c r="J371" i="8"/>
  <c r="J552" i="8"/>
  <c r="J42" i="8"/>
  <c r="J99" i="8"/>
  <c r="J476" i="8"/>
  <c r="J145" i="8"/>
  <c r="J29" i="8"/>
  <c r="J228" i="8"/>
  <c r="J143" i="8"/>
  <c r="J743" i="8"/>
  <c r="J117" i="8"/>
  <c r="J319" i="8"/>
  <c r="J20" i="8"/>
  <c r="J740" i="8"/>
  <c r="J203" i="8"/>
  <c r="J300" i="8"/>
  <c r="J128" i="8"/>
  <c r="J590" i="8"/>
  <c r="J324" i="8"/>
  <c r="J21" i="8"/>
  <c r="J368" i="8"/>
  <c r="J844" i="8"/>
  <c r="J401" i="8"/>
  <c r="J881" i="8"/>
  <c r="J381" i="8"/>
  <c r="J850" i="8"/>
  <c r="J255" i="8"/>
  <c r="J817" i="8"/>
  <c r="J884" i="8"/>
  <c r="J828" i="8"/>
  <c r="J165" i="8"/>
  <c r="J536" i="8"/>
  <c r="J404" i="8"/>
  <c r="J470" i="8"/>
  <c r="J141" i="8"/>
  <c r="J62" i="8"/>
  <c r="J697" i="8"/>
  <c r="J641" i="8"/>
  <c r="J777" i="8"/>
  <c r="J847" i="8"/>
  <c r="J26" i="8"/>
  <c r="J693" i="8"/>
  <c r="J351" i="8"/>
  <c r="J59" i="8"/>
  <c r="J514" i="8"/>
  <c r="J723" i="8"/>
  <c r="J122" i="8"/>
  <c r="J646" i="8"/>
  <c r="J214" i="8"/>
  <c r="J322" i="8"/>
  <c r="J559" i="8"/>
  <c r="J331" i="8"/>
  <c r="J412" i="8"/>
  <c r="J170" i="8"/>
  <c r="J383" i="8"/>
  <c r="J815" i="8"/>
  <c r="J173" i="8"/>
  <c r="J290" i="8"/>
  <c r="J358" i="8"/>
  <c r="J157" i="8"/>
  <c r="J787" i="8"/>
  <c r="J14" i="8"/>
  <c r="J459" i="8"/>
  <c r="J241" i="8"/>
  <c r="J808" i="8"/>
  <c r="J809" i="8"/>
  <c r="J598" i="8"/>
  <c r="J296" i="8"/>
  <c r="J177" i="8"/>
  <c r="J784" i="8"/>
  <c r="J283" i="8"/>
  <c r="J106" i="8"/>
  <c r="J367" i="8"/>
  <c r="J15" i="8"/>
  <c r="J648" i="8"/>
  <c r="J336" i="8"/>
  <c r="J349" i="8"/>
  <c r="J340" i="8"/>
  <c r="J194" i="8"/>
  <c r="J183" i="8"/>
  <c r="J584" i="8"/>
  <c r="J420" i="8"/>
  <c r="J804" i="8"/>
  <c r="J532" i="8"/>
  <c r="J698" i="8"/>
  <c r="J413" i="8"/>
  <c r="J667" i="8"/>
  <c r="J89" i="8"/>
  <c r="J520" i="8"/>
  <c r="J725" i="8"/>
  <c r="J605" i="8"/>
  <c r="J149" i="8"/>
  <c r="J757" i="8"/>
  <c r="J479" i="8"/>
  <c r="J457" i="8"/>
  <c r="J187" i="8"/>
  <c r="J780" i="8"/>
  <c r="J429" i="8"/>
  <c r="J822" i="8"/>
  <c r="J858" i="8"/>
  <c r="J280" i="8"/>
  <c r="J295" i="8"/>
  <c r="J114" i="8"/>
  <c r="J619" i="8"/>
  <c r="J267" i="8"/>
  <c r="J253" i="8"/>
  <c r="J597" i="8"/>
  <c r="J163" i="8"/>
  <c r="J661" i="8"/>
  <c r="J25" i="8"/>
  <c r="J849" i="8"/>
  <c r="J507" i="8"/>
  <c r="J321" i="8"/>
  <c r="J30" i="8"/>
  <c r="J24" i="8"/>
  <c r="J551" i="8"/>
  <c r="J84" i="8"/>
  <c r="J833" i="8"/>
  <c r="J294" i="8"/>
  <c r="J524" i="8"/>
  <c r="J347" i="8"/>
  <c r="J74" i="8"/>
  <c r="J706" i="8"/>
  <c r="J289" i="8"/>
  <c r="J76" i="8"/>
  <c r="J471" i="8"/>
  <c r="J765" i="8"/>
  <c r="J268" i="8"/>
  <c r="J796" i="8"/>
  <c r="J79" i="8"/>
  <c r="J571" i="8"/>
  <c r="J779" i="8"/>
  <c r="J503" i="8"/>
  <c r="J399" i="8"/>
  <c r="J716" i="8"/>
  <c r="J625" i="8"/>
  <c r="J454" i="8"/>
  <c r="J586" i="8"/>
  <c r="J886" i="8"/>
  <c r="J531" i="8"/>
  <c r="J513" i="8"/>
  <c r="J317" i="8"/>
  <c r="J318" i="8"/>
  <c r="J569" i="8"/>
  <c r="J63" i="8"/>
  <c r="J554" i="8"/>
  <c r="J229" i="8"/>
  <c r="J87" i="8"/>
  <c r="J491" i="8"/>
  <c r="J467" i="8"/>
  <c r="J378" i="8"/>
  <c r="J771" i="8"/>
  <c r="J751" i="8"/>
  <c r="J764" i="8"/>
  <c r="J610" i="8"/>
  <c r="J578" i="8"/>
  <c r="J376" i="8"/>
  <c r="J126" i="8"/>
  <c r="J304" i="8"/>
  <c r="J407" i="8"/>
  <c r="J95" i="8"/>
  <c r="J198" i="8"/>
  <c r="J669" i="8"/>
  <c r="J548" i="8"/>
  <c r="J305" i="8"/>
  <c r="J56" i="8"/>
  <c r="J37" i="8"/>
  <c r="J643" i="8"/>
  <c r="J776" i="8"/>
  <c r="J256" i="8"/>
  <c r="J148" i="8"/>
  <c r="J665" i="8"/>
  <c r="J85" i="8"/>
  <c r="J449" i="8"/>
  <c r="J452" i="8"/>
  <c r="J516" i="8"/>
  <c r="J843" i="8"/>
  <c r="J230" i="8"/>
  <c r="J275" i="8"/>
  <c r="J244" i="8"/>
  <c r="J191" i="8"/>
  <c r="J695" i="8"/>
  <c r="J32" i="8"/>
  <c r="J634" i="8"/>
  <c r="J759" i="8"/>
  <c r="J446" i="8"/>
  <c r="J511" i="8"/>
  <c r="J33" i="8"/>
  <c r="J282" i="8"/>
  <c r="J890" i="8"/>
  <c r="J389" i="8"/>
  <c r="J748" i="8"/>
  <c r="J870" i="8"/>
  <c r="J233" i="8"/>
  <c r="J266" i="8"/>
  <c r="J681" i="8"/>
  <c r="J769" i="8"/>
  <c r="J891" i="8"/>
  <c r="J52" i="8"/>
  <c r="J735" i="8"/>
  <c r="J826" i="8"/>
  <c r="J869" i="8"/>
  <c r="J396" i="8"/>
  <c r="J130" i="8"/>
  <c r="J100" i="8"/>
  <c r="J685" i="8"/>
  <c r="J564" i="8"/>
  <c r="J274" i="8"/>
  <c r="J125" i="8"/>
  <c r="J375" i="8"/>
  <c r="J346" i="8"/>
  <c r="J223" i="8"/>
  <c r="J372" i="8"/>
  <c r="J217" i="8"/>
  <c r="J677" i="8"/>
  <c r="J875" i="8"/>
  <c r="J433" i="8"/>
  <c r="J803" i="8"/>
  <c r="J519" i="8"/>
  <c r="J314" i="8"/>
  <c r="J8" i="8"/>
  <c r="J792" i="8"/>
  <c r="J450" i="8"/>
  <c r="J224" i="8"/>
  <c r="J423" i="8"/>
  <c r="J188" i="8"/>
  <c r="J297" i="8"/>
  <c r="J853" i="8"/>
  <c r="J721" i="8"/>
  <c r="J166" i="8"/>
  <c r="J199" i="8"/>
  <c r="J444" i="8"/>
  <c r="J265" i="8"/>
  <c r="J456" i="8"/>
  <c r="J270" i="8"/>
  <c r="J257" i="8"/>
  <c r="J535" i="8"/>
  <c r="J594" i="8"/>
  <c r="J566" i="8"/>
  <c r="J502" i="8"/>
  <c r="J854" i="8"/>
  <c r="J607" i="8"/>
  <c r="J226" i="8"/>
  <c r="J395" i="8"/>
  <c r="J682" i="8"/>
  <c r="J588" i="8"/>
  <c r="J129" i="8"/>
  <c r="J426" i="8"/>
  <c r="J398" i="8"/>
  <c r="J866" i="8"/>
  <c r="J220" i="8"/>
  <c r="J880" i="8"/>
  <c r="J362" i="8"/>
  <c r="J379" i="8"/>
  <c r="J770" i="8"/>
  <c r="J720" i="8"/>
  <c r="J469" i="8"/>
  <c r="J707" i="8"/>
  <c r="J341" i="8"/>
  <c r="J766" i="8"/>
  <c r="J692" i="8"/>
  <c r="J789" i="8"/>
  <c r="J526" i="8"/>
  <c r="J800" i="8"/>
  <c r="J887" i="8"/>
  <c r="J12" i="8"/>
  <c r="J472" i="8"/>
  <c r="J138" i="8"/>
  <c r="J101" i="8"/>
  <c r="J86" i="8"/>
  <c r="J630" i="8"/>
  <c r="J386" i="8"/>
  <c r="J77" i="8"/>
  <c r="J583" i="8"/>
  <c r="J432" i="8"/>
  <c r="J51" i="8"/>
  <c r="J628" i="8"/>
  <c r="J354" i="8"/>
  <c r="J606" i="8"/>
  <c r="J310" i="8"/>
  <c r="J260" i="8"/>
  <c r="J623" i="8"/>
  <c r="J210" i="8"/>
  <c r="J451" i="8"/>
  <c r="J132" i="8"/>
  <c r="J156" i="8"/>
  <c r="J186" i="8"/>
  <c r="J184" i="8"/>
  <c r="J254" i="8"/>
  <c r="J116" i="8"/>
  <c r="J767" i="8"/>
  <c r="J846" i="8"/>
  <c r="J357" i="8"/>
  <c r="J862" i="8"/>
  <c r="J617" i="8"/>
  <c r="J703" i="8"/>
  <c r="J150" i="8"/>
  <c r="J724" i="8"/>
  <c r="J600" i="8"/>
  <c r="J142" i="8"/>
  <c r="J701" i="8"/>
  <c r="J219" i="8"/>
  <c r="J801" i="8"/>
  <c r="J45" i="8"/>
  <c r="J834" i="8"/>
  <c r="J778" i="8"/>
  <c r="J207" i="8"/>
  <c r="J237" i="8"/>
  <c r="J845" i="8"/>
  <c r="J499" i="8"/>
  <c r="J852" i="8"/>
  <c r="J218" i="8"/>
  <c r="J474" i="8"/>
  <c r="J868" i="8"/>
  <c r="J64" i="8"/>
  <c r="J537" i="8"/>
  <c r="J320" i="8"/>
  <c r="J176" i="8"/>
  <c r="J247" i="8"/>
  <c r="J614" i="8"/>
  <c r="J749" i="8"/>
  <c r="J258" i="8"/>
  <c r="J832" i="8"/>
  <c r="J315" i="8"/>
  <c r="J558" i="8"/>
  <c r="J722" i="8"/>
  <c r="J291" i="8"/>
  <c r="J227" i="8"/>
  <c r="J517" i="8"/>
  <c r="J508" i="8"/>
  <c r="J19" i="8"/>
  <c r="J629" i="8"/>
  <c r="J192" i="8"/>
  <c r="J810" i="8"/>
  <c r="J406" i="8"/>
  <c r="J337" i="8"/>
  <c r="J65" i="8"/>
  <c r="J806" i="8"/>
  <c r="J686" i="8"/>
  <c r="J486" i="8"/>
  <c r="J495" i="8"/>
  <c r="J631" i="8"/>
  <c r="J369" i="8"/>
  <c r="J500" i="8"/>
  <c r="J510" i="8"/>
  <c r="J710" i="8"/>
  <c r="J709" i="8"/>
  <c r="J348" i="8"/>
  <c r="J633" i="8"/>
  <c r="J10" i="8"/>
  <c r="J608" i="8"/>
  <c r="J361" i="8"/>
  <c r="J679" i="8"/>
  <c r="J353" i="8"/>
  <c r="J174" i="8"/>
  <c r="J235" i="8"/>
  <c r="J343" i="8"/>
  <c r="J737" i="8"/>
  <c r="J162" i="8"/>
  <c r="J215" i="8"/>
  <c r="J668" i="8"/>
  <c r="J53" i="8"/>
  <c r="J328" i="8"/>
  <c r="J841" i="8"/>
  <c r="J110" i="8"/>
  <c r="J90" i="8"/>
  <c r="J733" i="8"/>
  <c r="J691" i="8"/>
  <c r="J309" i="8"/>
  <c r="J731" i="8"/>
  <c r="J734" i="8"/>
  <c r="J794" i="8"/>
  <c r="J505" i="8"/>
  <c r="J528" i="8"/>
  <c r="J180" i="8"/>
  <c r="J7" i="8"/>
  <c r="J151" i="8"/>
  <c r="J560" i="8"/>
  <c r="J154" i="8"/>
  <c r="J484" i="8"/>
  <c r="J417" i="8"/>
  <c r="J16" i="8"/>
  <c r="J741" i="8"/>
  <c r="J54" i="8"/>
  <c r="J251" i="8"/>
  <c r="J658" i="8"/>
  <c r="J462" i="8"/>
  <c r="J391" i="8"/>
  <c r="J772" i="8"/>
  <c r="J92" i="8"/>
  <c r="J414" i="8"/>
  <c r="J190" i="8"/>
  <c r="J718" i="8"/>
  <c r="J650" i="8"/>
  <c r="J775" i="8"/>
  <c r="J97" i="8"/>
  <c r="J612" i="8"/>
  <c r="J885" i="8"/>
  <c r="J602" i="8"/>
  <c r="J47" i="8"/>
  <c r="J158" i="8"/>
  <c r="J169" i="8"/>
  <c r="J670" i="8"/>
  <c r="J334" i="8"/>
  <c r="J823" i="8"/>
  <c r="J888" i="8"/>
  <c r="J246" i="8"/>
  <c r="J572" i="8"/>
  <c r="J855" i="8"/>
  <c r="J530" i="8"/>
  <c r="J785" i="8"/>
  <c r="J836" i="8"/>
  <c r="J662" i="8"/>
  <c r="J421" i="8"/>
  <c r="J75" i="8"/>
  <c r="J400" i="8"/>
  <c r="J23" i="8"/>
  <c r="J339" i="8"/>
  <c r="J159" i="8"/>
  <c r="J73" i="8"/>
  <c r="J416" i="8"/>
  <c r="J131" i="8"/>
  <c r="J579" i="8"/>
  <c r="J585" i="8"/>
  <c r="J813" i="8"/>
  <c r="J540" i="8"/>
  <c r="J385" i="8"/>
  <c r="J522" i="8"/>
  <c r="J22" i="8"/>
  <c r="J311" i="8"/>
  <c r="J557" i="8"/>
  <c r="J236" i="8"/>
  <c r="J485" i="8"/>
  <c r="J94" i="8"/>
  <c r="J123" i="8"/>
  <c r="J181" i="8"/>
  <c r="J120" i="8"/>
  <c r="J742" i="8"/>
  <c r="J124" i="8"/>
  <c r="J575" i="8"/>
  <c r="J285" i="8"/>
  <c r="J307" i="8"/>
  <c r="J812" i="8"/>
  <c r="N276" i="2"/>
  <c r="E276" i="2"/>
  <c r="D276" i="2"/>
  <c r="N314" i="2"/>
  <c r="E314" i="2"/>
  <c r="D314" i="2"/>
  <c r="L494" i="1"/>
  <c r="L72" i="1"/>
  <c r="N388" i="5"/>
  <c r="L388" i="5"/>
  <c r="I388" i="5" l="1"/>
  <c r="I276" i="2"/>
  <c r="I494" i="1"/>
  <c r="I72" i="1"/>
  <c r="I314" i="2"/>
  <c r="L253" i="1" l="1"/>
  <c r="I253" i="1" l="1"/>
  <c r="L774" i="1"/>
  <c r="I774" i="1" l="1"/>
  <c r="N563" i="2"/>
  <c r="E563" i="2"/>
  <c r="D563" i="2"/>
  <c r="L604" i="1"/>
  <c r="I563" i="2" l="1"/>
  <c r="I604" i="1"/>
  <c r="L350" i="1"/>
  <c r="I350" i="1" l="1"/>
  <c r="N542" i="2"/>
  <c r="E542" i="2"/>
  <c r="D542" i="2"/>
  <c r="N34" i="2"/>
  <c r="E34" i="2"/>
  <c r="D34" i="2"/>
  <c r="N217" i="5"/>
  <c r="L217" i="5"/>
  <c r="L473" i="1"/>
  <c r="L390" i="1"/>
  <c r="I542" i="2" l="1"/>
  <c r="I217" i="5"/>
  <c r="I473" i="1"/>
  <c r="I34" i="2"/>
  <c r="I390" i="1"/>
  <c r="N667" i="2"/>
  <c r="E667" i="2"/>
  <c r="D667" i="2"/>
  <c r="N666" i="2"/>
  <c r="E666" i="2"/>
  <c r="D666" i="2"/>
  <c r="N691" i="5"/>
  <c r="L691" i="5"/>
  <c r="A691" i="5"/>
  <c r="N640" i="5"/>
  <c r="L640" i="5"/>
  <c r="I640" i="5" l="1"/>
  <c r="I666" i="2"/>
  <c r="I691" i="5"/>
  <c r="I667" i="2"/>
  <c r="N596" i="2" l="1"/>
  <c r="E596" i="2"/>
  <c r="D596" i="2"/>
  <c r="N380" i="5"/>
  <c r="L380" i="5"/>
  <c r="N875" i="5"/>
  <c r="L875" i="5"/>
  <c r="A875" i="5"/>
  <c r="N521" i="5"/>
  <c r="L521" i="5"/>
  <c r="I596" i="2" l="1"/>
  <c r="I875" i="5"/>
  <c r="I380" i="5"/>
  <c r="I521" i="5"/>
  <c r="N768" i="2" l="1"/>
  <c r="E768" i="2"/>
  <c r="D768" i="2"/>
  <c r="N800" i="5"/>
  <c r="L800" i="5"/>
  <c r="I768" i="2" l="1"/>
  <c r="I800" i="5"/>
  <c r="N131" i="2"/>
  <c r="E131" i="2"/>
  <c r="D131" i="2"/>
  <c r="N889" i="5"/>
  <c r="L889" i="5"/>
  <c r="I131" i="2" l="1"/>
  <c r="I889" i="5"/>
  <c r="D139" i="2" l="1"/>
  <c r="E139" i="2"/>
  <c r="N139" i="2"/>
  <c r="D639" i="2"/>
  <c r="E639" i="2"/>
  <c r="N639" i="2"/>
  <c r="D591" i="2"/>
  <c r="E591" i="2"/>
  <c r="N591" i="2"/>
  <c r="D688" i="2"/>
  <c r="E688" i="2"/>
  <c r="N688" i="2"/>
  <c r="D812" i="2"/>
  <c r="E812" i="2"/>
  <c r="N812" i="2"/>
  <c r="D473" i="2"/>
  <c r="E473" i="2"/>
  <c r="N473" i="2"/>
  <c r="D47" i="2"/>
  <c r="E47" i="2"/>
  <c r="N47" i="2"/>
  <c r="D186" i="2"/>
  <c r="E186" i="2"/>
  <c r="N186" i="2"/>
  <c r="D824" i="2"/>
  <c r="E824" i="2"/>
  <c r="N824" i="2"/>
  <c r="D363" i="2"/>
  <c r="E363" i="2"/>
  <c r="N363" i="2"/>
  <c r="L107" i="5"/>
  <c r="N107" i="5"/>
  <c r="L626" i="5"/>
  <c r="N626" i="5"/>
  <c r="L14" i="5"/>
  <c r="N14" i="5"/>
  <c r="A889" i="5"/>
  <c r="L53" i="5"/>
  <c r="N53" i="5"/>
  <c r="L317" i="1"/>
  <c r="L413" i="1"/>
  <c r="L631" i="1"/>
  <c r="L235" i="1"/>
  <c r="L403" i="1"/>
  <c r="L868" i="1"/>
  <c r="L705" i="1"/>
  <c r="L300" i="1"/>
  <c r="L407" i="1"/>
  <c r="L279" i="1"/>
  <c r="L179" i="1"/>
  <c r="L850" i="1"/>
  <c r="L382" i="1"/>
  <c r="L803" i="1"/>
  <c r="L636" i="1"/>
  <c r="L420" i="1"/>
  <c r="L596" i="1"/>
  <c r="A107" i="5" l="1"/>
  <c r="I812" i="2"/>
  <c r="I591" i="2"/>
  <c r="I139" i="2"/>
  <c r="I824" i="2"/>
  <c r="I317" i="1"/>
  <c r="I107" i="5"/>
  <c r="I850" i="1"/>
  <c r="I363" i="2"/>
  <c r="I186" i="2"/>
  <c r="I473" i="2"/>
  <c r="I688" i="2"/>
  <c r="I639" i="2"/>
  <c r="I14" i="5"/>
  <c r="I626" i="5"/>
  <c r="I47" i="2"/>
  <c r="I53" i="5"/>
  <c r="I407" i="1"/>
  <c r="I179" i="1"/>
  <c r="I300" i="1"/>
  <c r="I279" i="1"/>
  <c r="I636" i="1"/>
  <c r="I596" i="1"/>
  <c r="I420" i="1"/>
  <c r="I382" i="1"/>
  <c r="I235" i="1"/>
  <c r="I803" i="1"/>
  <c r="I868" i="1"/>
  <c r="I631" i="1"/>
  <c r="I403" i="1"/>
  <c r="I705" i="1"/>
  <c r="I413" i="1"/>
  <c r="H73" i="3"/>
  <c r="I73" i="3"/>
  <c r="H32" i="3"/>
  <c r="I32" i="3"/>
  <c r="H29" i="3"/>
  <c r="I29" i="3"/>
  <c r="H20" i="3"/>
  <c r="I20" i="3"/>
  <c r="H38" i="3"/>
  <c r="I38" i="3"/>
  <c r="H27" i="3"/>
  <c r="I27" i="3"/>
  <c r="H24" i="3"/>
  <c r="I24" i="3"/>
  <c r="H44" i="3"/>
  <c r="I44" i="3"/>
  <c r="H71" i="3"/>
  <c r="I71" i="3"/>
  <c r="H76" i="3"/>
  <c r="I76" i="3"/>
  <c r="H53" i="3"/>
  <c r="I53" i="3"/>
  <c r="H23" i="3"/>
  <c r="I23" i="3"/>
  <c r="H25" i="3"/>
  <c r="I25" i="3"/>
  <c r="H30" i="3"/>
  <c r="I30" i="3"/>
  <c r="H49" i="3"/>
  <c r="I49" i="3"/>
  <c r="H52" i="3"/>
  <c r="I52" i="3"/>
  <c r="N845" i="2" l="1"/>
  <c r="E845" i="2"/>
  <c r="D845" i="2"/>
  <c r="N624" i="2"/>
  <c r="E624" i="2"/>
  <c r="D624" i="2"/>
  <c r="N307" i="2"/>
  <c r="E307" i="2"/>
  <c r="D307" i="2"/>
  <c r="N101" i="2"/>
  <c r="E101" i="2"/>
  <c r="D101" i="2"/>
  <c r="N701" i="2"/>
  <c r="E701" i="2"/>
  <c r="D701" i="2"/>
  <c r="N627" i="2"/>
  <c r="E627" i="2"/>
  <c r="D627" i="2"/>
  <c r="N605" i="5"/>
  <c r="L605" i="5"/>
  <c r="N90" i="5"/>
  <c r="L90" i="5"/>
  <c r="A90" i="5"/>
  <c r="N609" i="5"/>
  <c r="L609" i="5"/>
  <c r="N373" i="5"/>
  <c r="L373" i="5"/>
  <c r="L501" i="1"/>
  <c r="L500" i="1"/>
  <c r="L283" i="1"/>
  <c r="L408" i="1"/>
  <c r="L278" i="1"/>
  <c r="L716" i="1"/>
  <c r="A217" i="5" l="1"/>
  <c r="I408" i="1"/>
  <c r="I90" i="5"/>
  <c r="I627" i="2"/>
  <c r="I373" i="5"/>
  <c r="I609" i="5"/>
  <c r="I845" i="2"/>
  <c r="I500" i="1"/>
  <c r="I101" i="2"/>
  <c r="I605" i="5"/>
  <c r="I624" i="2"/>
  <c r="I701" i="2"/>
  <c r="I278" i="1"/>
  <c r="I283" i="1"/>
  <c r="I501" i="1"/>
  <c r="I307" i="2"/>
  <c r="I716" i="1"/>
  <c r="N224" i="2"/>
  <c r="E224" i="2"/>
  <c r="D224" i="2"/>
  <c r="N222" i="2"/>
  <c r="E222" i="2"/>
  <c r="D222" i="2"/>
  <c r="N15" i="2"/>
  <c r="E15" i="2"/>
  <c r="D15" i="2"/>
  <c r="N796" i="5"/>
  <c r="L796" i="5"/>
  <c r="N514" i="5"/>
  <c r="L514" i="5"/>
  <c r="N673" i="5"/>
  <c r="L673" i="5"/>
  <c r="L888" i="1"/>
  <c r="L416" i="1"/>
  <c r="L346" i="1"/>
  <c r="I224" i="2" l="1"/>
  <c r="I888" i="1"/>
  <c r="I222" i="2"/>
  <c r="I514" i="5"/>
  <c r="I15" i="2"/>
  <c r="I796" i="5"/>
  <c r="I673" i="5"/>
  <c r="I346" i="1"/>
  <c r="I416" i="1"/>
  <c r="N546" i="2"/>
  <c r="E546" i="2"/>
  <c r="D546" i="2"/>
  <c r="N462" i="5"/>
  <c r="L462" i="5"/>
  <c r="L190" i="1"/>
  <c r="I546" i="2" l="1"/>
  <c r="I462" i="5"/>
  <c r="I190" i="1"/>
  <c r="N114" i="2"/>
  <c r="E114" i="2"/>
  <c r="D114" i="2"/>
  <c r="N402" i="2"/>
  <c r="E402" i="2"/>
  <c r="D402" i="2"/>
  <c r="N833" i="2"/>
  <c r="E833" i="2"/>
  <c r="D833" i="2"/>
  <c r="N372" i="2"/>
  <c r="E372" i="2"/>
  <c r="D372" i="2"/>
  <c r="N536" i="5"/>
  <c r="L536" i="5"/>
  <c r="N563" i="5"/>
  <c r="L563" i="5"/>
  <c r="N865" i="5"/>
  <c r="L865" i="5"/>
  <c r="N105" i="5"/>
  <c r="L105" i="5"/>
  <c r="L194" i="1"/>
  <c r="L521" i="1"/>
  <c r="L414" i="1"/>
  <c r="L218" i="1"/>
  <c r="I105" i="5" l="1"/>
  <c r="I114" i="2"/>
  <c r="I194" i="1"/>
  <c r="I563" i="5"/>
  <c r="I372" i="2"/>
  <c r="I402" i="2"/>
  <c r="I833" i="2"/>
  <c r="I865" i="5"/>
  <c r="I536" i="5"/>
  <c r="I414" i="1"/>
  <c r="I218" i="1"/>
  <c r="I521" i="1"/>
  <c r="N59" i="2"/>
  <c r="E59" i="2"/>
  <c r="D59" i="2"/>
  <c r="N804" i="2"/>
  <c r="E804" i="2"/>
  <c r="D804" i="2"/>
  <c r="N777" i="5"/>
  <c r="L777" i="5"/>
  <c r="A777" i="5"/>
  <c r="N322" i="5"/>
  <c r="L322" i="5"/>
  <c r="L428" i="1"/>
  <c r="L429" i="1"/>
  <c r="I59" i="2" l="1"/>
  <c r="I322" i="5"/>
  <c r="I804" i="2"/>
  <c r="I777" i="5"/>
  <c r="I428" i="1"/>
  <c r="I429" i="1"/>
  <c r="D120" i="2"/>
  <c r="E120" i="2"/>
  <c r="N120" i="2"/>
  <c r="L349" i="1"/>
  <c r="I120" i="2" l="1"/>
  <c r="I349" i="1"/>
  <c r="D484" i="2" l="1"/>
  <c r="E484" i="2"/>
  <c r="N484" i="2"/>
  <c r="I484" i="2" l="1"/>
  <c r="I532" i="1" l="1"/>
  <c r="I399" i="1"/>
  <c r="I183" i="1"/>
  <c r="I232" i="1"/>
  <c r="I538" i="1"/>
  <c r="I248" i="1"/>
  <c r="I748" i="1"/>
  <c r="I746" i="1"/>
  <c r="L376" i="5"/>
  <c r="L362" i="5"/>
  <c r="L136" i="5"/>
  <c r="L41" i="5"/>
  <c r="L578" i="5"/>
  <c r="L559" i="5"/>
  <c r="A578" i="5"/>
  <c r="D35" i="2"/>
  <c r="E35" i="2"/>
  <c r="N35" i="2"/>
  <c r="D415" i="2"/>
  <c r="E415" i="2"/>
  <c r="N415" i="2"/>
  <c r="D864" i="2"/>
  <c r="E864" i="2"/>
  <c r="N864" i="2"/>
  <c r="D100" i="2"/>
  <c r="E100" i="2"/>
  <c r="N100" i="2"/>
  <c r="D407" i="2"/>
  <c r="E407" i="2"/>
  <c r="N407" i="2"/>
  <c r="D268" i="2"/>
  <c r="E268" i="2"/>
  <c r="N268" i="2"/>
  <c r="D880" i="2"/>
  <c r="E880" i="2"/>
  <c r="N880" i="2"/>
  <c r="D243" i="2"/>
  <c r="E243" i="2"/>
  <c r="N243" i="2"/>
  <c r="D149" i="2"/>
  <c r="E149" i="2"/>
  <c r="N149" i="2"/>
  <c r="D861" i="2"/>
  <c r="E861" i="2"/>
  <c r="N861" i="2"/>
  <c r="D761" i="2"/>
  <c r="E761" i="2"/>
  <c r="N761" i="2"/>
  <c r="D593" i="2"/>
  <c r="E593" i="2"/>
  <c r="N593" i="2"/>
  <c r="D582" i="2"/>
  <c r="E582" i="2"/>
  <c r="N582" i="2"/>
  <c r="D23" i="2"/>
  <c r="E23" i="2"/>
  <c r="N23" i="2"/>
  <c r="L519" i="1"/>
  <c r="L849" i="1"/>
  <c r="L251" i="1"/>
  <c r="L338" i="1"/>
  <c r="L814" i="1"/>
  <c r="L154" i="1"/>
  <c r="L230" i="1"/>
  <c r="L553" i="1"/>
  <c r="L22" i="1"/>
  <c r="L750" i="1"/>
  <c r="L139" i="1"/>
  <c r="L617" i="1"/>
  <c r="L785" i="1"/>
  <c r="L241" i="1"/>
  <c r="L294" i="5"/>
  <c r="L62" i="5"/>
  <c r="L78" i="5"/>
  <c r="L366" i="5"/>
  <c r="L436" i="5"/>
  <c r="A48" i="5"/>
  <c r="L48" i="5"/>
  <c r="L707" i="5"/>
  <c r="L595" i="5"/>
  <c r="L402" i="5"/>
  <c r="A584" i="5"/>
  <c r="L584" i="5"/>
  <c r="L349" i="5"/>
  <c r="L772" i="5"/>
  <c r="L432" i="5"/>
  <c r="L161" i="5"/>
  <c r="A432" i="5" l="1"/>
  <c r="A559" i="5"/>
  <c r="I517" i="2"/>
  <c r="I559" i="5"/>
  <c r="I161" i="5"/>
  <c r="I432" i="5"/>
  <c r="I595" i="5"/>
  <c r="I707" i="5"/>
  <c r="I48" i="5"/>
  <c r="I436" i="5"/>
  <c r="I366" i="5"/>
  <c r="I78" i="5"/>
  <c r="I62" i="5"/>
  <c r="I785" i="1"/>
  <c r="I139" i="1"/>
  <c r="I22" i="1"/>
  <c r="I367" i="2"/>
  <c r="I104" i="2"/>
  <c r="I346" i="2"/>
  <c r="I578" i="5"/>
  <c r="I294" i="5"/>
  <c r="I58" i="2"/>
  <c r="I634" i="2"/>
  <c r="I154" i="1"/>
  <c r="I362" i="5"/>
  <c r="I873" i="2"/>
  <c r="I848" i="2"/>
  <c r="I617" i="1"/>
  <c r="I553" i="1"/>
  <c r="I814" i="1"/>
  <c r="I251" i="1"/>
  <c r="I519" i="1"/>
  <c r="I268" i="2"/>
  <c r="I415" i="2"/>
  <c r="I376" i="5"/>
  <c r="I23" i="2"/>
  <c r="I593" i="2"/>
  <c r="I861" i="2"/>
  <c r="I880" i="2"/>
  <c r="I35" i="2"/>
  <c r="I386" i="2"/>
  <c r="I761" i="2"/>
  <c r="I407" i="2"/>
  <c r="I864" i="2"/>
  <c r="I582" i="2"/>
  <c r="I149" i="2"/>
  <c r="I243" i="2"/>
  <c r="I100" i="2"/>
  <c r="I849" i="1"/>
  <c r="I241" i="1"/>
  <c r="I230" i="1"/>
  <c r="I338" i="1"/>
  <c r="I750" i="1"/>
  <c r="I136" i="5"/>
  <c r="I772" i="5"/>
  <c r="I349" i="5"/>
  <c r="I584" i="5"/>
  <c r="I402" i="5"/>
  <c r="I41" i="5"/>
  <c r="N905" i="5"/>
  <c r="L905" i="5"/>
  <c r="L633" i="1"/>
  <c r="N734" i="2"/>
  <c r="E734" i="2"/>
  <c r="D734" i="2"/>
  <c r="N862" i="2"/>
  <c r="E862" i="2"/>
  <c r="D862" i="2"/>
  <c r="N810" i="5"/>
  <c r="L810" i="5"/>
  <c r="A810" i="5"/>
  <c r="L51" i="1"/>
  <c r="I734" i="2" l="1"/>
  <c r="I633" i="1"/>
  <c r="I51" i="1"/>
  <c r="I905" i="5"/>
  <c r="I810" i="5"/>
  <c r="I862" i="2"/>
  <c r="N682" i="2"/>
  <c r="E682" i="2"/>
  <c r="D682" i="2"/>
  <c r="L680" i="1"/>
  <c r="N430" i="5"/>
  <c r="L430" i="5"/>
  <c r="N24" i="5"/>
  <c r="L24" i="5"/>
  <c r="N732" i="5"/>
  <c r="L732" i="5"/>
  <c r="N143" i="2"/>
  <c r="E143" i="2"/>
  <c r="D143" i="2"/>
  <c r="N831" i="2"/>
  <c r="E831" i="2"/>
  <c r="D831" i="2"/>
  <c r="L725" i="1"/>
  <c r="L96" i="1"/>
  <c r="I24" i="5" l="1"/>
  <c r="I682" i="2"/>
  <c r="I680" i="1"/>
  <c r="I143" i="2"/>
  <c r="I430" i="5"/>
  <c r="I732" i="5"/>
  <c r="I725" i="1"/>
  <c r="I96" i="1"/>
  <c r="N401" i="2" l="1"/>
  <c r="E401" i="2"/>
  <c r="D401" i="2"/>
  <c r="N766" i="5"/>
  <c r="L766" i="5"/>
  <c r="I766" i="5" l="1"/>
  <c r="I401" i="2"/>
  <c r="N121" i="2"/>
  <c r="E121" i="2"/>
  <c r="D121" i="2"/>
  <c r="N432" i="2"/>
  <c r="E432" i="2"/>
  <c r="D432" i="2"/>
  <c r="L106" i="1"/>
  <c r="L491" i="1"/>
  <c r="I121" i="2" l="1"/>
  <c r="I432" i="2"/>
  <c r="I106" i="1"/>
  <c r="I491" i="1"/>
  <c r="D569" i="2"/>
  <c r="E569" i="2"/>
  <c r="N569" i="2"/>
  <c r="A575" i="5"/>
  <c r="L575" i="5"/>
  <c r="N575" i="5"/>
  <c r="L375" i="1"/>
  <c r="I575" i="5" l="1"/>
  <c r="I375" i="1"/>
  <c r="I569" i="2"/>
  <c r="N424" i="2"/>
  <c r="E424" i="2"/>
  <c r="D424" i="2"/>
  <c r="N743" i="5"/>
  <c r="L743" i="5"/>
  <c r="L40" i="1"/>
  <c r="I743" i="5" l="1"/>
  <c r="I424" i="2"/>
  <c r="I40" i="1"/>
  <c r="N873" i="2"/>
  <c r="E873" i="2"/>
  <c r="D873" i="2"/>
  <c r="L726" i="1"/>
  <c r="I726" i="1" l="1"/>
  <c r="N795" i="2" l="1"/>
  <c r="E795" i="2"/>
  <c r="D795" i="2"/>
  <c r="N332" i="5"/>
  <c r="L332" i="5"/>
  <c r="I332" i="5" l="1"/>
  <c r="I795" i="2"/>
  <c r="N876" i="5"/>
  <c r="L876" i="5"/>
  <c r="L551" i="1"/>
  <c r="N727" i="2"/>
  <c r="E727" i="2"/>
  <c r="D727" i="2"/>
  <c r="N178" i="5"/>
  <c r="L178" i="5"/>
  <c r="N678" i="2"/>
  <c r="E678" i="2"/>
  <c r="D678" i="2"/>
  <c r="L908" i="1"/>
  <c r="N669" i="2"/>
  <c r="E669" i="2"/>
  <c r="D669" i="2"/>
  <c r="L63" i="1"/>
  <c r="N252" i="5"/>
  <c r="L252" i="5"/>
  <c r="A876" i="5" l="1"/>
  <c r="I178" i="5"/>
  <c r="I876" i="5"/>
  <c r="I908" i="1"/>
  <c r="I678" i="2"/>
  <c r="I727" i="2"/>
  <c r="I551" i="1"/>
  <c r="I63" i="1"/>
  <c r="I669" i="2"/>
  <c r="I252" i="5"/>
  <c r="N67" i="2"/>
  <c r="E67" i="2"/>
  <c r="D67" i="2"/>
  <c r="L730" i="1"/>
  <c r="I67" i="2" l="1"/>
  <c r="I730" i="1"/>
  <c r="D21" i="2"/>
  <c r="E21" i="2"/>
  <c r="N21" i="2"/>
  <c r="D271" i="2"/>
  <c r="E271" i="2"/>
  <c r="N271" i="2"/>
  <c r="D261" i="2"/>
  <c r="E261" i="2"/>
  <c r="N261" i="2"/>
  <c r="D322" i="2"/>
  <c r="E322" i="2"/>
  <c r="N322" i="2"/>
  <c r="D600" i="2"/>
  <c r="E600" i="2"/>
  <c r="N600" i="2"/>
  <c r="D632" i="2"/>
  <c r="E632" i="2"/>
  <c r="N632" i="2"/>
  <c r="D419" i="2"/>
  <c r="E419" i="2"/>
  <c r="N419" i="2"/>
  <c r="D654" i="2"/>
  <c r="E654" i="2"/>
  <c r="N654" i="2"/>
  <c r="D395" i="2"/>
  <c r="E395" i="2"/>
  <c r="N395" i="2"/>
  <c r="D874" i="2"/>
  <c r="E874" i="2"/>
  <c r="N874" i="2"/>
  <c r="D404" i="2"/>
  <c r="E404" i="2"/>
  <c r="N404" i="2"/>
  <c r="D136" i="2"/>
  <c r="E136" i="2"/>
  <c r="N136" i="2"/>
  <c r="D325" i="2"/>
  <c r="E325" i="2"/>
  <c r="N325" i="2"/>
  <c r="D306" i="2"/>
  <c r="E306" i="2"/>
  <c r="N306" i="2"/>
  <c r="L155" i="1"/>
  <c r="L397" i="1"/>
  <c r="L20" i="1"/>
  <c r="L709" i="1"/>
  <c r="L655" i="1"/>
  <c r="L109" i="1"/>
  <c r="L18" i="1"/>
  <c r="L169" i="1"/>
  <c r="L133" i="1"/>
  <c r="L704" i="1"/>
  <c r="L407" i="5"/>
  <c r="N407" i="5"/>
  <c r="L477" i="5"/>
  <c r="N477" i="5"/>
  <c r="L797" i="5"/>
  <c r="N797" i="5"/>
  <c r="A83" i="5"/>
  <c r="L83" i="5"/>
  <c r="N83" i="5"/>
  <c r="L867" i="5"/>
  <c r="N867" i="5"/>
  <c r="A427" i="5"/>
  <c r="L427" i="5"/>
  <c r="N427" i="5"/>
  <c r="L173" i="5"/>
  <c r="N173" i="5"/>
  <c r="L622" i="5"/>
  <c r="N622" i="5"/>
  <c r="L82" i="5"/>
  <c r="N82" i="5"/>
  <c r="L764" i="5"/>
  <c r="N764" i="5"/>
  <c r="A673" i="5"/>
  <c r="L49" i="5"/>
  <c r="N49" i="5"/>
  <c r="I136" i="2" l="1"/>
  <c r="I404" i="2"/>
  <c r="I874" i="2"/>
  <c r="I322" i="2"/>
  <c r="I325" i="2"/>
  <c r="I109" i="1"/>
  <c r="I169" i="1"/>
  <c r="I655" i="1"/>
  <c r="I654" i="2"/>
  <c r="I261" i="2"/>
  <c r="I271" i="2"/>
  <c r="I21" i="2"/>
  <c r="I704" i="1"/>
  <c r="I419" i="2"/>
  <c r="I632" i="2"/>
  <c r="I600" i="2"/>
  <c r="I306" i="2"/>
  <c r="I395" i="2"/>
  <c r="I20" i="1"/>
  <c r="I709" i="1"/>
  <c r="I155" i="1"/>
  <c r="I18" i="1"/>
  <c r="I133" i="1"/>
  <c r="I397" i="1"/>
  <c r="I764" i="5"/>
  <c r="I173" i="5"/>
  <c r="I477" i="5"/>
  <c r="I797" i="5"/>
  <c r="I867" i="5"/>
  <c r="I83" i="5"/>
  <c r="I82" i="5"/>
  <c r="I407" i="5"/>
  <c r="I49" i="5"/>
  <c r="I622" i="5"/>
  <c r="I427" i="5"/>
  <c r="L568" i="1" l="1"/>
  <c r="L480" i="1"/>
  <c r="N690" i="2"/>
  <c r="E690" i="2"/>
  <c r="D690" i="2"/>
  <c r="N564" i="5"/>
  <c r="L564" i="5"/>
  <c r="A564" i="5"/>
  <c r="L629" i="1"/>
  <c r="N776" i="5"/>
  <c r="L776" i="5"/>
  <c r="N286" i="5"/>
  <c r="L286" i="5"/>
  <c r="L16" i="1"/>
  <c r="L79" i="1"/>
  <c r="N476" i="5"/>
  <c r="L476" i="5"/>
  <c r="L840" i="1"/>
  <c r="L246" i="1"/>
  <c r="N461" i="2"/>
  <c r="E461" i="2"/>
  <c r="D461" i="2"/>
  <c r="N293" i="2"/>
  <c r="E293" i="2"/>
  <c r="D293" i="2"/>
  <c r="L784" i="1"/>
  <c r="N318" i="2"/>
  <c r="N524" i="2"/>
  <c r="N452" i="2"/>
  <c r="N721" i="2"/>
  <c r="N816" i="2"/>
  <c r="N757" i="2"/>
  <c r="N758" i="2"/>
  <c r="N662" i="2"/>
  <c r="N879" i="2"/>
  <c r="N94" i="2"/>
  <c r="N692" i="2"/>
  <c r="N107" i="2"/>
  <c r="N697" i="2"/>
  <c r="N230" i="2"/>
  <c r="N300" i="2"/>
  <c r="N525" i="2"/>
  <c r="N427" i="2"/>
  <c r="N252" i="2"/>
  <c r="N502" i="2"/>
  <c r="N77" i="2"/>
  <c r="N61" i="2"/>
  <c r="N28" i="2"/>
  <c r="N560" i="2"/>
  <c r="N254" i="2"/>
  <c r="N91" i="2"/>
  <c r="N625" i="2"/>
  <c r="N841" i="2"/>
  <c r="N629" i="2"/>
  <c r="N436" i="2"/>
  <c r="N253" i="2"/>
  <c r="N389" i="2"/>
  <c r="N212" i="2"/>
  <c r="N22" i="2"/>
  <c r="N592" i="2"/>
  <c r="N716" i="2"/>
  <c r="N227" i="2"/>
  <c r="N350" i="2"/>
  <c r="N693" i="2"/>
  <c r="N237" i="2"/>
  <c r="N323" i="2"/>
  <c r="N809" i="2"/>
  <c r="N36" i="2"/>
  <c r="N675" i="2"/>
  <c r="N836" i="2"/>
  <c r="N86" i="2"/>
  <c r="N868" i="2"/>
  <c r="N827" i="2"/>
  <c r="N274" i="2"/>
  <c r="N175" i="2"/>
  <c r="N866" i="2"/>
  <c r="N820" i="2"/>
  <c r="N103" i="2"/>
  <c r="N613" i="2"/>
  <c r="N418" i="2"/>
  <c r="N630" i="2"/>
  <c r="N520" i="2"/>
  <c r="N537" i="2"/>
  <c r="N622" i="2"/>
  <c r="N347" i="2"/>
  <c r="N741" i="2"/>
  <c r="N451" i="2"/>
  <c r="N462" i="2"/>
  <c r="N661" i="2"/>
  <c r="N199" i="2"/>
  <c r="N279" i="2"/>
  <c r="N506" i="2"/>
  <c r="N153" i="2"/>
  <c r="N388" i="2"/>
  <c r="N739" i="2"/>
  <c r="N192" i="2"/>
  <c r="N414" i="2"/>
  <c r="N250" i="2"/>
  <c r="N408" i="2"/>
  <c r="N50" i="2"/>
  <c r="N839" i="2"/>
  <c r="N865" i="2"/>
  <c r="N890" i="2"/>
  <c r="N826" i="2"/>
  <c r="N124" i="2"/>
  <c r="N779" i="2"/>
  <c r="N854" i="2"/>
  <c r="N579" i="2"/>
  <c r="N633" i="2"/>
  <c r="N583" i="2"/>
  <c r="N676" i="2"/>
  <c r="N671" i="2"/>
  <c r="N621" i="2"/>
  <c r="N774" i="2"/>
  <c r="N332" i="2"/>
  <c r="N425" i="2"/>
  <c r="N634" i="2"/>
  <c r="N281" i="2"/>
  <c r="N54" i="2"/>
  <c r="N184" i="2"/>
  <c r="N672" i="2"/>
  <c r="N198" i="2"/>
  <c r="N302" i="2"/>
  <c r="N8" i="2"/>
  <c r="N169" i="2"/>
  <c r="N20" i="2"/>
  <c r="N800" i="2"/>
  <c r="N315" i="2"/>
  <c r="N57" i="2"/>
  <c r="N95" i="2"/>
  <c r="N71" i="2"/>
  <c r="N31" i="2"/>
  <c r="N420" i="2"/>
  <c r="N233" i="2"/>
  <c r="N846" i="2"/>
  <c r="N270" i="2"/>
  <c r="N371" i="2"/>
  <c r="N526" i="2"/>
  <c r="N580" i="2"/>
  <c r="N66" i="2"/>
  <c r="N330" i="2"/>
  <c r="N99" i="2"/>
  <c r="N695" i="2"/>
  <c r="N221" i="2"/>
  <c r="N609" i="2"/>
  <c r="N509" i="2"/>
  <c r="N142" i="2"/>
  <c r="N336" i="2"/>
  <c r="N164" i="2"/>
  <c r="N753" i="2"/>
  <c r="N573" i="2"/>
  <c r="N859" i="2"/>
  <c r="N528" i="2"/>
  <c r="N345" i="2"/>
  <c r="N712" i="2"/>
  <c r="N487" i="2"/>
  <c r="N400" i="2"/>
  <c r="N749" i="2"/>
  <c r="N663" i="2"/>
  <c r="N163" i="2"/>
  <c r="N607" i="2"/>
  <c r="N815" i="2"/>
  <c r="N470" i="2"/>
  <c r="N386" i="2"/>
  <c r="N466" i="2"/>
  <c r="N711" i="2"/>
  <c r="N616" i="2"/>
  <c r="N342" i="2"/>
  <c r="N370" i="2"/>
  <c r="N78" i="2"/>
  <c r="N594" i="2"/>
  <c r="N807" i="2"/>
  <c r="N160" i="2"/>
  <c r="N256" i="2"/>
  <c r="N296" i="2"/>
  <c r="N732" i="2"/>
  <c r="N10" i="2"/>
  <c r="N794" i="2"/>
  <c r="N703" i="2"/>
  <c r="N90" i="2"/>
  <c r="N196" i="2"/>
  <c r="N251" i="2"/>
  <c r="N113" i="2"/>
  <c r="N81" i="2"/>
  <c r="N133" i="2"/>
  <c r="N305" i="2"/>
  <c r="N429" i="2"/>
  <c r="N499" i="2"/>
  <c r="N238" i="2"/>
  <c r="N656" i="2"/>
  <c r="N775" i="2"/>
  <c r="N258" i="2"/>
  <c r="N147" i="2"/>
  <c r="N197" i="2"/>
  <c r="N460" i="2"/>
  <c r="N476" i="2"/>
  <c r="N745" i="2"/>
  <c r="N837" i="2"/>
  <c r="N364" i="2"/>
  <c r="N878" i="2"/>
  <c r="N565" i="2"/>
  <c r="N311" i="2"/>
  <c r="N167" i="2"/>
  <c r="N498" i="2"/>
  <c r="N165" i="2"/>
  <c r="N337" i="2"/>
  <c r="N104" i="2"/>
  <c r="N438" i="2"/>
  <c r="N517" i="2"/>
  <c r="N556" i="2"/>
  <c r="N83" i="2"/>
  <c r="N208" i="2"/>
  <c r="N127" i="2"/>
  <c r="N707" i="2"/>
  <c r="N180" i="2"/>
  <c r="N555" i="2"/>
  <c r="N777" i="2"/>
  <c r="N218" i="2"/>
  <c r="N782" i="2"/>
  <c r="N390" i="2"/>
  <c r="N97" i="2"/>
  <c r="N686" i="2"/>
  <c r="N189" i="2"/>
  <c r="N728" i="2"/>
  <c r="N516" i="2"/>
  <c r="N132" i="2"/>
  <c r="N875" i="2"/>
  <c r="N158" i="2"/>
  <c r="N618" i="2"/>
  <c r="N112" i="2"/>
  <c r="N548" i="2"/>
  <c r="N239" i="2"/>
  <c r="N500" i="2"/>
  <c r="N489" i="2"/>
  <c r="N844" i="2"/>
  <c r="N335" i="2"/>
  <c r="N759" i="2"/>
  <c r="N275" i="2"/>
  <c r="N472" i="2"/>
  <c r="N796" i="2"/>
  <c r="N858" i="2"/>
  <c r="N361" i="2"/>
  <c r="N309" i="2"/>
  <c r="N228" i="2"/>
  <c r="N735" i="2"/>
  <c r="N62" i="2"/>
  <c r="N867" i="2"/>
  <c r="N585" i="2"/>
  <c r="N18" i="2"/>
  <c r="N304" i="2"/>
  <c r="N381" i="2"/>
  <c r="N210" i="2"/>
  <c r="N681" i="2"/>
  <c r="N750" i="2"/>
  <c r="N319" i="2"/>
  <c r="N119" i="2"/>
  <c r="N248" i="2"/>
  <c r="N286" i="2"/>
  <c r="N49" i="2"/>
  <c r="N729" i="2"/>
  <c r="N273" i="2"/>
  <c r="N755" i="2"/>
  <c r="N367" i="2"/>
  <c r="N577" i="2"/>
  <c r="N283" i="2"/>
  <c r="N194" i="2"/>
  <c r="N825" i="2"/>
  <c r="N374" i="2"/>
  <c r="N534" i="2"/>
  <c r="N108" i="2"/>
  <c r="N770" i="2"/>
  <c r="N391" i="2"/>
  <c r="N246" i="2"/>
  <c r="N214" i="2"/>
  <c r="N668" i="2"/>
  <c r="N14" i="2"/>
  <c r="N203" i="2"/>
  <c r="N308" i="2"/>
  <c r="N571" i="2"/>
  <c r="N333" i="2"/>
  <c r="N384" i="2"/>
  <c r="N818" i="2"/>
  <c r="N264" i="2"/>
  <c r="N530" i="2"/>
  <c r="N497" i="2"/>
  <c r="N491" i="2"/>
  <c r="N375" i="2"/>
  <c r="N242" i="2"/>
  <c r="N257" i="2"/>
  <c r="N756" i="2"/>
  <c r="N409" i="2"/>
  <c r="N475" i="2"/>
  <c r="N576" i="2"/>
  <c r="N195" i="2"/>
  <c r="N134" i="2"/>
  <c r="N117" i="2"/>
  <c r="N403" i="2"/>
  <c r="N547" i="2"/>
  <c r="N84" i="2"/>
  <c r="N449" i="2"/>
  <c r="N405" i="2"/>
  <c r="N806" i="2"/>
  <c r="N640" i="2"/>
  <c r="N553" i="2"/>
  <c r="N857" i="2"/>
  <c r="N72" i="2"/>
  <c r="N126" i="2"/>
  <c r="N482" i="2"/>
  <c r="N38" i="2"/>
  <c r="N523" i="2"/>
  <c r="N531" i="2"/>
  <c r="N679" i="2"/>
  <c r="N354" i="2"/>
  <c r="N493" i="2"/>
  <c r="N359" i="2"/>
  <c r="N299" i="2"/>
  <c r="N532" i="2"/>
  <c r="N161" i="2"/>
  <c r="N814" i="2"/>
  <c r="N786" i="2"/>
  <c r="N834" i="2"/>
  <c r="N41" i="2"/>
  <c r="N685" i="2"/>
  <c r="N135" i="2"/>
  <c r="N847" i="2"/>
  <c r="N245" i="2"/>
  <c r="N889" i="2"/>
  <c r="N351" i="2"/>
  <c r="N641" i="2"/>
  <c r="N586" i="2"/>
  <c r="N657" i="2"/>
  <c r="N803" i="2"/>
  <c r="N301" i="2"/>
  <c r="N146" i="2"/>
  <c r="N27" i="2"/>
  <c r="N383" i="2"/>
  <c r="N541" i="2"/>
  <c r="N683" i="2"/>
  <c r="N570" i="2"/>
  <c r="N554" i="2"/>
  <c r="N24" i="2"/>
  <c r="N285" i="2"/>
  <c r="N82" i="2"/>
  <c r="N260" i="2"/>
  <c r="N561" i="2"/>
  <c r="N93" i="2"/>
  <c r="N155" i="2"/>
  <c r="N392" i="2"/>
  <c r="N626" i="2"/>
  <c r="N373" i="2"/>
  <c r="N650" i="2"/>
  <c r="N781" i="2"/>
  <c r="N74" i="2"/>
  <c r="N209" i="2"/>
  <c r="N687" i="2"/>
  <c r="N317" i="2"/>
  <c r="N327" i="2"/>
  <c r="N849" i="2"/>
  <c r="N850" i="2"/>
  <c r="N292" i="2"/>
  <c r="N385" i="2"/>
  <c r="N448" i="2"/>
  <c r="N486" i="2"/>
  <c r="N413" i="2"/>
  <c r="N810" i="2"/>
  <c r="N608" i="2"/>
  <c r="N166" i="2"/>
  <c r="N599" i="2"/>
  <c r="N651" i="2"/>
  <c r="N503" i="2"/>
  <c r="N536" i="2"/>
  <c r="N817" i="2"/>
  <c r="N190" i="2"/>
  <c r="N219" i="2"/>
  <c r="N277" i="2"/>
  <c r="N860" i="2"/>
  <c r="N496" i="2"/>
  <c r="N615" i="2"/>
  <c r="N236" i="2"/>
  <c r="N527" i="2"/>
  <c r="N788" i="2"/>
  <c r="N481" i="2"/>
  <c r="N437" i="2"/>
  <c r="N463" i="2"/>
  <c r="N851" i="2"/>
  <c r="N144" i="2"/>
  <c r="N751" i="2"/>
  <c r="N25" i="2"/>
  <c r="N665" i="2"/>
  <c r="N725" i="2"/>
  <c r="N215" i="2"/>
  <c r="N829" i="2"/>
  <c r="N766" i="2"/>
  <c r="N56" i="2"/>
  <c r="N477" i="2"/>
  <c r="N830" i="2"/>
  <c r="N398" i="2"/>
  <c r="N863" i="2"/>
  <c r="N12" i="2"/>
  <c r="N206" i="2"/>
  <c r="N40" i="2"/>
  <c r="N776" i="2"/>
  <c r="N339" i="2"/>
  <c r="N435" i="2"/>
  <c r="N843" i="2"/>
  <c r="N115" i="2"/>
  <c r="N870" i="2"/>
  <c r="N102" i="2"/>
  <c r="N324" i="2"/>
  <c r="N37" i="2"/>
  <c r="N334" i="2"/>
  <c r="N231" i="2"/>
  <c r="N321" i="2"/>
  <c r="N557" i="2"/>
  <c r="N320" i="2"/>
  <c r="N791" i="2"/>
  <c r="N619" i="2"/>
  <c r="N377" i="2"/>
  <c r="N713" i="2"/>
  <c r="N684" i="2"/>
  <c r="N465" i="2"/>
  <c r="N575" i="2"/>
  <c r="N702" i="2"/>
  <c r="N241" i="2"/>
  <c r="N172" i="2"/>
  <c r="N567" i="2"/>
  <c r="N232" i="2"/>
  <c r="N705" i="2"/>
  <c r="N45" i="2"/>
  <c r="N558" i="2"/>
  <c r="N842" i="2"/>
  <c r="N762" i="2"/>
  <c r="N171" i="2"/>
  <c r="N368" i="2"/>
  <c r="N490" i="2"/>
  <c r="N724" i="2"/>
  <c r="N717" i="2"/>
  <c r="N417" i="2"/>
  <c r="N287" i="2"/>
  <c r="N495" i="2"/>
  <c r="N780" i="2"/>
  <c r="N262" i="2"/>
  <c r="N96" i="2"/>
  <c r="N182" i="2"/>
  <c r="N805" i="2"/>
  <c r="N886" i="2"/>
  <c r="N329" i="2"/>
  <c r="N17" i="2"/>
  <c r="N822" i="2"/>
  <c r="N406" i="2"/>
  <c r="N798" i="2"/>
  <c r="N298" i="2"/>
  <c r="N229" i="2"/>
  <c r="N265" i="2"/>
  <c r="N98" i="2"/>
  <c r="N856" i="2"/>
  <c r="N58" i="2"/>
  <c r="N65" i="2"/>
  <c r="N740" i="2"/>
  <c r="N467" i="2"/>
  <c r="N709" i="2"/>
  <c r="N564" i="2"/>
  <c r="N881" i="2"/>
  <c r="N340" i="2"/>
  <c r="N508" i="2"/>
  <c r="N514" i="2"/>
  <c r="N176" i="2"/>
  <c r="N699" i="2"/>
  <c r="N550" i="2"/>
  <c r="N80" i="2"/>
  <c r="N504" i="2"/>
  <c r="N355" i="2"/>
  <c r="N655" i="2"/>
  <c r="N154" i="2"/>
  <c r="N726" i="2"/>
  <c r="N105" i="2"/>
  <c r="N458" i="2"/>
  <c r="N394" i="2"/>
  <c r="N446" i="2"/>
  <c r="N838" i="2"/>
  <c r="N783" i="2"/>
  <c r="N244" i="2"/>
  <c r="N366" i="2"/>
  <c r="N442" i="2"/>
  <c r="N282" i="2"/>
  <c r="N13" i="2"/>
  <c r="N349" i="2"/>
  <c r="N533" i="2"/>
  <c r="N440" i="2"/>
  <c r="N645" i="2"/>
  <c r="N205" i="2"/>
  <c r="N765" i="2"/>
  <c r="N207" i="2"/>
  <c r="N604" i="2"/>
  <c r="N578" i="2"/>
  <c r="N145" i="2"/>
  <c r="N730" i="2"/>
  <c r="N365" i="2"/>
  <c r="N416" i="2"/>
  <c r="N223" i="2"/>
  <c r="N295" i="2"/>
  <c r="N772" i="2"/>
  <c r="N887" i="2"/>
  <c r="N42" i="2"/>
  <c r="N46" i="2"/>
  <c r="N191" i="2"/>
  <c r="N255" i="2"/>
  <c r="N443" i="2"/>
  <c r="N698" i="2"/>
  <c r="N764" i="2"/>
  <c r="N767" i="2"/>
  <c r="N32" i="2"/>
  <c r="N773" i="2"/>
  <c r="N638" i="2"/>
  <c r="N742" i="2"/>
  <c r="N752" i="2"/>
  <c r="N123" i="2"/>
  <c r="N266" i="2"/>
  <c r="N636" i="2"/>
  <c r="N601" i="2"/>
  <c r="N876" i="2"/>
  <c r="N141" i="2"/>
  <c r="N797" i="2"/>
  <c r="N543" i="2"/>
  <c r="N720" i="2"/>
  <c r="N70" i="2"/>
  <c r="N48" i="2"/>
  <c r="N430" i="2"/>
  <c r="N501" i="2"/>
  <c r="N572" i="2"/>
  <c r="N75" i="2"/>
  <c r="N235" i="2"/>
  <c r="N168" i="2"/>
  <c r="N445" i="2"/>
  <c r="N714" i="2"/>
  <c r="N453" i="2"/>
  <c r="N294" i="2"/>
  <c r="N494" i="2"/>
  <c r="N159" i="2"/>
  <c r="N469" i="2"/>
  <c r="N802" i="2"/>
  <c r="N784" i="2"/>
  <c r="N152" i="2"/>
  <c r="N648" i="2"/>
  <c r="N88" i="2"/>
  <c r="N357" i="2"/>
  <c r="N480" i="2"/>
  <c r="N660" i="2"/>
  <c r="N116" i="2"/>
  <c r="N535" i="2"/>
  <c r="N11" i="2"/>
  <c r="N623" i="2"/>
  <c r="N457" i="2"/>
  <c r="N568" i="2"/>
  <c r="N216" i="2"/>
  <c r="N708" i="2"/>
  <c r="N793" i="2"/>
  <c r="N559" i="2"/>
  <c r="N188" i="2"/>
  <c r="N871" i="2"/>
  <c r="N731" i="2"/>
  <c r="N225" i="2"/>
  <c r="N589" i="2"/>
  <c r="N778" i="2"/>
  <c r="N658" i="2"/>
  <c r="N700" i="2"/>
  <c r="N872" i="2"/>
  <c r="N787" i="2"/>
  <c r="N280" i="2"/>
  <c r="N19" i="2"/>
  <c r="N441" i="2"/>
  <c r="N341" i="2"/>
  <c r="N884" i="2"/>
  <c r="N211" i="2"/>
  <c r="N551" i="2"/>
  <c r="N529" i="2"/>
  <c r="N696" i="2"/>
  <c r="N840" i="2"/>
  <c r="N326" i="2"/>
  <c r="N507" i="2"/>
  <c r="N69" i="2"/>
  <c r="N511" i="2"/>
  <c r="N247" i="2"/>
  <c r="N853" i="2"/>
  <c r="N316" i="2"/>
  <c r="N396" i="2"/>
  <c r="N748" i="2"/>
  <c r="N799" i="2"/>
  <c r="N574" i="2"/>
  <c r="N606" i="2"/>
  <c r="N598" i="2"/>
  <c r="N411" i="2"/>
  <c r="N852" i="2"/>
  <c r="N16" i="2"/>
  <c r="N26" i="2"/>
  <c r="N200" i="2"/>
  <c r="N539" i="2"/>
  <c r="N290" i="2"/>
  <c r="N234" i="2"/>
  <c r="N603" i="2"/>
  <c r="N882" i="2"/>
  <c r="N614" i="2"/>
  <c r="N769" i="2"/>
  <c r="N89" i="2"/>
  <c r="N272" i="2"/>
  <c r="N581" i="2"/>
  <c r="N346" i="2"/>
  <c r="N348" i="2"/>
  <c r="N226" i="2"/>
  <c r="N220" i="2"/>
  <c r="N454" i="2"/>
  <c r="N130" i="2"/>
  <c r="N310" i="2"/>
  <c r="N885" i="2"/>
  <c r="N288" i="2"/>
  <c r="N267" i="2"/>
  <c r="N138" i="2"/>
  <c r="N150" i="2"/>
  <c r="N447" i="2"/>
  <c r="N178" i="2"/>
  <c r="N259" i="2"/>
  <c r="N792" i="2"/>
  <c r="N399" i="2"/>
  <c r="N423" i="2"/>
  <c r="N587" i="2"/>
  <c r="N201" i="2"/>
  <c r="N125" i="2"/>
  <c r="N736" i="2"/>
  <c r="N92" i="2"/>
  <c r="N888" i="2"/>
  <c r="N29" i="2"/>
  <c r="N677" i="2"/>
  <c r="N9" i="2"/>
  <c r="N488" i="2"/>
  <c r="N848" i="2"/>
  <c r="N479" i="2"/>
  <c r="N540" i="2"/>
  <c r="N471" i="2"/>
  <c r="N122" i="2"/>
  <c r="N538" i="2"/>
  <c r="N552" i="2"/>
  <c r="N39" i="2"/>
  <c r="N710" i="2"/>
  <c r="N512" i="2"/>
  <c r="N664" i="2"/>
  <c r="N106" i="2"/>
  <c r="N737" i="2"/>
  <c r="N653" i="2"/>
  <c r="N284" i="2"/>
  <c r="N760" i="2"/>
  <c r="N723" i="2"/>
  <c r="N303" i="2"/>
  <c r="N433" i="2"/>
  <c r="N313" i="2"/>
  <c r="N412" i="2"/>
  <c r="N828" i="2"/>
  <c r="N674" i="2"/>
  <c r="N434" i="2"/>
  <c r="N431" i="2"/>
  <c r="N545" i="2"/>
  <c r="N344" i="2"/>
  <c r="N360" i="2"/>
  <c r="N51" i="2"/>
  <c r="N43" i="2"/>
  <c r="N428" i="2"/>
  <c r="N173" i="2"/>
  <c r="N217" i="2"/>
  <c r="N519" i="2"/>
  <c r="N746" i="2"/>
  <c r="N193" i="2"/>
  <c r="N174" i="2"/>
  <c r="N637" i="2"/>
  <c r="N518" i="2"/>
  <c r="N426" i="2"/>
  <c r="N148" i="2"/>
  <c r="N510" i="2"/>
  <c r="N129" i="2"/>
  <c r="N44" i="2"/>
  <c r="N628" i="2"/>
  <c r="N60" i="2"/>
  <c r="N652" i="2"/>
  <c r="N157" i="2"/>
  <c r="N187" i="2"/>
  <c r="N474" i="2"/>
  <c r="N515" i="2"/>
  <c r="N649" i="2"/>
  <c r="N156" i="2"/>
  <c r="N738" i="2"/>
  <c r="N631" i="2"/>
  <c r="N813" i="2"/>
  <c r="N387" i="2"/>
  <c r="N380" i="2"/>
  <c r="N605" i="2"/>
  <c r="N64" i="2"/>
  <c r="D64" i="2"/>
  <c r="E64" i="2"/>
  <c r="N53" i="2"/>
  <c r="N840" i="5"/>
  <c r="L840" i="5"/>
  <c r="A840" i="5"/>
  <c r="N504" i="5"/>
  <c r="L504" i="5"/>
  <c r="L385" i="1"/>
  <c r="L856" i="1"/>
  <c r="L788" i="1"/>
  <c r="E809" i="2"/>
  <c r="D809" i="2"/>
  <c r="E417" i="2"/>
  <c r="D417" i="2"/>
  <c r="E822" i="2"/>
  <c r="D822" i="2"/>
  <c r="E508" i="2"/>
  <c r="D508" i="2"/>
  <c r="E665" i="2"/>
  <c r="D665" i="2"/>
  <c r="E735" i="2"/>
  <c r="D735" i="2"/>
  <c r="N390" i="5"/>
  <c r="L390" i="5"/>
  <c r="N449" i="5"/>
  <c r="L449" i="5"/>
  <c r="L188" i="1"/>
  <c r="L59" i="1"/>
  <c r="N484" i="5"/>
  <c r="L484" i="5"/>
  <c r="L207" i="1"/>
  <c r="E843" i="2"/>
  <c r="D843" i="2"/>
  <c r="N515" i="5"/>
  <c r="L515" i="5"/>
  <c r="E746" i="2"/>
  <c r="D746" i="2"/>
  <c r="I46" i="3"/>
  <c r="I83" i="3"/>
  <c r="H66" i="3"/>
  <c r="H87" i="3"/>
  <c r="I36" i="3"/>
  <c r="I41" i="3"/>
  <c r="H60" i="3"/>
  <c r="I39" i="3"/>
  <c r="H65" i="3"/>
  <c r="I84" i="3"/>
  <c r="H9" i="3"/>
  <c r="I51" i="3"/>
  <c r="H19" i="3"/>
  <c r="I19" i="3"/>
  <c r="L295" i="1"/>
  <c r="L873" i="1"/>
  <c r="L381" i="1"/>
  <c r="L263" i="1"/>
  <c r="L703" i="1"/>
  <c r="L187" i="1"/>
  <c r="L252" i="1"/>
  <c r="L288" i="1"/>
  <c r="L833" i="1"/>
  <c r="L876" i="1"/>
  <c r="L799" i="1"/>
  <c r="L74" i="1"/>
  <c r="L62" i="1"/>
  <c r="L37" i="1"/>
  <c r="L686" i="1"/>
  <c r="L432" i="1"/>
  <c r="L904" i="1"/>
  <c r="L10" i="1"/>
  <c r="L628" i="1"/>
  <c r="L81" i="1"/>
  <c r="L739" i="1"/>
  <c r="L208" i="1"/>
  <c r="L8" i="1"/>
  <c r="L35" i="1"/>
  <c r="L411" i="1"/>
  <c r="L902" i="1"/>
  <c r="L159" i="1"/>
  <c r="L691" i="1"/>
  <c r="L209" i="1"/>
  <c r="L663" i="1"/>
  <c r="L118" i="1"/>
  <c r="L324" i="1"/>
  <c r="L648" i="1"/>
  <c r="L670" i="1"/>
  <c r="L32" i="1"/>
  <c r="L82" i="1"/>
  <c r="L584" i="1"/>
  <c r="L566" i="1"/>
  <c r="L847" i="1"/>
  <c r="L297" i="1"/>
  <c r="L240" i="1"/>
  <c r="L734" i="1"/>
  <c r="L331" i="1"/>
  <c r="L217" i="1"/>
  <c r="L269" i="1"/>
  <c r="L122" i="1"/>
  <c r="L540" i="1"/>
  <c r="L266" i="1"/>
  <c r="L721" i="1"/>
  <c r="L602" i="1"/>
  <c r="L23" i="1"/>
  <c r="L693" i="1"/>
  <c r="L514" i="1"/>
  <c r="L549" i="1"/>
  <c r="L215" i="1"/>
  <c r="L12" i="1"/>
  <c r="L260" i="1"/>
  <c r="L772" i="1"/>
  <c r="L391" i="1"/>
  <c r="L613" i="1"/>
  <c r="L777" i="1"/>
  <c r="L626" i="1"/>
  <c r="L128" i="1"/>
  <c r="L749" i="1"/>
  <c r="L603" i="1"/>
  <c r="L852" i="1"/>
  <c r="L354" i="1"/>
  <c r="L29" i="1"/>
  <c r="L193" i="1"/>
  <c r="L558" i="1"/>
  <c r="L105" i="1"/>
  <c r="L134" i="1"/>
  <c r="L736" i="1"/>
  <c r="L69" i="1"/>
  <c r="L435" i="1"/>
  <c r="L846" i="1"/>
  <c r="L140" i="1"/>
  <c r="L158" i="1"/>
  <c r="L699" i="1"/>
  <c r="L135" i="1"/>
  <c r="L872" i="1"/>
  <c r="L13" i="1"/>
  <c r="L590" i="1"/>
  <c r="L7" i="1"/>
  <c r="L231" i="1"/>
  <c r="L816" i="1"/>
  <c r="L664" i="1"/>
  <c r="L741" i="1"/>
  <c r="L722" i="1"/>
  <c r="L589" i="1"/>
  <c r="L264" i="1"/>
  <c r="L842" i="1"/>
  <c r="L374" i="1"/>
  <c r="L718" i="1"/>
  <c r="L348" i="1"/>
  <c r="L211" i="1"/>
  <c r="L337" i="1"/>
  <c r="L588" i="1"/>
  <c r="L656" i="1"/>
  <c r="L754" i="1"/>
  <c r="L388" i="1"/>
  <c r="L369" i="1"/>
  <c r="L378" i="1"/>
  <c r="L78" i="1"/>
  <c r="L213" i="1"/>
  <c r="L248" i="1"/>
  <c r="L262" i="1"/>
  <c r="L386" i="1"/>
  <c r="L268" i="1"/>
  <c r="L554" i="1"/>
  <c r="L307" i="1"/>
  <c r="L410" i="1"/>
  <c r="L195" i="1"/>
  <c r="L813" i="1"/>
  <c r="L319" i="1"/>
  <c r="L60" i="1"/>
  <c r="L487" i="1"/>
  <c r="L61" i="1"/>
  <c r="L126" i="1"/>
  <c r="L441" i="1"/>
  <c r="L447" i="1"/>
  <c r="L621" i="1"/>
  <c r="L809" i="1"/>
  <c r="L579" i="1"/>
  <c r="L649" i="1"/>
  <c r="L860" i="1"/>
  <c r="L113" i="1"/>
  <c r="L201" i="1"/>
  <c r="L371" i="1"/>
  <c r="L285" i="1"/>
  <c r="L77" i="1"/>
  <c r="L101" i="1"/>
  <c r="L592" i="1"/>
  <c r="L161" i="1"/>
  <c r="L611" i="1"/>
  <c r="L425" i="1"/>
  <c r="L237" i="1"/>
  <c r="L152" i="1"/>
  <c r="L120" i="1"/>
  <c r="L676" i="1"/>
  <c r="L352" i="1"/>
  <c r="L762" i="1"/>
  <c r="L504" i="1"/>
  <c r="L502" i="1"/>
  <c r="L250" i="1"/>
  <c r="L623" i="1"/>
  <c r="L665" i="1"/>
  <c r="L466" i="1"/>
  <c r="L119" i="1"/>
  <c r="L472" i="1"/>
  <c r="L791" i="1"/>
  <c r="L221" i="1"/>
  <c r="L423" i="1"/>
  <c r="L259" i="1"/>
  <c r="L909" i="1"/>
  <c r="L296" i="1"/>
  <c r="L103" i="1"/>
  <c r="L174" i="1"/>
  <c r="L865" i="1"/>
  <c r="L646" i="1"/>
  <c r="L249" i="1"/>
  <c r="L33" i="1"/>
  <c r="L595" i="1"/>
  <c r="L810" i="1"/>
  <c r="L471" i="1"/>
  <c r="L30" i="1"/>
  <c r="L54" i="1"/>
  <c r="L274" i="1"/>
  <c r="L672" i="1"/>
  <c r="L879" i="1"/>
  <c r="L462" i="1"/>
  <c r="L424" i="1"/>
  <c r="L837" i="1"/>
  <c r="L669" i="1"/>
  <c r="L570" i="1"/>
  <c r="L794" i="1"/>
  <c r="L392" i="1"/>
  <c r="L107" i="1"/>
  <c r="L727" i="1"/>
  <c r="L662" i="1"/>
  <c r="L115" i="1"/>
  <c r="L24" i="1"/>
  <c r="L877" i="1"/>
  <c r="L398" i="1"/>
  <c r="L606" i="1"/>
  <c r="L125" i="1"/>
  <c r="L343" i="1"/>
  <c r="L357" i="1"/>
  <c r="L328" i="1"/>
  <c r="L306" i="1"/>
  <c r="L744" i="1"/>
  <c r="L271" i="1"/>
  <c r="L44" i="1"/>
  <c r="L138" i="1"/>
  <c r="L753" i="1"/>
  <c r="L341" i="1"/>
  <c r="L92" i="1"/>
  <c r="L581" i="1"/>
  <c r="L555" i="1"/>
  <c r="L68" i="1"/>
  <c r="L895" i="1"/>
  <c r="L524" i="1"/>
  <c r="L600" i="1"/>
  <c r="L728" i="1"/>
  <c r="L853" i="1"/>
  <c r="L587" i="1"/>
  <c r="L67" i="1"/>
  <c r="L452" i="1"/>
  <c r="L543" i="1"/>
  <c r="L265" i="1"/>
  <c r="L365" i="1"/>
  <c r="L46" i="1"/>
  <c r="L671" i="1"/>
  <c r="L121" i="1"/>
  <c r="L859" i="1"/>
  <c r="L583" i="1"/>
  <c r="L878" i="1"/>
  <c r="L901" i="1"/>
  <c r="L376" i="1"/>
  <c r="L389" i="1"/>
  <c r="L372" i="1"/>
  <c r="L747" i="1"/>
  <c r="L399" i="1"/>
  <c r="L618" i="1"/>
  <c r="L557" i="1"/>
  <c r="L298" i="1"/>
  <c r="L225" i="1"/>
  <c r="L309" i="1"/>
  <c r="L563" i="1"/>
  <c r="L323" i="1"/>
  <c r="L668" i="1"/>
  <c r="L843" i="1"/>
  <c r="L65" i="1"/>
  <c r="L515" i="1"/>
  <c r="L597" i="1"/>
  <c r="L883" i="1"/>
  <c r="L440" i="1"/>
  <c r="L356" i="1"/>
  <c r="L573" i="1"/>
  <c r="L679" i="1"/>
  <c r="L793" i="1"/>
  <c r="L347" i="1"/>
  <c r="L181" i="1"/>
  <c r="L147" i="1"/>
  <c r="L804" i="1"/>
  <c r="L525" i="1"/>
  <c r="L825" i="1"/>
  <c r="L165" i="1"/>
  <c r="L724" i="1"/>
  <c r="L903" i="1"/>
  <c r="L845" i="1"/>
  <c r="L123" i="1"/>
  <c r="L737" i="1"/>
  <c r="L881" i="1"/>
  <c r="L394" i="1"/>
  <c r="L743" i="1"/>
  <c r="L624" i="1"/>
  <c r="L243" i="1"/>
  <c r="L899" i="1"/>
  <c r="L535" i="1"/>
  <c r="L594" i="1"/>
  <c r="L871" i="1"/>
  <c r="L650" i="1"/>
  <c r="L657" i="1"/>
  <c r="L384" i="1"/>
  <c r="L677" i="1"/>
  <c r="L701" i="1"/>
  <c r="L820" i="1"/>
  <c r="L723" i="1"/>
  <c r="L511" i="1"/>
  <c r="L559" i="1"/>
  <c r="L272" i="1"/>
  <c r="L769" i="1"/>
  <c r="L224" i="1"/>
  <c r="L768" i="1"/>
  <c r="L660" i="1"/>
  <c r="L233" i="1"/>
  <c r="L912" i="1"/>
  <c r="L711" i="1"/>
  <c r="L450" i="1"/>
  <c r="L550" i="1"/>
  <c r="L256" i="1"/>
  <c r="L418" i="1"/>
  <c r="L402" i="1"/>
  <c r="L172" i="1"/>
  <c r="L531" i="1"/>
  <c r="L370" i="1"/>
  <c r="L706" i="1"/>
  <c r="L780" i="1"/>
  <c r="L34" i="1"/>
  <c r="L459" i="1"/>
  <c r="L434" i="1"/>
  <c r="L548" i="1"/>
  <c r="L616" i="1"/>
  <c r="L529" i="1"/>
  <c r="L482" i="1"/>
  <c r="L442" i="1"/>
  <c r="L851" i="1"/>
  <c r="L884" i="1"/>
  <c r="L52" i="1"/>
  <c r="L830" i="1"/>
  <c r="L896" i="1"/>
  <c r="L70" i="1"/>
  <c r="L267" i="1"/>
  <c r="L9" i="1"/>
  <c r="L564" i="1"/>
  <c r="L890" i="1"/>
  <c r="L131" i="1"/>
  <c r="L742" i="1"/>
  <c r="L880" i="1"/>
  <c r="L607" i="1"/>
  <c r="L569" i="1"/>
  <c r="L508" i="1"/>
  <c r="L732" i="1"/>
  <c r="L815" i="1"/>
  <c r="L910" i="1"/>
  <c r="L700" i="1"/>
  <c r="L98" i="1"/>
  <c r="L91" i="1"/>
  <c r="L85" i="1"/>
  <c r="L751" i="1"/>
  <c r="L805" i="1"/>
  <c r="L582" i="1"/>
  <c r="L474" i="1"/>
  <c r="L522" i="1"/>
  <c r="L796" i="1"/>
  <c r="L467" i="1"/>
  <c r="L127" i="1"/>
  <c r="L254" i="1"/>
  <c r="L544" i="1"/>
  <c r="L130" i="1"/>
  <c r="L222" i="1"/>
  <c r="L232" i="1"/>
  <c r="L770" i="1"/>
  <c r="L439" i="1"/>
  <c r="L561" i="1"/>
  <c r="L42" i="1"/>
  <c r="L301" i="1"/>
  <c r="L748" i="1"/>
  <c r="L848" i="1"/>
  <c r="L598" i="1"/>
  <c r="L488" i="1"/>
  <c r="L170" i="1"/>
  <c r="L827" i="1"/>
  <c r="L506" i="1"/>
  <c r="L409" i="1"/>
  <c r="L864" i="1"/>
  <c r="L490" i="1"/>
  <c r="L287" i="1"/>
  <c r="L167" i="1"/>
  <c r="L312" i="1"/>
  <c r="L166" i="1"/>
  <c r="L647" i="1"/>
  <c r="L305" i="1"/>
  <c r="L177" i="1"/>
  <c r="L755" i="1"/>
  <c r="L353" i="1"/>
  <c r="L717" i="1"/>
  <c r="L817" i="1"/>
  <c r="L707" i="1"/>
  <c r="L286" i="1"/>
  <c r="L585" i="1"/>
  <c r="L498" i="1"/>
  <c r="L776" i="1"/>
  <c r="L258" i="1"/>
  <c r="L489" i="1"/>
  <c r="L783" i="1"/>
  <c r="L781" i="1"/>
  <c r="L638" i="1"/>
  <c r="L714" i="1"/>
  <c r="L73" i="1"/>
  <c r="L787" i="1"/>
  <c r="L612" i="1"/>
  <c r="L759" i="1"/>
  <c r="L766" i="1"/>
  <c r="L277" i="1"/>
  <c r="L493" i="1"/>
  <c r="L882" i="1"/>
  <c r="L838" i="1"/>
  <c r="L318" i="1"/>
  <c r="L692" i="1"/>
  <c r="L88" i="1"/>
  <c r="L360" i="1"/>
  <c r="L886" i="1"/>
  <c r="L426" i="1"/>
  <c r="L212" i="1"/>
  <c r="L710" i="1"/>
  <c r="L674" i="1"/>
  <c r="L458" i="1"/>
  <c r="L17" i="1"/>
  <c r="L124" i="1"/>
  <c r="L666" i="1"/>
  <c r="L831" i="1"/>
  <c r="L220" i="1"/>
  <c r="L841" i="1"/>
  <c r="L415" i="1"/>
  <c r="L495" i="1"/>
  <c r="L58" i="1"/>
  <c r="L505" i="1"/>
  <c r="L38" i="1"/>
  <c r="L696" i="1"/>
  <c r="L797" i="1"/>
  <c r="L164" i="1"/>
  <c r="L687" i="1"/>
  <c r="L773" i="1"/>
  <c r="L807" i="1"/>
  <c r="L444" i="1"/>
  <c r="L80" i="1"/>
  <c r="L539" i="1"/>
  <c r="L90" i="1"/>
  <c r="L572" i="1"/>
  <c r="L108" i="1"/>
  <c r="L654" i="1"/>
  <c r="L141" i="1"/>
  <c r="L400" i="1"/>
  <c r="L176" i="1"/>
  <c r="L387" i="1"/>
  <c r="L393" i="1"/>
  <c r="L682" i="1"/>
  <c r="L526" i="1"/>
  <c r="L869" i="1"/>
  <c r="L95" i="1"/>
  <c r="L457" i="1"/>
  <c r="L204" i="1"/>
  <c r="L591" i="1"/>
  <c r="L486" i="1"/>
  <c r="L507" i="1"/>
  <c r="L675" i="1"/>
  <c r="L302" i="1"/>
  <c r="L314" i="1"/>
  <c r="L652" i="1"/>
  <c r="L497" i="1"/>
  <c r="L149" i="1"/>
  <c r="L537" i="1"/>
  <c r="L151" i="1"/>
  <c r="L197" i="1"/>
  <c r="L183" i="1"/>
  <c r="L476" i="1"/>
  <c r="L608" i="1"/>
  <c r="L293" i="1"/>
  <c r="L578" i="1"/>
  <c r="L316" i="1"/>
  <c r="L862" i="1"/>
  <c r="L738" i="1"/>
  <c r="L299" i="1"/>
  <c r="L292" i="1"/>
  <c r="L11" i="1"/>
  <c r="L114" i="1"/>
  <c r="L822" i="1"/>
  <c r="L801" i="1"/>
  <c r="L644" i="1"/>
  <c r="L454" i="1"/>
  <c r="L173" i="1"/>
  <c r="L358" i="1"/>
  <c r="L765" i="1"/>
  <c r="L839" i="1"/>
  <c r="L819" i="1"/>
  <c r="L782" i="1"/>
  <c r="L326" i="1"/>
  <c r="L186" i="1"/>
  <c r="L575" i="1"/>
  <c r="L461" i="1"/>
  <c r="L89" i="1"/>
  <c r="L906" i="1"/>
  <c r="L731" i="1"/>
  <c r="L178" i="1"/>
  <c r="L577" i="1"/>
  <c r="L562" i="1"/>
  <c r="L875" i="1"/>
  <c r="L150" i="1"/>
  <c r="L905" i="1"/>
  <c r="L93" i="1"/>
  <c r="L897" i="1"/>
  <c r="L255" i="1"/>
  <c r="L48" i="1"/>
  <c r="L874" i="1"/>
  <c r="L334" i="1"/>
  <c r="L496" i="1"/>
  <c r="L342" i="1"/>
  <c r="L76" i="1"/>
  <c r="L818" i="1"/>
  <c r="L469" i="1"/>
  <c r="L858" i="1"/>
  <c r="L455" i="1"/>
  <c r="L811" i="1"/>
  <c r="L100" i="1"/>
  <c r="L41" i="1"/>
  <c r="L453" i="1"/>
  <c r="L530" i="1"/>
  <c r="L661" i="1"/>
  <c r="L110" i="1"/>
  <c r="L800" i="1"/>
  <c r="L758" i="1"/>
  <c r="L438" i="1"/>
  <c r="L552" i="1"/>
  <c r="L210" i="1"/>
  <c r="L866" i="1"/>
  <c r="L238" i="1"/>
  <c r="L640" i="1"/>
  <c r="L593" i="1"/>
  <c r="L377" i="1"/>
  <c r="L756" i="1"/>
  <c r="L622" i="1"/>
  <c r="L83" i="1"/>
  <c r="L834" i="1"/>
  <c r="L516" i="1"/>
  <c r="L71" i="1"/>
  <c r="L320" i="1"/>
  <c r="L311" i="1"/>
  <c r="L144" i="1"/>
  <c r="L303" i="1"/>
  <c r="L281" i="1"/>
  <c r="L468" i="1"/>
  <c r="L368" i="1"/>
  <c r="L315" i="1"/>
  <c r="L205" i="1"/>
  <c r="L763" i="1"/>
  <c r="L532" i="1"/>
  <c r="L395" i="1"/>
  <c r="L282" i="1"/>
  <c r="L367" i="1"/>
  <c r="L541" i="1"/>
  <c r="L163" i="1"/>
  <c r="L779" i="1"/>
  <c r="L653" i="1"/>
  <c r="L45" i="1"/>
  <c r="L857" i="1"/>
  <c r="L752" i="1"/>
  <c r="L344" i="1"/>
  <c r="L257" i="1"/>
  <c r="L47" i="1"/>
  <c r="L733" i="1"/>
  <c r="L50" i="1"/>
  <c r="L538" i="1"/>
  <c r="L900" i="1"/>
  <c r="L189" i="1"/>
  <c r="L86" i="1"/>
  <c r="L854" i="1"/>
  <c r="L245" i="1"/>
  <c r="L340" i="1"/>
  <c r="L627" i="1"/>
  <c r="L484" i="1"/>
  <c r="L605" i="1"/>
  <c r="L427" i="1"/>
  <c r="L778" i="1"/>
  <c r="L361" i="1"/>
  <c r="L826" i="1"/>
  <c r="L157" i="1"/>
  <c r="L247" i="1"/>
  <c r="L322" i="1"/>
  <c r="L708" i="1"/>
  <c r="L870" i="1"/>
  <c r="L94" i="1"/>
  <c r="L547" i="1"/>
  <c r="L673" i="1"/>
  <c r="L422" i="1"/>
  <c r="L775" i="1"/>
  <c r="L528" i="1"/>
  <c r="L694" i="1"/>
  <c r="L84" i="1"/>
  <c r="L658" i="1"/>
  <c r="L339" i="1"/>
  <c r="L401" i="1"/>
  <c r="L373" i="1"/>
  <c r="L713" i="1"/>
  <c r="L829" i="1"/>
  <c r="L280" i="1"/>
  <c r="L142" i="1"/>
  <c r="L117" i="1"/>
  <c r="L203" i="1"/>
  <c r="L363" i="1"/>
  <c r="L146" i="1"/>
  <c r="L812" i="1"/>
  <c r="L421" i="1"/>
  <c r="L136" i="1"/>
  <c r="L219" i="1"/>
  <c r="L244" i="1"/>
  <c r="L567" i="1"/>
  <c r="L362" i="1"/>
  <c r="L610" i="1"/>
  <c r="L199" i="1"/>
  <c r="L542" i="1"/>
  <c r="L171" i="1"/>
  <c r="L445" i="1"/>
  <c r="L145" i="1"/>
  <c r="L802" i="1"/>
  <c r="L892" i="1"/>
  <c r="L517" i="1"/>
  <c r="L270" i="1"/>
  <c r="L478" i="1"/>
  <c r="L898" i="1"/>
  <c r="L745" i="1"/>
  <c r="L456" i="1"/>
  <c r="L479" i="1"/>
  <c r="L412" i="1"/>
  <c r="L28" i="1"/>
  <c r="L795" i="1"/>
  <c r="L39" i="1"/>
  <c r="L844" i="1"/>
  <c r="L196" i="1"/>
  <c r="L475" i="1"/>
  <c r="L443" i="1"/>
  <c r="L688" i="1"/>
  <c r="L798" i="1"/>
  <c r="L792" i="1"/>
  <c r="L499" i="1"/>
  <c r="L26" i="1"/>
  <c r="L576" i="1"/>
  <c r="L446" i="1"/>
  <c r="L419" i="1"/>
  <c r="L329" i="1"/>
  <c r="L137" i="1"/>
  <c r="L431" i="1"/>
  <c r="L185" i="1"/>
  <c r="L520" i="1"/>
  <c r="L599" i="1"/>
  <c r="L523" i="1"/>
  <c r="L645" i="1"/>
  <c r="L545" i="1"/>
  <c r="L889" i="1"/>
  <c r="L351" i="1"/>
  <c r="L448" i="1"/>
  <c r="L712" i="1"/>
  <c r="L887" i="1"/>
  <c r="L102" i="1"/>
  <c r="L786" i="1"/>
  <c r="L216" i="1"/>
  <c r="L333" i="1"/>
  <c r="L678" i="1"/>
  <c r="L891" i="1"/>
  <c r="L609" i="1"/>
  <c r="L49" i="1"/>
  <c r="L828" i="1"/>
  <c r="L885" i="1"/>
  <c r="L111" i="1"/>
  <c r="L601" i="1"/>
  <c r="L396" i="1"/>
  <c r="L518" i="1"/>
  <c r="L143" i="1"/>
  <c r="L332" i="1"/>
  <c r="L510" i="1"/>
  <c r="L855" i="1"/>
  <c r="L168" i="1"/>
  <c r="L698" i="1"/>
  <c r="L380" i="1"/>
  <c r="L821" i="1"/>
  <c r="L641" i="1"/>
  <c r="L746" i="1"/>
  <c r="L55" i="1"/>
  <c r="L379" i="1"/>
  <c r="L574" i="1"/>
  <c r="L200" i="1"/>
  <c r="L433" i="1"/>
  <c r="L556" i="1"/>
  <c r="L96" i="5"/>
  <c r="N96" i="5"/>
  <c r="L577" i="5"/>
  <c r="N577" i="5"/>
  <c r="N523" i="5"/>
  <c r="L523" i="5"/>
  <c r="N541" i="5"/>
  <c r="L541" i="5"/>
  <c r="E788" i="2"/>
  <c r="E767" i="2"/>
  <c r="E576" i="2"/>
  <c r="E392" i="2"/>
  <c r="E32" i="2"/>
  <c r="E676" i="2"/>
  <c r="E408" i="2"/>
  <c r="E350" i="2"/>
  <c r="E160" i="2"/>
  <c r="E304" i="2"/>
  <c r="E214" i="2"/>
  <c r="E97" i="2"/>
  <c r="E233" i="2"/>
  <c r="E342" i="2"/>
  <c r="E708" i="2"/>
  <c r="E84" i="2"/>
  <c r="E793" i="2"/>
  <c r="E626" i="2"/>
  <c r="E188" i="2"/>
  <c r="E672" i="2"/>
  <c r="E559" i="2"/>
  <c r="E321" i="2"/>
  <c r="E197" i="2"/>
  <c r="E485" i="2"/>
  <c r="E846" i="2"/>
  <c r="E479" i="2"/>
  <c r="E781" i="2"/>
  <c r="E871" i="2"/>
  <c r="E502" i="2"/>
  <c r="E373" i="2"/>
  <c r="E739" i="2"/>
  <c r="E613" i="2"/>
  <c r="E514" i="2"/>
  <c r="E650" i="2"/>
  <c r="E629" i="2"/>
  <c r="E827" i="2"/>
  <c r="E227" i="2"/>
  <c r="E798" i="2"/>
  <c r="E146" i="2"/>
  <c r="E141" i="2"/>
  <c r="E296" i="2"/>
  <c r="E256" i="2"/>
  <c r="E267" i="2"/>
  <c r="E72" i="2"/>
  <c r="E766" i="2"/>
  <c r="E298" i="2"/>
  <c r="E797" i="2"/>
  <c r="E574" i="2"/>
  <c r="E557" i="2"/>
  <c r="E520" i="2"/>
  <c r="E56" i="2"/>
  <c r="E242" i="2"/>
  <c r="E820" i="2"/>
  <c r="E449" i="2"/>
  <c r="E769" i="2"/>
  <c r="E606" i="2"/>
  <c r="E167" i="2"/>
  <c r="E731" i="2"/>
  <c r="E182" i="2"/>
  <c r="E836" i="2"/>
  <c r="E50" i="2"/>
  <c r="E253" i="2"/>
  <c r="E198" i="2"/>
  <c r="E207" i="2"/>
  <c r="E451" i="2"/>
  <c r="E543" i="2"/>
  <c r="E651" i="2"/>
  <c r="E405" i="2"/>
  <c r="E320" i="2"/>
  <c r="E671" i="2"/>
  <c r="E818" i="2"/>
  <c r="E881" i="2"/>
  <c r="E70" i="2"/>
  <c r="E604" i="2"/>
  <c r="E117" i="2"/>
  <c r="E720" i="2"/>
  <c r="E158" i="2"/>
  <c r="E693" i="2"/>
  <c r="E656" i="2"/>
  <c r="E614" i="2"/>
  <c r="E265" i="2"/>
  <c r="E74" i="2"/>
  <c r="E48" i="2"/>
  <c r="E503" i="2"/>
  <c r="E699" i="2"/>
  <c r="E882" i="2"/>
  <c r="E39" i="2"/>
  <c r="E618" i="2"/>
  <c r="E10" i="2"/>
  <c r="E229" i="2"/>
  <c r="E575" i="2"/>
  <c r="E753" i="2"/>
  <c r="E377" i="2"/>
  <c r="E370" i="2"/>
  <c r="E791" i="2"/>
  <c r="E94" i="2"/>
  <c r="E460" i="2"/>
  <c r="E98" i="2"/>
  <c r="E857" i="2"/>
  <c r="E841" i="2"/>
  <c r="E589" i="2"/>
  <c r="E36" i="2"/>
  <c r="E437" i="2"/>
  <c r="E272" i="2"/>
  <c r="E826" i="2"/>
  <c r="E553" i="2"/>
  <c r="E463" i="2"/>
  <c r="E225" i="2"/>
  <c r="E27" i="2"/>
  <c r="E794" i="2"/>
  <c r="E283" i="2"/>
  <c r="E29" i="2"/>
  <c r="E104" i="2"/>
  <c r="E640" i="2"/>
  <c r="E732" i="2"/>
  <c r="E274" i="2"/>
  <c r="E504" i="2"/>
  <c r="E700" i="2"/>
  <c r="E77" i="2"/>
  <c r="E572" i="2"/>
  <c r="E430" i="2"/>
  <c r="E91" i="2"/>
  <c r="E872" i="2"/>
  <c r="E481" i="2"/>
  <c r="E302" i="2"/>
  <c r="E607" i="2"/>
  <c r="E778" i="2"/>
  <c r="E80" i="2"/>
  <c r="E578" i="2"/>
  <c r="E725" i="2"/>
  <c r="E710" i="2"/>
  <c r="E445" i="2"/>
  <c r="E619" i="2"/>
  <c r="E138" i="2"/>
  <c r="E150" i="2"/>
  <c r="E550" i="2"/>
  <c r="E687" i="2"/>
  <c r="E14" i="2"/>
  <c r="E194" i="2"/>
  <c r="E541" i="2"/>
  <c r="E175" i="2"/>
  <c r="E89" i="2"/>
  <c r="E211" i="2"/>
  <c r="E697" i="2"/>
  <c r="E465" i="2"/>
  <c r="E477" i="2"/>
  <c r="E22" i="2"/>
  <c r="E280" i="2"/>
  <c r="E270" i="2"/>
  <c r="E282" i="2"/>
  <c r="E346" i="2"/>
  <c r="E383" i="2"/>
  <c r="E536" i="2"/>
  <c r="E37" i="2"/>
  <c r="E592" i="2"/>
  <c r="E221" i="2"/>
  <c r="E250" i="2"/>
  <c r="E83" i="2"/>
  <c r="E168" i="2"/>
  <c r="E621" i="2"/>
  <c r="E8" i="2"/>
  <c r="E147" i="2"/>
  <c r="E760" i="2"/>
  <c r="E355" i="2"/>
  <c r="E713" i="2"/>
  <c r="E658" i="2"/>
  <c r="E165" i="2"/>
  <c r="E800" i="2"/>
  <c r="E817" i="2"/>
  <c r="E638" i="2"/>
  <c r="E255" i="2"/>
  <c r="E195" i="2"/>
  <c r="E879" i="2"/>
  <c r="E573" i="2"/>
  <c r="E757" i="2"/>
  <c r="E264" i="2"/>
  <c r="E327" i="2"/>
  <c r="E501" i="2"/>
  <c r="E317" i="2"/>
  <c r="E707" i="2"/>
  <c r="E859" i="2"/>
  <c r="E313" i="2"/>
  <c r="E145" i="2"/>
  <c r="E90" i="2"/>
  <c r="E190" i="2"/>
  <c r="E124" i="2"/>
  <c r="E75" i="2"/>
  <c r="E657" i="2"/>
  <c r="E830" i="2"/>
  <c r="E125" i="2"/>
  <c r="E773" i="2"/>
  <c r="E774" i="2"/>
  <c r="E825" i="2"/>
  <c r="E19" i="2"/>
  <c r="E684" i="2"/>
  <c r="E126" i="2"/>
  <c r="E476" i="2"/>
  <c r="E336" i="2"/>
  <c r="E730" i="2"/>
  <c r="E742" i="2"/>
  <c r="E482" i="2"/>
  <c r="E239" i="2"/>
  <c r="E703" i="2"/>
  <c r="E454" i="2"/>
  <c r="E441" i="2"/>
  <c r="E169" i="2"/>
  <c r="E787" i="2"/>
  <c r="E38" i="2"/>
  <c r="E153" i="2"/>
  <c r="E178" i="2"/>
  <c r="E180" i="2"/>
  <c r="E374" i="2"/>
  <c r="E235" i="2"/>
  <c r="E523" i="2"/>
  <c r="E220" i="2"/>
  <c r="E341" i="2"/>
  <c r="E506" i="2"/>
  <c r="E775" i="2"/>
  <c r="E134" i="2"/>
  <c r="E337" i="2"/>
  <c r="E41" i="2"/>
  <c r="E259" i="2"/>
  <c r="E447" i="2"/>
  <c r="E219" i="2"/>
  <c r="E555" i="2"/>
  <c r="E598" i="2"/>
  <c r="E208" i="2"/>
  <c r="E400" i="2"/>
  <c r="E851" i="2"/>
  <c r="E736" i="2"/>
  <c r="E525" i="2"/>
  <c r="E418" i="2"/>
  <c r="E154" i="2"/>
  <c r="E330" i="2"/>
  <c r="E530" i="2"/>
  <c r="E815" i="2"/>
  <c r="E849" i="2"/>
  <c r="E258" i="2"/>
  <c r="E398" i="2"/>
  <c r="E470" i="2"/>
  <c r="E692" i="2"/>
  <c r="E232" i="2"/>
  <c r="E226" i="2"/>
  <c r="E548" i="2"/>
  <c r="E112" i="2"/>
  <c r="E130" i="2"/>
  <c r="E856" i="2"/>
  <c r="E683" i="2"/>
  <c r="E884" i="2"/>
  <c r="E863" i="2"/>
  <c r="E860" i="2"/>
  <c r="E458" i="2"/>
  <c r="E686" i="2"/>
  <c r="E655" i="2"/>
  <c r="E534" i="2"/>
  <c r="E852" i="2"/>
  <c r="E716" i="2"/>
  <c r="E679" i="2"/>
  <c r="E792" i="2"/>
  <c r="E389" i="2"/>
  <c r="E129" i="2"/>
  <c r="E210" i="2"/>
  <c r="E132" i="2"/>
  <c r="E453" i="2"/>
  <c r="E705" i="2"/>
  <c r="E245" i="2"/>
  <c r="E172" i="2"/>
  <c r="E435" i="2"/>
  <c r="E381" i="2"/>
  <c r="E388" i="2"/>
  <c r="E668" i="2"/>
  <c r="E411" i="2"/>
  <c r="E531" i="2"/>
  <c r="E277" i="2"/>
  <c r="E20" i="2"/>
  <c r="E721" i="2"/>
  <c r="E99" i="2"/>
  <c r="E241" i="2"/>
  <c r="E500" i="2"/>
  <c r="E622" i="2"/>
  <c r="E58" i="2"/>
  <c r="E354" i="2"/>
  <c r="E95" i="2"/>
  <c r="E512" i="2"/>
  <c r="E386" i="2"/>
  <c r="E82" i="2"/>
  <c r="E837" i="2"/>
  <c r="E203" i="2"/>
  <c r="E12" i="2"/>
  <c r="E750" i="2"/>
  <c r="E286" i="2"/>
  <c r="E238" i="2"/>
  <c r="E92" i="2"/>
  <c r="E777" i="2"/>
  <c r="E493" i="2"/>
  <c r="E423" i="2"/>
  <c r="E516" i="2"/>
  <c r="E567" i="2"/>
  <c r="E310" i="2"/>
  <c r="E359" i="2"/>
  <c r="E218" i="2"/>
  <c r="E416" i="2"/>
  <c r="E345" i="2"/>
  <c r="E45" i="2"/>
  <c r="E490" i="2"/>
  <c r="E524" i="2"/>
  <c r="E806" i="2"/>
  <c r="E334" i="2"/>
  <c r="E105" i="2"/>
  <c r="E196" i="2"/>
  <c r="E681" i="2"/>
  <c r="E814" i="2"/>
  <c r="E726" i="2"/>
  <c r="E368" i="2"/>
  <c r="E714" i="2"/>
  <c r="E40" i="2"/>
  <c r="E758" i="2"/>
  <c r="E254" i="2"/>
  <c r="E509" i="2"/>
  <c r="E365" i="2"/>
  <c r="E802" i="2"/>
  <c r="E127" i="2"/>
  <c r="E26" i="2"/>
  <c r="E275" i="2"/>
  <c r="E888" i="2"/>
  <c r="E65" i="2"/>
  <c r="E28" i="2"/>
  <c r="E636" i="2"/>
  <c r="E294" i="2"/>
  <c r="E537" i="2"/>
  <c r="E495" i="2"/>
  <c r="E494" i="2"/>
  <c r="E443" i="2"/>
  <c r="E436" i="2"/>
  <c r="E552" i="2"/>
  <c r="E551" i="2"/>
  <c r="E319" i="2"/>
  <c r="E675" i="2"/>
  <c r="E215" i="2"/>
  <c r="E850" i="2"/>
  <c r="E385" i="2"/>
  <c r="E765" i="2"/>
  <c r="E745" i="2"/>
  <c r="E206" i="2"/>
  <c r="E49" i="2"/>
  <c r="E560" i="2"/>
  <c r="E749" i="2"/>
  <c r="E236" i="2"/>
  <c r="E469" i="2"/>
  <c r="E347" i="2"/>
  <c r="E163" i="2"/>
  <c r="E252" i="2"/>
  <c r="E723" i="2"/>
  <c r="E558" i="2"/>
  <c r="E299" i="2"/>
  <c r="E729" i="2"/>
  <c r="E712" i="2"/>
  <c r="E108" i="2"/>
  <c r="E24" i="2"/>
  <c r="E842" i="2"/>
  <c r="E497" i="2"/>
  <c r="E740" i="2"/>
  <c r="E200" i="2"/>
  <c r="E308" i="2"/>
  <c r="E489" i="2"/>
  <c r="E784" i="2"/>
  <c r="E637" i="2"/>
  <c r="E16" i="2"/>
  <c r="E865" i="2"/>
  <c r="E782" i="2"/>
  <c r="E266" i="2"/>
  <c r="E663" i="2"/>
  <c r="E303" i="2"/>
  <c r="E496" i="2"/>
  <c r="E247" i="2"/>
  <c r="E467" i="2"/>
  <c r="E257" i="2"/>
  <c r="E540" i="2"/>
  <c r="E205" i="2"/>
  <c r="E752" i="2"/>
  <c r="E762" i="2"/>
  <c r="E786" i="2"/>
  <c r="E779" i="2"/>
  <c r="E847" i="2"/>
  <c r="E854" i="2"/>
  <c r="E776" i="2"/>
  <c r="E292" i="2"/>
  <c r="E223" i="2"/>
  <c r="E78" i="2"/>
  <c r="E709" i="2"/>
  <c r="E816" i="2"/>
  <c r="E615" i="2"/>
  <c r="E571" i="2"/>
  <c r="E844" i="2"/>
  <c r="E123" i="2"/>
  <c r="E88" i="2"/>
  <c r="E315" i="2"/>
  <c r="E371" i="2"/>
  <c r="E664" i="2"/>
  <c r="E164" i="2"/>
  <c r="E770" i="2"/>
  <c r="E251" i="2"/>
  <c r="E212" i="2"/>
  <c r="E609" i="2"/>
  <c r="E119" i="2"/>
  <c r="E62" i="2"/>
  <c r="E152" i="2"/>
  <c r="E159" i="2"/>
  <c r="E885" i="2"/>
  <c r="E161" i="2"/>
  <c r="E260" i="2"/>
  <c r="E648" i="2"/>
  <c r="E532" i="2"/>
  <c r="E113" i="2"/>
  <c r="E887" i="2"/>
  <c r="E364" i="2"/>
  <c r="E106" i="2"/>
  <c r="E685" i="2"/>
  <c r="E486" i="2"/>
  <c r="E529" i="2"/>
  <c r="E339" i="2"/>
  <c r="E875" i="2"/>
  <c r="E231" i="2"/>
  <c r="E554" i="2"/>
  <c r="E724" i="2"/>
  <c r="E876" i="2"/>
  <c r="E452" i="2"/>
  <c r="E323" i="2"/>
  <c r="E103" i="2"/>
  <c r="E498" i="2"/>
  <c r="E433" i="2"/>
  <c r="E594" i="2"/>
  <c r="E539" i="2"/>
  <c r="E579" i="2"/>
  <c r="E527" i="2"/>
  <c r="E759" i="2"/>
  <c r="E71" i="2"/>
  <c r="E630" i="2"/>
  <c r="E399" i="2"/>
  <c r="E518" i="2"/>
  <c r="E488" i="2"/>
  <c r="E81" i="2"/>
  <c r="E878" i="2"/>
  <c r="E248" i="2"/>
  <c r="E472" i="2"/>
  <c r="E565" i="2"/>
  <c r="E311" i="2"/>
  <c r="E448" i="2"/>
  <c r="E57" i="2"/>
  <c r="E677" i="2"/>
  <c r="E230" i="2"/>
  <c r="E535" i="2"/>
  <c r="E755" i="2"/>
  <c r="E853" i="2"/>
  <c r="E333" i="2"/>
  <c r="E301" i="2"/>
  <c r="E728" i="2"/>
  <c r="E295" i="2"/>
  <c r="E357" i="2"/>
  <c r="E487" i="2"/>
  <c r="E696" i="2"/>
  <c r="E839" i="2"/>
  <c r="E829" i="2"/>
  <c r="E661" i="2"/>
  <c r="E601" i="2"/>
  <c r="E526" i="2"/>
  <c r="E803" i="2"/>
  <c r="E273" i="2"/>
  <c r="E858" i="2"/>
  <c r="E717" i="2"/>
  <c r="E44" i="2"/>
  <c r="E406" i="2"/>
  <c r="E587" i="2"/>
  <c r="E698" i="2"/>
  <c r="E142" i="2"/>
  <c r="E741" i="2"/>
  <c r="E335" i="2"/>
  <c r="E133" i="2"/>
  <c r="E711" i="2"/>
  <c r="E834" i="2"/>
  <c r="E9" i="2"/>
  <c r="E429" i="2"/>
  <c r="E305" i="2"/>
  <c r="E391" i="2"/>
  <c r="E54" i="2"/>
  <c r="E403" i="2"/>
  <c r="E538" i="2"/>
  <c r="E115" i="2"/>
  <c r="E144" i="2"/>
  <c r="E475" i="2"/>
  <c r="E290" i="2"/>
  <c r="E438" i="2"/>
  <c r="E633" i="2"/>
  <c r="E634" i="2"/>
  <c r="E192" i="2"/>
  <c r="E427" i="2"/>
  <c r="E135" i="2"/>
  <c r="E756" i="2"/>
  <c r="E69" i="2"/>
  <c r="E413" i="2"/>
  <c r="E840" i="2"/>
  <c r="E868" i="2"/>
  <c r="E838" i="2"/>
  <c r="E394" i="2"/>
  <c r="E848" i="2"/>
  <c r="E262" i="2"/>
  <c r="E390" i="2"/>
  <c r="E660" i="2"/>
  <c r="E570" i="2"/>
  <c r="E507" i="2"/>
  <c r="E13" i="2"/>
  <c r="E287" i="2"/>
  <c r="E122" i="2"/>
  <c r="E285" i="2"/>
  <c r="E780" i="2"/>
  <c r="E93" i="2"/>
  <c r="E318" i="2"/>
  <c r="E580" i="2"/>
  <c r="E217" i="2"/>
  <c r="E309" i="2"/>
  <c r="E25" i="2"/>
  <c r="E751" i="2"/>
  <c r="E583" i="2"/>
  <c r="E446" i="2"/>
  <c r="E420" i="2"/>
  <c r="E662" i="2"/>
  <c r="E31" i="2"/>
  <c r="E246" i="2"/>
  <c r="E737" i="2"/>
  <c r="E528" i="2"/>
  <c r="E810" i="2"/>
  <c r="E653" i="2"/>
  <c r="E116" i="2"/>
  <c r="E244" i="2"/>
  <c r="E517" i="2"/>
  <c r="E367" i="2"/>
  <c r="E361" i="2"/>
  <c r="E409" i="2"/>
  <c r="E628" i="2"/>
  <c r="E556" i="2"/>
  <c r="E511" i="2"/>
  <c r="E695" i="2"/>
  <c r="E828" i="2"/>
  <c r="E466" i="2"/>
  <c r="E199" i="2"/>
  <c r="E867" i="2"/>
  <c r="E351" i="2"/>
  <c r="E42" i="2"/>
  <c r="E491" i="2"/>
  <c r="E86" i="2"/>
  <c r="E585" i="2"/>
  <c r="E107" i="2"/>
  <c r="E805" i="2"/>
  <c r="E748" i="2"/>
  <c r="E519" i="2"/>
  <c r="E284" i="2"/>
  <c r="E384" i="2"/>
  <c r="E425" i="2"/>
  <c r="E60" i="2"/>
  <c r="E228" i="2"/>
  <c r="E471" i="2"/>
  <c r="E564" i="2"/>
  <c r="E674" i="2"/>
  <c r="E434" i="2"/>
  <c r="E234" i="2"/>
  <c r="E442" i="2"/>
  <c r="E431" i="2"/>
  <c r="E366" i="2"/>
  <c r="E545" i="2"/>
  <c r="E66" i="2"/>
  <c r="E11" i="2"/>
  <c r="E772" i="2"/>
  <c r="E344" i="2"/>
  <c r="E360" i="2"/>
  <c r="E623" i="2"/>
  <c r="E174" i="2"/>
  <c r="E510" i="2"/>
  <c r="E870" i="2"/>
  <c r="E51" i="2"/>
  <c r="E300" i="2"/>
  <c r="E96" i="2"/>
  <c r="E148" i="2"/>
  <c r="E189" i="2"/>
  <c r="E652" i="2"/>
  <c r="E43" i="2"/>
  <c r="E889" i="2"/>
  <c r="E157" i="2"/>
  <c r="E608" i="2"/>
  <c r="E764" i="2"/>
  <c r="E412" i="2"/>
  <c r="E625" i="2"/>
  <c r="E428" i="2"/>
  <c r="E187" i="2"/>
  <c r="E173" i="2"/>
  <c r="E474" i="2"/>
  <c r="E515" i="2"/>
  <c r="E166" i="2"/>
  <c r="E102" i="2"/>
  <c r="E561" i="2"/>
  <c r="E480" i="2"/>
  <c r="E547" i="2"/>
  <c r="E649" i="2"/>
  <c r="E603" i="2"/>
  <c r="E156" i="2"/>
  <c r="E457" i="2"/>
  <c r="E340" i="2"/>
  <c r="E738" i="2"/>
  <c r="E631" i="2"/>
  <c r="E813" i="2"/>
  <c r="E387" i="2"/>
  <c r="E324" i="2"/>
  <c r="E380" i="2"/>
  <c r="E326" i="2"/>
  <c r="E702" i="2"/>
  <c r="E890" i="2"/>
  <c r="E616" i="2"/>
  <c r="E499" i="2"/>
  <c r="E568" i="2"/>
  <c r="E349" i="2"/>
  <c r="E641" i="2"/>
  <c r="E586" i="2"/>
  <c r="E581" i="2"/>
  <c r="E796" i="2"/>
  <c r="E886" i="2"/>
  <c r="E533" i="2"/>
  <c r="E46" i="2"/>
  <c r="E279" i="2"/>
  <c r="E866" i="2"/>
  <c r="E599" i="2"/>
  <c r="E605" i="2"/>
  <c r="E783" i="2"/>
  <c r="E799" i="2"/>
  <c r="E191" i="2"/>
  <c r="E329" i="2"/>
  <c r="E171" i="2"/>
  <c r="E440" i="2"/>
  <c r="E155" i="2"/>
  <c r="E18" i="2"/>
  <c r="E61" i="2"/>
  <c r="E216" i="2"/>
  <c r="E807" i="2"/>
  <c r="E53" i="2"/>
  <c r="E375" i="2"/>
  <c r="E237" i="2"/>
  <c r="E193" i="2"/>
  <c r="E201" i="2"/>
  <c r="E645" i="2"/>
  <c r="E414" i="2"/>
  <c r="E17" i="2"/>
  <c r="E348" i="2"/>
  <c r="E332" i="2"/>
  <c r="E281" i="2"/>
  <c r="E176" i="2"/>
  <c r="E462" i="2"/>
  <c r="E396" i="2"/>
  <c r="E426" i="2"/>
  <c r="E316" i="2"/>
  <c r="E288" i="2"/>
  <c r="E209" i="2"/>
  <c r="E577" i="2"/>
  <c r="E184" i="2"/>
  <c r="D788" i="2"/>
  <c r="D767" i="2"/>
  <c r="D576" i="2"/>
  <c r="D392" i="2"/>
  <c r="D32" i="2"/>
  <c r="D676" i="2"/>
  <c r="D408" i="2"/>
  <c r="D350" i="2"/>
  <c r="D160" i="2"/>
  <c r="D304" i="2"/>
  <c r="D214" i="2"/>
  <c r="D97" i="2"/>
  <c r="D233" i="2"/>
  <c r="D342" i="2"/>
  <c r="D708" i="2"/>
  <c r="D84" i="2"/>
  <c r="D793" i="2"/>
  <c r="D626" i="2"/>
  <c r="D188" i="2"/>
  <c r="D672" i="2"/>
  <c r="D559" i="2"/>
  <c r="D321" i="2"/>
  <c r="D197" i="2"/>
  <c r="D485" i="2"/>
  <c r="D846" i="2"/>
  <c r="D479" i="2"/>
  <c r="D781" i="2"/>
  <c r="D871" i="2"/>
  <c r="D502" i="2"/>
  <c r="D373" i="2"/>
  <c r="D739" i="2"/>
  <c r="D613" i="2"/>
  <c r="D514" i="2"/>
  <c r="D650" i="2"/>
  <c r="D629" i="2"/>
  <c r="D827" i="2"/>
  <c r="D227" i="2"/>
  <c r="D798" i="2"/>
  <c r="D146" i="2"/>
  <c r="D141" i="2"/>
  <c r="D296" i="2"/>
  <c r="D256" i="2"/>
  <c r="D267" i="2"/>
  <c r="D72" i="2"/>
  <c r="D766" i="2"/>
  <c r="D298" i="2"/>
  <c r="D797" i="2"/>
  <c r="D574" i="2"/>
  <c r="D557" i="2"/>
  <c r="D520" i="2"/>
  <c r="D56" i="2"/>
  <c r="D242" i="2"/>
  <c r="D820" i="2"/>
  <c r="D449" i="2"/>
  <c r="D769" i="2"/>
  <c r="D606" i="2"/>
  <c r="D167" i="2"/>
  <c r="D731" i="2"/>
  <c r="D182" i="2"/>
  <c r="D836" i="2"/>
  <c r="D50" i="2"/>
  <c r="D253" i="2"/>
  <c r="D198" i="2"/>
  <c r="D207" i="2"/>
  <c r="D451" i="2"/>
  <c r="D543" i="2"/>
  <c r="D651" i="2"/>
  <c r="D405" i="2"/>
  <c r="D320" i="2"/>
  <c r="D671" i="2"/>
  <c r="D818" i="2"/>
  <c r="D881" i="2"/>
  <c r="D70" i="2"/>
  <c r="D604" i="2"/>
  <c r="D117" i="2"/>
  <c r="D720" i="2"/>
  <c r="D158" i="2"/>
  <c r="D693" i="2"/>
  <c r="D656" i="2"/>
  <c r="D614" i="2"/>
  <c r="D265" i="2"/>
  <c r="D74" i="2"/>
  <c r="D48" i="2"/>
  <c r="D503" i="2"/>
  <c r="D699" i="2"/>
  <c r="D882" i="2"/>
  <c r="D39" i="2"/>
  <c r="D618" i="2"/>
  <c r="D10" i="2"/>
  <c r="D229" i="2"/>
  <c r="D575" i="2"/>
  <c r="D753" i="2"/>
  <c r="D377" i="2"/>
  <c r="D370" i="2"/>
  <c r="D791" i="2"/>
  <c r="D94" i="2"/>
  <c r="D460" i="2"/>
  <c r="D98" i="2"/>
  <c r="D857" i="2"/>
  <c r="D841" i="2"/>
  <c r="D589" i="2"/>
  <c r="D36" i="2"/>
  <c r="D437" i="2"/>
  <c r="D272" i="2"/>
  <c r="D826" i="2"/>
  <c r="D553" i="2"/>
  <c r="D463" i="2"/>
  <c r="D225" i="2"/>
  <c r="D27" i="2"/>
  <c r="D794" i="2"/>
  <c r="D283" i="2"/>
  <c r="D29" i="2"/>
  <c r="D104" i="2"/>
  <c r="D640" i="2"/>
  <c r="D732" i="2"/>
  <c r="D274" i="2"/>
  <c r="D504" i="2"/>
  <c r="D700" i="2"/>
  <c r="D77" i="2"/>
  <c r="D572" i="2"/>
  <c r="D430" i="2"/>
  <c r="D91" i="2"/>
  <c r="D872" i="2"/>
  <c r="D481" i="2"/>
  <c r="D302" i="2"/>
  <c r="D607" i="2"/>
  <c r="D778" i="2"/>
  <c r="D80" i="2"/>
  <c r="D578" i="2"/>
  <c r="D725" i="2"/>
  <c r="D710" i="2"/>
  <c r="D445" i="2"/>
  <c r="D619" i="2"/>
  <c r="D138" i="2"/>
  <c r="D150" i="2"/>
  <c r="D550" i="2"/>
  <c r="D687" i="2"/>
  <c r="D14" i="2"/>
  <c r="D194" i="2"/>
  <c r="D541" i="2"/>
  <c r="D175" i="2"/>
  <c r="D89" i="2"/>
  <c r="D211" i="2"/>
  <c r="D697" i="2"/>
  <c r="D465" i="2"/>
  <c r="D477" i="2"/>
  <c r="D22" i="2"/>
  <c r="D280" i="2"/>
  <c r="D270" i="2"/>
  <c r="D282" i="2"/>
  <c r="D346" i="2"/>
  <c r="D383" i="2"/>
  <c r="D536" i="2"/>
  <c r="D37" i="2"/>
  <c r="D592" i="2"/>
  <c r="D221" i="2"/>
  <c r="D250" i="2"/>
  <c r="D83" i="2"/>
  <c r="D168" i="2"/>
  <c r="D621" i="2"/>
  <c r="D8" i="2"/>
  <c r="D147" i="2"/>
  <c r="D760" i="2"/>
  <c r="D355" i="2"/>
  <c r="D713" i="2"/>
  <c r="D658" i="2"/>
  <c r="D165" i="2"/>
  <c r="D800" i="2"/>
  <c r="D817" i="2"/>
  <c r="D638" i="2"/>
  <c r="D255" i="2"/>
  <c r="D195" i="2"/>
  <c r="D879" i="2"/>
  <c r="D573" i="2"/>
  <c r="D757" i="2"/>
  <c r="D264" i="2"/>
  <c r="D327" i="2"/>
  <c r="D501" i="2"/>
  <c r="D317" i="2"/>
  <c r="D707" i="2"/>
  <c r="D859" i="2"/>
  <c r="D313" i="2"/>
  <c r="D145" i="2"/>
  <c r="D90" i="2"/>
  <c r="D190" i="2"/>
  <c r="D124" i="2"/>
  <c r="D75" i="2"/>
  <c r="D657" i="2"/>
  <c r="D830" i="2"/>
  <c r="D125" i="2"/>
  <c r="D773" i="2"/>
  <c r="D774" i="2"/>
  <c r="D825" i="2"/>
  <c r="D19" i="2"/>
  <c r="D684" i="2"/>
  <c r="D126" i="2"/>
  <c r="D476" i="2"/>
  <c r="D336" i="2"/>
  <c r="D730" i="2"/>
  <c r="D742" i="2"/>
  <c r="D482" i="2"/>
  <c r="D239" i="2"/>
  <c r="D703" i="2"/>
  <c r="D454" i="2"/>
  <c r="D441" i="2"/>
  <c r="D169" i="2"/>
  <c r="D787" i="2"/>
  <c r="D38" i="2"/>
  <c r="D153" i="2"/>
  <c r="D178" i="2"/>
  <c r="D180" i="2"/>
  <c r="D374" i="2"/>
  <c r="D235" i="2"/>
  <c r="D523" i="2"/>
  <c r="D220" i="2"/>
  <c r="D341" i="2"/>
  <c r="D506" i="2"/>
  <c r="D775" i="2"/>
  <c r="D134" i="2"/>
  <c r="D337" i="2"/>
  <c r="D41" i="2"/>
  <c r="D259" i="2"/>
  <c r="D447" i="2"/>
  <c r="D219" i="2"/>
  <c r="D555" i="2"/>
  <c r="D598" i="2"/>
  <c r="D208" i="2"/>
  <c r="D400" i="2"/>
  <c r="D851" i="2"/>
  <c r="D736" i="2"/>
  <c r="D525" i="2"/>
  <c r="D418" i="2"/>
  <c r="D154" i="2"/>
  <c r="D330" i="2"/>
  <c r="D530" i="2"/>
  <c r="D815" i="2"/>
  <c r="D849" i="2"/>
  <c r="D258" i="2"/>
  <c r="D398" i="2"/>
  <c r="D470" i="2"/>
  <c r="D692" i="2"/>
  <c r="D232" i="2"/>
  <c r="D226" i="2"/>
  <c r="D548" i="2"/>
  <c r="D112" i="2"/>
  <c r="D130" i="2"/>
  <c r="D856" i="2"/>
  <c r="D683" i="2"/>
  <c r="D884" i="2"/>
  <c r="D863" i="2"/>
  <c r="D860" i="2"/>
  <c r="D458" i="2"/>
  <c r="D686" i="2"/>
  <c r="D655" i="2"/>
  <c r="D534" i="2"/>
  <c r="D852" i="2"/>
  <c r="D716" i="2"/>
  <c r="D679" i="2"/>
  <c r="D792" i="2"/>
  <c r="D389" i="2"/>
  <c r="D129" i="2"/>
  <c r="D210" i="2"/>
  <c r="D132" i="2"/>
  <c r="D453" i="2"/>
  <c r="D705" i="2"/>
  <c r="D245" i="2"/>
  <c r="D172" i="2"/>
  <c r="D435" i="2"/>
  <c r="D381" i="2"/>
  <c r="D388" i="2"/>
  <c r="D668" i="2"/>
  <c r="D411" i="2"/>
  <c r="D531" i="2"/>
  <c r="D277" i="2"/>
  <c r="D20" i="2"/>
  <c r="D721" i="2"/>
  <c r="D99" i="2"/>
  <c r="D241" i="2"/>
  <c r="D500" i="2"/>
  <c r="D622" i="2"/>
  <c r="D58" i="2"/>
  <c r="D354" i="2"/>
  <c r="D95" i="2"/>
  <c r="D512" i="2"/>
  <c r="D386" i="2"/>
  <c r="D82" i="2"/>
  <c r="D837" i="2"/>
  <c r="D203" i="2"/>
  <c r="D12" i="2"/>
  <c r="D750" i="2"/>
  <c r="D286" i="2"/>
  <c r="D238" i="2"/>
  <c r="D92" i="2"/>
  <c r="D777" i="2"/>
  <c r="D493" i="2"/>
  <c r="D423" i="2"/>
  <c r="D516" i="2"/>
  <c r="D567" i="2"/>
  <c r="D310" i="2"/>
  <c r="D359" i="2"/>
  <c r="D218" i="2"/>
  <c r="D416" i="2"/>
  <c r="D345" i="2"/>
  <c r="D45" i="2"/>
  <c r="D490" i="2"/>
  <c r="D524" i="2"/>
  <c r="D806" i="2"/>
  <c r="D334" i="2"/>
  <c r="D105" i="2"/>
  <c r="D196" i="2"/>
  <c r="D681" i="2"/>
  <c r="D814" i="2"/>
  <c r="D726" i="2"/>
  <c r="D368" i="2"/>
  <c r="D714" i="2"/>
  <c r="D40" i="2"/>
  <c r="D758" i="2"/>
  <c r="D254" i="2"/>
  <c r="D509" i="2"/>
  <c r="D365" i="2"/>
  <c r="D802" i="2"/>
  <c r="D127" i="2"/>
  <c r="D26" i="2"/>
  <c r="D275" i="2"/>
  <c r="D888" i="2"/>
  <c r="D65" i="2"/>
  <c r="D28" i="2"/>
  <c r="D636" i="2"/>
  <c r="D294" i="2"/>
  <c r="D537" i="2"/>
  <c r="D495" i="2"/>
  <c r="D494" i="2"/>
  <c r="D443" i="2"/>
  <c r="D436" i="2"/>
  <c r="D552" i="2"/>
  <c r="D551" i="2"/>
  <c r="D319" i="2"/>
  <c r="D675" i="2"/>
  <c r="D215" i="2"/>
  <c r="D850" i="2"/>
  <c r="D385" i="2"/>
  <c r="D765" i="2"/>
  <c r="D745" i="2"/>
  <c r="D206" i="2"/>
  <c r="D49" i="2"/>
  <c r="D560" i="2"/>
  <c r="D749" i="2"/>
  <c r="D236" i="2"/>
  <c r="D469" i="2"/>
  <c r="D347" i="2"/>
  <c r="D163" i="2"/>
  <c r="D252" i="2"/>
  <c r="D723" i="2"/>
  <c r="D558" i="2"/>
  <c r="D299" i="2"/>
  <c r="D729" i="2"/>
  <c r="D712" i="2"/>
  <c r="D108" i="2"/>
  <c r="D24" i="2"/>
  <c r="D842" i="2"/>
  <c r="D497" i="2"/>
  <c r="D740" i="2"/>
  <c r="D200" i="2"/>
  <c r="D308" i="2"/>
  <c r="D489" i="2"/>
  <c r="D784" i="2"/>
  <c r="D637" i="2"/>
  <c r="D16" i="2"/>
  <c r="D865" i="2"/>
  <c r="D782" i="2"/>
  <c r="D266" i="2"/>
  <c r="D663" i="2"/>
  <c r="D303" i="2"/>
  <c r="D496" i="2"/>
  <c r="D247" i="2"/>
  <c r="D467" i="2"/>
  <c r="D257" i="2"/>
  <c r="D540" i="2"/>
  <c r="D205" i="2"/>
  <c r="D752" i="2"/>
  <c r="D762" i="2"/>
  <c r="D786" i="2"/>
  <c r="D779" i="2"/>
  <c r="D847" i="2"/>
  <c r="D854" i="2"/>
  <c r="D776" i="2"/>
  <c r="D292" i="2"/>
  <c r="D223" i="2"/>
  <c r="D78" i="2"/>
  <c r="D709" i="2"/>
  <c r="D816" i="2"/>
  <c r="D615" i="2"/>
  <c r="D571" i="2"/>
  <c r="D844" i="2"/>
  <c r="D123" i="2"/>
  <c r="D88" i="2"/>
  <c r="D315" i="2"/>
  <c r="D371" i="2"/>
  <c r="D664" i="2"/>
  <c r="D164" i="2"/>
  <c r="D770" i="2"/>
  <c r="D251" i="2"/>
  <c r="D212" i="2"/>
  <c r="D609" i="2"/>
  <c r="D119" i="2"/>
  <c r="D62" i="2"/>
  <c r="D152" i="2"/>
  <c r="D159" i="2"/>
  <c r="D885" i="2"/>
  <c r="D161" i="2"/>
  <c r="D260" i="2"/>
  <c r="D648" i="2"/>
  <c r="D532" i="2"/>
  <c r="D113" i="2"/>
  <c r="D887" i="2"/>
  <c r="D364" i="2"/>
  <c r="D106" i="2"/>
  <c r="D685" i="2"/>
  <c r="D486" i="2"/>
  <c r="D529" i="2"/>
  <c r="D339" i="2"/>
  <c r="D875" i="2"/>
  <c r="D231" i="2"/>
  <c r="D554" i="2"/>
  <c r="D724" i="2"/>
  <c r="D876" i="2"/>
  <c r="D452" i="2"/>
  <c r="D323" i="2"/>
  <c r="D103" i="2"/>
  <c r="D498" i="2"/>
  <c r="D433" i="2"/>
  <c r="D594" i="2"/>
  <c r="D539" i="2"/>
  <c r="D579" i="2"/>
  <c r="D527" i="2"/>
  <c r="D759" i="2"/>
  <c r="D71" i="2"/>
  <c r="D630" i="2"/>
  <c r="D399" i="2"/>
  <c r="D518" i="2"/>
  <c r="D488" i="2"/>
  <c r="D81" i="2"/>
  <c r="D878" i="2"/>
  <c r="D248" i="2"/>
  <c r="D472" i="2"/>
  <c r="D565" i="2"/>
  <c r="D311" i="2"/>
  <c r="D448" i="2"/>
  <c r="D57" i="2"/>
  <c r="D677" i="2"/>
  <c r="D230" i="2"/>
  <c r="D535" i="2"/>
  <c r="D755" i="2"/>
  <c r="D853" i="2"/>
  <c r="D333" i="2"/>
  <c r="D301" i="2"/>
  <c r="D728" i="2"/>
  <c r="D295" i="2"/>
  <c r="D357" i="2"/>
  <c r="D487" i="2"/>
  <c r="D696" i="2"/>
  <c r="D839" i="2"/>
  <c r="D829" i="2"/>
  <c r="D661" i="2"/>
  <c r="D601" i="2"/>
  <c r="D526" i="2"/>
  <c r="D803" i="2"/>
  <c r="D273" i="2"/>
  <c r="D858" i="2"/>
  <c r="D717" i="2"/>
  <c r="D44" i="2"/>
  <c r="D406" i="2"/>
  <c r="D587" i="2"/>
  <c r="D698" i="2"/>
  <c r="D142" i="2"/>
  <c r="D741" i="2"/>
  <c r="D335" i="2"/>
  <c r="D133" i="2"/>
  <c r="D711" i="2"/>
  <c r="D834" i="2"/>
  <c r="D9" i="2"/>
  <c r="D429" i="2"/>
  <c r="D305" i="2"/>
  <c r="D391" i="2"/>
  <c r="D54" i="2"/>
  <c r="D403" i="2"/>
  <c r="D538" i="2"/>
  <c r="D115" i="2"/>
  <c r="D144" i="2"/>
  <c r="D475" i="2"/>
  <c r="D290" i="2"/>
  <c r="D438" i="2"/>
  <c r="D633" i="2"/>
  <c r="D634" i="2"/>
  <c r="D192" i="2"/>
  <c r="D427" i="2"/>
  <c r="D135" i="2"/>
  <c r="D756" i="2"/>
  <c r="D69" i="2"/>
  <c r="D413" i="2"/>
  <c r="D840" i="2"/>
  <c r="D868" i="2"/>
  <c r="D838" i="2"/>
  <c r="D394" i="2"/>
  <c r="D848" i="2"/>
  <c r="D262" i="2"/>
  <c r="D390" i="2"/>
  <c r="D660" i="2"/>
  <c r="D570" i="2"/>
  <c r="D507" i="2"/>
  <c r="D13" i="2"/>
  <c r="D287" i="2"/>
  <c r="D122" i="2"/>
  <c r="D285" i="2"/>
  <c r="D780" i="2"/>
  <c r="D93" i="2"/>
  <c r="D318" i="2"/>
  <c r="D580" i="2"/>
  <c r="D217" i="2"/>
  <c r="D309" i="2"/>
  <c r="D25" i="2"/>
  <c r="D751" i="2"/>
  <c r="D583" i="2"/>
  <c r="D446" i="2"/>
  <c r="D420" i="2"/>
  <c r="D662" i="2"/>
  <c r="D31" i="2"/>
  <c r="D246" i="2"/>
  <c r="D737" i="2"/>
  <c r="D528" i="2"/>
  <c r="D810" i="2"/>
  <c r="D653" i="2"/>
  <c r="D116" i="2"/>
  <c r="D244" i="2"/>
  <c r="D517" i="2"/>
  <c r="D367" i="2"/>
  <c r="D361" i="2"/>
  <c r="D409" i="2"/>
  <c r="D628" i="2"/>
  <c r="D556" i="2"/>
  <c r="D511" i="2"/>
  <c r="D695" i="2"/>
  <c r="D828" i="2"/>
  <c r="D466" i="2"/>
  <c r="D199" i="2"/>
  <c r="D867" i="2"/>
  <c r="D351" i="2"/>
  <c r="D42" i="2"/>
  <c r="D491" i="2"/>
  <c r="D86" i="2"/>
  <c r="D585" i="2"/>
  <c r="D107" i="2"/>
  <c r="D805" i="2"/>
  <c r="D748" i="2"/>
  <c r="D519" i="2"/>
  <c r="D284" i="2"/>
  <c r="D384" i="2"/>
  <c r="D425" i="2"/>
  <c r="D60" i="2"/>
  <c r="D228" i="2"/>
  <c r="D471" i="2"/>
  <c r="D564" i="2"/>
  <c r="D674" i="2"/>
  <c r="D434" i="2"/>
  <c r="D234" i="2"/>
  <c r="D442" i="2"/>
  <c r="D431" i="2"/>
  <c r="D366" i="2"/>
  <c r="D545" i="2"/>
  <c r="D66" i="2"/>
  <c r="D11" i="2"/>
  <c r="D772" i="2"/>
  <c r="D344" i="2"/>
  <c r="D360" i="2"/>
  <c r="D623" i="2"/>
  <c r="D174" i="2"/>
  <c r="D510" i="2"/>
  <c r="D870" i="2"/>
  <c r="D51" i="2"/>
  <c r="D300" i="2"/>
  <c r="D96" i="2"/>
  <c r="D148" i="2"/>
  <c r="D189" i="2"/>
  <c r="D652" i="2"/>
  <c r="D43" i="2"/>
  <c r="D889" i="2"/>
  <c r="D157" i="2"/>
  <c r="D608" i="2"/>
  <c r="D764" i="2"/>
  <c r="D412" i="2"/>
  <c r="D625" i="2"/>
  <c r="D428" i="2"/>
  <c r="D187" i="2"/>
  <c r="D173" i="2"/>
  <c r="D474" i="2"/>
  <c r="D515" i="2"/>
  <c r="D166" i="2"/>
  <c r="D102" i="2"/>
  <c r="D561" i="2"/>
  <c r="D480" i="2"/>
  <c r="D547" i="2"/>
  <c r="D649" i="2"/>
  <c r="D603" i="2"/>
  <c r="D156" i="2"/>
  <c r="D457" i="2"/>
  <c r="D340" i="2"/>
  <c r="D738" i="2"/>
  <c r="D631" i="2"/>
  <c r="D813" i="2"/>
  <c r="D387" i="2"/>
  <c r="D324" i="2"/>
  <c r="D380" i="2"/>
  <c r="D326" i="2"/>
  <c r="D702" i="2"/>
  <c r="D890" i="2"/>
  <c r="D616" i="2"/>
  <c r="D499" i="2"/>
  <c r="D568" i="2"/>
  <c r="D349" i="2"/>
  <c r="D641" i="2"/>
  <c r="D586" i="2"/>
  <c r="D581" i="2"/>
  <c r="D796" i="2"/>
  <c r="D886" i="2"/>
  <c r="D533" i="2"/>
  <c r="D46" i="2"/>
  <c r="D279" i="2"/>
  <c r="D866" i="2"/>
  <c r="D599" i="2"/>
  <c r="D605" i="2"/>
  <c r="D783" i="2"/>
  <c r="D799" i="2"/>
  <c r="D191" i="2"/>
  <c r="D329" i="2"/>
  <c r="D171" i="2"/>
  <c r="D440" i="2"/>
  <c r="D155" i="2"/>
  <c r="D18" i="2"/>
  <c r="D61" i="2"/>
  <c r="D216" i="2"/>
  <c r="D807" i="2"/>
  <c r="D53" i="2"/>
  <c r="D375" i="2"/>
  <c r="D237" i="2"/>
  <c r="D193" i="2"/>
  <c r="D201" i="2"/>
  <c r="D645" i="2"/>
  <c r="D414" i="2"/>
  <c r="D17" i="2"/>
  <c r="D348" i="2"/>
  <c r="D332" i="2"/>
  <c r="D281" i="2"/>
  <c r="D176" i="2"/>
  <c r="D462" i="2"/>
  <c r="D396" i="2"/>
  <c r="D426" i="2"/>
  <c r="D316" i="2"/>
  <c r="D288" i="2"/>
  <c r="D209" i="2"/>
  <c r="D577" i="2"/>
  <c r="D184" i="2"/>
  <c r="H42" i="3"/>
  <c r="I42" i="3"/>
  <c r="H10" i="3"/>
  <c r="I10" i="3"/>
  <c r="H54" i="3"/>
  <c r="I54" i="3"/>
  <c r="H64" i="3"/>
  <c r="I64" i="3"/>
  <c r="H77" i="3"/>
  <c r="I77" i="3"/>
  <c r="H47" i="3"/>
  <c r="I47" i="3"/>
  <c r="H16" i="3"/>
  <c r="I16" i="3"/>
  <c r="H72" i="3"/>
  <c r="I72" i="3"/>
  <c r="H34" i="3"/>
  <c r="I34" i="3"/>
  <c r="H48" i="3"/>
  <c r="I48" i="3"/>
  <c r="H81" i="3"/>
  <c r="I81" i="3"/>
  <c r="I60" i="3"/>
  <c r="H50" i="3"/>
  <c r="I50" i="3"/>
  <c r="K50" i="3"/>
  <c r="I33" i="3"/>
  <c r="I56" i="3"/>
  <c r="I12" i="3"/>
  <c r="H84" i="3"/>
  <c r="M6" i="2"/>
  <c r="M6" i="1"/>
  <c r="L148" i="1"/>
  <c r="N700" i="1"/>
  <c r="M6" i="5"/>
  <c r="L348" i="5"/>
  <c r="N348" i="5"/>
  <c r="L676" i="5"/>
  <c r="N676" i="5"/>
  <c r="L838" i="5"/>
  <c r="N838" i="5"/>
  <c r="L496" i="5"/>
  <c r="N496" i="5"/>
  <c r="A315" i="5"/>
  <c r="L315" i="5"/>
  <c r="N315" i="5"/>
  <c r="A881" i="5"/>
  <c r="L881" i="5"/>
  <c r="N881" i="5"/>
  <c r="L869" i="5"/>
  <c r="N869" i="5"/>
  <c r="L630" i="5"/>
  <c r="N630" i="5"/>
  <c r="L685" i="5"/>
  <c r="N685" i="5"/>
  <c r="A304" i="5"/>
  <c r="L304" i="5"/>
  <c r="N304" i="5"/>
  <c r="A199" i="5"/>
  <c r="L199" i="5"/>
  <c r="N199" i="5"/>
  <c r="L672" i="5"/>
  <c r="N672" i="5"/>
  <c r="L849" i="5"/>
  <c r="N849" i="5"/>
  <c r="L220" i="5"/>
  <c r="N220" i="5"/>
  <c r="L837" i="5"/>
  <c r="N837" i="5"/>
  <c r="L448" i="5"/>
  <c r="N448" i="5"/>
  <c r="A100" i="5"/>
  <c r="L100" i="5"/>
  <c r="N100" i="5"/>
  <c r="L421" i="5"/>
  <c r="N421" i="5"/>
  <c r="A719" i="5"/>
  <c r="L719" i="5"/>
  <c r="N719" i="5"/>
  <c r="L809" i="5"/>
  <c r="N809" i="5"/>
  <c r="L50" i="5"/>
  <c r="N50" i="5"/>
  <c r="L820" i="5"/>
  <c r="N820" i="5"/>
  <c r="A366" i="5"/>
  <c r="L513" i="5"/>
  <c r="N513" i="5"/>
  <c r="L552" i="5"/>
  <c r="N552" i="5"/>
  <c r="L422" i="5"/>
  <c r="N422" i="5"/>
  <c r="A385" i="5"/>
  <c r="L385" i="5"/>
  <c r="N385" i="5"/>
  <c r="L860" i="5"/>
  <c r="N860" i="5"/>
  <c r="A859" i="5"/>
  <c r="L859" i="5"/>
  <c r="N859" i="5"/>
  <c r="A252" i="5"/>
  <c r="A609" i="5"/>
  <c r="L906" i="5"/>
  <c r="N906" i="5"/>
  <c r="L898" i="5"/>
  <c r="N898" i="5"/>
  <c r="A767" i="5"/>
  <c r="L767" i="5"/>
  <c r="N767" i="5"/>
  <c r="L300" i="5"/>
  <c r="N300" i="5"/>
  <c r="L151" i="5"/>
  <c r="N151" i="5"/>
  <c r="L339" i="5"/>
  <c r="N339" i="5"/>
  <c r="L731" i="5"/>
  <c r="N731" i="5"/>
  <c r="A760" i="5"/>
  <c r="L760" i="5"/>
  <c r="N760" i="5"/>
  <c r="A900" i="5"/>
  <c r="L900" i="5"/>
  <c r="N900" i="5"/>
  <c r="L59" i="5"/>
  <c r="N59" i="5"/>
  <c r="L858" i="5"/>
  <c r="N858" i="5"/>
  <c r="L458" i="5"/>
  <c r="N458" i="5"/>
  <c r="L69" i="5"/>
  <c r="N69" i="5"/>
  <c r="L754" i="5"/>
  <c r="N754" i="5"/>
  <c r="L318" i="5"/>
  <c r="N318" i="5"/>
  <c r="L616" i="5"/>
  <c r="N616" i="5"/>
  <c r="L167" i="5"/>
  <c r="N167" i="5"/>
  <c r="A232" i="5"/>
  <c r="L232" i="5"/>
  <c r="N232" i="5"/>
  <c r="L154" i="5"/>
  <c r="N154" i="5"/>
  <c r="L526" i="5"/>
  <c r="N526" i="5"/>
  <c r="L156" i="5"/>
  <c r="N156" i="5"/>
  <c r="L510" i="5"/>
  <c r="N510" i="5"/>
  <c r="L122" i="5"/>
  <c r="N122" i="5"/>
  <c r="L890" i="5"/>
  <c r="N890" i="5"/>
  <c r="L181" i="5"/>
  <c r="N181" i="5"/>
  <c r="L398" i="5"/>
  <c r="N398" i="5"/>
  <c r="L726" i="5"/>
  <c r="N726" i="5"/>
  <c r="L278" i="5"/>
  <c r="N278" i="5"/>
  <c r="L277" i="5"/>
  <c r="N277" i="5"/>
  <c r="A406" i="5"/>
  <c r="L406" i="5"/>
  <c r="N406" i="5"/>
  <c r="A796" i="5"/>
  <c r="L195" i="5"/>
  <c r="N195" i="5"/>
  <c r="L241" i="5"/>
  <c r="N241" i="5"/>
  <c r="L883" i="5"/>
  <c r="N883" i="5"/>
  <c r="A130" i="5"/>
  <c r="L130" i="5"/>
  <c r="N130" i="5"/>
  <c r="A788" i="5"/>
  <c r="L615" i="5"/>
  <c r="N615" i="5"/>
  <c r="L843" i="5"/>
  <c r="N843" i="5"/>
  <c r="A323" i="5"/>
  <c r="L323" i="5"/>
  <c r="N323" i="5"/>
  <c r="L386" i="5"/>
  <c r="N386" i="5"/>
  <c r="L539" i="5"/>
  <c r="N539" i="5"/>
  <c r="L610" i="5"/>
  <c r="N610" i="5"/>
  <c r="A528" i="5"/>
  <c r="L528" i="5"/>
  <c r="N528" i="5"/>
  <c r="A714" i="5"/>
  <c r="L714" i="5"/>
  <c r="N714" i="5"/>
  <c r="L103" i="5"/>
  <c r="N103" i="5"/>
  <c r="L16" i="5"/>
  <c r="N16" i="5"/>
  <c r="A25" i="5"/>
  <c r="L25" i="5"/>
  <c r="N25" i="5"/>
  <c r="A112" i="5"/>
  <c r="L112" i="5"/>
  <c r="N112" i="5"/>
  <c r="L316" i="5"/>
  <c r="N316" i="5"/>
  <c r="L471" i="5"/>
  <c r="N471" i="5"/>
  <c r="L126" i="5"/>
  <c r="N126" i="5"/>
  <c r="L249" i="5"/>
  <c r="N249" i="5"/>
  <c r="L748" i="5"/>
  <c r="N748" i="5"/>
  <c r="A78" i="5"/>
  <c r="L336" i="5"/>
  <c r="N336" i="5"/>
  <c r="A476" i="5"/>
  <c r="L460" i="5"/>
  <c r="N460" i="5"/>
  <c r="L158" i="5"/>
  <c r="N158" i="5"/>
  <c r="L179" i="5"/>
  <c r="N179" i="5"/>
  <c r="A402" i="5"/>
  <c r="L302" i="5"/>
  <c r="N302" i="5"/>
  <c r="L870" i="5"/>
  <c r="N870" i="5"/>
  <c r="L535" i="5"/>
  <c r="N535" i="5"/>
  <c r="L741" i="5"/>
  <c r="N741" i="5"/>
  <c r="A349" i="5"/>
  <c r="L284" i="5"/>
  <c r="N284" i="5"/>
  <c r="L715" i="5"/>
  <c r="N715" i="5"/>
  <c r="L722" i="5"/>
  <c r="N722" i="5"/>
  <c r="A332" i="5"/>
  <c r="L351" i="5"/>
  <c r="N351" i="5"/>
  <c r="L84" i="5"/>
  <c r="N84" i="5"/>
  <c r="L384" i="5"/>
  <c r="N384" i="5"/>
  <c r="A643" i="5"/>
  <c r="L643" i="5"/>
  <c r="N643" i="5"/>
  <c r="A85" i="5"/>
  <c r="L85" i="5"/>
  <c r="N85" i="5"/>
  <c r="L338" i="5"/>
  <c r="N338" i="5"/>
  <c r="L227" i="5"/>
  <c r="N227" i="5"/>
  <c r="L440" i="5"/>
  <c r="N440" i="5"/>
  <c r="L524" i="5"/>
  <c r="N524" i="5"/>
  <c r="L619" i="5"/>
  <c r="N619" i="5"/>
  <c r="A365" i="5"/>
  <c r="L365" i="5"/>
  <c r="N365" i="5"/>
  <c r="A622" i="5"/>
  <c r="L700" i="5"/>
  <c r="N700" i="5"/>
  <c r="L538" i="5"/>
  <c r="N538" i="5"/>
  <c r="L381" i="5"/>
  <c r="N381" i="5"/>
  <c r="A105" i="5"/>
  <c r="L787" i="5"/>
  <c r="N787" i="5"/>
  <c r="L254" i="5"/>
  <c r="N254" i="5"/>
  <c r="A403" i="5"/>
  <c r="L403" i="5"/>
  <c r="N403" i="5"/>
  <c r="L603" i="5"/>
  <c r="N603" i="5"/>
  <c r="A550" i="5"/>
  <c r="L550" i="5"/>
  <c r="N550" i="5"/>
  <c r="A461" i="5"/>
  <c r="L461" i="5"/>
  <c r="N461" i="5"/>
  <c r="A751" i="5"/>
  <c r="L751" i="5"/>
  <c r="N751" i="5"/>
  <c r="A521" i="5"/>
  <c r="L245" i="5"/>
  <c r="N245" i="5"/>
  <c r="L793" i="5"/>
  <c r="N793" i="5"/>
  <c r="L266" i="5"/>
  <c r="N266" i="5"/>
  <c r="L259" i="5"/>
  <c r="N259" i="5"/>
  <c r="L329" i="5"/>
  <c r="N329" i="5"/>
  <c r="L570" i="5"/>
  <c r="N570" i="5"/>
  <c r="A867" i="5"/>
  <c r="L160" i="5"/>
  <c r="N160" i="5"/>
  <c r="A174" i="5"/>
  <c r="L174" i="5"/>
  <c r="N174" i="5"/>
  <c r="A376" i="5"/>
  <c r="L99" i="5"/>
  <c r="N99" i="5"/>
  <c r="L328" i="5"/>
  <c r="N328" i="5"/>
  <c r="L718" i="5"/>
  <c r="N718" i="5"/>
  <c r="L31" i="5"/>
  <c r="N31" i="5"/>
  <c r="L757" i="5"/>
  <c r="N757" i="5"/>
  <c r="L500" i="5"/>
  <c r="N500" i="5"/>
  <c r="L740" i="5"/>
  <c r="N740" i="5"/>
  <c r="L780" i="5"/>
  <c r="N780" i="5"/>
  <c r="L224" i="5"/>
  <c r="N224" i="5"/>
  <c r="L124" i="5"/>
  <c r="N124" i="5"/>
  <c r="L439" i="5"/>
  <c r="N439" i="5"/>
  <c r="A514" i="5"/>
  <c r="L359" i="5"/>
  <c r="N359" i="5"/>
  <c r="A774" i="5"/>
  <c r="L774" i="5"/>
  <c r="N774" i="5"/>
  <c r="L813" i="5"/>
  <c r="N813" i="5"/>
  <c r="L442" i="5"/>
  <c r="N442" i="5"/>
  <c r="L273" i="5"/>
  <c r="N273" i="5"/>
  <c r="A690" i="5"/>
  <c r="L690" i="5"/>
  <c r="N690" i="5"/>
  <c r="L290" i="5"/>
  <c r="N290" i="5"/>
  <c r="L143" i="5"/>
  <c r="N143" i="5"/>
  <c r="L758" i="5"/>
  <c r="N758" i="5"/>
  <c r="A40" i="5"/>
  <c r="L40" i="5"/>
  <c r="N40" i="5"/>
  <c r="A893" i="5"/>
  <c r="L893" i="5"/>
  <c r="N893" i="5"/>
  <c r="A333" i="5"/>
  <c r="L333" i="5"/>
  <c r="N333" i="5"/>
  <c r="A536" i="5"/>
  <c r="L94" i="5"/>
  <c r="N94" i="5"/>
  <c r="L580" i="5"/>
  <c r="N580" i="5"/>
  <c r="A485" i="5"/>
  <c r="L485" i="5"/>
  <c r="N485" i="5"/>
  <c r="L383" i="5"/>
  <c r="N383" i="5"/>
  <c r="A830" i="5"/>
  <c r="L830" i="5"/>
  <c r="N830" i="5"/>
  <c r="A41" i="5"/>
  <c r="L170" i="5"/>
  <c r="N170" i="5"/>
  <c r="L708" i="5"/>
  <c r="N708" i="5"/>
  <c r="A803" i="5"/>
  <c r="L803" i="5"/>
  <c r="N803" i="5"/>
  <c r="L551" i="5"/>
  <c r="N551" i="5"/>
  <c r="L411" i="5"/>
  <c r="N411" i="5"/>
  <c r="L148" i="5"/>
  <c r="N148" i="5"/>
  <c r="L744" i="5"/>
  <c r="N744" i="5"/>
  <c r="L115" i="5"/>
  <c r="N115" i="5"/>
  <c r="L863" i="5"/>
  <c r="N863" i="5"/>
  <c r="L819" i="5"/>
  <c r="N819" i="5"/>
  <c r="L7" i="5"/>
  <c r="N7" i="5"/>
  <c r="A189" i="5"/>
  <c r="L189" i="5"/>
  <c r="N189" i="5"/>
  <c r="L312" i="5"/>
  <c r="N312" i="5"/>
  <c r="A896" i="5"/>
  <c r="L896" i="5"/>
  <c r="N896" i="5"/>
  <c r="A756" i="5"/>
  <c r="L756" i="5"/>
  <c r="N756" i="5"/>
  <c r="L203" i="5"/>
  <c r="N203" i="5"/>
  <c r="A806" i="5"/>
  <c r="L806" i="5"/>
  <c r="N806" i="5"/>
  <c r="A569" i="5"/>
  <c r="L569" i="5"/>
  <c r="N569" i="5"/>
  <c r="A462" i="5"/>
  <c r="L172" i="5"/>
  <c r="N172" i="5"/>
  <c r="L98" i="5"/>
  <c r="N98" i="5"/>
  <c r="L805" i="5"/>
  <c r="N805" i="5"/>
  <c r="L618" i="5"/>
  <c r="N618" i="5"/>
  <c r="L285" i="5"/>
  <c r="N285" i="5"/>
  <c r="L230" i="5"/>
  <c r="N230" i="5"/>
  <c r="A599" i="5"/>
  <c r="L599" i="5"/>
  <c r="N599" i="5"/>
  <c r="L621" i="5"/>
  <c r="N621" i="5"/>
  <c r="L379" i="5"/>
  <c r="N379" i="5"/>
  <c r="L473" i="5"/>
  <c r="N473" i="5"/>
  <c r="L587" i="5"/>
  <c r="N587" i="5"/>
  <c r="L557" i="5"/>
  <c r="N557" i="5"/>
  <c r="L79" i="5"/>
  <c r="N79" i="5"/>
  <c r="A563" i="5"/>
  <c r="L833" i="5"/>
  <c r="N833" i="5"/>
  <c r="L497" i="5"/>
  <c r="N497" i="5"/>
  <c r="L319" i="5"/>
  <c r="N319" i="5"/>
  <c r="A82" i="5"/>
  <c r="A94" i="5"/>
  <c r="L113" i="5"/>
  <c r="N113" i="5"/>
  <c r="L663" i="5"/>
  <c r="N663" i="5"/>
  <c r="A325" i="5"/>
  <c r="L325" i="5"/>
  <c r="N325" i="5"/>
  <c r="L204" i="5"/>
  <c r="N204" i="5"/>
  <c r="L237" i="5"/>
  <c r="N237" i="5"/>
  <c r="L159" i="5"/>
  <c r="N159" i="5"/>
  <c r="A388" i="5"/>
  <c r="L347" i="5"/>
  <c r="N347" i="5"/>
  <c r="L234" i="5"/>
  <c r="N234" i="5"/>
  <c r="L74" i="5"/>
  <c r="N74" i="5"/>
  <c r="A261" i="5"/>
  <c r="L261" i="5"/>
  <c r="N261" i="5"/>
  <c r="A508" i="5"/>
  <c r="L508" i="5"/>
  <c r="N508" i="5"/>
  <c r="A592" i="5"/>
  <c r="L592" i="5"/>
  <c r="N592" i="5"/>
  <c r="A902" i="5"/>
  <c r="L902" i="5"/>
  <c r="N902" i="5"/>
  <c r="L243" i="5"/>
  <c r="N243" i="5"/>
  <c r="L368" i="5"/>
  <c r="N368" i="5"/>
  <c r="A430" i="5"/>
  <c r="L517" i="5"/>
  <c r="N517" i="5"/>
  <c r="L591" i="5"/>
  <c r="N591" i="5"/>
  <c r="L228" i="5"/>
  <c r="N228" i="5"/>
  <c r="A642" i="5"/>
  <c r="L642" i="5"/>
  <c r="N642" i="5"/>
  <c r="A771" i="5"/>
  <c r="L771" i="5"/>
  <c r="N771" i="5"/>
  <c r="L58" i="5"/>
  <c r="N58" i="5"/>
  <c r="A734" i="5"/>
  <c r="L734" i="5"/>
  <c r="N734" i="5"/>
  <c r="N136" i="5"/>
  <c r="A324" i="5"/>
  <c r="L324" i="5"/>
  <c r="N324" i="5"/>
  <c r="L244" i="5"/>
  <c r="N244" i="5"/>
  <c r="A732" i="5"/>
  <c r="L121" i="5"/>
  <c r="N121" i="5"/>
  <c r="A648" i="5"/>
  <c r="L648" i="5"/>
  <c r="N648" i="5"/>
  <c r="A526" i="5"/>
  <c r="L778" i="5"/>
  <c r="N778" i="5"/>
  <c r="L624" i="5"/>
  <c r="N624" i="5"/>
  <c r="A86" i="5"/>
  <c r="L86" i="5"/>
  <c r="N86" i="5"/>
  <c r="A420" i="5"/>
  <c r="L420" i="5"/>
  <c r="N420" i="5"/>
  <c r="L257" i="5"/>
  <c r="N257" i="5"/>
  <c r="L786" i="5"/>
  <c r="N786" i="5"/>
  <c r="L389" i="5"/>
  <c r="N389" i="5"/>
  <c r="L33" i="5"/>
  <c r="N33" i="5"/>
  <c r="A141" i="5"/>
  <c r="L141" i="5"/>
  <c r="N141" i="5"/>
  <c r="L61" i="5"/>
  <c r="N61" i="5"/>
  <c r="L226" i="5"/>
  <c r="N226" i="5"/>
  <c r="L814" i="5"/>
  <c r="N814" i="5"/>
  <c r="L910" i="5"/>
  <c r="N910" i="5"/>
  <c r="L717" i="5"/>
  <c r="N717" i="5"/>
  <c r="L271" i="5"/>
  <c r="N271" i="5"/>
  <c r="L292" i="5"/>
  <c r="N292" i="5"/>
  <c r="L525" i="5"/>
  <c r="N525" i="5"/>
  <c r="A742" i="5"/>
  <c r="L742" i="5"/>
  <c r="N742" i="5"/>
  <c r="A391" i="5"/>
  <c r="L391" i="5"/>
  <c r="N391" i="5"/>
  <c r="A605" i="5"/>
  <c r="A148" i="5"/>
  <c r="L89" i="5"/>
  <c r="N89" i="5"/>
  <c r="A392" i="5"/>
  <c r="L392" i="5"/>
  <c r="N392" i="5"/>
  <c r="A355" i="5"/>
  <c r="L355" i="5"/>
  <c r="N355" i="5"/>
  <c r="A292" i="5"/>
  <c r="L282" i="5"/>
  <c r="N282" i="5"/>
  <c r="L416" i="5"/>
  <c r="N416" i="5"/>
  <c r="L22" i="5"/>
  <c r="N22" i="5"/>
  <c r="L511" i="5"/>
  <c r="N511" i="5"/>
  <c r="L633" i="5"/>
  <c r="N633" i="5"/>
  <c r="L716" i="5"/>
  <c r="N716" i="5"/>
  <c r="A607" i="5"/>
  <c r="L607" i="5"/>
  <c r="N607" i="5"/>
  <c r="L503" i="5"/>
  <c r="N503" i="5"/>
  <c r="L213" i="5"/>
  <c r="N213" i="5"/>
  <c r="L412" i="5"/>
  <c r="N412" i="5"/>
  <c r="A443" i="5"/>
  <c r="L443" i="5"/>
  <c r="N443" i="5"/>
  <c r="A515" i="5"/>
  <c r="L711" i="5"/>
  <c r="N711" i="5"/>
  <c r="L11" i="5"/>
  <c r="N11" i="5"/>
  <c r="L561" i="5"/>
  <c r="N561" i="5"/>
  <c r="L68" i="5"/>
  <c r="N68" i="5"/>
  <c r="L12" i="5"/>
  <c r="N12" i="5"/>
  <c r="L773" i="5"/>
  <c r="N773" i="5"/>
  <c r="A832" i="5"/>
  <c r="L832" i="5"/>
  <c r="N832" i="5"/>
  <c r="A789" i="5"/>
  <c r="L789" i="5"/>
  <c r="N789" i="5"/>
  <c r="A906" i="5"/>
  <c r="L479" i="5"/>
  <c r="N479" i="5"/>
  <c r="A413" i="5"/>
  <c r="L413" i="5"/>
  <c r="N413" i="5"/>
  <c r="L361" i="5"/>
  <c r="N361" i="5"/>
  <c r="L283" i="5"/>
  <c r="N283" i="5"/>
  <c r="A275" i="5"/>
  <c r="L275" i="5"/>
  <c r="N275" i="5"/>
  <c r="A297" i="5"/>
  <c r="L297" i="5"/>
  <c r="N297" i="5"/>
  <c r="L738" i="5"/>
  <c r="N738" i="5"/>
  <c r="L30" i="5"/>
  <c r="N30" i="5"/>
  <c r="L459" i="5"/>
  <c r="N459" i="5"/>
  <c r="A652" i="5"/>
  <c r="L652" i="5"/>
  <c r="N652" i="5"/>
  <c r="L579" i="5"/>
  <c r="N579" i="5"/>
  <c r="L871" i="5"/>
  <c r="N871" i="5"/>
  <c r="L393" i="5"/>
  <c r="N393" i="5"/>
  <c r="A343" i="5"/>
  <c r="L343" i="5"/>
  <c r="N343" i="5"/>
  <c r="A510" i="5"/>
  <c r="L46" i="5"/>
  <c r="N46" i="5"/>
  <c r="A24" i="5"/>
  <c r="L693" i="5"/>
  <c r="N693" i="5"/>
  <c r="L281" i="5"/>
  <c r="N281" i="5"/>
  <c r="A707" i="5"/>
  <c r="L662" i="5"/>
  <c r="N662" i="5"/>
  <c r="L547" i="5"/>
  <c r="N547" i="5"/>
  <c r="L745" i="5"/>
  <c r="N745" i="5"/>
  <c r="L164" i="5"/>
  <c r="N164" i="5"/>
  <c r="L822" i="5"/>
  <c r="N822" i="5"/>
  <c r="L769" i="5"/>
  <c r="N769" i="5"/>
  <c r="L400" i="5"/>
  <c r="N400" i="5"/>
  <c r="L645" i="5"/>
  <c r="N645" i="5"/>
  <c r="L763" i="5"/>
  <c r="N763" i="5"/>
  <c r="L632" i="5"/>
  <c r="N632" i="5"/>
  <c r="L344" i="5"/>
  <c r="N344" i="5"/>
  <c r="A829" i="5"/>
  <c r="L829" i="5"/>
  <c r="N829" i="5"/>
  <c r="L149" i="5"/>
  <c r="N149" i="5"/>
  <c r="L598" i="5"/>
  <c r="N598" i="5"/>
  <c r="A294" i="5"/>
  <c r="L19" i="5"/>
  <c r="N19" i="5"/>
  <c r="L625" i="5"/>
  <c r="N625" i="5"/>
  <c r="L102" i="5"/>
  <c r="N102" i="5"/>
  <c r="A44" i="5"/>
  <c r="L44" i="5"/>
  <c r="N44" i="5"/>
  <c r="A424" i="5"/>
  <c r="L424" i="5"/>
  <c r="N424" i="5"/>
  <c r="A753" i="5"/>
  <c r="L753" i="5"/>
  <c r="N753" i="5"/>
  <c r="L382" i="5"/>
  <c r="N382" i="5"/>
  <c r="L335" i="5"/>
  <c r="N335" i="5"/>
  <c r="A825" i="5"/>
  <c r="L825" i="5"/>
  <c r="N825" i="5"/>
  <c r="L617" i="5"/>
  <c r="N617" i="5"/>
  <c r="L537" i="5"/>
  <c r="N537" i="5"/>
  <c r="A729" i="5"/>
  <c r="L729" i="5"/>
  <c r="N729" i="5"/>
  <c r="L554" i="5"/>
  <c r="N554" i="5"/>
  <c r="L792" i="5"/>
  <c r="N792" i="5"/>
  <c r="L747" i="5"/>
  <c r="N747" i="5"/>
  <c r="L694" i="5"/>
  <c r="N694" i="5"/>
  <c r="L571" i="5"/>
  <c r="N571" i="5"/>
  <c r="A26" i="5"/>
  <c r="L26" i="5"/>
  <c r="N26" i="5"/>
  <c r="A135" i="5"/>
  <c r="L135" i="5"/>
  <c r="N135" i="5"/>
  <c r="L441" i="5"/>
  <c r="N441" i="5"/>
  <c r="L556" i="5"/>
  <c r="N556" i="5"/>
  <c r="A749" i="5"/>
  <c r="L749" i="5"/>
  <c r="N749" i="5"/>
  <c r="L897" i="5"/>
  <c r="N897" i="5"/>
  <c r="L291" i="5"/>
  <c r="N291" i="5"/>
  <c r="A647" i="5"/>
  <c r="L647" i="5"/>
  <c r="N647" i="5"/>
  <c r="A675" i="5"/>
  <c r="L675" i="5"/>
  <c r="N675" i="5"/>
  <c r="A456" i="5"/>
  <c r="L456" i="5"/>
  <c r="N456" i="5"/>
  <c r="L166" i="5"/>
  <c r="N166" i="5"/>
  <c r="L623" i="5"/>
  <c r="N623" i="5"/>
  <c r="L505" i="5"/>
  <c r="N505" i="5"/>
  <c r="L372" i="5"/>
  <c r="N372" i="5"/>
  <c r="L231" i="5"/>
  <c r="N231" i="5"/>
  <c r="L895" i="5"/>
  <c r="N895" i="5"/>
  <c r="L303" i="5"/>
  <c r="N303" i="5"/>
  <c r="L644" i="5"/>
  <c r="N644" i="5"/>
  <c r="L289" i="5"/>
  <c r="N289" i="5"/>
  <c r="A629" i="5"/>
  <c r="L629" i="5"/>
  <c r="N629" i="5"/>
  <c r="L239" i="5"/>
  <c r="N239" i="5"/>
  <c r="L817" i="5"/>
  <c r="N817" i="5"/>
  <c r="L655" i="5"/>
  <c r="N655" i="5"/>
  <c r="A404" i="5"/>
  <c r="L404" i="5"/>
  <c r="N404" i="5"/>
  <c r="L794" i="5"/>
  <c r="N794" i="5"/>
  <c r="A776" i="5"/>
  <c r="L450" i="5"/>
  <c r="N450" i="5"/>
  <c r="L901" i="5"/>
  <c r="N901" i="5"/>
  <c r="A334" i="5"/>
  <c r="L334" i="5"/>
  <c r="N334" i="5"/>
  <c r="L802" i="5"/>
  <c r="N802" i="5"/>
  <c r="A209" i="5"/>
  <c r="L209" i="5"/>
  <c r="N209" i="5"/>
  <c r="L163" i="5"/>
  <c r="N163" i="5"/>
  <c r="A868" i="5"/>
  <c r="L868" i="5"/>
  <c r="N868" i="5"/>
  <c r="A625" i="5"/>
  <c r="L487" i="5"/>
  <c r="N487" i="5"/>
  <c r="L848" i="5"/>
  <c r="N848" i="5"/>
  <c r="A761" i="5"/>
  <c r="L761" i="5"/>
  <c r="N761" i="5"/>
  <c r="L193" i="5"/>
  <c r="N193" i="5"/>
  <c r="L827" i="5"/>
  <c r="N827" i="5"/>
  <c r="L842" i="5"/>
  <c r="N842" i="5"/>
  <c r="A291" i="5"/>
  <c r="L466" i="5"/>
  <c r="N466" i="5"/>
  <c r="L210" i="5"/>
  <c r="N210" i="5"/>
  <c r="L36" i="5"/>
  <c r="N36" i="5"/>
  <c r="L887" i="5"/>
  <c r="N887" i="5"/>
  <c r="A380" i="5"/>
  <c r="L101" i="5"/>
  <c r="N101" i="5"/>
  <c r="A153" i="5"/>
  <c r="L153" i="5"/>
  <c r="N153" i="5"/>
  <c r="L808" i="5"/>
  <c r="N808" i="5"/>
  <c r="L346" i="5"/>
  <c r="N346" i="5"/>
  <c r="L202" i="5"/>
  <c r="N202" i="5"/>
  <c r="L783" i="5"/>
  <c r="N783" i="5"/>
  <c r="L73" i="5"/>
  <c r="N73" i="5"/>
  <c r="L909" i="5"/>
  <c r="N909" i="5"/>
  <c r="A302" i="5"/>
  <c r="L306" i="5"/>
  <c r="N306" i="5"/>
  <c r="L216" i="5"/>
  <c r="N216" i="5"/>
  <c r="A92" i="5"/>
  <c r="L92" i="5"/>
  <c r="N92" i="5"/>
  <c r="L394" i="5"/>
  <c r="N394" i="5"/>
  <c r="L437" i="5"/>
  <c r="N437" i="5"/>
  <c r="L104" i="5"/>
  <c r="N104" i="5"/>
  <c r="L844" i="5"/>
  <c r="N844" i="5"/>
  <c r="A76" i="5"/>
  <c r="L76" i="5"/>
  <c r="N76" i="5"/>
  <c r="A687" i="5"/>
  <c r="L687" i="5"/>
  <c r="N687" i="5"/>
  <c r="L555" i="5"/>
  <c r="N555" i="5"/>
  <c r="A436" i="5"/>
  <c r="L395" i="5"/>
  <c r="N395" i="5"/>
  <c r="L342" i="5"/>
  <c r="N342" i="5"/>
  <c r="N376" i="5"/>
  <c r="A431" i="5"/>
  <c r="L431" i="5"/>
  <c r="N431" i="5"/>
  <c r="A568" i="5"/>
  <c r="L568" i="5"/>
  <c r="N568" i="5"/>
  <c r="L907" i="5"/>
  <c r="N907" i="5"/>
  <c r="A703" i="5"/>
  <c r="L703" i="5"/>
  <c r="N703" i="5"/>
  <c r="L119" i="5"/>
  <c r="N119" i="5"/>
  <c r="A766" i="5"/>
  <c r="L489" i="5"/>
  <c r="N489" i="5"/>
  <c r="A445" i="5"/>
  <c r="L445" i="5"/>
  <c r="N445" i="5"/>
  <c r="A184" i="5"/>
  <c r="L184" i="5"/>
  <c r="N184" i="5"/>
  <c r="A269" i="5"/>
  <c r="L269" i="5"/>
  <c r="N269" i="5"/>
  <c r="L664" i="5"/>
  <c r="N664" i="5"/>
  <c r="L728" i="5"/>
  <c r="N728" i="5"/>
  <c r="A415" i="5"/>
  <c r="L415" i="5"/>
  <c r="N415" i="5"/>
  <c r="A836" i="5"/>
  <c r="L836" i="5"/>
  <c r="N836" i="5"/>
  <c r="A878" i="5"/>
  <c r="L878" i="5"/>
  <c r="N878" i="5"/>
  <c r="A544" i="5"/>
  <c r="L544" i="5"/>
  <c r="N544" i="5"/>
  <c r="A498" i="5"/>
  <c r="L498" i="5"/>
  <c r="N498" i="5"/>
  <c r="L637" i="5"/>
  <c r="N637" i="5"/>
  <c r="L57" i="5"/>
  <c r="N57" i="5"/>
  <c r="L696" i="5"/>
  <c r="N696" i="5"/>
  <c r="L279" i="5"/>
  <c r="N279" i="5"/>
  <c r="A154" i="5"/>
  <c r="L221" i="5"/>
  <c r="N221" i="5"/>
  <c r="L157" i="5"/>
  <c r="N157" i="5"/>
  <c r="A307" i="5"/>
  <c r="L307" i="5"/>
  <c r="N307" i="5"/>
  <c r="L87" i="5"/>
  <c r="N87" i="5"/>
  <c r="L746" i="5"/>
  <c r="N746" i="5"/>
  <c r="A530" i="5"/>
  <c r="L530" i="5"/>
  <c r="N530" i="5"/>
  <c r="L314" i="5"/>
  <c r="N314" i="5"/>
  <c r="L146" i="5"/>
  <c r="N146" i="5"/>
  <c r="A554" i="5"/>
  <c r="L873" i="5"/>
  <c r="N873" i="5"/>
  <c r="A619" i="5"/>
  <c r="L399" i="5"/>
  <c r="N399" i="5"/>
  <c r="L321" i="5"/>
  <c r="N321" i="5"/>
  <c r="L10" i="5"/>
  <c r="N10" i="5"/>
  <c r="A114" i="5"/>
  <c r="L114" i="5"/>
  <c r="N114" i="5"/>
  <c r="L176" i="5"/>
  <c r="N176" i="5"/>
  <c r="L880" i="5"/>
  <c r="N880" i="5"/>
  <c r="L276" i="5"/>
  <c r="N276" i="5"/>
  <c r="A465" i="5"/>
  <c r="L465" i="5"/>
  <c r="N465" i="5"/>
  <c r="L396" i="5"/>
  <c r="N396" i="5"/>
  <c r="L721" i="5"/>
  <c r="N721" i="5"/>
  <c r="L790" i="5"/>
  <c r="N790" i="5"/>
  <c r="A848" i="5"/>
  <c r="L129" i="5"/>
  <c r="N129" i="5"/>
  <c r="A262" i="5"/>
  <c r="L262" i="5"/>
  <c r="N262" i="5"/>
  <c r="L666" i="5"/>
  <c r="N666" i="5"/>
  <c r="A597" i="5"/>
  <c r="L597" i="5"/>
  <c r="N597" i="5"/>
  <c r="L488" i="5"/>
  <c r="N488" i="5"/>
  <c r="L620" i="5"/>
  <c r="N620" i="5"/>
  <c r="L233" i="5"/>
  <c r="N233" i="5"/>
  <c r="L812" i="5"/>
  <c r="N812" i="5"/>
  <c r="L219" i="5"/>
  <c r="N219" i="5"/>
  <c r="L739" i="5"/>
  <c r="N739" i="5"/>
  <c r="A204" i="5"/>
  <c r="L702" i="5"/>
  <c r="N702" i="5"/>
  <c r="A47" i="5"/>
  <c r="L47" i="5"/>
  <c r="N47" i="5"/>
  <c r="L433" i="5"/>
  <c r="N433" i="5"/>
  <c r="L428" i="5"/>
  <c r="N428" i="5"/>
  <c r="L360" i="5"/>
  <c r="N360" i="5"/>
  <c r="A353" i="5"/>
  <c r="L353" i="5"/>
  <c r="N353" i="5"/>
  <c r="A407" i="5"/>
  <c r="L67" i="5"/>
  <c r="N67" i="5"/>
  <c r="A499" i="5"/>
  <c r="L499" i="5"/>
  <c r="N499" i="5"/>
  <c r="A851" i="5"/>
  <c r="L851" i="5"/>
  <c r="N851" i="5"/>
  <c r="L93" i="5"/>
  <c r="N93" i="5"/>
  <c r="L736" i="5"/>
  <c r="N736" i="5"/>
  <c r="A425" i="5"/>
  <c r="L425" i="5"/>
  <c r="N425" i="5"/>
  <c r="L171" i="5"/>
  <c r="N171" i="5"/>
  <c r="L147" i="5"/>
  <c r="N147" i="5"/>
  <c r="A701" i="5"/>
  <c r="L701" i="5"/>
  <c r="N701" i="5"/>
  <c r="L32" i="5"/>
  <c r="N32" i="5"/>
  <c r="A188" i="5"/>
  <c r="L188" i="5"/>
  <c r="N188" i="5"/>
  <c r="L888" i="5"/>
  <c r="N888" i="5"/>
  <c r="A586" i="5"/>
  <c r="L586" i="5"/>
  <c r="N586" i="5"/>
  <c r="L470" i="5"/>
  <c r="N470" i="5"/>
  <c r="A42" i="5"/>
  <c r="L42" i="5"/>
  <c r="N42" i="5"/>
  <c r="L371" i="5"/>
  <c r="N371" i="5"/>
  <c r="L807" i="5"/>
  <c r="N807" i="5"/>
  <c r="A583" i="5"/>
  <c r="L583" i="5"/>
  <c r="N583" i="5"/>
  <c r="L127" i="5"/>
  <c r="N127" i="5"/>
  <c r="L670" i="5"/>
  <c r="N670" i="5"/>
  <c r="L804" i="5"/>
  <c r="N804" i="5"/>
  <c r="A737" i="5"/>
  <c r="L737" i="5"/>
  <c r="N737" i="5"/>
  <c r="A196" i="5"/>
  <c r="L196" i="5"/>
  <c r="N196" i="5"/>
  <c r="L258" i="5"/>
  <c r="N258" i="5"/>
  <c r="L207" i="5"/>
  <c r="N207" i="5"/>
  <c r="L453" i="5"/>
  <c r="N453" i="5"/>
  <c r="A370" i="5"/>
  <c r="L370" i="5"/>
  <c r="N370" i="5"/>
  <c r="A56" i="5"/>
  <c r="L56" i="5"/>
  <c r="N56" i="5"/>
  <c r="L455" i="5"/>
  <c r="N455" i="5"/>
  <c r="L472" i="5"/>
  <c r="N472" i="5"/>
  <c r="L886" i="5"/>
  <c r="N886" i="5"/>
  <c r="A772" i="5"/>
  <c r="L215" i="5"/>
  <c r="N215" i="5"/>
  <c r="L131" i="5"/>
  <c r="N131" i="5"/>
  <c r="L247" i="5"/>
  <c r="N247" i="5"/>
  <c r="L495" i="5"/>
  <c r="N495" i="5"/>
  <c r="L311" i="5"/>
  <c r="N311" i="5"/>
  <c r="A759" i="5"/>
  <c r="L759" i="5"/>
  <c r="N759" i="5"/>
  <c r="L667" i="5"/>
  <c r="N667" i="5"/>
  <c r="A518" i="5"/>
  <c r="L518" i="5"/>
  <c r="N518" i="5"/>
  <c r="A362" i="5"/>
  <c r="L548" i="5"/>
  <c r="N548" i="5"/>
  <c r="L162" i="5"/>
  <c r="N162" i="5"/>
  <c r="L695" i="5"/>
  <c r="N695" i="5"/>
  <c r="L855" i="5"/>
  <c r="N855" i="5"/>
  <c r="A872" i="5"/>
  <c r="L872" i="5"/>
  <c r="N872" i="5"/>
  <c r="L185" i="5"/>
  <c r="N185" i="5"/>
  <c r="L698" i="5"/>
  <c r="N698" i="5"/>
  <c r="A20" i="5"/>
  <c r="L20" i="5"/>
  <c r="N20" i="5"/>
  <c r="A322" i="5"/>
  <c r="L686" i="5"/>
  <c r="N686" i="5"/>
  <c r="A706" i="5"/>
  <c r="L706" i="5"/>
  <c r="N706" i="5"/>
  <c r="L354" i="5"/>
  <c r="N354" i="5"/>
  <c r="A468" i="5"/>
  <c r="L468" i="5"/>
  <c r="N468" i="5"/>
  <c r="L752" i="5"/>
  <c r="N752" i="5"/>
  <c r="A457" i="5"/>
  <c r="L457" i="5"/>
  <c r="N457" i="5"/>
  <c r="L253" i="5"/>
  <c r="N253" i="5"/>
  <c r="A414" i="5"/>
  <c r="L414" i="5"/>
  <c r="N414" i="5"/>
  <c r="L134" i="5"/>
  <c r="N134" i="5"/>
  <c r="A865" i="5"/>
  <c r="L206" i="5"/>
  <c r="N206" i="5"/>
  <c r="L818" i="5"/>
  <c r="N818" i="5"/>
  <c r="L330" i="5"/>
  <c r="N330" i="5"/>
  <c r="L659" i="5"/>
  <c r="N659" i="5"/>
  <c r="A177" i="5"/>
  <c r="L177" i="5"/>
  <c r="N177" i="5"/>
  <c r="A835" i="5"/>
  <c r="L835" i="5"/>
  <c r="N835" i="5"/>
  <c r="A784" i="5"/>
  <c r="L784" i="5"/>
  <c r="N784" i="5"/>
  <c r="L779" i="5"/>
  <c r="N779" i="5"/>
  <c r="A14" i="5"/>
  <c r="L899" i="5"/>
  <c r="N899" i="5"/>
  <c r="L847" i="5"/>
  <c r="N847" i="5"/>
  <c r="L320" i="5"/>
  <c r="N320" i="5"/>
  <c r="L255" i="5"/>
  <c r="N255" i="5"/>
  <c r="L288" i="5"/>
  <c r="N288" i="5"/>
  <c r="L97" i="5"/>
  <c r="N97" i="5"/>
  <c r="L397" i="5"/>
  <c r="N397" i="5"/>
  <c r="L699" i="5"/>
  <c r="N699" i="5"/>
  <c r="L200" i="5"/>
  <c r="N200" i="5"/>
  <c r="L709" i="5"/>
  <c r="N709" i="5"/>
  <c r="L660" i="5"/>
  <c r="N660" i="5"/>
  <c r="A95" i="5"/>
  <c r="L95" i="5"/>
  <c r="N95" i="5"/>
  <c r="L765" i="5"/>
  <c r="N765" i="5"/>
  <c r="L651" i="5"/>
  <c r="N651" i="5"/>
  <c r="N559" i="5"/>
  <c r="L826" i="5"/>
  <c r="N826" i="5"/>
  <c r="L222" i="5"/>
  <c r="N222" i="5"/>
  <c r="L588" i="5"/>
  <c r="N588" i="5"/>
  <c r="L91" i="5"/>
  <c r="N91" i="5"/>
  <c r="A689" i="5"/>
  <c r="L689" i="5"/>
  <c r="N689" i="5"/>
  <c r="A17" i="5"/>
  <c r="L17" i="5"/>
  <c r="N17" i="5"/>
  <c r="A800" i="5"/>
  <c r="L892" i="5"/>
  <c r="N892" i="5"/>
  <c r="A741" i="5"/>
  <c r="L110" i="5"/>
  <c r="N110" i="5"/>
  <c r="L824" i="5"/>
  <c r="N824" i="5"/>
  <c r="A551" i="5"/>
  <c r="L293" i="5"/>
  <c r="N293" i="5"/>
  <c r="A66" i="5"/>
  <c r="L66" i="5"/>
  <c r="N66" i="5"/>
  <c r="A490" i="5"/>
  <c r="L490" i="5"/>
  <c r="N490" i="5"/>
  <c r="L674" i="5"/>
  <c r="N674" i="5"/>
  <c r="L250" i="5"/>
  <c r="N250" i="5"/>
  <c r="L866" i="5"/>
  <c r="N866" i="5"/>
  <c r="L710" i="5"/>
  <c r="N710" i="5"/>
  <c r="A679" i="5"/>
  <c r="L679" i="5"/>
  <c r="N679" i="5"/>
  <c r="A640" i="5"/>
  <c r="L238" i="5"/>
  <c r="N238" i="5"/>
  <c r="L18" i="5"/>
  <c r="N18" i="5"/>
  <c r="L298" i="5"/>
  <c r="N298" i="5"/>
  <c r="A435" i="5"/>
  <c r="L435" i="5"/>
  <c r="N435" i="5"/>
  <c r="L608" i="5"/>
  <c r="N608" i="5"/>
  <c r="A797" i="5"/>
  <c r="L879" i="5"/>
  <c r="N879" i="5"/>
  <c r="L653" i="5"/>
  <c r="N653" i="5"/>
  <c r="L671" i="5"/>
  <c r="N671" i="5"/>
  <c r="L118" i="5"/>
  <c r="N118" i="5"/>
  <c r="L152" i="5"/>
  <c r="N152" i="5"/>
  <c r="L531" i="5"/>
  <c r="N531" i="5"/>
  <c r="N578" i="5"/>
  <c r="A667" i="5"/>
  <c r="L331" i="5"/>
  <c r="N331" i="5"/>
  <c r="L862" i="5"/>
  <c r="N862" i="5"/>
  <c r="A541" i="5"/>
  <c r="L426" i="5"/>
  <c r="N426" i="5"/>
  <c r="L841" i="5"/>
  <c r="N841" i="5"/>
  <c r="L762" i="5"/>
  <c r="N762" i="5"/>
  <c r="L198" i="5"/>
  <c r="N198" i="5"/>
  <c r="N41" i="5"/>
  <c r="L854" i="5"/>
  <c r="N854" i="5"/>
  <c r="A636" i="5"/>
  <c r="L636" i="5"/>
  <c r="N636" i="5"/>
  <c r="L296" i="5"/>
  <c r="N296" i="5"/>
  <c r="L527" i="5"/>
  <c r="N527" i="5"/>
  <c r="A179" i="5"/>
  <c r="L467" i="5"/>
  <c r="N467" i="5"/>
  <c r="A136" i="5"/>
  <c r="L345" i="5"/>
  <c r="N345" i="5"/>
  <c r="L611" i="5"/>
  <c r="N611" i="5"/>
  <c r="A417" i="5"/>
  <c r="L417" i="5"/>
  <c r="N417" i="5"/>
  <c r="A634" i="5"/>
  <c r="L634" i="5"/>
  <c r="N634" i="5"/>
  <c r="A582" i="5"/>
  <c r="L582" i="5"/>
  <c r="N582" i="5"/>
  <c r="L175" i="5"/>
  <c r="N175" i="5"/>
  <c r="L111" i="5"/>
  <c r="N111" i="5"/>
  <c r="L201" i="5"/>
  <c r="N201" i="5"/>
  <c r="L682" i="5"/>
  <c r="N682" i="5"/>
  <c r="L522" i="5"/>
  <c r="N522" i="5"/>
  <c r="L834" i="5"/>
  <c r="N834" i="5"/>
  <c r="L194" i="5"/>
  <c r="N194" i="5"/>
  <c r="L519" i="5"/>
  <c r="N519" i="5"/>
  <c r="A743" i="5"/>
  <c r="L821" i="5"/>
  <c r="N821" i="5"/>
  <c r="L567" i="5"/>
  <c r="N567" i="5"/>
  <c r="L327" i="5"/>
  <c r="N327" i="5"/>
  <c r="A142" i="5"/>
  <c r="L142" i="5"/>
  <c r="N142" i="5"/>
  <c r="A870" i="5"/>
  <c r="L612" i="5"/>
  <c r="N612" i="5"/>
  <c r="A374" i="5"/>
  <c r="L374" i="5"/>
  <c r="N374" i="5"/>
  <c r="L573" i="5"/>
  <c r="N573" i="5"/>
  <c r="L444" i="5"/>
  <c r="N444" i="5"/>
  <c r="L197" i="5"/>
  <c r="N197" i="5"/>
  <c r="L641" i="5"/>
  <c r="N641" i="5"/>
  <c r="L894" i="5"/>
  <c r="N894" i="5"/>
  <c r="L140" i="5"/>
  <c r="N140" i="5"/>
  <c r="L613" i="5"/>
  <c r="N613" i="5"/>
  <c r="L133" i="5"/>
  <c r="N133" i="5"/>
  <c r="L138" i="5"/>
  <c r="N138" i="5"/>
  <c r="L123" i="5"/>
  <c r="N123" i="5"/>
  <c r="A646" i="5"/>
  <c r="L646" i="5"/>
  <c r="N646" i="5"/>
  <c r="A221" i="5"/>
  <c r="L229" i="5"/>
  <c r="N229" i="5"/>
  <c r="A70" i="5"/>
  <c r="L70" i="5"/>
  <c r="N70" i="5"/>
  <c r="L246" i="5"/>
  <c r="N246" i="5"/>
  <c r="A62" i="5"/>
  <c r="L589" i="5"/>
  <c r="N589" i="5"/>
  <c r="L768" i="5"/>
  <c r="N768" i="5"/>
  <c r="L558" i="5"/>
  <c r="N558" i="5"/>
  <c r="L434" i="5"/>
  <c r="N434" i="5"/>
  <c r="A764" i="5"/>
  <c r="L267" i="5"/>
  <c r="N267" i="5"/>
  <c r="A193" i="5"/>
  <c r="L23" i="5"/>
  <c r="N23" i="5"/>
  <c r="L408" i="5"/>
  <c r="N408" i="5"/>
  <c r="A317" i="5"/>
  <c r="L317" i="5"/>
  <c r="N317" i="5"/>
  <c r="A43" i="5"/>
  <c r="L43" i="5"/>
  <c r="N43" i="5"/>
  <c r="L452" i="5"/>
  <c r="N452" i="5"/>
  <c r="A712" i="5"/>
  <c r="L712" i="5"/>
  <c r="N712" i="5"/>
  <c r="A852" i="5"/>
  <c r="L852" i="5"/>
  <c r="N852" i="5"/>
  <c r="L661" i="5"/>
  <c r="N661" i="5"/>
  <c r="L251" i="5"/>
  <c r="N251" i="5"/>
  <c r="L692" i="5"/>
  <c r="N692" i="5"/>
  <c r="A384" i="5"/>
  <c r="L263" i="5"/>
  <c r="N263" i="5"/>
  <c r="L116" i="5"/>
  <c r="N116" i="5"/>
  <c r="A308" i="5"/>
  <c r="L308" i="5"/>
  <c r="N308" i="5"/>
  <c r="L884" i="5"/>
  <c r="N884" i="5"/>
  <c r="L781" i="5"/>
  <c r="N781" i="5"/>
  <c r="A601" i="5"/>
  <c r="L601" i="5"/>
  <c r="N601" i="5"/>
  <c r="L165" i="5"/>
  <c r="N165" i="5"/>
  <c r="L639" i="5"/>
  <c r="N639" i="5"/>
  <c r="L38" i="5"/>
  <c r="N38" i="5"/>
  <c r="A80" i="5"/>
  <c r="L80" i="5"/>
  <c r="N80" i="5"/>
  <c r="L546" i="5"/>
  <c r="N546" i="5"/>
  <c r="A192" i="5"/>
  <c r="L192" i="5"/>
  <c r="N192" i="5"/>
  <c r="A168" i="5"/>
  <c r="L168" i="5"/>
  <c r="N168" i="5"/>
  <c r="L475" i="5"/>
  <c r="N475" i="5"/>
  <c r="A363" i="5"/>
  <c r="L363" i="5"/>
  <c r="N363" i="5"/>
  <c r="A484" i="5"/>
  <c r="L29" i="5"/>
  <c r="N29" i="5"/>
  <c r="L77" i="5"/>
  <c r="N77" i="5"/>
  <c r="L540" i="5"/>
  <c r="N540" i="5"/>
  <c r="L63" i="5"/>
  <c r="N63" i="5"/>
  <c r="L34" i="5"/>
  <c r="N34" i="5"/>
  <c r="L15" i="5"/>
  <c r="N15" i="5"/>
  <c r="A173" i="5"/>
  <c r="L874" i="5"/>
  <c r="N874" i="5"/>
  <c r="L429" i="5"/>
  <c r="N429" i="5"/>
  <c r="A178" i="5"/>
  <c r="L419" i="5"/>
  <c r="N419" i="5"/>
  <c r="L680" i="5"/>
  <c r="N680" i="5"/>
  <c r="L211" i="5"/>
  <c r="N211" i="5"/>
  <c r="L180" i="5"/>
  <c r="N180" i="5"/>
  <c r="A337" i="5"/>
  <c r="L337" i="5"/>
  <c r="N337" i="5"/>
  <c r="L272" i="5"/>
  <c r="N272" i="5"/>
  <c r="L313" i="5"/>
  <c r="N313" i="5"/>
  <c r="A183" i="5"/>
  <c r="L183" i="5"/>
  <c r="N183" i="5"/>
  <c r="A513" i="5"/>
  <c r="L798" i="5"/>
  <c r="N798" i="5"/>
  <c r="L815" i="5"/>
  <c r="N815" i="5"/>
  <c r="L572" i="5"/>
  <c r="N572" i="5"/>
  <c r="L654" i="5"/>
  <c r="N654" i="5"/>
  <c r="L908" i="5"/>
  <c r="N908" i="5"/>
  <c r="A190" i="5"/>
  <c r="L190" i="5"/>
  <c r="N190" i="5"/>
  <c r="L705" i="5"/>
  <c r="N705" i="5"/>
  <c r="L9" i="5"/>
  <c r="N9" i="5"/>
  <c r="L270" i="5"/>
  <c r="N270" i="5"/>
  <c r="A45" i="5"/>
  <c r="L45" i="5"/>
  <c r="N45" i="5"/>
  <c r="A248" i="5"/>
  <c r="L248" i="5"/>
  <c r="N248" i="5"/>
  <c r="A242" i="5"/>
  <c r="L242" i="5"/>
  <c r="N242" i="5"/>
  <c r="L590" i="5"/>
  <c r="N590" i="5"/>
  <c r="L681" i="5"/>
  <c r="N681" i="5"/>
  <c r="L132" i="5"/>
  <c r="N132" i="5"/>
  <c r="L628" i="5"/>
  <c r="N628" i="5"/>
  <c r="L481" i="5"/>
  <c r="N481" i="5"/>
  <c r="L775" i="5"/>
  <c r="N775" i="5"/>
  <c r="A439" i="5"/>
  <c r="L755" i="5"/>
  <c r="N755" i="5"/>
  <c r="A905" i="5"/>
  <c r="L581" i="5"/>
  <c r="N581" i="5"/>
  <c r="A49" i="5"/>
  <c r="L574" i="5"/>
  <c r="N574" i="5"/>
  <c r="A145" i="5"/>
  <c r="L145" i="5"/>
  <c r="N145" i="5"/>
  <c r="L502" i="5"/>
  <c r="N502" i="5"/>
  <c r="L553" i="5"/>
  <c r="N553" i="5"/>
  <c r="L657" i="5"/>
  <c r="N657" i="5"/>
  <c r="A793" i="5"/>
  <c r="L357" i="5"/>
  <c r="N357" i="5"/>
  <c r="L483" i="5"/>
  <c r="N483" i="5"/>
  <c r="L191" i="5"/>
  <c r="N191" i="5"/>
  <c r="L265" i="5"/>
  <c r="N265" i="5"/>
  <c r="L356" i="5"/>
  <c r="N356" i="5"/>
  <c r="L280" i="5"/>
  <c r="N280" i="5"/>
  <c r="L39" i="5"/>
  <c r="N39" i="5"/>
  <c r="N362" i="5"/>
  <c r="A656" i="5"/>
  <c r="L656" i="5"/>
  <c r="N656" i="5"/>
  <c r="L853" i="5"/>
  <c r="N853" i="5"/>
  <c r="A405" i="5"/>
  <c r="L405" i="5"/>
  <c r="N405" i="5"/>
  <c r="H82" i="3"/>
  <c r="I82" i="3"/>
  <c r="I65" i="3"/>
  <c r="I28" i="3"/>
  <c r="H22" i="3"/>
  <c r="H21" i="3"/>
  <c r="H59" i="3"/>
  <c r="H15" i="3"/>
  <c r="I22" i="3"/>
  <c r="H41" i="3"/>
  <c r="H36" i="3"/>
  <c r="H43" i="3"/>
  <c r="H63" i="3"/>
  <c r="H70" i="3"/>
  <c r="H78" i="3"/>
  <c r="H28" i="3"/>
  <c r="H83" i="3"/>
  <c r="H46" i="3"/>
  <c r="I40" i="3"/>
  <c r="I70" i="3"/>
  <c r="I78" i="3"/>
  <c r="I63" i="3"/>
  <c r="H40" i="3"/>
  <c r="I43" i="3"/>
  <c r="H8" i="3"/>
  <c r="H37" i="3"/>
  <c r="H35" i="3"/>
  <c r="H14" i="3"/>
  <c r="H67" i="3"/>
  <c r="H39" i="3"/>
  <c r="I9" i="3"/>
  <c r="I21" i="3"/>
  <c r="I59" i="3"/>
  <c r="I15" i="3"/>
  <c r="I87" i="3"/>
  <c r="I66" i="3"/>
  <c r="H51" i="3"/>
  <c r="H12" i="3"/>
  <c r="H56" i="3"/>
  <c r="H33" i="3"/>
  <c r="I8" i="3"/>
  <c r="I37" i="3"/>
  <c r="I35" i="3"/>
  <c r="I14" i="3"/>
  <c r="I67" i="3"/>
  <c r="A390" i="5" l="1"/>
  <c r="A170" i="5"/>
  <c r="A458" i="5"/>
  <c r="A524" i="5"/>
  <c r="A126" i="5"/>
  <c r="A383" i="5"/>
  <c r="A838" i="5"/>
  <c r="A254" i="5"/>
  <c r="A203" i="5"/>
  <c r="A266" i="5"/>
  <c r="A858" i="5"/>
  <c r="A809" i="5"/>
  <c r="A286" i="5"/>
  <c r="A124" i="5"/>
  <c r="A901" i="5"/>
  <c r="A227" i="5"/>
  <c r="A245" i="5"/>
  <c r="A666" i="5"/>
  <c r="A715" i="5"/>
  <c r="A740" i="5"/>
  <c r="A621" i="5"/>
  <c r="A277" i="5"/>
  <c r="A748" i="5"/>
  <c r="A758" i="5"/>
  <c r="A230" i="5"/>
  <c r="A271" i="5"/>
  <c r="A615" i="5"/>
  <c r="A259" i="5"/>
  <c r="A167" i="5"/>
  <c r="A283" i="5"/>
  <c r="A285" i="5"/>
  <c r="A411" i="5"/>
  <c r="A224" i="5"/>
  <c r="A580" i="5"/>
  <c r="A102" i="5"/>
  <c r="A685" i="5"/>
  <c r="A146" i="5"/>
  <c r="A579" i="5"/>
  <c r="A504" i="5"/>
  <c r="A744" i="5"/>
  <c r="A726" i="5"/>
  <c r="A731" i="5"/>
  <c r="A61" i="5"/>
  <c r="A122" i="5"/>
  <c r="A702" i="5"/>
  <c r="A344" i="5"/>
  <c r="A328" i="5"/>
  <c r="A860" i="5"/>
  <c r="A243" i="5"/>
  <c r="A336" i="5"/>
  <c r="A869" i="5"/>
  <c r="A347" i="5"/>
  <c r="A318" i="5"/>
  <c r="A379" i="5"/>
  <c r="A321" i="5"/>
  <c r="A400" i="5"/>
  <c r="A30" i="5"/>
  <c r="A241" i="5"/>
  <c r="A700" i="5"/>
  <c r="A624" i="5"/>
  <c r="A121" i="5"/>
  <c r="A672" i="5"/>
  <c r="A329" i="5"/>
  <c r="A151" i="5"/>
  <c r="A787" i="5"/>
  <c r="A50" i="5"/>
  <c r="A610" i="5"/>
  <c r="A718" i="5"/>
  <c r="A119" i="5"/>
  <c r="A497" i="5"/>
  <c r="A249" i="5"/>
  <c r="A371" i="5"/>
  <c r="A489" i="5"/>
  <c r="A895" i="5"/>
  <c r="A717" i="5"/>
  <c r="A226" i="5"/>
  <c r="A273" i="5"/>
  <c r="A234" i="5"/>
  <c r="A837" i="5"/>
  <c r="A538" i="5"/>
  <c r="A479" i="5"/>
  <c r="A459" i="5"/>
  <c r="A57" i="5"/>
  <c r="A460" i="5"/>
  <c r="A73" i="5"/>
  <c r="A455" i="5"/>
  <c r="A238" i="5"/>
  <c r="A284" i="5"/>
  <c r="A487" i="5"/>
  <c r="A488" i="5"/>
  <c r="A500" i="5"/>
  <c r="A570" i="5"/>
  <c r="A765" i="5"/>
  <c r="A351" i="5"/>
  <c r="A813" i="5"/>
  <c r="A339" i="5"/>
  <c r="A660" i="5"/>
  <c r="A871" i="5"/>
  <c r="A641" i="5"/>
  <c r="A654" i="5"/>
  <c r="A555" i="5"/>
  <c r="A616" i="5"/>
  <c r="A804" i="5"/>
  <c r="A312" i="5"/>
  <c r="A331" i="5"/>
  <c r="A131" i="5"/>
  <c r="A709" i="5"/>
  <c r="A32" i="5"/>
  <c r="A134" i="5"/>
  <c r="A162" i="5"/>
  <c r="A115" i="5"/>
  <c r="A59" i="5"/>
  <c r="A842" i="5"/>
  <c r="A854" i="5"/>
  <c r="A651" i="5"/>
  <c r="A637" i="5"/>
  <c r="A147" i="5"/>
  <c r="A213" i="5"/>
  <c r="A843" i="5"/>
  <c r="A69" i="5"/>
  <c r="A470" i="5"/>
  <c r="A805" i="5"/>
  <c r="A898" i="5"/>
  <c r="A662" i="5"/>
  <c r="A763" i="5"/>
  <c r="A346" i="5"/>
  <c r="A181" i="5"/>
  <c r="A381" i="5"/>
  <c r="A156" i="5"/>
  <c r="A680" i="5"/>
  <c r="A338" i="5"/>
  <c r="A879" i="5"/>
  <c r="A603" i="5"/>
  <c r="A253" i="5"/>
  <c r="A140" i="5"/>
  <c r="A692" i="5"/>
  <c r="A495" i="5"/>
  <c r="A453" i="5"/>
  <c r="A790" i="5"/>
  <c r="A36" i="5"/>
  <c r="A306" i="5"/>
  <c r="A773" i="5"/>
  <c r="A814" i="5"/>
  <c r="A819" i="5"/>
  <c r="A722" i="5"/>
  <c r="A276" i="5"/>
  <c r="A421" i="5"/>
  <c r="A280" i="5"/>
  <c r="A628" i="5"/>
  <c r="A116" i="5"/>
  <c r="A251" i="5"/>
  <c r="A133" i="5"/>
  <c r="A219" i="5"/>
  <c r="A97" i="5"/>
  <c r="A467" i="5"/>
  <c r="A633" i="5"/>
  <c r="A89" i="5"/>
  <c r="A573" i="5"/>
  <c r="A674" i="5"/>
  <c r="A699" i="5"/>
  <c r="A74" i="5"/>
  <c r="A537" i="5"/>
  <c r="A587" i="5"/>
  <c r="A228" i="5"/>
  <c r="A113" i="5"/>
  <c r="A255" i="5"/>
  <c r="A907" i="5"/>
  <c r="A316" i="5"/>
  <c r="A778" i="5"/>
  <c r="A815" i="5"/>
  <c r="A215" i="5"/>
  <c r="A101" i="5"/>
  <c r="A505" i="5"/>
  <c r="A503" i="5"/>
  <c r="A12" i="5"/>
  <c r="A547" i="5"/>
  <c r="A757" i="5"/>
  <c r="A359" i="5"/>
  <c r="A31" i="5"/>
  <c r="A220" i="5"/>
  <c r="A164" i="5"/>
  <c r="A590" i="5"/>
  <c r="A265" i="5"/>
  <c r="A281" i="5"/>
  <c r="A211" i="5"/>
  <c r="A357" i="5"/>
  <c r="A572" i="5"/>
  <c r="A653" i="5"/>
  <c r="A708" i="5"/>
  <c r="A22" i="5"/>
  <c r="A659" i="5"/>
  <c r="A553" i="5"/>
  <c r="A698" i="5"/>
  <c r="A416" i="5"/>
  <c r="A613" i="5"/>
  <c r="A768" i="5"/>
  <c r="A853" i="5"/>
  <c r="A360" i="5"/>
  <c r="A847" i="5"/>
  <c r="A175" i="5"/>
  <c r="A681" i="5"/>
  <c r="A67" i="5"/>
  <c r="A477" i="5"/>
  <c r="A68" i="5"/>
  <c r="A887" i="5"/>
  <c r="A233" i="5"/>
  <c r="A747" i="5"/>
  <c r="A132" i="5"/>
  <c r="A79" i="5"/>
  <c r="A257" i="5"/>
  <c r="A821" i="5"/>
  <c r="A335" i="5"/>
  <c r="A623" i="5"/>
  <c r="A557" i="5"/>
  <c r="A58" i="5"/>
  <c r="A826" i="5"/>
  <c r="A739" i="5"/>
  <c r="A23" i="5"/>
  <c r="A471" i="5"/>
  <c r="A433" i="5"/>
  <c r="A229" i="5"/>
  <c r="A15" i="5"/>
  <c r="A171" i="5"/>
  <c r="A270" i="5"/>
  <c r="A567" i="5"/>
  <c r="A663" i="5"/>
  <c r="A561" i="5"/>
  <c r="A247" i="5"/>
  <c r="A46" i="5"/>
  <c r="A272" i="5"/>
  <c r="A313" i="5"/>
  <c r="A841" i="5"/>
  <c r="A466" i="5"/>
  <c r="A222" i="5"/>
  <c r="A293" i="5"/>
  <c r="A185" i="5"/>
  <c r="A502" i="5"/>
  <c r="A844" i="5"/>
  <c r="A99" i="5"/>
  <c r="A792" i="5"/>
  <c r="A686" i="5"/>
  <c r="A7" i="5"/>
  <c r="A574" i="5"/>
  <c r="A483" i="5"/>
  <c r="A644" i="5"/>
  <c r="A33" i="5"/>
  <c r="A540" i="5"/>
  <c r="A258" i="5"/>
  <c r="A330" i="5"/>
  <c r="A863" i="5"/>
  <c r="A267" i="5"/>
  <c r="A736" i="5"/>
  <c r="A87" i="5"/>
  <c r="A361" i="5"/>
  <c r="A327" i="5"/>
  <c r="A496" i="5"/>
  <c r="A278" i="5"/>
  <c r="A862" i="5"/>
  <c r="A849" i="5"/>
  <c r="A300" i="5"/>
  <c r="A149" i="5"/>
  <c r="A780" i="5"/>
  <c r="A676" i="5"/>
  <c r="A745" i="5"/>
  <c r="A812" i="5"/>
  <c r="A523" i="5"/>
  <c r="A394" i="5"/>
  <c r="A571" i="5"/>
  <c r="A655" i="5"/>
  <c r="A143" i="5"/>
  <c r="A9" i="5"/>
  <c r="A695" i="5"/>
  <c r="A342" i="5"/>
  <c r="A855" i="5"/>
  <c r="A408" i="5"/>
  <c r="A612" i="5"/>
  <c r="A77" i="5"/>
  <c r="A319" i="5"/>
  <c r="A288" i="5"/>
  <c r="A657" i="5"/>
  <c r="A39" i="5"/>
  <c r="A694" i="5"/>
  <c r="A783" i="5"/>
  <c r="A618" i="5"/>
  <c r="A897" i="5"/>
  <c r="A908" i="5"/>
  <c r="A419" i="5"/>
  <c r="A630" i="5"/>
  <c r="A822" i="5"/>
  <c r="A909" i="5"/>
  <c r="A282" i="5"/>
  <c r="A246" i="5"/>
  <c r="A237" i="5"/>
  <c r="A382" i="5"/>
  <c r="A11" i="5"/>
  <c r="A779" i="5"/>
  <c r="A389" i="5"/>
  <c r="A194" i="5"/>
  <c r="A63" i="5"/>
  <c r="A866" i="5"/>
  <c r="A818" i="5"/>
  <c r="A721" i="5"/>
  <c r="A716" i="5"/>
  <c r="A412" i="5"/>
  <c r="A91" i="5"/>
  <c r="A158" i="5"/>
  <c r="A345" i="5"/>
  <c r="A195" i="5"/>
  <c r="A527" i="5"/>
  <c r="A769" i="5"/>
  <c r="A817" i="5"/>
  <c r="A440" i="5"/>
  <c r="A738" i="5"/>
  <c r="A159" i="5"/>
  <c r="A591" i="5"/>
  <c r="A664" i="5"/>
  <c r="A558" i="5"/>
  <c r="A16" i="5"/>
  <c r="A556" i="5"/>
  <c r="A166" i="5"/>
  <c r="A754" i="5"/>
  <c r="A441" i="5"/>
  <c r="A598" i="5"/>
  <c r="A746" i="5"/>
  <c r="A682" i="5"/>
  <c r="A899" i="5"/>
  <c r="A834" i="5"/>
  <c r="A429" i="5"/>
  <c r="A110" i="5"/>
  <c r="A320" i="5"/>
  <c r="A671" i="5"/>
  <c r="A626" i="5"/>
  <c r="A824" i="5"/>
  <c r="A152" i="5"/>
  <c r="A198" i="5"/>
  <c r="A588" i="5"/>
  <c r="A595" i="5"/>
  <c r="A428" i="5"/>
  <c r="A157" i="5"/>
  <c r="A608" i="5"/>
  <c r="A210" i="5"/>
  <c r="A10" i="5"/>
  <c r="A93" i="5"/>
  <c r="A239" i="5"/>
  <c r="A525" i="5"/>
  <c r="A103" i="5"/>
  <c r="A442" i="5"/>
  <c r="A888" i="5"/>
  <c r="A639" i="5"/>
  <c r="A535" i="5"/>
  <c r="A894" i="5"/>
  <c r="A548" i="5"/>
  <c r="A546" i="5"/>
  <c r="A705" i="5"/>
  <c r="A96" i="5"/>
  <c r="A452" i="5"/>
  <c r="A620" i="5"/>
  <c r="A180" i="5"/>
  <c r="A206" i="5"/>
  <c r="A200" i="5"/>
  <c r="A163" i="5"/>
  <c r="A250" i="5"/>
  <c r="A531" i="5"/>
  <c r="A191" i="5"/>
  <c r="A373" i="5"/>
  <c r="A104" i="5"/>
  <c r="A399" i="5"/>
  <c r="A794" i="5"/>
  <c r="A873" i="5"/>
  <c r="A303" i="5"/>
  <c r="A661" i="5"/>
  <c r="A880" i="5"/>
  <c r="A781" i="5"/>
  <c r="A368" i="5"/>
  <c r="A728" i="5"/>
  <c r="A161" i="5"/>
  <c r="A98" i="5"/>
  <c r="A886" i="5"/>
  <c r="A201" i="5"/>
  <c r="A172" i="5"/>
  <c r="A450" i="5"/>
  <c r="A472" i="5"/>
  <c r="A372" i="5"/>
  <c r="A449" i="5"/>
  <c r="A386" i="5"/>
  <c r="A827" i="5"/>
  <c r="A890" i="5"/>
  <c r="A395" i="5"/>
  <c r="A165" i="5"/>
  <c r="A437" i="5"/>
  <c r="A710" i="5"/>
  <c r="A356" i="5"/>
  <c r="A263" i="5"/>
  <c r="A129" i="5"/>
  <c r="A752" i="5"/>
  <c r="A231" i="5"/>
  <c r="A798" i="5"/>
  <c r="A696" i="5"/>
  <c r="A314" i="5"/>
  <c r="A38" i="5"/>
  <c r="A611" i="5"/>
  <c r="A617" i="5"/>
  <c r="A775" i="5"/>
  <c r="A29" i="5"/>
  <c r="A511" i="5"/>
  <c r="A475" i="5"/>
  <c r="A693" i="5"/>
  <c r="A111" i="5"/>
  <c r="A396" i="5"/>
  <c r="A670" i="5"/>
  <c r="A216" i="5"/>
  <c r="A298" i="5"/>
  <c r="A581" i="5"/>
  <c r="A354" i="5"/>
  <c r="A808" i="5"/>
  <c r="A755" i="5"/>
  <c r="A539" i="5"/>
  <c r="A160" i="5"/>
  <c r="A202" i="5"/>
  <c r="A138" i="5"/>
  <c r="A820" i="5"/>
  <c r="A552" i="5"/>
  <c r="A711" i="5"/>
  <c r="A448" i="5"/>
  <c r="A176" i="5"/>
  <c r="A645" i="5"/>
  <c r="A348" i="5"/>
  <c r="A84" i="5"/>
  <c r="A397" i="5"/>
  <c r="A481" i="5"/>
  <c r="A422" i="5"/>
  <c r="A434" i="5"/>
  <c r="A53" i="5"/>
  <c r="A123" i="5"/>
  <c r="A197" i="5"/>
  <c r="A18" i="5"/>
  <c r="A589" i="5"/>
  <c r="A426" i="5"/>
  <c r="A884" i="5"/>
  <c r="A311" i="5"/>
  <c r="A279" i="5"/>
  <c r="A118" i="5"/>
  <c r="A34" i="5"/>
  <c r="A522" i="5"/>
  <c r="A577" i="5"/>
  <c r="A632" i="5"/>
  <c r="A207" i="5"/>
  <c r="A444" i="5"/>
  <c r="A517" i="5"/>
  <c r="A910" i="5"/>
  <c r="A892" i="5"/>
  <c r="A786" i="5"/>
  <c r="A874" i="5"/>
  <c r="A296" i="5"/>
  <c r="A127" i="5"/>
  <c r="A519" i="5"/>
  <c r="A393" i="5"/>
  <c r="A290" i="5"/>
  <c r="A802" i="5"/>
  <c r="A289" i="5"/>
  <c r="A883" i="5"/>
  <c r="A807" i="5"/>
  <c r="A398" i="5"/>
  <c r="A19" i="5"/>
  <c r="A244" i="5"/>
  <c r="A762" i="5"/>
  <c r="A473" i="5"/>
  <c r="A833" i="5"/>
  <c r="I293" i="2"/>
  <c r="I484" i="5"/>
  <c r="I253" i="2"/>
  <c r="I656" i="1"/>
  <c r="I239" i="2"/>
  <c r="I117" i="2"/>
  <c r="I227" i="2"/>
  <c r="I205" i="2"/>
  <c r="I365" i="2"/>
  <c r="I553" i="2"/>
  <c r="I207" i="1"/>
  <c r="I359" i="2"/>
  <c r="I792" i="2"/>
  <c r="I671" i="2"/>
  <c r="I490" i="2"/>
  <c r="I528" i="2"/>
  <c r="I728" i="2"/>
  <c r="I207" i="2"/>
  <c r="I210" i="2"/>
  <c r="I223" i="2"/>
  <c r="I776" i="5"/>
  <c r="I649" i="2"/>
  <c r="I757" i="2"/>
  <c r="I94" i="2"/>
  <c r="I676" i="2"/>
  <c r="I79" i="1"/>
  <c r="I333" i="5"/>
  <c r="I840" i="5"/>
  <c r="I868" i="5"/>
  <c r="I372" i="5"/>
  <c r="I166" i="5"/>
  <c r="I541" i="5"/>
  <c r="I670" i="1"/>
  <c r="I621" i="5"/>
  <c r="I189" i="5"/>
  <c r="I718" i="5"/>
  <c r="I174" i="5"/>
  <c r="I603" i="5"/>
  <c r="I524" i="5"/>
  <c r="I715" i="5"/>
  <c r="I741" i="5"/>
  <c r="I302" i="5"/>
  <c r="I843" i="5"/>
  <c r="I883" i="5"/>
  <c r="I278" i="5"/>
  <c r="I526" i="5"/>
  <c r="I69" i="5"/>
  <c r="I300" i="5"/>
  <c r="I100" i="5"/>
  <c r="I220" i="5"/>
  <c r="I685" i="5"/>
  <c r="I881" i="5"/>
  <c r="I838" i="5"/>
  <c r="I749" i="1"/>
  <c r="I96" i="5"/>
  <c r="I693" i="1"/>
  <c r="I122" i="1"/>
  <c r="I118" i="1"/>
  <c r="I432" i="1"/>
  <c r="I641" i="1"/>
  <c r="I518" i="1"/>
  <c r="I786" i="1"/>
  <c r="I351" i="1"/>
  <c r="I889" i="2"/>
  <c r="I531" i="2"/>
  <c r="I235" i="2"/>
  <c r="I441" i="2"/>
  <c r="I336" i="2"/>
  <c r="I573" i="2"/>
  <c r="I190" i="2"/>
  <c r="I370" i="2"/>
  <c r="I693" i="2"/>
  <c r="I720" i="2"/>
  <c r="I731" i="2"/>
  <c r="I256" i="2"/>
  <c r="I126" i="1"/>
  <c r="I718" i="1"/>
  <c r="I664" i="1"/>
  <c r="I624" i="1"/>
  <c r="I646" i="1"/>
  <c r="I873" i="1"/>
  <c r="I419" i="1"/>
  <c r="I661" i="2"/>
  <c r="I677" i="2"/>
  <c r="I488" i="2"/>
  <c r="I368" i="2"/>
  <c r="I211" i="2"/>
  <c r="I619" i="2"/>
  <c r="I788" i="1"/>
  <c r="I747" i="5"/>
  <c r="I149" i="5"/>
  <c r="I822" i="5"/>
  <c r="I810" i="2"/>
  <c r="I637" i="2"/>
  <c r="I847" i="2"/>
  <c r="I257" i="2"/>
  <c r="I740" i="2"/>
  <c r="I495" i="2"/>
  <c r="I726" i="2"/>
  <c r="I277" i="2"/>
  <c r="I686" i="2"/>
  <c r="I530" i="2"/>
  <c r="I41" i="2"/>
  <c r="I454" i="2"/>
  <c r="I153" i="2"/>
  <c r="I523" i="2"/>
  <c r="I830" i="2"/>
  <c r="I355" i="2"/>
  <c r="I477" i="2"/>
  <c r="I697" i="2"/>
  <c r="I578" i="2"/>
  <c r="I700" i="2"/>
  <c r="I589" i="2"/>
  <c r="I10" i="2"/>
  <c r="I882" i="2"/>
  <c r="I50" i="2"/>
  <c r="I798" i="2"/>
  <c r="I613" i="2"/>
  <c r="I559" i="2"/>
  <c r="I342" i="2"/>
  <c r="I97" i="2"/>
  <c r="I809" i="2"/>
  <c r="I348" i="5"/>
  <c r="I594" i="1"/>
  <c r="I413" i="2"/>
  <c r="I315" i="2"/>
  <c r="I852" i="2"/>
  <c r="I541" i="2"/>
  <c r="I225" i="2"/>
  <c r="I215" i="2"/>
  <c r="I57" i="2"/>
  <c r="I762" i="2"/>
  <c r="I494" i="2"/>
  <c r="I49" i="2"/>
  <c r="I156" i="2"/>
  <c r="I391" i="2"/>
  <c r="I290" i="2"/>
  <c r="I858" i="2"/>
  <c r="I381" i="2"/>
  <c r="I867" i="2"/>
  <c r="I217" i="2"/>
  <c r="I427" i="2"/>
  <c r="I142" i="2"/>
  <c r="I295" i="2"/>
  <c r="I371" i="2"/>
  <c r="I248" i="2"/>
  <c r="I571" i="2"/>
  <c r="I558" i="2"/>
  <c r="I303" i="2"/>
  <c r="I24" i="2"/>
  <c r="I16" i="2"/>
  <c r="I443" i="2"/>
  <c r="I45" i="2"/>
  <c r="I416" i="2"/>
  <c r="I354" i="2"/>
  <c r="I20" i="2"/>
  <c r="I884" i="2"/>
  <c r="I232" i="2"/>
  <c r="I548" i="2"/>
  <c r="I668" i="2"/>
  <c r="I815" i="2"/>
  <c r="I219" i="2"/>
  <c r="I598" i="2"/>
  <c r="I220" i="2"/>
  <c r="I445" i="2"/>
  <c r="I36" i="2"/>
  <c r="I753" i="2"/>
  <c r="I818" i="2"/>
  <c r="I72" i="2"/>
  <c r="I146" i="2"/>
  <c r="I514" i="2"/>
  <c r="I84" i="2"/>
  <c r="I233" i="2"/>
  <c r="I408" i="2"/>
  <c r="I32" i="2"/>
  <c r="I767" i="2"/>
  <c r="I396" i="2"/>
  <c r="I843" i="2"/>
  <c r="I332" i="2"/>
  <c r="I191" i="2"/>
  <c r="I870" i="2"/>
  <c r="I192" i="2"/>
  <c r="I403" i="2"/>
  <c r="I580" i="2"/>
  <c r="I554" i="2"/>
  <c r="I712" i="2"/>
  <c r="I723" i="2"/>
  <c r="I347" i="2"/>
  <c r="I758" i="2"/>
  <c r="I777" i="2"/>
  <c r="I423" i="2"/>
  <c r="I218" i="2"/>
  <c r="I92" i="2"/>
  <c r="I99" i="2"/>
  <c r="I241" i="2"/>
  <c r="I95" i="2"/>
  <c r="I458" i="2"/>
  <c r="I683" i="2"/>
  <c r="I245" i="2"/>
  <c r="I863" i="2"/>
  <c r="I258" i="2"/>
  <c r="I400" i="2"/>
  <c r="I736" i="2"/>
  <c r="I259" i="2"/>
  <c r="I506" i="2"/>
  <c r="I38" i="2"/>
  <c r="I825" i="2"/>
  <c r="I313" i="2"/>
  <c r="I657" i="2"/>
  <c r="I165" i="2"/>
  <c r="I760" i="2"/>
  <c r="I536" i="2"/>
  <c r="I710" i="2"/>
  <c r="I481" i="2"/>
  <c r="I504" i="2"/>
  <c r="I826" i="2"/>
  <c r="I857" i="2"/>
  <c r="I791" i="2"/>
  <c r="I39" i="2"/>
  <c r="I604" i="2"/>
  <c r="I881" i="2"/>
  <c r="I543" i="2"/>
  <c r="I167" i="2"/>
  <c r="I449" i="2"/>
  <c r="I56" i="2"/>
  <c r="I797" i="2"/>
  <c r="I298" i="2"/>
  <c r="I209" i="2"/>
  <c r="I746" i="2"/>
  <c r="I822" i="2"/>
  <c r="I800" i="1"/>
  <c r="I530" i="1"/>
  <c r="I11" i="1"/>
  <c r="I652" i="1"/>
  <c r="I95" i="1"/>
  <c r="I717" i="1"/>
  <c r="I402" i="1"/>
  <c r="I90" i="1"/>
  <c r="I677" i="1"/>
  <c r="I883" i="1"/>
  <c r="I65" i="1"/>
  <c r="I225" i="1"/>
  <c r="I389" i="1"/>
  <c r="I901" i="1"/>
  <c r="I543" i="1"/>
  <c r="I93" i="1"/>
  <c r="I745" i="1"/>
  <c r="I270" i="1"/>
  <c r="I802" i="1"/>
  <c r="I542" i="1"/>
  <c r="I812" i="1"/>
  <c r="I401" i="1"/>
  <c r="I84" i="1"/>
  <c r="I708" i="1"/>
  <c r="I605" i="1"/>
  <c r="I763" i="1"/>
  <c r="I368" i="1"/>
  <c r="I281" i="1"/>
  <c r="I311" i="1"/>
  <c r="I71" i="1"/>
  <c r="I83" i="1"/>
  <c r="I866" i="1"/>
  <c r="I108" i="1"/>
  <c r="I696" i="1"/>
  <c r="I415" i="1"/>
  <c r="I831" i="1"/>
  <c r="I124" i="1"/>
  <c r="I820" i="1"/>
  <c r="I650" i="1"/>
  <c r="I535" i="1"/>
  <c r="I597" i="1"/>
  <c r="I843" i="1"/>
  <c r="I563" i="1"/>
  <c r="I298" i="1"/>
  <c r="I747" i="1"/>
  <c r="I376" i="1"/>
  <c r="I452" i="1"/>
  <c r="I555" i="1"/>
  <c r="I341" i="1"/>
  <c r="I44" i="1"/>
  <c r="I744" i="1"/>
  <c r="I357" i="1"/>
  <c r="I794" i="1"/>
  <c r="I158" i="1"/>
  <c r="I435" i="1"/>
  <c r="I193" i="1"/>
  <c r="I852" i="1"/>
  <c r="I128" i="1"/>
  <c r="I556" i="1"/>
  <c r="I16" i="1"/>
  <c r="I115" i="1"/>
  <c r="I200" i="1"/>
  <c r="I102" i="1"/>
  <c r="I792" i="1"/>
  <c r="I499" i="1"/>
  <c r="I478" i="1"/>
  <c r="I886" i="1"/>
  <c r="I714" i="1"/>
  <c r="I33" i="1"/>
  <c r="I665" i="1"/>
  <c r="I502" i="1"/>
  <c r="I285" i="1"/>
  <c r="I809" i="1"/>
  <c r="I522" i="1"/>
  <c r="I450" i="1"/>
  <c r="I845" i="1"/>
  <c r="I810" i="1"/>
  <c r="I119" i="1"/>
  <c r="I237" i="1"/>
  <c r="I410" i="1"/>
  <c r="I297" i="1"/>
  <c r="I703" i="1"/>
  <c r="I188" i="1"/>
  <c r="I840" i="1"/>
  <c r="I244" i="1"/>
  <c r="I453" i="1"/>
  <c r="I811" i="1"/>
  <c r="I312" i="1"/>
  <c r="I559" i="1"/>
  <c r="I249" i="1"/>
  <c r="I623" i="1"/>
  <c r="I813" i="1"/>
  <c r="I35" i="1"/>
  <c r="I333" i="1"/>
  <c r="I629" i="1"/>
  <c r="I360" i="1"/>
  <c r="I805" i="1"/>
  <c r="I91" i="1"/>
  <c r="I388" i="1"/>
  <c r="I648" i="1"/>
  <c r="I329" i="1"/>
  <c r="I159" i="5"/>
  <c r="I757" i="5"/>
  <c r="I160" i="5"/>
  <c r="I793" i="5"/>
  <c r="I461" i="5"/>
  <c r="I85" i="5"/>
  <c r="I84" i="5"/>
  <c r="I25" i="5"/>
  <c r="I154" i="5"/>
  <c r="I422" i="5"/>
  <c r="I820" i="5"/>
  <c r="I379" i="5"/>
  <c r="I259" i="5"/>
  <c r="I538" i="5"/>
  <c r="I619" i="5"/>
  <c r="I643" i="5"/>
  <c r="I112" i="5"/>
  <c r="I539" i="5"/>
  <c r="I304" i="5"/>
  <c r="I627" i="1"/>
  <c r="I173" i="1"/>
  <c r="I498" i="1"/>
  <c r="I287" i="1"/>
  <c r="I434" i="1"/>
  <c r="I768" i="1"/>
  <c r="I600" i="1"/>
  <c r="I669" i="1"/>
  <c r="I423" i="1"/>
  <c r="I262" i="1"/>
  <c r="I264" i="1"/>
  <c r="I231" i="1"/>
  <c r="I752" i="2"/>
  <c r="I516" i="2"/>
  <c r="I512" i="2"/>
  <c r="I389" i="2"/>
  <c r="I134" i="2"/>
  <c r="I317" i="2"/>
  <c r="I707" i="2"/>
  <c r="I255" i="2"/>
  <c r="I621" i="2"/>
  <c r="I250" i="2"/>
  <c r="I280" i="2"/>
  <c r="I89" i="2"/>
  <c r="I699" i="2"/>
  <c r="I426" i="2"/>
  <c r="I523" i="5"/>
  <c r="I515" i="5"/>
  <c r="I690" i="2"/>
  <c r="I623" i="5"/>
  <c r="I11" i="5"/>
  <c r="I786" i="5"/>
  <c r="I830" i="5"/>
  <c r="I196" i="1"/>
  <c r="I517" i="1"/>
  <c r="I215" i="1"/>
  <c r="I362" i="1"/>
  <c r="I339" i="1"/>
  <c r="I694" i="1"/>
  <c r="I94" i="1"/>
  <c r="I322" i="1"/>
  <c r="I257" i="1"/>
  <c r="I857" i="1"/>
  <c r="I395" i="1"/>
  <c r="I320" i="1"/>
  <c r="I516" i="1"/>
  <c r="I238" i="1"/>
  <c r="I210" i="1"/>
  <c r="I496" i="1"/>
  <c r="I48" i="1"/>
  <c r="I731" i="1"/>
  <c r="I819" i="1"/>
  <c r="I299" i="1"/>
  <c r="I862" i="1"/>
  <c r="I476" i="1"/>
  <c r="I151" i="1"/>
  <c r="I302" i="1"/>
  <c r="I457" i="1"/>
  <c r="I141" i="1"/>
  <c r="I572" i="1"/>
  <c r="I444" i="1"/>
  <c r="I164" i="1"/>
  <c r="I666" i="1"/>
  <c r="I783" i="1"/>
  <c r="I488" i="1"/>
  <c r="I707" i="1"/>
  <c r="I482" i="1"/>
  <c r="I544" i="1"/>
  <c r="I910" i="1"/>
  <c r="I711" i="1"/>
  <c r="I660" i="1"/>
  <c r="I769" i="1"/>
  <c r="I511" i="1"/>
  <c r="I701" i="1"/>
  <c r="I737" i="1"/>
  <c r="I903" i="1"/>
  <c r="I825" i="1"/>
  <c r="I804" i="1"/>
  <c r="I573" i="1"/>
  <c r="I309" i="1"/>
  <c r="I618" i="1"/>
  <c r="I372" i="1"/>
  <c r="I67" i="1"/>
  <c r="I728" i="1"/>
  <c r="I581" i="1"/>
  <c r="I306" i="1"/>
  <c r="I398" i="1"/>
  <c r="I570" i="1"/>
  <c r="I425" i="1"/>
  <c r="I201" i="1"/>
  <c r="I386" i="1"/>
  <c r="I78" i="1"/>
  <c r="I754" i="1"/>
  <c r="I348" i="1"/>
  <c r="I741" i="1"/>
  <c r="I135" i="1"/>
  <c r="I140" i="1"/>
  <c r="I69" i="1"/>
  <c r="I105" i="1"/>
  <c r="I603" i="1"/>
  <c r="I626" i="1"/>
  <c r="I12" i="1"/>
  <c r="I602" i="1"/>
  <c r="I540" i="1"/>
  <c r="I217" i="1"/>
  <c r="I240" i="1"/>
  <c r="I81" i="1"/>
  <c r="I904" i="1"/>
  <c r="I37" i="1"/>
  <c r="I799" i="1"/>
  <c r="I833" i="1"/>
  <c r="I187" i="1"/>
  <c r="I263" i="1"/>
  <c r="I433" i="1"/>
  <c r="I379" i="1"/>
  <c r="I380" i="1"/>
  <c r="I168" i="1"/>
  <c r="I143" i="1"/>
  <c r="I601" i="1"/>
  <c r="I599" i="1"/>
  <c r="I431" i="1"/>
  <c r="I148" i="1"/>
  <c r="I155" i="2"/>
  <c r="I440" i="2"/>
  <c r="I783" i="2"/>
  <c r="I533" i="2"/>
  <c r="I174" i="2"/>
  <c r="I499" i="2"/>
  <c r="I380" i="2"/>
  <c r="I166" i="2"/>
  <c r="I51" i="2"/>
  <c r="I86" i="2"/>
  <c r="I384" i="2"/>
  <c r="I351" i="2"/>
  <c r="I409" i="2"/>
  <c r="I394" i="2"/>
  <c r="I287" i="2"/>
  <c r="I696" i="2"/>
  <c r="I230" i="2"/>
  <c r="I159" i="2"/>
  <c r="I664" i="2"/>
  <c r="I108" i="2"/>
  <c r="I308" i="2"/>
  <c r="I299" i="2"/>
  <c r="I200" i="2"/>
  <c r="I729" i="2"/>
  <c r="I385" i="2"/>
  <c r="I551" i="2"/>
  <c r="I319" i="2"/>
  <c r="I560" i="2"/>
  <c r="I28" i="2"/>
  <c r="I275" i="2"/>
  <c r="I802" i="2"/>
  <c r="I196" i="2"/>
  <c r="I500" i="2"/>
  <c r="I655" i="2"/>
  <c r="I705" i="2"/>
  <c r="I337" i="2"/>
  <c r="I374" i="2"/>
  <c r="I125" i="2"/>
  <c r="I482" i="2"/>
  <c r="I773" i="2"/>
  <c r="I126" i="2"/>
  <c r="I124" i="2"/>
  <c r="I859" i="2"/>
  <c r="I638" i="2"/>
  <c r="I817" i="2"/>
  <c r="I658" i="2"/>
  <c r="I8" i="2"/>
  <c r="I37" i="2"/>
  <c r="I592" i="2"/>
  <c r="I270" i="2"/>
  <c r="I22" i="2"/>
  <c r="I194" i="2"/>
  <c r="I732" i="2"/>
  <c r="I437" i="2"/>
  <c r="I841" i="2"/>
  <c r="I229" i="2"/>
  <c r="I618" i="2"/>
  <c r="I503" i="2"/>
  <c r="I158" i="2"/>
  <c r="I451" i="2"/>
  <c r="I198" i="2"/>
  <c r="I141" i="2"/>
  <c r="I708" i="2"/>
  <c r="I576" i="2"/>
  <c r="I184" i="2"/>
  <c r="I59" i="1"/>
  <c r="I665" i="2"/>
  <c r="I784" i="1"/>
  <c r="I286" i="5"/>
  <c r="I462" i="2"/>
  <c r="I18" i="2"/>
  <c r="I46" i="2"/>
  <c r="I568" i="2"/>
  <c r="I738" i="2"/>
  <c r="I474" i="2"/>
  <c r="I561" i="2"/>
  <c r="I428" i="2"/>
  <c r="I43" i="2"/>
  <c r="I431" i="2"/>
  <c r="I434" i="2"/>
  <c r="I284" i="2"/>
  <c r="I519" i="2"/>
  <c r="I628" i="2"/>
  <c r="I246" i="2"/>
  <c r="I840" i="2"/>
  <c r="I262" i="2"/>
  <c r="I135" i="2"/>
  <c r="I507" i="2"/>
  <c r="I93" i="2"/>
  <c r="I9" i="2"/>
  <c r="I834" i="2"/>
  <c r="I357" i="2"/>
  <c r="I535" i="2"/>
  <c r="I433" i="2"/>
  <c r="I565" i="2"/>
  <c r="I81" i="2"/>
  <c r="I106" i="2"/>
  <c r="I113" i="2"/>
  <c r="I609" i="2"/>
  <c r="I770" i="2"/>
  <c r="I212" i="2"/>
  <c r="I238" i="2"/>
  <c r="I58" i="5"/>
  <c r="I247" i="1"/>
  <c r="I12" i="2"/>
  <c r="I388" i="2"/>
  <c r="I684" i="2"/>
  <c r="I264" i="2"/>
  <c r="I430" i="2"/>
  <c r="I377" i="2"/>
  <c r="I739" i="2"/>
  <c r="I871" i="2"/>
  <c r="I304" i="2"/>
  <c r="I267" i="5"/>
  <c r="I70" i="5"/>
  <c r="I444" i="5"/>
  <c r="I519" i="5"/>
  <c r="I790" i="5"/>
  <c r="I873" i="5"/>
  <c r="I57" i="5"/>
  <c r="I19" i="5"/>
  <c r="I400" i="5"/>
  <c r="I662" i="5"/>
  <c r="I12" i="5"/>
  <c r="I607" i="5"/>
  <c r="I292" i="5"/>
  <c r="I226" i="5"/>
  <c r="I76" i="1"/>
  <c r="I591" i="1"/>
  <c r="I682" i="1"/>
  <c r="I212" i="1"/>
  <c r="I612" i="1"/>
  <c r="I176" i="2"/>
  <c r="I414" i="2"/>
  <c r="I171" i="2"/>
  <c r="I605" i="2"/>
  <c r="I890" i="2"/>
  <c r="I326" i="2"/>
  <c r="I324" i="2"/>
  <c r="I608" i="2"/>
  <c r="I234" i="2"/>
  <c r="I42" i="2"/>
  <c r="I361" i="2"/>
  <c r="I144" i="2"/>
  <c r="I115" i="2"/>
  <c r="I538" i="2"/>
  <c r="I133" i="2"/>
  <c r="I698" i="2"/>
  <c r="I301" i="2"/>
  <c r="I333" i="2"/>
  <c r="I579" i="2"/>
  <c r="I518" i="2"/>
  <c r="I630" i="2"/>
  <c r="I71" i="2"/>
  <c r="I339" i="2"/>
  <c r="I875" i="2"/>
  <c r="I887" i="2"/>
  <c r="I615" i="2"/>
  <c r="I119" i="2"/>
  <c r="I292" i="2"/>
  <c r="I260" i="2"/>
  <c r="I252" i="2"/>
  <c r="I489" i="2"/>
  <c r="I79" i="5"/>
  <c r="I359" i="5"/>
  <c r="I681" i="2"/>
  <c r="I674" i="2"/>
  <c r="I570" i="2"/>
  <c r="I685" i="2"/>
  <c r="I364" i="2"/>
  <c r="I788" i="2"/>
  <c r="I449" i="5"/>
  <c r="I246" i="1"/>
  <c r="I476" i="5"/>
  <c r="I47" i="1"/>
  <c r="I45" i="1"/>
  <c r="I163" i="1"/>
  <c r="I282" i="1"/>
  <c r="I438" i="1"/>
  <c r="I661" i="1"/>
  <c r="I874" i="1"/>
  <c r="I897" i="1"/>
  <c r="I577" i="1"/>
  <c r="I89" i="1"/>
  <c r="I839" i="1"/>
  <c r="I869" i="1"/>
  <c r="I393" i="1"/>
  <c r="I349" i="2"/>
  <c r="I603" i="2"/>
  <c r="I764" i="2"/>
  <c r="I623" i="2"/>
  <c r="I585" i="2"/>
  <c r="I556" i="2"/>
  <c r="I780" i="2"/>
  <c r="I390" i="2"/>
  <c r="I69" i="2"/>
  <c r="I406" i="2"/>
  <c r="I755" i="2"/>
  <c r="I448" i="2"/>
  <c r="I527" i="2"/>
  <c r="I452" i="2"/>
  <c r="I844" i="2"/>
  <c r="I816" i="2"/>
  <c r="I152" i="2"/>
  <c r="I161" i="2"/>
  <c r="I88" i="2"/>
  <c r="I455" i="5"/>
  <c r="I654" i="5"/>
  <c r="I646" i="5"/>
  <c r="I140" i="5"/>
  <c r="I142" i="5"/>
  <c r="I198" i="5"/>
  <c r="I752" i="5"/>
  <c r="I488" i="5"/>
  <c r="I721" i="5"/>
  <c r="I637" i="5"/>
  <c r="I306" i="5"/>
  <c r="I468" i="5"/>
  <c r="I624" i="5"/>
  <c r="I121" i="5"/>
  <c r="I551" i="5"/>
  <c r="I290" i="5"/>
  <c r="I390" i="5"/>
  <c r="I504" i="5"/>
  <c r="I68" i="5"/>
  <c r="I805" i="5"/>
  <c r="I99" i="5"/>
  <c r="I398" i="5"/>
  <c r="I577" i="5"/>
  <c r="I591" i="5"/>
  <c r="I253" i="5"/>
  <c r="I118" i="5"/>
  <c r="I110" i="5"/>
  <c r="I826" i="5"/>
  <c r="I808" i="5"/>
  <c r="I675" i="5"/>
  <c r="I897" i="5"/>
  <c r="I441" i="5"/>
  <c r="I825" i="5"/>
  <c r="I435" i="5"/>
  <c r="I490" i="5"/>
  <c r="I759" i="5"/>
  <c r="I495" i="5"/>
  <c r="I127" i="5"/>
  <c r="I16" i="5"/>
  <c r="I156" i="5"/>
  <c r="I754" i="5"/>
  <c r="I314" i="5"/>
  <c r="I281" i="5"/>
  <c r="I832" i="5"/>
  <c r="I734" i="5"/>
  <c r="I893" i="5"/>
  <c r="I439" i="5"/>
  <c r="I901" i="5"/>
  <c r="I625" i="5"/>
  <c r="I632" i="5"/>
  <c r="I738" i="5"/>
  <c r="I479" i="5"/>
  <c r="I561" i="5"/>
  <c r="I525" i="5"/>
  <c r="I717" i="5"/>
  <c r="I744" i="5"/>
  <c r="I442" i="5"/>
  <c r="I289" i="5"/>
  <c r="I456" i="5"/>
  <c r="I203" i="5"/>
  <c r="I471" i="5"/>
  <c r="I898" i="5"/>
  <c r="I552" i="5"/>
  <c r="I620" i="5"/>
  <c r="I335" i="5"/>
  <c r="I753" i="5"/>
  <c r="I579" i="5"/>
  <c r="I413" i="5"/>
  <c r="I511" i="5"/>
  <c r="I742" i="5"/>
  <c r="I244" i="5"/>
  <c r="I500" i="5"/>
  <c r="I313" i="5"/>
  <c r="I408" i="5"/>
  <c r="I778" i="5"/>
  <c r="I74" i="5"/>
  <c r="I497" i="5"/>
  <c r="I473" i="5"/>
  <c r="I241" i="5"/>
  <c r="I448" i="5"/>
  <c r="I227" i="5"/>
  <c r="I238" i="5"/>
  <c r="I275" i="5"/>
  <c r="I716" i="5"/>
  <c r="I89" i="5"/>
  <c r="I273" i="5"/>
  <c r="I531" i="5"/>
  <c r="I710" i="5"/>
  <c r="I779" i="5"/>
  <c r="I177" i="5"/>
  <c r="I872" i="5"/>
  <c r="I489" i="5"/>
  <c r="I756" i="5"/>
  <c r="I690" i="5"/>
  <c r="I844" i="1"/>
  <c r="I892" i="1"/>
  <c r="I171" i="1"/>
  <c r="I673" i="1"/>
  <c r="I854" i="1"/>
  <c r="I344" i="1"/>
  <c r="I468" i="1"/>
  <c r="I144" i="1"/>
  <c r="I834" i="1"/>
  <c r="I593" i="1"/>
  <c r="I552" i="1"/>
  <c r="I858" i="1"/>
  <c r="I905" i="1"/>
  <c r="I906" i="1"/>
  <c r="I675" i="1"/>
  <c r="I654" i="1"/>
  <c r="I687" i="1"/>
  <c r="I692" i="1"/>
  <c r="I882" i="1"/>
  <c r="I489" i="1"/>
  <c r="I286" i="1"/>
  <c r="I864" i="1"/>
  <c r="I880" i="1"/>
  <c r="I890" i="1"/>
  <c r="I70" i="1"/>
  <c r="I851" i="1"/>
  <c r="I529" i="1"/>
  <c r="I780" i="1"/>
  <c r="I323" i="1"/>
  <c r="I46" i="1"/>
  <c r="I877" i="1"/>
  <c r="I392" i="1"/>
  <c r="I462" i="1"/>
  <c r="I274" i="1"/>
  <c r="I54" i="1"/>
  <c r="I471" i="1"/>
  <c r="I865" i="1"/>
  <c r="I296" i="1"/>
  <c r="I352" i="1"/>
  <c r="I152" i="1"/>
  <c r="I611" i="1"/>
  <c r="I113" i="1"/>
  <c r="I319" i="1"/>
  <c r="I213" i="1"/>
  <c r="I722" i="1"/>
  <c r="I13" i="1"/>
  <c r="I736" i="1"/>
  <c r="I558" i="1"/>
  <c r="I549" i="1"/>
  <c r="I721" i="1"/>
  <c r="I691" i="1"/>
  <c r="I208" i="1"/>
  <c r="I628" i="1"/>
  <c r="I288" i="1"/>
  <c r="I266" i="1"/>
  <c r="I645" i="1"/>
  <c r="I137" i="1"/>
  <c r="I26" i="1"/>
  <c r="I370" i="1"/>
  <c r="I394" i="1"/>
  <c r="I424" i="1"/>
  <c r="I441" i="1"/>
  <c r="I588" i="1"/>
  <c r="I8" i="1"/>
  <c r="I828" i="1"/>
  <c r="I426" i="1"/>
  <c r="I493" i="1"/>
  <c r="I787" i="1"/>
  <c r="I781" i="1"/>
  <c r="I647" i="1"/>
  <c r="I170" i="1"/>
  <c r="I848" i="1"/>
  <c r="I42" i="1"/>
  <c r="I130" i="1"/>
  <c r="I127" i="1"/>
  <c r="I742" i="1"/>
  <c r="I616" i="1"/>
  <c r="I706" i="1"/>
  <c r="I418" i="1"/>
  <c r="I233" i="1"/>
  <c r="I224" i="1"/>
  <c r="I243" i="1"/>
  <c r="I525" i="1"/>
  <c r="I879" i="1"/>
  <c r="I30" i="1"/>
  <c r="I909" i="1"/>
  <c r="I504" i="1"/>
  <c r="I161" i="1"/>
  <c r="I101" i="1"/>
  <c r="I447" i="1"/>
  <c r="I60" i="1"/>
  <c r="I268" i="1"/>
  <c r="I772" i="1"/>
  <c r="I514" i="1"/>
  <c r="I269" i="1"/>
  <c r="I159" i="1"/>
  <c r="I252" i="1"/>
  <c r="I396" i="1"/>
  <c r="I712" i="1"/>
  <c r="I889" i="1"/>
  <c r="I185" i="1"/>
  <c r="I64" i="2"/>
  <c r="I539" i="2"/>
  <c r="I447" i="2"/>
  <c r="I713" i="2"/>
  <c r="I83" i="2"/>
  <c r="I725" i="2"/>
  <c r="I29" i="2"/>
  <c r="I614" i="2"/>
  <c r="I479" i="2"/>
  <c r="I281" i="2"/>
  <c r="I886" i="2"/>
  <c r="I796" i="2"/>
  <c r="I412" i="2"/>
  <c r="I510" i="2"/>
  <c r="I616" i="2"/>
  <c r="I805" i="2"/>
  <c r="I31" i="2"/>
  <c r="I475" i="2"/>
  <c r="I838" i="2"/>
  <c r="I438" i="2"/>
  <c r="I305" i="2"/>
  <c r="I285" i="2"/>
  <c r="I633" i="2"/>
  <c r="I318" i="2"/>
  <c r="I526" i="2"/>
  <c r="I472" i="2"/>
  <c r="I103" i="2"/>
  <c r="I532" i="2"/>
  <c r="I123" i="2"/>
  <c r="I663" i="2"/>
  <c r="I850" i="2"/>
  <c r="I469" i="2"/>
  <c r="I675" i="2"/>
  <c r="I65" i="2"/>
  <c r="I40" i="2"/>
  <c r="I493" i="2"/>
  <c r="I453" i="2"/>
  <c r="I860" i="2"/>
  <c r="I856" i="2"/>
  <c r="I208" i="2"/>
  <c r="I525" i="2"/>
  <c r="I274" i="2"/>
  <c r="I640" i="2"/>
  <c r="I283" i="2"/>
  <c r="I460" i="2"/>
  <c r="I242" i="2"/>
  <c r="I650" i="2"/>
  <c r="I846" i="2"/>
  <c r="I197" i="2"/>
  <c r="I672" i="2"/>
  <c r="I182" i="2"/>
  <c r="I461" i="2"/>
  <c r="I577" i="2"/>
  <c r="I515" i="2"/>
  <c r="I173" i="2"/>
  <c r="I652" i="2"/>
  <c r="I737" i="2"/>
  <c r="I44" i="2"/>
  <c r="I587" i="2"/>
  <c r="I540" i="2"/>
  <c r="I411" i="2"/>
  <c r="I872" i="2"/>
  <c r="I574" i="2"/>
  <c r="I550" i="2"/>
  <c r="I606" i="2"/>
  <c r="I471" i="2"/>
  <c r="I288" i="2"/>
  <c r="I569" i="5"/>
  <c r="I158" i="5"/>
  <c r="I184" i="5"/>
  <c r="I351" i="5"/>
  <c r="I765" i="1"/>
  <c r="I265" i="5"/>
  <c r="I682" i="5"/>
  <c r="I296" i="5"/>
  <c r="I18" i="5"/>
  <c r="I660" i="5"/>
  <c r="I699" i="5"/>
  <c r="I288" i="5"/>
  <c r="I67" i="5"/>
  <c r="I47" i="5"/>
  <c r="I739" i="5"/>
  <c r="I129" i="5"/>
  <c r="I396" i="5"/>
  <c r="I346" i="5"/>
  <c r="I36" i="5"/>
  <c r="I842" i="5"/>
  <c r="I871" i="5"/>
  <c r="I663" i="5"/>
  <c r="I319" i="5"/>
  <c r="I580" i="5"/>
  <c r="I813" i="5"/>
  <c r="I336" i="5"/>
  <c r="I323" i="5"/>
  <c r="I615" i="5"/>
  <c r="I373" i="1"/>
  <c r="I495" i="1"/>
  <c r="I220" i="1"/>
  <c r="I80" i="1"/>
  <c r="I896" i="1"/>
  <c r="I885" i="1"/>
  <c r="I866" i="2"/>
  <c r="I641" i="2"/>
  <c r="I457" i="2"/>
  <c r="I446" i="2"/>
  <c r="I774" i="2"/>
  <c r="I742" i="2"/>
  <c r="I557" i="2"/>
  <c r="I827" i="2"/>
  <c r="I793" i="2"/>
  <c r="I417" i="2"/>
  <c r="I385" i="1"/>
  <c r="I221" i="5"/>
  <c r="I479" i="1"/>
  <c r="I755" i="5"/>
  <c r="I681" i="5"/>
  <c r="I87" i="5"/>
  <c r="I849" i="5"/>
  <c r="I475" i="1"/>
  <c r="I211" i="5"/>
  <c r="I706" i="5"/>
  <c r="I131" i="5"/>
  <c r="I555" i="5"/>
  <c r="I394" i="5"/>
  <c r="I73" i="5"/>
  <c r="I239" i="5"/>
  <c r="I617" i="5"/>
  <c r="I257" i="5"/>
  <c r="I648" i="5"/>
  <c r="I324" i="5"/>
  <c r="I234" i="5"/>
  <c r="I833" i="5"/>
  <c r="I230" i="5"/>
  <c r="I806" i="5"/>
  <c r="I896" i="5"/>
  <c r="I740" i="5"/>
  <c r="I722" i="5"/>
  <c r="I616" i="5"/>
  <c r="I672" i="5"/>
  <c r="I456" i="1"/>
  <c r="I146" i="1"/>
  <c r="I176" i="1"/>
  <c r="I384" i="1"/>
  <c r="I871" i="1"/>
  <c r="I899" i="1"/>
  <c r="I668" i="1"/>
  <c r="I671" i="1"/>
  <c r="I564" i="1"/>
  <c r="I343" i="1"/>
  <c r="I331" i="1"/>
  <c r="I566" i="1"/>
  <c r="I678" i="1"/>
  <c r="I216" i="2"/>
  <c r="I96" i="2"/>
  <c r="I116" i="2"/>
  <c r="I662" i="2"/>
  <c r="I555" i="2"/>
  <c r="I879" i="2"/>
  <c r="I374" i="5"/>
  <c r="I40" i="5"/>
  <c r="I719" i="5"/>
  <c r="I293" i="1"/>
  <c r="I39" i="1"/>
  <c r="I255" i="5"/>
  <c r="I695" i="5"/>
  <c r="I518" i="5"/>
  <c r="I247" i="5"/>
  <c r="I370" i="5"/>
  <c r="I163" i="5"/>
  <c r="I763" i="5"/>
  <c r="I266" i="5"/>
  <c r="I890" i="5"/>
  <c r="I232" i="5"/>
  <c r="I858" i="5"/>
  <c r="I760" i="5"/>
  <c r="I50" i="5"/>
  <c r="I676" i="5"/>
  <c r="I50" i="1"/>
  <c r="I541" i="1"/>
  <c r="I88" i="1"/>
  <c r="I578" i="1"/>
  <c r="I73" i="1"/>
  <c r="I755" i="1"/>
  <c r="I595" i="1"/>
  <c r="I847" i="1"/>
  <c r="I545" i="1"/>
  <c r="I272" i="2"/>
  <c r="I735" i="2"/>
  <c r="I203" i="1"/>
  <c r="I853" i="2"/>
  <c r="I529" i="2"/>
  <c r="I419" i="5"/>
  <c r="I39" i="5"/>
  <c r="I248" i="5"/>
  <c r="I908" i="5"/>
  <c r="I308" i="5"/>
  <c r="I641" i="5"/>
  <c r="I567" i="5"/>
  <c r="I194" i="5"/>
  <c r="I111" i="5"/>
  <c r="I426" i="5"/>
  <c r="I298" i="5"/>
  <c r="I66" i="5"/>
  <c r="I899" i="5"/>
  <c r="I330" i="5"/>
  <c r="I701" i="5"/>
  <c r="I342" i="5"/>
  <c r="I101" i="5"/>
  <c r="I209" i="5"/>
  <c r="I291" i="5"/>
  <c r="I102" i="5"/>
  <c r="I598" i="5"/>
  <c r="I344" i="5"/>
  <c r="I769" i="5"/>
  <c r="I745" i="5"/>
  <c r="I343" i="5"/>
  <c r="I297" i="5"/>
  <c r="I416" i="5"/>
  <c r="I392" i="5"/>
  <c r="I261" i="5"/>
  <c r="I599" i="5"/>
  <c r="I618" i="5"/>
  <c r="I863" i="5"/>
  <c r="I94" i="5"/>
  <c r="I787" i="5"/>
  <c r="I700" i="5"/>
  <c r="I714" i="5"/>
  <c r="I443" i="1"/>
  <c r="I610" i="1"/>
  <c r="I136" i="1"/>
  <c r="I363" i="1"/>
  <c r="I779" i="1"/>
  <c r="I758" i="1"/>
  <c r="I41" i="1"/>
  <c r="I818" i="1"/>
  <c r="I875" i="1"/>
  <c r="I186" i="1"/>
  <c r="I114" i="1"/>
  <c r="I486" i="1"/>
  <c r="I526" i="1"/>
  <c r="I710" i="1"/>
  <c r="I9" i="1"/>
  <c r="I165" i="1"/>
  <c r="I859" i="1"/>
  <c r="I221" i="1"/>
  <c r="I472" i="1"/>
  <c r="I816" i="1"/>
  <c r="I590" i="1"/>
  <c r="I613" i="1"/>
  <c r="I32" i="1"/>
  <c r="I324" i="1"/>
  <c r="I74" i="1"/>
  <c r="I574" i="1"/>
  <c r="I821" i="1"/>
  <c r="I698" i="1"/>
  <c r="I609" i="1"/>
  <c r="I446" i="1"/>
  <c r="I645" i="2"/>
  <c r="I631" i="2"/>
  <c r="I759" i="2"/>
  <c r="I876" i="2"/>
  <c r="I814" i="2"/>
  <c r="I334" i="2"/>
  <c r="I567" i="2"/>
  <c r="I501" i="2"/>
  <c r="I564" i="5"/>
  <c r="I405" i="5"/>
  <c r="I568" i="5"/>
  <c r="I216" i="5"/>
  <c r="I153" i="5"/>
  <c r="I334" i="5"/>
  <c r="I647" i="5"/>
  <c r="I135" i="5"/>
  <c r="I694" i="5"/>
  <c r="I773" i="5"/>
  <c r="I113" i="5"/>
  <c r="I510" i="5"/>
  <c r="I688" i="1"/>
  <c r="I292" i="1"/>
  <c r="I314" i="1"/>
  <c r="I507" i="1"/>
  <c r="I204" i="1"/>
  <c r="I531" i="1"/>
  <c r="I550" i="1"/>
  <c r="I272" i="1"/>
  <c r="I524" i="1"/>
  <c r="I791" i="1"/>
  <c r="I250" i="1"/>
  <c r="I762" i="1"/>
  <c r="I649" i="1"/>
  <c r="I621" i="1"/>
  <c r="I7" i="1"/>
  <c r="I134" i="1"/>
  <c r="I734" i="1"/>
  <c r="I49" i="1"/>
  <c r="I102" i="2"/>
  <c r="I625" i="2"/>
  <c r="I487" i="2"/>
  <c r="I714" i="2"/>
  <c r="I721" i="2"/>
  <c r="I203" i="2"/>
  <c r="I147" i="2"/>
  <c r="I221" i="2"/>
  <c r="I45" i="5"/>
  <c r="I185" i="5"/>
  <c r="I548" i="5"/>
  <c r="I171" i="5"/>
  <c r="I425" i="5"/>
  <c r="I664" i="5"/>
  <c r="I749" i="5"/>
  <c r="I44" i="5"/>
  <c r="I329" i="5"/>
  <c r="I277" i="5"/>
  <c r="I726" i="5"/>
  <c r="I656" i="5"/>
  <c r="I9" i="5"/>
  <c r="I572" i="5"/>
  <c r="I821" i="5"/>
  <c r="I834" i="5"/>
  <c r="I201" i="5"/>
  <c r="I527" i="5"/>
  <c r="I331" i="5"/>
  <c r="I152" i="5"/>
  <c r="I892" i="5"/>
  <c r="I847" i="5"/>
  <c r="I667" i="5"/>
  <c r="I670" i="5"/>
  <c r="I807" i="5"/>
  <c r="I188" i="5"/>
  <c r="I499" i="5"/>
  <c r="I360" i="5"/>
  <c r="I433" i="5"/>
  <c r="I157" i="5"/>
  <c r="I687" i="5"/>
  <c r="I104" i="5"/>
  <c r="I827" i="5"/>
  <c r="I848" i="5"/>
  <c r="I571" i="5"/>
  <c r="I382" i="5"/>
  <c r="I547" i="5"/>
  <c r="I393" i="5"/>
  <c r="I652" i="5"/>
  <c r="I711" i="5"/>
  <c r="I243" i="5"/>
  <c r="I557" i="5"/>
  <c r="I245" i="5"/>
  <c r="I550" i="5"/>
  <c r="I254" i="5"/>
  <c r="I440" i="5"/>
  <c r="I126" i="5"/>
  <c r="I630" i="5"/>
  <c r="I562" i="1"/>
  <c r="I801" i="1"/>
  <c r="I796" i="1"/>
  <c r="I582" i="1"/>
  <c r="I700" i="1"/>
  <c r="I508" i="1"/>
  <c r="I107" i="1"/>
  <c r="I174" i="1"/>
  <c r="I371" i="1"/>
  <c r="I860" i="1"/>
  <c r="I374" i="1"/>
  <c r="I193" i="2"/>
  <c r="I807" i="2"/>
  <c r="I799" i="2"/>
  <c r="I772" i="2"/>
  <c r="I66" i="2"/>
  <c r="I491" i="2"/>
  <c r="I425" i="2"/>
  <c r="I309" i="2"/>
  <c r="I583" i="2"/>
  <c r="I868" i="2"/>
  <c r="I660" i="2"/>
  <c r="I122" i="2"/>
  <c r="I335" i="2"/>
  <c r="I164" i="2"/>
  <c r="I62" i="2"/>
  <c r="I765" i="2"/>
  <c r="I679" i="2"/>
  <c r="I330" i="2"/>
  <c r="I91" i="2"/>
  <c r="I470" i="2"/>
  <c r="I463" i="2"/>
  <c r="I575" i="2"/>
  <c r="I656" i="2"/>
  <c r="I405" i="2"/>
  <c r="I214" i="2"/>
  <c r="I116" i="5"/>
  <c r="I692" i="5"/>
  <c r="I852" i="5"/>
  <c r="I43" i="5"/>
  <c r="I417" i="5"/>
  <c r="I353" i="5"/>
  <c r="I231" i="5"/>
  <c r="I30" i="5"/>
  <c r="I420" i="5"/>
  <c r="I780" i="5"/>
  <c r="I381" i="5"/>
  <c r="I365" i="5"/>
  <c r="I249" i="5"/>
  <c r="I528" i="5"/>
  <c r="I318" i="5"/>
  <c r="I458" i="5"/>
  <c r="I870" i="1"/>
  <c r="I315" i="1"/>
  <c r="I900" i="1"/>
  <c r="I439" i="1"/>
  <c r="I474" i="1"/>
  <c r="I98" i="1"/>
  <c r="I732" i="1"/>
  <c r="I607" i="1"/>
  <c r="I548" i="1"/>
  <c r="I34" i="1"/>
  <c r="I727" i="1"/>
  <c r="I195" i="1"/>
  <c r="I554" i="1"/>
  <c r="I369" i="1"/>
  <c r="I201" i="2"/>
  <c r="I375" i="2"/>
  <c r="I11" i="2"/>
  <c r="I25" i="2"/>
  <c r="I776" i="2"/>
  <c r="I78" i="2"/>
  <c r="I842" i="2"/>
  <c r="I247" i="2"/>
  <c r="I206" i="2"/>
  <c r="I730" i="2"/>
  <c r="I687" i="2"/>
  <c r="I27" i="2"/>
  <c r="I520" i="2"/>
  <c r="I160" i="2"/>
  <c r="I392" i="2"/>
  <c r="I316" i="2"/>
  <c r="I508" i="2"/>
  <c r="I705" i="5"/>
  <c r="I611" i="5"/>
  <c r="I851" i="5"/>
  <c r="I146" i="5"/>
  <c r="I761" i="5"/>
  <c r="I487" i="5"/>
  <c r="I771" i="5"/>
  <c r="I328" i="5"/>
  <c r="I817" i="1"/>
  <c r="I178" i="1"/>
  <c r="I421" i="1"/>
  <c r="I142" i="1"/>
  <c r="I539" i="1"/>
  <c r="I807" i="1"/>
  <c r="I167" i="1"/>
  <c r="I502" i="2"/>
  <c r="I484" i="1"/>
  <c r="I245" i="1"/>
  <c r="I205" i="1"/>
  <c r="I459" i="1"/>
  <c r="I674" i="5"/>
  <c r="I459" i="5"/>
  <c r="I357" i="5"/>
  <c r="I434" i="5"/>
  <c r="I589" i="5"/>
  <c r="I229" i="5"/>
  <c r="I862" i="5"/>
  <c r="I293" i="5"/>
  <c r="I465" i="5"/>
  <c r="I696" i="5"/>
  <c r="I503" i="5"/>
  <c r="I452" i="5"/>
  <c r="I588" i="5"/>
  <c r="I258" i="5"/>
  <c r="I804" i="5"/>
  <c r="I644" i="5"/>
  <c r="I814" i="5"/>
  <c r="I535" i="5"/>
  <c r="I505" i="1"/>
  <c r="I584" i="1"/>
  <c r="I481" i="5"/>
  <c r="I138" i="5"/>
  <c r="I655" i="5"/>
  <c r="I337" i="5"/>
  <c r="I612" i="5"/>
  <c r="I854" i="5"/>
  <c r="I841" i="5"/>
  <c r="I17" i="5"/>
  <c r="I628" i="5"/>
  <c r="I190" i="5"/>
  <c r="I613" i="5"/>
  <c r="I894" i="5"/>
  <c r="I457" i="5"/>
  <c r="I162" i="5"/>
  <c r="I311" i="5"/>
  <c r="I586" i="5"/>
  <c r="I114" i="5"/>
  <c r="I399" i="5"/>
  <c r="I269" i="5"/>
  <c r="I437" i="5"/>
  <c r="I895" i="5"/>
  <c r="I285" i="5"/>
  <c r="I98" i="5"/>
  <c r="I411" i="5"/>
  <c r="I143" i="5"/>
  <c r="I860" i="5"/>
  <c r="I638" i="1"/>
  <c r="I506" i="1"/>
  <c r="I17" i="2"/>
  <c r="I175" i="2"/>
  <c r="I483" i="5"/>
  <c r="I553" i="5"/>
  <c r="I574" i="5"/>
  <c r="I429" i="5"/>
  <c r="I165" i="5"/>
  <c r="I634" i="5"/>
  <c r="I824" i="5"/>
  <c r="I698" i="5"/>
  <c r="I886" i="5"/>
  <c r="I428" i="5"/>
  <c r="I276" i="5"/>
  <c r="I132" i="5"/>
  <c r="I798" i="5"/>
  <c r="I77" i="5"/>
  <c r="I475" i="5"/>
  <c r="I639" i="5"/>
  <c r="I573" i="5"/>
  <c r="I762" i="5"/>
  <c r="I765" i="5"/>
  <c r="I709" i="5"/>
  <c r="I206" i="5"/>
  <c r="I855" i="5"/>
  <c r="I196" i="5"/>
  <c r="I583" i="5"/>
  <c r="I42" i="5"/>
  <c r="I262" i="5"/>
  <c r="I844" i="5"/>
  <c r="I802" i="5"/>
  <c r="I404" i="5"/>
  <c r="I303" i="5"/>
  <c r="I26" i="5"/>
  <c r="I537" i="5"/>
  <c r="I424" i="5"/>
  <c r="I693" i="5"/>
  <c r="I22" i="5"/>
  <c r="I282" i="5"/>
  <c r="I391" i="5"/>
  <c r="I517" i="5"/>
  <c r="I347" i="5"/>
  <c r="I237" i="5"/>
  <c r="I325" i="5"/>
  <c r="I172" i="5"/>
  <c r="I708" i="5"/>
  <c r="I383" i="5"/>
  <c r="I386" i="5"/>
  <c r="I900" i="5"/>
  <c r="I339" i="5"/>
  <c r="I385" i="5"/>
  <c r="I513" i="5"/>
  <c r="I837" i="5"/>
  <c r="I752" i="1"/>
  <c r="I334" i="1"/>
  <c r="I255" i="1"/>
  <c r="I326" i="1"/>
  <c r="I400" i="1"/>
  <c r="I38" i="1"/>
  <c r="I585" i="1"/>
  <c r="I467" i="1"/>
  <c r="I881" i="1"/>
  <c r="I589" i="1"/>
  <c r="I699" i="1"/>
  <c r="I354" i="1"/>
  <c r="I391" i="1"/>
  <c r="I209" i="1"/>
  <c r="I523" i="1"/>
  <c r="I348" i="2"/>
  <c r="I366" i="2"/>
  <c r="I228" i="2"/>
  <c r="I695" i="2"/>
  <c r="I199" i="2"/>
  <c r="I601" i="2"/>
  <c r="I839" i="2"/>
  <c r="I878" i="2"/>
  <c r="I648" i="2"/>
  <c r="I231" i="2"/>
  <c r="I782" i="2"/>
  <c r="I837" i="2"/>
  <c r="I82" i="2"/>
  <c r="I692" i="2"/>
  <c r="I418" i="2"/>
  <c r="I383" i="2"/>
  <c r="I138" i="2"/>
  <c r="I794" i="2"/>
  <c r="I320" i="2"/>
  <c r="I321" i="2"/>
  <c r="I350" i="2"/>
  <c r="I912" i="1"/>
  <c r="I657" i="1"/>
  <c r="I356" i="1"/>
  <c r="I92" i="1"/>
  <c r="I328" i="1"/>
  <c r="I125" i="1"/>
  <c r="I259" i="1"/>
  <c r="I557" i="1"/>
  <c r="I676" i="1"/>
  <c r="I82" i="1"/>
  <c r="I55" i="1"/>
  <c r="I279" i="2"/>
  <c r="I702" i="2"/>
  <c r="I300" i="2"/>
  <c r="I344" i="2"/>
  <c r="I564" i="2"/>
  <c r="I717" i="2"/>
  <c r="I399" i="2"/>
  <c r="I323" i="2"/>
  <c r="I498" i="2"/>
  <c r="I496" i="2"/>
  <c r="I786" i="2"/>
  <c r="I865" i="2"/>
  <c r="I749" i="2"/>
  <c r="I236" i="2"/>
  <c r="I552" i="2"/>
  <c r="I112" i="2"/>
  <c r="I435" i="2"/>
  <c r="I154" i="2"/>
  <c r="I14" i="2"/>
  <c r="I302" i="2"/>
  <c r="I836" i="2"/>
  <c r="I766" i="2"/>
  <c r="I629" i="2"/>
  <c r="I373" i="2"/>
  <c r="I320" i="5"/>
  <c r="I835" i="5"/>
  <c r="I686" i="5"/>
  <c r="I737" i="5"/>
  <c r="I736" i="5"/>
  <c r="I597" i="5"/>
  <c r="I307" i="5"/>
  <c r="I279" i="5"/>
  <c r="I836" i="5"/>
  <c r="I119" i="5"/>
  <c r="I909" i="5"/>
  <c r="I783" i="5"/>
  <c r="I193" i="5"/>
  <c r="I554" i="5"/>
  <c r="I46" i="5"/>
  <c r="I910" i="5"/>
  <c r="I61" i="5"/>
  <c r="I33" i="5"/>
  <c r="I148" i="5"/>
  <c r="I170" i="5"/>
  <c r="I906" i="5"/>
  <c r="I117" i="1"/>
  <c r="I829" i="1"/>
  <c r="I110" i="1"/>
  <c r="I469" i="1"/>
  <c r="I342" i="1"/>
  <c r="I575" i="1"/>
  <c r="I797" i="1"/>
  <c r="I841" i="1"/>
  <c r="I17" i="1"/>
  <c r="I776" i="1"/>
  <c r="I177" i="1"/>
  <c r="I166" i="1"/>
  <c r="I815" i="1"/>
  <c r="I440" i="1"/>
  <c r="I753" i="1"/>
  <c r="I307" i="1"/>
  <c r="I23" i="1"/>
  <c r="I411" i="1"/>
  <c r="I111" i="1"/>
  <c r="I599" i="2"/>
  <c r="I387" i="2"/>
  <c r="I547" i="2"/>
  <c r="I748" i="2"/>
  <c r="I653" i="2"/>
  <c r="I429" i="2"/>
  <c r="I273" i="2"/>
  <c r="I741" i="2"/>
  <c r="I829" i="2"/>
  <c r="I467" i="2"/>
  <c r="I436" i="2"/>
  <c r="I127" i="2"/>
  <c r="I509" i="2"/>
  <c r="I105" i="2"/>
  <c r="I806" i="2"/>
  <c r="I172" i="2"/>
  <c r="I226" i="2"/>
  <c r="I849" i="2"/>
  <c r="I775" i="2"/>
  <c r="I19" i="2"/>
  <c r="I90" i="2"/>
  <c r="I195" i="2"/>
  <c r="I282" i="2"/>
  <c r="I465" i="2"/>
  <c r="I70" i="2"/>
  <c r="I296" i="2"/>
  <c r="I781" i="2"/>
  <c r="I485" i="2"/>
  <c r="I251" i="5"/>
  <c r="I222" i="5"/>
  <c r="I157" i="1"/>
  <c r="I340" i="1"/>
  <c r="I598" i="1"/>
  <c r="I878" i="1"/>
  <c r="I365" i="1"/>
  <c r="I853" i="1"/>
  <c r="I363" i="5"/>
  <c r="I280" i="5"/>
  <c r="I657" i="5"/>
  <c r="I145" i="5"/>
  <c r="I242" i="5"/>
  <c r="I183" i="5"/>
  <c r="I272" i="5"/>
  <c r="I874" i="5"/>
  <c r="I546" i="5"/>
  <c r="I601" i="5"/>
  <c r="I263" i="5"/>
  <c r="I768" i="5"/>
  <c r="I246" i="5"/>
  <c r="I197" i="5"/>
  <c r="I582" i="5"/>
  <c r="I345" i="5"/>
  <c r="I679" i="5"/>
  <c r="I866" i="5"/>
  <c r="I651" i="5"/>
  <c r="I134" i="5"/>
  <c r="I56" i="5"/>
  <c r="I453" i="5"/>
  <c r="I888" i="5"/>
  <c r="I202" i="5"/>
  <c r="I466" i="5"/>
  <c r="I384" i="5"/>
  <c r="I100" i="1"/>
  <c r="I608" i="1"/>
  <c r="I197" i="1"/>
  <c r="I773" i="1"/>
  <c r="I770" i="1"/>
  <c r="I777" i="1"/>
  <c r="I260" i="1"/>
  <c r="I329" i="2"/>
  <c r="I188" i="2"/>
  <c r="I367" i="1"/>
  <c r="I853" i="5"/>
  <c r="I38" i="5"/>
  <c r="I884" i="5"/>
  <c r="I97" i="5"/>
  <c r="I431" i="5"/>
  <c r="I587" i="5"/>
  <c r="I103" i="5"/>
  <c r="I195" i="5"/>
  <c r="I738" i="1"/>
  <c r="I52" i="1"/>
  <c r="I592" i="1"/>
  <c r="I77" i="1"/>
  <c r="I216" i="1"/>
  <c r="I887" i="1"/>
  <c r="I189" i="2"/>
  <c r="I148" i="2"/>
  <c r="I545" i="2"/>
  <c r="I828" i="2"/>
  <c r="I54" i="2"/>
  <c r="I486" i="2"/>
  <c r="I888" i="2"/>
  <c r="I636" i="2"/>
  <c r="I169" i="2"/>
  <c r="I540" i="5"/>
  <c r="I192" i="5"/>
  <c r="I123" i="5"/>
  <c r="I354" i="5"/>
  <c r="I233" i="5"/>
  <c r="I283" i="5"/>
  <c r="I680" i="5"/>
  <c r="I661" i="5"/>
  <c r="I317" i="5"/>
  <c r="I558" i="5"/>
  <c r="I133" i="5"/>
  <c r="I879" i="5"/>
  <c r="I95" i="5"/>
  <c r="I784" i="5"/>
  <c r="I207" i="5"/>
  <c r="I371" i="5"/>
  <c r="I93" i="5"/>
  <c r="I176" i="5"/>
  <c r="I321" i="5"/>
  <c r="I746" i="5"/>
  <c r="I76" i="5"/>
  <c r="I92" i="5"/>
  <c r="I887" i="5"/>
  <c r="I210" i="5"/>
  <c r="I792" i="5"/>
  <c r="I789" i="5"/>
  <c r="I213" i="5"/>
  <c r="I389" i="5"/>
  <c r="I642" i="5"/>
  <c r="I368" i="5"/>
  <c r="I819" i="5"/>
  <c r="I496" i="5"/>
  <c r="I445" i="1"/>
  <c r="I150" i="1"/>
  <c r="I713" i="1"/>
  <c r="I277" i="1"/>
  <c r="I24" i="1"/>
  <c r="I120" i="1"/>
  <c r="I663" i="1"/>
  <c r="I107" i="2"/>
  <c r="I466" i="2"/>
  <c r="I458" i="1"/>
  <c r="I409" i="1"/>
  <c r="I181" i="1"/>
  <c r="I679" i="1"/>
  <c r="I587" i="1"/>
  <c r="I466" i="1"/>
  <c r="I337" i="1"/>
  <c r="I62" i="1"/>
  <c r="I295" i="1"/>
  <c r="I53" i="2"/>
  <c r="I34" i="5"/>
  <c r="I147" i="5"/>
  <c r="I356" i="5"/>
  <c r="I522" i="5"/>
  <c r="I653" i="5"/>
  <c r="I689" i="5"/>
  <c r="I397" i="5"/>
  <c r="I470" i="5"/>
  <c r="I812" i="5"/>
  <c r="I666" i="5"/>
  <c r="I10" i="5"/>
  <c r="I544" i="5"/>
  <c r="I395" i="5"/>
  <c r="I450" i="5"/>
  <c r="I729" i="5"/>
  <c r="I412" i="5"/>
  <c r="I271" i="5"/>
  <c r="I86" i="5"/>
  <c r="I115" i="5"/>
  <c r="I870" i="5"/>
  <c r="I316" i="5"/>
  <c r="I731" i="5"/>
  <c r="I778" i="1"/>
  <c r="I189" i="1"/>
  <c r="I187" i="2"/>
  <c r="I341" i="2"/>
  <c r="I709" i="2"/>
  <c r="I537" i="2"/>
  <c r="I254" i="2"/>
  <c r="I622" i="2"/>
  <c r="I716" i="2"/>
  <c r="I703" i="2"/>
  <c r="I476" i="2"/>
  <c r="I145" i="2"/>
  <c r="I150" i="2"/>
  <c r="I778" i="2"/>
  <c r="I98" i="2"/>
  <c r="I265" i="2"/>
  <c r="I820" i="2"/>
  <c r="I798" i="1"/>
  <c r="I490" i="1"/>
  <c r="I569" i="1"/>
  <c r="I256" i="1"/>
  <c r="I510" i="1"/>
  <c r="I332" i="1"/>
  <c r="I520" i="1"/>
  <c r="I77" i="2"/>
  <c r="I813" i="2"/>
  <c r="I442" i="2"/>
  <c r="I511" i="2"/>
  <c r="I751" i="2"/>
  <c r="I594" i="2"/>
  <c r="I724" i="2"/>
  <c r="I779" i="2"/>
  <c r="I266" i="2"/>
  <c r="I294" i="2"/>
  <c r="I345" i="2"/>
  <c r="I286" i="2"/>
  <c r="I750" i="2"/>
  <c r="I534" i="2"/>
  <c r="I129" i="2"/>
  <c r="I800" i="2"/>
  <c r="I80" i="2"/>
  <c r="I508" i="5"/>
  <c r="I204" i="5"/>
  <c r="I312" i="5"/>
  <c r="I758" i="5"/>
  <c r="I751" i="5"/>
  <c r="I338" i="5"/>
  <c r="I179" i="5"/>
  <c r="I460" i="5"/>
  <c r="I59" i="5"/>
  <c r="I767" i="5"/>
  <c r="I809" i="5"/>
  <c r="I315" i="5"/>
  <c r="I422" i="1"/>
  <c r="I361" i="1"/>
  <c r="I733" i="1"/>
  <c r="I640" i="1"/>
  <c r="I358" i="1"/>
  <c r="I644" i="1"/>
  <c r="I537" i="1"/>
  <c r="I387" i="1"/>
  <c r="I759" i="1"/>
  <c r="I353" i="1"/>
  <c r="I827" i="1"/>
  <c r="I561" i="1"/>
  <c r="I830" i="1"/>
  <c r="I723" i="1"/>
  <c r="I724" i="1"/>
  <c r="I147" i="1"/>
  <c r="I515" i="1"/>
  <c r="I583" i="1"/>
  <c r="I265" i="1"/>
  <c r="I68" i="1"/>
  <c r="I662" i="1"/>
  <c r="I103" i="1"/>
  <c r="I487" i="1"/>
  <c r="I842" i="1"/>
  <c r="I846" i="1"/>
  <c r="I855" i="1"/>
  <c r="I237" i="2"/>
  <c r="I61" i="2"/>
  <c r="I586" i="2"/>
  <c r="I340" i="2"/>
  <c r="I803" i="2"/>
  <c r="I885" i="2"/>
  <c r="I854" i="2"/>
  <c r="I784" i="2"/>
  <c r="I745" i="2"/>
  <c r="I310" i="2"/>
  <c r="I524" i="2"/>
  <c r="I851" i="2"/>
  <c r="I787" i="2"/>
  <c r="I180" i="2"/>
  <c r="I178" i="2"/>
  <c r="I75" i="2"/>
  <c r="I572" i="2"/>
  <c r="I74" i="2"/>
  <c r="I651" i="2"/>
  <c r="I626" i="2"/>
  <c r="I191" i="5"/>
  <c r="I502" i="5"/>
  <c r="I581" i="5"/>
  <c r="I775" i="5"/>
  <c r="I590" i="5"/>
  <c r="I270" i="5"/>
  <c r="I815" i="5"/>
  <c r="I180" i="5"/>
  <c r="I15" i="5"/>
  <c r="I63" i="5"/>
  <c r="I29" i="5"/>
  <c r="I168" i="5"/>
  <c r="I80" i="5"/>
  <c r="I781" i="5"/>
  <c r="I712" i="5"/>
  <c r="I23" i="5"/>
  <c r="I175" i="5"/>
  <c r="I636" i="5"/>
  <c r="I608" i="5"/>
  <c r="I91" i="5"/>
  <c r="I414" i="5"/>
  <c r="I215" i="5"/>
  <c r="I472" i="5"/>
  <c r="I32" i="5"/>
  <c r="I702" i="5"/>
  <c r="I880" i="5"/>
  <c r="I498" i="5"/>
  <c r="I878" i="5"/>
  <c r="I415" i="5"/>
  <c r="I445" i="5"/>
  <c r="I907" i="5"/>
  <c r="I794" i="5"/>
  <c r="I505" i="5"/>
  <c r="I633" i="5"/>
  <c r="I355" i="5"/>
  <c r="I592" i="5"/>
  <c r="I7" i="5"/>
  <c r="I803" i="5"/>
  <c r="I485" i="5"/>
  <c r="I124" i="5"/>
  <c r="I31" i="5"/>
  <c r="I284" i="5"/>
  <c r="I181" i="5"/>
  <c r="I199" i="5"/>
  <c r="I28" i="1"/>
  <c r="I898" i="1"/>
  <c r="I199" i="1"/>
  <c r="I775" i="1"/>
  <c r="I547" i="1"/>
  <c r="I826" i="1"/>
  <c r="I427" i="1"/>
  <c r="I782" i="1"/>
  <c r="I318" i="1"/>
  <c r="I766" i="1"/>
  <c r="I305" i="1"/>
  <c r="I85" i="1"/>
  <c r="I131" i="1"/>
  <c r="I442" i="1"/>
  <c r="I172" i="1"/>
  <c r="I347" i="1"/>
  <c r="I121" i="1"/>
  <c r="I895" i="1"/>
  <c r="I138" i="1"/>
  <c r="I271" i="1"/>
  <c r="I837" i="1"/>
  <c r="I378" i="1"/>
  <c r="I211" i="1"/>
  <c r="I902" i="1"/>
  <c r="I739" i="1"/>
  <c r="I10" i="1"/>
  <c r="I686" i="1"/>
  <c r="I876" i="1"/>
  <c r="I448" i="1"/>
  <c r="I581" i="2"/>
  <c r="I480" i="2"/>
  <c r="I157" i="2"/>
  <c r="I756" i="2"/>
  <c r="I13" i="2"/>
  <c r="I711" i="2"/>
  <c r="I251" i="2"/>
  <c r="I497" i="2"/>
  <c r="I163" i="2"/>
  <c r="I26" i="2"/>
  <c r="I132" i="2"/>
  <c r="I327" i="2"/>
  <c r="I168" i="2"/>
  <c r="I607" i="2"/>
  <c r="I48" i="2"/>
  <c r="I769" i="2"/>
  <c r="I267" i="2"/>
  <c r="I856" i="1"/>
  <c r="I480" i="1"/>
  <c r="I568" i="1"/>
  <c r="I467" i="5"/>
  <c r="I530" i="5"/>
  <c r="I728" i="5"/>
  <c r="I645" i="5"/>
  <c r="I361" i="5"/>
  <c r="I570" i="5"/>
  <c r="I406" i="5"/>
  <c r="I167" i="5"/>
  <c r="I859" i="5"/>
  <c r="I869" i="5"/>
  <c r="I622" i="1"/>
  <c r="I822" i="1"/>
  <c r="I316" i="1"/>
  <c r="I149" i="1"/>
  <c r="I58" i="1"/>
  <c r="I838" i="1"/>
  <c r="I222" i="1"/>
  <c r="I254" i="1"/>
  <c r="I29" i="1"/>
  <c r="I250" i="5"/>
  <c r="I659" i="5"/>
  <c r="I20" i="5"/>
  <c r="I817" i="5"/>
  <c r="I141" i="5"/>
  <c r="I403" i="5"/>
  <c r="I748" i="5"/>
  <c r="I130" i="5"/>
  <c r="I421" i="5"/>
  <c r="I795" i="1"/>
  <c r="I412" i="1"/>
  <c r="I145" i="1"/>
  <c r="I280" i="1"/>
  <c r="I658" i="1"/>
  <c r="I528" i="1"/>
  <c r="I303" i="1"/>
  <c r="I454" i="1"/>
  <c r="I258" i="1"/>
  <c r="I751" i="1"/>
  <c r="I267" i="1"/>
  <c r="I884" i="1"/>
  <c r="I743" i="1"/>
  <c r="I793" i="1"/>
  <c r="I606" i="1"/>
  <c r="I381" i="1"/>
  <c r="I891" i="1"/>
  <c r="I244" i="2"/>
  <c r="I398" i="2"/>
  <c r="I327" i="5"/>
  <c r="I671" i="5"/>
  <c r="I200" i="5"/>
  <c r="I818" i="5"/>
  <c r="I219" i="5"/>
  <c r="I703" i="5"/>
  <c r="I629" i="5"/>
  <c r="I556" i="5"/>
  <c r="I164" i="5"/>
  <c r="I443" i="5"/>
  <c r="I228" i="5"/>
  <c r="I610" i="5"/>
  <c r="I151" i="5"/>
  <c r="I567" i="1"/>
  <c r="I86" i="1"/>
  <c r="I377" i="1"/>
  <c r="I455" i="1"/>
  <c r="I123" i="1"/>
  <c r="I61" i="1"/>
  <c r="I872" i="1"/>
  <c r="I360" i="2"/>
  <c r="I829" i="5"/>
  <c r="I902" i="5"/>
  <c r="I774" i="5"/>
  <c r="I224" i="5"/>
  <c r="I122" i="5"/>
  <c r="I219" i="1"/>
  <c r="I653" i="1"/>
  <c r="I756" i="1"/>
  <c r="I461" i="1"/>
  <c r="I497" i="1"/>
  <c r="I674" i="1"/>
  <c r="I301" i="1"/>
  <c r="I579" i="1"/>
  <c r="I576" i="1"/>
  <c r="I60" i="2"/>
  <c r="I420" i="2"/>
  <c r="I311" i="2"/>
  <c r="I130" i="2"/>
</calcChain>
</file>

<file path=xl/sharedStrings.xml><?xml version="1.0" encoding="utf-8"?>
<sst xmlns="http://schemas.openxmlformats.org/spreadsheetml/2006/main" count="14680" uniqueCount="3248">
  <si>
    <t>Quick Jumps:</t>
  </si>
  <si>
    <t>Goalies</t>
  </si>
  <si>
    <t>Plus/Minus &amp; PP</t>
  </si>
  <si>
    <t>PIM/Hits/BS</t>
  </si>
  <si>
    <t>Help &amp; Info</t>
  </si>
  <si>
    <t>AAV, Salary, or Cap Hit? (Type it):</t>
  </si>
  <si>
    <t>Potential</t>
  </si>
  <si>
    <t>EVERYTHING</t>
  </si>
  <si>
    <t>AAV</t>
  </si>
  <si>
    <t>*Age is as of Jul 22</t>
  </si>
  <si>
    <t>Rank</t>
  </si>
  <si>
    <t>Player</t>
  </si>
  <si>
    <t>Age</t>
  </si>
  <si>
    <t>Pos</t>
  </si>
  <si>
    <t>3YP</t>
  </si>
  <si>
    <t>Upside</t>
  </si>
  <si>
    <t>Team</t>
  </si>
  <si>
    <t>Games</t>
  </si>
  <si>
    <t>Goals</t>
  </si>
  <si>
    <t>Assists</t>
  </si>
  <si>
    <t>Points</t>
  </si>
  <si>
    <t>+/-</t>
  </si>
  <si>
    <t>PP Unit</t>
  </si>
  <si>
    <t>PIM</t>
  </si>
  <si>
    <t>Hits</t>
  </si>
  <si>
    <t>BLKS</t>
  </si>
  <si>
    <t>SOG</t>
  </si>
  <si>
    <t>Sleeper</t>
  </si>
  <si>
    <t>Band-Aid Boy</t>
  </si>
  <si>
    <t>Notes</t>
  </si>
  <si>
    <t>Rookie</t>
  </si>
  <si>
    <t>Connor McDavid</t>
  </si>
  <si>
    <t>Nikita Kucherov</t>
  </si>
  <si>
    <t>Nathan MacKinnon</t>
  </si>
  <si>
    <t>Macklin Celebrini</t>
  </si>
  <si>
    <t>Jason Robertson</t>
  </si>
  <si>
    <t>Martin Necas</t>
  </si>
  <si>
    <t>Leon Draisaitl</t>
  </si>
  <si>
    <t>David Pastrnak</t>
  </si>
  <si>
    <t>Mitch Marner</t>
  </si>
  <si>
    <t>Kirill Kaprizov</t>
  </si>
  <si>
    <t>Nick Suzuki</t>
  </si>
  <si>
    <t>Kyle Connor</t>
  </si>
  <si>
    <t>Artemi Panarin</t>
  </si>
  <si>
    <t>Mark Scheifele</t>
  </si>
  <si>
    <t>Jack Eichel</t>
  </si>
  <si>
    <t>William Nylander</t>
  </si>
  <si>
    <t>Alex Debrincat</t>
  </si>
  <si>
    <t>Cole Caufield</t>
  </si>
  <si>
    <t>Clayton Keller</t>
  </si>
  <si>
    <t>Matt Boldy</t>
  </si>
  <si>
    <t>Evan Bouchard</t>
  </si>
  <si>
    <t>Wyatt Johnston</t>
  </si>
  <si>
    <t>Jack Hughes</t>
  </si>
  <si>
    <t>Quinn Hughes</t>
  </si>
  <si>
    <t>Tim Stutzle</t>
  </si>
  <si>
    <t>Jake Guentzel</t>
  </si>
  <si>
    <t>Cale Makar</t>
  </si>
  <si>
    <t>Mikko Rantanen</t>
  </si>
  <si>
    <t>Brandon Hagel</t>
  </si>
  <si>
    <t>Connor Bedard</t>
  </si>
  <si>
    <t>Dylan Guenther</t>
  </si>
  <si>
    <t>Sebastian Aho</t>
  </si>
  <si>
    <t>Zach Werenski</t>
  </si>
  <si>
    <t>Auston Matthews</t>
  </si>
  <si>
    <t>Sidney Crosby</t>
  </si>
  <si>
    <t>Matthew Tkachuk</t>
  </si>
  <si>
    <t>Jesper Bratt</t>
  </si>
  <si>
    <t>Juraj Slafkovsky</t>
  </si>
  <si>
    <t>Tage Thompson</t>
  </si>
  <si>
    <t>Robert Thomas</t>
  </si>
  <si>
    <t>Brayden Point</t>
  </si>
  <si>
    <t>Adam Fantilli</t>
  </si>
  <si>
    <t>Lane Hutson</t>
  </si>
  <si>
    <t>Sam Reinhart</t>
  </si>
  <si>
    <t>Drake Batherson</t>
  </si>
  <si>
    <t>Lucas Raymond</t>
  </si>
  <si>
    <t>Aleksander Barkov</t>
  </si>
  <si>
    <t>Filip Forsberg</t>
  </si>
  <si>
    <t>Adrian Kempe</t>
  </si>
  <si>
    <t>Kirill Marchenko</t>
  </si>
  <si>
    <t>Ivan Demidov</t>
  </si>
  <si>
    <t>Rasmus Dahlin</t>
  </si>
  <si>
    <t>Leo Carlsson</t>
  </si>
  <si>
    <t>Mika Zibanejad</t>
  </si>
  <si>
    <t>Cutter Gauthier</t>
  </si>
  <si>
    <t>Brady Tkachuk</t>
  </si>
  <si>
    <t>Nikolaj Ehlers</t>
  </si>
  <si>
    <t>Gabriel Vilardi</t>
  </si>
  <si>
    <t>Alexis Lafreniere</t>
  </si>
  <si>
    <t>Dylan Larkin</t>
  </si>
  <si>
    <t>Dylan Strome</t>
  </si>
  <si>
    <t>Nick Schmaltz</t>
  </si>
  <si>
    <t>Travis Konecny</t>
  </si>
  <si>
    <t>Andrei Svechnikov</t>
  </si>
  <si>
    <t>Beckett Sennecke</t>
  </si>
  <si>
    <t>J.T. Miller</t>
  </si>
  <si>
    <t>Gavin McKenna</t>
  </si>
  <si>
    <t>Nico Hischier</t>
  </si>
  <si>
    <t>Elias Pettersson</t>
  </si>
  <si>
    <t>Mathew Barzal</t>
  </si>
  <si>
    <t>John Tavares</t>
  </si>
  <si>
    <t>Matthew Knies</t>
  </si>
  <si>
    <t>Will Smith</t>
  </si>
  <si>
    <t>Morgan Geekie</t>
  </si>
  <si>
    <t>Matvei Michkov</t>
  </si>
  <si>
    <t>John Carlson</t>
  </si>
  <si>
    <t>Logan Cooley</t>
  </si>
  <si>
    <t>Dylan Holloway</t>
  </si>
  <si>
    <t>Ryan O'Reilly</t>
  </si>
  <si>
    <t>Adam Fox</t>
  </si>
  <si>
    <t>Anton Frondell</t>
  </si>
  <si>
    <t>Ivar Stenberg</t>
  </si>
  <si>
    <t>Bryan Rust</t>
  </si>
  <si>
    <t>Matt Duchene</t>
  </si>
  <si>
    <t>Pavel Dorofeyev</t>
  </si>
  <si>
    <t>Steven Stamkos</t>
  </si>
  <si>
    <t>Trevor Zegras</t>
  </si>
  <si>
    <t>Jj Peterka</t>
  </si>
  <si>
    <t>Quinton Byfield</t>
  </si>
  <si>
    <t>Pavel Zacha</t>
  </si>
  <si>
    <t>Porter Martone</t>
  </si>
  <si>
    <t>Jordan Kyrou</t>
  </si>
  <si>
    <t>Matthew Schaefer</t>
  </si>
  <si>
    <t>Bo Horvat</t>
  </si>
  <si>
    <t>Jake Sanderson</t>
  </si>
  <si>
    <t>Jared McCann</t>
  </si>
  <si>
    <t>Shea Theodore</t>
  </si>
  <si>
    <t>Marco Rossi</t>
  </si>
  <si>
    <t>Dylan Cozens</t>
  </si>
  <si>
    <t>Darren Raddysh</t>
  </si>
  <si>
    <t>Josh Morrissey</t>
  </si>
  <si>
    <t>Brad Marchand</t>
  </si>
  <si>
    <t>Mikhail Sergachev</t>
  </si>
  <si>
    <t>Miro Heiskanen</t>
  </si>
  <si>
    <t>Mark Stone</t>
  </si>
  <si>
    <t>Josh Doan</t>
  </si>
  <si>
    <t>Nazem Kadri</t>
  </si>
  <si>
    <t>Kevin Fiala</t>
  </si>
  <si>
    <t>Aliaksei Protas</t>
  </si>
  <si>
    <t>Roope Hintz</t>
  </si>
  <si>
    <t>Zach Hyman</t>
  </si>
  <si>
    <t>Carter Verhaeghe</t>
  </si>
  <si>
    <t>Tom Wilson</t>
  </si>
  <si>
    <t>Vincent Trocheck</t>
  </si>
  <si>
    <t>Matty Beniers</t>
  </si>
  <si>
    <t>Jackson Lacombe</t>
  </si>
  <si>
    <t>Jack Quinn</t>
  </si>
  <si>
    <t>Connor McMichael</t>
  </si>
  <si>
    <t>Luke Evangelista</t>
  </si>
  <si>
    <t>Brock Boeser</t>
  </si>
  <si>
    <t>Jimmy Snuggerud</t>
  </si>
  <si>
    <t>Ryan Leonard</t>
  </si>
  <si>
    <t>Erik Karlsson</t>
  </si>
  <si>
    <t>Matt Coronato</t>
  </si>
  <si>
    <t>William Eklund</t>
  </si>
  <si>
    <t>Mats Zuccarello</t>
  </si>
  <si>
    <t>Pierre-Luc Dubois</t>
  </si>
  <si>
    <t>Michael Misa</t>
  </si>
  <si>
    <t>Ivan Barbashev</t>
  </si>
  <si>
    <t>Brock Nelson</t>
  </si>
  <si>
    <t>Sam Bennett</t>
  </si>
  <si>
    <t>Rickard Rakell</t>
  </si>
  <si>
    <t>Jakob Chychrun</t>
  </si>
  <si>
    <t>Ryan Nugent-Hopkins</t>
  </si>
  <si>
    <t>Evgeni Malkin</t>
  </si>
  <si>
    <t>Roman Kantserov</t>
  </si>
  <si>
    <t>Matvei Gridin</t>
  </si>
  <si>
    <t>Alex Tuch</t>
  </si>
  <si>
    <t>Alex Ovechkin</t>
  </si>
  <si>
    <t>Tomas Hertl</t>
  </si>
  <si>
    <t>Igor Chernyshov</t>
  </si>
  <si>
    <t>Tyler Bertuzzi</t>
  </si>
  <si>
    <t>Charlie McAvoy</t>
  </si>
  <si>
    <t>Moritz Seider</t>
  </si>
  <si>
    <t>Logan Stankoven</t>
  </si>
  <si>
    <t>Zach Benson</t>
  </si>
  <si>
    <t>Matt Savoie</t>
  </si>
  <si>
    <t>Patrick Kane</t>
  </si>
  <si>
    <t>Jackson Blake</t>
  </si>
  <si>
    <t>Mason McTavish</t>
  </si>
  <si>
    <t>Kaapo Kakko</t>
  </si>
  <si>
    <t>Shayne Gostisbehere</t>
  </si>
  <si>
    <t>Valeri Nichushkin</t>
  </si>
  <si>
    <t>Bowen Byram</t>
  </si>
  <si>
    <t>Anthony Mantha</t>
  </si>
  <si>
    <t>Roman Josi</t>
  </si>
  <si>
    <t>Anton Lundell</t>
  </si>
  <si>
    <t>Mikael Granlund</t>
  </si>
  <si>
    <t>Gabe Perreault</t>
  </si>
  <si>
    <t>Brett Howden</t>
  </si>
  <si>
    <t>Chandler Stephenson</t>
  </si>
  <si>
    <t>Egor Chinakhov</t>
  </si>
  <si>
    <t>Christian Dvorak</t>
  </si>
  <si>
    <t>Anthony Cirelli</t>
  </si>
  <si>
    <t>Jonathan Huberdeau</t>
  </si>
  <si>
    <t>Owen Tippett</t>
  </si>
  <si>
    <t>Cole Hutson</t>
  </si>
  <si>
    <t>Pavel Buchnevich</t>
  </si>
  <si>
    <t>Jordan Eberle</t>
  </si>
  <si>
    <t>Timo Meier</t>
  </si>
  <si>
    <t>Brock Faber</t>
  </si>
  <si>
    <t>Tyler Toffoli</t>
  </si>
  <si>
    <t>Victor Eklund</t>
  </si>
  <si>
    <t>Bobby McMann</t>
  </si>
  <si>
    <t>Viktor Arvidsson</t>
  </si>
  <si>
    <t>Kyle Palmieri</t>
  </si>
  <si>
    <t>Konsta Helenius</t>
  </si>
  <si>
    <t>Brandt Clarke</t>
  </si>
  <si>
    <t>Morgan Frost</t>
  </si>
  <si>
    <t>Filip Hronek</t>
  </si>
  <si>
    <t>Mason Marchment</t>
  </si>
  <si>
    <t>Frank Nazar</t>
  </si>
  <si>
    <t>Noah Dobson</t>
  </si>
  <si>
    <t>Seth Jarvis</t>
  </si>
  <si>
    <t>Luke Hughes</t>
  </si>
  <si>
    <t>Alexander Wennberg</t>
  </si>
  <si>
    <t>Teuvo Teravainen</t>
  </si>
  <si>
    <t>Vince Dunn</t>
  </si>
  <si>
    <t>Mavrik Bourque</t>
  </si>
  <si>
    <t>Shane Pinto</t>
  </si>
  <si>
    <t>Claude Giroux</t>
  </si>
  <si>
    <t>Artturi Lehkonen</t>
  </si>
  <si>
    <t>Charlie Coyle</t>
  </si>
  <si>
    <t>Cole Perfetti</t>
  </si>
  <si>
    <t>Ryan McLeod</t>
  </si>
  <si>
    <t>Tyson Foerster</t>
  </si>
  <si>
    <t>Elias Lindholm</t>
  </si>
  <si>
    <t>Simon Nemec</t>
  </si>
  <si>
    <t>Jake Debrusk</t>
  </si>
  <si>
    <t>Kent Johnson</t>
  </si>
  <si>
    <t>Alex Laferriere</t>
  </si>
  <si>
    <t>Joel Eriksson Ek</t>
  </si>
  <si>
    <t>Sean Monahan</t>
  </si>
  <si>
    <t>Jason Zucker</t>
  </si>
  <si>
    <t>Peyton Krebs</t>
  </si>
  <si>
    <t>Taylor Hall</t>
  </si>
  <si>
    <t>Alex Newhook</t>
  </si>
  <si>
    <t>Vladimir Tarasenko</t>
  </si>
  <si>
    <t>Rasmus Andersson</t>
  </si>
  <si>
    <t>Dawson Mercer</t>
  </si>
  <si>
    <t>Jake Neighbours</t>
  </si>
  <si>
    <t>Connor Zary</t>
  </si>
  <si>
    <t>Viggo Bjorck</t>
  </si>
  <si>
    <t>Matias Maccelli</t>
  </si>
  <si>
    <t>Thomas Harley</t>
  </si>
  <si>
    <t>Casey Mittelstadt</t>
  </si>
  <si>
    <t>Chris Kreider</t>
  </si>
  <si>
    <t>Gabriel Landeskog</t>
  </si>
  <si>
    <t>Owen Power</t>
  </si>
  <si>
    <t>Vasily Podkolzin</t>
  </si>
  <si>
    <t>Conor Garland</t>
  </si>
  <si>
    <t>Simon Holmstrom</t>
  </si>
  <si>
    <t>Will Cuylle</t>
  </si>
  <si>
    <t>Victor Hedman</t>
  </si>
  <si>
    <t>Nicholas Robertson</t>
  </si>
  <si>
    <t>Jack Roslovic</t>
  </si>
  <si>
    <t>Joel Farabee</t>
  </si>
  <si>
    <t>Mackie Samoskevich</t>
  </si>
  <si>
    <t>Ben Kindel</t>
  </si>
  <si>
    <t>Brayden Schenn</t>
  </si>
  <si>
    <t>Dmitri Voronkov</t>
  </si>
  <si>
    <t>Shane Wright</t>
  </si>
  <si>
    <t>Jonathan Marchessault</t>
  </si>
  <si>
    <t>Oliver Bjorkstrand</t>
  </si>
  <si>
    <t>Carter Yakemchuk</t>
  </si>
  <si>
    <t>Easton Cowan</t>
  </si>
  <si>
    <t>Dougie Hamilton</t>
  </si>
  <si>
    <t>Lawson Crouse</t>
  </si>
  <si>
    <t>Maksim Shabanov</t>
  </si>
  <si>
    <t>Emil Heineman</t>
  </si>
  <si>
    <t>Noah Hanifin</t>
  </si>
  <si>
    <t>Noah Cates</t>
  </si>
  <si>
    <t>Gage Goncalves</t>
  </si>
  <si>
    <t>Calum Ritchie</t>
  </si>
  <si>
    <t>Josh Norris</t>
  </si>
  <si>
    <t>Anders Lee</t>
  </si>
  <si>
    <t>Ridly Greig</t>
  </si>
  <si>
    <t>Zayne Parekh</t>
  </si>
  <si>
    <t>Ryan Strome</t>
  </si>
  <si>
    <t>Arseny Gritsyuk</t>
  </si>
  <si>
    <t>Connor Brown</t>
  </si>
  <si>
    <t>Eeli Tolvanen</t>
  </si>
  <si>
    <t>Bobby Brink</t>
  </si>
  <si>
    <t>Collin Graf</t>
  </si>
  <si>
    <t>William Karlsson</t>
  </si>
  <si>
    <t>Charlie Stramel</t>
  </si>
  <si>
    <t>Ilya Mikheyev</t>
  </si>
  <si>
    <t>Fraser Minten</t>
  </si>
  <si>
    <t>Tyler Seguin</t>
  </si>
  <si>
    <t>Sam Malinski</t>
  </si>
  <si>
    <t>Linus Karlsson</t>
  </si>
  <si>
    <t>Justin Hryckowian</t>
  </si>
  <si>
    <t>Kiefer Sherwood</t>
  </si>
  <si>
    <t>Alexander Nikishin</t>
  </si>
  <si>
    <t>Justin Sourdif</t>
  </si>
  <si>
    <t>Tommy Novak</t>
  </si>
  <si>
    <t>Ryan Hartman</t>
  </si>
  <si>
    <t>Michael Bunting</t>
  </si>
  <si>
    <t>Troy Terry</t>
  </si>
  <si>
    <t>James Hagens</t>
  </si>
  <si>
    <t>Jamie Drysdale</t>
  </si>
  <si>
    <t>Barrett Hayton</t>
  </si>
  <si>
    <t>Jamie Benn</t>
  </si>
  <si>
    <t>Ryan Donato</t>
  </si>
  <si>
    <t>Trevor Moore</t>
  </si>
  <si>
    <t>Mikael Backlund</t>
  </si>
  <si>
    <t>Ryan Ufko</t>
  </si>
  <si>
    <t>K'Andre Miller</t>
  </si>
  <si>
    <t>Vitali Pinchuk</t>
  </si>
  <si>
    <t>Oliver Kapanen</t>
  </si>
  <si>
    <t>Braeden Bowman</t>
  </si>
  <si>
    <t>Seth Jones</t>
  </si>
  <si>
    <t>Tony Deangelo</t>
  </si>
  <si>
    <t>Cole Sillinger</t>
  </si>
  <si>
    <t>Zachary Bolduc</t>
  </si>
  <si>
    <t>Blake Coleman</t>
  </si>
  <si>
    <t>Denton Mateychuk</t>
  </si>
  <si>
    <t>Matthew Wood</t>
  </si>
  <si>
    <t>Philip Broberg</t>
  </si>
  <si>
    <t>Denver Barkey</t>
  </si>
  <si>
    <t>Dalibor Dvorsky</t>
  </si>
  <si>
    <t>Yegor Sharangovich</t>
  </si>
  <si>
    <t>Jordan Spence</t>
  </si>
  <si>
    <t>Mattias Samuelsson</t>
  </si>
  <si>
    <t>Jaden Schwartz</t>
  </si>
  <si>
    <t>Alex Bump</t>
  </si>
  <si>
    <t>Travis Sanheim</t>
  </si>
  <si>
    <t>Andrei Kuzmenko</t>
  </si>
  <si>
    <t>Thomas Chabot</t>
  </si>
  <si>
    <t>Brandon Montour</t>
  </si>
  <si>
    <t>Evan Rodrigues</t>
  </si>
  <si>
    <t>Erik Haula</t>
  </si>
  <si>
    <t>Jonathan Drouin</t>
  </si>
  <si>
    <t>Mike Matheson</t>
  </si>
  <si>
    <t>Emmitt Finnie</t>
  </si>
  <si>
    <t>Michael Amadio</t>
  </si>
  <si>
    <t>Oliver Moore</t>
  </si>
  <si>
    <t>Andrew Copp</t>
  </si>
  <si>
    <t>Mattias Ekholm</t>
  </si>
  <si>
    <t>Sean Durzi</t>
  </si>
  <si>
    <t>Andre Burakovsky</t>
  </si>
  <si>
    <t>Mackenzie Weegar</t>
  </si>
  <si>
    <t>Danila Yurov</t>
  </si>
  <si>
    <t>Eetu Luostarinen</t>
  </si>
  <si>
    <t>Ivan Provorov</t>
  </si>
  <si>
    <t>Tyson Jugnauth</t>
  </si>
  <si>
    <t>Jean-Gabriel Pageau</t>
  </si>
  <si>
    <t>Oliver Ekman-Larsson</t>
  </si>
  <si>
    <t>Cam Fowler</t>
  </si>
  <si>
    <t>Ryan Poehling</t>
  </si>
  <si>
    <t>Zeev Buium</t>
  </si>
  <si>
    <t>Victor Olofsson</t>
  </si>
  <si>
    <t>Fabian Zetterlund</t>
  </si>
  <si>
    <t>Nick Lardis</t>
  </si>
  <si>
    <t>Nick Paul</t>
  </si>
  <si>
    <t>Anthony Duclair</t>
  </si>
  <si>
    <t>Justin Faulk</t>
  </si>
  <si>
    <t>Boone Jenner</t>
  </si>
  <si>
    <t>Pavel Mintyukov</t>
  </si>
  <si>
    <t>Logan Mailloux</t>
  </si>
  <si>
    <t>Tij Iginla</t>
  </si>
  <si>
    <t>Noah Ostlund</t>
  </si>
  <si>
    <t>Pius Suter</t>
  </si>
  <si>
    <t>Sean Couturier</t>
  </si>
  <si>
    <t>Dmitry Orlov</t>
  </si>
  <si>
    <t>Vladislav Gavrikov</t>
  </si>
  <si>
    <t>Jonatan Berggren</t>
  </si>
  <si>
    <t>Kris Letang</t>
  </si>
  <si>
    <t>Evander Kane</t>
  </si>
  <si>
    <t>Brendan Gallagher</t>
  </si>
  <si>
    <t>Alex Killorn</t>
  </si>
  <si>
    <t>Ryan Greene</t>
  </si>
  <si>
    <t>Scott Laughton</t>
  </si>
  <si>
    <t>Darnell Nurse</t>
  </si>
  <si>
    <t>Artyom Levshunov</t>
  </si>
  <si>
    <t>Marat Khusnutdinov</t>
  </si>
  <si>
    <t>Warren Foegele</t>
  </si>
  <si>
    <t>Nino Niederreiter</t>
  </si>
  <si>
    <t>John Marino</t>
  </si>
  <si>
    <t>Drew O'Connor</t>
  </si>
  <si>
    <t>Jordan Staal</t>
  </si>
  <si>
    <t>Damon Severson</t>
  </si>
  <si>
    <t>Filip Chytil</t>
  </si>
  <si>
    <t>Devon Toews</t>
  </si>
  <si>
    <t>Sam Steel</t>
  </si>
  <si>
    <t>Tye Kartye</t>
  </si>
  <si>
    <t>Nicolas Roy</t>
  </si>
  <si>
    <t>Jiri Kulich</t>
  </si>
  <si>
    <t>Brent Burns</t>
  </si>
  <si>
    <t>Liam Ohgren</t>
  </si>
  <si>
    <t>Corey Perry</t>
  </si>
  <si>
    <t>Cam York</t>
  </si>
  <si>
    <t>Alex Iafallo</t>
  </si>
  <si>
    <t>Ilya Protas</t>
  </si>
  <si>
    <t>Michael Carcone</t>
  </si>
  <si>
    <t>Brady Skjei</t>
  </si>
  <si>
    <t>James Van Riemsdyk</t>
  </si>
  <si>
    <t>Yanni Gourde</t>
  </si>
  <si>
    <t>Morgan Rielly</t>
  </si>
  <si>
    <t>Gustav Forsling</t>
  </si>
  <si>
    <t>Reilly Smith</t>
  </si>
  <si>
    <t>Cody Glass</t>
  </si>
  <si>
    <t>Artem Zub</t>
  </si>
  <si>
    <t>Jack Drury</t>
  </si>
  <si>
    <t>Jordan Martinook</t>
  </si>
  <si>
    <t>Aaron Ekblad</t>
  </si>
  <si>
    <t>Simon Edvinsson</t>
  </si>
  <si>
    <t>Stephen Halliday</t>
  </si>
  <si>
    <t>Charle-Edouard D'Astous</t>
  </si>
  <si>
    <t>J.T. Compher</t>
  </si>
  <si>
    <t>Sam Rinzel</t>
  </si>
  <si>
    <t>Jack McBain</t>
  </si>
  <si>
    <t>Sean Walker</t>
  </si>
  <si>
    <t>Jake Evans</t>
  </si>
  <si>
    <t>Kailer Yamamoto</t>
  </si>
  <si>
    <t>Ryan McDonagh</t>
  </si>
  <si>
    <t>Neal Pionk</t>
  </si>
  <si>
    <t>Ross Colton</t>
  </si>
  <si>
    <t>Mason Lohrei</t>
  </si>
  <si>
    <t>Alex Turcotte</t>
  </si>
  <si>
    <t>Rasmus Sandin</t>
  </si>
  <si>
    <t>Michael Kesselring</t>
  </si>
  <si>
    <t>Kirby Dach</t>
  </si>
  <si>
    <t>Olen Zellweger</t>
  </si>
  <si>
    <t>Marco Kasper</t>
  </si>
  <si>
    <t>Teddy Blueger</t>
  </si>
  <si>
    <t>David Perron</t>
  </si>
  <si>
    <t>Esa Lindell</t>
  </si>
  <si>
    <t>Noah Laba</t>
  </si>
  <si>
    <t>Philipp Kurashev</t>
  </si>
  <si>
    <t>Isak Rosen</t>
  </si>
  <si>
    <t>Phillip Danault</t>
  </si>
  <si>
    <t>Drew Doughty</t>
  </si>
  <si>
    <t>Tom Willander</t>
  </si>
  <si>
    <t>Adam Larsson</t>
  </si>
  <si>
    <t>Otto Stenberg</t>
  </si>
  <si>
    <t>Morgan Barron</t>
  </si>
  <si>
    <t>Parker Kelly</t>
  </si>
  <si>
    <t>Alexander Kerfoot</t>
  </si>
  <si>
    <t>Anthony Beauvillier</t>
  </si>
  <si>
    <t>Sam Dickinson</t>
  </si>
  <si>
    <t>Axel Sandin-Pellikka</t>
  </si>
  <si>
    <t>Trevor Connelly</t>
  </si>
  <si>
    <t>J.J. Moser</t>
  </si>
  <si>
    <t>Dmitri Simashev</t>
  </si>
  <si>
    <t>Jeff Skinner</t>
  </si>
  <si>
    <t>Elmer Soderblom</t>
  </si>
  <si>
    <t>Dominic James</t>
  </si>
  <si>
    <t>Jacob Trouba</t>
  </si>
  <si>
    <t>Stefan Noesen</t>
  </si>
  <si>
    <t>Ryan Shea</t>
  </si>
  <si>
    <t>Berkly Catton</t>
  </si>
  <si>
    <t>Martin Fehervary</t>
  </si>
  <si>
    <t>Frederick Gaudreau</t>
  </si>
  <si>
    <t>Mathieu Olivier</t>
  </si>
  <si>
    <t>Nikita Chibrikov</t>
  </si>
  <si>
    <t>Jake McCabe</t>
  </si>
  <si>
    <t>Connor Dewar</t>
  </si>
  <si>
    <t>Pontus Holmberg</t>
  </si>
  <si>
    <t>Vladislav Namestnikov</t>
  </si>
  <si>
    <t>Luca Del Bel Belluz</t>
  </si>
  <si>
    <t>Jake Walman</t>
  </si>
  <si>
    <t>Hampus Lindholm</t>
  </si>
  <si>
    <t>Adam Klapka</t>
  </si>
  <si>
    <t>Gustav Nyquist</t>
  </si>
  <si>
    <t>Colton Parayko</t>
  </si>
  <si>
    <t>Aatu Raty</t>
  </si>
  <si>
    <t>Adam Lowry</t>
  </si>
  <si>
    <t>A.J. Greer</t>
  </si>
  <si>
    <t>Justin Brazeau</t>
  </si>
  <si>
    <t>Samuel Girard</t>
  </si>
  <si>
    <t>Lenni Hameenaho</t>
  </si>
  <si>
    <t>Conor Geekie</t>
  </si>
  <si>
    <t>Ryker Evans</t>
  </si>
  <si>
    <t>Amadeus Lombardi</t>
  </si>
  <si>
    <t>Hendrix Lapierre</t>
  </si>
  <si>
    <t>Fedor Svechkov</t>
  </si>
  <si>
    <t>Marcus Pettersson</t>
  </si>
  <si>
    <t>Ryan Pulock</t>
  </si>
  <si>
    <t>Joel Armia</t>
  </si>
  <si>
    <t>Mark Kastelic</t>
  </si>
  <si>
    <t>Taylor Raddysh</t>
  </si>
  <si>
    <t>Trent Frederic</t>
  </si>
  <si>
    <t>Jason Dickinson</t>
  </si>
  <si>
    <t>Adam Henrique</t>
  </si>
  <si>
    <t>Keegan Kolesar</t>
  </si>
  <si>
    <t>Nikita Zadorov</t>
  </si>
  <si>
    <t>Blake Lizotte</t>
  </si>
  <si>
    <t>Emil Andrae</t>
  </si>
  <si>
    <t>Martin Pospisil</t>
  </si>
  <si>
    <t>Alexandre Texier</t>
  </si>
  <si>
    <t>Erik Gustafsson</t>
  </si>
  <si>
    <t>Dillon Dube</t>
  </si>
  <si>
    <t>Cole Koepke</t>
  </si>
  <si>
    <t>Jared Spurgeon</t>
  </si>
  <si>
    <t>Mario Ferraro</t>
  </si>
  <si>
    <t>Matt Roy</t>
  </si>
  <si>
    <t>Nic Dowd</t>
  </si>
  <si>
    <t>Kasperi Kapanen</t>
  </si>
  <si>
    <t>Nick Foligno</t>
  </si>
  <si>
    <t>Michael Eyssimont</t>
  </si>
  <si>
    <t>Josh Manson</t>
  </si>
  <si>
    <t>Alexandre Carrier</t>
  </si>
  <si>
    <t>Braden Schneider</t>
  </si>
  <si>
    <t>Nate Danielson</t>
  </si>
  <si>
    <t>Alex Vlasic</t>
  </si>
  <si>
    <t>Andrew Mangiapane</t>
  </si>
  <si>
    <t>Dylan Demelo</t>
  </si>
  <si>
    <t>Nick Cousins</t>
  </si>
  <si>
    <t>Frank Vatrano</t>
  </si>
  <si>
    <t>David Reinbacher</t>
  </si>
  <si>
    <t>Parker Wotherspoon</t>
  </si>
  <si>
    <t>Kevin Stenlund</t>
  </si>
  <si>
    <t>Timothy Liljegren</t>
  </si>
  <si>
    <t>Ville Koivunen</t>
  </si>
  <si>
    <t>Jalen Chatfield</t>
  </si>
  <si>
    <t>Ryan Winterton</t>
  </si>
  <si>
    <t>Ondrej Palat</t>
  </si>
  <si>
    <t>Rutger McGroarty</t>
  </si>
  <si>
    <t>Daniil But</t>
  </si>
  <si>
    <t>Oskar Sundqvist</t>
  </si>
  <si>
    <t>Kevin Rooney</t>
  </si>
  <si>
    <t>Josh Anderson</t>
  </si>
  <si>
    <t>Alexander Romanov</t>
  </si>
  <si>
    <t>Jesperi Kotkaniemi</t>
  </si>
  <si>
    <t>Nils Hoglander</t>
  </si>
  <si>
    <t>Isaac Howard</t>
  </si>
  <si>
    <t>Michael Rasmussen</t>
  </si>
  <si>
    <t>Adam Gaudette</t>
  </si>
  <si>
    <t>Theo Lindstein</t>
  </si>
  <si>
    <t>Zemgus Girgensons</t>
  </si>
  <si>
    <t>Matthew Robertson</t>
  </si>
  <si>
    <t>Kaedan Korczak</t>
  </si>
  <si>
    <t>Nils Lundkvist</t>
  </si>
  <si>
    <t>Mikey Anderson</t>
  </si>
  <si>
    <t>Yakov Trenin</t>
  </si>
  <si>
    <t>Shakir Mukhamadullin</t>
  </si>
  <si>
    <t>Adam Sykora</t>
  </si>
  <si>
    <t>Nate Schmidt</t>
  </si>
  <si>
    <t>Danton Heinen</t>
  </si>
  <si>
    <t>Sean Kuraly</t>
  </si>
  <si>
    <t>Mason Appleton</t>
  </si>
  <si>
    <t>Mark Jankowski</t>
  </si>
  <si>
    <t>Jaccob Slavin</t>
  </si>
  <si>
    <t>Alexey Toropchenko</t>
  </si>
  <si>
    <t>Jordan Greenway</t>
  </si>
  <si>
    <t>Radek Faksa</t>
  </si>
  <si>
    <t>Owen Beck</t>
  </si>
  <si>
    <t>Nick Perbix</t>
  </si>
  <si>
    <t>Brett Berard</t>
  </si>
  <si>
    <t>Dylan Samberg</t>
  </si>
  <si>
    <t>Brandon Saad</t>
  </si>
  <si>
    <t>Brayden McNabb</t>
  </si>
  <si>
    <t>Jesper Boqvist</t>
  </si>
  <si>
    <t>Kevin Bahl</t>
  </si>
  <si>
    <t>Tanner Jeannot</t>
  </si>
  <si>
    <t>Olli Maatta</t>
  </si>
  <si>
    <t>Rasmus Ristolainen</t>
  </si>
  <si>
    <t>Colton Dach</t>
  </si>
  <si>
    <t>Alexander Holtz</t>
  </si>
  <si>
    <t>Louis Crevier</t>
  </si>
  <si>
    <t>Lars Eller</t>
  </si>
  <si>
    <t>Tyson Hinds</t>
  </si>
  <si>
    <t>Paul Cotter</t>
  </si>
  <si>
    <t>Colton Sissons</t>
  </si>
  <si>
    <t>Jonas Brodin</t>
  </si>
  <si>
    <t>Will Borgen</t>
  </si>
  <si>
    <t>Kevin Hayes</t>
  </si>
  <si>
    <t>Ethen Frank</t>
  </si>
  <si>
    <t>Eric Robinson</t>
  </si>
  <si>
    <t>Reid Schaefer</t>
  </si>
  <si>
    <t>Drew Helleson</t>
  </si>
  <si>
    <t>Henri Jokiharju</t>
  </si>
  <si>
    <t>Tyler Myers</t>
  </si>
  <si>
    <t>Casey Cizikas</t>
  </si>
  <si>
    <t>Joel Nystrom</t>
  </si>
  <si>
    <t>Joel Edmundson</t>
  </si>
  <si>
    <t>Zachary L'Heureux</t>
  </si>
  <si>
    <t>Dmitry Kulikov</t>
  </si>
  <si>
    <t>Jake Middleton</t>
  </si>
  <si>
    <t>Logan O'Connor</t>
  </si>
  <si>
    <t>Scott Morrow</t>
  </si>
  <si>
    <t>Dakota Joshua</t>
  </si>
  <si>
    <t>Adam Pelech</t>
  </si>
  <si>
    <t>Nick Bjugstad</t>
  </si>
  <si>
    <t>Connor Murphy</t>
  </si>
  <si>
    <t>Wyatt Kaiser</t>
  </si>
  <si>
    <t>Noel Acciari</t>
  </si>
  <si>
    <t>Hunter Brzustewicz</t>
  </si>
  <si>
    <t>Tanner Pearson</t>
  </si>
  <si>
    <t>Jani Nyman</t>
  </si>
  <si>
    <t>Zach Whitecloud</t>
  </si>
  <si>
    <t>Elias Salomonsson</t>
  </si>
  <si>
    <t>Ian Cole</t>
  </si>
  <si>
    <t>Kaiden Guhle</t>
  </si>
  <si>
    <t>Nicolas Hague</t>
  </si>
  <si>
    <t>Brett Kulak</t>
  </si>
  <si>
    <t>Uvis Balinskis</t>
  </si>
  <si>
    <t>Matt Grzelcyk</t>
  </si>
  <si>
    <t>Brian Dumoulin</t>
  </si>
  <si>
    <t>Nick Jensen</t>
  </si>
  <si>
    <t>Sam Carrick</t>
  </si>
  <si>
    <t>Marcus Foligno</t>
  </si>
  <si>
    <t>Hunter Haight</t>
  </si>
  <si>
    <t>Mathieu Joseph</t>
  </si>
  <si>
    <t>Niko Mikkola</t>
  </si>
  <si>
    <t>Lian Bichsel</t>
  </si>
  <si>
    <t>Adam Wilsby</t>
  </si>
  <si>
    <t>Tyler Kleven</t>
  </si>
  <si>
    <t>Dante Fabbro</t>
  </si>
  <si>
    <t>Josh Samanski</t>
  </si>
  <si>
    <t>Max Domi</t>
  </si>
  <si>
    <t>Oskar Back</t>
  </si>
  <si>
    <t>Rory Kerins</t>
  </si>
  <si>
    <t>Max Sasson</t>
  </si>
  <si>
    <t>Emil Lilleberg</t>
  </si>
  <si>
    <t>Michael McCarron</t>
  </si>
  <si>
    <t>Brad Lambert</t>
  </si>
  <si>
    <t>Declan Chisholm</t>
  </si>
  <si>
    <t>Jeffrey Viel</t>
  </si>
  <si>
    <t>Andrew Peeke</t>
  </si>
  <si>
    <t>Sammy Blais</t>
  </si>
  <si>
    <t>Samuel Honzek</t>
  </si>
  <si>
    <t>Johnathan Kovacevic</t>
  </si>
  <si>
    <t>Logan Stanley</t>
  </si>
  <si>
    <t>Trevor Van Riemsdyk</t>
  </si>
  <si>
    <t>Nathan Walker</t>
  </si>
  <si>
    <t>Chris Tanev</t>
  </si>
  <si>
    <t>Harrison Brunicke</t>
  </si>
  <si>
    <t>Ben Chiarot</t>
  </si>
  <si>
    <t>Nikita Nesterenko</t>
  </si>
  <si>
    <t>Samuel Helenius</t>
  </si>
  <si>
    <t>Jamie Oleksiak</t>
  </si>
  <si>
    <t>Brenden Dillon</t>
  </si>
  <si>
    <t>Ilya Solovyov</t>
  </si>
  <si>
    <t>Yan Kuznetsov</t>
  </si>
  <si>
    <t>Erik Cernak</t>
  </si>
  <si>
    <t>Ryan Lindgren</t>
  </si>
  <si>
    <t>Alex Steeves</t>
  </si>
  <si>
    <t>Cole Schwindt</t>
  </si>
  <si>
    <t>Eric Pohlcamp</t>
  </si>
  <si>
    <t>Nikita Grebenkin</t>
  </si>
  <si>
    <t>Jonathan Aspirot</t>
  </si>
  <si>
    <t>Cody Ceci</t>
  </si>
  <si>
    <t>Jonas Siegenthaler</t>
  </si>
  <si>
    <t>Miles Wood</t>
  </si>
  <si>
    <t>Kirill Kudryavtsev</t>
  </si>
  <si>
    <t>Colin Blackwell</t>
  </si>
  <si>
    <t>Nick Blankenburg</t>
  </si>
  <si>
    <t>Brett Pesce</t>
  </si>
  <si>
    <t>Radko Gudas</t>
  </si>
  <si>
    <t>Ty Emberson</t>
  </si>
  <si>
    <t>Jeremy Lauzon</t>
  </si>
  <si>
    <t>Tyler Tucker</t>
  </si>
  <si>
    <t>Carl Grundstrom</t>
  </si>
  <si>
    <t>Justin Danforth</t>
  </si>
  <si>
    <t>Robby Fabbri</t>
  </si>
  <si>
    <t>Tim Washe</t>
  </si>
  <si>
    <t>Bo Groulx</t>
  </si>
  <si>
    <t>Brandon Duhaime</t>
  </si>
  <si>
    <t>John Klingberg</t>
  </si>
  <si>
    <t>Beck Malenstyn</t>
  </si>
  <si>
    <t>Mike Benning</t>
  </si>
  <si>
    <t>Steven Lorentz</t>
  </si>
  <si>
    <t>Conor Timmins</t>
  </si>
  <si>
    <t>Cole Smith</t>
  </si>
  <si>
    <t>Lukas Reichel</t>
  </si>
  <si>
    <t>Maveric Lamoureux</t>
  </si>
  <si>
    <t>Nick Seeler</t>
  </si>
  <si>
    <t>Marc Gatcomb</t>
  </si>
  <si>
    <t>Tyson Gross</t>
  </si>
  <si>
    <t>Luke Kunin</t>
  </si>
  <si>
    <t>Justin Barron</t>
  </si>
  <si>
    <t>Joe Veleno</t>
  </si>
  <si>
    <t>Conor Sheary</t>
  </si>
  <si>
    <t>Jayden Struble</t>
  </si>
  <si>
    <t>Tyson Jost</t>
  </si>
  <si>
    <t>Ty Dellandrea</t>
  </si>
  <si>
    <t>Maxim Tsyplakov</t>
  </si>
  <si>
    <t>Joel Kiviranta</t>
  </si>
  <si>
    <t>William Carrier</t>
  </si>
  <si>
    <t>Evgenii Dadonov</t>
  </si>
  <si>
    <t>Troy Stecher</t>
  </si>
  <si>
    <t>Landon Slaggert</t>
  </si>
  <si>
    <t>Mattias Janmark</t>
  </si>
  <si>
    <t>Connor Clifton</t>
  </si>
  <si>
    <t>Filip Hallander</t>
  </si>
  <si>
    <t>Seamus Casey</t>
  </si>
  <si>
    <t>Tristan Luneau</t>
  </si>
  <si>
    <t>Scott Mayfield</t>
  </si>
  <si>
    <t>Michael Brandsegg-Nygard</t>
  </si>
  <si>
    <t>Elias Pettersson (d)</t>
  </si>
  <si>
    <t>Spencer Stastney</t>
  </si>
  <si>
    <t>Jonny Brodzinski</t>
  </si>
  <si>
    <t>Arthur Kaliyev</t>
  </si>
  <si>
    <t>Patrik Laine</t>
  </si>
  <si>
    <t>Jack Finley</t>
  </si>
  <si>
    <t>Declan Carlile</t>
  </si>
  <si>
    <t>Brandon Carlo</t>
  </si>
  <si>
    <t>Max Crozier</t>
  </si>
  <si>
    <t>Ryan Lomberg</t>
  </si>
  <si>
    <t>David Jiricek</t>
  </si>
  <si>
    <t>Mathew Dumba</t>
  </si>
  <si>
    <t>Nico Sturm</t>
  </si>
  <si>
    <t>Philip Tomasino</t>
  </si>
  <si>
    <t>Urho Vaakanainen</t>
  </si>
  <si>
    <t>Jared Wright</t>
  </si>
  <si>
    <t>Calle Jarnkrok</t>
  </si>
  <si>
    <t>Noah Gregor</t>
  </si>
  <si>
    <t>Bradly Nadeau</t>
  </si>
  <si>
    <t>Carson Soucy</t>
  </si>
  <si>
    <t>Domenick Fensore</t>
  </si>
  <si>
    <t>Donovan Sebrango</t>
  </si>
  <si>
    <t>John St. Ivany</t>
  </si>
  <si>
    <t>Barclay Goodrow</t>
  </si>
  <si>
    <t>Vinnie Hinostroza</t>
  </si>
  <si>
    <t>Matthew Poitras</t>
  </si>
  <si>
    <t>Albert Johansson</t>
  </si>
  <si>
    <t>Brennan Othmann</t>
  </si>
  <si>
    <t>Jonah Gadjovich</t>
  </si>
  <si>
    <t>Garnet Hathaway</t>
  </si>
  <si>
    <t>Kyle MacLean</t>
  </si>
  <si>
    <t>Brayden Pachal</t>
  </si>
  <si>
    <t>Nick Leddy</t>
  </si>
  <si>
    <t>Zach Bogosian</t>
  </si>
  <si>
    <t>Jeff Petry</t>
  </si>
  <si>
    <t>Ian Moore</t>
  </si>
  <si>
    <t>Alex Barre-Boulet</t>
  </si>
  <si>
    <t>Max Jones</t>
  </si>
  <si>
    <t>Adam Engstrom</t>
  </si>
  <si>
    <t>Noah Juulsen</t>
  </si>
  <si>
    <t>Pavol Regenda</t>
  </si>
  <si>
    <t>Nathan Bastian</t>
  </si>
  <si>
    <t>Zach Metsa</t>
  </si>
  <si>
    <t>Jacob Bernard-Docker</t>
  </si>
  <si>
    <t>Luke Glendening</t>
  </si>
  <si>
    <t>Ben Meyers</t>
  </si>
  <si>
    <t>Isac Lundestrom</t>
  </si>
  <si>
    <t>Gavin Brindley</t>
  </si>
  <si>
    <t>Juuso Parssinen</t>
  </si>
  <si>
    <t>John Leonard</t>
  </si>
  <si>
    <t>Mike Reilly</t>
  </si>
  <si>
    <t>Ben Hutton</t>
  </si>
  <si>
    <t>Curtis Lazar</t>
  </si>
  <si>
    <t>Adam Boqvist</t>
  </si>
  <si>
    <t>William Wallinder</t>
  </si>
  <si>
    <t>Erik Gudbranson</t>
  </si>
  <si>
    <t>Frederic Brunet</t>
  </si>
  <si>
    <t>Cole Reinhardt</t>
  </si>
  <si>
    <t>Jonas Rondbjerg</t>
  </si>
  <si>
    <t>Ross Johnston</t>
  </si>
  <si>
    <t>Jake Bean</t>
  </si>
  <si>
    <t>Zack Ostapchuk</t>
  </si>
  <si>
    <t>John Beecher</t>
  </si>
  <si>
    <t>Simon Benoit</t>
  </si>
  <si>
    <t>Nicolas Aube-Kubel</t>
  </si>
  <si>
    <t>Colin Miller</t>
  </si>
  <si>
    <t>Nick Desimone</t>
  </si>
  <si>
    <t>Joakim Kemell</t>
  </si>
  <si>
    <t>Fabian Lysell</t>
  </si>
  <si>
    <t>Oliver Bonk</t>
  </si>
  <si>
    <t>Pierre-Olivier Joseph</t>
  </si>
  <si>
    <t>Taylor Ward</t>
  </si>
  <si>
    <t>Tyson Kozak</t>
  </si>
  <si>
    <t>Ilya Lyubushkin</t>
  </si>
  <si>
    <t>Jaroslav Chmelar</t>
  </si>
  <si>
    <t>Vincent Desharnais</t>
  </si>
  <si>
    <t>Jacob Bryson</t>
  </si>
  <si>
    <t>Justin Robidas</t>
  </si>
  <si>
    <t>Derek Forbort</t>
  </si>
  <si>
    <t>Tomas Nosek</t>
  </si>
  <si>
    <t>Nikolas Matinpalo</t>
  </si>
  <si>
    <t>Ozzy Wiesblatt</t>
  </si>
  <si>
    <t>Joshua Roy</t>
  </si>
  <si>
    <t>Vladislav Kolyachonok</t>
  </si>
  <si>
    <t>Adam Edstrom</t>
  </si>
  <si>
    <t>Jacob Melanson</t>
  </si>
  <si>
    <t>Adam Erne</t>
  </si>
  <si>
    <t>Luke Schenn</t>
  </si>
  <si>
    <t>Zachary Aston-Reese</t>
  </si>
  <si>
    <t>Ivan Miroshnichenko</t>
  </si>
  <si>
    <t>Sandis Vilmanis</t>
  </si>
  <si>
    <t>Tj Hughes</t>
  </si>
  <si>
    <t>Joel Hanley</t>
  </si>
  <si>
    <t>Brandon Tanev</t>
  </si>
  <si>
    <t>Jacob Quillan</t>
  </si>
  <si>
    <t>Sam Morton</t>
  </si>
  <si>
    <t>Ty Mueller</t>
  </si>
  <si>
    <t>Jordan Harris</t>
  </si>
  <si>
    <t>Carter Mazur</t>
  </si>
  <si>
    <t>Keaton Middleton</t>
  </si>
  <si>
    <t>Arber Xhekaj</t>
  </si>
  <si>
    <t>Nils Aman</t>
  </si>
  <si>
    <t>Kyle Capobianco</t>
  </si>
  <si>
    <t>Kevin Korchinski</t>
  </si>
  <si>
    <t>Owen Pickering</t>
  </si>
  <si>
    <t>Maxim Groshev</t>
  </si>
  <si>
    <t>Haydn Fleury</t>
  </si>
  <si>
    <t>Atro Leppanen</t>
  </si>
  <si>
    <t>William Villeneuve</t>
  </si>
  <si>
    <t>Sasha Pastujov</t>
  </si>
  <si>
    <t>Martin Chromiak</t>
  </si>
  <si>
    <t>Jakob Pelletier</t>
  </si>
  <si>
    <t>Ryan Graves</t>
  </si>
  <si>
    <t>Marek Alscher</t>
  </si>
  <si>
    <t>Isaiah George</t>
  </si>
  <si>
    <t>Colton White</t>
  </si>
  <si>
    <t>Jonathan Lekkerimaki</t>
  </si>
  <si>
    <t>Jansen Harkins</t>
  </si>
  <si>
    <t>Jacob Moverare</t>
  </si>
  <si>
    <t>Ville Heinola</t>
  </si>
  <si>
    <t>Jeff Malott</t>
  </si>
  <si>
    <t>Jagger Firkus</t>
  </si>
  <si>
    <t>Filip Bystedt</t>
  </si>
  <si>
    <t>Georgii Merkulov</t>
  </si>
  <si>
    <t>Brett Leason</t>
  </si>
  <si>
    <t>Sam Lafferty</t>
  </si>
  <si>
    <t>Mikael Pyyhtia</t>
  </si>
  <si>
    <t>Tanner Laczynski</t>
  </si>
  <si>
    <t>Adam Jiricek</t>
  </si>
  <si>
    <t>Brady Martin</t>
  </si>
  <si>
    <t>Arttu Hyry</t>
  </si>
  <si>
    <t>Matt Rempe</t>
  </si>
  <si>
    <t>Carson Lambos</t>
  </si>
  <si>
    <t>Sam Colangelo</t>
  </si>
  <si>
    <t>Brendan Gaunce</t>
  </si>
  <si>
    <t>Brayden Yager</t>
  </si>
  <si>
    <t>Tobias Bjornfot</t>
  </si>
  <si>
    <t>Joshua Mahura</t>
  </si>
  <si>
    <t>Marshall Warren</t>
  </si>
  <si>
    <t>Ty Nelson</t>
  </si>
  <si>
    <t>Felix Unger Sorum</t>
  </si>
  <si>
    <t>Vincent Iorio</t>
  </si>
  <si>
    <t>Travis Hamonic</t>
  </si>
  <si>
    <t>Cole O'Hara</t>
  </si>
  <si>
    <t>Oscar Fisker Molgaard</t>
  </si>
  <si>
    <t>Noah Philp</t>
  </si>
  <si>
    <t>Charles Alexis Legault</t>
  </si>
  <si>
    <t>Curtis Douglas</t>
  </si>
  <si>
    <t>Liam O'Brien</t>
  </si>
  <si>
    <t>Alexander Petrovic</t>
  </si>
  <si>
    <t>Daemon Hunt</t>
  </si>
  <si>
    <t>Victor Mancini</t>
  </si>
  <si>
    <t>Matthew Kessel</t>
  </si>
  <si>
    <t>Jake Christiansen</t>
  </si>
  <si>
    <t>Kai Uchacz</t>
  </si>
  <si>
    <t>Aydar Suniev</t>
  </si>
  <si>
    <t>Xavier Bourgault</t>
  </si>
  <si>
    <t>Abram Wiebe</t>
  </si>
  <si>
    <t>Tanner Molendyk</t>
  </si>
  <si>
    <t>Parker Ford</t>
  </si>
  <si>
    <t>Radim Mrtka</t>
  </si>
  <si>
    <t>Ryan Johnson</t>
  </si>
  <si>
    <t>Drew Fortescue</t>
  </si>
  <si>
    <t>Sam O'Reilly</t>
  </si>
  <si>
    <t>Sawyer Mynio</t>
  </si>
  <si>
    <t>Taylor Makar</t>
  </si>
  <si>
    <t>Roger McQueen</t>
  </si>
  <si>
    <t>Josh Dunne</t>
  </si>
  <si>
    <t>Nicolas Deslauriers</t>
  </si>
  <si>
    <t>Braeden Cootes</t>
  </si>
  <si>
    <t>Caleb Jones</t>
  </si>
  <si>
    <t>Samuel Poulin</t>
  </si>
  <si>
    <t>Mitchell Chaffee</t>
  </si>
  <si>
    <t>Luca Cagnoni</t>
  </si>
  <si>
    <t>Matt Kiersted</t>
  </si>
  <si>
    <t>Kenny Connors</t>
  </si>
  <si>
    <t>Philippe Myers</t>
  </si>
  <si>
    <t>Sacha Boisvert</t>
  </si>
  <si>
    <t>Juho Lammikko</t>
  </si>
  <si>
    <t>Justin Carbonneau</t>
  </si>
  <si>
    <t>Aleksanteri Kaskimaki</t>
  </si>
  <si>
    <t>Stian Solberg</t>
  </si>
  <si>
    <t>Arshdeep Bains</t>
  </si>
  <si>
    <t>Scott Sabourin</t>
  </si>
  <si>
    <t>Luca Pinelli</t>
  </si>
  <si>
    <t>Ben Jones</t>
  </si>
  <si>
    <t>Mackenzie MacEachern</t>
  </si>
  <si>
    <t>Ethan Del Mastro</t>
  </si>
  <si>
    <t>Anthony Richard</t>
  </si>
  <si>
    <t>Tristan Broz</t>
  </si>
  <si>
    <t>Raphael Lavoie</t>
  </si>
  <si>
    <t>Justin Holl</t>
  </si>
  <si>
    <t>Jack Devine</t>
  </si>
  <si>
    <t>Cale Fleury</t>
  </si>
  <si>
    <t>Kirill Kirsanov</t>
  </si>
  <si>
    <t>Dylan McIlrath</t>
  </si>
  <si>
    <t>Topias Vilen</t>
  </si>
  <si>
    <t>Connor Clattenburg</t>
  </si>
  <si>
    <t>Nathan Gaucher</t>
  </si>
  <si>
    <t>Andre Lee</t>
  </si>
  <si>
    <t>Jackson Smith</t>
  </si>
  <si>
    <t>Nolan Foote</t>
  </si>
  <si>
    <t>Jett Luchanko</t>
  </si>
  <si>
    <t>William Stromgren</t>
  </si>
  <si>
    <t>Florian Xhekaj</t>
  </si>
  <si>
    <t>Tristen Nielsen</t>
  </si>
  <si>
    <t>Ludvig Jansson</t>
  </si>
  <si>
    <t>Ty Murchison</t>
  </si>
  <si>
    <t>Ethan Cardwell</t>
  </si>
  <si>
    <t>Danil Zhilkin</t>
  </si>
  <si>
    <t>Viking Gustafsson Nyberg</t>
  </si>
  <si>
    <t>Travis Mitchell</t>
  </si>
  <si>
    <t>Quinn Hutson</t>
  </si>
  <si>
    <t>Dominic Toninato</t>
  </si>
  <si>
    <t>Jake Livanavage</t>
  </si>
  <si>
    <t>Dylan Coghlan</t>
  </si>
  <si>
    <t>Jared Davidson</t>
  </si>
  <si>
    <t>Kasper Halttunen</t>
  </si>
  <si>
    <t>Henry Thrun</t>
  </si>
  <si>
    <t>Bogdan Trineyev</t>
  </si>
  <si>
    <t>Brian Halonen</t>
  </si>
  <si>
    <t>Ben Rautiainen</t>
  </si>
  <si>
    <t>Dennis Gilbert</t>
  </si>
  <si>
    <t>Jake O'Brien</t>
  </si>
  <si>
    <t>Ivan Ivan</t>
  </si>
  <si>
    <t>Dylan Duke</t>
  </si>
  <si>
    <t>Jaycob Megna</t>
  </si>
  <si>
    <t>Dennis Cholowski</t>
  </si>
  <si>
    <t>Zack MacEwen</t>
  </si>
  <si>
    <t>Jorian Donovan</t>
  </si>
  <si>
    <t>Angus Booth</t>
  </si>
  <si>
    <t>Adam Ginning</t>
  </si>
  <si>
    <t>Dominik Shine</t>
  </si>
  <si>
    <t>Trevor Kuntar</t>
  </si>
  <si>
    <t>Hunter McDonald</t>
  </si>
  <si>
    <t>David Spacek</t>
  </si>
  <si>
    <t>Alberts Smits</t>
  </si>
  <si>
    <t>Alec Regula</t>
  </si>
  <si>
    <t>Caleb Malhotra</t>
  </si>
  <si>
    <t>Ryan Tverberg</t>
  </si>
  <si>
    <t>Walker Duehr</t>
  </si>
  <si>
    <t>Dakota Mermis</t>
  </si>
  <si>
    <t>Hayden Hodgson</t>
  </si>
  <si>
    <t>Kurtis MacDermid</t>
  </si>
  <si>
    <t>Isaak Phillips</t>
  </si>
  <si>
    <t>AAV, Salary or Cap Hit? (Type it):</t>
  </si>
  <si>
    <t>Cap Hit</t>
  </si>
  <si>
    <t>sorted by team</t>
  </si>
  <si>
    <t>Tm</t>
  </si>
  <si>
    <t>C</t>
  </si>
  <si>
    <t>D</t>
  </si>
  <si>
    <t>B</t>
  </si>
  <si>
    <t>A</t>
  </si>
  <si>
    <t>EVERYTHING (*NEW*)</t>
  </si>
  <si>
    <t>Updated: Aug 02</t>
  </si>
  <si>
    <t>VAN</t>
  </si>
  <si>
    <t>Salary</t>
  </si>
  <si>
    <t>Blocked Shots</t>
  </si>
  <si>
    <t>Within "Tiers", one goalie is as good as another</t>
  </si>
  <si>
    <t>May not reflect projection, but perhaps "safer"</t>
  </si>
  <si>
    <t>Proj. Games</t>
  </si>
  <si>
    <t>Wins</t>
  </si>
  <si>
    <t>SO</t>
  </si>
  <si>
    <t>GAA</t>
  </si>
  <si>
    <t>1W+2SO</t>
  </si>
  <si>
    <t>3W+5SO</t>
  </si>
  <si>
    <t>Connor Hellebuyck</t>
  </si>
  <si>
    <t>WPG</t>
  </si>
  <si>
    <t>Tier 1</t>
  </si>
  <si>
    <t>Ilya Sorokin</t>
  </si>
  <si>
    <t>NYI</t>
  </si>
  <si>
    <t>Andrei Vasilevskiy</t>
  </si>
  <si>
    <t>TBL</t>
  </si>
  <si>
    <t>Karel Vejmelka</t>
  </si>
  <si>
    <t>UTA</t>
  </si>
  <si>
    <t>Jake Oettinger</t>
  </si>
  <si>
    <t>DAL</t>
  </si>
  <si>
    <t>Tier 2</t>
  </si>
  <si>
    <t>Sergei Bobrovski</t>
  </si>
  <si>
    <t>TOR</t>
  </si>
  <si>
    <t>Carter Hart</t>
  </si>
  <si>
    <t>VGK</t>
  </si>
  <si>
    <t>Logan Thompson</t>
  </si>
  <si>
    <t>WAS</t>
  </si>
  <si>
    <t>Brandon Bussi</t>
  </si>
  <si>
    <t>CAR</t>
  </si>
  <si>
    <t>Jakub Dobes</t>
  </si>
  <si>
    <t>MTL</t>
  </si>
  <si>
    <t>Jacob Markstrom</t>
  </si>
  <si>
    <t>FLA</t>
  </si>
  <si>
    <t>Linus Ullmark</t>
  </si>
  <si>
    <t>OTT</t>
  </si>
  <si>
    <t>Jeremy Swayman</t>
  </si>
  <si>
    <t>BOS</t>
  </si>
  <si>
    <t>John Gibson</t>
  </si>
  <si>
    <t>DET</t>
  </si>
  <si>
    <t>Tier 3</t>
  </si>
  <si>
    <t>Igor Shesterkin</t>
  </si>
  <si>
    <t>NYR</t>
  </si>
  <si>
    <t>Joel Hofer</t>
  </si>
  <si>
    <t>STL</t>
  </si>
  <si>
    <t>Mackenzie Blackwood</t>
  </si>
  <si>
    <t>COL</t>
  </si>
  <si>
    <t>Lukas Dostal</t>
  </si>
  <si>
    <t>ANA</t>
  </si>
  <si>
    <t>Darcy Kuemper</t>
  </si>
  <si>
    <t>LAK</t>
  </si>
  <si>
    <t>Juuse Saros</t>
  </si>
  <si>
    <t>NSH</t>
  </si>
  <si>
    <t>Tier 4</t>
  </si>
  <si>
    <t>Daniel Vladar</t>
  </si>
  <si>
    <t>PHI</t>
  </si>
  <si>
    <t>Filip Gustavsson</t>
  </si>
  <si>
    <t>MIN</t>
  </si>
  <si>
    <t>Scott Wedgewood</t>
  </si>
  <si>
    <t>Jesper Wallstedt</t>
  </si>
  <si>
    <t>Spencer Knight</t>
  </si>
  <si>
    <t>CHI</t>
  </si>
  <si>
    <t>Jet Greaves</t>
  </si>
  <si>
    <t>CBJ</t>
  </si>
  <si>
    <t>Ukko-Pekka Luukkonen</t>
  </si>
  <si>
    <t>BUF</t>
  </si>
  <si>
    <t>Dustin Wolf</t>
  </si>
  <si>
    <t>CGY</t>
  </si>
  <si>
    <t>Arturs Silovs</t>
  </si>
  <si>
    <t>PIT</t>
  </si>
  <si>
    <t>Yaroslav Askarov</t>
  </si>
  <si>
    <t>SJS</t>
  </si>
  <si>
    <t>Devon Levi</t>
  </si>
  <si>
    <t>EDM</t>
  </si>
  <si>
    <t>Sergei Murashov</t>
  </si>
  <si>
    <t>Tier 5</t>
  </si>
  <si>
    <t>Joey Daccord</t>
  </si>
  <si>
    <t>SEA</t>
  </si>
  <si>
    <t>Pyotr Kochetkov</t>
  </si>
  <si>
    <t>Nico Daws</t>
  </si>
  <si>
    <t>NJD</t>
  </si>
  <si>
    <t>Anton Forsberg</t>
  </si>
  <si>
    <t>Anthony Stolarz</t>
  </si>
  <si>
    <t>Alex Lyon</t>
  </si>
  <si>
    <t>Daniil Tarasov</t>
  </si>
  <si>
    <t>Jake Allen</t>
  </si>
  <si>
    <t>Alex Nedeljkovic</t>
  </si>
  <si>
    <t>Thatcher Demko</t>
  </si>
  <si>
    <t>Adin Hill</t>
  </si>
  <si>
    <t>Jordan Binnington</t>
  </si>
  <si>
    <t>Ville Husso</t>
  </si>
  <si>
    <t>Frederik Andersen</t>
  </si>
  <si>
    <t>Akira Schmid</t>
  </si>
  <si>
    <t>Tier 6</t>
  </si>
  <si>
    <t>Philipp Grubauer</t>
  </si>
  <si>
    <t>Dennis Hildeby</t>
  </si>
  <si>
    <t>Michael DiPietro</t>
  </si>
  <si>
    <t>Joseph Woll</t>
  </si>
  <si>
    <t>Sebastian Cossa</t>
  </si>
  <si>
    <t>Elvis Merzlikins</t>
  </si>
  <si>
    <t>Casey DeSmith</t>
  </si>
  <si>
    <t>Samuel Ersson</t>
  </si>
  <si>
    <t>Jacob Fowler</t>
  </si>
  <si>
    <t>Stuart Skinner</t>
  </si>
  <si>
    <t>Justus Annunen</t>
  </si>
  <si>
    <t>Charlie Lindgren</t>
  </si>
  <si>
    <t>Colten Ellis</t>
  </si>
  <si>
    <t>Kevin Lankinen</t>
  </si>
  <si>
    <t>Tristan Jarry</t>
  </si>
  <si>
    <t>Joonas Korpisalo</t>
  </si>
  <si>
    <t>Semyon Varlamov</t>
  </si>
  <si>
    <t>Devin Cooley</t>
  </si>
  <si>
    <t>David Rittich</t>
  </si>
  <si>
    <t>Arvid Soderblom</t>
  </si>
  <si>
    <t>Drew Commesso</t>
  </si>
  <si>
    <t>Samuel Montembeault</t>
  </si>
  <si>
    <t>Dylan Garand</t>
  </si>
  <si>
    <t>Vitek Vanecek</t>
  </si>
  <si>
    <t>Nikke Kokko</t>
  </si>
  <si>
    <t>Carl Lindbom</t>
  </si>
  <si>
    <t>Trent Miner</t>
  </si>
  <si>
    <t>Erik Portillo</t>
  </si>
  <si>
    <t>Leevi Merilainen</t>
  </si>
  <si>
    <t>Clay Stevenson</t>
  </si>
  <si>
    <t>Aleksei Kolosov</t>
  </si>
  <si>
    <t>Artur Akhtyamov</t>
  </si>
  <si>
    <t>Jonas Johansson</t>
  </si>
  <si>
    <t>Nikita Tolopilo</t>
  </si>
  <si>
    <t>Back To:</t>
  </si>
  <si>
    <t>GOALIES</t>
  </si>
  <si>
    <t>PLAYERS - PLUS/MINUS</t>
  </si>
  <si>
    <t>PLAYERS - PIM, Hits &amp; Blocked Shots</t>
  </si>
  <si>
    <t>PLAYERS - POTENTIAL</t>
  </si>
  <si>
    <t>Notes/Definitions</t>
  </si>
  <si>
    <t>For players indicated as sleepers, I have indicated how many points they "could" get this season</t>
  </si>
  <si>
    <t>Band-Aid=Injury Prone, may want to limit them</t>
  </si>
  <si>
    <t>NOTE: All rookies are not indicated. We are putting together the list of eligible rookies and will update</t>
  </si>
  <si>
    <t>FOLLOW on X @DobberHockey for announcement</t>
  </si>
  <si>
    <t>Formulas may have missed a Band-Aid Boy or a rookie - this is just a helpful guide and not etched in stone</t>
  </si>
  <si>
    <t>Rookies are shaded</t>
  </si>
  <si>
    <t>3YP is "Three-year Probable" and is explained in-depth in the Guide. Essentially it is their "likely" three best future seasons averaged out</t>
  </si>
  <si>
    <t>Plus/minus</t>
  </si>
  <si>
    <t>+15 or higher</t>
  </si>
  <si>
    <t>Between +5 and +15</t>
  </si>
  <si>
    <t>Between -5 and +5</t>
  </si>
  <si>
    <t>Below -5</t>
  </si>
  <si>
    <t>Will mostly see top PP time - first unit, sometimes second</t>
  </si>
  <si>
    <t>Will see secondary PP time this season - second or even third unit</t>
  </si>
  <si>
    <t>Blank is little PP time</t>
  </si>
  <si>
    <t>Positions are based on the Forecaster site, with adjustments based on preseason spots. They may not match up with Yahoo, but there is a chance that Yahoo adds the position later</t>
  </si>
  <si>
    <t>For goalies, I just threw a couple of random formulas in there that I felt many leagues would use. Just a way of ranking the netminders, as opposed to just using "wins".</t>
  </si>
  <si>
    <t>W is "wins" and SO is "shutouts"</t>
  </si>
  <si>
    <t>3YP is average of best future three years of his career (projected)</t>
  </si>
  <si>
    <t>From list:</t>
  </si>
  <si>
    <t>From rank:</t>
  </si>
  <si>
    <t>Sleepers</t>
  </si>
  <si>
    <t>BAB</t>
  </si>
  <si>
    <t>Rookies</t>
  </si>
  <si>
    <t>Name</t>
  </si>
  <si>
    <t>Cap</t>
  </si>
  <si>
    <t>formula</t>
  </si>
  <si>
    <t>vlookup</t>
  </si>
  <si>
    <t>PER GAME</t>
  </si>
  <si>
    <t>player</t>
  </si>
  <si>
    <t>pr gp</t>
  </si>
  <si>
    <t>pr goals</t>
  </si>
  <si>
    <t>pr pts</t>
  </si>
  <si>
    <t>pr pim</t>
  </si>
  <si>
    <t>pos</t>
  </si>
  <si>
    <t>F=1, D=2</t>
  </si>
  <si>
    <t>team</t>
  </si>
  <si>
    <t>CLG</t>
  </si>
  <si>
    <t>AARON EKBLAD</t>
  </si>
  <si>
    <t>Y</t>
  </si>
  <si>
    <t>ALEXANDRE BLAIS</t>
  </si>
  <si>
    <t>LEO CARLSSON</t>
  </si>
  <si>
    <t>ADAM BOQVIST</t>
  </si>
  <si>
    <t>LASSE BOELIUS</t>
  </si>
  <si>
    <t>KIRILL KAPRIZOV</t>
  </si>
  <si>
    <t>MIKAEL GRANLUND</t>
  </si>
  <si>
    <t>ADAM FOX</t>
  </si>
  <si>
    <t>ETHAN BOWEN</t>
  </si>
  <si>
    <t>CONNOR BEDARD</t>
  </si>
  <si>
    <t>RYAN POEHLING</t>
  </si>
  <si>
    <t>AUSTIN BURNEVIK</t>
  </si>
  <si>
    <t>LEON DRAISAITL</t>
  </si>
  <si>
    <t>TIM WASHE</t>
  </si>
  <si>
    <t>ALEX NEWHOOK</t>
  </si>
  <si>
    <t>VYACHESLAV BUTEYETS</t>
  </si>
  <si>
    <t>JACK EICHEL</t>
  </si>
  <si>
    <t>NATHAN GAUCHER</t>
  </si>
  <si>
    <t>Roger Mcqueen</t>
  </si>
  <si>
    <t>ALEX TURCOTTE</t>
  </si>
  <si>
    <t>MICHAEL CALLOW</t>
  </si>
  <si>
    <t>AUSTON MATTHEWS</t>
  </si>
  <si>
    <t>LW</t>
  </si>
  <si>
    <t>ALEXANDER ROMANOV</t>
  </si>
  <si>
    <t>RIAN CHUDZINSKI</t>
  </si>
  <si>
    <t>NATHAN MACKINNON</t>
  </si>
  <si>
    <t>CHRIS KREIDER</t>
  </si>
  <si>
    <t>ALEXANDRE TEXIER</t>
  </si>
  <si>
    <t>CALLE CLANG</t>
  </si>
  <si>
    <t>CONNOR MCDAVID</t>
  </si>
  <si>
    <t>ALEX KILLORN</t>
  </si>
  <si>
    <t>RW</t>
  </si>
  <si>
    <t>ANDREI KUZMENKO</t>
  </si>
  <si>
    <t>DAMIAN CLARA</t>
  </si>
  <si>
    <t>JASON ROBERTSON</t>
  </si>
  <si>
    <t>A.J. GREER</t>
  </si>
  <si>
    <t>ANTHONY DUCLAIR</t>
  </si>
  <si>
    <t>KYLE CONNOR</t>
  </si>
  <si>
    <t>NIKITA NESTERENKO</t>
  </si>
  <si>
    <t>ARTTURI LEHKONEN</t>
  </si>
  <si>
    <t>EMILE GUITE</t>
  </si>
  <si>
    <t>MITCH MARNER</t>
  </si>
  <si>
    <t>TYSON HINDS</t>
  </si>
  <si>
    <t>MIKKO RANTANEN</t>
  </si>
  <si>
    <t>JEFF MALOTT</t>
  </si>
  <si>
    <t>BLAKE LIZOTTE</t>
  </si>
  <si>
    <t>NIKITA KLEPOV</t>
  </si>
  <si>
    <t>ELIAS PETTERSSON</t>
  </si>
  <si>
    <t>BECKETT SENNECKE</t>
  </si>
  <si>
    <t>BOONE JENNER</t>
  </si>
  <si>
    <t>KYLE KUKKONEN</t>
  </si>
  <si>
    <t>ERIK KARLSSON</t>
  </si>
  <si>
    <t>CUTTER GAUTHIER</t>
  </si>
  <si>
    <t>BRAD MARCHAND</t>
  </si>
  <si>
    <t>JAYDEN KURTZ</t>
  </si>
  <si>
    <t>WILLIAM NYLANDER</t>
  </si>
  <si>
    <t>FRANK VATRANO</t>
  </si>
  <si>
    <t>BRETT PESCE</t>
  </si>
  <si>
    <t>MAXIM MASSE</t>
  </si>
  <si>
    <t>MARTIN NECAS</t>
  </si>
  <si>
    <t>SAM COLANGELO</t>
  </si>
  <si>
    <t>CALLE JARNKROK</t>
  </si>
  <si>
    <t>ROGER MCQUEEN</t>
  </si>
  <si>
    <t>IGOR SHESTERKIN</t>
  </si>
  <si>
    <t>TROY TERRY</t>
  </si>
  <si>
    <t>LD</t>
  </si>
  <si>
    <t>CHARLIE MCAVOY</t>
  </si>
  <si>
    <t>NICO MYATOVIC</t>
  </si>
  <si>
    <t>DAVID PASTRNAK</t>
  </si>
  <si>
    <t>JACKSON LACOMBE</t>
  </si>
  <si>
    <t>RD</t>
  </si>
  <si>
    <t>CONNOR ZARY</t>
  </si>
  <si>
    <t>ELIJAH NEUENSCHWANDER</t>
  </si>
  <si>
    <t>RASMUS DAHLIN</t>
  </si>
  <si>
    <t>NICK JENSEN</t>
  </si>
  <si>
    <t>CONOR TIMMINS</t>
  </si>
  <si>
    <t>ERIC NILSON</t>
  </si>
  <si>
    <t>DREW DOUGHTY</t>
  </si>
  <si>
    <t>PAVEL MINTYUKOV</t>
  </si>
  <si>
    <t>DAVID KAMPF</t>
  </si>
  <si>
    <t>MARCUS NORDMARK</t>
  </si>
  <si>
    <t>ARTEMI PANARIN</t>
  </si>
  <si>
    <t>DREW HELLESON</t>
  </si>
  <si>
    <t>DOUGIE HAMILTON</t>
  </si>
  <si>
    <t>SASHA PASTUJOV</t>
  </si>
  <si>
    <t>PAVEL DOROFEYEV</t>
  </si>
  <si>
    <t>DYLAN HOLLOWAY</t>
  </si>
  <si>
    <t>LUCAS PETTERSSON</t>
  </si>
  <si>
    <t>ADRIAN KEMPE</t>
  </si>
  <si>
    <t>IAN MOORE</t>
  </si>
  <si>
    <t>EGOR CHINAKHOV</t>
  </si>
  <si>
    <t>COULSON PITRE</t>
  </si>
  <si>
    <t>THOMAS HARLEY</t>
  </si>
  <si>
    <t>FILIP CHYTIL</t>
  </si>
  <si>
    <t>MATHIS PRESTON</t>
  </si>
  <si>
    <t>ALEX TUCH</t>
  </si>
  <si>
    <t>TRISTAN LUNEAU</t>
  </si>
  <si>
    <t>HAMPUS LINDHOLM</t>
  </si>
  <si>
    <t>ETHAN PROCYSZYN</t>
  </si>
  <si>
    <t>EVAN BOUCHARD</t>
  </si>
  <si>
    <t>TRAVIS MITCHELL</t>
  </si>
  <si>
    <t>ISAC LUNDESTROM</t>
  </si>
  <si>
    <t>YEGOR SIDOROV</t>
  </si>
  <si>
    <t>JONATHAN HUBERDEAU</t>
  </si>
  <si>
    <t>ELIAS LINDHOLM</t>
  </si>
  <si>
    <t>JACK HUGHES</t>
  </si>
  <si>
    <t>KONNOR SMITH</t>
  </si>
  <si>
    <t>LOGAN COOLEY</t>
  </si>
  <si>
    <t>PAVEL ZACHA</t>
  </si>
  <si>
    <t>JADEN SCHWARTZ</t>
  </si>
  <si>
    <t>TARIN SMITH</t>
  </si>
  <si>
    <t>ALEKSANDER BARKOV</t>
  </si>
  <si>
    <t>FRASER MINTEN</t>
  </si>
  <si>
    <t>JAKE WALMAN</t>
  </si>
  <si>
    <t>STIAN SOLBERG</t>
  </si>
  <si>
    <t>TYLER SEGUIN</t>
  </si>
  <si>
    <t>SEAN KURALY</t>
  </si>
  <si>
    <t>JASON DICKINSON</t>
  </si>
  <si>
    <t>TOMAS SUCHANEK</t>
  </si>
  <si>
    <t>SEBASTIAN AHO</t>
  </si>
  <si>
    <t>BRENDAN GAUNCE</t>
  </si>
  <si>
    <t>JASON ZUCKER</t>
  </si>
  <si>
    <t>HERMAN TRAFF</t>
  </si>
  <si>
    <t>JOHNNY GAUDREAU</t>
  </si>
  <si>
    <t>MATTHEW POITRAS</t>
  </si>
  <si>
    <t>JOEL ERIKSSON EK</t>
  </si>
  <si>
    <t>DARELS ULJANSKIS</t>
  </si>
  <si>
    <t>ZACH WERENSKI</t>
  </si>
  <si>
    <t>JJ PETERKA</t>
  </si>
  <si>
    <t>JOHN KLINGBERG</t>
  </si>
  <si>
    <t>ANTON WAHLBERG</t>
  </si>
  <si>
    <t>JAMES HAGENS</t>
  </si>
  <si>
    <t>JONAS BRODIN</t>
  </si>
  <si>
    <t>NOAH WARREN</t>
  </si>
  <si>
    <t>CASEY MITTELSTADT</t>
  </si>
  <si>
    <t>JONATHAN DROUIN</t>
  </si>
  <si>
    <t>NILS BARTHOLDSSON</t>
  </si>
  <si>
    <t>NIKITA KUCHEROV</t>
  </si>
  <si>
    <t>MARAT KHUSNUTDINOV</t>
  </si>
  <si>
    <t>JORDAN GREENWAY</t>
  </si>
  <si>
    <t>VASHEK BLANAR</t>
  </si>
  <si>
    <t>MARK STONE</t>
  </si>
  <si>
    <t>TANNER JEANNOT</t>
  </si>
  <si>
    <t>Carter Bear</t>
  </si>
  <si>
    <t>JOSH NORRIS</t>
  </si>
  <si>
    <t>FREDERIC BRUNET</t>
  </si>
  <si>
    <t>BRAYDEN POINT</t>
  </si>
  <si>
    <t>ALEX STEEVES</t>
  </si>
  <si>
    <t>JUSTIN BRAZEAU</t>
  </si>
  <si>
    <t>RILEY DURAN</t>
  </si>
  <si>
    <t>MATTHEW TKACHUK</t>
  </si>
  <si>
    <t>KAAPO KAKKO</t>
  </si>
  <si>
    <t>ELLIOTT GROENEWOLD</t>
  </si>
  <si>
    <t>NOAH DOBSON</t>
  </si>
  <si>
    <t>MORGAN GEEKIE</t>
  </si>
  <si>
    <t>KAIDEN GUHLE</t>
  </si>
  <si>
    <t>SETH JONES</t>
  </si>
  <si>
    <t>LUKAS REICHEL</t>
  </si>
  <si>
    <t>KASPERI KAPANEN</t>
  </si>
  <si>
    <t>BECKETT HENDRICKSON</t>
  </si>
  <si>
    <t>ANDREI VASILEVSKIY</t>
  </si>
  <si>
    <t>MICHAEL EYSSIMONT</t>
  </si>
  <si>
    <t>KEVIN HAYES</t>
  </si>
  <si>
    <t>OSKAR JELLVIK</t>
  </si>
  <si>
    <t>DARNELL NURSE</t>
  </si>
  <si>
    <t>MARK KASTELIC</t>
  </si>
  <si>
    <t>Alex DeBrincat</t>
  </si>
  <si>
    <t>KIRBY DACH</t>
  </si>
  <si>
    <t>KRISTIAN KOSTADINSKI</t>
  </si>
  <si>
    <t>MATHEW BARZAL</t>
  </si>
  <si>
    <t>IVAN IVAN</t>
  </si>
  <si>
    <t>LOGAN O'CONNOR</t>
  </si>
  <si>
    <t>MASON LANGENBRUNNER</t>
  </si>
  <si>
    <t>TREVOR ZEGRAS</t>
  </si>
  <si>
    <t>Charlie Mcavoy</t>
  </si>
  <si>
    <t>BRIAN HALONEN</t>
  </si>
  <si>
    <t>LUKE SCHENN</t>
  </si>
  <si>
    <t>DEAN LETOURNEAU</t>
  </si>
  <si>
    <t>ROMAN JOSI</t>
  </si>
  <si>
    <t>JONATHAN ASPIROT</t>
  </si>
  <si>
    <t>MARCUS FOLIGNO</t>
  </si>
  <si>
    <t>DANS LOCMELIS</t>
  </si>
  <si>
    <t>Maxim Shabanov</t>
  </si>
  <si>
    <t>WILLIAM MOORE</t>
  </si>
  <si>
    <t>ALEX OVECHKIN</t>
  </si>
  <si>
    <t>MASON MARCHMENT</t>
  </si>
  <si>
    <t>JONATHAN MORELLO</t>
  </si>
  <si>
    <t>MASON LOHREI</t>
  </si>
  <si>
    <t>MATHEW DUMBA</t>
  </si>
  <si>
    <t>CASPER NASSEN</t>
  </si>
  <si>
    <t>LUKE HUGHES</t>
  </si>
  <si>
    <t>NIKITA ZADOROV</t>
  </si>
  <si>
    <t>MATS ZUCCARELLO</t>
  </si>
  <si>
    <t>OSCAR OLSSON</t>
  </si>
  <si>
    <t>JAKOB CHYCHRUN</t>
  </si>
  <si>
    <t>HENRI JOKIHARJU</t>
  </si>
  <si>
    <t>CHRISTOPHER PELOSI</t>
  </si>
  <si>
    <t>JAKE GUENTZEL</t>
  </si>
  <si>
    <t>WILL BORGEN</t>
  </si>
  <si>
    <t>MATTIAS JANMARK</t>
  </si>
  <si>
    <t>LIAM PETTERSSON</t>
  </si>
  <si>
    <t>CALE MAKAR</t>
  </si>
  <si>
    <t>CONNOR CLIFTON</t>
  </si>
  <si>
    <t>MATTIAS SAMUELSSON</t>
  </si>
  <si>
    <t>COOPER SIMPSON</t>
  </si>
  <si>
    <t>EVGENI MALKIN</t>
  </si>
  <si>
    <t>COLE SPICER</t>
  </si>
  <si>
    <t>LANE HUTSON</t>
  </si>
  <si>
    <t>JORDAN HARRIS</t>
  </si>
  <si>
    <t>MILES WOOD</t>
  </si>
  <si>
    <t>PHILIP SVEDEBACK</t>
  </si>
  <si>
    <t>ALEX PIETRANGELO</t>
  </si>
  <si>
    <t>NEAL PIONK</t>
  </si>
  <si>
    <t>KALLE VAISANEN</t>
  </si>
  <si>
    <t>TIMO MEIER</t>
  </si>
  <si>
    <t>KONSTA HELENIUS</t>
  </si>
  <si>
    <t>Ryan Mcleod</t>
  </si>
  <si>
    <t>NICK BJUGSTAD</t>
  </si>
  <si>
    <t>RYAN WALSH</t>
  </si>
  <si>
    <t>TRAVIS KONECNY</t>
  </si>
  <si>
    <t>RYAN MCLEOD</t>
  </si>
  <si>
    <t>NICK LEDDY</t>
  </si>
  <si>
    <t>KIRILL YEMELYANOV</t>
  </si>
  <si>
    <t>SIDNEY CROSBY</t>
  </si>
  <si>
    <t>SAM CARRICK</t>
  </si>
  <si>
    <t>NICOLAS HAGUE</t>
  </si>
  <si>
    <t>WILL ZELLERS</t>
  </si>
  <si>
    <t>DYLAN LARKIN</t>
  </si>
  <si>
    <t>TYSON KOZAK</t>
  </si>
  <si>
    <t>NILS LUNDKVIST</t>
  </si>
  <si>
    <t>DAVID BEDKOWSKI</t>
  </si>
  <si>
    <t>SAM REINHART</t>
  </si>
  <si>
    <t>PEYTON KREBS</t>
  </si>
  <si>
    <t>OLLI MAATTA</t>
  </si>
  <si>
    <t>SIMON-PIER BRUNET</t>
  </si>
  <si>
    <t>MORITZ SEIDER</t>
  </si>
  <si>
    <t>ZACH BENSON</t>
  </si>
  <si>
    <t>OSKAR SUNDQVIST</t>
  </si>
  <si>
    <t>MATTEO COSTANTINI</t>
  </si>
  <si>
    <t>NIKOLAJ EHLERS</t>
  </si>
  <si>
    <t>JIRI KULICH</t>
  </si>
  <si>
    <t>PATRICK KANE</t>
  </si>
  <si>
    <t>COLTEN ELLIS</t>
  </si>
  <si>
    <t>CONNOR HELLEBUYCK</t>
  </si>
  <si>
    <t>NOAH OSTLUND</t>
  </si>
  <si>
    <t>PATRIK LAINE</t>
  </si>
  <si>
    <t>RILEY FIDDLER-SCHULTZ</t>
  </si>
  <si>
    <t>PIERRE-LUC DUBOIS</t>
  </si>
  <si>
    <t>RADKO GUDAS</t>
  </si>
  <si>
    <t>JOHN CARLSON</t>
  </si>
  <si>
    <t>TREVOR KUNTAR</t>
  </si>
  <si>
    <t>RASMUS RISTOLAINEN</t>
  </si>
  <si>
    <t>SEAN KEOHANE</t>
  </si>
  <si>
    <t>BO HORVAT</t>
  </si>
  <si>
    <t>TAGE THOMPSON</t>
  </si>
  <si>
    <t>ROBBY FABBRI</t>
  </si>
  <si>
    <t>ADAM KLEBER</t>
  </si>
  <si>
    <t>BROCK FABER</t>
  </si>
  <si>
    <t>JOSH DOAN</t>
  </si>
  <si>
    <t>VSEVOLOD KOMAROV</t>
  </si>
  <si>
    <t>RASMUS ANDERSSON</t>
  </si>
  <si>
    <t>JACK QUINN</t>
  </si>
  <si>
    <t>SAMUEL GIRARD</t>
  </si>
  <si>
    <t>DARREN RADDYSH</t>
  </si>
  <si>
    <t>BECK MALENSTYN</t>
  </si>
  <si>
    <t>SEAN DURZI</t>
  </si>
  <si>
    <t>NOAH LABERGE</t>
  </si>
  <si>
    <t>MIKHAIL SERGACHEV</t>
  </si>
  <si>
    <t>JUSTIN DANFORTH</t>
  </si>
  <si>
    <t>TOPIAS LEINONEN</t>
  </si>
  <si>
    <t>MIKA ZIBANEJAD</t>
  </si>
  <si>
    <t>CONOR SHEARY</t>
  </si>
  <si>
    <t>SHEA THEODORE</t>
  </si>
  <si>
    <t>GAVIN MCCARTHY</t>
  </si>
  <si>
    <t>FILIP FORSBERG</t>
  </si>
  <si>
    <t>TANNER PEARSON</t>
  </si>
  <si>
    <t>SAMUEL MELOCHE</t>
  </si>
  <si>
    <t>MARK SCHEIFELE</t>
  </si>
  <si>
    <t>TEDDY BLUEGER</t>
  </si>
  <si>
    <t>RADIM MRTKA</t>
  </si>
  <si>
    <t>IVAN PROVOROV</t>
  </si>
  <si>
    <t>OWEN POWER</t>
  </si>
  <si>
    <t>THOMAS CHABOT</t>
  </si>
  <si>
    <t>MELVIN NOVOTNY</t>
  </si>
  <si>
    <t>THATCHER DEMKO</t>
  </si>
  <si>
    <t>TIMOTHY LILJEGREN</t>
  </si>
  <si>
    <t>LUKE OSBURN</t>
  </si>
  <si>
    <t>MIRO HEISKANEN</t>
  </si>
  <si>
    <t>OLEN ZELLWEGER</t>
  </si>
  <si>
    <t>TOMAS NOSEK</t>
  </si>
  <si>
    <t>NORWIN PANOCHA</t>
  </si>
  <si>
    <t>ROOPE HINTZ</t>
  </si>
  <si>
    <t>PROKHOR POLTAPOV</t>
  </si>
  <si>
    <t>WYATT JOHNSTON</t>
  </si>
  <si>
    <t>LOUIS CREVIER</t>
  </si>
  <si>
    <t>Benjamin Kindel</t>
  </si>
  <si>
    <t>SCOTT RATZLAFF</t>
  </si>
  <si>
    <t>TIM STUTZLE</t>
  </si>
  <si>
    <t>ZACH METSA</t>
  </si>
  <si>
    <t>Yegor Chinakhov</t>
  </si>
  <si>
    <t>VALERI NICHUSHKIN</t>
  </si>
  <si>
    <t>JAKE RICHARD</t>
  </si>
  <si>
    <t>DENNIS GILBERT</t>
  </si>
  <si>
    <t>VICTOR OLOFSSON</t>
  </si>
  <si>
    <t>DAXON RUDOLPH</t>
  </si>
  <si>
    <t>JACOB TROUBA</t>
  </si>
  <si>
    <t>RYAN JOHNSON</t>
  </si>
  <si>
    <t>VIKTOR ARVIDSSON</t>
  </si>
  <si>
    <t>STIVEN SARDARIAN</t>
  </si>
  <si>
    <t>ILYA SOROKIN</t>
  </si>
  <si>
    <t>VINCE DUNN</t>
  </si>
  <si>
    <t>ASHTON SCHULTZ</t>
  </si>
  <si>
    <t>JAKE OETTINGER</t>
  </si>
  <si>
    <t>LOGAN STANKOVEN</t>
  </si>
  <si>
    <t>VINCENT DESHARNAIS</t>
  </si>
  <si>
    <t>MAXIM STRBAK</t>
  </si>
  <si>
    <t>JEREMY SWAYMAN</t>
  </si>
  <si>
    <t>JORDAN STAAL</t>
  </si>
  <si>
    <t>WILLIAM KARLSSON</t>
  </si>
  <si>
    <t>VASILY ZELENOV</t>
  </si>
  <si>
    <t>LINUS ULLMARK</t>
  </si>
  <si>
    <t>MARK JANKOWSKI</t>
  </si>
  <si>
    <t>ANDREI SVECHNIKOV</t>
  </si>
  <si>
    <t>BRODIE ZIEMER</t>
  </si>
  <si>
    <t>BRADY TKACHUK</t>
  </si>
  <si>
    <t>JESPERI KOTKANIEMI</t>
  </si>
  <si>
    <t>BARRETT HAYTON</t>
  </si>
  <si>
    <t>NIKITA ARTAMONOV</t>
  </si>
  <si>
    <t>TOMAS HERTL</t>
  </si>
  <si>
    <t>JUSTIN ROBIDAS</t>
  </si>
  <si>
    <t>Chase Reid</t>
  </si>
  <si>
    <t>BOBBY BRINK</t>
  </si>
  <si>
    <t>DOMINIK BADINKA</t>
  </si>
  <si>
    <t>ROBERT THOMAS</t>
  </si>
  <si>
    <t>ROMAN BAUSOV</t>
  </si>
  <si>
    <t>JORDAN KYROU</t>
  </si>
  <si>
    <t>TAYLOR HALL</t>
  </si>
  <si>
    <t>BRANDON MONTOUR</t>
  </si>
  <si>
    <t>MICHAEL BERCHILD</t>
  </si>
  <si>
    <t>LUCAS RAYMOND</t>
  </si>
  <si>
    <t>BRETT HOWDEN</t>
  </si>
  <si>
    <t>CHARLIE CERRATO</t>
  </si>
  <si>
    <t>JAKE SANDERSON</t>
  </si>
  <si>
    <t>WILLIAM CARRIER</t>
  </si>
  <si>
    <t>BRYAN RUST</t>
  </si>
  <si>
    <t>FILIP EKBERG</t>
  </si>
  <si>
    <t>NICOLAS DESLAURIERS</t>
  </si>
  <si>
    <t>CARL GRUNDSTROM</t>
  </si>
  <si>
    <t>MICHAEL EMERSON</t>
  </si>
  <si>
    <t>SAM BENNETT</t>
  </si>
  <si>
    <t>SETH JARVIS</t>
  </si>
  <si>
    <t>CODY GLASS</t>
  </si>
  <si>
    <t>RYDER FETTEROLF</t>
  </si>
  <si>
    <t>PAVEL BUCHNEVICH</t>
  </si>
  <si>
    <t>JACKSON BLAKE</t>
  </si>
  <si>
    <t>Benjamin Rautiainen</t>
  </si>
  <si>
    <t>COLE PERFETTI</t>
  </si>
  <si>
    <t>NOEL FRANSEN</t>
  </si>
  <si>
    <t>NICK SCHMALTZ</t>
  </si>
  <si>
    <t>JORDAN MARTINOOK</t>
  </si>
  <si>
    <t>SEMYON FROLOV</t>
  </si>
  <si>
    <t>VICTOR HEDMAN</t>
  </si>
  <si>
    <t>ERIC ROBINSON</t>
  </si>
  <si>
    <t>CONNOR MURPHY</t>
  </si>
  <si>
    <t>VLADIMIR GRUDININ</t>
  </si>
  <si>
    <t>PHILIP BROBERG</t>
  </si>
  <si>
    <t>BRADLY NADEAU</t>
  </si>
  <si>
    <t>NOEL GUNLER</t>
  </si>
  <si>
    <t>J.T. MILLER</t>
  </si>
  <si>
    <t>FELIX UNGER SORUM</t>
  </si>
  <si>
    <t>DAMON SEVERSON</t>
  </si>
  <si>
    <t>NIKITA GUSLISTOV</t>
  </si>
  <si>
    <t>SHAYNE GOSTISBEHERE</t>
  </si>
  <si>
    <t>DANTE FABBRO</t>
  </si>
  <si>
    <t>WILLIAM HAKANSSON</t>
  </si>
  <si>
    <t>LOGAN COUTURE</t>
  </si>
  <si>
    <t>ALEXANDER NIKISHIN</t>
  </si>
  <si>
    <t>DAVID PERRON</t>
  </si>
  <si>
    <t>ALEKSI HEIMOSALMI</t>
  </si>
  <si>
    <t>STEVEN STAMKOS</t>
  </si>
  <si>
    <t>K'ANDRE MILLER</t>
  </si>
  <si>
    <t>Caleb Desnoyers</t>
  </si>
  <si>
    <t>RUSLAN KHAZHEYEV</t>
  </si>
  <si>
    <t>SEAN WALKER</t>
  </si>
  <si>
    <t>DYLAN SAMBERG</t>
  </si>
  <si>
    <t>TIMUR KOL</t>
  </si>
  <si>
    <t>ALEX DEBRINCAT</t>
  </si>
  <si>
    <t>JACCOB SLAVIN</t>
  </si>
  <si>
    <t>JJ Peterka</t>
  </si>
  <si>
    <t>ANDREY KRUTOV</t>
  </si>
  <si>
    <t>NICK SUZUKI</t>
  </si>
  <si>
    <t>JALEN CHATFIELD</t>
  </si>
  <si>
    <t>FRANK NAZAR</t>
  </si>
  <si>
    <t>CHARLES ALEXIS LEGAULT</t>
  </si>
  <si>
    <t>JESPER BRATT</t>
  </si>
  <si>
    <t>JOEL NYSTROM</t>
  </si>
  <si>
    <t>GABRIEL VILARDI</t>
  </si>
  <si>
    <t>KURBAN LIMATOV</t>
  </si>
  <si>
    <t>KEVIN FIALA</t>
  </si>
  <si>
    <t>GARNET HATHAWAY</t>
  </si>
  <si>
    <t>BRYCE MONTGOMERY</t>
  </si>
  <si>
    <t>QUINN HUGHES</t>
  </si>
  <si>
    <t>ADAM FANTILLI</t>
  </si>
  <si>
    <t>TIMUR MUKHANOV</t>
  </si>
  <si>
    <t>COLE CAUFIELD</t>
  </si>
  <si>
    <t>SEAN MONAHAN</t>
  </si>
  <si>
    <t>JACK ROSLOVIC</t>
  </si>
  <si>
    <t>MATTHEW KNIES</t>
  </si>
  <si>
    <t>CHARLIE COYLE</t>
  </si>
  <si>
    <t>JAMES VAN RIEMSDYK</t>
  </si>
  <si>
    <t>YEGOR NAUMOV</t>
  </si>
  <si>
    <t>JAMIE DRYSDALE</t>
  </si>
  <si>
    <t>VIKTOR NEUCHEV</t>
  </si>
  <si>
    <t>LUCA DEL BEL BELLUZ</t>
  </si>
  <si>
    <t>JARED SPURGEON</t>
  </si>
  <si>
    <t>VIGGO NORDLUND</t>
  </si>
  <si>
    <t>SEAN COUTURIER</t>
  </si>
  <si>
    <t>LUCA PINELLI</t>
  </si>
  <si>
    <t>JEREMY LAUZON</t>
  </si>
  <si>
    <t>ALEXANDER PELEVIN</t>
  </si>
  <si>
    <t>KIRILL MARCHENKO</t>
  </si>
  <si>
    <t>ALEXANDER PEREVALOV</t>
  </si>
  <si>
    <t>JUUSE SAROS</t>
  </si>
  <si>
    <t>COLE SILLINGER</t>
  </si>
  <si>
    <t>JOEL ARMIA</t>
  </si>
  <si>
    <t>JAYDEN PERRON</t>
  </si>
  <si>
    <t>DMITRI VORONKOV</t>
  </si>
  <si>
    <t>KIEFER SHERWOOD</t>
  </si>
  <si>
    <t>JUSTIN POIRIER</t>
  </si>
  <si>
    <t>JURAJ SLAFKOVSKY</t>
  </si>
  <si>
    <t>RYAN LOMBERG</t>
  </si>
  <si>
    <t>IVAN RYABKIN</t>
  </si>
  <si>
    <t>LOGAN STANLEY</t>
  </si>
  <si>
    <t>ALEXANDER RYKOV</t>
  </si>
  <si>
    <t>SHANE PINTO</t>
  </si>
  <si>
    <t>KENT JOHNSON</t>
  </si>
  <si>
    <t>RONAN SEELEY</t>
  </si>
  <si>
    <t>CONOR GARLAND</t>
  </si>
  <si>
    <t>MARTIN POSPISIL</t>
  </si>
  <si>
    <t>ROMAN SHOKHRIN</t>
  </si>
  <si>
    <t>MATHIEU OLIVIER</t>
  </si>
  <si>
    <t>MASON APPLETON</t>
  </si>
  <si>
    <t>WIGGO SORENSSON</t>
  </si>
  <si>
    <t>BROCK NELSON</t>
  </si>
  <si>
    <t>MIKAEL PYYHTIA</t>
  </si>
  <si>
    <t>MATHIEU JOSEPH</t>
  </si>
  <si>
    <t>GLEB TRIKOZOV</t>
  </si>
  <si>
    <t>DUSTIN WOLF</t>
  </si>
  <si>
    <t>MORGAN RIELLY</t>
  </si>
  <si>
    <t>MICHAEL KESSELRING</t>
  </si>
  <si>
    <t>EGOR VELMAKIN</t>
  </si>
  <si>
    <t>ALEXIS LAFRENIERE</t>
  </si>
  <si>
    <t>STANISLAV YAROVOI</t>
  </si>
  <si>
    <t>DENTON MATEYCHUK</t>
  </si>
  <si>
    <t>NICK BLANKENBURG</t>
  </si>
  <si>
    <t>PYOTR ANDREYANOV</t>
  </si>
  <si>
    <t>JAKE CHRISTIANSEN</t>
  </si>
  <si>
    <t>NICOLAS ROY</t>
  </si>
  <si>
    <t>LUKE ASHTON</t>
  </si>
  <si>
    <t>BRANDT CLARKE</t>
  </si>
  <si>
    <t>NIKITA GREBENKIN</t>
  </si>
  <si>
    <t>RILEY BEZEAU</t>
  </si>
  <si>
    <t>CORSON CEULEMANS</t>
  </si>
  <si>
    <t>NOAH HANIFIN</t>
  </si>
  <si>
    <t>ERIK GUDBRANSON</t>
  </si>
  <si>
    <t>KIRILL DOLZHENKOV</t>
  </si>
  <si>
    <t>DEVON TOEWS</t>
  </si>
  <si>
    <t>MORGAN FROST</t>
  </si>
  <si>
    <t>JORDAN DUMAIS</t>
  </si>
  <si>
    <t>FILIP HRONEK</t>
  </si>
  <si>
    <t>RYAN STROME</t>
  </si>
  <si>
    <t>PHILIPP KURASHEV</t>
  </si>
  <si>
    <t>CHARLIE ELICK</t>
  </si>
  <si>
    <t>BROCK BOESER</t>
  </si>
  <si>
    <t>MIKAEL BACKLUND</t>
  </si>
  <si>
    <t>PIUS SUTER</t>
  </si>
  <si>
    <t>JAMES FISHER</t>
  </si>
  <si>
    <t>SIMON NEMEC</t>
  </si>
  <si>
    <t>TYSON GROSS</t>
  </si>
  <si>
    <t>PONTUS HOLMBERG</t>
  </si>
  <si>
    <t>EVAN GARDNER</t>
  </si>
  <si>
    <t>NICO HISCHIER</t>
  </si>
  <si>
    <t>RORY KERINS</t>
  </si>
  <si>
    <t>RADEK FAKSA</t>
  </si>
  <si>
    <t>OWEN GRIFFIN</t>
  </si>
  <si>
    <t>BEN JONES</t>
  </si>
  <si>
    <t>RICKARD RAKELL</t>
  </si>
  <si>
    <t>TANNER HENRICKS</t>
  </si>
  <si>
    <t>CLAYTON KELLER</t>
  </si>
  <si>
    <t>MATVEI GRIDIN</t>
  </si>
  <si>
    <t>SERGEI IVANOV</t>
  </si>
  <si>
    <t>RYAN WINTERTON</t>
  </si>
  <si>
    <t>EVAN JARDINE</t>
  </si>
  <si>
    <t>SAMUEL HONZEK</t>
  </si>
  <si>
    <t>OIVA KESKINEN</t>
  </si>
  <si>
    <t>MATTY BENIERS</t>
  </si>
  <si>
    <t>YEGOR SHARANGOVICH</t>
  </si>
  <si>
    <t>NOLAN LALONDE</t>
  </si>
  <si>
    <t>DYLAN GUENTHER</t>
  </si>
  <si>
    <t>CAYDEN LINDSTROM</t>
  </si>
  <si>
    <t>DYLAN COZENS</t>
  </si>
  <si>
    <t>BRENNAN OTHMANN</t>
  </si>
  <si>
    <t>CALEB MACDONALD</t>
  </si>
  <si>
    <t>MATT CORONATO</t>
  </si>
  <si>
    <t>TOMMY NOVAK</t>
  </si>
  <si>
    <t>NIKOLAI MAKAROV</t>
  </si>
  <si>
    <t>MASON MCTAVISH</t>
  </si>
  <si>
    <t>JOEL FARABEE</t>
  </si>
  <si>
    <t>TONY DEANGELO</t>
  </si>
  <si>
    <t>JAMES MALATESTA</t>
  </si>
  <si>
    <t>GABRIEL LANDESKOG</t>
  </si>
  <si>
    <t>TREVOR MOORE</t>
  </si>
  <si>
    <t>LUCA MARRELLI</t>
  </si>
  <si>
    <t>VLADISLAV GAVRIKOV</t>
  </si>
  <si>
    <t>MAXIM TSYPLAKOV</t>
  </si>
  <si>
    <t>TREVOR VAN RIEMSDYK</t>
  </si>
  <si>
    <t>MAX MCCUE</t>
  </si>
  <si>
    <t>CARTER VERHAEGHE</t>
  </si>
  <si>
    <t>ADAM KLAPKA</t>
  </si>
  <si>
    <t>TROY STECHER</t>
  </si>
  <si>
    <t>FILIP NOVAK</t>
  </si>
  <si>
    <t>MATT BOLDY</t>
  </si>
  <si>
    <t>SAM MORTON</t>
  </si>
  <si>
    <t>TYE KARTYE</t>
  </si>
  <si>
    <t>AYDAR SUNIEV</t>
  </si>
  <si>
    <t>TYLER TUCKER</t>
  </si>
  <si>
    <t>GUILLAUME RICHARD</t>
  </si>
  <si>
    <t>BRADY SKJEI</t>
  </si>
  <si>
    <t>WILLIAM STROMGREN</t>
  </si>
  <si>
    <t>JACKSON SMITH</t>
  </si>
  <si>
    <t>KEVIN BAHL</t>
  </si>
  <si>
    <t>ZACHARY ASTON-REESE</t>
  </si>
  <si>
    <t>MELVIN STRAHL</t>
  </si>
  <si>
    <t>SERGEI BOBROVSKY</t>
  </si>
  <si>
    <t>ANDREW STRATHMANN</t>
  </si>
  <si>
    <t>JAKE MIDDLETON</t>
  </si>
  <si>
    <t>LUKE TUCH</t>
  </si>
  <si>
    <t>NAZEM KADRI</t>
  </si>
  <si>
    <t>ZACH WHITECLOUD</t>
  </si>
  <si>
    <t>MALTE VASS</t>
  </si>
  <si>
    <t>YAN KUZNETSOV</t>
  </si>
  <si>
    <t>WILLIAM WHITELAW</t>
  </si>
  <si>
    <t>FILIP GUSTAVSSON</t>
  </si>
  <si>
    <t>ZAYNE PAREKH</t>
  </si>
  <si>
    <t>JACK WILLIAMS</t>
  </si>
  <si>
    <t>CONNOR MCMICHAEL</t>
  </si>
  <si>
    <t>JOEL HANLEY</t>
  </si>
  <si>
    <t>EGOR BARABANOV</t>
  </si>
  <si>
    <t>J.J. MOSER</t>
  </si>
  <si>
    <t>HUNTER BRZUSTEWICZ</t>
  </si>
  <si>
    <t>ANDREW BASHA</t>
  </si>
  <si>
    <t>BRAYDEN PACHAL</t>
  </si>
  <si>
    <t>MIKE BENNING</t>
  </si>
  <si>
    <t>CARSON CARELS</t>
  </si>
  <si>
    <t>ABRAM WIEBE</t>
  </si>
  <si>
    <t>JONATHAN CASTAGNA</t>
  </si>
  <si>
    <t>JUSTIN FAULK</t>
  </si>
  <si>
    <t>MAXMILIAN CURRAN</t>
  </si>
  <si>
    <t>TOM WILSON</t>
  </si>
  <si>
    <t>TOREY KRUG</t>
  </si>
  <si>
    <t>OLIVER MOORE</t>
  </si>
  <si>
    <t>CHASE HARRINGTON</t>
  </si>
  <si>
    <t>COLTON PARAYKO</t>
  </si>
  <si>
    <t>RYAN GREENE</t>
  </si>
  <si>
    <t>JACK HEXTALL</t>
  </si>
  <si>
    <t>SACHA BOISVERT</t>
  </si>
  <si>
    <t>DOMINIC TONINATO</t>
  </si>
  <si>
    <t>TREVOR HOSKIN</t>
  </si>
  <si>
    <t>AXEL HURTIG</t>
  </si>
  <si>
    <t>DMITRY ORLOV</t>
  </si>
  <si>
    <t>ANTON FRONDELL</t>
  </si>
  <si>
    <t>ERIC JAMIESON</t>
  </si>
  <si>
    <t>BRANDON HAGEL</t>
  </si>
  <si>
    <t>TEUVO TERAVAINEN</t>
  </si>
  <si>
    <t>BRAYDEN SCHENN</t>
  </si>
  <si>
    <t>JADEN LIPINSKI</t>
  </si>
  <si>
    <t>BRENDAN GALLAGHER</t>
  </si>
  <si>
    <t>ANDREW MANGIAPANE</t>
  </si>
  <si>
    <t>CADE LITTLER</t>
  </si>
  <si>
    <t>LUKAS DOSTAL</t>
  </si>
  <si>
    <t>HENRY MEWS</t>
  </si>
  <si>
    <t>TYLER BERTUZZI</t>
  </si>
  <si>
    <t>LUKE MISA</t>
  </si>
  <si>
    <t>JOHN GIBSON</t>
  </si>
  <si>
    <t>NICK LARDIS</t>
  </si>
  <si>
    <t>MACEO PHILLIPS</t>
  </si>
  <si>
    <t>RYAN DONATO</t>
  </si>
  <si>
    <t>CULLEN POTTER</t>
  </si>
  <si>
    <t>RYAN ELLIS</t>
  </si>
  <si>
    <t>LANDON SLAGGERT</t>
  </si>
  <si>
    <t>COLE RESCHNY</t>
  </si>
  <si>
    <t>QUINTON BYFIELD</t>
  </si>
  <si>
    <t>COLE SMITH</t>
  </si>
  <si>
    <t>ARSENII SERGEEV</t>
  </si>
  <si>
    <t>CHANDLER STEPHENSON</t>
  </si>
  <si>
    <t>BOWEN BYRAM</t>
  </si>
  <si>
    <t>THEO STOCKSELIUS</t>
  </si>
  <si>
    <t>ARTYOM LEVSHUNOV</t>
  </si>
  <si>
    <t>ALEX VLASIC</t>
  </si>
  <si>
    <t>TRAVIS SANHEIM</t>
  </si>
  <si>
    <t>SAM RINZEL</t>
  </si>
  <si>
    <t>TOBIAS TREJBAL</t>
  </si>
  <si>
    <t>IAN COLE</t>
  </si>
  <si>
    <t>ADIN HILL</t>
  </si>
  <si>
    <t>WYATT KAISER</t>
  </si>
  <si>
    <t>ETHAN WYTTENBACH</t>
  </si>
  <si>
    <t>JOSH MORRISSEY</t>
  </si>
  <si>
    <t>KEVIN KORCHINSKI</t>
  </si>
  <si>
    <t>YEGOR YEGOROV</t>
  </si>
  <si>
    <t>ETHAN DEL MASTRO</t>
  </si>
  <si>
    <t>Nathan Mackinnon</t>
  </si>
  <si>
    <t>SAMU ALALAURI</t>
  </si>
  <si>
    <t>MACKENZIE WEEGAR</t>
  </si>
  <si>
    <t>NATHAN BEHM</t>
  </si>
  <si>
    <t>STANISLAV BEREZHNOY</t>
  </si>
  <si>
    <t>ANTHONY CIRELLI</t>
  </si>
  <si>
    <t>OWEN TIPPETT</t>
  </si>
  <si>
    <t>FEDOR SVECHKOV</t>
  </si>
  <si>
    <t>DREW COMMESSO</t>
  </si>
  <si>
    <t>RYAN PULOCK</t>
  </si>
  <si>
    <t>TJ Hughes</t>
  </si>
  <si>
    <t>JIRI FELCMAN</t>
  </si>
  <si>
    <t>TRISTEN NIELSEN</t>
  </si>
  <si>
    <t>KRIS LETANG</t>
  </si>
  <si>
    <t>JAKE FURLONG</t>
  </si>
  <si>
    <t>CAM FOWLER</t>
  </si>
  <si>
    <t>ADAM GAJAN</t>
  </si>
  <si>
    <t>ZACHARY L'HEUREUX</t>
  </si>
  <si>
    <t>TAIGE HARDING</t>
  </si>
  <si>
    <t>MIKE MATHESON</t>
  </si>
  <si>
    <t>PARKER KELLY</t>
  </si>
  <si>
    <t>GAVIN HAYES</t>
  </si>
  <si>
    <t>TAYLOR MAKAR</t>
  </si>
  <si>
    <t>ROMAN KANTSEROV</t>
  </si>
  <si>
    <t>JACOB MARKSTROM</t>
  </si>
  <si>
    <t>PAUL LUDWINSKI</t>
  </si>
  <si>
    <t>MARTIN MISIAK</t>
  </si>
  <si>
    <t>JOHN MUSTARD</t>
  </si>
  <si>
    <t>TYLER TOFFOLI</t>
  </si>
  <si>
    <t>Axel Sandin Pellikka</t>
  </si>
  <si>
    <t>VACLAV NESTRASIL</t>
  </si>
  <si>
    <t>GAVIN BRINDLEY</t>
  </si>
  <si>
    <t>JANNE PELTONEN</t>
  </si>
  <si>
    <t>ALEXANDER WENNBERG</t>
  </si>
  <si>
    <t>RYAN ROOBROECK</t>
  </si>
  <si>
    <t>VINNIE HINOSTROZA</t>
  </si>
  <si>
    <t>SAMUEL SAVOIE</t>
  </si>
  <si>
    <t>ONDREJ PALAT</t>
  </si>
  <si>
    <t>ANTHONY (AJ) SPELLACY</t>
  </si>
  <si>
    <t>JORDAN BINNINGTON</t>
  </si>
  <si>
    <t>JULIUS SUMPF</t>
  </si>
  <si>
    <t>MARTIN FEHERVARY</t>
  </si>
  <si>
    <t>JOSH MANSON</t>
  </si>
  <si>
    <t>JOEL SVENSSON</t>
  </si>
  <si>
    <t>BRENT BURNS</t>
  </si>
  <si>
    <t>MAREK VANACKER</t>
  </si>
  <si>
    <t>BRETT KULAK</t>
  </si>
  <si>
    <t>XAVIER VILLENEUVE</t>
  </si>
  <si>
    <t>PHILIPP GRUBAUER</t>
  </si>
  <si>
    <t>SAM MALINSKI</t>
  </si>
  <si>
    <t>MASON WEST</t>
  </si>
  <si>
    <t>LOGAN THOMPSON</t>
  </si>
  <si>
    <t>KEATON MIDDLETON</t>
  </si>
  <si>
    <t>SEAN BEHRENS</t>
  </si>
  <si>
    <t>SPENCER KNIGHT</t>
  </si>
  <si>
    <t>NOAH JUULSEN</t>
  </si>
  <si>
    <t>LOUKA CLOUTIER</t>
  </si>
  <si>
    <t>DOMENICK FENSORE</t>
  </si>
  <si>
    <t>FRANCESCO DELL'ELCE</t>
  </si>
  <si>
    <t>GUSTAV FORSLING</t>
  </si>
  <si>
    <t>AXEL ELOFSSON</t>
  </si>
  <si>
    <t>BOBBY MCMANN</t>
  </si>
  <si>
    <t>ADAM PELECH</t>
  </si>
  <si>
    <t>MATT DUCHENE</t>
  </si>
  <si>
    <t>JAKE FISHER</t>
  </si>
  <si>
    <t>MATT ROY</t>
  </si>
  <si>
    <t>LINUS FUNCK</t>
  </si>
  <si>
    <t>ARTTU HYRY</t>
  </si>
  <si>
    <t>ALEX GAGNE</t>
  </si>
  <si>
    <t>MIKHAIL GULYAYEV</t>
  </si>
  <si>
    <t>JUSTIN HRYCKOWIAN</t>
  </si>
  <si>
    <t>BECKETT HAMILTON</t>
  </si>
  <si>
    <t>JAMIE BENN</t>
  </si>
  <si>
    <t>Zack Bolduc</t>
  </si>
  <si>
    <t>T.J. HUGHES</t>
  </si>
  <si>
    <t>VINCENT TROCHECK</t>
  </si>
  <si>
    <t>SAM STEEL</t>
  </si>
  <si>
    <t>CHRISTIAN HUMPHREYS</t>
  </si>
  <si>
    <t>ANDREW COPP</t>
  </si>
  <si>
    <t>OSKAR BACK</t>
  </si>
  <si>
    <t>NIKITA ISHIMNIKOV</t>
  </si>
  <si>
    <t>WILLIAM EKLUND</t>
  </si>
  <si>
    <t>HANK KEMPF</t>
  </si>
  <si>
    <t>FABIAN LYSELL</t>
  </si>
  <si>
    <t>PHILLIP DANAULT</t>
  </si>
  <si>
    <t>COLIN BLACKWELL</t>
  </si>
  <si>
    <t>Jake DeBrusk</t>
  </si>
  <si>
    <t>BRADEN SCHNEIDER</t>
  </si>
  <si>
    <t>JOEL KIVIRANTA</t>
  </si>
  <si>
    <t>GEORGII MERKULOV</t>
  </si>
  <si>
    <t>JOSH ANDERSON</t>
  </si>
  <si>
    <t>TRENT MINER</t>
  </si>
  <si>
    <t>JONATHAN AUDY-MARCHESSAULT</t>
  </si>
  <si>
    <t>ESA LINDELL</t>
  </si>
  <si>
    <t>ILYA NABOKOV</t>
  </si>
  <si>
    <t>TORY PITNER</t>
  </si>
  <si>
    <t>MARCUS PETTERSSON</t>
  </si>
  <si>
    <t>NIKITA PRISHCHEPOV</t>
  </si>
  <si>
    <t>LIAN BICHSEL</t>
  </si>
  <si>
    <t>CHRIS ROMAINE</t>
  </si>
  <si>
    <t>JONATHAN MARCHESSAULT</t>
  </si>
  <si>
    <t>TYLER MYERS</t>
  </si>
  <si>
    <t>EGOR SHILOV</t>
  </si>
  <si>
    <t>ANDRE BURAKOVSKY</t>
  </si>
  <si>
    <t>KYLE CAPOBIANCO</t>
  </si>
  <si>
    <t>TOBIAS TVRZNIK</t>
  </si>
  <si>
    <t>JAKE DEBRUSK</t>
  </si>
  <si>
    <t>SAIGE WEINSTEIN</t>
  </si>
  <si>
    <t>IVAN YUNIN</t>
  </si>
  <si>
    <t>J.T. COMPHER</t>
  </si>
  <si>
    <t>JACK ANDERSON</t>
  </si>
  <si>
    <t>ZACH HYMAN</t>
  </si>
  <si>
    <t>MARCO KASPER</t>
  </si>
  <si>
    <t>TRISTAN BERTUCCI</t>
  </si>
  <si>
    <t>JORDAN EBERLE</t>
  </si>
  <si>
    <t>MICHAEL RASMUSSEN</t>
  </si>
  <si>
    <t>SEBASTIAN BRADSHAW</t>
  </si>
  <si>
    <t>JUSTIN ERTEL</t>
  </si>
  <si>
    <t>MAVRIK BOURQUE</t>
  </si>
  <si>
    <t>EMMITT FINNIE</t>
  </si>
  <si>
    <t>GEORGE FEGARAS</t>
  </si>
  <si>
    <t>ANDERS LEE</t>
  </si>
  <si>
    <t>NATE DANIELSON</t>
  </si>
  <si>
    <t>MANS GOOS</t>
  </si>
  <si>
    <t>JOHN LEONARD</t>
  </si>
  <si>
    <t>BRANDON GORZYNSKI</t>
  </si>
  <si>
    <t>ELVIS MERZLIKINS</t>
  </si>
  <si>
    <t>CARTER MAZUR</t>
  </si>
  <si>
    <t>EMIL HEMMING</t>
  </si>
  <si>
    <t>TRISTAN JARRY</t>
  </si>
  <si>
    <t>DYLAN HRYCKOWIAN</t>
  </si>
  <si>
    <t>ADAM LARSSON</t>
  </si>
  <si>
    <t>KEEGAN KOLESAR</t>
  </si>
  <si>
    <t>ATTE JOKI</t>
  </si>
  <si>
    <t>ANGUS MACDONELL</t>
  </si>
  <si>
    <t>MICHAEL BRANDSEGG-NYGARD</t>
  </si>
  <si>
    <t>AYRTON MARTINO</t>
  </si>
  <si>
    <t>MACKENZIE BLACKWOOD</t>
  </si>
  <si>
    <t>DOMINIK SHINE</t>
  </si>
  <si>
    <t>MAXIM MAYOROV</t>
  </si>
  <si>
    <t>DARCY KUEMPER</t>
  </si>
  <si>
    <t>SIMON EDVINSSON</t>
  </si>
  <si>
    <t>ARAM MINNETIAN</t>
  </si>
  <si>
    <t>NIILOPEKKA MUHONEN</t>
  </si>
  <si>
    <t>ERIK CERNAK</t>
  </si>
  <si>
    <t>ALBERT JOHANSSON</t>
  </si>
  <si>
    <t>REMI POIRIER</t>
  </si>
  <si>
    <t>CAM YORK</t>
  </si>
  <si>
    <t>CAMERON SCHMIDT</t>
  </si>
  <si>
    <t>CHRISTIAN DVORAK</t>
  </si>
  <si>
    <t>BEN CHIAROT</t>
  </si>
  <si>
    <t>MATTHEW SEMINOFF</t>
  </si>
  <si>
    <t>RYAN NUGENT-HOPKINS</t>
  </si>
  <si>
    <t>AXEL SANDIN-PELLIKKA</t>
  </si>
  <si>
    <t>ARTEM SHLAINE</t>
  </si>
  <si>
    <t>JACOB BRYSON</t>
  </si>
  <si>
    <t>TREY TAYLOR</t>
  </si>
  <si>
    <t>JACOB BERNARD-DOCKER</t>
  </si>
  <si>
    <t>Arseniy Gritsyuk</t>
  </si>
  <si>
    <t>ARNO TIEFENSEE</t>
  </si>
  <si>
    <t>Connor Mcdavid</t>
  </si>
  <si>
    <t>JAKUB VANECEK</t>
  </si>
  <si>
    <t>BRENNAN ALI</t>
  </si>
  <si>
    <t>TREY AUGUSTINE</t>
  </si>
  <si>
    <t>NIKO MIKKOLA</t>
  </si>
  <si>
    <t>AUSTIN BAKER</t>
  </si>
  <si>
    <t>TRENT FREDERIC</t>
  </si>
  <si>
    <t>CARTER BEAR</t>
  </si>
  <si>
    <t>JOSH SAMANSKI</t>
  </si>
  <si>
    <t>ONDREJ BECHER</t>
  </si>
  <si>
    <t>MATT SAVOIE</t>
  </si>
  <si>
    <t>KEVIN BICKER</t>
  </si>
  <si>
    <t>ADAM LOWRY</t>
  </si>
  <si>
    <t>SHAI BUIUM</t>
  </si>
  <si>
    <t>JOEY DACCORD</t>
  </si>
  <si>
    <t>ISAAC HOWARD</t>
  </si>
  <si>
    <t>CAMERON BUTLER</t>
  </si>
  <si>
    <t>JORDAN SPENCE</t>
  </si>
  <si>
    <t>CONNOR CLATTENBURG</t>
  </si>
  <si>
    <t>JUSTICE CHRISTENSEN</t>
  </si>
  <si>
    <t>MAX JONES</t>
  </si>
  <si>
    <t>BRADY CLEVELAND</t>
  </si>
  <si>
    <t>IVAN BARBASHEV</t>
  </si>
  <si>
    <t>NOAH DOWER NILSSON</t>
  </si>
  <si>
    <t>CLAUDE GIROUX</t>
  </si>
  <si>
    <t>VASILY PODKOLZIN</t>
  </si>
  <si>
    <t>KIENAN DRAPER</t>
  </si>
  <si>
    <t>BECKHAM EDWARDS</t>
  </si>
  <si>
    <t>MARCO ROSSI</t>
  </si>
  <si>
    <t>COLTON DACH</t>
  </si>
  <si>
    <t>Andrew Cristall</t>
  </si>
  <si>
    <t>CHARLIE FORSLUND</t>
  </si>
  <si>
    <t>JAMIE OLEKSIAK</t>
  </si>
  <si>
    <t>EDDIE GENBORG</t>
  </si>
  <si>
    <t>JARED MCCANN</t>
  </si>
  <si>
    <t>QUINN HUTSON</t>
  </si>
  <si>
    <t>Liam Ruck</t>
  </si>
  <si>
    <t>RUDY GUIMOND</t>
  </si>
  <si>
    <t>MATTIAS EKHOLM</t>
  </si>
  <si>
    <t>JP HURLBERT</t>
  </si>
  <si>
    <t>ANTON LUNDELL</t>
  </si>
  <si>
    <t>Cole Eiserman</t>
  </si>
  <si>
    <t>DYLAN JAMES</t>
  </si>
  <si>
    <t>DYLAN STROME</t>
  </si>
  <si>
    <t>ANTON JOHANSSON</t>
  </si>
  <si>
    <t>DRAKE BATHERSON</t>
  </si>
  <si>
    <t>LARRY KEENAN</t>
  </si>
  <si>
    <t>DYLAN DEMELO</t>
  </si>
  <si>
    <t>RYAN SHEA</t>
  </si>
  <si>
    <t>JESSE KIISKINEN</t>
  </si>
  <si>
    <t>BLAKE COLEMAN</t>
  </si>
  <si>
    <t>TY EMBERSON</t>
  </si>
  <si>
    <t>ADAM LEVAC</t>
  </si>
  <si>
    <t>JEAN-GABRIEL PAGEAU</t>
  </si>
  <si>
    <t>SHAKIR MUKHAMADULLIN</t>
  </si>
  <si>
    <t>SPENCER STASTNEY</t>
  </si>
  <si>
    <t>OWEN MEHLENBACHER</t>
  </si>
  <si>
    <t>WILL MURPHY</t>
  </si>
  <si>
    <t>ALEC REGULA</t>
  </si>
  <si>
    <t>MICHAL ORSULAK</t>
  </si>
  <si>
    <t>Cayden Lindstrom</t>
  </si>
  <si>
    <t>JACK PHELAN</t>
  </si>
  <si>
    <t>UKKO-PEKKA LUUKKONEN</t>
  </si>
  <si>
    <t>MAX PLANTE</t>
  </si>
  <si>
    <t>Liam Greentree</t>
  </si>
  <si>
    <t>VICTOR PLANTE</t>
  </si>
  <si>
    <t>ANTHONY MANTHA</t>
  </si>
  <si>
    <t>LARS ELLER</t>
  </si>
  <si>
    <t>MICHAL POSTAVA</t>
  </si>
  <si>
    <t>KAREL VEJMELKA</t>
  </si>
  <si>
    <t>SAM LAFFERTY</t>
  </si>
  <si>
    <t>MICHAL PRADEL</t>
  </si>
  <si>
    <t>JOHN BEECHER</t>
  </si>
  <si>
    <t>BRENT SOLOMON</t>
  </si>
  <si>
    <t>KYLE PALMIERI</t>
  </si>
  <si>
    <t>CHASE STILLMAN</t>
  </si>
  <si>
    <t>MICHAL SVRCEK</t>
  </si>
  <si>
    <t>ARTEM ZUB</t>
  </si>
  <si>
    <t>EETU LUOSTARINEN</t>
  </si>
  <si>
    <t>EEMIL VIRO</t>
  </si>
  <si>
    <t>RASMUS SANDIN</t>
  </si>
  <si>
    <t>JONAH GADJOVICH</t>
  </si>
  <si>
    <t>WILLIAM WALLINDER</t>
  </si>
  <si>
    <t>SANDIS VILMANIS</t>
  </si>
  <si>
    <t>JOHN WHIPPLE</t>
  </si>
  <si>
    <t>COLE REINHARDT</t>
  </si>
  <si>
    <t>Wyatt Cullen</t>
  </si>
  <si>
    <t>BEAU AKEY</t>
  </si>
  <si>
    <t>ASHER BARNETT</t>
  </si>
  <si>
    <t>JAKE MCCABE</t>
  </si>
  <si>
    <t>MAKSIM BEREZKIN</t>
  </si>
  <si>
    <t>BAUER BERRY</t>
  </si>
  <si>
    <t>RYAN LINDGREN</t>
  </si>
  <si>
    <t>RUDOLFS BERZKALNS</t>
  </si>
  <si>
    <t>KEVIN LANKINEN</t>
  </si>
  <si>
    <t>COLE SCHWINDT</t>
  </si>
  <si>
    <t>JACK DRURY</t>
  </si>
  <si>
    <t>JACK DEVINE</t>
  </si>
  <si>
    <t>MATT COPPONI</t>
  </si>
  <si>
    <t>NATHANIEL DAY</t>
  </si>
  <si>
    <t>RYAN O'REILLY</t>
  </si>
  <si>
    <t>PAUL FISCHER</t>
  </si>
  <si>
    <t>RYAN GRAVES</t>
  </si>
  <si>
    <t>DMITRY KULIKOV</t>
  </si>
  <si>
    <t>ROBY JARVENTIE</t>
  </si>
  <si>
    <t>SAMUEL JONSSON</t>
  </si>
  <si>
    <t>Alexander Zharovsky</t>
  </si>
  <si>
    <t>TOMMY LAFRENIERE</t>
  </si>
  <si>
    <t>UVIS BALINSKIS</t>
  </si>
  <si>
    <t>DAVID LEWANDOWSKI</t>
  </si>
  <si>
    <t>CHRIS TANEV</t>
  </si>
  <si>
    <t>DONOVAN SEBRANGO</t>
  </si>
  <si>
    <t>JOEL MAATTA</t>
  </si>
  <si>
    <t>CODY CECI</t>
  </si>
  <si>
    <t>ALEXANDER PETROVIC</t>
  </si>
  <si>
    <t>Teddy Stiga</t>
  </si>
  <si>
    <t>VILJAMI MARJALA</t>
  </si>
  <si>
    <t>OLIVER BJORKSTRAND</t>
  </si>
  <si>
    <t>TOBIAS BJORNFOT</t>
  </si>
  <si>
    <t>AIDAN PARK</t>
  </si>
  <si>
    <t>MACKLIN CELEBRINI</t>
  </si>
  <si>
    <t>LUDVIG JANSSON</t>
  </si>
  <si>
    <t>MATTHEW SCHAEFER</t>
  </si>
  <si>
    <t>MAREK ALSCHER</t>
  </si>
  <si>
    <t>ZACHARY SHARP</t>
  </si>
  <si>
    <t>Lynden Lakovic</t>
  </si>
  <si>
    <t>BRADY STONEHOUSE</t>
  </si>
  <si>
    <t>JOHN MARINO</t>
  </si>
  <si>
    <t>ERIK HAULA</t>
  </si>
  <si>
    <t>EEMIL VINNI</t>
  </si>
  <si>
    <t>JOHN TAVARES</t>
  </si>
  <si>
    <t>SCOTT LAUGHTON</t>
  </si>
  <si>
    <t>DALYN WAKELY</t>
  </si>
  <si>
    <t>NIKITA YEVSEYEV</t>
  </si>
  <si>
    <t>SAMUEL HELENIUS</t>
  </si>
  <si>
    <t>LAWSON CROUSE</t>
  </si>
  <si>
    <t>KENNY CONNORS</t>
  </si>
  <si>
    <t>SHEA BUSCH</t>
  </si>
  <si>
    <t>LUKE COUGHLIN</t>
  </si>
  <si>
    <t>FABIAN ZETTERLUND</t>
  </si>
  <si>
    <t>COLTON SISSONS</t>
  </si>
  <si>
    <t>ARVID DROTT</t>
  </si>
  <si>
    <t>JACK MCBAIN</t>
  </si>
  <si>
    <t>LINUS ERIKSSON</t>
  </si>
  <si>
    <t>KIRILL GERASIMYUK</t>
  </si>
  <si>
    <t>MATVEI MICHKOV</t>
  </si>
  <si>
    <t>ANDRE LEE</t>
  </si>
  <si>
    <t>Cullen Potter</t>
  </si>
  <si>
    <t>OLOF GLIFFORD</t>
  </si>
  <si>
    <t>CALEB DESNOYERS</t>
  </si>
  <si>
    <t>STEPAN GORBUNOV</t>
  </si>
  <si>
    <t>SIMAS IGNATAVICIUS</t>
  </si>
  <si>
    <t>MICHAEL MISA</t>
  </si>
  <si>
    <t>ALEX LAFERRIERE</t>
  </si>
  <si>
    <t>Xavier Villeneuve</t>
  </si>
  <si>
    <t>COREY PERRY</t>
  </si>
  <si>
    <t>Max Plante</t>
  </si>
  <si>
    <t>JONAS KEMPS</t>
  </si>
  <si>
    <t>TAYLOR WARD</t>
  </si>
  <si>
    <t>MADS KONGSBAK KLYVO</t>
  </si>
  <si>
    <t>JARED WRIGHT</t>
  </si>
  <si>
    <t>VLADISLAV LUKASHEVICH</t>
  </si>
  <si>
    <t>WILL SMITH</t>
  </si>
  <si>
    <t>MIKEY ANDERSON</t>
  </si>
  <si>
    <t>SHAMAR MOSES</t>
  </si>
  <si>
    <t>TYLER MUSZELIK</t>
  </si>
  <si>
    <t>BRIAN DUMOULIN</t>
  </si>
  <si>
    <t>EMIL PIENINIEMI</t>
  </si>
  <si>
    <t>GRACYN SAWCHYN</t>
  </si>
  <si>
    <t>JOEL EDMUNDSON</t>
  </si>
  <si>
    <t>Michael Hage</t>
  </si>
  <si>
    <t>KAI SCHWINDT</t>
  </si>
  <si>
    <t>RYAN MCDONAGH</t>
  </si>
  <si>
    <t>MATVEI SHURAVIN</t>
  </si>
  <si>
    <t>ERIK GUSTAFSSON</t>
  </si>
  <si>
    <t>HUNTER ST. MARTIN</t>
  </si>
  <si>
    <t>VILHO VANHATALO</t>
  </si>
  <si>
    <t>ANGUS BOOTH</t>
  </si>
  <si>
    <t>BRANDON CARLO</t>
  </si>
  <si>
    <t>RYAN HARTMAN</t>
  </si>
  <si>
    <t>ALBERT WIKMAN</t>
  </si>
  <si>
    <t>SIMON ZETHER</t>
  </si>
  <si>
    <t>ROSS COLTON</t>
  </si>
  <si>
    <t>COLE ZURAWSKI</t>
  </si>
  <si>
    <t>NICO STURM</t>
  </si>
  <si>
    <t>Michael Mccarron</t>
  </si>
  <si>
    <t>STEPAN ZVYAGIN</t>
  </si>
  <si>
    <t>MICHAEL MCCARRON</t>
  </si>
  <si>
    <t>HUNTER HAIGHT</t>
  </si>
  <si>
    <t>Quentin Musty</t>
  </si>
  <si>
    <t>HENRY BRZUSTEWICZ</t>
  </si>
  <si>
    <t>JAN CHOVAN</t>
  </si>
  <si>
    <t>DAWSON MERCER</t>
  </si>
  <si>
    <t>MAKSIM SHABANOV</t>
  </si>
  <si>
    <t>MARTIN CHROMIAK</t>
  </si>
  <si>
    <t>VOJTECH CIHAR</t>
  </si>
  <si>
    <t>NICK FOLIGNO</t>
  </si>
  <si>
    <t>RYAN CONMY</t>
  </si>
  <si>
    <t>JOONAS KORPISALO</t>
  </si>
  <si>
    <t>DANILA YUROV</t>
  </si>
  <si>
    <t>JAKUB DVORAK</t>
  </si>
  <si>
    <t>BRENDEN DILLON</t>
  </si>
  <si>
    <t>KRISTIAN EPPERSON</t>
  </si>
  <si>
    <t>MARIO FERRARO</t>
  </si>
  <si>
    <t>CARTER GEORGE</t>
  </si>
  <si>
    <t>YAKOV TRENIN</t>
  </si>
  <si>
    <t>ADAM GOLJER</t>
  </si>
  <si>
    <t>JOHNATHAN KOVACEVIC</t>
  </si>
  <si>
    <t>Terik Parascak</t>
  </si>
  <si>
    <t>ELTON HERMANSSON</t>
  </si>
  <si>
    <t>AATU JAMSEN</t>
  </si>
  <si>
    <t>NOAH CATES</t>
  </si>
  <si>
    <t>KIRILL KIRSANOV</t>
  </si>
  <si>
    <t>Ethan Belchetz</t>
  </si>
  <si>
    <t>KALEB LAWRENCE</t>
  </si>
  <si>
    <t>Elton Hermansson</t>
  </si>
  <si>
    <t>LIAM LEFEBVRE</t>
  </si>
  <si>
    <t>ZACH BOGOSIAN</t>
  </si>
  <si>
    <t>JIMMY LOMBARDI</t>
  </si>
  <si>
    <t>NINO NIEDERREITER</t>
  </si>
  <si>
    <t>CARSON LAMBOS</t>
  </si>
  <si>
    <t>BRENDAN MCMORROW</t>
  </si>
  <si>
    <t>DAEMON HUNT</t>
  </si>
  <si>
    <t>Justin Poirier</t>
  </si>
  <si>
    <t>GIORGOS PANTELAS</t>
  </si>
  <si>
    <t>SHANE WRIGHT</t>
  </si>
  <si>
    <t>MATT KIERSTED</t>
  </si>
  <si>
    <t>FRANCESCO PINELLI</t>
  </si>
  <si>
    <t>WILL CUYLLE</t>
  </si>
  <si>
    <t>VIKING GUSTAFSSON NYBERG</t>
  </si>
  <si>
    <t>JAMES REEDER</t>
  </si>
  <si>
    <t>DAVID SPACEK</t>
  </si>
  <si>
    <t>PETTERI RIMPINEN</t>
  </si>
  <si>
    <t>MACKIE SAMOSKEVICH</t>
  </si>
  <si>
    <t>YEGOR RYBKIN</t>
  </si>
  <si>
    <t>OLIVER KAPANEN</t>
  </si>
  <si>
    <t>OTTO SALIN</t>
  </si>
  <si>
    <t>ILYA MIKHEYEV</t>
  </si>
  <si>
    <t>Tynan Lawrence</t>
  </si>
  <si>
    <t>HAMPTON SLUKYNSKY</t>
  </si>
  <si>
    <t>JAKE EVANS</t>
  </si>
  <si>
    <t>JACK SPARKES</t>
  </si>
  <si>
    <t>OWEN BECK</t>
  </si>
  <si>
    <t>JARED WOOLLEY</t>
  </si>
  <si>
    <t>STUART SKINNER</t>
  </si>
  <si>
    <t>BLAKE ZIELINSKI</t>
  </si>
  <si>
    <t>MAX DOMI</t>
  </si>
  <si>
    <t>ZACHARY BOLDUC</t>
  </si>
  <si>
    <t>Oleg Kulebiakin</t>
  </si>
  <si>
    <t>KOEHN ZIEMMER</t>
  </si>
  <si>
    <t>TYSON FOERSTER</t>
  </si>
  <si>
    <t>LIRIM AMIDOVSKI</t>
  </si>
  <si>
    <t>ANTHONY STOLARZ</t>
  </si>
  <si>
    <t>FLORIAN XHEKAJ</t>
  </si>
  <si>
    <t>ADAM ANDERSSON</t>
  </si>
  <si>
    <t>JAKE NEIGHBOURS</t>
  </si>
  <si>
    <t>JARED DAVIDSON</t>
  </si>
  <si>
    <t>CAEDAN BANKIER</t>
  </si>
  <si>
    <t>ALEXANDRE CARRIER</t>
  </si>
  <si>
    <t>Andrew Basha</t>
  </si>
  <si>
    <t>ADAM BENAK</t>
  </si>
  <si>
    <t>IVAN DEMIDOV</t>
  </si>
  <si>
    <t>Charlie Cerrato</t>
  </si>
  <si>
    <t>NATE BENOIT</t>
  </si>
  <si>
    <t>JOSEPH WOLL</t>
  </si>
  <si>
    <t>JAMES CLARK</t>
  </si>
  <si>
    <t>ALEX IAFALLO</t>
  </si>
  <si>
    <t>BRAYDEN MCNABB</t>
  </si>
  <si>
    <t>BRETT BERARD</t>
  </si>
  <si>
    <t>Yegor Sidorov</t>
  </si>
  <si>
    <t>BARCLAY GOODROW</t>
  </si>
  <si>
    <t>SAMUEL POULIN</t>
  </si>
  <si>
    <t>THEODOR HALLQUISTH</t>
  </si>
  <si>
    <t>SIMON HOLMSTROM</t>
  </si>
  <si>
    <t>Oliver Suvanto</t>
  </si>
  <si>
    <t>RILEY HEIDT</t>
  </si>
  <si>
    <t>JUSTIN KIPKIE</t>
  </si>
  <si>
    <t>ARON KIVIHARJU</t>
  </si>
  <si>
    <t>JP Hurlbert</t>
  </si>
  <si>
    <t>CARTER KLIPPENSTEIN</t>
  </si>
  <si>
    <t>RASMUS KUMPULAINEN</t>
  </si>
  <si>
    <t>DAVID REINBACHER</t>
  </si>
  <si>
    <t>WARREN FOEGELE</t>
  </si>
  <si>
    <t>JAYDEN STRUBLE</t>
  </si>
  <si>
    <t>KAYDEN LEMIRE</t>
  </si>
  <si>
    <t>ADAM ENGSTROM</t>
  </si>
  <si>
    <t>Dmitri Buchelnikov</t>
  </si>
  <si>
    <t>RIEGER LORENZ</t>
  </si>
  <si>
    <t>ARBER XHEKAJ</t>
  </si>
  <si>
    <t>Cole Reschny</t>
  </si>
  <si>
    <t>RILEY MERCER</t>
  </si>
  <si>
    <t>JACK PEART</t>
  </si>
  <si>
    <t>OLIVER EKMAN-LARSSON</t>
  </si>
  <si>
    <t>AARON PIONK</t>
  </si>
  <si>
    <t>EVAN RODRIGUES</t>
  </si>
  <si>
    <t>Nikita Klepov</t>
  </si>
  <si>
    <t>RYDER RITCHIE</t>
  </si>
  <si>
    <t>NATE SCHMIDT</t>
  </si>
  <si>
    <t>ROMAN SCHMIDT</t>
  </si>
  <si>
    <t>ALEXANDER KERFOOT</t>
  </si>
  <si>
    <t>SEBASTIAN SOINI</t>
  </si>
  <si>
    <t>SCOTT MAYFIELD</t>
  </si>
  <si>
    <t>JONAS SIEGENTHALER</t>
  </si>
  <si>
    <t>Tomas Chrenko</t>
  </si>
  <si>
    <t>CHARLIE STRAMEL</t>
  </si>
  <si>
    <t>LENNI HAMEENAHO</t>
  </si>
  <si>
    <t>CHASE WUTZKE</t>
  </si>
  <si>
    <t>JOEL HOFER</t>
  </si>
  <si>
    <t>STEFAN NOESEN</t>
  </si>
  <si>
    <t>COOPER CLEAVES</t>
  </si>
  <si>
    <t>ALIAKSEI PROTAS</t>
  </si>
  <si>
    <t>EMMETT CROTEAU</t>
  </si>
  <si>
    <t>DAN VLADAR</t>
  </si>
  <si>
    <t>ARSENY GRITSYUK</t>
  </si>
  <si>
    <t>CONNOR BROWN</t>
  </si>
  <si>
    <t>Oscar Hemming</t>
  </si>
  <si>
    <t>FILIP ERIKSSON</t>
  </si>
  <si>
    <t>NICHOLAS ROBERTSON</t>
  </si>
  <si>
    <t>JESPER BOQVIST</t>
  </si>
  <si>
    <t>SEAN FARRELL</t>
  </si>
  <si>
    <t>Cameron Schmidt</t>
  </si>
  <si>
    <t>JACOB FOWLER</t>
  </si>
  <si>
    <t>RIDLY GREIG</t>
  </si>
  <si>
    <t>MICHAEL HAGE</t>
  </si>
  <si>
    <t>DAKOTA JOSHUA</t>
  </si>
  <si>
    <t>CARLOS HANDEL</t>
  </si>
  <si>
    <t>ILYA LYUBUSHKIN</t>
  </si>
  <si>
    <t>SAM HARRIS</t>
  </si>
  <si>
    <t>Jordan Dumais</t>
  </si>
  <si>
    <t>BRAYDEN KLIMPKE</t>
  </si>
  <si>
    <t>Carson Carels</t>
  </si>
  <si>
    <t>AATOS KOIVU</t>
  </si>
  <si>
    <t>BOGDAN KONYUSHKOV</t>
  </si>
  <si>
    <t>KAEDAN KORCZAK</t>
  </si>
  <si>
    <t>DECLAN CHISHOLM</t>
  </si>
  <si>
    <t>Jonas Lagerberg Hoen</t>
  </si>
  <si>
    <t>DMITRI KOSTENKO</t>
  </si>
  <si>
    <t>SEAMUS CASEY</t>
  </si>
  <si>
    <t>Carson Rehkopf</t>
  </si>
  <si>
    <t>HUNTER MCKOWN</t>
  </si>
  <si>
    <t>VLADISLAV KOLYACHONOK</t>
  </si>
  <si>
    <t>Vasiliy Ponomarev</t>
  </si>
  <si>
    <t>BEN MERRILL</t>
  </si>
  <si>
    <t>TOPIAS VILEN</t>
  </si>
  <si>
    <t>FILIP MESAR</t>
  </si>
  <si>
    <t>QUENTIN MILLER</t>
  </si>
  <si>
    <t>SAMUEL MONTEMBEAULT</t>
  </si>
  <si>
    <t>LUKE MITTELSTADT</t>
  </si>
  <si>
    <t>NICK PAUL</t>
  </si>
  <si>
    <t>JOHN MOONEY</t>
  </si>
  <si>
    <t>NICHOLAS PAUL</t>
  </si>
  <si>
    <t>HAYDEN PAUPANEKIS</t>
  </si>
  <si>
    <t>ADAM EDSTROM</t>
  </si>
  <si>
    <t>BRYCE PICKFORD</t>
  </si>
  <si>
    <t>BRADY MARTIN</t>
  </si>
  <si>
    <t>Eduard Sale</t>
  </si>
  <si>
    <t>OWEN PROTZ</t>
  </si>
  <si>
    <t>CHARLIE LINDGREN</t>
  </si>
  <si>
    <t>GLEB PUGACHYOV</t>
  </si>
  <si>
    <t>NILS HOGLANDER</t>
  </si>
  <si>
    <t>REID SCHAEFER</t>
  </si>
  <si>
    <t>VINZENZ ROHRER</t>
  </si>
  <si>
    <t>NIC DOWD</t>
  </si>
  <si>
    <t>WESLEY ROYSTON</t>
  </si>
  <si>
    <t>LUKE EVANGELISTA</t>
  </si>
  <si>
    <t>TIMOFEI RUNTSO</t>
  </si>
  <si>
    <t>ETHAN SAMSON</t>
  </si>
  <si>
    <t>VLADISLAV NAMESTNIKOV</t>
  </si>
  <si>
    <t>Egor Surin</t>
  </si>
  <si>
    <t>LOGAN SAWYER</t>
  </si>
  <si>
    <t>PIERRE ENGVALL</t>
  </si>
  <si>
    <t>MATTHEW WOOD</t>
  </si>
  <si>
    <t>TY SMILANIC</t>
  </si>
  <si>
    <t>JOAKIM KEMELL</t>
  </si>
  <si>
    <t>Alexander Command</t>
  </si>
  <si>
    <t>JACK SMITH</t>
  </si>
  <si>
    <t>OZZY WIESBLATT</t>
  </si>
  <si>
    <t>DANIIL SOBOLEV</t>
  </si>
  <si>
    <t>ALEX NEDELJKOVIC</t>
  </si>
  <si>
    <t>COLE O'HARA</t>
  </si>
  <si>
    <t>Brodie Ziemer</t>
  </si>
  <si>
    <t>MAKSYMILIAN SZUBER</t>
  </si>
  <si>
    <t>TYLER THORPE</t>
  </si>
  <si>
    <t>Chase Harrington</t>
  </si>
  <si>
    <t>YEVGENI VOLOKHIN</t>
  </si>
  <si>
    <t>NICK PERBIX</t>
  </si>
  <si>
    <t>Adam Novotny</t>
  </si>
  <si>
    <t>ALEXANDER ZHAROVSKY</t>
  </si>
  <si>
    <t>ADAM WILSBY</t>
  </si>
  <si>
    <t>Markus Ruck</t>
  </si>
  <si>
    <t>ARTEM BARABOSHA</t>
  </si>
  <si>
    <t>JUSTIN BARRON</t>
  </si>
  <si>
    <t>COLE BROWN</t>
  </si>
  <si>
    <t>RYAN UFKO</t>
  </si>
  <si>
    <t>CHASE CHESLOCK</t>
  </si>
  <si>
    <t>Jack Nesbitt</t>
  </si>
  <si>
    <t>ALEXANDER COMMAND</t>
  </si>
  <si>
    <t>MIKAEL DIOTTE</t>
  </si>
  <si>
    <t>ETHAN EDWARDS</t>
  </si>
  <si>
    <t>CASEY CIZIKAS</t>
  </si>
  <si>
    <t>JOSH FILMON</t>
  </si>
  <si>
    <t>ARTURS SILOVS</t>
  </si>
  <si>
    <t>Ivan Ryabkin</t>
  </si>
  <si>
    <t>CONRAD FONDRK</t>
  </si>
  <si>
    <t>NOEL ACCIARI</t>
  </si>
  <si>
    <t>Emil Hemming</t>
  </si>
  <si>
    <t>LAVR GASHILOV</t>
  </si>
  <si>
    <t>FREDERIK ANDERSEN</t>
  </si>
  <si>
    <t>MATIAS MACCELLI</t>
  </si>
  <si>
    <t>JEREMY HANZEL</t>
  </si>
  <si>
    <t>SEMYON VARLAMOV</t>
  </si>
  <si>
    <t>Ethan Gauthier</t>
  </si>
  <si>
    <t>VIKTOR HURTIG</t>
  </si>
  <si>
    <t>Kyle Maclean</t>
  </si>
  <si>
    <t>Jaxon Cover</t>
  </si>
  <si>
    <t>DANIIL KARPOVICH</t>
  </si>
  <si>
    <t>KYLE MACLEAN</t>
  </si>
  <si>
    <t>BEN KEVAN</t>
  </si>
  <si>
    <t>KEVIN STENLUND</t>
  </si>
  <si>
    <t>Emil Bemstrom</t>
  </si>
  <si>
    <t>SHANE LACHANCE</t>
  </si>
  <si>
    <t>EMIL HEINEMAN</t>
  </si>
  <si>
    <t>Colby Barlow</t>
  </si>
  <si>
    <t>CHARLIE LEDDY</t>
  </si>
  <si>
    <t>ANTHONY BEAUVILLIER</t>
  </si>
  <si>
    <t>CALUM RITCHIE</t>
  </si>
  <si>
    <t>Lukas Cormier</t>
  </si>
  <si>
    <t>AMADEUS LOMBARDI</t>
  </si>
  <si>
    <t>ARVID SODERBLOM</t>
  </si>
  <si>
    <t>VEETI LOUHIVAARA</t>
  </si>
  <si>
    <t>VICTOR EKLUND</t>
  </si>
  <si>
    <t>JAKUB MALEK</t>
  </si>
  <si>
    <t>NICK SEELER</t>
  </si>
  <si>
    <t>MITCHELL CHAFFEE</t>
  </si>
  <si>
    <t>Nikita Artamonov</t>
  </si>
  <si>
    <t>MATYAS MELOVSKY</t>
  </si>
  <si>
    <t>MASON MOE</t>
  </si>
  <si>
    <t>ETIENNE MORIN</t>
  </si>
  <si>
    <t>BRANDON DUHAIME</t>
  </si>
  <si>
    <t>Bill Zonnon</t>
  </si>
  <si>
    <t>DANIIL ORLOV</t>
  </si>
  <si>
    <t>MICHAEL AMADIO</t>
  </si>
  <si>
    <t>KASPER PIKKARAINEN</t>
  </si>
  <si>
    <t>PORTER MARTONE</t>
  </si>
  <si>
    <t>DAVID ROZSIVAL</t>
  </si>
  <si>
    <t>SAMU SALMINEN</t>
  </si>
  <si>
    <t>BRANDON TANEV</t>
  </si>
  <si>
    <t>ISAIAH GEORGE</t>
  </si>
  <si>
    <t>NIKITA SHCHERBAKOV</t>
  </si>
  <si>
    <t>MATTHEW KESSEL</t>
  </si>
  <si>
    <t>Keaton Verhoeff</t>
  </si>
  <si>
    <t>ANTON SILAYEV</t>
  </si>
  <si>
    <t>JEFFREY VIEL</t>
  </si>
  <si>
    <t>MARSHALL WARREN</t>
  </si>
  <si>
    <t>CAM SQUIRES</t>
  </si>
  <si>
    <t>BEN STEEVES</t>
  </si>
  <si>
    <t>MATIAS VANHANEN</t>
  </si>
  <si>
    <t>ALEXEY TOROPCHENKO</t>
  </si>
  <si>
    <t>NOAH LABA</t>
  </si>
  <si>
    <t>JOE VELENO</t>
  </si>
  <si>
    <t>MIKHAIL YEGOROV</t>
  </si>
  <si>
    <t>JUUSO PARSSINEN</t>
  </si>
  <si>
    <t>TOMMY BLEYL</t>
  </si>
  <si>
    <t>DMITRI BORICHEV</t>
  </si>
  <si>
    <t>DREW O'CONNOR</t>
  </si>
  <si>
    <t>CHASE BRADLEY</t>
  </si>
  <si>
    <t>DAVID EDSTROM</t>
  </si>
  <si>
    <t>MATT REMPE</t>
  </si>
  <si>
    <t>AIDEN FINK</t>
  </si>
  <si>
    <t>JAROSLAV CHMELAR</t>
  </si>
  <si>
    <t>JAKUB FLORIS</t>
  </si>
  <si>
    <t>SCOTT WEDGEWOOD</t>
  </si>
  <si>
    <t>GABE PERREAULT</t>
  </si>
  <si>
    <t>ANDREW GIBSON</t>
  </si>
  <si>
    <t>HIROKI GOJSIC</t>
  </si>
  <si>
    <t>JUSTIN GRAF</t>
  </si>
  <si>
    <t>TAYLOR RADDYSH</t>
  </si>
  <si>
    <t>ALEX HUANG</t>
  </si>
  <si>
    <t>ZACK OSTAPCHUK</t>
  </si>
  <si>
    <t>ADAM SYKORA</t>
  </si>
  <si>
    <t>ADAM INGRAM</t>
  </si>
  <si>
    <t>YANNI GOURDE</t>
  </si>
  <si>
    <t>Tony DeAngelo</t>
  </si>
  <si>
    <t>JACK IVANKOVIC</t>
  </si>
  <si>
    <t>RYKER LEE</t>
  </si>
  <si>
    <t>CONNOR DEWAR</t>
  </si>
  <si>
    <t>KALAN LIND</t>
  </si>
  <si>
    <t>LINUS KARLSSON</t>
  </si>
  <si>
    <t>URHO VAAKANAINEN</t>
  </si>
  <si>
    <t>Henry Mews</t>
  </si>
  <si>
    <t>MIGUEL MARQUES</t>
  </si>
  <si>
    <t>ANTON FORSBERG</t>
  </si>
  <si>
    <t>MATTHEW ROBERTSON</t>
  </si>
  <si>
    <t>TANNER MOLENDYK</t>
  </si>
  <si>
    <t>SCOTT MORROW</t>
  </si>
  <si>
    <t>SUTTER MUZZATTI</t>
  </si>
  <si>
    <t>DREW FORTESCUE</t>
  </si>
  <si>
    <t>DANIEL NIEMINEN</t>
  </si>
  <si>
    <t>VINCENT IORIO</t>
  </si>
  <si>
    <t>FELIX NILSSON</t>
  </si>
  <si>
    <t>COLE HUTSON</t>
  </si>
  <si>
    <t>VIKTOR NORRINGER</t>
  </si>
  <si>
    <t>RYAN LEONARD</t>
  </si>
  <si>
    <t>DENNIS CHOLOWSKI</t>
  </si>
  <si>
    <t>Andreas Athanasiou</t>
  </si>
  <si>
    <t>SAMUEL ERSSON</t>
  </si>
  <si>
    <t>ERIK PAHLSSON</t>
  </si>
  <si>
    <t>VILLE HUSSO</t>
  </si>
  <si>
    <t>VITALI PINCHUK</t>
  </si>
  <si>
    <t>Thomas Bleyl</t>
  </si>
  <si>
    <t>ISAK POSCH</t>
  </si>
  <si>
    <t>JESPER WALLSTEDT</t>
  </si>
  <si>
    <t>STEPHEN HALLIDAY</t>
  </si>
  <si>
    <t>CAMERON REID</t>
  </si>
  <si>
    <t>PAUL COTTER</t>
  </si>
  <si>
    <t>AUSTIN ROEST</t>
  </si>
  <si>
    <t>Kashawn Aitcheson</t>
  </si>
  <si>
    <t>JACOB ROMBACH</t>
  </si>
  <si>
    <t>FREDERICK GAUDREAU</t>
  </si>
  <si>
    <t>TEDDY STIGA</t>
  </si>
  <si>
    <t>BEN STRINDEN</t>
  </si>
  <si>
    <t>NICK COUSINS</t>
  </si>
  <si>
    <t>EGOR SURIN</t>
  </si>
  <si>
    <t>RYKER EVANS</t>
  </si>
  <si>
    <t>SAMMY BLAIS</t>
  </si>
  <si>
    <t>Kurtis Macdermid</t>
  </si>
  <si>
    <t>KURTIS MACDERMID</t>
  </si>
  <si>
    <t>Leo Sahlin Wallenius</t>
  </si>
  <si>
    <t>JOEY WILLIS</t>
  </si>
  <si>
    <t>PYOTR KOCHETKOV</t>
  </si>
  <si>
    <t>KASHAWN AITCHESON</t>
  </si>
  <si>
    <t>Cameron Reid</t>
  </si>
  <si>
    <t>KAMIL BEDNARIK</t>
  </si>
  <si>
    <t>VLADIMIR DRAVECKY</t>
  </si>
  <si>
    <t>YAROSLAV ASKAROV</t>
  </si>
  <si>
    <t>COLE EISERMAN</t>
  </si>
  <si>
    <t>JONATAN BERGGREN</t>
  </si>
  <si>
    <t>XAVIER BOURGAULT</t>
  </si>
  <si>
    <t>CARTER HART</t>
  </si>
  <si>
    <t>QUINN FINLEY</t>
  </si>
  <si>
    <t>ETHEN FRANK</t>
  </si>
  <si>
    <t>PHILIP TOMASINO</t>
  </si>
  <si>
    <t>DENNIS GOOD BOGG</t>
  </si>
  <si>
    <t>DANIIL TARASOV</t>
  </si>
  <si>
    <t>HAYDEN HODGSON</t>
  </si>
  <si>
    <t>MALTE GUSTAFSSON</t>
  </si>
  <si>
    <t>RYAN HEALEY</t>
  </si>
  <si>
    <t>SEBASTIAN COSSA</t>
  </si>
  <si>
    <t>ALEX JEFFERIES</t>
  </si>
  <si>
    <t>ADAM GAUDETTE</t>
  </si>
  <si>
    <t>DAYLAN KUEFLER</t>
  </si>
  <si>
    <t>ROSS JOHNSTON</t>
  </si>
  <si>
    <t>LINCOLN KUEHNE</t>
  </si>
  <si>
    <t>TYLER KLEVEN</t>
  </si>
  <si>
    <t>JACOB KVASNICKA</t>
  </si>
  <si>
    <t>JAKE O'BRIEN</t>
  </si>
  <si>
    <t>CARTER YAKEMCHUK</t>
  </si>
  <si>
    <t>SAM LAURILA</t>
  </si>
  <si>
    <t>DMITRI SIMASHEV</t>
  </si>
  <si>
    <t>JORIAN DONOVAN</t>
  </si>
  <si>
    <t>TOMAS MACHU</t>
  </si>
  <si>
    <t>NIKOLAS MATINPALO</t>
  </si>
  <si>
    <t>DANNY NELSON</t>
  </si>
  <si>
    <t>TIJ IGINLA</t>
  </si>
  <si>
    <t>JESSE NURMI</t>
  </si>
  <si>
    <t>BERKLY CATTON</t>
  </si>
  <si>
    <t>CALLE ODELIUS</t>
  </si>
  <si>
    <t>TOMAS POLETIN</t>
  </si>
  <si>
    <t>JETT LUCHANKO</t>
  </si>
  <si>
    <t>Maxim Strbak</t>
  </si>
  <si>
    <t>DANIIL PROKHOROV</t>
  </si>
  <si>
    <t>JESSE PULKKINEN</t>
  </si>
  <si>
    <t>BRANDON BUSSI</t>
  </si>
  <si>
    <t>Lukas Dragicevic</t>
  </si>
  <si>
    <t>LUCA ROMANO</t>
  </si>
  <si>
    <t>ZACHARY SCHULZ</t>
  </si>
  <si>
    <t>DENVER BARKEY</t>
  </si>
  <si>
    <t>XAVIER VEILLEUX</t>
  </si>
  <si>
    <t>GLEB VEREMYEV</t>
  </si>
  <si>
    <t>DANIIL BUT</t>
  </si>
  <si>
    <t>NATHAN ASPINALL</t>
  </si>
  <si>
    <t>SEAN BARNHILL</t>
  </si>
  <si>
    <t>Sean Behrens</t>
  </si>
  <si>
    <t>JACOB BATTAGLIA</t>
  </si>
  <si>
    <t>ALEX BUMP</t>
  </si>
  <si>
    <t>COLE BEAUDOIN</t>
  </si>
  <si>
    <t>RAOUL BOILARD</t>
  </si>
  <si>
    <t>MORGAN BARRON</t>
  </si>
  <si>
    <t>SPENCER BOWES</t>
  </si>
  <si>
    <t>TOMAS CHRENKO</t>
  </si>
  <si>
    <t>JACKSON DORRINGTON</t>
  </si>
  <si>
    <t>JAKE ALLEN</t>
  </si>
  <si>
    <t>Alfons Freij</t>
  </si>
  <si>
    <t>EJ EMERY</t>
  </si>
  <si>
    <t>MIKKEL ERIKSEN</t>
  </si>
  <si>
    <t>TOM WILLANDER</t>
  </si>
  <si>
    <t>FELIX FARHAMMAR</t>
  </si>
  <si>
    <t>MICHAEL CARCONE</t>
  </si>
  <si>
    <t>DAVID JIRICEK</t>
  </si>
  <si>
    <t>DYLAN GARAND</t>
  </si>
  <si>
    <t>SIMON BENOIT</t>
  </si>
  <si>
    <t>ARTEM GONCHAR</t>
  </si>
  <si>
    <t>OLIVER BONK</t>
  </si>
  <si>
    <t>LIAM GREENTREE</t>
  </si>
  <si>
    <t>Hunter Mcdonald</t>
  </si>
  <si>
    <t>TY MURCHISON</t>
  </si>
  <si>
    <t>TY HENRICKS</t>
  </si>
  <si>
    <t>KAILER YAMAMOTO</t>
  </si>
  <si>
    <t>HUNTER MCDONALD</t>
  </si>
  <si>
    <t>BRODY LAMB</t>
  </si>
  <si>
    <t>RASMUS LARSSON</t>
  </si>
  <si>
    <t>MICHAEL HRABAL</t>
  </si>
  <si>
    <t>BEN KINDEL</t>
  </si>
  <si>
    <t>ZEB LINDGREN</t>
  </si>
  <si>
    <t>BRYCE MCCONNELL-BARKER</t>
  </si>
  <si>
    <t>SAM DICKINSON</t>
  </si>
  <si>
    <t>CHARLIE MORRISON</t>
  </si>
  <si>
    <t>TRISTAN BROZ</t>
  </si>
  <si>
    <t>EVAN PASSMORE</t>
  </si>
  <si>
    <t>Tarin Smith</t>
  </si>
  <si>
    <t>DYLAN ROOBROECK</t>
  </si>
  <si>
    <t>Rutger Mcgroarty</t>
  </si>
  <si>
    <t>DANAI SHAIIKOV</t>
  </si>
  <si>
    <t>DALIBOR DVORSKY</t>
  </si>
  <si>
    <t>RUTGER MCGROARTY</t>
  </si>
  <si>
    <t>ALBERTS SMITS</t>
  </si>
  <si>
    <t>JACK BERGLUND</t>
  </si>
  <si>
    <t>MALCOLM SPENCE</t>
  </si>
  <si>
    <t>CONOR GEEKIE</t>
  </si>
  <si>
    <t>HENDRIX LAPIERRE</t>
  </si>
  <si>
    <t>ZEEV BUIUM</t>
  </si>
  <si>
    <t>ELMER SODERBLOM</t>
  </si>
  <si>
    <t>CAREY TERRANCE</t>
  </si>
  <si>
    <t>AIDAN THOMPSON</t>
  </si>
  <si>
    <t>WILLIAM TRUDEAU</t>
  </si>
  <si>
    <t>MATTHEW ANDONOVSKI</t>
  </si>
  <si>
    <t>LUCAS BECKMAN</t>
  </si>
  <si>
    <t>TY DELLANDREA</t>
  </si>
  <si>
    <t>Ryan Lin</t>
  </si>
  <si>
    <t>OWEN BECKNER</t>
  </si>
  <si>
    <t>VILLE KOIVUNEN</t>
  </si>
  <si>
    <t>TYLER BOUCHER</t>
  </si>
  <si>
    <t>FILIP HALLANDER</t>
  </si>
  <si>
    <t>JAXON COVER</t>
  </si>
  <si>
    <t>Tristan Bertucci</t>
  </si>
  <si>
    <t>Paul Fischer</t>
  </si>
  <si>
    <t>TYSON DYCK</t>
  </si>
  <si>
    <t>GABRIEL ELIASSON</t>
  </si>
  <si>
    <t>OWEN PICKERING</t>
  </si>
  <si>
    <t>LUCAS ELLINAS</t>
  </si>
  <si>
    <t>KASPER HALTTUNEN</t>
  </si>
  <si>
    <t>COLIN RALPH</t>
  </si>
  <si>
    <t>Vladislav Lukashevich</t>
  </si>
  <si>
    <t>TOMAS HAMARA</t>
  </si>
  <si>
    <t>ILYA SOLOVYOV</t>
  </si>
  <si>
    <t>LOGAN HENSLER</t>
  </si>
  <si>
    <t>JIMMY SNUGGERUD</t>
  </si>
  <si>
    <t>DECLAN CARLILE</t>
  </si>
  <si>
    <t>Sascha Boumedienne</t>
  </si>
  <si>
    <t>OSCAR HOLMERTZ</t>
  </si>
  <si>
    <t>CALEB JONES</t>
  </si>
  <si>
    <t>Artyom Duda</t>
  </si>
  <si>
    <t>BRUNO IDZAN</t>
  </si>
  <si>
    <t>HARRISON BRUNICKE</t>
  </si>
  <si>
    <t>DMITRI ISAYEV</t>
  </si>
  <si>
    <t>JAKE LIVANAVAGE</t>
  </si>
  <si>
    <t>Luca Marrelli</t>
  </si>
  <si>
    <t>CHRISTIAN KYROU</t>
  </si>
  <si>
    <t>EMIL ANDRAE</t>
  </si>
  <si>
    <t>ELLIOT LENNON</t>
  </si>
  <si>
    <t>BLAKE MONTGOMERY</t>
  </si>
  <si>
    <t>ANDRE GASSEAU</t>
  </si>
  <si>
    <t>Bobby Mcmann</t>
  </si>
  <si>
    <t>Francesco Dell'Elce</t>
  </si>
  <si>
    <t>JAVON MOORE</t>
  </si>
  <si>
    <t>ADAM NEMEC</t>
  </si>
  <si>
    <t>VLADIMIR NIKITIN</t>
  </si>
  <si>
    <t>Logan Hensler</t>
  </si>
  <si>
    <t>FILIP NORDBERG</t>
  </si>
  <si>
    <t>ERIC POHLKAMP</t>
  </si>
  <si>
    <t>IGOR CHERNYSHOV</t>
  </si>
  <si>
    <t>CAMERON O'NEILL</t>
  </si>
  <si>
    <t>Jared Mccann</t>
  </si>
  <si>
    <t>OSKAR PETTERSSON</t>
  </si>
  <si>
    <t>ALEX LYON</t>
  </si>
  <si>
    <t>COLLIN GRAF</t>
  </si>
  <si>
    <t>KEVIN REIDLER</t>
  </si>
  <si>
    <t>William Horcoff</t>
  </si>
  <si>
    <t>HOYT STANLEY</t>
  </si>
  <si>
    <t>BRANDON SVOBODA</t>
  </si>
  <si>
    <t>ALEX BARRE-BOULET</t>
  </si>
  <si>
    <t>DJIBRIL TOURE</t>
  </si>
  <si>
    <t>Cole Beaudoin</t>
  </si>
  <si>
    <t>ANDREI TROFIMOV</t>
  </si>
  <si>
    <t>Henry Brzustewicz</t>
  </si>
  <si>
    <t>NICHOLAS VANTASSELL</t>
  </si>
  <si>
    <t>BRAEDEN COOTES</t>
  </si>
  <si>
    <t>Cameron Lund</t>
  </si>
  <si>
    <t>THEO WALLBERG</t>
  </si>
  <si>
    <t>Daxon Rudolph</t>
  </si>
  <si>
    <t>EERIK WALLENIUS</t>
  </si>
  <si>
    <t>BRETT LEASON</t>
  </si>
  <si>
    <t>Alex Huang</t>
  </si>
  <si>
    <t>ETHAN CARDWELL</t>
  </si>
  <si>
    <t>CARTER AMICO</t>
  </si>
  <si>
    <t>CARSON BJARNASON</t>
  </si>
  <si>
    <t>Anton Silayev</t>
  </si>
  <si>
    <t>ALEX CIERNIK</t>
  </si>
  <si>
    <t>JACKSON EDWARD</t>
  </si>
  <si>
    <t>COLE KOEPKE</t>
  </si>
  <si>
    <t>LUCA CAGNONI</t>
  </si>
  <si>
    <t>MATTHEW GARD</t>
  </si>
  <si>
    <t>SPENCER GILL</t>
  </si>
  <si>
    <t>HELGE GRANS</t>
  </si>
  <si>
    <t>TERIK PARASCAK</t>
  </si>
  <si>
    <t>Dean Letourneau</t>
  </si>
  <si>
    <t>DEVIN KAPLAN</t>
  </si>
  <si>
    <t>Bryce Pickford</t>
  </si>
  <si>
    <t>DANILA KLIMOVICH</t>
  </si>
  <si>
    <t>BEN MEYERS</t>
  </si>
  <si>
    <t>Eric Pohlkamp</t>
  </si>
  <si>
    <t>COLE KNUBLE</t>
  </si>
  <si>
    <t>BRAYDEN YAGER</t>
  </si>
  <si>
    <t>OSCAR FISKER MOLGAARD</t>
  </si>
  <si>
    <t>Alexander Bilecki</t>
  </si>
  <si>
    <t>ALEKSEI KOLOSOV</t>
  </si>
  <si>
    <t>Juho Piiparinen</t>
  </si>
  <si>
    <t>BREK LISKE</t>
  </si>
  <si>
    <t>JONATHAN LEKKERIMAKI</t>
  </si>
  <si>
    <t>Axel Elofsson</t>
  </si>
  <si>
    <t>RYAN MACPHERSON</t>
  </si>
  <si>
    <t>JUSTIN CARBONNEAU</t>
  </si>
  <si>
    <t>Nikita Shcherbakov</t>
  </si>
  <si>
    <t>JANI NYMAN</t>
  </si>
  <si>
    <t>CURTIS DOUGLAS</t>
  </si>
  <si>
    <t>OWEN MCLAUGHLIN</t>
  </si>
  <si>
    <t>AUSTIN MOLINE</t>
  </si>
  <si>
    <t>LIAM OHGREN</t>
  </si>
  <si>
    <t>Ryker Lee</t>
  </si>
  <si>
    <t>TYSON JUGNAUTH</t>
  </si>
  <si>
    <t>Aiden Fink</t>
  </si>
  <si>
    <t>JACK MURTAGH</t>
  </si>
  <si>
    <t>Maxim Masse</t>
  </si>
  <si>
    <t>JACK NESBITT</t>
  </si>
  <si>
    <t>JACOB MELANSON</t>
  </si>
  <si>
    <t>Ethan Wyttenbach</t>
  </si>
  <si>
    <t>ILYA PAUTOV</t>
  </si>
  <si>
    <t>DEVIN COOLEY</t>
  </si>
  <si>
    <t>NOAH POWELL</t>
  </si>
  <si>
    <t>Jack Berglund</t>
  </si>
  <si>
    <t>MARTIN PSOHLAVEC</t>
  </si>
  <si>
    <t>STEVEN LORENTZ</t>
  </si>
  <si>
    <t>Vaclav Nestrasil</t>
  </si>
  <si>
    <t>NATHAN QUINN</t>
  </si>
  <si>
    <t>Marek Vanacker</t>
  </si>
  <si>
    <t>HEIKKI RUOHONEN</t>
  </si>
  <si>
    <t>MAKSIM SOKOLOVSKII</t>
  </si>
  <si>
    <t>Adam Benak</t>
  </si>
  <si>
    <t>SHANE VANSAGHI</t>
  </si>
  <si>
    <t>LUKE VLOOSWYK</t>
  </si>
  <si>
    <t>BILL ZONNON</t>
  </si>
  <si>
    <t>JOSHUA MAHURA</t>
  </si>
  <si>
    <t>MAX WESTERGARD</t>
  </si>
  <si>
    <t>EGOR ZAVRAGIN</t>
  </si>
  <si>
    <t>CALE FLEURY</t>
  </si>
  <si>
    <t>QUINN BEAUCHESNE</t>
  </si>
  <si>
    <t>Connor Mcmichael</t>
  </si>
  <si>
    <t>Mason Mctavish</t>
  </si>
  <si>
    <t>JOEL BLOMQVIST</t>
  </si>
  <si>
    <t>THEODOR NIEDERBACH</t>
  </si>
  <si>
    <t>ATLEY CALVERT</t>
  </si>
  <si>
    <t>JACK FINLEY</t>
  </si>
  <si>
    <t>JORDAN CHARRON</t>
  </si>
  <si>
    <t>GABRIEL D'AIGLE</t>
  </si>
  <si>
    <t>KALE DACH</t>
  </si>
  <si>
    <t>JUSTUS ANNUNEN</t>
  </si>
  <si>
    <t>LUKE DEVLIN</t>
  </si>
  <si>
    <t>JONAS JOHANSSON</t>
  </si>
  <si>
    <t>OTTO STENBERG</t>
  </si>
  <si>
    <t>MELVIN FERNSTROM</t>
  </si>
  <si>
    <t>TOMAS GALVAS</t>
  </si>
  <si>
    <t>AVERY HAYES</t>
  </si>
  <si>
    <t>WILLIAM HORCOFF</t>
  </si>
  <si>
    <t>ALEKSANTERI KASKIMAKI</t>
  </si>
  <si>
    <t>MIKHAIL ILYIN</t>
  </si>
  <si>
    <t>TREVOR CONNELLY</t>
  </si>
  <si>
    <t>EMIL JARVENTIE</t>
  </si>
  <si>
    <t>KALLE KANGAS</t>
  </si>
  <si>
    <t>PEYTON KETTLES</t>
  </si>
  <si>
    <t>DANIEL LAATSCH</t>
  </si>
  <si>
    <t>NATHAN WALKER</t>
  </si>
  <si>
    <t>CRUZ LUCIUS</t>
  </si>
  <si>
    <t>GAGE GONCALVES</t>
  </si>
  <si>
    <t>PIERCE MBUYI</t>
  </si>
  <si>
    <t>LOGAN MAILLOUX</t>
  </si>
  <si>
    <t>RYAN MILLER</t>
  </si>
  <si>
    <t>SERGEI MURASHOV</t>
  </si>
  <si>
    <t>BRADY PEDDLE</t>
  </si>
  <si>
    <t>THEO LINDSTEIN</t>
  </si>
  <si>
    <t>CHASE PIETILA</t>
  </si>
  <si>
    <t>ERIC COMRIE</t>
  </si>
  <si>
    <t>ZAM PLANTE</t>
  </si>
  <si>
    <t>VASILY PONOMAREV</t>
  </si>
  <si>
    <t>LIAM RUCK</t>
  </si>
  <si>
    <t>JEREMY DAVIES</t>
  </si>
  <si>
    <t>MARKUS RUCK</t>
  </si>
  <si>
    <t>MAC SWANSON</t>
  </si>
  <si>
    <t>DOMINIC JAMES</t>
  </si>
  <si>
    <t>KIRILL TANKOV</t>
  </si>
  <si>
    <t>LYNDEN LAKOVIC</t>
  </si>
  <si>
    <t>CHARLTON TRETHEWEY</t>
  </si>
  <si>
    <t>JOONA VAISANEN</t>
  </si>
  <si>
    <t>BRAD LAMBERT</t>
  </si>
  <si>
    <t>COLBY BARLOW</t>
  </si>
  <si>
    <t>ELI BARNETT</t>
  </si>
  <si>
    <t>FILIP BYSTEDT</t>
  </si>
  <si>
    <t>ZEMGUS GIRGENSONS</t>
  </si>
  <si>
    <t>MICHAEL FISHER</t>
  </si>
  <si>
    <t>JAKOB PELLETIER</t>
  </si>
  <si>
    <t>JAKE GUSTAFSON</t>
  </si>
  <si>
    <t>LEEVI MERILAINEN</t>
  </si>
  <si>
    <t>MATTIAS HAVELID</t>
  </si>
  <si>
    <t>Ryan Mcdonagh</t>
  </si>
  <si>
    <t>MAX HEISE</t>
  </si>
  <si>
    <t>SCOTT SABOURIN</t>
  </si>
  <si>
    <t>DAVID KLEE</t>
  </si>
  <si>
    <t>LAURENT BROSSOIT</t>
  </si>
  <si>
    <t>JANSEN HARKINS</t>
  </si>
  <si>
    <t>BRADY KNOWLING</t>
  </si>
  <si>
    <t>NICO DAWS</t>
  </si>
  <si>
    <t>DYLAN DUKE</t>
  </si>
  <si>
    <t>YAROSLAV KOROSTELYOV</t>
  </si>
  <si>
    <t>AXEL LANDEN</t>
  </si>
  <si>
    <t>REESE LAUBACH</t>
  </si>
  <si>
    <t>RYAN LIN</t>
  </si>
  <si>
    <t>CHARLE-EDOUARD D'ASTOUS</t>
  </si>
  <si>
    <t>CAM LUND</t>
  </si>
  <si>
    <t>ILYAS MAGOMEDSULTANOV</t>
  </si>
  <si>
    <t>COLE MCKINNEY</t>
  </si>
  <si>
    <t>NATE MISSKEY</t>
  </si>
  <si>
    <t>EMIL LILLEBERG</t>
  </si>
  <si>
    <t>JOEY MULDOWNEY</t>
  </si>
  <si>
    <t>MAX CROZIER</t>
  </si>
  <si>
    <t>QUENTIN MUSTY</t>
  </si>
  <si>
    <t>MAXIM GROSHEV</t>
  </si>
  <si>
    <t>TEDDY MUTRYN</t>
  </si>
  <si>
    <t>Gavin Mckenna</t>
  </si>
  <si>
    <t>JOSHUA RAVENSBERGEN</t>
  </si>
  <si>
    <t>YEGOR RIMASHEVSKIY</t>
  </si>
  <si>
    <t>COLTON ROBERTS</t>
  </si>
  <si>
    <t>JACOB QUILLAN</t>
  </si>
  <si>
    <t>LEO SAHLIN WALLENIUS</t>
  </si>
  <si>
    <t>BO GROULX</t>
  </si>
  <si>
    <t>IVAR STENBERG</t>
  </si>
  <si>
    <t>KEATON VERHOEFF</t>
  </si>
  <si>
    <t>GARRETT BROWN</t>
  </si>
  <si>
    <t>HAOXI (SIMON) WANG</t>
  </si>
  <si>
    <t>EASTON COWAN</t>
  </si>
  <si>
    <t>CARSON WETSCH</t>
  </si>
  <si>
    <t>MAXIM AGAFONOV</t>
  </si>
  <si>
    <t>Jake Mccabe</t>
  </si>
  <si>
    <t>KARL ANNBORN</t>
  </si>
  <si>
    <t>JON-RANDALL AVON</t>
  </si>
  <si>
    <t>ALEXIS BERNIER</t>
  </si>
  <si>
    <t>VADIM MOROZ</t>
  </si>
  <si>
    <t>CLARKE CASWELL</t>
  </si>
  <si>
    <t>ARSENI KOROMYSLOV</t>
  </si>
  <si>
    <t>LUKAS DRAGICEVIC</t>
  </si>
  <si>
    <t>Zack Macewen</t>
  </si>
  <si>
    <t>RYDEN EVERS</t>
  </si>
  <si>
    <t>ZACK MACEWEN</t>
  </si>
  <si>
    <t>VIKTOR FEDOROV</t>
  </si>
  <si>
    <t>RYAN TVERBERG</t>
  </si>
  <si>
    <t>JAKUB FIBIGR</t>
  </si>
  <si>
    <t>ZAC FUNK</t>
  </si>
  <si>
    <t>BLAKE FIDDLER</t>
  </si>
  <si>
    <t>JAGGER FIRKUS</t>
  </si>
  <si>
    <t>ZEB FORSFJALL</t>
  </si>
  <si>
    <t>DAVID GOYETTE</t>
  </si>
  <si>
    <t>PARKER WOTHERSPOON</t>
  </si>
  <si>
    <t>BARRETT HALL</t>
  </si>
  <si>
    <t>KADEN HAMMELL</t>
  </si>
  <si>
    <t>PHILIPPE MYERS</t>
  </si>
  <si>
    <t>JUSTIN JANICKE</t>
  </si>
  <si>
    <t>CASEY DESMITH</t>
  </si>
  <si>
    <t>DAKOTA MERMIS</t>
  </si>
  <si>
    <t>OLLIE JOSEPHSON</t>
  </si>
  <si>
    <t>WILLIAM VILLENEUVE</t>
  </si>
  <si>
    <t>UFA</t>
  </si>
  <si>
    <t>VLADIMIR TARASENKO</t>
  </si>
  <si>
    <t>NIKKE KOKKO</t>
  </si>
  <si>
    <t>NICK DESIMONE</t>
  </si>
  <si>
    <t>EELI TOLVANEN</t>
  </si>
  <si>
    <t>ANDREI LOSHKO</t>
  </si>
  <si>
    <t>KAAPO KAHKONEN</t>
  </si>
  <si>
    <t>MICHAEL BUNTING</t>
  </si>
  <si>
    <t>BEN MACDONALD</t>
  </si>
  <si>
    <t>MAX SASSON</t>
  </si>
  <si>
    <t>JULIUS MIETTINEN</t>
  </si>
  <si>
    <t>DAVID RITTICH</t>
  </si>
  <si>
    <t>EVANDER KANE</t>
  </si>
  <si>
    <t>LOGAN MORRISON</t>
  </si>
  <si>
    <t>JOSHUA BROWN</t>
  </si>
  <si>
    <t>CASEY MUTRYN</t>
  </si>
  <si>
    <t>ANDREW PEEKE</t>
  </si>
  <si>
    <t>REILLY SMITH</t>
  </si>
  <si>
    <t>TY NELSON</t>
  </si>
  <si>
    <t>VICTOR MANCINI</t>
  </si>
  <si>
    <t>LIAM O'BRIEN</t>
  </si>
  <si>
    <t>VILLE OTTAVAINEN</t>
  </si>
  <si>
    <t>VITEK VANECEK</t>
  </si>
  <si>
    <t>Jack Mcbain</t>
  </si>
  <si>
    <t>JEFF SKINNER</t>
  </si>
  <si>
    <t>CADEN PRICE</t>
  </si>
  <si>
    <t>GUSTAV NYQUIST</t>
  </si>
  <si>
    <t>CARSON REHKOPF</t>
  </si>
  <si>
    <t>CALVIN PICKARD</t>
  </si>
  <si>
    <t>ADAM HENRIQUE</t>
  </si>
  <si>
    <t>CHASE REID</t>
  </si>
  <si>
    <t>KEVIN ROONEY</t>
  </si>
  <si>
    <t>WILL REYNOLDS</t>
  </si>
  <si>
    <t>DANTON HEINEN</t>
  </si>
  <si>
    <t>KIM SAARINEN</t>
  </si>
  <si>
    <t>YEGOR BORIKOV</t>
  </si>
  <si>
    <t>BRANDON SAAD</t>
  </si>
  <si>
    <t>EDUARD SALE</t>
  </si>
  <si>
    <t>PETR SIKORA</t>
  </si>
  <si>
    <t>VISA VEDENPAA</t>
  </si>
  <si>
    <t>NATHAN VILLENEUVE</t>
  </si>
  <si>
    <t>VIGGO GUSTAFSSON</t>
  </si>
  <si>
    <t>SEMYON VYAZOVOI</t>
  </si>
  <si>
    <t>LUKE KUNIN</t>
  </si>
  <si>
    <t>ZACCHARYA WISDOM</t>
  </si>
  <si>
    <t>EVGENII DADONOV</t>
  </si>
  <si>
    <t>DMITRI BUCHELNIKOV</t>
  </si>
  <si>
    <t>TYSON JOST</t>
  </si>
  <si>
    <t>MICHAEL BUCHINGER</t>
  </si>
  <si>
    <t>QUINTON BURNS</t>
  </si>
  <si>
    <t>NOAH STEEN</t>
  </si>
  <si>
    <t>ARTHUR KALIYEV</t>
  </si>
  <si>
    <t>WILL CRANLEY</t>
  </si>
  <si>
    <t>NATHAN BASTIAN</t>
  </si>
  <si>
    <t>MADDOX DAGENAIS</t>
  </si>
  <si>
    <t>WILLIAM NICHOLL</t>
  </si>
  <si>
    <t>CURTIS LAZAR</t>
  </si>
  <si>
    <t>ZACH DEAN</t>
  </si>
  <si>
    <t>PAVEL MOYSEVICH</t>
  </si>
  <si>
    <t>PAVOL REGENDA</t>
  </si>
  <si>
    <t>ANTOINE DORION</t>
  </si>
  <si>
    <t>ALFONS FREIJ</t>
  </si>
  <si>
    <t>LUKE GLENDENING</t>
  </si>
  <si>
    <t>LUKAS FISCHER</t>
  </si>
  <si>
    <t>NICOLAS AUBE-KUBEL</t>
  </si>
  <si>
    <t>COLIN FITZGERALD</t>
  </si>
  <si>
    <t>TYLER KOPFF</t>
  </si>
  <si>
    <t>MIKHAIL FYODOROV</t>
  </si>
  <si>
    <t>ANRI RAVINSKIS</t>
  </si>
  <si>
    <t>ADAM ERNE</t>
  </si>
  <si>
    <t>MILTON GASTRIN</t>
  </si>
  <si>
    <t>NILS AMAN</t>
  </si>
  <si>
    <t>MARC-ANDRE GAUDET</t>
  </si>
  <si>
    <t>TRISTAN ALLARD</t>
  </si>
  <si>
    <t>NOAH PHILP</t>
  </si>
  <si>
    <t>MARCUS GIDLOF</t>
  </si>
  <si>
    <t>CALLUM TUNG</t>
  </si>
  <si>
    <t>JUHO LAMMIKKO</t>
  </si>
  <si>
    <t>ADAM JECHO</t>
  </si>
  <si>
    <t>ANTHONY RICHARD</t>
  </si>
  <si>
    <t>ADAM JIRICEK</t>
  </si>
  <si>
    <t>RAPHAEL LAVOIE</t>
  </si>
  <si>
    <t>ETHAN CZATA</t>
  </si>
  <si>
    <t>NOLAN FOOTE</t>
  </si>
  <si>
    <t>MATVEI KOROTKY</t>
  </si>
  <si>
    <t>MATT GRZELCYK</t>
  </si>
  <si>
    <t>ONDREJ KOS</t>
  </si>
  <si>
    <t>LEO LOOF</t>
  </si>
  <si>
    <t>MATTHEW MAYICH</t>
  </si>
  <si>
    <t>CARSON SOUCY</t>
  </si>
  <si>
    <t>WILLIAM MCISAAC</t>
  </si>
  <si>
    <t>ALEXANDER WEIERMAIR</t>
  </si>
  <si>
    <t>DEREK FORBORT</t>
  </si>
  <si>
    <t>TOMAS MRSIC</t>
  </si>
  <si>
    <t>COOPER GAY</t>
  </si>
  <si>
    <t>LANDON NYCZ</t>
  </si>
  <si>
    <t>JEFF PETRY</t>
  </si>
  <si>
    <t>JURAJ PEKARCIK</t>
  </si>
  <si>
    <t>DYLAN PETERSON</t>
  </si>
  <si>
    <t>VLADIMIR PROSKURIN</t>
  </si>
  <si>
    <t>Mackenzie Maceachern</t>
  </si>
  <si>
    <t>MIKE REILLY</t>
  </si>
  <si>
    <t>JACOB MOVERARE</t>
  </si>
  <si>
    <t>SIMON ROBERTSSON</t>
  </si>
  <si>
    <t>BEN HUTTON</t>
  </si>
  <si>
    <t>LUKE SCHAIRER</t>
  </si>
  <si>
    <t>JAKE BEAN</t>
  </si>
  <si>
    <t>JAKUB STANCL</t>
  </si>
  <si>
    <t>COLIN MILLER</t>
  </si>
  <si>
    <t>NIKITA SUSUEV</t>
  </si>
  <si>
    <t>BORYA VALIS</t>
  </si>
  <si>
    <t>PIERRE-OLIVIER JOSEPH</t>
  </si>
  <si>
    <t>FELIX TRUDEAU</t>
  </si>
  <si>
    <t>COLTON WHITE</t>
  </si>
  <si>
    <t>IVAN VOROBYOV</t>
  </si>
  <si>
    <t>Brayden Mcnabb</t>
  </si>
  <si>
    <t>TRAVIS HAMONIC</t>
  </si>
  <si>
    <t>TOMAS LAVOIE</t>
  </si>
  <si>
    <t>EVERETT BALDWIN</t>
  </si>
  <si>
    <t>ALEKSEI MEDVEDEV</t>
  </si>
  <si>
    <t>HAGEN BURROWS</t>
  </si>
  <si>
    <t>WARREN CLARK</t>
  </si>
  <si>
    <t>HARRISON MENEGHIN</t>
  </si>
  <si>
    <t>JOE CONNOR</t>
  </si>
  <si>
    <t>COOPER FLINTON</t>
  </si>
  <si>
    <t>AIDEN FOSTER</t>
  </si>
  <si>
    <t>ETHAN GAUTHIER</t>
  </si>
  <si>
    <t>DYLLAN GILL</t>
  </si>
  <si>
    <t>JOSHUA ROY</t>
  </si>
  <si>
    <t>JAN GOLICIC</t>
  </si>
  <si>
    <t>JAKUB DOBES</t>
  </si>
  <si>
    <t>JACK HARVEY</t>
  </si>
  <si>
    <t>ETHAN HAY</t>
  </si>
  <si>
    <t>CALEB HEIL</t>
  </si>
  <si>
    <t>LANDON SIM</t>
  </si>
  <si>
    <t>TOMAS KRALOVIC</t>
  </si>
  <si>
    <t>OLEG KULEBIAKIN</t>
  </si>
  <si>
    <t>CONNOR KURTH</t>
  </si>
  <si>
    <t>RODWIN DIONICIO</t>
  </si>
  <si>
    <t>LUCAS MERCURI</t>
  </si>
  <si>
    <t>MARCO MIGNOSA</t>
  </si>
  <si>
    <t>ARTEM DUDA</t>
  </si>
  <si>
    <t>SAM O'REILLY</t>
  </si>
  <si>
    <t>MAVERIC LAMOUREUX</t>
  </si>
  <si>
    <t>JACK PRIDHAM</t>
  </si>
  <si>
    <t>JULIAN LUTZ</t>
  </si>
  <si>
    <t>BEN RAUTIAINEN</t>
  </si>
  <si>
    <t>MILO ROELENS</t>
  </si>
  <si>
    <t>JOONA SAARELAINEN</t>
  </si>
  <si>
    <t>JAYSON SHAUGABAY</t>
  </si>
  <si>
    <t>MIKO MATIKKA</t>
  </si>
  <si>
    <t>GRANT SPADA</t>
  </si>
  <si>
    <t>AATU RATY</t>
  </si>
  <si>
    <t>GABRIEL SZTURC</t>
  </si>
  <si>
    <t>TY MUELLER</t>
  </si>
  <si>
    <t>KLAVS VEINBERGS</t>
  </si>
  <si>
    <t>JUUSO AINASTO</t>
  </si>
  <si>
    <t>PATRICK THOMAS</t>
  </si>
  <si>
    <t>ARTUR AKHTYAMOV</t>
  </si>
  <si>
    <t>CONNOR PUNNETT</t>
  </si>
  <si>
    <t>ALEXANDER BILECKI</t>
  </si>
  <si>
    <t>VINNY BORGESI</t>
  </si>
  <si>
    <t>BRANDON BUHR</t>
  </si>
  <si>
    <t>ARSHDEEP BAINS</t>
  </si>
  <si>
    <t>NOAH CHADWICK</t>
  </si>
  <si>
    <t>BEN DANFORD</t>
  </si>
  <si>
    <t>JACOB JULIEN</t>
  </si>
  <si>
    <t>MANS GUDMUNDSSON</t>
  </si>
  <si>
    <t>LUKE HAYMES</t>
  </si>
  <si>
    <t>RONI HIRVONEN</t>
  </si>
  <si>
    <t>MACKENZIE MACEACHERN</t>
  </si>
  <si>
    <t>TYLER HOPKINS</t>
  </si>
  <si>
    <t>VICTOR JOHANSSON</t>
  </si>
  <si>
    <t>HAYDN FLEURY</t>
  </si>
  <si>
    <t>Dylan Mcilrath</t>
  </si>
  <si>
    <t>TINUS LUC KOBLAR</t>
  </si>
  <si>
    <t>MATT LAHEY</t>
  </si>
  <si>
    <t>ELIAS PETTERSSON (d)</t>
  </si>
  <si>
    <t>ETHAN MACKENZIE</t>
  </si>
  <si>
    <t>HUDSON MALINOSKI</t>
  </si>
  <si>
    <t>SAM MCCUE</t>
  </si>
  <si>
    <t>JAMES STEFAN</t>
  </si>
  <si>
    <t>GAVIN MCKENNA</t>
  </si>
  <si>
    <t>KIRILL KUDRYAVTSEV</t>
  </si>
  <si>
    <t>JOE MILLER</t>
  </si>
  <si>
    <t>NICHOLAS MOLDENHAUER</t>
  </si>
  <si>
    <t>HARRY NANSI</t>
  </si>
  <si>
    <t>TOPI NIEMELA</t>
  </si>
  <si>
    <t>TIMOFEI OBVINTSEV</t>
  </si>
  <si>
    <t>ILYA SAFONOV</t>
  </si>
  <si>
    <t>ZACH OLSEN</t>
  </si>
  <si>
    <t>ALEXANDER PLESOVSKIKH</t>
  </si>
  <si>
    <t>RYAN CHESLEY</t>
  </si>
  <si>
    <t>TANNER LACZYNSKI</t>
  </si>
  <si>
    <t>PATRIKS PLUMINS</t>
  </si>
  <si>
    <t>KAI UCHACZ</t>
  </si>
  <si>
    <t>WYATT SCHINGOETHE</t>
  </si>
  <si>
    <t>ILYA PROTAS</t>
  </si>
  <si>
    <t>ALEXANDER HOLTZ</t>
  </si>
  <si>
    <t>JONAS RONDBJERG</t>
  </si>
  <si>
    <t>COOPER WILLIAMS</t>
  </si>
  <si>
    <t>OWEN ALLARD</t>
  </si>
  <si>
    <t>BRAEDEN BOWMAN</t>
  </si>
  <si>
    <t>CARL AXELSSON</t>
  </si>
  <si>
    <t>SAMU BAU</t>
  </si>
  <si>
    <t>MARC GATCOMB</t>
  </si>
  <si>
    <t>ETHAN BELCHETZ</t>
  </si>
  <si>
    <t>LEON MUGGLI</t>
  </si>
  <si>
    <t>ERIKS MATEIKO</t>
  </si>
  <si>
    <t>ILYA FEDOTOV</t>
  </si>
  <si>
    <t>KEVIN HE</t>
  </si>
  <si>
    <t>TERRELL GOLDSMITH</t>
  </si>
  <si>
    <t>VILLE HEINOLA</t>
  </si>
  <si>
    <t>STEPAN HOCH</t>
  </si>
  <si>
    <t>JAYCOB MEGNA</t>
  </si>
  <si>
    <t>DYLAN COGHLAN</t>
  </si>
  <si>
    <t>GABE SMITH</t>
  </si>
  <si>
    <t>ADAM GINNING</t>
  </si>
  <si>
    <t>LUDVIG JOHNSON</t>
  </si>
  <si>
    <t>CONNOR MACKEY</t>
  </si>
  <si>
    <t>JUSTIN SOURDIF</t>
  </si>
  <si>
    <t>SAM LIPKIN</t>
  </si>
  <si>
    <t>TANNER LUDTKE</t>
  </si>
  <si>
    <t>MATTHEW MORDEN</t>
  </si>
  <si>
    <t>CARSEN MUSSER</t>
  </si>
  <si>
    <t>NOEL NORDH</t>
  </si>
  <si>
    <t>MAX PSENICKA</t>
  </si>
  <si>
    <t>WILL SKAHAN</t>
  </si>
  <si>
    <t>JONNY BRODZINSKI</t>
  </si>
  <si>
    <t>MELKER THELIN</t>
  </si>
  <si>
    <t>IVAN MIROSHNICHENKO</t>
  </si>
  <si>
    <t>CAL THOMAS</t>
  </si>
  <si>
    <t>JOSH DUNNE</t>
  </si>
  <si>
    <t>IVAN TKACH-TKACHENKO</t>
  </si>
  <si>
    <t>JACKSON HALLUM</t>
  </si>
  <si>
    <t>BOGDAN TRINEYEV</t>
  </si>
  <si>
    <t>VEETI VAISANEN</t>
  </si>
  <si>
    <t>ADAM VALENTINI</t>
  </si>
  <si>
    <t>NIKLAS AARAM-OLSEN</t>
  </si>
  <si>
    <t>PARKER ALCOS</t>
  </si>
  <si>
    <t>VILMER ALRIKSSON</t>
  </si>
  <si>
    <t>WILSON BJORCK</t>
  </si>
  <si>
    <t>YAROSLAV BRYZGALOV</t>
  </si>
  <si>
    <t>AIDEN CELEBRINI</t>
  </si>
  <si>
    <t>JUSTIN HOLL</t>
  </si>
  <si>
    <t>GABRIEL CHIAROT</t>
  </si>
  <si>
    <t>DYLAN MCILRATH</t>
  </si>
  <si>
    <t>NIKO HUUHTANEN</t>
  </si>
  <si>
    <t>CONNOR DAVIS</t>
  </si>
  <si>
    <t>KIEREN DERVIN</t>
  </si>
  <si>
    <t>ISAK ROSEN</t>
  </si>
  <si>
    <t>DAIMON GARDNER</t>
  </si>
  <si>
    <t>DMITRI IVCHENKO</t>
  </si>
  <si>
    <t>AKU KOSKENVUO</t>
  </si>
  <si>
    <t>RILEY PATTERSON</t>
  </si>
  <si>
    <t>PARKER FORD</t>
  </si>
  <si>
    <t>DANIL ZHILKIN</t>
  </si>
  <si>
    <t>CALEB MALHOTRA</t>
  </si>
  <si>
    <t>SAWYER MYNIO</t>
  </si>
  <si>
    <t>ADAM NOVOTNY</t>
  </si>
  <si>
    <t>NIKITA CHIBRIKOV</t>
  </si>
  <si>
    <t>MATTHEW PERKINS</t>
  </si>
  <si>
    <t>BROOKS ROGOWSKI</t>
  </si>
  <si>
    <t>ANTHONY ROMANI</t>
  </si>
  <si>
    <t>TY YOUNG</t>
  </si>
  <si>
    <t>JAKUB BRABENEC</t>
  </si>
  <si>
    <t>NOAH GREGOR</t>
  </si>
  <si>
    <t>SEAN BURICK</t>
  </si>
  <si>
    <t>WALKER DUEHR</t>
  </si>
  <si>
    <t>MATHIEU CATAFORD</t>
  </si>
  <si>
    <t>LUKAS CORMIER</t>
  </si>
  <si>
    <t>JAKUB DEMEK</t>
  </si>
  <si>
    <t>NOAH ELLIS</t>
  </si>
  <si>
    <t>JOE FLEMING</t>
  </si>
  <si>
    <t>ELIAS SALOMONSSON</t>
  </si>
  <si>
    <t>JORDAN GUSTAFSON</t>
  </si>
  <si>
    <t>MIROSLAV HOLINKA</t>
  </si>
  <si>
    <t>JOHN ST. IVANY</t>
  </si>
  <si>
    <t>BEN HEMMERLING</t>
  </si>
  <si>
    <t>ISAAK PHILLIPS</t>
  </si>
  <si>
    <t>JAKOB IHS WOZNIAK</t>
  </si>
  <si>
    <t>HENRY THRUN</t>
  </si>
  <si>
    <t>ARTTU KARKI</t>
  </si>
  <si>
    <t>VILIAM KMEC</t>
  </si>
  <si>
    <t>CARL LINDBOM</t>
  </si>
  <si>
    <t>MATEO NOBERT</t>
  </si>
  <si>
    <t>MATYAS SAPOVALIV</t>
  </si>
  <si>
    <t>TRENT SWICK</t>
  </si>
  <si>
    <t>TUOMAS URONEN</t>
  </si>
  <si>
    <t>LUCAS VAN VLIET</t>
  </si>
  <si>
    <t>CAM ALLEN</t>
  </si>
  <si>
    <t>CAMERON WHITEHEAD</t>
  </si>
  <si>
    <t>BENJAMIN WILMOTT</t>
  </si>
  <si>
    <t>TYREL BAUER</t>
  </si>
  <si>
    <t>VIGGO BJORCK</t>
  </si>
  <si>
    <t>SASCHA BOUMEDIENNE</t>
  </si>
  <si>
    <t>JAXON FUDER</t>
  </si>
  <si>
    <t>DOMENIC DIVINCENTIIS</t>
  </si>
  <si>
    <t>EDISON ENGLE</t>
  </si>
  <si>
    <t>SAMUEL HRENAK</t>
  </si>
  <si>
    <t>VIKTOR KLINGSELL</t>
  </si>
  <si>
    <t>CONNOR LEVIS</t>
  </si>
  <si>
    <t>CHAZ LUCIUS</t>
  </si>
  <si>
    <t>AKIL THOMAS</t>
  </si>
  <si>
    <t>OWEN MARTIN</t>
  </si>
  <si>
    <t>THOMAS MILIC</t>
  </si>
  <si>
    <t>ZACH NEHRING</t>
  </si>
  <si>
    <t>FABIAN WAGNER</t>
  </si>
  <si>
    <t>TREY FIX-WOLANSKY</t>
  </si>
  <si>
    <t>KIERON WALTON</t>
  </si>
  <si>
    <t>ZACH WOOTEN</t>
  </si>
  <si>
    <t>ANDREAS ENGLUND</t>
  </si>
  <si>
    <t>CHASE CLARK</t>
  </si>
  <si>
    <t>ANDREW CRISTALL</t>
  </si>
  <si>
    <t>JACKSON CROWDER</t>
  </si>
  <si>
    <t>GUILLAUME BRISEBOIS</t>
  </si>
  <si>
    <t>ARON DAHLQVIST</t>
  </si>
  <si>
    <t>DAVID GUCCIARDI</t>
  </si>
  <si>
    <t>JUUSO VALIMAKI</t>
  </si>
  <si>
    <t>BRETT HYLAND</t>
  </si>
  <si>
    <t>ANTOINE KELLER</t>
  </si>
  <si>
    <t>NICHOLAS KEMPF</t>
  </si>
  <si>
    <t>JOAQUIM LEMAY</t>
  </si>
  <si>
    <t>LUDWIG PERSSON</t>
  </si>
  <si>
    <t>ALEXANDER SUZDALEV</t>
  </si>
  <si>
    <t>MIROSLAV SATAN</t>
  </si>
  <si>
    <t>MAXIM SCHAFER</t>
  </si>
  <si>
    <t>TYUS SPARKS</t>
  </si>
  <si>
    <t>COREY SCHUENEMAN</t>
  </si>
  <si>
    <t>PATRICK GILES</t>
  </si>
  <si>
    <t>HENRIK RYBINSKI</t>
  </si>
  <si>
    <t>JUDD CAULFIELD</t>
  </si>
  <si>
    <t>JACK AHCAN</t>
  </si>
  <si>
    <t>BLAKE SMITH</t>
  </si>
  <si>
    <t>COLE MCWARD</t>
  </si>
  <si>
    <t>JAMES HAMBLIN</t>
  </si>
  <si>
    <t>COOPER BLACK</t>
  </si>
  <si>
    <t>CAM DINEEN</t>
  </si>
  <si>
    <t>JETT WOO</t>
  </si>
  <si>
    <t>CALLE ROSEN</t>
  </si>
  <si>
    <t>JACK STUDNICKA</t>
  </si>
  <si>
    <t>GEORGII ROMANOV</t>
  </si>
  <si>
    <t>ZAC JONES</t>
  </si>
  <si>
    <t>ANTTI TUOMISTO</t>
  </si>
  <si>
    <t>NOLAN ALLAN</t>
  </si>
  <si>
    <t>DAMIEN CARFAGNA</t>
  </si>
  <si>
    <t>LUKE KRYS</t>
  </si>
  <si>
    <t>SHELDON DRIES</t>
  </si>
  <si>
    <t>SHANE SMITH</t>
  </si>
  <si>
    <t>GLENN GAWDIN</t>
  </si>
  <si>
    <t>ADAM BECKMAN</t>
  </si>
  <si>
    <t>HARRISON SCOTT</t>
  </si>
  <si>
    <t>LANE PEDERSON</t>
  </si>
  <si>
    <t>MARC DEL GAIZO</t>
  </si>
  <si>
    <t>STEVIE LESKOVAR</t>
  </si>
  <si>
    <t>FINN HARDING</t>
  </si>
  <si>
    <t>HUNTER SKINNER</t>
  </si>
  <si>
    <t>ETHAN BEAR</t>
  </si>
  <si>
    <t>JUSTIN KIRKLAND</t>
  </si>
  <si>
    <t>VINNI LETTIERI</t>
  </si>
  <si>
    <t>DYLAN GAMBRELL</t>
  </si>
  <si>
    <t>EDUARDS TRALMAKS</t>
  </si>
  <si>
    <t>HENRIK TIKKANEN</t>
  </si>
  <si>
    <t>WILMER SKOOG</t>
  </si>
  <si>
    <t>CONNOR UNGAR</t>
  </si>
  <si>
    <t>MATT LUFF</t>
  </si>
  <si>
    <t>MATT VILLALTA</t>
  </si>
  <si>
    <t>RILEY TUFTE</t>
  </si>
  <si>
    <t>ATRO LEPPANEN</t>
  </si>
  <si>
    <t>JACK THOMPSON</t>
  </si>
  <si>
    <t>PHEONIX COPLEY</t>
  </si>
  <si>
    <t>LIBOR HAJEK</t>
  </si>
  <si>
    <t>JACOB MACDONALD</t>
  </si>
  <si>
    <t>TYE FELHABER</t>
  </si>
  <si>
    <t>KYLE BURROUGHS</t>
  </si>
  <si>
    <t>NAVRIN MUTTER</t>
  </si>
  <si>
    <t>XAVIER PARENT</t>
  </si>
  <si>
    <t>MARC MCLAUGHLIN</t>
  </si>
  <si>
    <t>SIMON ZAJICEK</t>
  </si>
  <si>
    <t>JAN JENIK</t>
  </si>
  <si>
    <t>LIAM FOUDY</t>
  </si>
  <si>
    <t>JAKE LUCCHINI</t>
  </si>
  <si>
    <t>BILLY SWEEZEY</t>
  </si>
  <si>
    <t>TAYLOR GAUTHIER</t>
  </si>
  <si>
    <t>NICK ABRUZZESE</t>
  </si>
  <si>
    <t>ZACH SAWCHENKO</t>
  </si>
  <si>
    <t>AKU RATY</t>
  </si>
  <si>
    <t>MADS SOGAARD</t>
  </si>
  <si>
    <t>OWEN SILLINGER</t>
  </si>
  <si>
    <t>SAMUEL BOLDUC</t>
  </si>
  <si>
    <t>MICHAEL CALLAHAN</t>
  </si>
  <si>
    <t>JIRI PATERA</t>
  </si>
  <si>
    <t>REILLY WALSH</t>
  </si>
  <si>
    <t>BRANDON HALVERSON</t>
  </si>
  <si>
    <t>RYAN SUZUKI</t>
  </si>
  <si>
    <t>DYLAN ANHORN</t>
  </si>
  <si>
    <t>JASON POLIN</t>
  </si>
  <si>
    <t>MIKULAS HOVORKA</t>
  </si>
  <si>
    <t>MAXENCE GUENETTE</t>
  </si>
  <si>
    <t>DILLON DUBE</t>
  </si>
  <si>
    <t>DAVID GUSTAFSSON</t>
  </si>
  <si>
    <t>ISAAC POULTER</t>
  </si>
  <si>
    <t>CASEY FITZGERALD</t>
  </si>
  <si>
    <t>OLIVIER RODRIGUE</t>
  </si>
  <si>
    <t>AIDAN MCDONOUGH</t>
  </si>
  <si>
    <t>ALEX BELZILE</t>
  </si>
  <si>
    <t>MATTHEW STIENBURG</t>
  </si>
  <si>
    <t>JAKE LIVINGSTONE</t>
  </si>
  <si>
    <t>MASON SHAW</t>
  </si>
  <si>
    <t>BOKONDJI IMAMA</t>
  </si>
  <si>
    <t>CHRISTIAN WOLANIN</t>
  </si>
  <si>
    <t>JIMMY HUNTINGTON</t>
  </si>
  <si>
    <t>CHASE WOUTERS</t>
  </si>
  <si>
    <t>RONNIE ATTARD</t>
  </si>
  <si>
    <t>LUKE CAVALLIN</t>
  </si>
  <si>
    <t>SAMUEL HLAVAJ</t>
  </si>
  <si>
    <t>VICTOR OSTMAN</t>
  </si>
  <si>
    <t>SCOTT PERUNOVICH</t>
  </si>
  <si>
    <t>OLIVER OKULIAR</t>
  </si>
  <si>
    <t>LLEYTON ROED</t>
  </si>
  <si>
    <t>KYLE KEYSER</t>
  </si>
  <si>
    <t>PHILIPPE DAOUST</t>
  </si>
  <si>
    <t>TANNER HOWE</t>
  </si>
  <si>
    <t>DENNIS HILDEBY</t>
  </si>
  <si>
    <t>LOKE JOHANSSON</t>
  </si>
  <si>
    <t>JACKSON PARSONS</t>
  </si>
  <si>
    <t>JOSH DAVIES</t>
  </si>
  <si>
    <t>CADE WEBBER</t>
  </si>
  <si>
    <t>DRYDEN HUNT</t>
  </si>
  <si>
    <t>MICHAEL DIPIETRO</t>
  </si>
  <si>
    <t>CAMERON CROTTY</t>
  </si>
  <si>
    <t>MITCHELL GIBSON</t>
  </si>
  <si>
    <t>DEVON LEVI</t>
  </si>
  <si>
    <t>MICHAEL PEZZETTA</t>
  </si>
  <si>
    <t>JACK RATHBONE</t>
  </si>
  <si>
    <t>ERIK PORTILLO</t>
  </si>
  <si>
    <t>LUCAS CONDOTTA</t>
  </si>
  <si>
    <t>CAMERON HUGHES</t>
  </si>
  <si>
    <t>COLE GUTTMAN</t>
  </si>
  <si>
    <t>MARSHALL RIFAI</t>
  </si>
  <si>
    <t>SIMON LUNDMARK</t>
  </si>
  <si>
    <t>MATT TOMKINS</t>
  </si>
  <si>
    <t>NIKITA TOLOPILO</t>
  </si>
  <si>
    <t>JUSTIN DOWLING</t>
  </si>
  <si>
    <t>CLAY STEVENSON</t>
  </si>
  <si>
    <t>TYLER PITLICK</t>
  </si>
  <si>
    <t>STEVEN SANTINI</t>
  </si>
  <si>
    <t>MASON GEERTSEN</t>
  </si>
  <si>
    <t>ANTON BLIDH</t>
  </si>
  <si>
    <t>JOE HICKETTS</t>
  </si>
  <si>
    <t>MATT MURRAY</t>
  </si>
  <si>
    <t>SPENCER MARTIN</t>
  </si>
  <si>
    <t>MONTANA ONYEBUCHI</t>
  </si>
  <si>
    <t>JOHN HAYDEN</t>
  </si>
  <si>
    <t>JUHA JAASKA</t>
  </si>
  <si>
    <t>PHILIP KEMP</t>
  </si>
  <si>
    <t>CARSON MEYER</t>
  </si>
  <si>
    <t>WYATT AAMODT</t>
  </si>
  <si>
    <t>JAXSON STAUBER</t>
  </si>
  <si>
    <t>ANGUS CROOKSHANK</t>
  </si>
  <si>
    <t>JIMMY SCHULDT</t>
  </si>
  <si>
    <t>BEN MCCARTNEY</t>
  </si>
  <si>
    <t>CAM HEBIG</t>
  </si>
  <si>
    <t>SPENCER SMALLMAN</t>
  </si>
  <si>
    <t>LOUIE BELPEDIO</t>
  </si>
  <si>
    <t>RILEY STILLMAN</t>
  </si>
  <si>
    <t>MACKENZIE ENTWISTLE</t>
  </si>
  <si>
    <t>WILLIAM LAGESSON</t>
  </si>
  <si>
    <t>DERRICK POULIOT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</si>
</sst>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&quot;$&quot;#,##0.000"/>
  </numFmts>
  <fonts count="2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9"/>
      <color rgb="FF0070C0"/>
      <name val="Calibri"/>
      <family val="2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u/>
      <sz val="10"/>
      <color rgb="FF0070C0"/>
      <name val="Calibri"/>
      <family val="2"/>
    </font>
    <font>
      <sz val="10"/>
      <color rgb="FF0070C0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Times New Roman"/>
      <family val="1"/>
    </font>
    <font>
      <sz val="11"/>
      <name val="Calibri"/>
      <family val="2"/>
    </font>
    <font>
      <sz val="8"/>
      <name val="Calibri"/>
      <family val="2"/>
      <scheme val="minor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07E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333399"/>
      </left>
      <right style="medium">
        <color rgb="FFC0C0C0"/>
      </right>
      <top/>
      <bottom style="medium">
        <color rgb="FFC0C0C0"/>
      </bottom>
      <diagonal/>
    </border>
    <border>
      <left style="medium">
        <color indexed="6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medium">
        <color rgb="FF333399"/>
      </left>
      <right style="medium">
        <color rgb="FFC0C0C0"/>
      </right>
      <top/>
      <bottom/>
      <diagonal/>
    </border>
    <border>
      <left/>
      <right style="medium">
        <color rgb="FFC0C0C0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1" applyFill="1" applyAlignment="1" applyProtection="1"/>
    <xf numFmtId="0" fontId="4" fillId="3" borderId="0" xfId="0" applyFont="1" applyFill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" fillId="3" borderId="0" xfId="1" applyFill="1" applyBorder="1" applyAlignment="1" applyProtection="1"/>
    <xf numFmtId="164" fontId="0" fillId="0" borderId="0" xfId="0" applyNumberFormat="1" applyAlignment="1">
      <alignment horizontal="center"/>
    </xf>
    <xf numFmtId="164" fontId="4" fillId="3" borderId="0" xfId="0" applyNumberFormat="1" applyFont="1" applyFill="1"/>
    <xf numFmtId="164" fontId="0" fillId="0" borderId="0" xfId="0" applyNumberFormat="1"/>
    <xf numFmtId="164" fontId="3" fillId="2" borderId="0" xfId="0" applyNumberFormat="1" applyFont="1" applyFill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shrinkToFit="1"/>
    </xf>
    <xf numFmtId="0" fontId="0" fillId="2" borderId="0" xfId="0" quotePrefix="1" applyFill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0" fillId="0" borderId="0" xfId="0" quotePrefix="1"/>
    <xf numFmtId="0" fontId="8" fillId="0" borderId="0" xfId="0" applyFont="1"/>
    <xf numFmtId="0" fontId="2" fillId="3" borderId="0" xfId="0" applyFont="1" applyFill="1"/>
    <xf numFmtId="0" fontId="4" fillId="2" borderId="0" xfId="0" applyFont="1" applyFill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4" fontId="9" fillId="3" borderId="0" xfId="1" applyNumberFormat="1" applyFont="1" applyFill="1" applyAlignment="1" applyProtection="1"/>
    <xf numFmtId="0" fontId="9" fillId="3" borderId="0" xfId="1" applyFont="1" applyFill="1" applyAlignment="1" applyProtection="1"/>
    <xf numFmtId="0" fontId="9" fillId="0" borderId="0" xfId="1" applyFont="1" applyAlignment="1" applyProtection="1"/>
    <xf numFmtId="0" fontId="10" fillId="0" borderId="0" xfId="0" applyFont="1"/>
    <xf numFmtId="0" fontId="11" fillId="3" borderId="0" xfId="0" applyFont="1" applyFill="1"/>
    <xf numFmtId="164" fontId="12" fillId="3" borderId="0" xfId="1" applyNumberFormat="1" applyFont="1" applyFill="1" applyAlignment="1" applyProtection="1"/>
    <xf numFmtId="0" fontId="12" fillId="3" borderId="0" xfId="1" applyFont="1" applyFill="1" applyAlignment="1" applyProtection="1"/>
    <xf numFmtId="0" fontId="14" fillId="0" borderId="5" xfId="0" applyFont="1" applyBorder="1" applyAlignment="1">
      <alignment horizontal="center"/>
    </xf>
    <xf numFmtId="0" fontId="14" fillId="0" borderId="6" xfId="0" applyFont="1" applyBorder="1"/>
    <xf numFmtId="164" fontId="15" fillId="3" borderId="0" xfId="0" applyNumberFormat="1" applyFont="1" applyFill="1"/>
    <xf numFmtId="0" fontId="15" fillId="3" borderId="0" xfId="0" applyFont="1" applyFill="1"/>
    <xf numFmtId="0" fontId="2" fillId="0" borderId="0" xfId="0" applyFont="1" applyAlignment="1">
      <alignment horizontal="center"/>
    </xf>
    <xf numFmtId="0" fontId="5" fillId="3" borderId="1" xfId="0" quotePrefix="1" applyFont="1" applyFill="1" applyBorder="1" applyAlignment="1">
      <alignment shrinkToFit="1"/>
    </xf>
    <xf numFmtId="0" fontId="18" fillId="3" borderId="0" xfId="0" applyFont="1" applyFill="1"/>
    <xf numFmtId="1" fontId="19" fillId="0" borderId="0" xfId="0" applyNumberFormat="1" applyFont="1" applyAlignment="1">
      <alignment horizontal="center"/>
    </xf>
    <xf numFmtId="0" fontId="20" fillId="0" borderId="0" xfId="0" applyFont="1"/>
    <xf numFmtId="0" fontId="22" fillId="0" borderId="6" xfId="0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/>
    <xf numFmtId="0" fontId="22" fillId="0" borderId="8" xfId="0" applyFont="1" applyBorder="1" applyAlignment="1">
      <alignment horizontal="center"/>
    </xf>
    <xf numFmtId="0" fontId="22" fillId="0" borderId="5" xfId="0" applyFont="1" applyBorder="1"/>
    <xf numFmtId="0" fontId="22" fillId="0" borderId="5" xfId="0" applyFont="1" applyBorder="1" applyAlignment="1">
      <alignment horizontal="center"/>
    </xf>
    <xf numFmtId="0" fontId="22" fillId="0" borderId="8" xfId="0" applyFont="1" applyBorder="1"/>
    <xf numFmtId="0" fontId="14" fillId="0" borderId="9" xfId="0" applyFont="1" applyBorder="1"/>
    <xf numFmtId="0" fontId="14" fillId="0" borderId="10" xfId="0" applyFont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6" fontId="0" fillId="0" borderId="0" xfId="0" applyNumberFormat="1"/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6" borderId="0" xfId="0" applyFont="1" applyFill="1"/>
    <xf numFmtId="0" fontId="0" fillId="6" borderId="0" xfId="0" applyFill="1"/>
    <xf numFmtId="164" fontId="17" fillId="3" borderId="0" xfId="0" applyNumberFormat="1" applyFont="1" applyFill="1"/>
    <xf numFmtId="164" fontId="0" fillId="3" borderId="0" xfId="0" applyNumberFormat="1" applyFill="1"/>
    <xf numFmtId="0" fontId="13" fillId="3" borderId="0" xfId="0" applyFont="1" applyFill="1"/>
    <xf numFmtId="0" fontId="23" fillId="0" borderId="0" xfId="2" applyAlignment="1">
      <alignment horizontal="center"/>
    </xf>
    <xf numFmtId="0" fontId="24" fillId="0" borderId="0" xfId="2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5" fillId="7" borderId="1" xfId="1" applyFont="1" applyFill="1" applyBorder="1" applyAlignment="1" applyProtection="1">
      <alignment vertical="center"/>
    </xf>
    <xf numFmtId="1" fontId="0" fillId="0" borderId="0" xfId="0" applyNumberFormat="1"/>
    <xf numFmtId="4" fontId="0" fillId="0" borderId="0" xfId="0" applyNumberFormat="1"/>
    <xf numFmtId="0" fontId="25" fillId="7" borderId="0" xfId="1" applyFont="1" applyFill="1" applyBorder="1" applyAlignment="1" applyProtection="1">
      <alignment vertical="center"/>
    </xf>
    <xf numFmtId="1" fontId="5" fillId="3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B62FC0B2-93A0-4071-B0E4-8BF452B39380}"/>
  </cellStyles>
  <dxfs count="115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19050</xdr:rowOff>
    </xdr:from>
    <xdr:ext cx="4021667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050"/>
          <a:ext cx="4021667" cy="9048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6</xdr:col>
      <xdr:colOff>183092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575"/>
          <a:ext cx="4021667" cy="90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19050</xdr:rowOff>
    </xdr:from>
    <xdr:ext cx="4021667" cy="9048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050"/>
          <a:ext cx="4021667" cy="9048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6</xdr:col>
      <xdr:colOff>106892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"/>
          <a:ext cx="4021667" cy="904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33131</xdr:colOff>
      <xdr:row>0</xdr:row>
      <xdr:rowOff>24849</xdr:rowOff>
    </xdr:from>
    <xdr:to>
      <xdr:col>5</xdr:col>
      <xdr:colOff>542972</xdr:colOff>
      <xdr:row>4</xdr:row>
      <xdr:rowOff>167724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1" y="24849"/>
          <a:ext cx="4021667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12"/>
  <sheetViews>
    <sheetView tabSelected="1" workbookViewId="0">
      <pane xSplit="2" ySplit="6" topLeftCell="C307" activePane="bottomRight" state="frozen"/>
      <selection pane="bottomRight" activeCell="B322" sqref="B322"/>
      <selection pane="bottomLeft" activeCell="A7" sqref="A7"/>
      <selection pane="topRight" activeCell="C1" sqref="C1"/>
    </sheetView>
  </sheetViews>
  <sheetFormatPr defaultColWidth="0" defaultRowHeight="15" zeroHeight="1"/>
  <cols>
    <col min="1" max="1" width="9.140625" customWidth="1"/>
    <col min="2" max="2" width="20.42578125" customWidth="1"/>
    <col min="3" max="3" width="16.85546875" customWidth="1"/>
    <col min="4" max="19" width="9.140625" customWidth="1"/>
    <col min="20" max="20" width="10.42578125" customWidth="1"/>
    <col min="21" max="21" width="32.5703125" customWidth="1"/>
    <col min="22" max="16384" width="9.140625" hidden="1"/>
  </cols>
  <sheetData>
    <row r="1" spans="1:22">
      <c r="A1" s="6"/>
      <c r="F1" s="6"/>
      <c r="G1" s="6"/>
      <c r="H1" s="6"/>
      <c r="I1" s="6"/>
      <c r="J1" s="6"/>
      <c r="K1" s="25" t="s">
        <v>0</v>
      </c>
      <c r="L1" s="9"/>
      <c r="M1" s="33" t="s">
        <v>1</v>
      </c>
      <c r="N1" s="34" t="s">
        <v>2</v>
      </c>
      <c r="O1" s="6"/>
      <c r="P1" s="6"/>
      <c r="Q1" s="6"/>
      <c r="R1" s="6"/>
      <c r="S1" s="6"/>
      <c r="T1" s="6"/>
      <c r="U1" s="6"/>
    </row>
    <row r="2" spans="1:22">
      <c r="A2" s="6"/>
      <c r="F2" s="6"/>
      <c r="G2" s="6"/>
      <c r="H2" s="8"/>
      <c r="I2" s="8"/>
      <c r="K2" s="6"/>
      <c r="L2" s="9"/>
      <c r="M2" s="33" t="s">
        <v>3</v>
      </c>
      <c r="N2" s="34" t="s">
        <v>4</v>
      </c>
      <c r="O2" s="6"/>
      <c r="P2" s="6"/>
      <c r="Q2" s="6"/>
      <c r="R2" s="6"/>
      <c r="S2" s="6"/>
      <c r="T2" s="6"/>
      <c r="U2" s="6"/>
    </row>
    <row r="3" spans="1:22">
      <c r="A3" s="6"/>
      <c r="F3" s="6"/>
      <c r="G3" s="6"/>
      <c r="H3" s="6" t="s">
        <v>5</v>
      </c>
      <c r="I3" s="6"/>
      <c r="J3" s="6"/>
      <c r="K3" s="6"/>
      <c r="L3" s="9"/>
      <c r="M3" s="33" t="s">
        <v>6</v>
      </c>
      <c r="N3" s="62" t="s">
        <v>7</v>
      </c>
      <c r="O3" s="6"/>
      <c r="P3" s="6"/>
      <c r="Q3" s="6"/>
      <c r="R3" s="6"/>
      <c r="S3" s="6"/>
      <c r="T3" s="6"/>
      <c r="U3" s="6"/>
    </row>
    <row r="4" spans="1:22">
      <c r="A4" s="6"/>
      <c r="F4" s="6"/>
      <c r="G4" s="6"/>
      <c r="H4" s="72" t="s">
        <v>8</v>
      </c>
      <c r="I4" s="73"/>
      <c r="J4" s="74"/>
      <c r="K4" s="6"/>
      <c r="L4" s="9"/>
      <c r="M4" s="60" t="str">
        <f>'Points&amp;Potential'!$M$4</f>
        <v>Updated: Aug 02</v>
      </c>
      <c r="N4" s="9"/>
      <c r="O4" s="9"/>
      <c r="P4" s="9" t="s">
        <v>9</v>
      </c>
      <c r="Q4" s="9"/>
      <c r="R4" s="6"/>
      <c r="S4" s="6"/>
      <c r="T4" s="6"/>
      <c r="U4" s="6"/>
    </row>
    <row r="5" spans="1:22">
      <c r="A5" s="6"/>
      <c r="F5" s="6"/>
      <c r="G5" s="6"/>
      <c r="I5" s="6"/>
      <c r="J5" s="6"/>
      <c r="K5" s="6"/>
      <c r="L5" s="6"/>
      <c r="M5" s="61"/>
      <c r="N5" s="9"/>
      <c r="O5" s="6"/>
      <c r="P5" s="6"/>
      <c r="Q5" s="6"/>
      <c r="R5" s="6"/>
      <c r="S5" s="6"/>
      <c r="T5" s="6"/>
      <c r="U5" s="6"/>
    </row>
    <row r="6" spans="1:22">
      <c r="A6" s="3" t="s">
        <v>10</v>
      </c>
      <c r="B6" s="2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  <c r="L6" s="19" t="s">
        <v>21</v>
      </c>
      <c r="M6" s="19" t="s">
        <v>22</v>
      </c>
      <c r="N6" s="3" t="s">
        <v>23</v>
      </c>
      <c r="O6" s="3" t="s">
        <v>24</v>
      </c>
      <c r="P6" s="3" t="s">
        <v>25</v>
      </c>
      <c r="Q6" s="3" t="s">
        <v>26</v>
      </c>
      <c r="R6" s="4" t="s">
        <v>27</v>
      </c>
      <c r="S6" s="16" t="str">
        <f>IF(H4="2011 - 2012 Cap #","Cap Hit", "Salary")</f>
        <v>Salary</v>
      </c>
      <c r="T6" s="5" t="s">
        <v>28</v>
      </c>
      <c r="U6" s="3" t="s">
        <v>29</v>
      </c>
      <c r="V6" t="s">
        <v>30</v>
      </c>
    </row>
    <row r="7" spans="1:22">
      <c r="A7" s="11">
        <v>1</v>
      </c>
      <c r="B7" s="67" t="s">
        <v>31</v>
      </c>
      <c r="C7" s="11">
        <f>VLOOKUP(B7, Paste!$AG$3:$AH$2083, 2, FALSE)</f>
        <v>29.4</v>
      </c>
      <c r="D7" s="11" t="str">
        <f>VLOOKUP($B7, Paste!$A$3:$H$933, 6, FALSE)</f>
        <v>C</v>
      </c>
      <c r="E7" s="11">
        <f>IFERROR(VLOOKUP($B7, Paste!$J$3:$L$933, 3, FALSE), "")</f>
        <v>135</v>
      </c>
      <c r="F7" s="11">
        <f>IFERROR(VLOOKUP($B7, Paste!$J$3:$L$933, 2, FALSE), "")</f>
        <v>160</v>
      </c>
      <c r="G7" s="11" t="str">
        <f>VLOOKUP($B7, Paste!$A$3:$H$933, 8, FALSE)</f>
        <v>EDM</v>
      </c>
      <c r="H7" s="71">
        <f>VLOOKUP($B7, Paste!$A$3:$H$933, 2, FALSE)</f>
        <v>77</v>
      </c>
      <c r="I7" s="71">
        <f>VLOOKUP($B7, Paste!$A$3:$H$933, 3, FALSE)</f>
        <v>36.462053785803214</v>
      </c>
      <c r="J7" s="71">
        <f t="shared" ref="J7:J70" si="0">K7-I7</f>
        <v>94.720675776696766</v>
      </c>
      <c r="K7" s="71">
        <f>VLOOKUP($B7, Paste!$A$3:$H$933, 4, FALSE)</f>
        <v>131.18272956249999</v>
      </c>
      <c r="L7" s="11" t="str">
        <f>IF(ISBLANK(VLOOKUP(B7, 'SOG&amp;PlusMinus'!$B$7:$E$912, 3, FALSE)), "", VLOOKUP(B7,'SOG&amp;PlusMinus'!$B$7:$E$912, 3, FALSE))</f>
        <v>A</v>
      </c>
      <c r="M7" s="11">
        <f>IF(ISBLANK(VLOOKUP(B7, 'SOG&amp;PlusMinus'!$B$7:$E$912, 4, FALSE)), "", VLOOKUP(B7, 'SOG&amp;PlusMinus'!$B$7:$E$912, 4, FALSE))</f>
        <v>1</v>
      </c>
      <c r="N7" s="71">
        <f>VLOOKUP($B7, Paste!$A$3:$H$933, 5, FALSE)</f>
        <v>37.986666666666665</v>
      </c>
      <c r="O7" s="11">
        <f>IF(ISERROR(VLOOKUP(B7, Paste!$AB$3:$AE$2349, 3, FALSE)), "", VLOOKUP(B7, Paste!$AB$3:$AE$2349, 3, FALSE))</f>
        <v>42</v>
      </c>
      <c r="P7" s="11">
        <f>IF(ISERROR(VLOOKUP(B7, Paste!$AB$3:$AC$2343, 2, FALSE)), "", VLOOKUP(B7, Paste!$AB$3:$AC$2343, 2, FALSE))</f>
        <v>27</v>
      </c>
      <c r="Q7" s="11">
        <f>IF(ISERROR(VLOOKUP(B7, Paste!$AB$3:$AE$2349, 4, FALSE)), "", VLOOKUP(B7, Paste!$AB$3:$AE$2349, 4, FALSE))</f>
        <v>277</v>
      </c>
      <c r="R7" s="11" t="str">
        <f>IF(ISERROR(VLOOKUP(B7, Paste!$N$3:$N$250, 1, FALSE)), "", VLOOKUP(B7, Paste!$N$3:$O$250, 2, FALSE))</f>
        <v/>
      </c>
      <c r="S7" s="27">
        <f>VLOOKUP($B7, Paste!$W$3:$Z$10064, IF($H$4="Cap Hit",3, IF($H$4="AAV", 4, 2)), FALSE)</f>
        <v>12.5</v>
      </c>
      <c r="T7" s="11" t="str">
        <f>IF(ISERROR(VLOOKUP(B7, Paste!$Q$3:$Q$245, 1, FALSE)), "", VLOOKUP(B7, Paste!$Q$3:$R$245, 2, FALSE))</f>
        <v/>
      </c>
      <c r="U7" s="18" t="str">
        <f>IF(VLOOKUP(B7, 'Points&amp;Potential'!$B$7:$O$943, 14, FALSE)=0, "", VLOOKUP(B7, 'Points&amp;Potential'!$B$7:$O$943, 14, FALSE))</f>
        <v/>
      </c>
      <c r="V7" s="7" t="str">
        <f>IF(ISERROR(VLOOKUP(B7, Paste!$T$3:$T$1045, 1, FALSE)), "", VLOOKUP(B7, Paste!$T$3:$U$1144, 2, FALSE))</f>
        <v/>
      </c>
    </row>
    <row r="8" spans="1:22">
      <c r="A8" s="11">
        <v>2</v>
      </c>
      <c r="B8" s="67" t="s">
        <v>32</v>
      </c>
      <c r="C8" s="11">
        <f>VLOOKUP(B8, Paste!$AG$3:$AH$2083, 2, FALSE)</f>
        <v>33</v>
      </c>
      <c r="D8" s="11" t="str">
        <f>VLOOKUP($B8, Paste!$A$3:$H$933, 6, FALSE)</f>
        <v>RW</v>
      </c>
      <c r="E8" s="11">
        <f>IFERROR(VLOOKUP($B8, Paste!$J$3:$L$933, 3, FALSE), "")</f>
        <v>120</v>
      </c>
      <c r="F8" s="11">
        <f>IFERROR(VLOOKUP($B8, Paste!$J$3:$L$933, 2, FALSE), "")</f>
        <v>140</v>
      </c>
      <c r="G8" s="11" t="str">
        <f>VLOOKUP($B8, Paste!$A$3:$H$933, 8, FALSE)</f>
        <v>TBL</v>
      </c>
      <c r="H8" s="71">
        <f>VLOOKUP($B8, Paste!$A$3:$H$933, 2, FALSE)</f>
        <v>80.666666666666671</v>
      </c>
      <c r="I8" s="71">
        <f>VLOOKUP($B8, Paste!$A$3:$H$933, 3, FALSE)</f>
        <v>41.575333826126929</v>
      </c>
      <c r="J8" s="71">
        <f t="shared" si="0"/>
        <v>86.455976173873097</v>
      </c>
      <c r="K8" s="71">
        <f>VLOOKUP($B8, Paste!$A$3:$H$933, 4, FALSE)</f>
        <v>128.03131000000002</v>
      </c>
      <c r="L8" s="11" t="str">
        <f>IF(ISBLANK(VLOOKUP(B8, 'SOG&amp;PlusMinus'!$B$7:$E$912, 3, FALSE)), "", VLOOKUP(B8,'SOG&amp;PlusMinus'!$B$7:$E$912, 3, FALSE))</f>
        <v>A</v>
      </c>
      <c r="M8" s="11">
        <f>IF(ISBLANK(VLOOKUP(B8, 'SOG&amp;PlusMinus'!$B$7:$E$912, 4, FALSE)), "", VLOOKUP(B8, 'SOG&amp;PlusMinus'!$B$7:$E$912, 4, FALSE))</f>
        <v>1</v>
      </c>
      <c r="N8" s="71">
        <f>VLOOKUP($B8, Paste!$A$3:$H$933, 5, FALSE)</f>
        <v>39.991525423728817</v>
      </c>
      <c r="O8" s="11">
        <f>IF(ISERROR(VLOOKUP(B8, Paste!$AB$3:$AE$2349, 3, FALSE)), "", VLOOKUP(B8, Paste!$AB$3:$AE$2349, 3, FALSE))</f>
        <v>35</v>
      </c>
      <c r="P8" s="11">
        <f>IF(ISERROR(VLOOKUP(B8, Paste!$AB$3:$AC$2343, 2, FALSE)), "", VLOOKUP(B8, Paste!$AB$3:$AC$2343, 2, FALSE))</f>
        <v>32</v>
      </c>
      <c r="Q8" s="11">
        <f>IF(ISERROR(VLOOKUP(B8, Paste!$AB$3:$AE$2349, 4, FALSE)), "", VLOOKUP(B8, Paste!$AB$3:$AE$2349, 4, FALSE))</f>
        <v>258</v>
      </c>
      <c r="R8" s="11" t="str">
        <f>IF(ISERROR(VLOOKUP(B8, Paste!$N$3:$N$250, 1, FALSE)), "", VLOOKUP(B8, Paste!$N$3:$O$250, 2, FALSE))</f>
        <v/>
      </c>
      <c r="S8" s="27">
        <f>VLOOKUP($B8, Paste!$W$3:$Z$10064, IF($H$4="Cap Hit",3, IF($H$4="AAV", 4, 2)), FALSE)</f>
        <v>9.5</v>
      </c>
      <c r="T8" s="11" t="str">
        <f>IF(ISERROR(VLOOKUP(B8, Paste!$Q$3:$Q$245, 1, FALSE)), "", VLOOKUP(B8, Paste!$Q$3:$R$245, 2, FALSE))</f>
        <v/>
      </c>
      <c r="U8" s="18" t="str">
        <f>IF(VLOOKUP(B8, 'Points&amp;Potential'!$B$7:$O$943, 14, FALSE)=0, "", VLOOKUP(B8, 'Points&amp;Potential'!$B$7:$O$943, 14, FALSE))</f>
        <v/>
      </c>
      <c r="V8" s="7" t="str">
        <f>IF(ISERROR(VLOOKUP(B8, Paste!$T$3:$T$1045, 1, FALSE)), "", VLOOKUP(B8, Paste!$T$3:$U$1144, 2, FALSE))</f>
        <v/>
      </c>
    </row>
    <row r="9" spans="1:22">
      <c r="A9" s="11">
        <v>3</v>
      </c>
      <c r="B9" s="67" t="s">
        <v>33</v>
      </c>
      <c r="C9" s="11">
        <f>VLOOKUP(B9, Paste!$AG$3:$AH$2083, 2, FALSE)</f>
        <v>30.8</v>
      </c>
      <c r="D9" s="11" t="str">
        <f>VLOOKUP($B9, Paste!$A$3:$H$933, 6, FALSE)</f>
        <v>C</v>
      </c>
      <c r="E9" s="11">
        <f>IFERROR(VLOOKUP($B9, Paste!$J$3:$L$933, 3, FALSE), "")</f>
        <v>123</v>
      </c>
      <c r="F9" s="11">
        <f>IFERROR(VLOOKUP($B9, Paste!$J$3:$L$933, 2, FALSE), "")</f>
        <v>145</v>
      </c>
      <c r="G9" s="11" t="str">
        <f>VLOOKUP($B9, Paste!$A$3:$H$933, 8, FALSE)</f>
        <v>COL</v>
      </c>
      <c r="H9" s="71">
        <f>VLOOKUP($B9, Paste!$A$3:$H$933, 2, FALSE)</f>
        <v>82.333333333333329</v>
      </c>
      <c r="I9" s="71">
        <f>VLOOKUP($B9, Paste!$A$3:$H$933, 3, FALSE)</f>
        <v>45.1502629634412</v>
      </c>
      <c r="J9" s="71">
        <f t="shared" si="0"/>
        <v>81.061910244892118</v>
      </c>
      <c r="K9" s="71">
        <f>VLOOKUP($B9, Paste!$A$3:$H$933, 4, FALSE)</f>
        <v>126.21217320833331</v>
      </c>
      <c r="L9" s="11" t="str">
        <f>IF(ISBLANK(VLOOKUP(B9, 'SOG&amp;PlusMinus'!$B$7:$E$912, 3, FALSE)), "", VLOOKUP(B9,'SOG&amp;PlusMinus'!$B$7:$E$912, 3, FALSE))</f>
        <v>A</v>
      </c>
      <c r="M9" s="11">
        <f>IF(ISBLANK(VLOOKUP(B9, 'SOG&amp;PlusMinus'!$B$7:$E$912, 4, FALSE)), "", VLOOKUP(B9, 'SOG&amp;PlusMinus'!$B$7:$E$912, 4, FALSE))</f>
        <v>1</v>
      </c>
      <c r="N9" s="71">
        <f>VLOOKUP($B9, Paste!$A$3:$H$933, 5, FALSE)</f>
        <v>41.679114799446744</v>
      </c>
      <c r="O9" s="11">
        <f>IF(ISERROR(VLOOKUP(B9, Paste!$AB$3:$AE$2349, 3, FALSE)), "", VLOOKUP(B9, Paste!$AB$3:$AE$2349, 3, FALSE))</f>
        <v>54</v>
      </c>
      <c r="P9" s="11">
        <f>IF(ISERROR(VLOOKUP(B9, Paste!$AB$3:$AC$2343, 2, FALSE)), "", VLOOKUP(B9, Paste!$AB$3:$AC$2343, 2, FALSE))</f>
        <v>56</v>
      </c>
      <c r="Q9" s="11">
        <f>IF(ISERROR(VLOOKUP(B9, Paste!$AB$3:$AE$2349, 4, FALSE)), "", VLOOKUP(B9, Paste!$AB$3:$AE$2349, 4, FALSE))</f>
        <v>354</v>
      </c>
      <c r="R9" s="11" t="str">
        <f>IF(ISERROR(VLOOKUP(B9, Paste!$N$3:$N$250, 1, FALSE)), "", VLOOKUP(B9, Paste!$N$3:$O$250, 2, FALSE))</f>
        <v/>
      </c>
      <c r="S9" s="27">
        <f>VLOOKUP($B9, Paste!$W$3:$Z$10064, IF($H$4="Cap Hit",3, IF($H$4="AAV", 4, 2)), FALSE)</f>
        <v>12.6</v>
      </c>
      <c r="T9" s="11" t="str">
        <f>IF(ISERROR(VLOOKUP(B9, Paste!$Q$3:$Q$245, 1, FALSE)), "", VLOOKUP(B9, Paste!$Q$3:$R$245, 2, FALSE))</f>
        <v/>
      </c>
      <c r="U9" s="18" t="str">
        <f>IF(VLOOKUP(B9, 'Points&amp;Potential'!$B$7:$O$943, 14, FALSE)=0, "", VLOOKUP(B9, 'Points&amp;Potential'!$B$7:$O$943, 14, FALSE))</f>
        <v/>
      </c>
      <c r="V9" s="7" t="str">
        <f>IF(ISERROR(VLOOKUP(B9, Paste!$T$3:$T$1045, 1, FALSE)), "", VLOOKUP(B9, Paste!$T$3:$U$1144, 2, FALSE))</f>
        <v/>
      </c>
    </row>
    <row r="10" spans="1:22">
      <c r="A10" s="11">
        <v>4</v>
      </c>
      <c r="B10" s="67" t="s">
        <v>34</v>
      </c>
      <c r="C10" s="11">
        <f>VLOOKUP(B10, Paste!$AG$3:$AH$2083, 2, FALSE)</f>
        <v>20</v>
      </c>
      <c r="D10" s="11" t="str">
        <f>VLOOKUP($B10, Paste!$A$3:$H$933, 6, FALSE)</f>
        <v>C</v>
      </c>
      <c r="E10" s="11">
        <f>IFERROR(VLOOKUP($B10, Paste!$J$3:$L$933, 3, FALSE), "")</f>
        <v>112</v>
      </c>
      <c r="F10" s="11">
        <f>IFERROR(VLOOKUP($B10, Paste!$J$3:$L$933, 2, FALSE), "")</f>
        <v>125</v>
      </c>
      <c r="G10" s="11" t="str">
        <f>VLOOKUP($B10, Paste!$A$3:$H$933, 8, FALSE)</f>
        <v>SJS</v>
      </c>
      <c r="H10" s="71">
        <f>VLOOKUP($B10, Paste!$A$3:$H$933, 2, FALSE)</f>
        <v>78</v>
      </c>
      <c r="I10" s="71">
        <f>VLOOKUP($B10, Paste!$A$3:$H$933, 3, FALSE)</f>
        <v>39</v>
      </c>
      <c r="J10" s="71">
        <f t="shared" si="0"/>
        <v>72.815417999999994</v>
      </c>
      <c r="K10" s="71">
        <f>VLOOKUP($B10, Paste!$A$3:$H$933, 4, FALSE)</f>
        <v>111.81541799999999</v>
      </c>
      <c r="L10" s="11" t="str">
        <f>IF(ISBLANK(VLOOKUP(B10, 'SOG&amp;PlusMinus'!$B$7:$E$912, 3, FALSE)), "", VLOOKUP(B10,'SOG&amp;PlusMinus'!$B$7:$E$912, 3, FALSE))</f>
        <v>B</v>
      </c>
      <c r="M10" s="11">
        <f>IF(ISBLANK(VLOOKUP(B10, 'SOG&amp;PlusMinus'!$B$7:$E$912, 4, FALSE)), "", VLOOKUP(B10, 'SOG&amp;PlusMinus'!$B$7:$E$912, 4, FALSE))</f>
        <v>1</v>
      </c>
      <c r="N10" s="71">
        <f>VLOOKUP($B10, Paste!$A$3:$H$933, 5, FALSE)</f>
        <v>35.1</v>
      </c>
      <c r="O10" s="11">
        <f>IF(ISERROR(VLOOKUP(B10, Paste!$AB$3:$AE$2349, 3, FALSE)), "", VLOOKUP(B10, Paste!$AB$3:$AE$2349, 3, FALSE))</f>
        <v>55</v>
      </c>
      <c r="P10" s="11">
        <f>IF(ISERROR(VLOOKUP(B10, Paste!$AB$3:$AC$2343, 2, FALSE)), "", VLOOKUP(B10, Paste!$AB$3:$AC$2343, 2, FALSE))</f>
        <v>55</v>
      </c>
      <c r="Q10" s="11">
        <f>IF(ISERROR(VLOOKUP(B10, Paste!$AB$3:$AE$2349, 4, FALSE)), "", VLOOKUP(B10, Paste!$AB$3:$AE$2349, 4, FALSE))</f>
        <v>281</v>
      </c>
      <c r="R10" s="11" t="str">
        <f>IF(ISERROR(VLOOKUP(B10, Paste!$N$3:$N$250, 1, FALSE)), "", VLOOKUP(B10, Paste!$N$3:$O$250, 2, FALSE))</f>
        <v/>
      </c>
      <c r="S10" s="27">
        <f>VLOOKUP($B10, Paste!$W$3:$Z$10064, IF($H$4="Cap Hit",3, IF($H$4="AAV", 4, 2)), FALSE)</f>
        <v>4.4749999999999996</v>
      </c>
      <c r="T10" s="11" t="str">
        <f>IF(ISERROR(VLOOKUP(B10, Paste!$Q$3:$Q$245, 1, FALSE)), "", VLOOKUP(B10, Paste!$Q$3:$R$245, 2, FALSE))</f>
        <v/>
      </c>
      <c r="U10" s="18" t="str">
        <f>IF(VLOOKUP(B10, 'Points&amp;Potential'!$B$7:$O$943, 14, FALSE)=0, "", VLOOKUP(B10, 'Points&amp;Potential'!$B$7:$O$943, 14, FALSE))</f>
        <v/>
      </c>
      <c r="V10" s="7" t="str">
        <f>IF(ISERROR(VLOOKUP(B10, Paste!$T$3:$T$1045, 1, FALSE)), "", VLOOKUP(B10, Paste!$T$3:$U$1144, 2, FALSE))</f>
        <v/>
      </c>
    </row>
    <row r="11" spans="1:22">
      <c r="A11" s="11">
        <v>5</v>
      </c>
      <c r="B11" s="67" t="s">
        <v>35</v>
      </c>
      <c r="C11" s="11">
        <f>VLOOKUP(B11, Paste!$AG$3:$AH$2083, 2, FALSE)</f>
        <v>26.9</v>
      </c>
      <c r="D11" s="11" t="str">
        <f>VLOOKUP($B11, Paste!$A$3:$H$933, 6, FALSE)</f>
        <v>LW</v>
      </c>
      <c r="E11" s="11">
        <f>IFERROR(VLOOKUP($B11, Paste!$J$3:$L$933, 3, FALSE), "")</f>
        <v>93</v>
      </c>
      <c r="F11" s="11">
        <f>IFERROR(VLOOKUP($B11, Paste!$J$3:$L$933, 2, FALSE), "")</f>
        <v>110</v>
      </c>
      <c r="G11" s="11" t="str">
        <f>VLOOKUP($B11, Paste!$A$3:$H$933, 8, FALSE)</f>
        <v>DAL</v>
      </c>
      <c r="H11" s="71">
        <f>VLOOKUP($B11, Paste!$A$3:$H$933, 2, FALSE)</f>
        <v>84</v>
      </c>
      <c r="I11" s="71">
        <f>VLOOKUP($B11, Paste!$A$3:$H$933, 3, FALSE)</f>
        <v>38.79345028039635</v>
      </c>
      <c r="J11" s="71">
        <f t="shared" si="0"/>
        <v>70.478485219603641</v>
      </c>
      <c r="K11" s="71">
        <f>VLOOKUP($B11, Paste!$A$3:$H$933, 4, FALSE)</f>
        <v>109.2719355</v>
      </c>
      <c r="L11" s="11" t="str">
        <f>IF(ISBLANK(VLOOKUP(B11, 'SOG&amp;PlusMinus'!$B$7:$E$912, 3, FALSE)), "", VLOOKUP(B11,'SOG&amp;PlusMinus'!$B$7:$E$912, 3, FALSE))</f>
        <v>A</v>
      </c>
      <c r="M11" s="11">
        <f>IF(ISBLANK(VLOOKUP(B11, 'SOG&amp;PlusMinus'!$B$7:$E$912, 4, FALSE)), "", VLOOKUP(B11, 'SOG&amp;PlusMinus'!$B$7:$E$912, 4, FALSE))</f>
        <v>1</v>
      </c>
      <c r="N11" s="71">
        <f>VLOOKUP($B11, Paste!$A$3:$H$933, 5, FALSE)</f>
        <v>24.585365853658534</v>
      </c>
      <c r="O11" s="11">
        <f>IF(ISERROR(VLOOKUP(B11, Paste!$AB$3:$AE$2349, 3, FALSE)), "", VLOOKUP(B11, Paste!$AB$3:$AE$2349, 3, FALSE))</f>
        <v>59</v>
      </c>
      <c r="P11" s="11">
        <f>IF(ISERROR(VLOOKUP(B11, Paste!$AB$3:$AC$2343, 2, FALSE)), "", VLOOKUP(B11, Paste!$AB$3:$AC$2343, 2, FALSE))</f>
        <v>34</v>
      </c>
      <c r="Q11" s="11">
        <f>IF(ISERROR(VLOOKUP(B11, Paste!$AB$3:$AE$2349, 4, FALSE)), "", VLOOKUP(B11, Paste!$AB$3:$AE$2349, 4, FALSE))</f>
        <v>286</v>
      </c>
      <c r="R11" s="11" t="str">
        <f>IF(ISERROR(VLOOKUP(B11, Paste!$N$3:$N$250, 1, FALSE)), "", VLOOKUP(B11, Paste!$N$3:$O$250, 2, FALSE))</f>
        <v/>
      </c>
      <c r="S11" s="27">
        <f>VLOOKUP($B11, Paste!$W$3:$Z$10064, IF($H$4="Cap Hit",3, IF($H$4="AAV", 4, 2)), FALSE)</f>
        <v>12</v>
      </c>
      <c r="T11" s="11" t="str">
        <f>IF(ISERROR(VLOOKUP(B11, Paste!$Q$3:$Q$245, 1, FALSE)), "", VLOOKUP(B11, Paste!$Q$3:$R$245, 2, FALSE))</f>
        <v/>
      </c>
      <c r="U11" s="18" t="str">
        <f>IF(VLOOKUP(B11, 'Points&amp;Potential'!$B$7:$O$943, 14, FALSE)=0, "", VLOOKUP(B11, 'Points&amp;Potential'!$B$7:$O$943, 14, FALSE))</f>
        <v/>
      </c>
      <c r="V11" s="7" t="str">
        <f>IF(ISERROR(VLOOKUP(B11, Paste!$T$3:$T$1045, 1, FALSE)), "", VLOOKUP(B11, Paste!$T$3:$U$1144, 2, FALSE))</f>
        <v/>
      </c>
    </row>
    <row r="12" spans="1:22">
      <c r="A12" s="11">
        <v>6</v>
      </c>
      <c r="B12" s="67" t="s">
        <v>36</v>
      </c>
      <c r="C12" s="11">
        <f>VLOOKUP(B12, Paste!$AG$3:$AH$2083, 2, FALSE)</f>
        <v>27.4</v>
      </c>
      <c r="D12" s="11" t="str">
        <f>VLOOKUP($B12, Paste!$A$3:$H$933, 6, FALSE)</f>
        <v>RW</v>
      </c>
      <c r="E12" s="11">
        <f>IFERROR(VLOOKUP($B12, Paste!$J$3:$L$933, 3, FALSE), "")</f>
        <v>105</v>
      </c>
      <c r="F12" s="11">
        <f>IFERROR(VLOOKUP($B12, Paste!$J$3:$L$933, 2, FALSE), "")</f>
        <v>112</v>
      </c>
      <c r="G12" s="11" t="str">
        <f>VLOOKUP($B12, Paste!$A$3:$H$933, 8, FALSE)</f>
        <v>COL</v>
      </c>
      <c r="H12" s="71">
        <f>VLOOKUP($B12, Paste!$A$3:$H$933, 2, FALSE)</f>
        <v>80</v>
      </c>
      <c r="I12" s="71">
        <f>VLOOKUP($B12, Paste!$A$3:$H$933, 3, FALSE)</f>
        <v>32</v>
      </c>
      <c r="J12" s="71">
        <f t="shared" si="0"/>
        <v>75.804812500000011</v>
      </c>
      <c r="K12" s="71">
        <f>VLOOKUP($B12, Paste!$A$3:$H$933, 4, FALSE)</f>
        <v>107.80481250000001</v>
      </c>
      <c r="L12" s="11" t="str">
        <f>IF(ISBLANK(VLOOKUP(B12, 'SOG&amp;PlusMinus'!$B$7:$E$912, 3, FALSE)), "", VLOOKUP(B12,'SOG&amp;PlusMinus'!$B$7:$E$912, 3, FALSE))</f>
        <v>A</v>
      </c>
      <c r="M12" s="11">
        <f>IF(ISBLANK(VLOOKUP(B12, 'SOG&amp;PlusMinus'!$B$7:$E$912, 4, FALSE)), "", VLOOKUP(B12, 'SOG&amp;PlusMinus'!$B$7:$E$912, 4, FALSE))</f>
        <v>1</v>
      </c>
      <c r="N12" s="71">
        <f>VLOOKUP($B12, Paste!$A$3:$H$933, 5, FALSE)</f>
        <v>30.085470085470085</v>
      </c>
      <c r="O12" s="11">
        <f>IF(ISERROR(VLOOKUP(B12, Paste!$AB$3:$AE$2349, 3, FALSE)), "", VLOOKUP(B12, Paste!$AB$3:$AE$2349, 3, FALSE))</f>
        <v>76</v>
      </c>
      <c r="P12" s="11">
        <f>IF(ISERROR(VLOOKUP(B12, Paste!$AB$3:$AC$2343, 2, FALSE)), "", VLOOKUP(B12, Paste!$AB$3:$AC$2343, 2, FALSE))</f>
        <v>26</v>
      </c>
      <c r="Q12" s="11">
        <f>IF(ISERROR(VLOOKUP(B12, Paste!$AB$3:$AE$2349, 4, FALSE)), "", VLOOKUP(B12, Paste!$AB$3:$AE$2349, 4, FALSE))</f>
        <v>216</v>
      </c>
      <c r="R12" s="11" t="str">
        <f>IF(ISERROR(VLOOKUP(B12, Paste!$N$3:$N$250, 1, FALSE)), "", VLOOKUP(B12, Paste!$N$3:$O$250, 2, FALSE))</f>
        <v/>
      </c>
      <c r="S12" s="27">
        <f>VLOOKUP($B12, Paste!$W$3:$Z$10064, IF($H$4="Cap Hit",3, IF($H$4="AAV", 4, 2)), FALSE)</f>
        <v>11.5</v>
      </c>
      <c r="T12" s="11" t="str">
        <f>IF(ISERROR(VLOOKUP(B12, Paste!$Q$3:$Q$245, 1, FALSE)), "", VLOOKUP(B12, Paste!$Q$3:$R$245, 2, FALSE))</f>
        <v/>
      </c>
      <c r="U12" s="18" t="str">
        <f>IF(VLOOKUP(B12, 'Points&amp;Potential'!$B$7:$O$943, 14, FALSE)=0, "", VLOOKUP(B12, 'Points&amp;Potential'!$B$7:$O$943, 14, FALSE))</f>
        <v/>
      </c>
      <c r="V12" s="7" t="str">
        <f>IF(ISERROR(VLOOKUP(B12, Paste!$T$3:$T$1045, 1, FALSE)), "", VLOOKUP(B12, Paste!$T$3:$U$1144, 2, FALSE))</f>
        <v/>
      </c>
    </row>
    <row r="13" spans="1:22">
      <c r="A13" s="11">
        <v>7</v>
      </c>
      <c r="B13" s="67" t="s">
        <v>37</v>
      </c>
      <c r="C13" s="11">
        <f>VLOOKUP(B13, Paste!$AG$3:$AH$2083, 2, FALSE)</f>
        <v>30.6</v>
      </c>
      <c r="D13" s="11" t="str">
        <f>VLOOKUP($B13, Paste!$A$3:$H$933, 6, FALSE)</f>
        <v>C</v>
      </c>
      <c r="E13" s="11">
        <f>IFERROR(VLOOKUP($B13, Paste!$J$3:$L$933, 3, FALSE), "")</f>
        <v>112</v>
      </c>
      <c r="F13" s="11">
        <f>IFERROR(VLOOKUP($B13, Paste!$J$3:$L$933, 2, FALSE), "")</f>
        <v>145</v>
      </c>
      <c r="G13" s="11" t="str">
        <f>VLOOKUP($B13, Paste!$A$3:$H$933, 8, FALSE)</f>
        <v>EDM</v>
      </c>
      <c r="H13" s="71">
        <f>VLOOKUP($B13, Paste!$A$3:$H$933, 2, FALSE)</f>
        <v>74.333333333333329</v>
      </c>
      <c r="I13" s="71">
        <f>VLOOKUP($B13, Paste!$A$3:$H$933, 3, FALSE)</f>
        <v>44.196876300161584</v>
      </c>
      <c r="J13" s="71">
        <f t="shared" si="0"/>
        <v>61.778261533171722</v>
      </c>
      <c r="K13" s="71">
        <f>VLOOKUP($B13, Paste!$A$3:$H$933, 4, FALSE)</f>
        <v>105.97513783333331</v>
      </c>
      <c r="L13" s="11" t="str">
        <f>IF(ISBLANK(VLOOKUP(B13, 'SOG&amp;PlusMinus'!$B$7:$E$912, 3, FALSE)), "", VLOOKUP(B13,'SOG&amp;PlusMinus'!$B$7:$E$912, 3, FALSE))</f>
        <v>A</v>
      </c>
      <c r="M13" s="11">
        <f>IF(ISBLANK(VLOOKUP(B13, 'SOG&amp;PlusMinus'!$B$7:$E$912, 4, FALSE)), "", VLOOKUP(B13, 'SOG&amp;PlusMinus'!$B$7:$E$912, 4, FALSE))</f>
        <v>1</v>
      </c>
      <c r="N13" s="71">
        <f>VLOOKUP($B13, Paste!$A$3:$H$933, 5, FALSE)</f>
        <v>46.586789554531485</v>
      </c>
      <c r="O13" s="11">
        <f>IF(ISERROR(VLOOKUP(B13, Paste!$AB$3:$AE$2349, 3, FALSE)), "", VLOOKUP(B13, Paste!$AB$3:$AE$2349, 3, FALSE))</f>
        <v>37</v>
      </c>
      <c r="P13" s="11">
        <f>IF(ISERROR(VLOOKUP(B13, Paste!$AB$3:$AC$2343, 2, FALSE)), "", VLOOKUP(B13, Paste!$AB$3:$AC$2343, 2, FALSE))</f>
        <v>22</v>
      </c>
      <c r="Q13" s="11">
        <f>IF(ISERROR(VLOOKUP(B13, Paste!$AB$3:$AE$2349, 4, FALSE)), "", VLOOKUP(B13, Paste!$AB$3:$AE$2349, 4, FALSE))</f>
        <v>223</v>
      </c>
      <c r="R13" s="11" t="str">
        <f>IF(ISERROR(VLOOKUP(B13, Paste!$N$3:$N$250, 1, FALSE)), "", VLOOKUP(B13, Paste!$N$3:$O$250, 2, FALSE))</f>
        <v/>
      </c>
      <c r="S13" s="27">
        <f>VLOOKUP($B13, Paste!$W$3:$Z$10064, IF($H$4="Cap Hit",3, IF($H$4="AAV", 4, 2)), FALSE)</f>
        <v>14</v>
      </c>
      <c r="T13" s="11" t="str">
        <f>IF(ISERROR(VLOOKUP(B13, Paste!$Q$3:$Q$245, 1, FALSE)), "", VLOOKUP(B13, Paste!$Q$3:$R$245, 2, FALSE))</f>
        <v>Y</v>
      </c>
      <c r="U13" s="18" t="str">
        <f>IF(VLOOKUP(B13, 'Points&amp;Potential'!$B$7:$O$943, 14, FALSE)=0, "", VLOOKUP(B13, 'Points&amp;Potential'!$B$7:$O$943, 14, FALSE))</f>
        <v/>
      </c>
      <c r="V13" s="7" t="str">
        <f>IF(ISERROR(VLOOKUP(B13, Paste!$T$3:$T$1045, 1, FALSE)), "", VLOOKUP(B13, Paste!$T$3:$U$1144, 2, FALSE))</f>
        <v/>
      </c>
    </row>
    <row r="14" spans="1:22">
      <c r="A14" s="11">
        <v>8</v>
      </c>
      <c r="B14" s="67" t="s">
        <v>38</v>
      </c>
      <c r="C14" s="11">
        <f>VLOOKUP(B14, Paste!$AG$3:$AH$2083, 2, FALSE)</f>
        <v>30.1</v>
      </c>
      <c r="D14" s="11" t="str">
        <f>VLOOKUP($B14, Paste!$A$3:$H$933, 6, FALSE)</f>
        <v>RW</v>
      </c>
      <c r="E14" s="11">
        <f>IFERROR(VLOOKUP($B14, Paste!$J$3:$L$933, 3, FALSE), "")</f>
        <v>100</v>
      </c>
      <c r="F14" s="11">
        <f>IFERROR(VLOOKUP($B14, Paste!$J$3:$L$933, 2, FALSE), "")</f>
        <v>115</v>
      </c>
      <c r="G14" s="11" t="str">
        <f>VLOOKUP($B14, Paste!$A$3:$H$933, 8, FALSE)</f>
        <v>BOS</v>
      </c>
      <c r="H14" s="71">
        <f>VLOOKUP($B14, Paste!$A$3:$H$933, 2, FALSE)</f>
        <v>82.333333333333329</v>
      </c>
      <c r="I14" s="71">
        <f>VLOOKUP($B14, Paste!$A$3:$H$933, 3, FALSE)</f>
        <v>38.152501099610298</v>
      </c>
      <c r="J14" s="71">
        <f t="shared" si="0"/>
        <v>67.214734900389715</v>
      </c>
      <c r="K14" s="71">
        <f>VLOOKUP($B14, Paste!$A$3:$H$933, 4, FALSE)</f>
        <v>105.36723600000001</v>
      </c>
      <c r="L14" s="11" t="str">
        <f>IF(ISBLANK(VLOOKUP(B14, 'SOG&amp;PlusMinus'!$B$7:$E$912, 3, FALSE)), "", VLOOKUP(B14,'SOG&amp;PlusMinus'!$B$7:$E$912, 3, FALSE))</f>
        <v>B</v>
      </c>
      <c r="M14" s="11">
        <f>IF(ISBLANK(VLOOKUP(B14, 'SOG&amp;PlusMinus'!$B$7:$E$912, 4, FALSE)), "", VLOOKUP(B14, 'SOG&amp;PlusMinus'!$B$7:$E$912, 4, FALSE))</f>
        <v>1</v>
      </c>
      <c r="N14" s="71">
        <f>VLOOKUP($B14, Paste!$A$3:$H$933, 5, FALSE)</f>
        <v>55.0027662517289</v>
      </c>
      <c r="O14" s="11">
        <f>IF(ISERROR(VLOOKUP(B14, Paste!$AB$3:$AE$2349, 3, FALSE)), "", VLOOKUP(B14, Paste!$AB$3:$AE$2349, 3, FALSE))</f>
        <v>73</v>
      </c>
      <c r="P14" s="11">
        <f>IF(ISERROR(VLOOKUP(B14, Paste!$AB$3:$AC$2343, 2, FALSE)), "", VLOOKUP(B14, Paste!$AB$3:$AC$2343, 2, FALSE))</f>
        <v>26</v>
      </c>
      <c r="Q14" s="11">
        <f>IF(ISERROR(VLOOKUP(B14, Paste!$AB$3:$AE$2349, 4, FALSE)), "", VLOOKUP(B14, Paste!$AB$3:$AE$2349, 4, FALSE))</f>
        <v>296</v>
      </c>
      <c r="R14" s="11" t="str">
        <f>IF(ISERROR(VLOOKUP(B14, Paste!$N$3:$N$250, 1, FALSE)), "", VLOOKUP(B14, Paste!$N$3:$O$250, 2, FALSE))</f>
        <v/>
      </c>
      <c r="S14" s="27">
        <f>VLOOKUP($B14, Paste!$W$3:$Z$10064, IF($H$4="Cap Hit",3, IF($H$4="AAV", 4, 2)), FALSE)</f>
        <v>11.25</v>
      </c>
      <c r="T14" s="11" t="str">
        <f>IF(ISERROR(VLOOKUP(B14, Paste!$Q$3:$Q$245, 1, FALSE)), "", VLOOKUP(B14, Paste!$Q$3:$R$245, 2, FALSE))</f>
        <v/>
      </c>
      <c r="U14" s="18" t="str">
        <f>IF(VLOOKUP(B14, 'Points&amp;Potential'!$B$7:$O$943, 14, FALSE)=0, "", VLOOKUP(B14, 'Points&amp;Potential'!$B$7:$O$943, 14, FALSE))</f>
        <v/>
      </c>
      <c r="V14" s="7" t="str">
        <f>IF(ISERROR(VLOOKUP(B14, Paste!$T$3:$T$1045, 1, FALSE)), "", VLOOKUP(B14, Paste!$T$3:$U$1144, 2, FALSE))</f>
        <v/>
      </c>
    </row>
    <row r="15" spans="1:22">
      <c r="A15" s="11">
        <v>9</v>
      </c>
      <c r="B15" s="67" t="s">
        <v>39</v>
      </c>
      <c r="C15" s="11">
        <f>VLOOKUP(B15, Paste!$AG$3:$AH$2083, 2, FALSE)</f>
        <v>29.1</v>
      </c>
      <c r="D15" s="11" t="str">
        <f>VLOOKUP($B15, Paste!$A$3:$H$933, 6, FALSE)</f>
        <v>RW</v>
      </c>
      <c r="E15" s="11">
        <f>IFERROR(VLOOKUP($B15, Paste!$J$3:$L$933, 3, FALSE), "")</f>
        <v>98</v>
      </c>
      <c r="F15" s="11">
        <f>IFERROR(VLOOKUP($B15, Paste!$J$3:$L$933, 2, FALSE), "")</f>
        <v>118</v>
      </c>
      <c r="G15" s="11" t="str">
        <f>VLOOKUP($B15, Paste!$A$3:$H$933, 8, FALSE)</f>
        <v>VGK</v>
      </c>
      <c r="H15" s="71">
        <f>VLOOKUP($B15, Paste!$A$3:$H$933, 2, FALSE)</f>
        <v>83</v>
      </c>
      <c r="I15" s="71">
        <f>VLOOKUP($B15, Paste!$A$3:$H$933, 3, FALSE)</f>
        <v>27.235264918676599</v>
      </c>
      <c r="J15" s="71">
        <f t="shared" si="0"/>
        <v>71.736269456323384</v>
      </c>
      <c r="K15" s="71">
        <f>VLOOKUP($B15, Paste!$A$3:$H$933, 4, FALSE)</f>
        <v>98.971534374999976</v>
      </c>
      <c r="L15" s="11" t="str">
        <f>IF(ISBLANK(VLOOKUP(B15, 'SOG&amp;PlusMinus'!$B$7:$E$912, 3, FALSE)), "", VLOOKUP(B15,'SOG&amp;PlusMinus'!$B$7:$E$912, 3, FALSE))</f>
        <v>A</v>
      </c>
      <c r="M15" s="11">
        <f>IF(ISBLANK(VLOOKUP(B15, 'SOG&amp;PlusMinus'!$B$7:$E$912, 4, FALSE)), "", VLOOKUP(B15, 'SOG&amp;PlusMinus'!$B$7:$E$912, 4, FALSE))</f>
        <v>1</v>
      </c>
      <c r="N15" s="71">
        <f>VLOOKUP($B15, Paste!$A$3:$H$933, 5, FALSE)</f>
        <v>20.121212121212121</v>
      </c>
      <c r="O15" s="11">
        <f>IF(ISERROR(VLOOKUP(B15, Paste!$AB$3:$AE$2349, 3, FALSE)), "", VLOOKUP(B15, Paste!$AB$3:$AE$2349, 3, FALSE))</f>
        <v>33</v>
      </c>
      <c r="P15" s="11">
        <f>IF(ISERROR(VLOOKUP(B15, Paste!$AB$3:$AC$2343, 2, FALSE)), "", VLOOKUP(B15, Paste!$AB$3:$AC$2343, 2, FALSE))</f>
        <v>50</v>
      </c>
      <c r="Q15" s="11">
        <f>IF(ISERROR(VLOOKUP(B15, Paste!$AB$3:$AE$2349, 4, FALSE)), "", VLOOKUP(B15, Paste!$AB$3:$AE$2349, 4, FALSE))</f>
        <v>174</v>
      </c>
      <c r="R15" s="11" t="str">
        <f>IF(ISERROR(VLOOKUP(B15, Paste!$N$3:$N$250, 1, FALSE)), "", VLOOKUP(B15, Paste!$N$3:$O$250, 2, FALSE))</f>
        <v/>
      </c>
      <c r="S15" s="27">
        <f>VLOOKUP($B15, Paste!$W$3:$Z$10064, IF($H$4="Cap Hit",3, IF($H$4="AAV", 4, 2)), FALSE)</f>
        <v>12</v>
      </c>
      <c r="T15" s="11" t="str">
        <f>IF(ISERROR(VLOOKUP(B15, Paste!$Q$3:$Q$245, 1, FALSE)), "", VLOOKUP(B15, Paste!$Q$3:$R$245, 2, FALSE))</f>
        <v/>
      </c>
      <c r="U15" s="18" t="str">
        <f>IF(VLOOKUP(B15, 'Points&amp;Potential'!$B$7:$O$943, 14, FALSE)=0, "", VLOOKUP(B15, 'Points&amp;Potential'!$B$7:$O$943, 14, FALSE))</f>
        <v/>
      </c>
      <c r="V15" s="7" t="str">
        <f>IF(ISERROR(VLOOKUP(B15, Paste!$T$3:$T$1045, 1, FALSE)), "", VLOOKUP(B15, Paste!$T$3:$U$1144, 2, FALSE))</f>
        <v/>
      </c>
    </row>
    <row r="16" spans="1:22">
      <c r="A16" s="11">
        <v>10</v>
      </c>
      <c r="B16" s="67" t="s">
        <v>40</v>
      </c>
      <c r="C16" s="11">
        <f>VLOOKUP(B16, Paste!$AG$3:$AH$2083, 2, FALSE)</f>
        <v>29.1</v>
      </c>
      <c r="D16" s="11" t="str">
        <f>VLOOKUP($B16, Paste!$A$3:$H$933, 6, FALSE)</f>
        <v>LW</v>
      </c>
      <c r="E16" s="11">
        <f>IFERROR(VLOOKUP($B16, Paste!$J$3:$L$933, 3, FALSE), "")</f>
        <v>92</v>
      </c>
      <c r="F16" s="11">
        <f>IFERROR(VLOOKUP($B16, Paste!$J$3:$L$933, 2, FALSE), "")</f>
        <v>120</v>
      </c>
      <c r="G16" s="11" t="str">
        <f>VLOOKUP($B16, Paste!$A$3:$H$933, 8, FALSE)</f>
        <v>MIN</v>
      </c>
      <c r="H16" s="71">
        <f>VLOOKUP($B16, Paste!$A$3:$H$933, 2, FALSE)</f>
        <v>76</v>
      </c>
      <c r="I16" s="71">
        <f>VLOOKUP($B16, Paste!$A$3:$H$933, 3, FALSE)</f>
        <v>45.085074072522261</v>
      </c>
      <c r="J16" s="71">
        <f t="shared" si="0"/>
        <v>51.181705406644369</v>
      </c>
      <c r="K16" s="71">
        <f>VLOOKUP($B16, Paste!$A$3:$H$933, 4, FALSE)</f>
        <v>96.26677947916663</v>
      </c>
      <c r="L16" s="11" t="str">
        <f>IF(ISBLANK(VLOOKUP(B16, 'SOG&amp;PlusMinus'!$B$7:$E$912, 3, FALSE)), "", VLOOKUP(B16,'SOG&amp;PlusMinus'!$B$7:$E$912, 3, FALSE))</f>
        <v>A</v>
      </c>
      <c r="M16" s="11">
        <f>IF(ISBLANK(VLOOKUP(B16, 'SOG&amp;PlusMinus'!$B$7:$E$912, 4, FALSE)), "", VLOOKUP(B16, 'SOG&amp;PlusMinus'!$B$7:$E$912, 4, FALSE))</f>
        <v>1</v>
      </c>
      <c r="N16" s="71">
        <f>VLOOKUP($B16, Paste!$A$3:$H$933, 5, FALSE)</f>
        <v>31.340206185567009</v>
      </c>
      <c r="O16" s="11">
        <f>IF(ISERROR(VLOOKUP(B16, Paste!$AB$3:$AE$2349, 3, FALSE)), "", VLOOKUP(B16, Paste!$AB$3:$AE$2349, 3, FALSE))</f>
        <v>48</v>
      </c>
      <c r="P16" s="11">
        <f>IF(ISERROR(VLOOKUP(B16, Paste!$AB$3:$AC$2343, 2, FALSE)), "", VLOOKUP(B16, Paste!$AB$3:$AC$2343, 2, FALSE))</f>
        <v>33</v>
      </c>
      <c r="Q16" s="11">
        <f>IF(ISERROR(VLOOKUP(B16, Paste!$AB$3:$AE$2349, 4, FALSE)), "", VLOOKUP(B16, Paste!$AB$3:$AE$2349, 4, FALSE))</f>
        <v>266</v>
      </c>
      <c r="R16" s="11" t="str">
        <f>IF(ISERROR(VLOOKUP(B16, Paste!$N$3:$N$250, 1, FALSE)), "", VLOOKUP(B16, Paste!$N$3:$O$250, 2, FALSE))</f>
        <v/>
      </c>
      <c r="S16" s="27">
        <f>VLOOKUP($B16, Paste!$W$3:$Z$10064, IF($H$4="Cap Hit",3, IF($H$4="AAV", 4, 2)), FALSE)</f>
        <v>17</v>
      </c>
      <c r="T16" s="11" t="str">
        <f>IF(ISERROR(VLOOKUP(B16, Paste!$Q$3:$Q$245, 1, FALSE)), "", VLOOKUP(B16, Paste!$Q$3:$R$245, 2, FALSE))</f>
        <v/>
      </c>
      <c r="U16" s="18" t="str">
        <f>IF(VLOOKUP(B16, 'Points&amp;Potential'!$B$7:$O$943, 14, FALSE)=0, "", VLOOKUP(B16, 'Points&amp;Potential'!$B$7:$O$943, 14, FALSE))</f>
        <v/>
      </c>
      <c r="V16" s="7" t="str">
        <f>IF(ISERROR(VLOOKUP(B16, Paste!$T$3:$T$1045, 1, FALSE)), "", VLOOKUP(B16, Paste!$T$3:$U$1144, 2, FALSE))</f>
        <v/>
      </c>
    </row>
    <row r="17" spans="1:22">
      <c r="A17" s="11">
        <v>11</v>
      </c>
      <c r="B17" s="67" t="s">
        <v>41</v>
      </c>
      <c r="C17" s="11">
        <f>VLOOKUP(B17, Paste!$AG$3:$AH$2083, 2, FALSE)</f>
        <v>26.8</v>
      </c>
      <c r="D17" s="11" t="str">
        <f>VLOOKUP($B17, Paste!$A$3:$H$933, 6, FALSE)</f>
        <v>C</v>
      </c>
      <c r="E17" s="11">
        <f>IFERROR(VLOOKUP($B17, Paste!$J$3:$L$933, 3, FALSE), "")</f>
        <v>93</v>
      </c>
      <c r="F17" s="11">
        <f>IFERROR(VLOOKUP($B17, Paste!$J$3:$L$933, 2, FALSE), "")</f>
        <v>105</v>
      </c>
      <c r="G17" s="11" t="str">
        <f>VLOOKUP($B17, Paste!$A$3:$H$933, 8, FALSE)</f>
        <v>MTL</v>
      </c>
      <c r="H17" s="71">
        <f>VLOOKUP($B17, Paste!$A$3:$H$933, 2, FALSE)</f>
        <v>84</v>
      </c>
      <c r="I17" s="71">
        <f>VLOOKUP($B17, Paste!$A$3:$H$933, 3, FALSE)</f>
        <v>31.366018224318623</v>
      </c>
      <c r="J17" s="71">
        <f t="shared" si="0"/>
        <v>64.40391244234803</v>
      </c>
      <c r="K17" s="71">
        <f>VLOOKUP($B17, Paste!$A$3:$H$933, 4, FALSE)</f>
        <v>95.769930666666653</v>
      </c>
      <c r="L17" s="11" t="str">
        <f>IF(ISBLANK(VLOOKUP(B17, 'SOG&amp;PlusMinus'!$B$7:$E$912, 3, FALSE)), "", VLOOKUP(B17,'SOG&amp;PlusMinus'!$B$7:$E$912, 3, FALSE))</f>
        <v>A</v>
      </c>
      <c r="M17" s="11">
        <f>IF(ISBLANK(VLOOKUP(B17, 'SOG&amp;PlusMinus'!$B$7:$E$912, 4, FALSE)), "", VLOOKUP(B17, 'SOG&amp;PlusMinus'!$B$7:$E$912, 4, FALSE))</f>
        <v>1</v>
      </c>
      <c r="N17" s="71">
        <f>VLOOKUP($B17, Paste!$A$3:$H$933, 5, FALSE)</f>
        <v>24.585365853658534</v>
      </c>
      <c r="O17" s="11">
        <f>IF(ISERROR(VLOOKUP(B17, Paste!$AB$3:$AE$2349, 3, FALSE)), "", VLOOKUP(B17, Paste!$AB$3:$AE$2349, 3, FALSE))</f>
        <v>66</v>
      </c>
      <c r="P17" s="11">
        <f>IF(ISERROR(VLOOKUP(B17, Paste!$AB$3:$AC$2343, 2, FALSE)), "", VLOOKUP(B17, Paste!$AB$3:$AC$2343, 2, FALSE))</f>
        <v>59</v>
      </c>
      <c r="Q17" s="11">
        <f>IF(ISERROR(VLOOKUP(B17, Paste!$AB$3:$AE$2349, 4, FALSE)), "", VLOOKUP(B17, Paste!$AB$3:$AE$2349, 4, FALSE))</f>
        <v>185</v>
      </c>
      <c r="R17" s="11" t="str">
        <f>IF(ISERROR(VLOOKUP(B17, Paste!$N$3:$N$250, 1, FALSE)), "", VLOOKUP(B17, Paste!$N$3:$O$250, 2, FALSE))</f>
        <v/>
      </c>
      <c r="S17" s="27">
        <f>VLOOKUP($B17, Paste!$W$3:$Z$10064, IF($H$4="Cap Hit",3, IF($H$4="AAV", 4, 2)), FALSE)</f>
        <v>7.875</v>
      </c>
      <c r="T17" s="11" t="str">
        <f>IF(ISERROR(VLOOKUP(B17, Paste!$Q$3:$Q$245, 1, FALSE)), "", VLOOKUP(B17, Paste!$Q$3:$R$245, 2, FALSE))</f>
        <v/>
      </c>
      <c r="U17" s="18" t="str">
        <f>IF(VLOOKUP(B17, 'Points&amp;Potential'!$B$7:$O$943, 14, FALSE)=0, "", VLOOKUP(B17, 'Points&amp;Potential'!$B$7:$O$943, 14, FALSE))</f>
        <v/>
      </c>
      <c r="V17" s="7" t="str">
        <f>IF(ISERROR(VLOOKUP(B17, Paste!$T$3:$T$1045, 1, FALSE)), "", VLOOKUP(B17, Paste!$T$3:$U$1144, 2, FALSE))</f>
        <v/>
      </c>
    </row>
    <row r="18" spans="1:22">
      <c r="A18" s="11">
        <v>12</v>
      </c>
      <c r="B18" s="67" t="s">
        <v>42</v>
      </c>
      <c r="C18" s="11">
        <f>VLOOKUP(B18, Paste!$AG$3:$AH$2083, 2, FALSE)</f>
        <v>29.5</v>
      </c>
      <c r="D18" s="11" t="str">
        <f>VLOOKUP($B18, Paste!$A$3:$H$933, 6, FALSE)</f>
        <v>LW</v>
      </c>
      <c r="E18" s="11">
        <f>IFERROR(VLOOKUP($B18, Paste!$J$3:$L$933, 3, FALSE), "")</f>
        <v>90</v>
      </c>
      <c r="F18" s="11">
        <f>IFERROR(VLOOKUP($B18, Paste!$J$3:$L$933, 2, FALSE), "")</f>
        <v>100</v>
      </c>
      <c r="G18" s="11" t="str">
        <f>VLOOKUP($B18, Paste!$A$3:$H$933, 8, FALSE)</f>
        <v>WPG</v>
      </c>
      <c r="H18" s="71">
        <f>VLOOKUP($B18, Paste!$A$3:$H$933, 2, FALSE)</f>
        <v>84</v>
      </c>
      <c r="I18" s="71">
        <f>VLOOKUP($B18, Paste!$A$3:$H$933, 3, FALSE)</f>
        <v>41.842637005163674</v>
      </c>
      <c r="J18" s="71">
        <f t="shared" si="0"/>
        <v>53.88454524483631</v>
      </c>
      <c r="K18" s="71">
        <f>VLOOKUP($B18, Paste!$A$3:$H$933, 4, FALSE)</f>
        <v>95.727182249999984</v>
      </c>
      <c r="L18" s="11" t="str">
        <f>IF(ISBLANK(VLOOKUP(B18, 'SOG&amp;PlusMinus'!$B$7:$E$912, 3, FALSE)), "", VLOOKUP(B18,'SOG&amp;PlusMinus'!$B$7:$E$912, 3, FALSE))</f>
        <v>C</v>
      </c>
      <c r="M18" s="11">
        <f>IF(ISBLANK(VLOOKUP(B18, 'SOG&amp;PlusMinus'!$B$7:$E$912, 4, FALSE)), "", VLOOKUP(B18, 'SOG&amp;PlusMinus'!$B$7:$E$912, 4, FALSE))</f>
        <v>1</v>
      </c>
      <c r="N18" s="71">
        <f>VLOOKUP($B18, Paste!$A$3:$H$933, 5, FALSE)</f>
        <v>17.240174672489083</v>
      </c>
      <c r="O18" s="11">
        <f>IF(ISERROR(VLOOKUP(B18, Paste!$AB$3:$AE$2349, 3, FALSE)), "", VLOOKUP(B18, Paste!$AB$3:$AE$2349, 3, FALSE))</f>
        <v>25</v>
      </c>
      <c r="P18" s="11">
        <f>IF(ISERROR(VLOOKUP(B18, Paste!$AB$3:$AC$2343, 2, FALSE)), "", VLOOKUP(B18, Paste!$AB$3:$AC$2343, 2, FALSE))</f>
        <v>25</v>
      </c>
      <c r="Q18" s="11">
        <f>IF(ISERROR(VLOOKUP(B18, Paste!$AB$3:$AE$2349, 4, FALSE)), "", VLOOKUP(B18, Paste!$AB$3:$AE$2349, 4, FALSE))</f>
        <v>277</v>
      </c>
      <c r="R18" s="11" t="str">
        <f>IF(ISERROR(VLOOKUP(B18, Paste!$N$3:$N$250, 1, FALSE)), "", VLOOKUP(B18, Paste!$N$3:$O$250, 2, FALSE))</f>
        <v/>
      </c>
      <c r="S18" s="27">
        <f>VLOOKUP($B18, Paste!$W$3:$Z$10064, IF($H$4="Cap Hit",3, IF($H$4="AAV", 4, 2)), FALSE)</f>
        <v>12</v>
      </c>
      <c r="T18" s="11" t="str">
        <f>IF(ISERROR(VLOOKUP(B18, Paste!$Q$3:$Q$245, 1, FALSE)), "", VLOOKUP(B18, Paste!$Q$3:$R$245, 2, FALSE))</f>
        <v/>
      </c>
      <c r="U18" s="18" t="str">
        <f>IF(VLOOKUP(B18, 'Points&amp;Potential'!$B$7:$O$943, 14, FALSE)=0, "", VLOOKUP(B18, 'Points&amp;Potential'!$B$7:$O$943, 14, FALSE))</f>
        <v/>
      </c>
      <c r="V18" s="7" t="str">
        <f>IF(ISERROR(VLOOKUP(B18, Paste!$T$3:$T$1045, 1, FALSE)), "", VLOOKUP(B18, Paste!$T$3:$U$1144, 2, FALSE))</f>
        <v/>
      </c>
    </row>
    <row r="19" spans="1:22">
      <c r="A19" s="11">
        <v>13</v>
      </c>
      <c r="B19" s="10" t="s">
        <v>43</v>
      </c>
      <c r="C19" s="11">
        <f>VLOOKUP(B19, Paste!$AG$3:$AH$2083, 2, FALSE)</f>
        <v>34.6</v>
      </c>
      <c r="D19" s="11" t="str">
        <f>VLOOKUP($B19, Paste!$A$3:$H$933, 6, FALSE)</f>
        <v>LW</v>
      </c>
      <c r="E19" s="11">
        <f>IFERROR(VLOOKUP($B19, Paste!$J$3:$L$933, 3, FALSE), "")</f>
        <v>83</v>
      </c>
      <c r="F19" s="11">
        <f>IFERROR(VLOOKUP($B19, Paste!$J$3:$L$933, 2, FALSE), "")</f>
        <v>102</v>
      </c>
      <c r="G19" s="11" t="str">
        <f>VLOOKUP($B19, Paste!$A$3:$H$933, 8, FALSE)</f>
        <v>LAK</v>
      </c>
      <c r="H19" s="71">
        <f>VLOOKUP($B19, Paste!$A$3:$H$933, 2, FALSE)</f>
        <v>82</v>
      </c>
      <c r="I19" s="71">
        <f>VLOOKUP($B19, Paste!$A$3:$H$933, 3, FALSE)</f>
        <v>36.811714205744117</v>
      </c>
      <c r="J19" s="71">
        <f t="shared" si="0"/>
        <v>57.420507669255876</v>
      </c>
      <c r="K19" s="71">
        <f>VLOOKUP($B19, Paste!$A$3:$H$933, 4, FALSE)</f>
        <v>94.232221874999993</v>
      </c>
      <c r="L19" s="11" t="str">
        <f>IF(ISBLANK(VLOOKUP(B19, 'SOG&amp;PlusMinus'!$B$7:$E$912, 3, FALSE)), "", VLOOKUP(B19,'SOG&amp;PlusMinus'!$B$7:$E$912, 3, FALSE))</f>
        <v>B</v>
      </c>
      <c r="M19" s="11">
        <f>IF(ISBLANK(VLOOKUP(B19, 'SOG&amp;PlusMinus'!$B$7:$E$912, 4, FALSE)), "", VLOOKUP(B19, 'SOG&amp;PlusMinus'!$B$7:$E$912, 4, FALSE))</f>
        <v>1</v>
      </c>
      <c r="N19" s="71">
        <f>VLOOKUP($B19, Paste!$A$3:$H$933, 5, FALSE)</f>
        <v>20.5</v>
      </c>
      <c r="O19" s="11">
        <f>IF(ISERROR(VLOOKUP(B19, Paste!$AB$3:$AE$2349, 3, FALSE)), "", VLOOKUP(B19, Paste!$AB$3:$AE$2349, 3, FALSE))</f>
        <v>16</v>
      </c>
      <c r="P19" s="11">
        <f>IF(ISERROR(VLOOKUP(B19, Paste!$AB$3:$AC$2343, 2, FALSE)), "", VLOOKUP(B19, Paste!$AB$3:$AC$2343, 2, FALSE))</f>
        <v>16</v>
      </c>
      <c r="Q19" s="11">
        <f>IF(ISERROR(VLOOKUP(B19, Paste!$AB$3:$AE$2349, 4, FALSE)), "", VLOOKUP(B19, Paste!$AB$3:$AE$2349, 4, FALSE))</f>
        <v>230</v>
      </c>
      <c r="R19" s="11" t="str">
        <f>IF(ISERROR(VLOOKUP(B19, Paste!$N$3:$N$250, 1, FALSE)), "", VLOOKUP(B19, Paste!$N$3:$O$250, 2, FALSE))</f>
        <v/>
      </c>
      <c r="S19" s="27">
        <f>VLOOKUP($B19, Paste!$W$3:$Z$10064, IF($H$4="Cap Hit",3, IF($H$4="AAV", 4, 2)), FALSE)</f>
        <v>11</v>
      </c>
      <c r="T19" s="11" t="str">
        <f>IF(ISERROR(VLOOKUP(B19, Paste!$Q$3:$Q$245, 1, FALSE)), "", VLOOKUP(B19, Paste!$Q$3:$R$245, 2, FALSE))</f>
        <v/>
      </c>
      <c r="U19" s="18" t="str">
        <f>IF(VLOOKUP(B19, 'Points&amp;Potential'!$B$7:$O$943, 14, FALSE)=0, "", VLOOKUP(B19, 'Points&amp;Potential'!$B$7:$O$943, 14, FALSE))</f>
        <v/>
      </c>
      <c r="V19" s="7" t="str">
        <f>IF(ISERROR(VLOOKUP(B19, Paste!$T$3:$T$1045, 1, FALSE)), "", VLOOKUP(B19, Paste!$T$3:$U$1144, 2, FALSE))</f>
        <v/>
      </c>
    </row>
    <row r="20" spans="1:22">
      <c r="A20" s="11">
        <v>14</v>
      </c>
      <c r="B20" s="67" t="s">
        <v>44</v>
      </c>
      <c r="C20" s="11">
        <f>VLOOKUP(B20, Paste!$AG$3:$AH$2083, 2, FALSE)</f>
        <v>33.299999999999997</v>
      </c>
      <c r="D20" s="11" t="str">
        <f>VLOOKUP($B20, Paste!$A$3:$H$933, 6, FALSE)</f>
        <v>C</v>
      </c>
      <c r="E20" s="11">
        <f>IFERROR(VLOOKUP($B20, Paste!$J$3:$L$933, 3, FALSE), "")</f>
        <v>85</v>
      </c>
      <c r="F20" s="11">
        <f>IFERROR(VLOOKUP($B20, Paste!$J$3:$L$933, 2, FALSE), "")</f>
        <v>105</v>
      </c>
      <c r="G20" s="11" t="str">
        <f>VLOOKUP($B20, Paste!$A$3:$H$933, 8, FALSE)</f>
        <v>WPG</v>
      </c>
      <c r="H20" s="71">
        <f>VLOOKUP($B20, Paste!$A$3:$H$933, 2, FALSE)</f>
        <v>81.333333333333329</v>
      </c>
      <c r="I20" s="71">
        <f>VLOOKUP($B20, Paste!$A$3:$H$933, 3, FALSE)</f>
        <v>34.019118344680408</v>
      </c>
      <c r="J20" s="71">
        <f t="shared" si="0"/>
        <v>58.826406099764057</v>
      </c>
      <c r="K20" s="71">
        <f>VLOOKUP($B20, Paste!$A$3:$H$933, 4, FALSE)</f>
        <v>92.845524444444465</v>
      </c>
      <c r="L20" s="11" t="str">
        <f>IF(ISBLANK(VLOOKUP(B20, 'SOG&amp;PlusMinus'!$B$7:$E$912, 3, FALSE)), "", VLOOKUP(B20,'SOG&amp;PlusMinus'!$B$7:$E$912, 3, FALSE))</f>
        <v>C</v>
      </c>
      <c r="M20" s="11">
        <f>IF(ISBLANK(VLOOKUP(B20, 'SOG&amp;PlusMinus'!$B$7:$E$912, 4, FALSE)), "", VLOOKUP(B20, 'SOG&amp;PlusMinus'!$B$7:$E$912, 4, FALSE))</f>
        <v>1</v>
      </c>
      <c r="N20" s="71">
        <f>VLOOKUP($B20, Paste!$A$3:$H$933, 5, FALSE)</f>
        <v>55.019607843137258</v>
      </c>
      <c r="O20" s="11">
        <f>IF(ISERROR(VLOOKUP(B20, Paste!$AB$3:$AE$2349, 3, FALSE)), "", VLOOKUP(B20, Paste!$AB$3:$AE$2349, 3, FALSE))</f>
        <v>41</v>
      </c>
      <c r="P20" s="11">
        <f>IF(ISERROR(VLOOKUP(B20, Paste!$AB$3:$AC$2343, 2, FALSE)), "", VLOOKUP(B20, Paste!$AB$3:$AC$2343, 2, FALSE))</f>
        <v>49</v>
      </c>
      <c r="Q20" s="11">
        <f>IF(ISERROR(VLOOKUP(B20, Paste!$AB$3:$AE$2349, 4, FALSE)), "", VLOOKUP(B20, Paste!$AB$3:$AE$2349, 4, FALSE))</f>
        <v>171</v>
      </c>
      <c r="R20" s="11" t="str">
        <f>IF(ISERROR(VLOOKUP(B20, Paste!$N$3:$N$250, 1, FALSE)), "", VLOOKUP(B20, Paste!$N$3:$O$250, 2, FALSE))</f>
        <v/>
      </c>
      <c r="S20" s="27">
        <f>VLOOKUP($B20, Paste!$W$3:$Z$10064, IF($H$4="Cap Hit",3, IF($H$4="AAV", 4, 2)), FALSE)</f>
        <v>8.5</v>
      </c>
      <c r="T20" s="11" t="str">
        <f>IF(ISERROR(VLOOKUP(B20, Paste!$Q$3:$Q$245, 1, FALSE)), "", VLOOKUP(B20, Paste!$Q$3:$R$245, 2, FALSE))</f>
        <v/>
      </c>
      <c r="U20" s="18" t="str">
        <f>IF(VLOOKUP(B20, 'Points&amp;Potential'!$B$7:$O$943, 14, FALSE)=0, "", VLOOKUP(B20, 'Points&amp;Potential'!$B$7:$O$943, 14, FALSE))</f>
        <v/>
      </c>
      <c r="V20" s="7" t="str">
        <f>IF(ISERROR(VLOOKUP(B20, Paste!$T$3:$T$1045, 1, FALSE)), "", VLOOKUP(B20, Paste!$T$3:$U$1144, 2, FALSE))</f>
        <v/>
      </c>
    </row>
    <row r="21" spans="1:22">
      <c r="A21" s="11">
        <v>15</v>
      </c>
      <c r="B21" s="67" t="s">
        <v>45</v>
      </c>
      <c r="C21" s="11">
        <f>VLOOKUP(B21, Paste!$AG$3:$AH$2083, 2, FALSE)</f>
        <v>29.6</v>
      </c>
      <c r="D21" s="11" t="str">
        <f>VLOOKUP($B21, Paste!$A$3:$H$933, 6, FALSE)</f>
        <v>C</v>
      </c>
      <c r="E21" s="11">
        <f>IFERROR(VLOOKUP($B21, Paste!$J$3:$L$933, 3, FALSE), "")</f>
        <v>92</v>
      </c>
      <c r="F21" s="11">
        <f>IFERROR(VLOOKUP($B21, Paste!$J$3:$L$933, 2, FALSE), "")</f>
        <v>112</v>
      </c>
      <c r="G21" s="11" t="str">
        <f>VLOOKUP($B21, Paste!$A$3:$H$933, 8, FALSE)</f>
        <v>VGK</v>
      </c>
      <c r="H21" s="71">
        <f>VLOOKUP($B21, Paste!$A$3:$H$933, 2, FALSE)</f>
        <v>75</v>
      </c>
      <c r="I21" s="71">
        <f>VLOOKUP($B21, Paste!$A$3:$H$933, 3, FALSE)</f>
        <v>29.374971668447238</v>
      </c>
      <c r="J21" s="71">
        <f t="shared" si="0"/>
        <v>62.932164269052755</v>
      </c>
      <c r="K21" s="71">
        <f>VLOOKUP($B21, Paste!$A$3:$H$933, 4, FALSE)</f>
        <v>92.307135937499993</v>
      </c>
      <c r="L21" s="11" t="str">
        <f>IF(ISBLANK(VLOOKUP(B21, 'SOG&amp;PlusMinus'!$B$7:$E$912, 3, FALSE)), "", VLOOKUP(B21,'SOG&amp;PlusMinus'!$B$7:$E$912, 3, FALSE))</f>
        <v>A</v>
      </c>
      <c r="M21" s="11">
        <f>IF(ISBLANK(VLOOKUP(B21, 'SOG&amp;PlusMinus'!$B$7:$E$912, 4, FALSE)), "", VLOOKUP(B21, 'SOG&amp;PlusMinus'!$B$7:$E$912, 4, FALSE))</f>
        <v>1</v>
      </c>
      <c r="N21" s="71">
        <f>VLOOKUP($B21, Paste!$A$3:$H$933, 5, FALSE)</f>
        <v>18.574766355140188</v>
      </c>
      <c r="O21" s="11">
        <f>IF(ISERROR(VLOOKUP(B21, Paste!$AB$3:$AE$2349, 3, FALSE)), "", VLOOKUP(B21, Paste!$AB$3:$AE$2349, 3, FALSE))</f>
        <v>29</v>
      </c>
      <c r="P21" s="11">
        <f>IF(ISERROR(VLOOKUP(B21, Paste!$AB$3:$AC$2343, 2, FALSE)), "", VLOOKUP(B21, Paste!$AB$3:$AC$2343, 2, FALSE))</f>
        <v>45</v>
      </c>
      <c r="Q21" s="11">
        <f>IF(ISERROR(VLOOKUP(B21, Paste!$AB$3:$AE$2349, 4, FALSE)), "", VLOOKUP(B21, Paste!$AB$3:$AE$2349, 4, FALSE))</f>
        <v>255</v>
      </c>
      <c r="R21" s="11" t="str">
        <f>IF(ISERROR(VLOOKUP(B21, Paste!$N$3:$N$250, 1, FALSE)), "", VLOOKUP(B21, Paste!$N$3:$O$250, 2, FALSE))</f>
        <v/>
      </c>
      <c r="S21" s="27">
        <f>VLOOKUP($B21, Paste!$W$3:$Z$10064, IF($H$4="Cap Hit",3, IF($H$4="AAV", 4, 2)), FALSE)</f>
        <v>13.5</v>
      </c>
      <c r="T21" s="11" t="str">
        <f>IF(ISERROR(VLOOKUP(B21, Paste!$Q$3:$Q$245, 1, FALSE)), "", VLOOKUP(B21, Paste!$Q$3:$R$245, 2, FALSE))</f>
        <v/>
      </c>
      <c r="U21" s="18" t="str">
        <f>IF(VLOOKUP(B21, 'Points&amp;Potential'!$B$7:$O$943, 14, FALSE)=0, "", VLOOKUP(B21, 'Points&amp;Potential'!$B$7:$O$943, 14, FALSE))</f>
        <v/>
      </c>
      <c r="V21" s="7" t="str">
        <f>IF(ISERROR(VLOOKUP(B21, Paste!$T$3:$T$1045, 1, FALSE)), "", VLOOKUP(B21, Paste!$T$3:$U$1144, 2, FALSE))</f>
        <v/>
      </c>
    </row>
    <row r="22" spans="1:22">
      <c r="A22" s="11">
        <v>16</v>
      </c>
      <c r="B22" s="67" t="s">
        <v>46</v>
      </c>
      <c r="C22" s="11">
        <f>VLOOKUP(B22, Paste!$AG$3:$AH$2083, 2, FALSE)</f>
        <v>30.1</v>
      </c>
      <c r="D22" s="11" t="str">
        <f>VLOOKUP($B22, Paste!$A$3:$H$933, 6, FALSE)</f>
        <v>RW</v>
      </c>
      <c r="E22" s="11">
        <f>IFERROR(VLOOKUP($B22, Paste!$J$3:$L$933, 3, FALSE), "")</f>
        <v>90</v>
      </c>
      <c r="F22" s="11">
        <f>IFERROR(VLOOKUP($B22, Paste!$J$3:$L$933, 2, FALSE), "")</f>
        <v>110</v>
      </c>
      <c r="G22" s="11" t="str">
        <f>VLOOKUP($B22, Paste!$A$3:$H$933, 8, FALSE)</f>
        <v>TOR</v>
      </c>
      <c r="H22" s="71">
        <f>VLOOKUP($B22, Paste!$A$3:$H$933, 2, FALSE)</f>
        <v>79</v>
      </c>
      <c r="I22" s="71">
        <f>VLOOKUP($B22, Paste!$A$3:$H$933, 3, FALSE)</f>
        <v>37.92</v>
      </c>
      <c r="J22" s="71">
        <f t="shared" si="0"/>
        <v>53.360155000000006</v>
      </c>
      <c r="K22" s="71">
        <f>VLOOKUP($B22, Paste!$A$3:$H$933, 4, FALSE)</f>
        <v>91.280155000000008</v>
      </c>
      <c r="L22" s="11" t="str">
        <f>IF(ISBLANK(VLOOKUP(B22, 'SOG&amp;PlusMinus'!$B$7:$E$912, 3, FALSE)), "", VLOOKUP(B22,'SOG&amp;PlusMinus'!$B$7:$E$912, 3, FALSE))</f>
        <v>C</v>
      </c>
      <c r="M22" s="11">
        <f>IF(ISBLANK(VLOOKUP(B22, 'SOG&amp;PlusMinus'!$B$7:$E$912, 4, FALSE)), "", VLOOKUP(B22, 'SOG&amp;PlusMinus'!$B$7:$E$912, 4, FALSE))</f>
        <v>1</v>
      </c>
      <c r="N22" s="71">
        <f>VLOOKUP($B22, Paste!$A$3:$H$933, 5, FALSE)</f>
        <v>22.768558951965066</v>
      </c>
      <c r="O22" s="11">
        <f>IF(ISERROR(VLOOKUP(B22, Paste!$AB$3:$AE$2349, 3, FALSE)), "", VLOOKUP(B22, Paste!$AB$3:$AE$2349, 3, FALSE))</f>
        <v>16</v>
      </c>
      <c r="P22" s="11">
        <f>IF(ISERROR(VLOOKUP(B22, Paste!$AB$3:$AC$2343, 2, FALSE)), "", VLOOKUP(B22, Paste!$AB$3:$AC$2343, 2, FALSE))</f>
        <v>29</v>
      </c>
      <c r="Q22" s="11">
        <f>IF(ISERROR(VLOOKUP(B22, Paste!$AB$3:$AE$2349, 4, FALSE)), "", VLOOKUP(B22, Paste!$AB$3:$AE$2349, 4, FALSE))</f>
        <v>221</v>
      </c>
      <c r="R22" s="11" t="str">
        <f>IF(ISERROR(VLOOKUP(B22, Paste!$N$3:$N$250, 1, FALSE)), "", VLOOKUP(B22, Paste!$N$3:$O$250, 2, FALSE))</f>
        <v/>
      </c>
      <c r="S22" s="27">
        <f>VLOOKUP($B22, Paste!$W$3:$Z$10064, IF($H$4="Cap Hit",3, IF($H$4="AAV", 4, 2)), FALSE)</f>
        <v>11.5</v>
      </c>
      <c r="T22" s="11" t="str">
        <f>IF(ISERROR(VLOOKUP(B22, Paste!$Q$3:$Q$245, 1, FALSE)), "", VLOOKUP(B22, Paste!$Q$3:$R$245, 2, FALSE))</f>
        <v/>
      </c>
      <c r="U22" s="18" t="str">
        <f>IF(VLOOKUP(B22, 'Points&amp;Potential'!$B$7:$O$943, 14, FALSE)=0, "", VLOOKUP(B22, 'Points&amp;Potential'!$B$7:$O$943, 14, FALSE))</f>
        <v/>
      </c>
      <c r="V22" s="7" t="str">
        <f>IF(ISERROR(VLOOKUP(B22, Paste!$T$3:$T$1045, 1, FALSE)), "", VLOOKUP(B22, Paste!$T$3:$U$1144, 2, FALSE))</f>
        <v/>
      </c>
    </row>
    <row r="23" spans="1:22">
      <c r="A23" s="11">
        <v>17</v>
      </c>
      <c r="B23" s="67" t="s">
        <v>47</v>
      </c>
      <c r="C23" s="11">
        <f>VLOOKUP(B23, Paste!$AG$3:$AH$2083, 2, FALSE)</f>
        <v>28.5</v>
      </c>
      <c r="D23" s="11" t="str">
        <f>VLOOKUP($B23, Paste!$A$3:$H$933, 6, FALSE)</f>
        <v>LW</v>
      </c>
      <c r="E23" s="11">
        <f>IFERROR(VLOOKUP($B23, Paste!$J$3:$L$933, 3, FALSE), "")</f>
        <v>78</v>
      </c>
      <c r="F23" s="11">
        <f>IFERROR(VLOOKUP($B23, Paste!$J$3:$L$933, 2, FALSE), "")</f>
        <v>92</v>
      </c>
      <c r="G23" s="11" t="str">
        <f>VLOOKUP($B23, Paste!$A$3:$H$933, 8, FALSE)</f>
        <v>DET</v>
      </c>
      <c r="H23" s="71">
        <f>VLOOKUP($B23, Paste!$A$3:$H$933, 2, FALSE)</f>
        <v>83.333333333333329</v>
      </c>
      <c r="I23" s="71">
        <f>VLOOKUP($B23, Paste!$A$3:$H$933, 3, FALSE)</f>
        <v>39.999999999999993</v>
      </c>
      <c r="J23" s="71">
        <f t="shared" si="0"/>
        <v>50.481562499999988</v>
      </c>
      <c r="K23" s="71">
        <f>VLOOKUP($B23, Paste!$A$3:$H$933, 4, FALSE)</f>
        <v>90.481562499999981</v>
      </c>
      <c r="L23" s="11" t="str">
        <f>IF(ISBLANK(VLOOKUP(B23, 'SOG&amp;PlusMinus'!$B$7:$E$912, 3, FALSE)), "", VLOOKUP(B23,'SOG&amp;PlusMinus'!$B$7:$E$912, 3, FALSE))</f>
        <v>B</v>
      </c>
      <c r="M23" s="11">
        <f>IF(ISBLANK(VLOOKUP(B23, 'SOG&amp;PlusMinus'!$B$7:$E$912, 4, FALSE)), "", VLOOKUP(B23, 'SOG&amp;PlusMinus'!$B$7:$E$912, 4, FALSE))</f>
        <v>1</v>
      </c>
      <c r="N23" s="71">
        <f>VLOOKUP($B23, Paste!$A$3:$H$933, 5, FALSE)</f>
        <v>27.777777777777775</v>
      </c>
      <c r="O23" s="11">
        <f>IF(ISERROR(VLOOKUP(B23, Paste!$AB$3:$AE$2349, 3, FALSE)), "", VLOOKUP(B23, Paste!$AB$3:$AE$2349, 3, FALSE))</f>
        <v>33</v>
      </c>
      <c r="P23" s="11">
        <f>IF(ISERROR(VLOOKUP(B23, Paste!$AB$3:$AC$2343, 2, FALSE)), "", VLOOKUP(B23, Paste!$AB$3:$AC$2343, 2, FALSE))</f>
        <v>38</v>
      </c>
      <c r="Q23" s="11">
        <f>IF(ISERROR(VLOOKUP(B23, Paste!$AB$3:$AE$2349, 4, FALSE)), "", VLOOKUP(B23, Paste!$AB$3:$AE$2349, 4, FALSE))</f>
        <v>283</v>
      </c>
      <c r="R23" s="11" t="str">
        <f>IF(ISERROR(VLOOKUP(B23, Paste!$N$3:$N$250, 1, FALSE)), "", VLOOKUP(B23, Paste!$N$3:$O$250, 2, FALSE))</f>
        <v/>
      </c>
      <c r="S23" s="27">
        <f>VLOOKUP($B23, Paste!$W$3:$Z$10064, IF($H$4="Cap Hit",3, IF($H$4="AAV", 4, 2)), FALSE)</f>
        <v>7.875</v>
      </c>
      <c r="T23" s="11" t="str">
        <f>IF(ISERROR(VLOOKUP(B23, Paste!$Q$3:$Q$245, 1, FALSE)), "", VLOOKUP(B23, Paste!$Q$3:$R$245, 2, FALSE))</f>
        <v/>
      </c>
      <c r="U23" s="18" t="str">
        <f>IF(VLOOKUP(B23, 'Points&amp;Potential'!$B$7:$O$943, 14, FALSE)=0, "", VLOOKUP(B23, 'Points&amp;Potential'!$B$7:$O$943, 14, FALSE))</f>
        <v/>
      </c>
      <c r="V23" s="7" t="str">
        <f>IF(ISERROR(VLOOKUP(B23, Paste!$T$3:$T$1045, 1, FALSE)), "", VLOOKUP(B23, Paste!$T$3:$U$1144, 2, FALSE))</f>
        <v/>
      </c>
    </row>
    <row r="24" spans="1:22">
      <c r="A24" s="11">
        <v>18</v>
      </c>
      <c r="B24" s="67" t="s">
        <v>48</v>
      </c>
      <c r="C24" s="11">
        <f>VLOOKUP(B24, Paste!$AG$3:$AH$2083, 2, FALSE)</f>
        <v>25.4</v>
      </c>
      <c r="D24" s="11" t="str">
        <f>VLOOKUP($B24, Paste!$A$3:$H$933, 6, FALSE)</f>
        <v>LW</v>
      </c>
      <c r="E24" s="11">
        <f>IFERROR(VLOOKUP($B24, Paste!$J$3:$L$933, 3, FALSE), "")</f>
        <v>90</v>
      </c>
      <c r="F24" s="11">
        <f>IFERROR(VLOOKUP($B24, Paste!$J$3:$L$933, 2, FALSE), "")</f>
        <v>98</v>
      </c>
      <c r="G24" s="11" t="str">
        <f>VLOOKUP($B24, Paste!$A$3:$H$933, 8, FALSE)</f>
        <v>MTL</v>
      </c>
      <c r="H24" s="71">
        <f>VLOOKUP($B24, Paste!$A$3:$H$933, 2, FALSE)</f>
        <v>83.666666666666671</v>
      </c>
      <c r="I24" s="71">
        <f>VLOOKUP($B24, Paste!$A$3:$H$933, 3, FALSE)</f>
        <v>47.69</v>
      </c>
      <c r="J24" s="71">
        <f t="shared" si="0"/>
        <v>42.179817916666693</v>
      </c>
      <c r="K24" s="71">
        <f>VLOOKUP($B24, Paste!$A$3:$H$933, 4, FALSE)</f>
        <v>89.86981791666669</v>
      </c>
      <c r="L24" s="11" t="str">
        <f>IF(ISBLANK(VLOOKUP(B24, 'SOG&amp;PlusMinus'!$B$7:$E$912, 3, FALSE)), "", VLOOKUP(B24,'SOG&amp;PlusMinus'!$B$7:$E$912, 3, FALSE))</f>
        <v>A</v>
      </c>
      <c r="M24" s="11">
        <f>IF(ISBLANK(VLOOKUP(B24, 'SOG&amp;PlusMinus'!$B$7:$E$912, 4, FALSE)), "", VLOOKUP(B24, 'SOG&amp;PlusMinus'!$B$7:$E$912, 4, FALSE))</f>
        <v>1</v>
      </c>
      <c r="N24" s="71">
        <f>VLOOKUP($B24, Paste!$A$3:$H$933, 5, FALSE)</f>
        <v>14.223333333333334</v>
      </c>
      <c r="O24" s="11">
        <f>IF(ISERROR(VLOOKUP(B24, Paste!$AB$3:$AE$2349, 3, FALSE)), "", VLOOKUP(B24, Paste!$AB$3:$AE$2349, 3, FALSE))</f>
        <v>57</v>
      </c>
      <c r="P24" s="11">
        <f>IF(ISERROR(VLOOKUP(B24, Paste!$AB$3:$AC$2343, 2, FALSE)), "", VLOOKUP(B24, Paste!$AB$3:$AC$2343, 2, FALSE))</f>
        <v>25</v>
      </c>
      <c r="Q24" s="11">
        <f>IF(ISERROR(VLOOKUP(B24, Paste!$AB$3:$AE$2349, 4, FALSE)), "", VLOOKUP(B24, Paste!$AB$3:$AE$2349, 4, FALSE))</f>
        <v>284</v>
      </c>
      <c r="R24" s="11" t="str">
        <f>IF(ISERROR(VLOOKUP(B24, Paste!$N$3:$N$250, 1, FALSE)), "", VLOOKUP(B24, Paste!$N$3:$O$250, 2, FALSE))</f>
        <v/>
      </c>
      <c r="S24" s="27">
        <f>VLOOKUP($B24, Paste!$W$3:$Z$10064, IF($H$4="Cap Hit",3, IF($H$4="AAV", 4, 2)), FALSE)</f>
        <v>7.85</v>
      </c>
      <c r="T24" s="11" t="str">
        <f>IF(ISERROR(VLOOKUP(B24, Paste!$Q$3:$Q$245, 1, FALSE)), "", VLOOKUP(B24, Paste!$Q$3:$R$245, 2, FALSE))</f>
        <v/>
      </c>
      <c r="U24" s="18" t="str">
        <f>IF(VLOOKUP(B24, 'Points&amp;Potential'!$B$7:$O$943, 14, FALSE)=0, "", VLOOKUP(B24, 'Points&amp;Potential'!$B$7:$O$943, 14, FALSE))</f>
        <v/>
      </c>
      <c r="V24" s="7" t="str">
        <f>IF(ISERROR(VLOOKUP(B24, Paste!$T$3:$T$1045, 1, FALSE)), "", VLOOKUP(B24, Paste!$T$3:$U$1144, 2, FALSE))</f>
        <v/>
      </c>
    </row>
    <row r="25" spans="1:22">
      <c r="A25" s="11">
        <v>19</v>
      </c>
      <c r="B25" s="67" t="s">
        <v>49</v>
      </c>
      <c r="C25" s="11">
        <f>VLOOKUP(B25, Paste!$AG$3:$AH$2083, 2, FALSE)</f>
        <v>27.9</v>
      </c>
      <c r="D25" s="11" t="str">
        <f>VLOOKUP($B25, Paste!$A$3:$H$933, 6, FALSE)</f>
        <v>LW</v>
      </c>
      <c r="E25" s="11">
        <f>IFERROR(VLOOKUP($B25, Paste!$J$3:$L$933, 3, FALSE), "")</f>
        <v>87</v>
      </c>
      <c r="F25" s="11">
        <f>IFERROR(VLOOKUP($B25, Paste!$J$3:$L$933, 2, FALSE), "")</f>
        <v>97</v>
      </c>
      <c r="G25" s="11" t="str">
        <f>VLOOKUP($B25, Paste!$A$3:$H$933, 8, FALSE)</f>
        <v>UTA</v>
      </c>
      <c r="H25" s="71">
        <f>VLOOKUP($B25, Paste!$A$3:$H$933, 2, FALSE)</f>
        <v>82.333333333333329</v>
      </c>
      <c r="I25" s="71">
        <f>VLOOKUP($B25, Paste!$A$3:$H$933, 3, FALSE)</f>
        <v>30.099183949494087</v>
      </c>
      <c r="J25" s="71">
        <f t="shared" si="0"/>
        <v>59.288927505945722</v>
      </c>
      <c r="K25" s="71">
        <f>VLOOKUP($B25, Paste!$A$3:$H$933, 4, FALSE)</f>
        <v>89.388111455439812</v>
      </c>
      <c r="L25" s="11" t="str">
        <f>IF(ISBLANK(VLOOKUP(B25, 'SOG&amp;PlusMinus'!$B$7:$E$912, 3, FALSE)), "", VLOOKUP(B25,'SOG&amp;PlusMinus'!$B$7:$E$912, 3, FALSE))</f>
        <v>A</v>
      </c>
      <c r="M25" s="11">
        <f>IF(ISBLANK(VLOOKUP(B25, 'SOG&amp;PlusMinus'!$B$7:$E$912, 4, FALSE)), "", VLOOKUP(B25, 'SOG&amp;PlusMinus'!$B$7:$E$912, 4, FALSE))</f>
        <v>1</v>
      </c>
      <c r="N25" s="71">
        <f>VLOOKUP($B25, Paste!$A$3:$H$933, 5, FALSE)</f>
        <v>33.479944674965417</v>
      </c>
      <c r="O25" s="11">
        <f>IF(ISERROR(VLOOKUP(B25, Paste!$AB$3:$AE$2349, 3, FALSE)), "", VLOOKUP(B25, Paste!$AB$3:$AE$2349, 3, FALSE))</f>
        <v>10</v>
      </c>
      <c r="P25" s="11">
        <f>IF(ISERROR(VLOOKUP(B25, Paste!$AB$3:$AC$2343, 2, FALSE)), "", VLOOKUP(B25, Paste!$AB$3:$AC$2343, 2, FALSE))</f>
        <v>32</v>
      </c>
      <c r="Q25" s="11">
        <f>IF(ISERROR(VLOOKUP(B25, Paste!$AB$3:$AE$2349, 4, FALSE)), "", VLOOKUP(B25, Paste!$AB$3:$AE$2349, 4, FALSE))</f>
        <v>222</v>
      </c>
      <c r="R25" s="11" t="str">
        <f>IF(ISERROR(VLOOKUP(B25, Paste!$N$3:$N$250, 1, FALSE)), "", VLOOKUP(B25, Paste!$N$3:$O$250, 2, FALSE))</f>
        <v/>
      </c>
      <c r="S25" s="27">
        <f>VLOOKUP($B25, Paste!$W$3:$Z$10064, IF($H$4="Cap Hit",3, IF($H$4="AAV", 4, 2)), FALSE)</f>
        <v>7.15</v>
      </c>
      <c r="T25" s="11" t="str">
        <f>IF(ISERROR(VLOOKUP(B25, Paste!$Q$3:$Q$245, 1, FALSE)), "", VLOOKUP(B25, Paste!$Q$3:$R$245, 2, FALSE))</f>
        <v/>
      </c>
      <c r="U25" s="18" t="str">
        <f>IF(VLOOKUP(B25, 'Points&amp;Potential'!$B$7:$O$943, 14, FALSE)=0, "", VLOOKUP(B25, 'Points&amp;Potential'!$B$7:$O$943, 14, FALSE))</f>
        <v/>
      </c>
      <c r="V25" s="7" t="str">
        <f>IF(ISERROR(VLOOKUP(B25, Paste!$T$3:$T$1045, 1, FALSE)), "", VLOOKUP(B25, Paste!$T$3:$U$1144, 2, FALSE))</f>
        <v/>
      </c>
    </row>
    <row r="26" spans="1:22">
      <c r="A26" s="11">
        <v>20</v>
      </c>
      <c r="B26" s="67" t="s">
        <v>50</v>
      </c>
      <c r="C26" s="11">
        <f>VLOOKUP(B26, Paste!$AG$3:$AH$2083, 2, FALSE)</f>
        <v>25.2</v>
      </c>
      <c r="D26" s="11" t="str">
        <f>VLOOKUP($B26, Paste!$A$3:$H$933, 6, FALSE)</f>
        <v>LW</v>
      </c>
      <c r="E26" s="11">
        <f>IFERROR(VLOOKUP($B26, Paste!$J$3:$L$933, 3, FALSE), "")</f>
        <v>87</v>
      </c>
      <c r="F26" s="11">
        <f>IFERROR(VLOOKUP($B26, Paste!$J$3:$L$933, 2, FALSE), "")</f>
        <v>97</v>
      </c>
      <c r="G26" s="11" t="str">
        <f>VLOOKUP($B26, Paste!$A$3:$H$933, 8, FALSE)</f>
        <v>MIN</v>
      </c>
      <c r="H26" s="71">
        <f>VLOOKUP($B26, Paste!$A$3:$H$933, 2, FALSE)</f>
        <v>79.666666666666671</v>
      </c>
      <c r="I26" s="71">
        <f>VLOOKUP($B26, Paste!$A$3:$H$933, 3, FALSE)</f>
        <v>38.24</v>
      </c>
      <c r="J26" s="71">
        <f t="shared" si="0"/>
        <v>50.810323946759247</v>
      </c>
      <c r="K26" s="71">
        <f>VLOOKUP($B26, Paste!$A$3:$H$933, 4, FALSE)</f>
        <v>89.050323946759249</v>
      </c>
      <c r="L26" s="11" t="str">
        <f>IF(ISBLANK(VLOOKUP(B26, 'SOG&amp;PlusMinus'!$B$7:$E$912, 3, FALSE)), "", VLOOKUP(B26,'SOG&amp;PlusMinus'!$B$7:$E$912, 3, FALSE))</f>
        <v>A</v>
      </c>
      <c r="M26" s="11">
        <f>IF(ISBLANK(VLOOKUP(B26, 'SOG&amp;PlusMinus'!$B$7:$E$912, 4, FALSE)), "", VLOOKUP(B26, 'SOG&amp;PlusMinus'!$B$7:$E$912, 4, FALSE))</f>
        <v>1</v>
      </c>
      <c r="N26" s="71">
        <f>VLOOKUP($B26, Paste!$A$3:$H$933, 5, FALSE)</f>
        <v>44.107296137339056</v>
      </c>
      <c r="O26" s="11">
        <f>IF(ISERROR(VLOOKUP(B26, Paste!$AB$3:$AE$2349, 3, FALSE)), "", VLOOKUP(B26, Paste!$AB$3:$AE$2349, 3, FALSE))</f>
        <v>69</v>
      </c>
      <c r="P26" s="11">
        <f>IF(ISERROR(VLOOKUP(B26, Paste!$AB$3:$AC$2343, 2, FALSE)), "", VLOOKUP(B26, Paste!$AB$3:$AC$2343, 2, FALSE))</f>
        <v>64</v>
      </c>
      <c r="Q26" s="11">
        <f>IF(ISERROR(VLOOKUP(B26, Paste!$AB$3:$AE$2349, 4, FALSE)), "", VLOOKUP(B26, Paste!$AB$3:$AE$2349, 4, FALSE))</f>
        <v>271</v>
      </c>
      <c r="R26" s="11" t="str">
        <f>IF(ISERROR(VLOOKUP(B26, Paste!$N$3:$N$250, 1, FALSE)), "", VLOOKUP(B26, Paste!$N$3:$O$250, 2, FALSE))</f>
        <v/>
      </c>
      <c r="S26" s="27">
        <f>VLOOKUP($B26, Paste!$W$3:$Z$10064, IF($H$4="Cap Hit",3, IF($H$4="AAV", 4, 2)), FALSE)</f>
        <v>7</v>
      </c>
      <c r="T26" s="11" t="str">
        <f>IF(ISERROR(VLOOKUP(B26, Paste!$Q$3:$Q$245, 1, FALSE)), "", VLOOKUP(B26, Paste!$Q$3:$R$245, 2, FALSE))</f>
        <v/>
      </c>
      <c r="U26" s="18" t="str">
        <f>IF(VLOOKUP(B26, 'Points&amp;Potential'!$B$7:$O$943, 14, FALSE)=0, "", VLOOKUP(B26, 'Points&amp;Potential'!$B$7:$O$943, 14, FALSE))</f>
        <v/>
      </c>
      <c r="V26" s="7" t="str">
        <f>IF(ISERROR(VLOOKUP(B26, Paste!$T$3:$T$1045, 1, FALSE)), "", VLOOKUP(B26, Paste!$T$3:$U$1144, 2, FALSE))</f>
        <v/>
      </c>
    </row>
    <row r="27" spans="1:22">
      <c r="A27" s="11">
        <v>21</v>
      </c>
      <c r="B27" s="67" t="s">
        <v>51</v>
      </c>
      <c r="C27" s="11">
        <f>VLOOKUP(B27, Paste!$AG$3:$AH$2083, 2, FALSE)</f>
        <v>26.7</v>
      </c>
      <c r="D27" s="11" t="str">
        <f>VLOOKUP($B27, Paste!$A$3:$H$933, 6, FALSE)</f>
        <v>RD</v>
      </c>
      <c r="E27" s="11">
        <f>IFERROR(VLOOKUP($B27, Paste!$J$3:$L$933, 3, FALSE), "")</f>
        <v>85</v>
      </c>
      <c r="F27" s="11">
        <f>IFERROR(VLOOKUP($B27, Paste!$J$3:$L$933, 2, FALSE), "")</f>
        <v>95</v>
      </c>
      <c r="G27" s="11" t="str">
        <f>VLOOKUP($B27, Paste!$A$3:$H$933, 8, FALSE)</f>
        <v>EDM</v>
      </c>
      <c r="H27" s="71">
        <f>VLOOKUP($B27, Paste!$A$3:$H$933, 2, FALSE)</f>
        <v>83.666666666666671</v>
      </c>
      <c r="I27" s="71">
        <f>VLOOKUP($B27, Paste!$A$3:$H$933, 3, FALSE)</f>
        <v>18.168136272908885</v>
      </c>
      <c r="J27" s="71">
        <f t="shared" si="0"/>
        <v>70.519977129868892</v>
      </c>
      <c r="K27" s="71">
        <f>VLOOKUP($B27, Paste!$A$3:$H$933, 4, FALSE)</f>
        <v>88.688113402777773</v>
      </c>
      <c r="L27" s="11" t="str">
        <f>IF(ISBLANK(VLOOKUP(B27, 'SOG&amp;PlusMinus'!$B$7:$E$912, 3, FALSE)), "", VLOOKUP(B27,'SOG&amp;PlusMinus'!$B$7:$E$912, 3, FALSE))</f>
        <v>A</v>
      </c>
      <c r="M27" s="11">
        <f>IF(ISBLANK(VLOOKUP(B27, 'SOG&amp;PlusMinus'!$B$7:$E$912, 4, FALSE)), "", VLOOKUP(B27, 'SOG&amp;PlusMinus'!$B$7:$E$912, 4, FALSE))</f>
        <v>1</v>
      </c>
      <c r="N27" s="71">
        <f>VLOOKUP($B27, Paste!$A$3:$H$933, 5, FALSE)</f>
        <v>32.100680272108846</v>
      </c>
      <c r="O27" s="11">
        <f>IF(ISERROR(VLOOKUP(B27, Paste!$AB$3:$AE$2349, 3, FALSE)), "", VLOOKUP(B27, Paste!$AB$3:$AE$2349, 3, FALSE))</f>
        <v>31</v>
      </c>
      <c r="P27" s="11">
        <f>IF(ISERROR(VLOOKUP(B27, Paste!$AB$3:$AC$2343, 2, FALSE)), "", VLOOKUP(B27, Paste!$AB$3:$AC$2343, 2, FALSE))</f>
        <v>99</v>
      </c>
      <c r="Q27" s="11">
        <f>IF(ISERROR(VLOOKUP(B27, Paste!$AB$3:$AE$2349, 4, FALSE)), "", VLOOKUP(B27, Paste!$AB$3:$AE$2349, 4, FALSE))</f>
        <v>234</v>
      </c>
      <c r="R27" s="11" t="str">
        <f>IF(ISERROR(VLOOKUP(B27, Paste!$N$3:$N$250, 1, FALSE)), "", VLOOKUP(B27, Paste!$N$3:$O$250, 2, FALSE))</f>
        <v/>
      </c>
      <c r="S27" s="27">
        <f>VLOOKUP($B27, Paste!$W$3:$Z$10064, IF($H$4="Cap Hit",3, IF($H$4="AAV", 4, 2)), FALSE)</f>
        <v>10.5</v>
      </c>
      <c r="T27" s="11" t="str">
        <f>IF(ISERROR(VLOOKUP(B27, Paste!$Q$3:$Q$245, 1, FALSE)), "", VLOOKUP(B27, Paste!$Q$3:$R$245, 2, FALSE))</f>
        <v/>
      </c>
      <c r="U27" s="18" t="str">
        <f>IF(VLOOKUP(B27, 'Points&amp;Potential'!$B$7:$O$943, 14, FALSE)=0, "", VLOOKUP(B27, 'Points&amp;Potential'!$B$7:$O$943, 14, FALSE))</f>
        <v/>
      </c>
      <c r="V27" s="7" t="str">
        <f>IF(ISERROR(VLOOKUP(B27, Paste!$T$3:$T$1045, 1, FALSE)), "", VLOOKUP(B27, Paste!$T$3:$U$1144, 2, FALSE))</f>
        <v/>
      </c>
    </row>
    <row r="28" spans="1:22">
      <c r="A28" s="11">
        <v>22</v>
      </c>
      <c r="B28" s="10" t="s">
        <v>52</v>
      </c>
      <c r="C28" s="11">
        <f>VLOOKUP(B28, Paste!$AG$3:$AH$2083, 2, FALSE)</f>
        <v>23.1</v>
      </c>
      <c r="D28" s="11" t="str">
        <f>VLOOKUP($B28, Paste!$A$3:$H$933, 6, FALSE)</f>
        <v>C</v>
      </c>
      <c r="E28" s="11">
        <f>IFERROR(VLOOKUP($B28, Paste!$J$3:$L$933, 3, FALSE), "")</f>
        <v>87</v>
      </c>
      <c r="F28" s="11">
        <f>IFERROR(VLOOKUP($B28, Paste!$J$3:$L$933, 2, FALSE), "")</f>
        <v>95</v>
      </c>
      <c r="G28" s="11" t="str">
        <f>VLOOKUP($B28, Paste!$A$3:$H$933, 8, FALSE)</f>
        <v>DAL</v>
      </c>
      <c r="H28" s="71">
        <f>VLOOKUP($B28, Paste!$A$3:$H$933, 2, FALSE)</f>
        <v>84</v>
      </c>
      <c r="I28" s="71">
        <f>VLOOKUP($B28, Paste!$A$3:$H$933, 3, FALSE)</f>
        <v>37.338559167043606</v>
      </c>
      <c r="J28" s="71">
        <f t="shared" si="0"/>
        <v>51.029522499623077</v>
      </c>
      <c r="K28" s="71">
        <f>VLOOKUP($B28, Paste!$A$3:$H$933, 4, FALSE)</f>
        <v>88.368081666666683</v>
      </c>
      <c r="L28" s="11" t="str">
        <f>IF(ISBLANK(VLOOKUP(B28, 'SOG&amp;PlusMinus'!$B$7:$E$912, 3, FALSE)), "", VLOOKUP(B28,'SOG&amp;PlusMinus'!$B$7:$E$912, 3, FALSE))</f>
        <v>C</v>
      </c>
      <c r="M28" s="11">
        <f>IF(ISBLANK(VLOOKUP(B28, 'SOG&amp;PlusMinus'!$B$7:$E$912, 4, FALSE)), "", VLOOKUP(B28, 'SOG&amp;PlusMinus'!$B$7:$E$912, 4, FALSE))</f>
        <v>1</v>
      </c>
      <c r="N28" s="71">
        <f>VLOOKUP($B28, Paste!$A$3:$H$933, 5, FALSE)</f>
        <v>28.682926829268293</v>
      </c>
      <c r="O28" s="11">
        <f>IF(ISERROR(VLOOKUP(B28, Paste!$AB$3:$AE$2349, 3, FALSE)), "", VLOOKUP(B28, Paste!$AB$3:$AE$2349, 3, FALSE))</f>
        <v>55</v>
      </c>
      <c r="P28" s="11">
        <f>IF(ISERROR(VLOOKUP(B28, Paste!$AB$3:$AC$2343, 2, FALSE)), "", VLOOKUP(B28, Paste!$AB$3:$AC$2343, 2, FALSE))</f>
        <v>55</v>
      </c>
      <c r="Q28" s="11">
        <f>IF(ISERROR(VLOOKUP(B28, Paste!$AB$3:$AE$2349, 4, FALSE)), "", VLOOKUP(B28, Paste!$AB$3:$AE$2349, 4, FALSE))</f>
        <v>218</v>
      </c>
      <c r="R28" s="11" t="str">
        <f>IF(ISERROR(VLOOKUP(B28, Paste!$N$3:$N$250, 1, FALSE)), "", VLOOKUP(B28, Paste!$N$3:$O$250, 2, FALSE))</f>
        <v/>
      </c>
      <c r="S28" s="27">
        <f>VLOOKUP($B28, Paste!$W$3:$Z$10064, IF($H$4="Cap Hit",3, IF($H$4="AAV", 4, 2)), FALSE)</f>
        <v>8.4</v>
      </c>
      <c r="T28" s="11" t="str">
        <f>IF(ISERROR(VLOOKUP(B28, Paste!$Q$3:$Q$245, 1, FALSE)), "", VLOOKUP(B28, Paste!$Q$3:$R$245, 2, FALSE))</f>
        <v/>
      </c>
      <c r="U28" s="18" t="str">
        <f>IF(VLOOKUP(B28, 'Points&amp;Potential'!$B$7:$O$943, 14, FALSE)=0, "", VLOOKUP(B28, 'Points&amp;Potential'!$B$7:$O$943, 14, FALSE))</f>
        <v/>
      </c>
      <c r="V28" s="7" t="str">
        <f>IF(ISERROR(VLOOKUP(B28, Paste!$T$3:$T$1045, 1, FALSE)), "", VLOOKUP(B28, Paste!$T$3:$U$1144, 2, FALSE))</f>
        <v/>
      </c>
    </row>
    <row r="29" spans="1:22">
      <c r="A29" s="11">
        <v>23</v>
      </c>
      <c r="B29" s="67" t="s">
        <v>53</v>
      </c>
      <c r="C29" s="11">
        <f>VLOOKUP(B29, Paste!$AG$3:$AH$2083, 2, FALSE)</f>
        <v>25.1</v>
      </c>
      <c r="D29" s="11" t="str">
        <f>VLOOKUP($B29, Paste!$A$3:$H$933, 6, FALSE)</f>
        <v>C</v>
      </c>
      <c r="E29" s="11">
        <f>IFERROR(VLOOKUP($B29, Paste!$J$3:$L$933, 3, FALSE), "")</f>
        <v>105</v>
      </c>
      <c r="F29" s="11">
        <f>IFERROR(VLOOKUP($B29, Paste!$J$3:$L$933, 2, FALSE), "")</f>
        <v>125</v>
      </c>
      <c r="G29" s="11" t="str">
        <f>VLOOKUP($B29, Paste!$A$3:$H$933, 8, FALSE)</f>
        <v>NJD</v>
      </c>
      <c r="H29" s="71">
        <f>VLOOKUP($B29, Paste!$A$3:$H$933, 2, FALSE)</f>
        <v>68</v>
      </c>
      <c r="I29" s="71">
        <f>VLOOKUP($B29, Paste!$A$3:$H$933, 3, FALSE)</f>
        <v>29.120811319677554</v>
      </c>
      <c r="J29" s="71">
        <f t="shared" si="0"/>
        <v>58.024947569211321</v>
      </c>
      <c r="K29" s="71">
        <f>VLOOKUP($B29, Paste!$A$3:$H$933, 4, FALSE)</f>
        <v>87.145758888888878</v>
      </c>
      <c r="L29" s="11" t="str">
        <f>IF(ISBLANK(VLOOKUP(B29, 'SOG&amp;PlusMinus'!$B$7:$E$912, 3, FALSE)), "", VLOOKUP(B29,'SOG&amp;PlusMinus'!$B$7:$E$912, 3, FALSE))</f>
        <v>B</v>
      </c>
      <c r="M29" s="11">
        <f>IF(ISBLANK(VLOOKUP(B29, 'SOG&amp;PlusMinus'!$B$7:$E$912, 4, FALSE)), "", VLOOKUP(B29, 'SOG&amp;PlusMinus'!$B$7:$E$912, 4, FALSE))</f>
        <v>1</v>
      </c>
      <c r="N29" s="71">
        <f>VLOOKUP($B29, Paste!$A$3:$H$933, 5, FALSE)</f>
        <v>13.600000000000001</v>
      </c>
      <c r="O29" s="11">
        <f>IF(ISERROR(VLOOKUP(B29, Paste!$AB$3:$AE$2349, 3, FALSE)), "", VLOOKUP(B29, Paste!$AB$3:$AE$2349, 3, FALSE))</f>
        <v>7</v>
      </c>
      <c r="P29" s="11">
        <f>IF(ISERROR(VLOOKUP(B29, Paste!$AB$3:$AC$2343, 2, FALSE)), "", VLOOKUP(B29, Paste!$AB$3:$AC$2343, 2, FALSE))</f>
        <v>34</v>
      </c>
      <c r="Q29" s="11">
        <f>IF(ISERROR(VLOOKUP(B29, Paste!$AB$3:$AE$2349, 4, FALSE)), "", VLOOKUP(B29, Paste!$AB$3:$AE$2349, 4, FALSE))</f>
        <v>258</v>
      </c>
      <c r="R29" s="11">
        <f>IF(ISERROR(VLOOKUP(B29, Paste!$N$3:$N$250, 1, FALSE)), "", VLOOKUP(B29, Paste!$N$3:$O$250, 2, FALSE))</f>
        <v>120</v>
      </c>
      <c r="S29" s="27">
        <f>VLOOKUP($B29, Paste!$W$3:$Z$10064, IF($H$4="Cap Hit",3, IF($H$4="AAV", 4, 2)), FALSE)</f>
        <v>8</v>
      </c>
      <c r="T29" s="11" t="str">
        <f>IF(ISERROR(VLOOKUP(B29, Paste!$Q$3:$Q$245, 1, FALSE)), "", VLOOKUP(B29, Paste!$Q$3:$R$245, 2, FALSE))</f>
        <v>Y</v>
      </c>
      <c r="U29" s="18" t="str">
        <f>IF(VLOOKUP(B29, 'Points&amp;Potential'!$B$7:$O$943, 14, FALSE)=0, "", VLOOKUP(B29, 'Points&amp;Potential'!$B$7:$O$943, 14, FALSE))</f>
        <v/>
      </c>
      <c r="V29" s="7" t="str">
        <f>IF(ISERROR(VLOOKUP(B29, Paste!$T$3:$T$1045, 1, FALSE)), "", VLOOKUP(B29, Paste!$T$3:$U$1144, 2, FALSE))</f>
        <v/>
      </c>
    </row>
    <row r="30" spans="1:22">
      <c r="A30" s="11">
        <v>24</v>
      </c>
      <c r="B30" s="67" t="s">
        <v>54</v>
      </c>
      <c r="C30" s="11">
        <f>VLOOKUP(B30, Paste!$AG$3:$AH$2083, 2, FALSE)</f>
        <v>26.7</v>
      </c>
      <c r="D30" s="11" t="str">
        <f>VLOOKUP($B30, Paste!$A$3:$H$933, 6, FALSE)</f>
        <v>LD</v>
      </c>
      <c r="E30" s="11">
        <f>IFERROR(VLOOKUP($B30, Paste!$J$3:$L$933, 3, FALSE), "")</f>
        <v>88</v>
      </c>
      <c r="F30" s="11">
        <f>IFERROR(VLOOKUP($B30, Paste!$J$3:$L$933, 2, FALSE), "")</f>
        <v>103</v>
      </c>
      <c r="G30" s="11" t="str">
        <f>VLOOKUP($B30, Paste!$A$3:$H$933, 8, FALSE)</f>
        <v>MIN</v>
      </c>
      <c r="H30" s="71">
        <f>VLOOKUP($B30, Paste!$A$3:$H$933, 2, FALSE)</f>
        <v>76.666666666666671</v>
      </c>
      <c r="I30" s="71">
        <f>VLOOKUP($B30, Paste!$A$3:$H$933, 3, FALSE)</f>
        <v>13.745682356487427</v>
      </c>
      <c r="J30" s="71">
        <f t="shared" si="0"/>
        <v>73.087267550919989</v>
      </c>
      <c r="K30" s="71">
        <f>VLOOKUP($B30, Paste!$A$3:$H$933, 4, FALSE)</f>
        <v>86.832949907407411</v>
      </c>
      <c r="L30" s="11" t="str">
        <f>IF(ISBLANK(VLOOKUP(B30, 'SOG&amp;PlusMinus'!$B$7:$E$912, 3, FALSE)), "", VLOOKUP(B30,'SOG&amp;PlusMinus'!$B$7:$E$912, 3, FALSE))</f>
        <v>A</v>
      </c>
      <c r="M30" s="11">
        <f>IF(ISBLANK(VLOOKUP(B30, 'SOG&amp;PlusMinus'!$B$7:$E$912, 4, FALSE)), "", VLOOKUP(B30, 'SOG&amp;PlusMinus'!$B$7:$E$912, 4, FALSE))</f>
        <v>1</v>
      </c>
      <c r="N30" s="71">
        <f>VLOOKUP($B30, Paste!$A$3:$H$933, 5, FALSE)</f>
        <v>33.883928571428569</v>
      </c>
      <c r="O30" s="11">
        <f>IF(ISERROR(VLOOKUP(B30, Paste!$AB$3:$AE$2349, 3, FALSE)), "", VLOOKUP(B30, Paste!$AB$3:$AE$2349, 3, FALSE))</f>
        <v>11</v>
      </c>
      <c r="P30" s="11">
        <f>IF(ISERROR(VLOOKUP(B30, Paste!$AB$3:$AC$2343, 2, FALSE)), "", VLOOKUP(B30, Paste!$AB$3:$AC$2343, 2, FALSE))</f>
        <v>84</v>
      </c>
      <c r="Q30" s="11">
        <f>IF(ISERROR(VLOOKUP(B30, Paste!$AB$3:$AE$2349, 4, FALSE)), "", VLOOKUP(B30, Paste!$AB$3:$AE$2349, 4, FALSE))</f>
        <v>207</v>
      </c>
      <c r="R30" s="11" t="str">
        <f>IF(ISERROR(VLOOKUP(B30, Paste!$N$3:$N$250, 1, FALSE)), "", VLOOKUP(B30, Paste!$N$3:$O$250, 2, FALSE))</f>
        <v/>
      </c>
      <c r="S30" s="27">
        <f>VLOOKUP($B30, Paste!$W$3:$Z$10064, IF($H$4="Cap Hit",3, IF($H$4="AAV", 4, 2)), FALSE)</f>
        <v>7.85</v>
      </c>
      <c r="T30" s="11" t="str">
        <f>IF(ISERROR(VLOOKUP(B30, Paste!$Q$3:$Q$245, 1, FALSE)), "", VLOOKUP(B30, Paste!$Q$3:$R$245, 2, FALSE))</f>
        <v/>
      </c>
      <c r="U30" s="18" t="str">
        <f>IF(VLOOKUP(B30, 'Points&amp;Potential'!$B$7:$O$943, 14, FALSE)=0, "", VLOOKUP(B30, 'Points&amp;Potential'!$B$7:$O$943, 14, FALSE))</f>
        <v/>
      </c>
      <c r="V30" s="7" t="str">
        <f>IF(ISERROR(VLOOKUP(B30, Paste!$T$3:$T$1045, 1, FALSE)), "", VLOOKUP(B30, Paste!$T$3:$U$1144, 2, FALSE))</f>
        <v/>
      </c>
    </row>
    <row r="31" spans="1:22">
      <c r="A31" s="11">
        <v>25</v>
      </c>
      <c r="B31" s="67" t="s">
        <v>55</v>
      </c>
      <c r="C31" s="11">
        <f>VLOOKUP(B31, Paste!$AG$3:$AH$2083, 2, FALSE)</f>
        <v>24.4</v>
      </c>
      <c r="D31" s="11" t="str">
        <f>VLOOKUP($B31, Paste!$A$3:$H$933, 6, FALSE)</f>
        <v>C</v>
      </c>
      <c r="E31" s="11">
        <f>IFERROR(VLOOKUP($B31, Paste!$J$3:$L$933, 3, FALSE), "")</f>
        <v>90</v>
      </c>
      <c r="F31" s="11">
        <f>IFERROR(VLOOKUP($B31, Paste!$J$3:$L$933, 2, FALSE), "")</f>
        <v>108</v>
      </c>
      <c r="G31" s="11" t="str">
        <f>VLOOKUP($B31, Paste!$A$3:$H$933, 8, FALSE)</f>
        <v>OTT</v>
      </c>
      <c r="H31" s="71">
        <f>VLOOKUP($B31, Paste!$A$3:$H$933, 2, FALSE)</f>
        <v>81</v>
      </c>
      <c r="I31" s="71">
        <f>VLOOKUP($B31, Paste!$A$3:$H$933, 3, FALSE)</f>
        <v>29.97</v>
      </c>
      <c r="J31" s="71">
        <f t="shared" si="0"/>
        <v>56.788987500000005</v>
      </c>
      <c r="K31" s="71">
        <f>VLOOKUP($B31, Paste!$A$3:$H$933, 4, FALSE)</f>
        <v>86.758987500000003</v>
      </c>
      <c r="L31" s="11" t="str">
        <f>IF(ISBLANK(VLOOKUP(B31, 'SOG&amp;PlusMinus'!$B$7:$E$912, 3, FALSE)), "", VLOOKUP(B31,'SOG&amp;PlusMinus'!$B$7:$E$912, 3, FALSE))</f>
        <v>B</v>
      </c>
      <c r="M31" s="11">
        <f>IF(ISBLANK(VLOOKUP(B31, 'SOG&amp;PlusMinus'!$B$7:$E$912, 4, FALSE)), "", VLOOKUP(B31, 'SOG&amp;PlusMinus'!$B$7:$E$912, 4, FALSE))</f>
        <v>1</v>
      </c>
      <c r="N31" s="71">
        <f>VLOOKUP($B31, Paste!$A$3:$H$933, 5, FALSE)</f>
        <v>38.620253164556964</v>
      </c>
      <c r="O31" s="11">
        <f>IF(ISERROR(VLOOKUP(B31, Paste!$AB$3:$AE$2349, 3, FALSE)), "", VLOOKUP(B31, Paste!$AB$3:$AE$2349, 3, FALSE))</f>
        <v>122</v>
      </c>
      <c r="P31" s="11">
        <f>IF(ISERROR(VLOOKUP(B31, Paste!$AB$3:$AC$2343, 2, FALSE)), "", VLOOKUP(B31, Paste!$AB$3:$AC$2343, 2, FALSE))</f>
        <v>45</v>
      </c>
      <c r="Q31" s="11">
        <f>IF(ISERROR(VLOOKUP(B31, Paste!$AB$3:$AE$2349, 4, FALSE)), "", VLOOKUP(B31, Paste!$AB$3:$AE$2349, 4, FALSE))</f>
        <v>194</v>
      </c>
      <c r="R31" s="11" t="str">
        <f>IF(ISERROR(VLOOKUP(B31, Paste!$N$3:$N$250, 1, FALSE)), "", VLOOKUP(B31, Paste!$N$3:$O$250, 2, FALSE))</f>
        <v/>
      </c>
      <c r="S31" s="27">
        <f>VLOOKUP($B31, Paste!$W$3:$Z$10064, IF($H$4="Cap Hit",3, IF($H$4="AAV", 4, 2)), FALSE)</f>
        <v>8.35</v>
      </c>
      <c r="T31" s="11" t="str">
        <f>IF(ISERROR(VLOOKUP(B31, Paste!$Q$3:$Q$245, 1, FALSE)), "", VLOOKUP(B31, Paste!$Q$3:$R$245, 2, FALSE))</f>
        <v/>
      </c>
      <c r="U31" s="18" t="str">
        <f>IF(VLOOKUP(B31, 'Points&amp;Potential'!$B$7:$O$943, 14, FALSE)=0, "", VLOOKUP(B31, 'Points&amp;Potential'!$B$7:$O$943, 14, FALSE))</f>
        <v/>
      </c>
      <c r="V31" s="7" t="str">
        <f>IF(ISERROR(VLOOKUP(B31, Paste!$T$3:$T$1045, 1, FALSE)), "", VLOOKUP(B31, Paste!$T$3:$U$1144, 2, FALSE))</f>
        <v/>
      </c>
    </row>
    <row r="32" spans="1:22">
      <c r="A32" s="11">
        <v>26</v>
      </c>
      <c r="B32" s="67" t="s">
        <v>56</v>
      </c>
      <c r="C32" s="11">
        <f>VLOOKUP(B32, Paste!$AG$3:$AH$2083, 2, FALSE)</f>
        <v>31.7</v>
      </c>
      <c r="D32" s="11" t="str">
        <f>VLOOKUP($B32, Paste!$A$3:$H$933, 6, FALSE)</f>
        <v>LW</v>
      </c>
      <c r="E32" s="11">
        <f>IFERROR(VLOOKUP($B32, Paste!$J$3:$L$933, 3, FALSE), "")</f>
        <v>87</v>
      </c>
      <c r="F32" s="11">
        <f>IFERROR(VLOOKUP($B32, Paste!$J$3:$L$933, 2, FALSE), "")</f>
        <v>95</v>
      </c>
      <c r="G32" s="11" t="str">
        <f>VLOOKUP($B32, Paste!$A$3:$H$933, 8, FALSE)</f>
        <v>TBL</v>
      </c>
      <c r="H32" s="71">
        <f>VLOOKUP($B32, Paste!$A$3:$H$933, 2, FALSE)</f>
        <v>78</v>
      </c>
      <c r="I32" s="71">
        <f>VLOOKUP($B32, Paste!$A$3:$H$933, 3, FALSE)</f>
        <v>36.205524093815598</v>
      </c>
      <c r="J32" s="71">
        <f t="shared" si="0"/>
        <v>50.484455906184422</v>
      </c>
      <c r="K32" s="71">
        <f>VLOOKUP($B32, Paste!$A$3:$H$933, 4, FALSE)</f>
        <v>86.68998000000002</v>
      </c>
      <c r="L32" s="11" t="str">
        <f>IF(ISBLANK(VLOOKUP(B32, 'SOG&amp;PlusMinus'!$B$7:$E$912, 3, FALSE)), "", VLOOKUP(B32,'SOG&amp;PlusMinus'!$B$7:$E$912, 3, FALSE))</f>
        <v>B</v>
      </c>
      <c r="M32" s="11">
        <f>IF(ISBLANK(VLOOKUP(B32, 'SOG&amp;PlusMinus'!$B$7:$E$912, 4, FALSE)), "", VLOOKUP(B32, 'SOG&amp;PlusMinus'!$B$7:$E$912, 4, FALSE))</f>
        <v>1</v>
      </c>
      <c r="N32" s="71">
        <f>VLOOKUP($B32, Paste!$A$3:$H$933, 5, FALSE)</f>
        <v>36.60526315789474</v>
      </c>
      <c r="O32" s="11">
        <f>IF(ISERROR(VLOOKUP(B32, Paste!$AB$3:$AE$2349, 3, FALSE)), "", VLOOKUP(B32, Paste!$AB$3:$AE$2349, 3, FALSE))</f>
        <v>31</v>
      </c>
      <c r="P32" s="11">
        <f>IF(ISERROR(VLOOKUP(B32, Paste!$AB$3:$AC$2343, 2, FALSE)), "", VLOOKUP(B32, Paste!$AB$3:$AC$2343, 2, FALSE))</f>
        <v>42</v>
      </c>
      <c r="Q32" s="11">
        <f>IF(ISERROR(VLOOKUP(B32, Paste!$AB$3:$AE$2349, 4, FALSE)), "", VLOOKUP(B32, Paste!$AB$3:$AE$2349, 4, FALSE))</f>
        <v>211</v>
      </c>
      <c r="R32" s="11" t="str">
        <f>IF(ISERROR(VLOOKUP(B32, Paste!$N$3:$N$250, 1, FALSE)), "", VLOOKUP(B32, Paste!$N$3:$O$250, 2, FALSE))</f>
        <v/>
      </c>
      <c r="S32" s="27">
        <f>VLOOKUP($B32, Paste!$W$3:$Z$10064, IF($H$4="Cap Hit",3, IF($H$4="AAV", 4, 2)), FALSE)</f>
        <v>9</v>
      </c>
      <c r="T32" s="11" t="str">
        <f>IF(ISERROR(VLOOKUP(B32, Paste!$Q$3:$Q$245, 1, FALSE)), "", VLOOKUP(B32, Paste!$Q$3:$R$245, 2, FALSE))</f>
        <v/>
      </c>
      <c r="U32" s="18" t="str">
        <f>IF(VLOOKUP(B32, 'Points&amp;Potential'!$B$7:$O$943, 14, FALSE)=0, "", VLOOKUP(B32, 'Points&amp;Potential'!$B$7:$O$943, 14, FALSE))</f>
        <v/>
      </c>
      <c r="V32" s="7" t="str">
        <f>IF(ISERROR(VLOOKUP(B32, Paste!$T$3:$T$1045, 1, FALSE)), "", VLOOKUP(B32, Paste!$T$3:$U$1144, 2, FALSE))</f>
        <v/>
      </c>
    </row>
    <row r="33" spans="1:22">
      <c r="A33" s="11">
        <v>27</v>
      </c>
      <c r="B33" s="67" t="s">
        <v>57</v>
      </c>
      <c r="C33" s="11">
        <f>VLOOKUP(B33, Paste!$AG$3:$AH$2083, 2, FALSE)</f>
        <v>27.6</v>
      </c>
      <c r="D33" s="11" t="str">
        <f>VLOOKUP($B33, Paste!$A$3:$H$933, 6, FALSE)</f>
        <v>RD</v>
      </c>
      <c r="E33" s="11">
        <f>IFERROR(VLOOKUP($B33, Paste!$J$3:$L$933, 3, FALSE), "")</f>
        <v>92</v>
      </c>
      <c r="F33" s="11">
        <f>IFERROR(VLOOKUP($B33, Paste!$J$3:$L$933, 2, FALSE), "")</f>
        <v>108</v>
      </c>
      <c r="G33" s="11" t="str">
        <f>VLOOKUP($B33, Paste!$A$3:$H$933, 8, FALSE)</f>
        <v>COL</v>
      </c>
      <c r="H33" s="71">
        <f>VLOOKUP($B33, Paste!$A$3:$H$933, 2, FALSE)</f>
        <v>79.333333333333329</v>
      </c>
      <c r="I33" s="71">
        <f>VLOOKUP($B33, Paste!$A$3:$H$933, 3, FALSE)</f>
        <v>23.630922601840606</v>
      </c>
      <c r="J33" s="71">
        <f t="shared" si="0"/>
        <v>62.83347455871494</v>
      </c>
      <c r="K33" s="71">
        <f>VLOOKUP($B33, Paste!$A$3:$H$933, 4, FALSE)</f>
        <v>86.464397160555549</v>
      </c>
      <c r="L33" s="11" t="str">
        <f>IF(ISBLANK(VLOOKUP(B33, 'SOG&amp;PlusMinus'!$B$7:$E$912, 3, FALSE)), "", VLOOKUP(B33,'SOG&amp;PlusMinus'!$B$7:$E$912, 3, FALSE))</f>
        <v>A</v>
      </c>
      <c r="M33" s="11">
        <f>IF(ISBLANK(VLOOKUP(B33, 'SOG&amp;PlusMinus'!$B$7:$E$912, 4, FALSE)), "", VLOOKUP(B33, 'SOG&amp;PlusMinus'!$B$7:$E$912, 4, FALSE))</f>
        <v>1</v>
      </c>
      <c r="N33" s="71">
        <f>VLOOKUP($B33, Paste!$A$3:$H$933, 5, FALSE)</f>
        <v>18.46551724137931</v>
      </c>
      <c r="O33" s="11">
        <f>IF(ISERROR(VLOOKUP(B33, Paste!$AB$3:$AE$2349, 3, FALSE)), "", VLOOKUP(B33, Paste!$AB$3:$AE$2349, 3, FALSE))</f>
        <v>44</v>
      </c>
      <c r="P33" s="11">
        <f>IF(ISERROR(VLOOKUP(B33, Paste!$AB$3:$AC$2343, 2, FALSE)), "", VLOOKUP(B33, Paste!$AB$3:$AC$2343, 2, FALSE))</f>
        <v>127</v>
      </c>
      <c r="Q33" s="11">
        <f>IF(ISERROR(VLOOKUP(B33, Paste!$AB$3:$AE$2349, 4, FALSE)), "", VLOOKUP(B33, Paste!$AB$3:$AE$2349, 4, FALSE))</f>
        <v>222</v>
      </c>
      <c r="R33" s="11" t="str">
        <f>IF(ISERROR(VLOOKUP(B33, Paste!$N$3:$N$250, 1, FALSE)), "", VLOOKUP(B33, Paste!$N$3:$O$250, 2, FALSE))</f>
        <v/>
      </c>
      <c r="S33" s="27">
        <f>VLOOKUP($B33, Paste!$W$3:$Z$10064, IF($H$4="Cap Hit",3, IF($H$4="AAV", 4, 2)), FALSE)</f>
        <v>9</v>
      </c>
      <c r="T33" s="11" t="str">
        <f>IF(ISERROR(VLOOKUP(B33, Paste!$Q$3:$Q$245, 1, FALSE)), "", VLOOKUP(B33, Paste!$Q$3:$R$245, 2, FALSE))</f>
        <v/>
      </c>
      <c r="U33" s="18" t="str">
        <f>IF(VLOOKUP(B33, 'Points&amp;Potential'!$B$7:$O$943, 14, FALSE)=0, "", VLOOKUP(B33, 'Points&amp;Potential'!$B$7:$O$943, 14, FALSE))</f>
        <v/>
      </c>
      <c r="V33" s="7" t="str">
        <f>IF(ISERROR(VLOOKUP(B33, Paste!$T$3:$T$1045, 1, FALSE)), "", VLOOKUP(B33, Paste!$T$3:$U$1144, 2, FALSE))</f>
        <v/>
      </c>
    </row>
    <row r="34" spans="1:22">
      <c r="A34" s="11">
        <v>28</v>
      </c>
      <c r="B34" s="67" t="s">
        <v>58</v>
      </c>
      <c r="C34" s="11">
        <f>VLOOKUP(B34, Paste!$AG$3:$AH$2083, 2, FALSE)</f>
        <v>29.6</v>
      </c>
      <c r="D34" s="11" t="str">
        <f>VLOOKUP($B34, Paste!$A$3:$H$933, 6, FALSE)</f>
        <v>RW</v>
      </c>
      <c r="E34" s="11">
        <f>IFERROR(VLOOKUP($B34, Paste!$J$3:$L$933, 3, FALSE), "")</f>
        <v>97</v>
      </c>
      <c r="F34" s="11">
        <f>IFERROR(VLOOKUP($B34, Paste!$J$3:$L$933, 2, FALSE), "")</f>
        <v>110</v>
      </c>
      <c r="G34" s="11" t="str">
        <f>VLOOKUP($B34, Paste!$A$3:$H$933, 8, FALSE)</f>
        <v>DAL</v>
      </c>
      <c r="H34" s="71">
        <f>VLOOKUP($B34, Paste!$A$3:$H$933, 2, FALSE)</f>
        <v>77.333333333333329</v>
      </c>
      <c r="I34" s="71">
        <f>VLOOKUP($B34, Paste!$A$3:$H$933, 3, FALSE)</f>
        <v>30.062298226891588</v>
      </c>
      <c r="J34" s="71">
        <f t="shared" si="0"/>
        <v>56.057256939775087</v>
      </c>
      <c r="K34" s="71">
        <f>VLOOKUP($B34, Paste!$A$3:$H$933, 4, FALSE)</f>
        <v>86.119555166666672</v>
      </c>
      <c r="L34" s="11" t="str">
        <f>IF(ISBLANK(VLOOKUP(B34, 'SOG&amp;PlusMinus'!$B$7:$E$912, 3, FALSE)), "", VLOOKUP(B34,'SOG&amp;PlusMinus'!$B$7:$E$912, 3, FALSE))</f>
        <v>C</v>
      </c>
      <c r="M34" s="11">
        <f>IF(ISBLANK(VLOOKUP(B34, 'SOG&amp;PlusMinus'!$B$7:$E$912, 4, FALSE)), "", VLOOKUP(B34, 'SOG&amp;PlusMinus'!$B$7:$E$912, 4, FALSE))</f>
        <v>1</v>
      </c>
      <c r="N34" s="71">
        <f>VLOOKUP($B34, Paste!$A$3:$H$933, 5, FALSE)</f>
        <v>69.463126843657804</v>
      </c>
      <c r="O34" s="11">
        <f>IF(ISERROR(VLOOKUP(B34, Paste!$AB$3:$AE$2349, 3, FALSE)), "", VLOOKUP(B34, Paste!$AB$3:$AE$2349, 3, FALSE))</f>
        <v>54</v>
      </c>
      <c r="P34" s="11">
        <f>IF(ISERROR(VLOOKUP(B34, Paste!$AB$3:$AC$2343, 2, FALSE)), "", VLOOKUP(B34, Paste!$AB$3:$AC$2343, 2, FALSE))</f>
        <v>39</v>
      </c>
      <c r="Q34" s="11">
        <f>IF(ISERROR(VLOOKUP(B34, Paste!$AB$3:$AE$2349, 4, FALSE)), "", VLOOKUP(B34, Paste!$AB$3:$AE$2349, 4, FALSE))</f>
        <v>193</v>
      </c>
      <c r="R34" s="11" t="str">
        <f>IF(ISERROR(VLOOKUP(B34, Paste!$N$3:$N$250, 1, FALSE)), "", VLOOKUP(B34, Paste!$N$3:$O$250, 2, FALSE))</f>
        <v/>
      </c>
      <c r="S34" s="27">
        <f>VLOOKUP($B34, Paste!$W$3:$Z$10064, IF($H$4="Cap Hit",3, IF($H$4="AAV", 4, 2)), FALSE)</f>
        <v>12</v>
      </c>
      <c r="T34" s="11" t="str">
        <f>IF(ISERROR(VLOOKUP(B34, Paste!$Q$3:$Q$245, 1, FALSE)), "", VLOOKUP(B34, Paste!$Q$3:$R$245, 2, FALSE))</f>
        <v/>
      </c>
      <c r="U34" s="18" t="str">
        <f>IF(VLOOKUP(B34, 'Points&amp;Potential'!$B$7:$O$943, 14, FALSE)=0, "", VLOOKUP(B34, 'Points&amp;Potential'!$B$7:$O$943, 14, FALSE))</f>
        <v/>
      </c>
      <c r="V34" s="7" t="str">
        <f>IF(ISERROR(VLOOKUP(B34, Paste!$T$3:$T$1045, 1, FALSE)), "", VLOOKUP(B34, Paste!$T$3:$U$1144, 2, FALSE))</f>
        <v/>
      </c>
    </row>
    <row r="35" spans="1:22">
      <c r="A35" s="11">
        <v>29</v>
      </c>
      <c r="B35" s="67" t="s">
        <v>59</v>
      </c>
      <c r="C35" s="11">
        <f>VLOOKUP(B35, Paste!$AG$3:$AH$2083, 2, FALSE)</f>
        <v>27.8</v>
      </c>
      <c r="D35" s="11" t="str">
        <f>VLOOKUP($B35, Paste!$A$3:$H$933, 6, FALSE)</f>
        <v>LW</v>
      </c>
      <c r="E35" s="11">
        <f>IFERROR(VLOOKUP($B35, Paste!$J$3:$L$933, 3, FALSE), "")</f>
        <v>82</v>
      </c>
      <c r="F35" s="11">
        <f>IFERROR(VLOOKUP($B35, Paste!$J$3:$L$933, 2, FALSE), "")</f>
        <v>92</v>
      </c>
      <c r="G35" s="11" t="str">
        <f>VLOOKUP($B35, Paste!$A$3:$H$933, 8, FALSE)</f>
        <v>TBL</v>
      </c>
      <c r="H35" s="71">
        <f>VLOOKUP($B35, Paste!$A$3:$H$933, 2, FALSE)</f>
        <v>80.333333333333329</v>
      </c>
      <c r="I35" s="71">
        <f>VLOOKUP($B35, Paste!$A$3:$H$933, 3, FALSE)</f>
        <v>34.815955338594918</v>
      </c>
      <c r="J35" s="71">
        <f t="shared" si="0"/>
        <v>50.12576660584952</v>
      </c>
      <c r="K35" s="71">
        <f>VLOOKUP($B35, Paste!$A$3:$H$933, 4, FALSE)</f>
        <v>84.941721944444438</v>
      </c>
      <c r="L35" s="11" t="str">
        <f>IF(ISBLANK(VLOOKUP(B35, 'SOG&amp;PlusMinus'!$B$7:$E$912, 3, FALSE)), "", VLOOKUP(B35,'SOG&amp;PlusMinus'!$B$7:$E$912, 3, FALSE))</f>
        <v>A</v>
      </c>
      <c r="M35" s="11">
        <f>IF(ISBLANK(VLOOKUP(B35, 'SOG&amp;PlusMinus'!$B$7:$E$912, 4, FALSE)), "", VLOOKUP(B35, 'SOG&amp;PlusMinus'!$B$7:$E$912, 4, FALSE))</f>
        <v>1</v>
      </c>
      <c r="N35" s="71">
        <f>VLOOKUP($B35, Paste!$A$3:$H$933, 5, FALSE)</f>
        <v>66.659574468085097</v>
      </c>
      <c r="O35" s="11">
        <f>IF(ISERROR(VLOOKUP(B35, Paste!$AB$3:$AE$2349, 3, FALSE)), "", VLOOKUP(B35, Paste!$AB$3:$AE$2349, 3, FALSE))</f>
        <v>54</v>
      </c>
      <c r="P35" s="11">
        <f>IF(ISERROR(VLOOKUP(B35, Paste!$AB$3:$AC$2343, 2, FALSE)), "", VLOOKUP(B35, Paste!$AB$3:$AC$2343, 2, FALSE))</f>
        <v>48</v>
      </c>
      <c r="Q35" s="11">
        <f>IF(ISERROR(VLOOKUP(B35, Paste!$AB$3:$AE$2349, 4, FALSE)), "", VLOOKUP(B35, Paste!$AB$3:$AE$2349, 4, FALSE))</f>
        <v>233</v>
      </c>
      <c r="R35" s="11" t="str">
        <f>IF(ISERROR(VLOOKUP(B35, Paste!$N$3:$N$250, 1, FALSE)), "", VLOOKUP(B35, Paste!$N$3:$O$250, 2, FALSE))</f>
        <v/>
      </c>
      <c r="S35" s="27">
        <f>VLOOKUP($B35, Paste!$W$3:$Z$10064, IF($H$4="Cap Hit",3, IF($H$4="AAV", 4, 2)), FALSE)</f>
        <v>6.5</v>
      </c>
      <c r="T35" s="11" t="str">
        <f>IF(ISERROR(VLOOKUP(B35, Paste!$Q$3:$Q$245, 1, FALSE)), "", VLOOKUP(B35, Paste!$Q$3:$R$245, 2, FALSE))</f>
        <v/>
      </c>
      <c r="U35" s="18" t="str">
        <f>IF(VLOOKUP(B35, 'Points&amp;Potential'!$B$7:$O$943, 14, FALSE)=0, "", VLOOKUP(B35, 'Points&amp;Potential'!$B$7:$O$943, 14, FALSE))</f>
        <v/>
      </c>
      <c r="V35" s="7" t="str">
        <f>IF(ISERROR(VLOOKUP(B35, Paste!$T$3:$T$1045, 1, FALSE)), "", VLOOKUP(B35, Paste!$T$3:$U$1144, 2, FALSE))</f>
        <v/>
      </c>
    </row>
    <row r="36" spans="1:22">
      <c r="A36" s="11">
        <v>30</v>
      </c>
      <c r="B36" s="67" t="s">
        <v>60</v>
      </c>
      <c r="C36" s="11">
        <f>VLOOKUP(B36, Paste!$AG$3:$AH$2083, 2, FALSE)</f>
        <v>20.9</v>
      </c>
      <c r="D36" s="11" t="str">
        <f>VLOOKUP($B36, Paste!$A$3:$H$933, 6, FALSE)</f>
        <v>C</v>
      </c>
      <c r="E36" s="11">
        <f>IFERROR(VLOOKUP($B36, Paste!$J$3:$L$933, 3, FALSE), "")</f>
        <v>105</v>
      </c>
      <c r="F36" s="11">
        <f>IFERROR(VLOOKUP($B36, Paste!$J$3:$L$933, 2, FALSE), "")</f>
        <v>125</v>
      </c>
      <c r="G36" s="11" t="str">
        <f>VLOOKUP($B36, Paste!$A$3:$H$933, 8, FALSE)</f>
        <v>CHI</v>
      </c>
      <c r="H36" s="71">
        <f>VLOOKUP($B36, Paste!$A$3:$H$933, 2, FALSE)</f>
        <v>67</v>
      </c>
      <c r="I36" s="71">
        <f>VLOOKUP($B36, Paste!$A$3:$H$933, 3, FALSE)</f>
        <v>29.48</v>
      </c>
      <c r="J36" s="71">
        <f t="shared" si="0"/>
        <v>55.253018463194451</v>
      </c>
      <c r="K36" s="71">
        <f>VLOOKUP($B36, Paste!$A$3:$H$933, 4, FALSE)</f>
        <v>84.733018463194455</v>
      </c>
      <c r="L36" s="11" t="str">
        <f>IF(ISBLANK(VLOOKUP(B36, 'SOG&amp;PlusMinus'!$B$7:$E$912, 3, FALSE)), "", VLOOKUP(B36,'SOG&amp;PlusMinus'!$B$7:$E$912, 3, FALSE))</f>
        <v>D</v>
      </c>
      <c r="M36" s="11">
        <f>IF(ISBLANK(VLOOKUP(B36, 'SOG&amp;PlusMinus'!$B$7:$E$912, 4, FALSE)), "", VLOOKUP(B36, 'SOG&amp;PlusMinus'!$B$7:$E$912, 4, FALSE))</f>
        <v>1</v>
      </c>
      <c r="N36" s="71">
        <f>VLOOKUP($B36, Paste!$A$3:$H$933, 5, FALSE)</f>
        <v>45.278538812785385</v>
      </c>
      <c r="O36" s="11">
        <f>IF(ISERROR(VLOOKUP(B36, Paste!$AB$3:$AE$2349, 3, FALSE)), "", VLOOKUP(B36, Paste!$AB$3:$AE$2349, 3, FALSE))</f>
        <v>34</v>
      </c>
      <c r="P36" s="11">
        <f>IF(ISERROR(VLOOKUP(B36, Paste!$AB$3:$AC$2343, 2, FALSE)), "", VLOOKUP(B36, Paste!$AB$3:$AC$2343, 2, FALSE))</f>
        <v>30</v>
      </c>
      <c r="Q36" s="11">
        <f>IF(ISERROR(VLOOKUP(B36, Paste!$AB$3:$AE$2349, 4, FALSE)), "", VLOOKUP(B36, Paste!$AB$3:$AE$2349, 4, FALSE))</f>
        <v>228</v>
      </c>
      <c r="R36" s="11">
        <f>IF(ISERROR(VLOOKUP(B36, Paste!$N$3:$N$250, 1, FALSE)), "", VLOOKUP(B36, Paste!$N$3:$O$250, 2, FALSE))</f>
        <v>115</v>
      </c>
      <c r="S36" s="27">
        <f>VLOOKUP($B36, Paste!$W$3:$Z$10064, IF($H$4="Cap Hit",3, IF($H$4="AAV", 4, 2)), FALSE)</f>
        <v>15</v>
      </c>
      <c r="T36" s="11" t="str">
        <f>IF(ISERROR(VLOOKUP(B36, Paste!$Q$3:$Q$245, 1, FALSE)), "", VLOOKUP(B36, Paste!$Q$3:$R$245, 2, FALSE))</f>
        <v>Y</v>
      </c>
      <c r="U36" s="18" t="str">
        <f>IF(VLOOKUP(B36, 'Points&amp;Potential'!$B$7:$O$943, 14, FALSE)=0, "", VLOOKUP(B36, 'Points&amp;Potential'!$B$7:$O$943, 14, FALSE))</f>
        <v/>
      </c>
      <c r="V36" s="7" t="str">
        <f>IF(ISERROR(VLOOKUP(B36, Paste!$T$3:$T$1045, 1, FALSE)), "", VLOOKUP(B36, Paste!$T$3:$U$1144, 2, FALSE))</f>
        <v/>
      </c>
    </row>
    <row r="37" spans="1:22">
      <c r="A37" s="11">
        <v>31</v>
      </c>
      <c r="B37" s="67" t="s">
        <v>61</v>
      </c>
      <c r="C37" s="11">
        <f>VLOOKUP(B37, Paste!$AG$3:$AH$2083, 2, FALSE)</f>
        <v>23.2</v>
      </c>
      <c r="D37" s="11" t="str">
        <f>VLOOKUP($B37, Paste!$A$3:$H$933, 6, FALSE)</f>
        <v>RW</v>
      </c>
      <c r="E37" s="11">
        <f>IFERROR(VLOOKUP($B37, Paste!$J$3:$L$933, 3, FALSE), "")</f>
        <v>78</v>
      </c>
      <c r="F37" s="11">
        <f>IFERROR(VLOOKUP($B37, Paste!$J$3:$L$933, 2, FALSE), "")</f>
        <v>90</v>
      </c>
      <c r="G37" s="11" t="str">
        <f>VLOOKUP($B37, Paste!$A$3:$H$933, 8, FALSE)</f>
        <v>UTA</v>
      </c>
      <c r="H37" s="71">
        <f>VLOOKUP($B37, Paste!$A$3:$H$933, 2, FALSE)</f>
        <v>81</v>
      </c>
      <c r="I37" s="71">
        <f>VLOOKUP($B37, Paste!$A$3:$H$933, 3, FALSE)</f>
        <v>41.31</v>
      </c>
      <c r="J37" s="71">
        <f t="shared" si="0"/>
        <v>41.174324999999996</v>
      </c>
      <c r="K37" s="71">
        <f>VLOOKUP($B37, Paste!$A$3:$H$933, 4, FALSE)</f>
        <v>82.484324999999998</v>
      </c>
      <c r="L37" s="11" t="str">
        <f>IF(ISBLANK(VLOOKUP(B37, 'SOG&amp;PlusMinus'!$B$7:$E$912, 3, FALSE)), "", VLOOKUP(B37,'SOG&amp;PlusMinus'!$B$7:$E$912, 3, FALSE))</f>
        <v>B</v>
      </c>
      <c r="M37" s="11">
        <f>IF(ISBLANK(VLOOKUP(B37, 'SOG&amp;PlusMinus'!$B$7:$E$912, 4, FALSE)), "", VLOOKUP(B37, 'SOG&amp;PlusMinus'!$B$7:$E$912, 4, FALSE))</f>
        <v>1</v>
      </c>
      <c r="N37" s="71">
        <f>VLOOKUP($B37, Paste!$A$3:$H$933, 5, FALSE)</f>
        <v>28.391752577319586</v>
      </c>
      <c r="O37" s="11">
        <f>IF(ISERROR(VLOOKUP(B37, Paste!$AB$3:$AE$2349, 3, FALSE)), "", VLOOKUP(B37, Paste!$AB$3:$AE$2349, 3, FALSE))</f>
        <v>73</v>
      </c>
      <c r="P37" s="11">
        <f>IF(ISERROR(VLOOKUP(B37, Paste!$AB$3:$AC$2343, 2, FALSE)), "", VLOOKUP(B37, Paste!$AB$3:$AC$2343, 2, FALSE))</f>
        <v>32</v>
      </c>
      <c r="Q37" s="11">
        <f>IF(ISERROR(VLOOKUP(B37, Paste!$AB$3:$AE$2349, 4, FALSE)), "", VLOOKUP(B37, Paste!$AB$3:$AE$2349, 4, FALSE))</f>
        <v>267</v>
      </c>
      <c r="R37" s="11" t="str">
        <f>IF(ISERROR(VLOOKUP(B37, Paste!$N$3:$N$250, 1, FALSE)), "", VLOOKUP(B37, Paste!$N$3:$O$250, 2, FALSE))</f>
        <v/>
      </c>
      <c r="S37" s="27">
        <f>VLOOKUP($B37, Paste!$W$3:$Z$10064, IF($H$4="Cap Hit",3, IF($H$4="AAV", 4, 2)), FALSE)</f>
        <v>7.1428570000000002</v>
      </c>
      <c r="T37" s="11" t="str">
        <f>IF(ISERROR(VLOOKUP(B37, Paste!$Q$3:$Q$245, 1, FALSE)), "", VLOOKUP(B37, Paste!$Q$3:$R$245, 2, FALSE))</f>
        <v/>
      </c>
      <c r="U37" s="18" t="str">
        <f>IF(VLOOKUP(B37, 'Points&amp;Potential'!$B$7:$O$943, 14, FALSE)=0, "", VLOOKUP(B37, 'Points&amp;Potential'!$B$7:$O$943, 14, FALSE))</f>
        <v/>
      </c>
      <c r="V37" s="7" t="str">
        <f>IF(ISERROR(VLOOKUP(B37, Paste!$T$3:$T$1045, 1, FALSE)), "", VLOOKUP(B37, Paste!$T$3:$U$1144, 2, FALSE))</f>
        <v/>
      </c>
    </row>
    <row r="38" spans="1:22">
      <c r="A38" s="11">
        <v>32</v>
      </c>
      <c r="B38" s="67" t="s">
        <v>62</v>
      </c>
      <c r="C38" s="11">
        <f>VLOOKUP(B38, Paste!$AG$3:$AH$2083, 2, FALSE)</f>
        <v>28.9</v>
      </c>
      <c r="D38" s="11" t="str">
        <f>VLOOKUP($B38, Paste!$A$3:$H$933, 6, FALSE)</f>
        <v>C</v>
      </c>
      <c r="E38" s="11">
        <f>IFERROR(VLOOKUP($B38, Paste!$J$3:$L$933, 3, FALSE), "")</f>
        <v>85</v>
      </c>
      <c r="F38" s="11">
        <f>IFERROR(VLOOKUP($B38, Paste!$J$3:$L$933, 2, FALSE), "")</f>
        <v>100</v>
      </c>
      <c r="G38" s="11" t="str">
        <f>VLOOKUP($B38, Paste!$A$3:$H$933, 8, FALSE)</f>
        <v>CAR</v>
      </c>
      <c r="H38" s="71">
        <f>VLOOKUP($B38, Paste!$A$3:$H$933, 2, FALSE)</f>
        <v>80.666666666666671</v>
      </c>
      <c r="I38" s="71">
        <f>VLOOKUP($B38, Paste!$A$3:$H$933, 3, FALSE)</f>
        <v>30.756639469610977</v>
      </c>
      <c r="J38" s="71">
        <f t="shared" si="0"/>
        <v>51.649538742194594</v>
      </c>
      <c r="K38" s="71">
        <f>VLOOKUP($B38, Paste!$A$3:$H$933, 4, FALSE)</f>
        <v>82.406178211805567</v>
      </c>
      <c r="L38" s="11" t="str">
        <f>IF(ISBLANK(VLOOKUP(B38, 'SOG&amp;PlusMinus'!$B$7:$E$912, 3, FALSE)), "", VLOOKUP(B38,'SOG&amp;PlusMinus'!$B$7:$E$912, 3, FALSE))</f>
        <v>B</v>
      </c>
      <c r="M38" s="11">
        <f>IF(ISBLANK(VLOOKUP(B38, 'SOG&amp;PlusMinus'!$B$7:$E$912, 4, FALSE)), "", VLOOKUP(B38, 'SOG&amp;PlusMinus'!$B$7:$E$912, 4, FALSE))</f>
        <v>1</v>
      </c>
      <c r="N38" s="71">
        <f>VLOOKUP($B38, Paste!$A$3:$H$933, 5, FALSE)</f>
        <v>43.751412429378533</v>
      </c>
      <c r="O38" s="11">
        <f>IF(ISERROR(VLOOKUP(B38, Paste!$AB$3:$AE$2349, 3, FALSE)), "", VLOOKUP(B38, Paste!$AB$3:$AE$2349, 3, FALSE))</f>
        <v>58</v>
      </c>
      <c r="P38" s="11">
        <f>IF(ISERROR(VLOOKUP(B38, Paste!$AB$3:$AC$2343, 2, FALSE)), "", VLOOKUP(B38, Paste!$AB$3:$AC$2343, 2, FALSE))</f>
        <v>26</v>
      </c>
      <c r="Q38" s="11">
        <f>IF(ISERROR(VLOOKUP(B38, Paste!$AB$3:$AE$2349, 4, FALSE)), "", VLOOKUP(B38, Paste!$AB$3:$AE$2349, 4, FALSE))</f>
        <v>210</v>
      </c>
      <c r="R38" s="11" t="str">
        <f>IF(ISERROR(VLOOKUP(B38, Paste!$N$3:$N$250, 1, FALSE)), "", VLOOKUP(B38, Paste!$N$3:$O$250, 2, FALSE))</f>
        <v/>
      </c>
      <c r="S38" s="27">
        <f>VLOOKUP($B38, Paste!$W$3:$Z$10064, IF($H$4="Cap Hit",3, IF($H$4="AAV", 4, 2)), FALSE)</f>
        <v>9.75</v>
      </c>
      <c r="T38" s="11" t="str">
        <f>IF(ISERROR(VLOOKUP(B38, Paste!$Q$3:$Q$245, 1, FALSE)), "", VLOOKUP(B38, Paste!$Q$3:$R$245, 2, FALSE))</f>
        <v/>
      </c>
      <c r="U38" s="18" t="str">
        <f>IF(VLOOKUP(B38, 'Points&amp;Potential'!$B$7:$O$943, 14, FALSE)=0, "", VLOOKUP(B38, 'Points&amp;Potential'!$B$7:$O$943, 14, FALSE))</f>
        <v/>
      </c>
      <c r="V38" s="7" t="str">
        <f>IF(ISERROR(VLOOKUP(B38, Paste!$T$3:$T$1045, 1, FALSE)), "", VLOOKUP(B38, Paste!$T$3:$U$1144, 2, FALSE))</f>
        <v/>
      </c>
    </row>
    <row r="39" spans="1:22">
      <c r="A39" s="11">
        <v>33</v>
      </c>
      <c r="B39" s="10" t="s">
        <v>63</v>
      </c>
      <c r="C39" s="11">
        <f>VLOOKUP(B39, Paste!$AG$3:$AH$2083, 2, FALSE)</f>
        <v>28.9</v>
      </c>
      <c r="D39" s="11" t="str">
        <f>VLOOKUP($B39, Paste!$A$3:$H$933, 6, FALSE)</f>
        <v>LD</v>
      </c>
      <c r="E39" s="11">
        <f>IFERROR(VLOOKUP($B39, Paste!$J$3:$L$933, 3, FALSE), "")</f>
        <v>78</v>
      </c>
      <c r="F39" s="11">
        <f>IFERROR(VLOOKUP($B39, Paste!$J$3:$L$933, 2, FALSE), "")</f>
        <v>93</v>
      </c>
      <c r="G39" s="11" t="str">
        <f>VLOOKUP($B39, Paste!$A$3:$H$933, 8, FALSE)</f>
        <v>CBJ</v>
      </c>
      <c r="H39" s="71">
        <f>VLOOKUP($B39, Paste!$A$3:$H$933, 2, FALSE)</f>
        <v>77.333333333333329</v>
      </c>
      <c r="I39" s="71">
        <f>VLOOKUP($B39, Paste!$A$3:$H$933, 3, FALSE)</f>
        <v>21.653333333333332</v>
      </c>
      <c r="J39" s="71">
        <f t="shared" si="0"/>
        <v>60.245121699259258</v>
      </c>
      <c r="K39" s="71">
        <f>VLOOKUP($B39, Paste!$A$3:$H$933, 4, FALSE)</f>
        <v>81.898455032592594</v>
      </c>
      <c r="L39" s="11" t="str">
        <f>IF(ISBLANK(VLOOKUP(B39, 'SOG&amp;PlusMinus'!$B$7:$E$912, 3, FALSE)), "", VLOOKUP(B39,'SOG&amp;PlusMinus'!$B$7:$E$912, 3, FALSE))</f>
        <v>B</v>
      </c>
      <c r="M39" s="11">
        <f>IF(ISBLANK(VLOOKUP(B39, 'SOG&amp;PlusMinus'!$B$7:$E$912, 4, FALSE)), "", VLOOKUP(B39, 'SOG&amp;PlusMinus'!$B$7:$E$912, 4, FALSE))</f>
        <v>1</v>
      </c>
      <c r="N39" s="71">
        <f>VLOOKUP($B39, Paste!$A$3:$H$933, 5, FALSE)</f>
        <v>24.294985250737462</v>
      </c>
      <c r="O39" s="11">
        <f>IF(ISERROR(VLOOKUP(B39, Paste!$AB$3:$AE$2349, 3, FALSE)), "", VLOOKUP(B39, Paste!$AB$3:$AE$2349, 3, FALSE))</f>
        <v>25</v>
      </c>
      <c r="P39" s="11">
        <f>IF(ISERROR(VLOOKUP(B39, Paste!$AB$3:$AC$2343, 2, FALSE)), "", VLOOKUP(B39, Paste!$AB$3:$AC$2343, 2, FALSE))</f>
        <v>104</v>
      </c>
      <c r="Q39" s="11">
        <f>IF(ISERROR(VLOOKUP(B39, Paste!$AB$3:$AE$2349, 4, FALSE)), "", VLOOKUP(B39, Paste!$AB$3:$AE$2349, 4, FALSE))</f>
        <v>263</v>
      </c>
      <c r="R39" s="11" t="str">
        <f>IF(ISERROR(VLOOKUP(B39, Paste!$N$3:$N$250, 1, FALSE)), "", VLOOKUP(B39, Paste!$N$3:$O$250, 2, FALSE))</f>
        <v/>
      </c>
      <c r="S39" s="27">
        <f>VLOOKUP($B39, Paste!$W$3:$Z$10064, IF($H$4="Cap Hit",3, IF($H$4="AAV", 4, 2)), FALSE)</f>
        <v>9.5833329999999997</v>
      </c>
      <c r="T39" s="11" t="str">
        <f>IF(ISERROR(VLOOKUP(B39, Paste!$Q$3:$Q$245, 1, FALSE)), "", VLOOKUP(B39, Paste!$Q$3:$R$245, 2, FALSE))</f>
        <v/>
      </c>
      <c r="U39" s="18" t="str">
        <f>IF(VLOOKUP(B39, 'Points&amp;Potential'!$B$7:$O$943, 14, FALSE)=0, "", VLOOKUP(B39, 'Points&amp;Potential'!$B$7:$O$943, 14, FALSE))</f>
        <v/>
      </c>
      <c r="V39" s="7" t="str">
        <f>IF(ISERROR(VLOOKUP(B39, Paste!$T$3:$T$1045, 1, FALSE)), "", VLOOKUP(B39, Paste!$T$3:$U$1144, 2, FALSE))</f>
        <v/>
      </c>
    </row>
    <row r="40" spans="1:22">
      <c r="A40" s="11">
        <v>34</v>
      </c>
      <c r="B40" s="67" t="s">
        <v>64</v>
      </c>
      <c r="C40" s="11">
        <f>VLOOKUP(B40, Paste!$AG$3:$AH$2083, 2, FALSE)</f>
        <v>28.7</v>
      </c>
      <c r="D40" s="11" t="str">
        <f>VLOOKUP($B40, Paste!$A$3:$H$933, 6, FALSE)</f>
        <v>C</v>
      </c>
      <c r="E40" s="11">
        <f>IFERROR(VLOOKUP($B40, Paste!$J$3:$L$933, 3, FALSE), "")</f>
        <v>92</v>
      </c>
      <c r="F40" s="11">
        <f>IFERROR(VLOOKUP($B40, Paste!$J$3:$L$933, 2, FALSE), "")</f>
        <v>105</v>
      </c>
      <c r="G40" s="11" t="str">
        <f>VLOOKUP($B40, Paste!$A$3:$H$933, 8, FALSE)</f>
        <v>TOR</v>
      </c>
      <c r="H40" s="71">
        <f>VLOOKUP($B40, Paste!$A$3:$H$933, 2, FALSE)</f>
        <v>71.333333333333329</v>
      </c>
      <c r="I40" s="71">
        <f>VLOOKUP($B40, Paste!$A$3:$H$933, 3, FALSE)</f>
        <v>40.603455862657121</v>
      </c>
      <c r="J40" s="71">
        <f t="shared" si="0"/>
        <v>40.97588538734292</v>
      </c>
      <c r="K40" s="71">
        <f>VLOOKUP($B40, Paste!$A$3:$H$933, 4, FALSE)</f>
        <v>81.579341250000041</v>
      </c>
      <c r="L40" s="11" t="str">
        <f>IF(ISBLANK(VLOOKUP(B40, 'SOG&amp;PlusMinus'!$B$7:$E$912, 3, FALSE)), "", VLOOKUP(B40,'SOG&amp;PlusMinus'!$B$7:$E$912, 3, FALSE))</f>
        <v>C</v>
      </c>
      <c r="M40" s="11">
        <f>IF(ISBLANK(VLOOKUP(B40, 'SOG&amp;PlusMinus'!$B$7:$E$912, 4, FALSE)), "", VLOOKUP(B40, 'SOG&amp;PlusMinus'!$B$7:$E$912, 4, FALSE))</f>
        <v>1</v>
      </c>
      <c r="N40" s="71">
        <f>VLOOKUP($B40, Paste!$A$3:$H$933, 5, FALSE)</f>
        <v>19.891025641025639</v>
      </c>
      <c r="O40" s="11">
        <f>IF(ISERROR(VLOOKUP(B40, Paste!$AB$3:$AE$2349, 3, FALSE)), "", VLOOKUP(B40, Paste!$AB$3:$AE$2349, 3, FALSE))</f>
        <v>57</v>
      </c>
      <c r="P40" s="11">
        <f>IF(ISERROR(VLOOKUP(B40, Paste!$AB$3:$AC$2343, 2, FALSE)), "", VLOOKUP(B40, Paste!$AB$3:$AC$2343, 2, FALSE))</f>
        <v>93</v>
      </c>
      <c r="Q40" s="11">
        <f>IF(ISERROR(VLOOKUP(B40, Paste!$AB$3:$AE$2349, 4, FALSE)), "", VLOOKUP(B40, Paste!$AB$3:$AE$2349, 4, FALSE))</f>
        <v>292</v>
      </c>
      <c r="R40" s="11" t="str">
        <f>IF(ISERROR(VLOOKUP(B40, Paste!$N$3:$N$250, 1, FALSE)), "", VLOOKUP(B40, Paste!$N$3:$O$250, 2, FALSE))</f>
        <v/>
      </c>
      <c r="S40" s="27">
        <f>VLOOKUP($B40, Paste!$W$3:$Z$10064, IF($H$4="Cap Hit",3, IF($H$4="AAV", 4, 2)), FALSE)</f>
        <v>13.25</v>
      </c>
      <c r="T40" s="11" t="str">
        <f>IF(ISERROR(VLOOKUP(B40, Paste!$Q$3:$Q$245, 1, FALSE)), "", VLOOKUP(B40, Paste!$Q$3:$R$245, 2, FALSE))</f>
        <v>Y</v>
      </c>
      <c r="U40" s="18" t="str">
        <f>IF(VLOOKUP(B40, 'Points&amp;Potential'!$B$7:$O$943, 14, FALSE)=0, "", VLOOKUP(B40, 'Points&amp;Potential'!$B$7:$O$943, 14, FALSE))</f>
        <v/>
      </c>
      <c r="V40" s="7" t="str">
        <f>IF(ISERROR(VLOOKUP(B40, Paste!$T$3:$T$1045, 1, FALSE)), "", VLOOKUP(B40, Paste!$T$3:$U$1144, 2, FALSE))</f>
        <v/>
      </c>
    </row>
    <row r="41" spans="1:22">
      <c r="A41" s="11">
        <v>35</v>
      </c>
      <c r="B41" s="67" t="s">
        <v>65</v>
      </c>
      <c r="C41" s="11">
        <f>VLOOKUP(B41, Paste!$AG$3:$AH$2083, 2, FALSE)</f>
        <v>38.9</v>
      </c>
      <c r="D41" s="11" t="str">
        <f>VLOOKUP($B41, Paste!$A$3:$H$933, 6, FALSE)</f>
        <v>C</v>
      </c>
      <c r="E41" s="11">
        <f>IFERROR(VLOOKUP($B41, Paste!$J$3:$L$933, 3, FALSE), "")</f>
        <v>75</v>
      </c>
      <c r="F41" s="11">
        <f>IFERROR(VLOOKUP($B41, Paste!$J$3:$L$933, 2, FALSE), "")</f>
        <v>90</v>
      </c>
      <c r="G41" s="11" t="str">
        <f>VLOOKUP($B41, Paste!$A$3:$H$933, 8, FALSE)</f>
        <v>PIT</v>
      </c>
      <c r="H41" s="71">
        <f>VLOOKUP($B41, Paste!$A$3:$H$933, 2, FALSE)</f>
        <v>78.666666666666671</v>
      </c>
      <c r="I41" s="71">
        <f>VLOOKUP($B41, Paste!$A$3:$H$933, 3, FALSE)</f>
        <v>31.466666666666669</v>
      </c>
      <c r="J41" s="71">
        <f t="shared" si="0"/>
        <v>49.975758249999998</v>
      </c>
      <c r="K41" s="71">
        <f>VLOOKUP($B41, Paste!$A$3:$H$933, 4, FALSE)</f>
        <v>81.442424916666667</v>
      </c>
      <c r="L41" s="11" t="str">
        <f>IF(ISBLANK(VLOOKUP(B41, 'SOG&amp;PlusMinus'!$B$7:$E$912, 3, FALSE)), "", VLOOKUP(B41,'SOG&amp;PlusMinus'!$B$7:$E$912, 3, FALSE))</f>
        <v>C</v>
      </c>
      <c r="M41" s="11">
        <f>IF(ISBLANK(VLOOKUP(B41, 'SOG&amp;PlusMinus'!$B$7:$E$912, 4, FALSE)), "", VLOOKUP(B41, 'SOG&amp;PlusMinus'!$B$7:$E$912, 4, FALSE))</f>
        <v>1</v>
      </c>
      <c r="N41" s="71">
        <f>VLOOKUP($B41, Paste!$A$3:$H$933, 5, FALSE)</f>
        <v>39.333333333333336</v>
      </c>
      <c r="O41" s="11">
        <f>IF(ISERROR(VLOOKUP(B41, Paste!$AB$3:$AE$2349, 3, FALSE)), "", VLOOKUP(B41, Paste!$AB$3:$AE$2349, 3, FALSE))</f>
        <v>62</v>
      </c>
      <c r="P41" s="11">
        <f>IF(ISERROR(VLOOKUP(B41, Paste!$AB$3:$AC$2343, 2, FALSE)), "", VLOOKUP(B41, Paste!$AB$3:$AC$2343, 2, FALSE))</f>
        <v>31</v>
      </c>
      <c r="Q41" s="11">
        <f>IF(ISERROR(VLOOKUP(B41, Paste!$AB$3:$AE$2349, 4, FALSE)), "", VLOOKUP(B41, Paste!$AB$3:$AE$2349, 4, FALSE))</f>
        <v>181</v>
      </c>
      <c r="R41" s="11" t="str">
        <f>IF(ISERROR(VLOOKUP(B41, Paste!$N$3:$N$250, 1, FALSE)), "", VLOOKUP(B41, Paste!$N$3:$O$250, 2, FALSE))</f>
        <v/>
      </c>
      <c r="S41" s="27">
        <f>VLOOKUP($B41, Paste!$W$3:$Z$10064, IF($H$4="Cap Hit",3, IF($H$4="AAV", 4, 2)), FALSE)</f>
        <v>8.6999999999999993</v>
      </c>
      <c r="T41" s="11" t="str">
        <f>IF(ISERROR(VLOOKUP(B41, Paste!$Q$3:$Q$245, 1, FALSE)), "", VLOOKUP(B41, Paste!$Q$3:$R$245, 2, FALSE))</f>
        <v/>
      </c>
      <c r="U41" s="18" t="str">
        <f>IF(VLOOKUP(B41, 'Points&amp;Potential'!$B$7:$O$943, 14, FALSE)=0, "", VLOOKUP(B41, 'Points&amp;Potential'!$B$7:$O$943, 14, FALSE))</f>
        <v/>
      </c>
      <c r="V41" s="7" t="str">
        <f>IF(ISERROR(VLOOKUP(B41, Paste!$T$3:$T$1045, 1, FALSE)), "", VLOOKUP(B41, Paste!$T$3:$U$1144, 2, FALSE))</f>
        <v/>
      </c>
    </row>
    <row r="42" spans="1:22">
      <c r="A42" s="11">
        <v>36</v>
      </c>
      <c r="B42" s="67" t="s">
        <v>66</v>
      </c>
      <c r="C42" s="11">
        <f>VLOOKUP(B42, Paste!$AG$3:$AH$2083, 2, FALSE)</f>
        <v>28.5</v>
      </c>
      <c r="D42" s="11" t="str">
        <f>VLOOKUP($B42, Paste!$A$3:$H$933, 6, FALSE)</f>
        <v>RW</v>
      </c>
      <c r="E42" s="11">
        <f>IFERROR(VLOOKUP($B42, Paste!$J$3:$L$933, 3, FALSE), "")</f>
        <v>85</v>
      </c>
      <c r="F42" s="11">
        <f>IFERROR(VLOOKUP($B42, Paste!$J$3:$L$933, 2, FALSE), "")</f>
        <v>110</v>
      </c>
      <c r="G42" s="11" t="str">
        <f>VLOOKUP($B42, Paste!$A$3:$H$933, 8, FALSE)</f>
        <v>FLA</v>
      </c>
      <c r="H42" s="71">
        <f>VLOOKUP($B42, Paste!$A$3:$H$933, 2, FALSE)</f>
        <v>72</v>
      </c>
      <c r="I42" s="71">
        <f>VLOOKUP($B42, Paste!$A$3:$H$933, 3, FALSE)</f>
        <v>27.50054407957634</v>
      </c>
      <c r="J42" s="71">
        <f t="shared" si="0"/>
        <v>53.870931670423658</v>
      </c>
      <c r="K42" s="71">
        <f>VLOOKUP($B42, Paste!$A$3:$H$933, 4, FALSE)</f>
        <v>81.371475750000002</v>
      </c>
      <c r="L42" s="11" t="str">
        <f>IF(ISBLANK(VLOOKUP(B42, 'SOG&amp;PlusMinus'!$B$7:$E$912, 3, FALSE)), "", VLOOKUP(B42,'SOG&amp;PlusMinus'!$B$7:$E$912, 3, FALSE))</f>
        <v>C</v>
      </c>
      <c r="M42" s="11">
        <f>IF(ISBLANK(VLOOKUP(B42, 'SOG&amp;PlusMinus'!$B$7:$E$912, 4, FALSE)), "", VLOOKUP(B42, 'SOG&amp;PlusMinus'!$B$7:$E$912, 4, FALSE))</f>
        <v>1</v>
      </c>
      <c r="N42" s="71">
        <f>VLOOKUP($B42, Paste!$A$3:$H$933, 5, FALSE)</f>
        <v>83.926380368098151</v>
      </c>
      <c r="O42" s="11">
        <f>IF(ISERROR(VLOOKUP(B42, Paste!$AB$3:$AE$2349, 3, FALSE)), "", VLOOKUP(B42, Paste!$AB$3:$AE$2349, 3, FALSE))</f>
        <v>90</v>
      </c>
      <c r="P42" s="11">
        <f>IF(ISERROR(VLOOKUP(B42, Paste!$AB$3:$AC$2343, 2, FALSE)), "", VLOOKUP(B42, Paste!$AB$3:$AC$2343, 2, FALSE))</f>
        <v>17</v>
      </c>
      <c r="Q42" s="11">
        <f>IF(ISERROR(VLOOKUP(B42, Paste!$AB$3:$AE$2349, 4, FALSE)), "", VLOOKUP(B42, Paste!$AB$3:$AE$2349, 4, FALSE))</f>
        <v>209</v>
      </c>
      <c r="R42" s="11" t="str">
        <f>IF(ISERROR(VLOOKUP(B42, Paste!$N$3:$N$250, 1, FALSE)), "", VLOOKUP(B42, Paste!$N$3:$O$250, 2, FALSE))</f>
        <v/>
      </c>
      <c r="S42" s="27">
        <f>VLOOKUP($B42, Paste!$W$3:$Z$10064, IF($H$4="Cap Hit",3, IF($H$4="AAV", 4, 2)), FALSE)</f>
        <v>9.5</v>
      </c>
      <c r="T42" s="11" t="str">
        <f>IF(ISERROR(VLOOKUP(B42, Paste!$Q$3:$Q$245, 1, FALSE)), "", VLOOKUP(B42, Paste!$Q$3:$R$245, 2, FALSE))</f>
        <v>Y</v>
      </c>
      <c r="U42" s="18" t="str">
        <f>IF(VLOOKUP(B42, 'Points&amp;Potential'!$B$7:$O$943, 14, FALSE)=0, "", VLOOKUP(B42, 'Points&amp;Potential'!$B$7:$O$943, 14, FALSE))</f>
        <v/>
      </c>
      <c r="V42" s="7" t="str">
        <f>IF(ISERROR(VLOOKUP(B42, Paste!$T$3:$T$1045, 1, FALSE)), "", VLOOKUP(B42, Paste!$T$3:$U$1144, 2, FALSE))</f>
        <v/>
      </c>
    </row>
    <row r="43" spans="1:22">
      <c r="A43" s="11">
        <v>37</v>
      </c>
      <c r="B43" s="67" t="s">
        <v>67</v>
      </c>
      <c r="C43" s="11">
        <f>VLOOKUP(B43, Paste!$AG$3:$AH$2083, 2, FALSE)</f>
        <v>27.9</v>
      </c>
      <c r="D43" s="11" t="str">
        <f>VLOOKUP($B43, Paste!$A$3:$H$933, 6, FALSE)</f>
        <v>LW</v>
      </c>
      <c r="E43" s="11">
        <f>IFERROR(VLOOKUP($B43, Paste!$J$3:$L$933, 3, FALSE), "")</f>
        <v>90</v>
      </c>
      <c r="F43" s="11">
        <f>IFERROR(VLOOKUP($B43, Paste!$J$3:$L$933, 2, FALSE), "")</f>
        <v>105</v>
      </c>
      <c r="G43" s="11" t="str">
        <f>VLOOKUP($B43, Paste!$A$3:$H$933, 8, FALSE)</f>
        <v>NJD</v>
      </c>
      <c r="H43" s="71">
        <f>VLOOKUP($B43, Paste!$A$3:$H$933, 2, FALSE)</f>
        <v>83.666666666666671</v>
      </c>
      <c r="I43" s="71">
        <f>VLOOKUP($B43, Paste!$A$3:$H$933, 3, FALSE)</f>
        <v>22.688730564020791</v>
      </c>
      <c r="J43" s="71">
        <f t="shared" si="0"/>
        <v>57.573318648942191</v>
      </c>
      <c r="K43" s="71">
        <f>VLOOKUP($B43, Paste!$A$3:$H$933, 4, FALSE)</f>
        <v>80.262049212962978</v>
      </c>
      <c r="L43" s="11" t="str">
        <f>IF(ISBLANK(VLOOKUP(B43, 'SOG&amp;PlusMinus'!$B$7:$E$912, 3, FALSE)), "", VLOOKUP(B43,'SOG&amp;PlusMinus'!$B$7:$E$912, 3, FALSE))</f>
        <v>B</v>
      </c>
      <c r="M43" s="11">
        <f>IF(ISBLANK(VLOOKUP(B43, 'SOG&amp;PlusMinus'!$B$7:$E$912, 4, FALSE)), "", VLOOKUP(B43, 'SOG&amp;PlusMinus'!$B$7:$E$912, 4, FALSE))</f>
        <v>1</v>
      </c>
      <c r="N43" s="71">
        <f>VLOOKUP($B43, Paste!$A$3:$H$933, 5, FALSE)</f>
        <v>14.342857142857143</v>
      </c>
      <c r="O43" s="11">
        <f>IF(ISERROR(VLOOKUP(B43, Paste!$AB$3:$AE$2349, 3, FALSE)), "", VLOOKUP(B43, Paste!$AB$3:$AE$2349, 3, FALSE))</f>
        <v>80</v>
      </c>
      <c r="P43" s="11">
        <f>IF(ISERROR(VLOOKUP(B43, Paste!$AB$3:$AC$2343, 2, FALSE)), "", VLOOKUP(B43, Paste!$AB$3:$AC$2343, 2, FALSE))</f>
        <v>38</v>
      </c>
      <c r="Q43" s="11">
        <f>IF(ISERROR(VLOOKUP(B43, Paste!$AB$3:$AE$2349, 4, FALSE)), "", VLOOKUP(B43, Paste!$AB$3:$AE$2349, 4, FALSE))</f>
        <v>192</v>
      </c>
      <c r="R43" s="11" t="str">
        <f>IF(ISERROR(VLOOKUP(B43, Paste!$N$3:$N$250, 1, FALSE)), "", VLOOKUP(B43, Paste!$N$3:$O$250, 2, FALSE))</f>
        <v/>
      </c>
      <c r="S43" s="27">
        <f>VLOOKUP($B43, Paste!$W$3:$Z$10064, IF($H$4="Cap Hit",3, IF($H$4="AAV", 4, 2)), FALSE)</f>
        <v>7.875</v>
      </c>
      <c r="T43" s="11" t="str">
        <f>IF(ISERROR(VLOOKUP(B43, Paste!$Q$3:$Q$245, 1, FALSE)), "", VLOOKUP(B43, Paste!$Q$3:$R$245, 2, FALSE))</f>
        <v/>
      </c>
      <c r="U43" s="18" t="str">
        <f>IF(VLOOKUP(B43, 'Points&amp;Potential'!$B$7:$O$943, 14, FALSE)=0, "", VLOOKUP(B43, 'Points&amp;Potential'!$B$7:$O$943, 14, FALSE))</f>
        <v/>
      </c>
      <c r="V43" s="7" t="str">
        <f>IF(ISERROR(VLOOKUP(B43, Paste!$T$3:$T$1045, 1, FALSE)), "", VLOOKUP(B43, Paste!$T$3:$U$1144, 2, FALSE))</f>
        <v/>
      </c>
    </row>
    <row r="44" spans="1:22">
      <c r="A44" s="11">
        <v>38</v>
      </c>
      <c r="B44" s="67" t="s">
        <v>68</v>
      </c>
      <c r="C44" s="11">
        <f>VLOOKUP(B44, Paste!$AG$3:$AH$2083, 2, FALSE)</f>
        <v>22.2</v>
      </c>
      <c r="D44" s="11" t="str">
        <f>VLOOKUP($B44, Paste!$A$3:$H$933, 6, FALSE)</f>
        <v>RW</v>
      </c>
      <c r="E44" s="11">
        <f>IFERROR(VLOOKUP($B44, Paste!$J$3:$L$933, 3, FALSE), "")</f>
        <v>80</v>
      </c>
      <c r="F44" s="11">
        <f>IFERROR(VLOOKUP($B44, Paste!$J$3:$L$933, 2, FALSE), "")</f>
        <v>93</v>
      </c>
      <c r="G44" s="11" t="str">
        <f>VLOOKUP($B44, Paste!$A$3:$H$933, 8, FALSE)</f>
        <v>MTL</v>
      </c>
      <c r="H44" s="71">
        <f>VLOOKUP($B44, Paste!$A$3:$H$933, 2, FALSE)</f>
        <v>83</v>
      </c>
      <c r="I44" s="71">
        <f>VLOOKUP($B44, Paste!$A$3:$H$933, 3, FALSE)</f>
        <v>28.220000000000002</v>
      </c>
      <c r="J44" s="71">
        <f t="shared" si="0"/>
        <v>52.018878194444454</v>
      </c>
      <c r="K44" s="71">
        <f>VLOOKUP($B44, Paste!$A$3:$H$933, 4, FALSE)</f>
        <v>80.238878194444453</v>
      </c>
      <c r="L44" s="11" t="str">
        <f>IF(ISBLANK(VLOOKUP(B44, 'SOG&amp;PlusMinus'!$B$7:$E$912, 3, FALSE)), "", VLOOKUP(B44,'SOG&amp;PlusMinus'!$B$7:$E$912, 3, FALSE))</f>
        <v>A</v>
      </c>
      <c r="M44" s="11">
        <f>IF(ISBLANK(VLOOKUP(B44, 'SOG&amp;PlusMinus'!$B$7:$E$912, 4, FALSE)), "", VLOOKUP(B44, 'SOG&amp;PlusMinus'!$B$7:$E$912, 4, FALSE))</f>
        <v>1</v>
      </c>
      <c r="N44" s="71">
        <f>VLOOKUP($B44, Paste!$A$3:$H$933, 5, FALSE)</f>
        <v>51.91769547325103</v>
      </c>
      <c r="O44" s="11">
        <f>IF(ISERROR(VLOOKUP(B44, Paste!$AB$3:$AE$2349, 3, FALSE)), "", VLOOKUP(B44, Paste!$AB$3:$AE$2349, 3, FALSE))</f>
        <v>125</v>
      </c>
      <c r="P44" s="11">
        <f>IF(ISERROR(VLOOKUP(B44, Paste!$AB$3:$AC$2343, 2, FALSE)), "", VLOOKUP(B44, Paste!$AB$3:$AC$2343, 2, FALSE))</f>
        <v>75</v>
      </c>
      <c r="Q44" s="11">
        <f>IF(ISERROR(VLOOKUP(B44, Paste!$AB$3:$AE$2349, 4, FALSE)), "", VLOOKUP(B44, Paste!$AB$3:$AE$2349, 4, FALSE))</f>
        <v>191</v>
      </c>
      <c r="R44" s="11" t="str">
        <f>IF(ISERROR(VLOOKUP(B44, Paste!$N$3:$N$250, 1, FALSE)), "", VLOOKUP(B44, Paste!$N$3:$O$250, 2, FALSE))</f>
        <v/>
      </c>
      <c r="S44" s="27">
        <f>VLOOKUP($B44, Paste!$W$3:$Z$10064, IF($H$4="Cap Hit",3, IF($H$4="AAV", 4, 2)), FALSE)</f>
        <v>7.6</v>
      </c>
      <c r="T44" s="11" t="str">
        <f>IF(ISERROR(VLOOKUP(B44, Paste!$Q$3:$Q$245, 1, FALSE)), "", VLOOKUP(B44, Paste!$Q$3:$R$245, 2, FALSE))</f>
        <v/>
      </c>
      <c r="U44" s="18" t="str">
        <f>IF(VLOOKUP(B44, 'Points&amp;Potential'!$B$7:$O$943, 14, FALSE)=0, "", VLOOKUP(B44, 'Points&amp;Potential'!$B$7:$O$943, 14, FALSE))</f>
        <v/>
      </c>
      <c r="V44" s="7" t="str">
        <f>IF(ISERROR(VLOOKUP(B44, Paste!$T$3:$T$1045, 1, FALSE)), "", VLOOKUP(B44, Paste!$T$3:$U$1144, 2, FALSE))</f>
        <v/>
      </c>
    </row>
    <row r="45" spans="1:22">
      <c r="A45" s="11">
        <v>39</v>
      </c>
      <c r="B45" s="67" t="s">
        <v>69</v>
      </c>
      <c r="C45" s="11">
        <f>VLOOKUP(B45, Paste!$AG$3:$AH$2083, 2, FALSE)</f>
        <v>28.6</v>
      </c>
      <c r="D45" s="11" t="str">
        <f>VLOOKUP($B45, Paste!$A$3:$H$933, 6, FALSE)</f>
        <v>C</v>
      </c>
      <c r="E45" s="11">
        <f>IFERROR(VLOOKUP($B45, Paste!$J$3:$L$933, 3, FALSE), "")</f>
        <v>85</v>
      </c>
      <c r="F45" s="11">
        <f>IFERROR(VLOOKUP($B45, Paste!$J$3:$L$933, 2, FALSE), "")</f>
        <v>105</v>
      </c>
      <c r="G45" s="11" t="str">
        <f>VLOOKUP($B45, Paste!$A$3:$H$933, 8, FALSE)</f>
        <v>BUF</v>
      </c>
      <c r="H45" s="71">
        <f>VLOOKUP($B45, Paste!$A$3:$H$933, 2, FALSE)</f>
        <v>78</v>
      </c>
      <c r="I45" s="71">
        <f>VLOOKUP($B45, Paste!$A$3:$H$933, 3, FALSE)</f>
        <v>38.539979945356777</v>
      </c>
      <c r="J45" s="71">
        <f t="shared" si="0"/>
        <v>41.274129429643239</v>
      </c>
      <c r="K45" s="71">
        <f>VLOOKUP($B45, Paste!$A$3:$H$933, 4, FALSE)</f>
        <v>79.814109375000015</v>
      </c>
      <c r="L45" s="11" t="str">
        <f>IF(ISBLANK(VLOOKUP(B45, 'SOG&amp;PlusMinus'!$B$7:$E$912, 3, FALSE)), "", VLOOKUP(B45,'SOG&amp;PlusMinus'!$B$7:$E$912, 3, FALSE))</f>
        <v>C</v>
      </c>
      <c r="M45" s="11">
        <f>IF(ISBLANK(VLOOKUP(B45, 'SOG&amp;PlusMinus'!$B$7:$E$912, 4, FALSE)), "", VLOOKUP(B45, 'SOG&amp;PlusMinus'!$B$7:$E$912, 4, FALSE))</f>
        <v>1</v>
      </c>
      <c r="N45" s="71">
        <f>VLOOKUP($B45, Paste!$A$3:$H$933, 5, FALSE)</f>
        <v>38.657894736842103</v>
      </c>
      <c r="O45" s="11">
        <f>IF(ISERROR(VLOOKUP(B45, Paste!$AB$3:$AE$2349, 3, FALSE)), "", VLOOKUP(B45, Paste!$AB$3:$AE$2349, 3, FALSE))</f>
        <v>80</v>
      </c>
      <c r="P45" s="11">
        <f>IF(ISERROR(VLOOKUP(B45, Paste!$AB$3:$AC$2343, 2, FALSE)), "", VLOOKUP(B45, Paste!$AB$3:$AC$2343, 2, FALSE))</f>
        <v>37</v>
      </c>
      <c r="Q45" s="11">
        <f>IF(ISERROR(VLOOKUP(B45, Paste!$AB$3:$AE$2349, 4, FALSE)), "", VLOOKUP(B45, Paste!$AB$3:$AE$2349, 4, FALSE))</f>
        <v>257</v>
      </c>
      <c r="R45" s="11" t="str">
        <f>IF(ISERROR(VLOOKUP(B45, Paste!$N$3:$N$250, 1, FALSE)), "", VLOOKUP(B45, Paste!$N$3:$O$250, 2, FALSE))</f>
        <v/>
      </c>
      <c r="S45" s="27">
        <f>VLOOKUP($B45, Paste!$W$3:$Z$10064, IF($H$4="Cap Hit",3, IF($H$4="AAV", 4, 2)), FALSE)</f>
        <v>7.1428570000000002</v>
      </c>
      <c r="T45" s="11" t="str">
        <f>IF(ISERROR(VLOOKUP(B45, Paste!$Q$3:$Q$245, 1, FALSE)), "", VLOOKUP(B45, Paste!$Q$3:$R$245, 2, FALSE))</f>
        <v/>
      </c>
      <c r="U45" s="18" t="str">
        <f>IF(VLOOKUP(B45, 'Points&amp;Potential'!$B$7:$O$943, 14, FALSE)=0, "", VLOOKUP(B45, 'Points&amp;Potential'!$B$7:$O$943, 14, FALSE))</f>
        <v/>
      </c>
      <c r="V45" s="7" t="str">
        <f>IF(ISERROR(VLOOKUP(B45, Paste!$T$3:$T$1045, 1, FALSE)), "", VLOOKUP(B45, Paste!$T$3:$U$1144, 2, FALSE))</f>
        <v/>
      </c>
    </row>
    <row r="46" spans="1:22">
      <c r="A46" s="11">
        <v>40</v>
      </c>
      <c r="B46" s="67" t="s">
        <v>70</v>
      </c>
      <c r="C46" s="11">
        <f>VLOOKUP(B46, Paste!$AG$3:$AH$2083, 2, FALSE)</f>
        <v>27</v>
      </c>
      <c r="D46" s="11" t="str">
        <f>VLOOKUP($B46, Paste!$A$3:$H$933, 6, FALSE)</f>
        <v>C</v>
      </c>
      <c r="E46" s="11">
        <f>IFERROR(VLOOKUP($B46, Paste!$J$3:$L$933, 3, FALSE), "")</f>
        <v>80</v>
      </c>
      <c r="F46" s="11">
        <f>IFERROR(VLOOKUP($B46, Paste!$J$3:$L$933, 2, FALSE), "")</f>
        <v>100</v>
      </c>
      <c r="G46" s="11" t="str">
        <f>VLOOKUP($B46, Paste!$A$3:$H$933, 8, FALSE)</f>
        <v>STL</v>
      </c>
      <c r="H46" s="71">
        <f>VLOOKUP($B46, Paste!$A$3:$H$933, 2, FALSE)</f>
        <v>74</v>
      </c>
      <c r="I46" s="71">
        <f>VLOOKUP($B46, Paste!$A$3:$H$933, 3, FALSE)</f>
        <v>26.64</v>
      </c>
      <c r="J46" s="71">
        <f t="shared" si="0"/>
        <v>53.104121527777778</v>
      </c>
      <c r="K46" s="71">
        <f>VLOOKUP($B46, Paste!$A$3:$H$933, 4, FALSE)</f>
        <v>79.744121527777779</v>
      </c>
      <c r="L46" s="11" t="str">
        <f>IF(ISBLANK(VLOOKUP(B46, 'SOG&amp;PlusMinus'!$B$7:$E$912, 3, FALSE)), "", VLOOKUP(B46,'SOG&amp;PlusMinus'!$B$7:$E$912, 3, FALSE))</f>
        <v>B</v>
      </c>
      <c r="M46" s="11">
        <f>IF(ISBLANK(VLOOKUP(B46, 'SOG&amp;PlusMinus'!$B$7:$E$912, 4, FALSE)), "", VLOOKUP(B46, 'SOG&amp;PlusMinus'!$B$7:$E$912, 4, FALSE))</f>
        <v>1</v>
      </c>
      <c r="N46" s="71">
        <f>VLOOKUP($B46, Paste!$A$3:$H$933, 5, FALSE)</f>
        <v>31.518518518518519</v>
      </c>
      <c r="O46" s="11">
        <f>IF(ISERROR(VLOOKUP(B46, Paste!$AB$3:$AE$2349, 3, FALSE)), "", VLOOKUP(B46, Paste!$AB$3:$AE$2349, 3, FALSE))</f>
        <v>13</v>
      </c>
      <c r="P46" s="11">
        <f>IF(ISERROR(VLOOKUP(B46, Paste!$AB$3:$AC$2343, 2, FALSE)), "", VLOOKUP(B46, Paste!$AB$3:$AC$2343, 2, FALSE))</f>
        <v>47</v>
      </c>
      <c r="Q46" s="11">
        <f>IF(ISERROR(VLOOKUP(B46, Paste!$AB$3:$AE$2349, 4, FALSE)), "", VLOOKUP(B46, Paste!$AB$3:$AE$2349, 4, FALSE))</f>
        <v>155</v>
      </c>
      <c r="R46" s="11" t="str">
        <f>IF(ISERROR(VLOOKUP(B46, Paste!$N$3:$N$250, 1, FALSE)), "", VLOOKUP(B46, Paste!$N$3:$O$250, 2, FALSE))</f>
        <v/>
      </c>
      <c r="S46" s="27">
        <f>VLOOKUP($B46, Paste!$W$3:$Z$10064, IF($H$4="Cap Hit",3, IF($H$4="AAV", 4, 2)), FALSE)</f>
        <v>8.125</v>
      </c>
      <c r="T46" s="11" t="str">
        <f>IF(ISERROR(VLOOKUP(B46, Paste!$Q$3:$Q$245, 1, FALSE)), "", VLOOKUP(B46, Paste!$Q$3:$R$245, 2, FALSE))</f>
        <v>Y</v>
      </c>
      <c r="U46" s="18" t="str">
        <f>IF(VLOOKUP(B46, 'Points&amp;Potential'!$B$7:$O$943, 14, FALSE)=0, "", VLOOKUP(B46, 'Points&amp;Potential'!$B$7:$O$943, 14, FALSE))</f>
        <v/>
      </c>
      <c r="V46" s="7" t="str">
        <f>IF(ISERROR(VLOOKUP(B46, Paste!$T$3:$T$1045, 1, FALSE)), "", VLOOKUP(B46, Paste!$T$3:$U$1144, 2, FALSE))</f>
        <v/>
      </c>
    </row>
    <row r="47" spans="1:22">
      <c r="A47" s="11">
        <v>41</v>
      </c>
      <c r="B47" s="67" t="s">
        <v>71</v>
      </c>
      <c r="C47" s="11">
        <f>VLOOKUP(B47, Paste!$AG$3:$AH$2083, 2, FALSE)</f>
        <v>30.3</v>
      </c>
      <c r="D47" s="11" t="str">
        <f>VLOOKUP($B47, Paste!$A$3:$H$933, 6, FALSE)</f>
        <v>C</v>
      </c>
      <c r="E47" s="11">
        <f>IFERROR(VLOOKUP($B47, Paste!$J$3:$L$933, 3, FALSE), "")</f>
        <v>78</v>
      </c>
      <c r="F47" s="11">
        <f>IFERROR(VLOOKUP($B47, Paste!$J$3:$L$933, 2, FALSE), "")</f>
        <v>92</v>
      </c>
      <c r="G47" s="11" t="str">
        <f>VLOOKUP($B47, Paste!$A$3:$H$933, 8, FALSE)</f>
        <v>TBL</v>
      </c>
      <c r="H47" s="71">
        <f>VLOOKUP($B47, Paste!$A$3:$H$933, 2, FALSE)</f>
        <v>77</v>
      </c>
      <c r="I47" s="71">
        <f>VLOOKUP($B47, Paste!$A$3:$H$933, 3, FALSE)</f>
        <v>33.434271979462203</v>
      </c>
      <c r="J47" s="71">
        <f t="shared" si="0"/>
        <v>45.601150833037813</v>
      </c>
      <c r="K47" s="71">
        <f>VLOOKUP($B47, Paste!$A$3:$H$933, 4, FALSE)</f>
        <v>79.035422812500016</v>
      </c>
      <c r="L47" s="11" t="str">
        <f>IF(ISBLANK(VLOOKUP(B47, 'SOG&amp;PlusMinus'!$B$7:$E$912, 3, FALSE)), "", VLOOKUP(B47,'SOG&amp;PlusMinus'!$B$7:$E$912, 3, FALSE))</f>
        <v>B</v>
      </c>
      <c r="M47" s="11">
        <f>IF(ISBLANK(VLOOKUP(B47, 'SOG&amp;PlusMinus'!$B$7:$E$912, 4, FALSE)), "", VLOOKUP(B47, 'SOG&amp;PlusMinus'!$B$7:$E$912, 4, FALSE))</f>
        <v>1</v>
      </c>
      <c r="N47" s="71">
        <f>VLOOKUP($B47, Paste!$A$3:$H$933, 5, FALSE)</f>
        <v>12.194570135746606</v>
      </c>
      <c r="O47" s="11">
        <f>IF(ISERROR(VLOOKUP(B47, Paste!$AB$3:$AE$2349, 3, FALSE)), "", VLOOKUP(B47, Paste!$AB$3:$AE$2349, 3, FALSE))</f>
        <v>19</v>
      </c>
      <c r="P47" s="11">
        <f>IF(ISERROR(VLOOKUP(B47, Paste!$AB$3:$AC$2343, 2, FALSE)), "", VLOOKUP(B47, Paste!$AB$3:$AC$2343, 2, FALSE))</f>
        <v>35</v>
      </c>
      <c r="Q47" s="11">
        <f>IF(ISERROR(VLOOKUP(B47, Paste!$AB$3:$AE$2349, 4, FALSE)), "", VLOOKUP(B47, Paste!$AB$3:$AE$2349, 4, FALSE))</f>
        <v>185</v>
      </c>
      <c r="R47" s="11" t="str">
        <f>IF(ISERROR(VLOOKUP(B47, Paste!$N$3:$N$250, 1, FALSE)), "", VLOOKUP(B47, Paste!$N$3:$O$250, 2, FALSE))</f>
        <v/>
      </c>
      <c r="S47" s="27">
        <f>VLOOKUP($B47, Paste!$W$3:$Z$10064, IF($H$4="Cap Hit",3, IF($H$4="AAV", 4, 2)), FALSE)</f>
        <v>9.5</v>
      </c>
      <c r="T47" s="11" t="str">
        <f>IF(ISERROR(VLOOKUP(B47, Paste!$Q$3:$Q$245, 1, FALSE)), "", VLOOKUP(B47, Paste!$Q$3:$R$245, 2, FALSE))</f>
        <v/>
      </c>
      <c r="U47" s="18" t="str">
        <f>IF(VLOOKUP(B47, 'Points&amp;Potential'!$B$7:$O$943, 14, FALSE)=0, "", VLOOKUP(B47, 'Points&amp;Potential'!$B$7:$O$943, 14, FALSE))</f>
        <v/>
      </c>
      <c r="V47" s="7" t="str">
        <f>IF(ISERROR(VLOOKUP(B47, Paste!$T$3:$T$1045, 1, FALSE)), "", VLOOKUP(B47, Paste!$T$3:$U$1144, 2, FALSE))</f>
        <v/>
      </c>
    </row>
    <row r="48" spans="1:22">
      <c r="A48" s="11">
        <v>42</v>
      </c>
      <c r="B48" s="67" t="s">
        <v>72</v>
      </c>
      <c r="C48" s="11">
        <f>VLOOKUP(B48, Paste!$AG$3:$AH$2083, 2, FALSE)</f>
        <v>21.7</v>
      </c>
      <c r="D48" s="11" t="str">
        <f>VLOOKUP($B48, Paste!$A$3:$H$933, 6, FALSE)</f>
        <v>C</v>
      </c>
      <c r="E48" s="11">
        <f>IFERROR(VLOOKUP($B48, Paste!$J$3:$L$933, 3, FALSE), "")</f>
        <v>75</v>
      </c>
      <c r="F48" s="11">
        <f>IFERROR(VLOOKUP($B48, Paste!$J$3:$L$933, 2, FALSE), "")</f>
        <v>105</v>
      </c>
      <c r="G48" s="11" t="str">
        <f>VLOOKUP($B48, Paste!$A$3:$H$933, 8, FALSE)</f>
        <v>CBJ</v>
      </c>
      <c r="H48" s="71">
        <f>VLOOKUP($B48, Paste!$A$3:$H$933, 2, FALSE)</f>
        <v>83</v>
      </c>
      <c r="I48" s="71">
        <f>VLOOKUP($B48, Paste!$A$3:$H$933, 3, FALSE)</f>
        <v>29.049999999999997</v>
      </c>
      <c r="J48" s="71">
        <f t="shared" si="0"/>
        <v>49.822700499999996</v>
      </c>
      <c r="K48" s="71">
        <f>VLOOKUP($B48, Paste!$A$3:$H$933, 4, FALSE)</f>
        <v>78.872700499999993</v>
      </c>
      <c r="L48" s="11" t="str">
        <f>IF(ISBLANK(VLOOKUP(B48, 'SOG&amp;PlusMinus'!$B$7:$E$912, 3, FALSE)), "", VLOOKUP(B48,'SOG&amp;PlusMinus'!$B$7:$E$912, 3, FALSE))</f>
        <v>D</v>
      </c>
      <c r="M48" s="11">
        <f>IF(ISBLANK(VLOOKUP(B48, 'SOG&amp;PlusMinus'!$B$7:$E$912, 4, FALSE)), "", VLOOKUP(B48, 'SOG&amp;PlusMinus'!$B$7:$E$912, 4, FALSE))</f>
        <v>1</v>
      </c>
      <c r="N48" s="71">
        <f>VLOOKUP($B48, Paste!$A$3:$H$933, 5, FALSE)</f>
        <v>28.056338028169012</v>
      </c>
      <c r="O48" s="11">
        <f>IF(ISERROR(VLOOKUP(B48, Paste!$AB$3:$AE$2349, 3, FALSE)), "", VLOOKUP(B48, Paste!$AB$3:$AE$2349, 3, FALSE))</f>
        <v>133</v>
      </c>
      <c r="P48" s="11">
        <f>IF(ISERROR(VLOOKUP(B48, Paste!$AB$3:$AC$2343, 2, FALSE)), "", VLOOKUP(B48, Paste!$AB$3:$AC$2343, 2, FALSE))</f>
        <v>54</v>
      </c>
      <c r="Q48" s="11">
        <f>IF(ISERROR(VLOOKUP(B48, Paste!$AB$3:$AE$2349, 4, FALSE)), "", VLOOKUP(B48, Paste!$AB$3:$AE$2349, 4, FALSE))</f>
        <v>224</v>
      </c>
      <c r="R48" s="11" t="str">
        <f>IF(ISERROR(VLOOKUP(B48, Paste!$N$3:$N$250, 1, FALSE)), "", VLOOKUP(B48, Paste!$N$3:$O$250, 2, FALSE))</f>
        <v/>
      </c>
      <c r="S48" s="27" t="e">
        <f>VLOOKUP($B48, Paste!$W$3:$Z$10064, IF($H$4="Cap Hit",3, IF($H$4="AAV", 4, 2)), FALSE)</f>
        <v>#N/A</v>
      </c>
      <c r="T48" s="11" t="str">
        <f>IF(ISERROR(VLOOKUP(B48, Paste!$Q$3:$Q$245, 1, FALSE)), "", VLOOKUP(B48, Paste!$Q$3:$R$245, 2, FALSE))</f>
        <v/>
      </c>
      <c r="U48" s="18" t="str">
        <f>IF(VLOOKUP(B48, 'Points&amp;Potential'!$B$7:$O$943, 14, FALSE)=0, "", VLOOKUP(B48, 'Points&amp;Potential'!$B$7:$O$943, 14, FALSE))</f>
        <v/>
      </c>
      <c r="V48" s="7" t="str">
        <f>IF(ISERROR(VLOOKUP(B48, Paste!$T$3:$T$1045, 1, FALSE)), "", VLOOKUP(B48, Paste!$T$3:$U$1144, 2, FALSE))</f>
        <v/>
      </c>
    </row>
    <row r="49" spans="1:22">
      <c r="A49" s="11">
        <v>43</v>
      </c>
      <c r="B49" s="67" t="s">
        <v>73</v>
      </c>
      <c r="C49" s="11">
        <f>VLOOKUP(B49, Paste!$AG$3:$AH$2083, 2, FALSE)</f>
        <v>22.3</v>
      </c>
      <c r="D49" s="11" t="str">
        <f>VLOOKUP($B49, Paste!$A$3:$H$933, 6, FALSE)</f>
        <v>LD</v>
      </c>
      <c r="E49" s="11">
        <f>IFERROR(VLOOKUP($B49, Paste!$J$3:$L$933, 3, FALSE), "")</f>
        <v>80</v>
      </c>
      <c r="F49" s="11">
        <f>IFERROR(VLOOKUP($B49, Paste!$J$3:$L$933, 2, FALSE), "")</f>
        <v>95</v>
      </c>
      <c r="G49" s="11" t="str">
        <f>VLOOKUP($B49, Paste!$A$3:$H$933, 8, FALSE)</f>
        <v>MTL</v>
      </c>
      <c r="H49" s="71">
        <f>VLOOKUP($B49, Paste!$A$3:$H$933, 2, FALSE)</f>
        <v>84</v>
      </c>
      <c r="I49" s="71">
        <f>VLOOKUP($B49, Paste!$A$3:$H$933, 3, FALSE)</f>
        <v>6.278520849724627</v>
      </c>
      <c r="J49" s="71">
        <f t="shared" si="0"/>
        <v>72.286404983608705</v>
      </c>
      <c r="K49" s="71">
        <f>VLOOKUP($B49, Paste!$A$3:$H$933, 4, FALSE)</f>
        <v>78.564925833333334</v>
      </c>
      <c r="L49" s="11" t="str">
        <f>IF(ISBLANK(VLOOKUP(B49, 'SOG&amp;PlusMinus'!$B$7:$E$912, 3, FALSE)), "", VLOOKUP(B49,'SOG&amp;PlusMinus'!$B$7:$E$912, 3, FALSE))</f>
        <v>A</v>
      </c>
      <c r="M49" s="11">
        <f>IF(ISBLANK(VLOOKUP(B49, 'SOG&amp;PlusMinus'!$B$7:$E$912, 4, FALSE)), "", VLOOKUP(B49, 'SOG&amp;PlusMinus'!$B$7:$E$912, 4, FALSE))</f>
        <v>1</v>
      </c>
      <c r="N49" s="71">
        <f>VLOOKUP($B49, Paste!$A$3:$H$933, 5, FALSE)</f>
        <v>34.409638554216869</v>
      </c>
      <c r="O49" s="11">
        <f>IF(ISERROR(VLOOKUP(B49, Paste!$AB$3:$AE$2349, 3, FALSE)), "", VLOOKUP(B49, Paste!$AB$3:$AE$2349, 3, FALSE))</f>
        <v>37</v>
      </c>
      <c r="P49" s="11">
        <f>IF(ISERROR(VLOOKUP(B49, Paste!$AB$3:$AC$2343, 2, FALSE)), "", VLOOKUP(B49, Paste!$AB$3:$AC$2343, 2, FALSE))</f>
        <v>126</v>
      </c>
      <c r="Q49" s="11">
        <f>IF(ISERROR(VLOOKUP(B49, Paste!$AB$3:$AE$2349, 4, FALSE)), "", VLOOKUP(B49, Paste!$AB$3:$AE$2349, 4, FALSE))</f>
        <v>134</v>
      </c>
      <c r="R49" s="11" t="str">
        <f>IF(ISERROR(VLOOKUP(B49, Paste!$N$3:$N$250, 1, FALSE)), "", VLOOKUP(B49, Paste!$N$3:$O$250, 2, FALSE))</f>
        <v/>
      </c>
      <c r="S49" s="27">
        <f>VLOOKUP($B49, Paste!$W$3:$Z$10064, IF($H$4="Cap Hit",3, IF($H$4="AAV", 4, 2)), FALSE)</f>
        <v>8.85</v>
      </c>
      <c r="T49" s="11" t="str">
        <f>IF(ISERROR(VLOOKUP(B49, Paste!$Q$3:$Q$245, 1, FALSE)), "", VLOOKUP(B49, Paste!$Q$3:$R$245, 2, FALSE))</f>
        <v/>
      </c>
      <c r="U49" s="18" t="str">
        <f>IF(VLOOKUP(B49, 'Points&amp;Potential'!$B$7:$O$943, 14, FALSE)=0, "", VLOOKUP(B49, 'Points&amp;Potential'!$B$7:$O$943, 14, FALSE))</f>
        <v/>
      </c>
      <c r="V49" s="7" t="str">
        <f>IF(ISERROR(VLOOKUP(B49, Paste!$T$3:$T$1045, 1, FALSE)), "", VLOOKUP(B49, Paste!$T$3:$U$1144, 2, FALSE))</f>
        <v/>
      </c>
    </row>
    <row r="50" spans="1:22">
      <c r="A50" s="11">
        <v>44</v>
      </c>
      <c r="B50" s="67" t="s">
        <v>74</v>
      </c>
      <c r="C50" s="11">
        <f>VLOOKUP(B50, Paste!$AG$3:$AH$2083, 2, FALSE)</f>
        <v>30.6</v>
      </c>
      <c r="D50" s="11" t="str">
        <f>VLOOKUP($B50, Paste!$A$3:$H$933, 6, FALSE)</f>
        <v>RW</v>
      </c>
      <c r="E50" s="11">
        <f>IFERROR(VLOOKUP($B50, Paste!$J$3:$L$933, 3, FALSE), "")</f>
        <v>87</v>
      </c>
      <c r="F50" s="11">
        <f>IFERROR(VLOOKUP($B50, Paste!$J$3:$L$933, 2, FALSE), "")</f>
        <v>100</v>
      </c>
      <c r="G50" s="11" t="str">
        <f>VLOOKUP($B50, Paste!$A$3:$H$933, 8, FALSE)</f>
        <v>FLA</v>
      </c>
      <c r="H50" s="71">
        <f>VLOOKUP($B50, Paste!$A$3:$H$933, 2, FALSE)</f>
        <v>77</v>
      </c>
      <c r="I50" s="71">
        <f>VLOOKUP($B50, Paste!$A$3:$H$933, 3, FALSE)</f>
        <v>41.272124660729297</v>
      </c>
      <c r="J50" s="71">
        <f t="shared" si="0"/>
        <v>37.199263526770714</v>
      </c>
      <c r="K50" s="71">
        <f>VLOOKUP($B50, Paste!$A$3:$H$933, 4, FALSE)</f>
        <v>78.471388187500011</v>
      </c>
      <c r="L50" s="11" t="str">
        <f>IF(ISBLANK(VLOOKUP(B50, 'SOG&amp;PlusMinus'!$B$7:$E$912, 3, FALSE)), "", VLOOKUP(B50,'SOG&amp;PlusMinus'!$B$7:$E$912, 3, FALSE))</f>
        <v>C</v>
      </c>
      <c r="M50" s="11">
        <f>IF(ISBLANK(VLOOKUP(B50, 'SOG&amp;PlusMinus'!$B$7:$E$912, 4, FALSE)), "", VLOOKUP(B50, 'SOG&amp;PlusMinus'!$B$7:$E$912, 4, FALSE))</f>
        <v>1</v>
      </c>
      <c r="N50" s="71">
        <f>VLOOKUP($B50, Paste!$A$3:$H$933, 5, FALSE)</f>
        <v>22.33</v>
      </c>
      <c r="O50" s="11">
        <f>IF(ISERROR(VLOOKUP(B50, Paste!$AB$3:$AE$2349, 3, FALSE)), "", VLOOKUP(B50, Paste!$AB$3:$AE$2349, 3, FALSE))</f>
        <v>73</v>
      </c>
      <c r="P50" s="11">
        <f>IF(ISERROR(VLOOKUP(B50, Paste!$AB$3:$AC$2343, 2, FALSE)), "", VLOOKUP(B50, Paste!$AB$3:$AC$2343, 2, FALSE))</f>
        <v>54</v>
      </c>
      <c r="Q50" s="11">
        <f>IF(ISERROR(VLOOKUP(B50, Paste!$AB$3:$AE$2349, 4, FALSE)), "", VLOOKUP(B50, Paste!$AB$3:$AE$2349, 4, FALSE))</f>
        <v>208</v>
      </c>
      <c r="R50" s="11" t="str">
        <f>IF(ISERROR(VLOOKUP(B50, Paste!$N$3:$N$250, 1, FALSE)), "", VLOOKUP(B50, Paste!$N$3:$O$250, 2, FALSE))</f>
        <v/>
      </c>
      <c r="S50" s="27">
        <f>VLOOKUP($B50, Paste!$W$3:$Z$10064, IF($H$4="Cap Hit",3, IF($H$4="AAV", 4, 2)), FALSE)</f>
        <v>8.625</v>
      </c>
      <c r="T50" s="11"/>
      <c r="U50" s="18" t="str">
        <f>IF(VLOOKUP(B50, 'Points&amp;Potential'!$B$7:$O$943, 14, FALSE)=0, "", VLOOKUP(B50, 'Points&amp;Potential'!$B$7:$O$943, 14, FALSE))</f>
        <v/>
      </c>
      <c r="V50" s="7" t="str">
        <f>IF(ISERROR(VLOOKUP(B50, Paste!$T$3:$T$1045, 1, FALSE)), "", VLOOKUP(B50, Paste!$T$3:$U$1144, 2, FALSE))</f>
        <v/>
      </c>
    </row>
    <row r="51" spans="1:22">
      <c r="A51" s="11">
        <v>45</v>
      </c>
      <c r="B51" s="67" t="s">
        <v>75</v>
      </c>
      <c r="C51" s="11">
        <f>VLOOKUP(B51, Paste!$AG$3:$AH$2083, 2, FALSE)</f>
        <v>28.1</v>
      </c>
      <c r="D51" s="11" t="str">
        <f>VLOOKUP($B51, Paste!$A$3:$H$933, 6, FALSE)</f>
        <v>RW</v>
      </c>
      <c r="E51" s="11">
        <f>IFERROR(VLOOKUP($B51, Paste!$J$3:$L$933, 3, FALSE), "")</f>
        <v>75</v>
      </c>
      <c r="F51" s="11">
        <f>IFERROR(VLOOKUP($B51, Paste!$J$3:$L$933, 2, FALSE), "")</f>
        <v>87</v>
      </c>
      <c r="G51" s="11" t="str">
        <f>VLOOKUP($B51, Paste!$A$3:$H$933, 8, FALSE)</f>
        <v>OTT</v>
      </c>
      <c r="H51" s="71">
        <f>VLOOKUP($B51, Paste!$A$3:$H$933, 2, FALSE)</f>
        <v>83</v>
      </c>
      <c r="I51" s="71">
        <f>VLOOKUP($B51, Paste!$A$3:$H$933, 3, FALSE)</f>
        <v>30.71</v>
      </c>
      <c r="J51" s="71">
        <f t="shared" si="0"/>
        <v>47.72811250000003</v>
      </c>
      <c r="K51" s="71">
        <f>VLOOKUP($B51, Paste!$A$3:$H$933, 4, FALSE)</f>
        <v>78.438112500000031</v>
      </c>
      <c r="L51" s="11" t="str">
        <f>IF(ISBLANK(VLOOKUP(B51, 'SOG&amp;PlusMinus'!$B$7:$E$912, 3, FALSE)), "", VLOOKUP(B51,'SOG&amp;PlusMinus'!$B$7:$E$912, 3, FALSE))</f>
        <v>C</v>
      </c>
      <c r="M51" s="11">
        <f>IF(ISBLANK(VLOOKUP(B51, 'SOG&amp;PlusMinus'!$B$7:$E$912, 4, FALSE)), "", VLOOKUP(B51, 'SOG&amp;PlusMinus'!$B$7:$E$912, 4, FALSE))</f>
        <v>1</v>
      </c>
      <c r="N51" s="71">
        <f>VLOOKUP($B51, Paste!$A$3:$H$933, 5, FALSE)</f>
        <v>35.864197530864196</v>
      </c>
      <c r="O51" s="11">
        <f>IF(ISERROR(VLOOKUP(B51, Paste!$AB$3:$AE$2349, 3, FALSE)), "", VLOOKUP(B51, Paste!$AB$3:$AE$2349, 3, FALSE))</f>
        <v>125</v>
      </c>
      <c r="P51" s="11">
        <f>IF(ISERROR(VLOOKUP(B51, Paste!$AB$3:$AC$2343, 2, FALSE)), "", VLOOKUP(B51, Paste!$AB$3:$AC$2343, 2, FALSE))</f>
        <v>29</v>
      </c>
      <c r="Q51" s="11">
        <f>IF(ISERROR(VLOOKUP(B51, Paste!$AB$3:$AE$2349, 4, FALSE)), "", VLOOKUP(B51, Paste!$AB$3:$AE$2349, 4, FALSE))</f>
        <v>191</v>
      </c>
      <c r="R51" s="11" t="str">
        <f>IF(ISERROR(VLOOKUP(B51, Paste!$N$3:$N$250, 1, FALSE)), "", VLOOKUP(B51, Paste!$N$3:$O$250, 2, FALSE))</f>
        <v/>
      </c>
      <c r="S51" s="27">
        <f>VLOOKUP($B51, Paste!$W$3:$Z$10064, IF($H$4="Cap Hit",3, IF($H$4="AAV", 4, 2)), FALSE)</f>
        <v>4.9749999999999996</v>
      </c>
      <c r="T51" s="11" t="str">
        <f>IF(ISERROR(VLOOKUP(B51, Paste!$Q$3:$Q$245, 1, FALSE)), "", VLOOKUP(B51, Paste!$Q$3:$R$245, 2, FALSE))</f>
        <v/>
      </c>
      <c r="U51" s="18" t="str">
        <f>IF(VLOOKUP(B51, 'Points&amp;Potential'!$B$7:$O$943, 14, FALSE)=0, "", VLOOKUP(B51, 'Points&amp;Potential'!$B$7:$O$943, 14, FALSE))</f>
        <v/>
      </c>
      <c r="V51" s="7" t="str">
        <f>IF(ISERROR(VLOOKUP(B51, Paste!$T$3:$T$1045, 1, FALSE)), "", VLOOKUP(B51, Paste!$T$3:$U$1144, 2, FALSE))</f>
        <v/>
      </c>
    </row>
    <row r="52" spans="1:22">
      <c r="A52" s="11">
        <v>46</v>
      </c>
      <c r="B52" s="67" t="s">
        <v>76</v>
      </c>
      <c r="C52" s="11">
        <f>VLOOKUP(B52, Paste!$AG$3:$AH$2083, 2, FALSE)</f>
        <v>24.2</v>
      </c>
      <c r="D52" s="11" t="str">
        <f>VLOOKUP($B52, Paste!$A$3:$H$933, 6, FALSE)</f>
        <v>RW</v>
      </c>
      <c r="E52" s="11">
        <f>IFERROR(VLOOKUP($B52, Paste!$J$3:$L$933, 3, FALSE), "")</f>
        <v>80</v>
      </c>
      <c r="F52" s="11">
        <f>IFERROR(VLOOKUP($B52, Paste!$J$3:$L$933, 2, FALSE), "")</f>
        <v>92</v>
      </c>
      <c r="G52" s="11" t="str">
        <f>VLOOKUP($B52, Paste!$A$3:$H$933, 8, FALSE)</f>
        <v>DET</v>
      </c>
      <c r="H52" s="71">
        <f>VLOOKUP($B52, Paste!$A$3:$H$933, 2, FALSE)</f>
        <v>76.666666666666671</v>
      </c>
      <c r="I52" s="71">
        <f>VLOOKUP($B52, Paste!$A$3:$H$933, 3, FALSE)</f>
        <v>26.638858490569287</v>
      </c>
      <c r="J52" s="71">
        <f t="shared" si="0"/>
        <v>51.47443630109737</v>
      </c>
      <c r="K52" s="71">
        <f>VLOOKUP($B52, Paste!$A$3:$H$933, 4, FALSE)</f>
        <v>78.113294791666661</v>
      </c>
      <c r="L52" s="11" t="str">
        <f>IF(ISBLANK(VLOOKUP(B52, 'SOG&amp;PlusMinus'!$B$7:$E$912, 3, FALSE)), "", VLOOKUP(B52,'SOG&amp;PlusMinus'!$B$7:$E$912, 3, FALSE))</f>
        <v>C</v>
      </c>
      <c r="M52" s="11">
        <f>IF(ISBLANK(VLOOKUP(B52, 'SOG&amp;PlusMinus'!$B$7:$E$912, 4, FALSE)), "", VLOOKUP(B52, 'SOG&amp;PlusMinus'!$B$7:$E$912, 4, FALSE))</f>
        <v>1</v>
      </c>
      <c r="N52" s="71">
        <f>VLOOKUP($B52, Paste!$A$3:$H$933, 5, FALSE)</f>
        <v>21.994535519125684</v>
      </c>
      <c r="O52" s="11">
        <f>IF(ISERROR(VLOOKUP(B52, Paste!$AB$3:$AE$2349, 3, FALSE)), "", VLOOKUP(B52, Paste!$AB$3:$AE$2349, 3, FALSE))</f>
        <v>41</v>
      </c>
      <c r="P52" s="11">
        <f>IF(ISERROR(VLOOKUP(B52, Paste!$AB$3:$AC$2343, 2, FALSE)), "", VLOOKUP(B52, Paste!$AB$3:$AC$2343, 2, FALSE))</f>
        <v>31</v>
      </c>
      <c r="Q52" s="11">
        <f>IF(ISERROR(VLOOKUP(B52, Paste!$AB$3:$AE$2349, 4, FALSE)), "", VLOOKUP(B52, Paste!$AB$3:$AE$2349, 4, FALSE))</f>
        <v>176</v>
      </c>
      <c r="R52" s="11" t="str">
        <f>IF(ISERROR(VLOOKUP(B52, Paste!$N$3:$N$250, 1, FALSE)), "", VLOOKUP(B52, Paste!$N$3:$O$250, 2, FALSE))</f>
        <v/>
      </c>
      <c r="S52" s="27">
        <f>VLOOKUP($B52, Paste!$W$3:$Z$10064, IF($H$4="Cap Hit",3, IF($H$4="AAV", 4, 2)), FALSE)</f>
        <v>8.0749999999999993</v>
      </c>
      <c r="T52" s="11" t="str">
        <f>IF(ISERROR(VLOOKUP(B52, Paste!$Q$3:$Q$245, 1, FALSE)), "", VLOOKUP(B52, Paste!$Q$3:$R$245, 2, FALSE))</f>
        <v/>
      </c>
      <c r="U52" s="18" t="str">
        <f>IF(VLOOKUP(B52, 'Points&amp;Potential'!$B$7:$O$943, 14, FALSE)=0, "", VLOOKUP(B52, 'Points&amp;Potential'!$B$7:$O$943, 14, FALSE))</f>
        <v/>
      </c>
      <c r="V52" s="7" t="str">
        <f>IF(ISERROR(VLOOKUP(B52, Paste!$T$3:$T$1045, 1, FALSE)), "", VLOOKUP(B52, Paste!$T$3:$U$1144, 2, FALSE))</f>
        <v/>
      </c>
    </row>
    <row r="53" spans="1:22">
      <c r="A53" s="11">
        <v>47</v>
      </c>
      <c r="B53" s="67" t="s">
        <v>77</v>
      </c>
      <c r="C53" s="11">
        <f>VLOOKUP(B53, Paste!$AG$3:$AH$2083, 2, FALSE)</f>
        <v>30.8</v>
      </c>
      <c r="D53" s="11" t="str">
        <f>VLOOKUP($B53, Paste!$A$3:$H$933, 6, FALSE)</f>
        <v>C</v>
      </c>
      <c r="E53" s="11">
        <f>IFERROR(VLOOKUP($B53, Paste!$J$3:$L$933, 3, FALSE), "")</f>
        <v>80</v>
      </c>
      <c r="F53" s="11">
        <f>IFERROR(VLOOKUP($B53, Paste!$J$3:$L$933, 2, FALSE), "")</f>
        <v>100</v>
      </c>
      <c r="G53" s="11" t="str">
        <f>VLOOKUP($B53, Paste!$A$3:$H$933, 8, FALSE)</f>
        <v>FLA</v>
      </c>
      <c r="H53" s="71">
        <f>VLOOKUP($B53, Paste!$A$3:$H$933, 2, FALSE)</f>
        <v>75</v>
      </c>
      <c r="I53" s="71">
        <f>VLOOKUP($B53, Paste!$A$3:$H$933, 3, FALSE)</f>
        <v>23.25</v>
      </c>
      <c r="J53" s="71">
        <f t="shared" si="0"/>
        <v>54.705960937499995</v>
      </c>
      <c r="K53" s="71">
        <f>VLOOKUP($B53, Paste!$A$3:$H$933, 4, FALSE)</f>
        <v>77.955960937499995</v>
      </c>
      <c r="L53" s="11" t="str">
        <f>IF(ISBLANK(VLOOKUP(B53, 'SOG&amp;PlusMinus'!$B$7:$E$912, 3, FALSE)), "", VLOOKUP(B53,'SOG&amp;PlusMinus'!$B$7:$E$912, 3, FALSE))</f>
        <v>B</v>
      </c>
      <c r="M53" s="11">
        <f>IF(ISBLANK(VLOOKUP(B53, 'SOG&amp;PlusMinus'!$B$7:$E$912, 4, FALSE)), "", VLOOKUP(B53, 'SOG&amp;PlusMinus'!$B$7:$E$912, 4, FALSE))</f>
        <v>1</v>
      </c>
      <c r="N53" s="71">
        <f>VLOOKUP($B53, Paste!$A$3:$H$933, 5, FALSE)</f>
        <v>18</v>
      </c>
      <c r="O53" s="11">
        <f>IF(ISERROR(VLOOKUP(B53, Paste!$AB$3:$AE$2349, 3, FALSE)), "", VLOOKUP(B53, Paste!$AB$3:$AE$2349, 3, FALSE))</f>
        <v>90</v>
      </c>
      <c r="P53" s="11">
        <f>IF(ISERROR(VLOOKUP(B53, Paste!$AB$3:$AC$2343, 2, FALSE)), "", VLOOKUP(B53, Paste!$AB$3:$AC$2343, 2, FALSE))</f>
        <v>53</v>
      </c>
      <c r="Q53" s="11">
        <f>IF(ISERROR(VLOOKUP(B53, Paste!$AB$3:$AE$2349, 4, FALSE)), "", VLOOKUP(B53, Paste!$AB$3:$AE$2349, 4, FALSE))</f>
        <v>165</v>
      </c>
      <c r="R53" s="11" t="str">
        <f>IF(ISERROR(VLOOKUP(B53, Paste!$N$3:$N$250, 1, FALSE)), "", VLOOKUP(B53, Paste!$N$3:$O$250, 2, FALSE))</f>
        <v/>
      </c>
      <c r="S53" s="27">
        <f>VLOOKUP($B53, Paste!$W$3:$Z$10064, IF($H$4="Cap Hit",3, IF($H$4="AAV", 4, 2)), FALSE)</f>
        <v>10</v>
      </c>
      <c r="T53" s="11" t="str">
        <f>IF(ISERROR(VLOOKUP(B53, Paste!$Q$3:$Q$245, 1, FALSE)), "", VLOOKUP(B53, Paste!$Q$3:$R$245, 2, FALSE))</f>
        <v>Y</v>
      </c>
      <c r="U53" s="18" t="str">
        <f>IF(VLOOKUP(B53, 'Points&amp;Potential'!$B$7:$O$943, 14, FALSE)=0, "", VLOOKUP(B53, 'Points&amp;Potential'!$B$7:$O$943, 14, FALSE))</f>
        <v/>
      </c>
      <c r="V53" s="7" t="str">
        <f>IF(ISERROR(VLOOKUP(B53, Paste!$T$3:$T$1045, 1, FALSE)), "", VLOOKUP(B53, Paste!$T$3:$U$1144, 2, FALSE))</f>
        <v/>
      </c>
    </row>
    <row r="54" spans="1:22">
      <c r="A54" s="11">
        <v>48</v>
      </c>
      <c r="B54" s="67" t="s">
        <v>78</v>
      </c>
      <c r="C54" s="11">
        <f>VLOOKUP(B54, Paste!$AG$3:$AH$2083, 2, FALSE)</f>
        <v>31.8</v>
      </c>
      <c r="D54" s="11" t="str">
        <f>VLOOKUP($B54, Paste!$A$3:$H$933, 6, FALSE)</f>
        <v>LW</v>
      </c>
      <c r="E54" s="11">
        <f>IFERROR(VLOOKUP($B54, Paste!$J$3:$L$933, 3, FALSE), "")</f>
        <v>75</v>
      </c>
      <c r="F54" s="11">
        <f>IFERROR(VLOOKUP($B54, Paste!$J$3:$L$933, 2, FALSE), "")</f>
        <v>95</v>
      </c>
      <c r="G54" s="11" t="str">
        <f>VLOOKUP($B54, Paste!$A$3:$H$933, 8, FALSE)</f>
        <v>NSH</v>
      </c>
      <c r="H54" s="71">
        <f>VLOOKUP($B54, Paste!$A$3:$H$933, 2, FALSE)</f>
        <v>84</v>
      </c>
      <c r="I54" s="71">
        <f>VLOOKUP($B54, Paste!$A$3:$H$933, 3, FALSE)</f>
        <v>38.547205967311179</v>
      </c>
      <c r="J54" s="71">
        <f t="shared" si="0"/>
        <v>39.205225782688807</v>
      </c>
      <c r="K54" s="71">
        <f>VLOOKUP($B54, Paste!$A$3:$H$933, 4, FALSE)</f>
        <v>77.752431749999985</v>
      </c>
      <c r="L54" s="11" t="str">
        <f>IF(ISBLANK(VLOOKUP(B54, 'SOG&amp;PlusMinus'!$B$7:$E$912, 3, FALSE)), "", VLOOKUP(B54,'SOG&amp;PlusMinus'!$B$7:$E$912, 3, FALSE))</f>
        <v>C</v>
      </c>
      <c r="M54" s="11">
        <f>IF(ISBLANK(VLOOKUP(B54, 'SOG&amp;PlusMinus'!$B$7:$E$912, 4, FALSE)), "", VLOOKUP(B54, 'SOG&amp;PlusMinus'!$B$7:$E$912, 4, FALSE))</f>
        <v>1</v>
      </c>
      <c r="N54" s="71">
        <f>VLOOKUP($B54, Paste!$A$3:$H$933, 5, FALSE)</f>
        <v>41.31707317073171</v>
      </c>
      <c r="O54" s="11">
        <f>IF(ISERROR(VLOOKUP(B54, Paste!$AB$3:$AE$2349, 3, FALSE)), "", VLOOKUP(B54, Paste!$AB$3:$AE$2349, 3, FALSE))</f>
        <v>134</v>
      </c>
      <c r="P54" s="11">
        <f>IF(ISERROR(VLOOKUP(B54, Paste!$AB$3:$AC$2343, 2, FALSE)), "", VLOOKUP(B54, Paste!$AB$3:$AC$2343, 2, FALSE))</f>
        <v>42</v>
      </c>
      <c r="Q54" s="11">
        <f>IF(ISERROR(VLOOKUP(B54, Paste!$AB$3:$AE$2349, 4, FALSE)), "", VLOOKUP(B54, Paste!$AB$3:$AE$2349, 4, FALSE))</f>
        <v>260</v>
      </c>
      <c r="R54" s="11" t="str">
        <f>IF(ISERROR(VLOOKUP(B54, Paste!$N$3:$N$250, 1, FALSE)), "", VLOOKUP(B54, Paste!$N$3:$O$250, 2, FALSE))</f>
        <v/>
      </c>
      <c r="S54" s="27">
        <f>VLOOKUP($B54, Paste!$W$3:$Z$10064, IF($H$4="Cap Hit",3, IF($H$4="AAV", 4, 2)), FALSE)</f>
        <v>8.5</v>
      </c>
      <c r="T54" s="11" t="str">
        <f>IF(ISERROR(VLOOKUP(B54, Paste!$Q$3:$Q$245, 1, FALSE)), "", VLOOKUP(B54, Paste!$Q$3:$R$245, 2, FALSE))</f>
        <v/>
      </c>
      <c r="U54" s="18" t="str">
        <f>IF(VLOOKUP(B54, 'Points&amp;Potential'!$B$7:$O$943, 14, FALSE)=0, "", VLOOKUP(B54, 'Points&amp;Potential'!$B$7:$O$943, 14, FALSE))</f>
        <v/>
      </c>
      <c r="V54" s="7" t="str">
        <f>IF(ISERROR(VLOOKUP(B54, Paste!$T$3:$T$1045, 1, FALSE)), "", VLOOKUP(B54, Paste!$T$3:$U$1144, 2, FALSE))</f>
        <v/>
      </c>
    </row>
    <row r="55" spans="1:22">
      <c r="A55" s="11">
        <v>49</v>
      </c>
      <c r="B55" s="10" t="s">
        <v>79</v>
      </c>
      <c r="C55" s="11">
        <f>VLOOKUP(B55, Paste!$AG$3:$AH$2083, 2, FALSE)</f>
        <v>29.8</v>
      </c>
      <c r="D55" s="11" t="str">
        <f>VLOOKUP($B55, Paste!$A$3:$H$933, 6, FALSE)</f>
        <v>RW</v>
      </c>
      <c r="E55" s="11">
        <f>IFERROR(VLOOKUP($B55, Paste!$J$3:$L$933, 3, FALSE), "")</f>
        <v>73</v>
      </c>
      <c r="F55" s="11">
        <f>IFERROR(VLOOKUP($B55, Paste!$J$3:$L$933, 2, FALSE), "")</f>
        <v>83</v>
      </c>
      <c r="G55" s="11" t="str">
        <f>VLOOKUP($B55, Paste!$A$3:$H$933, 8, FALSE)</f>
        <v>LAK</v>
      </c>
      <c r="H55" s="71">
        <f>VLOOKUP($B55, Paste!$A$3:$H$933, 2, FALSE)</f>
        <v>81.666666666666671</v>
      </c>
      <c r="I55" s="71">
        <f>VLOOKUP($B55, Paste!$A$3:$H$933, 3, FALSE)</f>
        <v>33.253976904175872</v>
      </c>
      <c r="J55" s="71">
        <f t="shared" si="0"/>
        <v>42.631833095824135</v>
      </c>
      <c r="K55" s="71">
        <f>VLOOKUP($B55, Paste!$A$3:$H$933, 4, FALSE)</f>
        <v>75.885810000000006</v>
      </c>
      <c r="L55" s="11" t="str">
        <f>IF(ISBLANK(VLOOKUP(B55, 'SOG&amp;PlusMinus'!$B$7:$E$912, 3, FALSE)), "", VLOOKUP(B55,'SOG&amp;PlusMinus'!$B$7:$E$912, 3, FALSE))</f>
        <v>A</v>
      </c>
      <c r="M55" s="11">
        <f>IF(ISBLANK(VLOOKUP(B55, 'SOG&amp;PlusMinus'!$B$7:$E$912, 4, FALSE)), "", VLOOKUP(B55, 'SOG&amp;PlusMinus'!$B$7:$E$912, 4, FALSE))</f>
        <v>1</v>
      </c>
      <c r="N55" s="71">
        <f>VLOOKUP($B55, Paste!$A$3:$H$933, 5, FALSE)</f>
        <v>56.722454672245476</v>
      </c>
      <c r="O55" s="11">
        <f>IF(ISERROR(VLOOKUP(B55, Paste!$AB$3:$AE$2349, 3, FALSE)), "", VLOOKUP(B55, Paste!$AB$3:$AE$2349, 3, FALSE))</f>
        <v>123</v>
      </c>
      <c r="P55" s="11">
        <f>IF(ISERROR(VLOOKUP(B55, Paste!$AB$3:$AC$2343, 2, FALSE)), "", VLOOKUP(B55, Paste!$AB$3:$AC$2343, 2, FALSE))</f>
        <v>37</v>
      </c>
      <c r="Q55" s="11">
        <f>IF(ISERROR(VLOOKUP(B55, Paste!$AB$3:$AE$2349, 4, FALSE)), "", VLOOKUP(B55, Paste!$AB$3:$AE$2349, 4, FALSE))</f>
        <v>237</v>
      </c>
      <c r="R55" s="11" t="str">
        <f>IF(ISERROR(VLOOKUP(B55, Paste!$N$3:$N$250, 1, FALSE)), "", VLOOKUP(B55, Paste!$N$3:$O$250, 2, FALSE))</f>
        <v/>
      </c>
      <c r="S55" s="27">
        <f>VLOOKUP($B55, Paste!$W$3:$Z$10064, IF($H$4="Cap Hit",3, IF($H$4="AAV", 4, 2)), FALSE)</f>
        <v>10.625</v>
      </c>
      <c r="T55" s="11" t="str">
        <f>IF(ISERROR(VLOOKUP(B55, Paste!$Q$3:$Q$245, 1, FALSE)), "", VLOOKUP(B55, Paste!$Q$3:$R$245, 2, FALSE))</f>
        <v/>
      </c>
      <c r="U55" s="18" t="str">
        <f>IF(VLOOKUP(B55, 'Points&amp;Potential'!$B$7:$O$943, 14, FALSE)=0, "", VLOOKUP(B55, 'Points&amp;Potential'!$B$7:$O$943, 14, FALSE))</f>
        <v/>
      </c>
      <c r="V55" s="7" t="str">
        <f>IF(ISERROR(VLOOKUP(B55, Paste!$T$3:$T$1045, 1, FALSE)), "", VLOOKUP(B55, Paste!$T$3:$U$1144, 2, FALSE))</f>
        <v/>
      </c>
    </row>
    <row r="56" spans="1:22">
      <c r="A56" s="11">
        <v>50</v>
      </c>
      <c r="B56" s="10" t="s">
        <v>80</v>
      </c>
      <c r="C56" s="11">
        <f>VLOOKUP(B56, Paste!$AG$3:$AH$2083, 2, FALSE)</f>
        <v>25.9</v>
      </c>
      <c r="D56" s="11" t="str">
        <f>VLOOKUP($B56, Paste!$A$3:$H$933, 6, FALSE)</f>
        <v>LW</v>
      </c>
      <c r="E56" s="11">
        <f>IFERROR(VLOOKUP($B56, Paste!$J$3:$L$933, 3, FALSE), "")</f>
        <v>75</v>
      </c>
      <c r="F56" s="11">
        <f>IFERROR(VLOOKUP($B56, Paste!$J$3:$L$933, 2, FALSE), "")</f>
        <v>85</v>
      </c>
      <c r="G56" s="11" t="str">
        <f>VLOOKUP($B56, Paste!$A$3:$H$933, 8, FALSE)</f>
        <v>CBJ</v>
      </c>
      <c r="H56" s="71">
        <f>VLOOKUP($B56, Paste!$A$3:$H$933, 2, FALSE)</f>
        <v>79.666666666666671</v>
      </c>
      <c r="I56" s="71">
        <f>VLOOKUP($B56, Paste!$A$3:$H$933, 3, FALSE)</f>
        <v>28.371350524408008</v>
      </c>
      <c r="J56" s="71">
        <f t="shared" si="0"/>
        <v>47.485344944341996</v>
      </c>
      <c r="K56" s="71">
        <f>VLOOKUP($B56, Paste!$A$3:$H$933, 4, FALSE)</f>
        <v>75.856695468750004</v>
      </c>
      <c r="L56" s="11" t="str">
        <f>IF(ISBLANK(VLOOKUP(B56, 'SOG&amp;PlusMinus'!$B$7:$E$912, 3, FALSE)), "", VLOOKUP(B56,'SOG&amp;PlusMinus'!$B$7:$E$912, 3, FALSE))</f>
        <v>C</v>
      </c>
      <c r="M56" s="11">
        <f>IF(ISBLANK(VLOOKUP(B56, 'SOG&amp;PlusMinus'!$B$7:$E$912, 4, FALSE)), "", VLOOKUP(B56, 'SOG&amp;PlusMinus'!$B$7:$E$912, 4, FALSE))</f>
        <v>1</v>
      </c>
      <c r="N56" s="71">
        <f>VLOOKUP($B56, Paste!$A$3:$H$933, 5, FALSE)</f>
        <v>22.566523605150216</v>
      </c>
      <c r="O56" s="11">
        <f>IF(ISERROR(VLOOKUP(B56, Paste!$AB$3:$AE$2349, 3, FALSE)), "", VLOOKUP(B56, Paste!$AB$3:$AE$2349, 3, FALSE))</f>
        <v>60</v>
      </c>
      <c r="P56" s="11">
        <f>IF(ISERROR(VLOOKUP(B56, Paste!$AB$3:$AC$2343, 2, FALSE)), "", VLOOKUP(B56, Paste!$AB$3:$AC$2343, 2, FALSE))</f>
        <v>41</v>
      </c>
      <c r="Q56" s="11">
        <f>IF(ISERROR(VLOOKUP(B56, Paste!$AB$3:$AE$2349, 4, FALSE)), "", VLOOKUP(B56, Paste!$AB$3:$AE$2349, 4, FALSE))</f>
        <v>239</v>
      </c>
      <c r="R56" s="11" t="str">
        <f>IF(ISERROR(VLOOKUP(B56, Paste!$N$3:$N$250, 1, FALSE)), "", VLOOKUP(B56, Paste!$N$3:$O$250, 2, FALSE))</f>
        <v/>
      </c>
      <c r="S56" s="27">
        <f>VLOOKUP($B56, Paste!$W$3:$Z$10064, IF($H$4="Cap Hit",3, IF($H$4="AAV", 4, 2)), FALSE)</f>
        <v>3.85</v>
      </c>
      <c r="T56" s="11" t="str">
        <f>IF(ISERROR(VLOOKUP(B56, Paste!$Q$3:$Q$245, 1, FALSE)), "", VLOOKUP(B56, Paste!$Q$3:$R$245, 2, FALSE))</f>
        <v/>
      </c>
      <c r="U56" s="18" t="str">
        <f>IF(VLOOKUP(B56, 'Points&amp;Potential'!$B$7:$O$943, 14, FALSE)=0, "", VLOOKUP(B56, 'Points&amp;Potential'!$B$7:$O$943, 14, FALSE))</f>
        <v/>
      </c>
      <c r="V56" s="7" t="str">
        <f>IF(ISERROR(VLOOKUP(B56, Paste!$T$3:$T$1045, 1, FALSE)), "", VLOOKUP(B56, Paste!$T$3:$U$1144, 2, FALSE))</f>
        <v/>
      </c>
    </row>
    <row r="57" spans="1:22">
      <c r="A57" s="11">
        <v>51</v>
      </c>
      <c r="B57" s="67" t="s">
        <v>81</v>
      </c>
      <c r="C57" s="11">
        <f>VLOOKUP(B57, Paste!$AG$3:$AH$2083, 2, FALSE)</f>
        <v>20.5</v>
      </c>
      <c r="D57" s="11" t="str">
        <f>VLOOKUP($B57, Paste!$A$3:$H$933, 6, FALSE)</f>
        <v>RW</v>
      </c>
      <c r="E57" s="11">
        <f>IFERROR(VLOOKUP($B57, Paste!$J$3:$L$933, 3, FALSE), "")</f>
        <v>80</v>
      </c>
      <c r="F57" s="11">
        <f>IFERROR(VLOOKUP($B57, Paste!$J$3:$L$933, 2, FALSE), "")</f>
        <v>110</v>
      </c>
      <c r="G57" s="11" t="str">
        <f>VLOOKUP($B57, Paste!$A$3:$H$933, 8, FALSE)</f>
        <v>MTL</v>
      </c>
      <c r="H57" s="71">
        <f>VLOOKUP($B57, Paste!$A$3:$H$933, 2, FALSE)</f>
        <v>82</v>
      </c>
      <c r="I57" s="71">
        <f>VLOOKUP($B57, Paste!$A$3:$H$933, 3, FALSE)</f>
        <v>27.881102362204732</v>
      </c>
      <c r="J57" s="71">
        <f t="shared" si="0"/>
        <v>47.58813362737861</v>
      </c>
      <c r="K57" s="71">
        <f>VLOOKUP($B57, Paste!$A$3:$H$933, 4, FALSE)</f>
        <v>75.469235989583339</v>
      </c>
      <c r="L57" s="11" t="str">
        <f>IF(ISBLANK(VLOOKUP(B57, 'SOG&amp;PlusMinus'!$B$7:$E$912, 3, FALSE)), "", VLOOKUP(B57,'SOG&amp;PlusMinus'!$B$7:$E$912, 3, FALSE))</f>
        <v>C</v>
      </c>
      <c r="M57" s="11">
        <f>IF(ISBLANK(VLOOKUP(B57, 'SOG&amp;PlusMinus'!$B$7:$E$912, 4, FALSE)), "", VLOOKUP(B57, 'SOG&amp;PlusMinus'!$B$7:$E$912, 4, FALSE))</f>
        <v>1</v>
      </c>
      <c r="N57" s="71">
        <f>VLOOKUP($B57, Paste!$A$3:$H$933, 5, FALSE)</f>
        <v>22.126984126984127</v>
      </c>
      <c r="O57" s="11">
        <f>IF(ISERROR(VLOOKUP(B57, Paste!$AB$3:$AE$2349, 3, FALSE)), "", VLOOKUP(B57, Paste!$AB$3:$AE$2349, 3, FALSE))</f>
        <v>32</v>
      </c>
      <c r="P57" s="11">
        <f>IF(ISERROR(VLOOKUP(B57, Paste!$AB$3:$AC$2343, 2, FALSE)), "", VLOOKUP(B57, Paste!$AB$3:$AC$2343, 2, FALSE))</f>
        <v>29</v>
      </c>
      <c r="Q57" s="11">
        <f>IF(ISERROR(VLOOKUP(B57, Paste!$AB$3:$AE$2349, 4, FALSE)), "", VLOOKUP(B57, Paste!$AB$3:$AE$2349, 4, FALSE))</f>
        <v>156</v>
      </c>
      <c r="R57" s="11" t="str">
        <f>IF(ISERROR(VLOOKUP(B57, Paste!$N$3:$N$250, 1, FALSE)), "", VLOOKUP(B57, Paste!$N$3:$O$250, 2, FALSE))</f>
        <v/>
      </c>
      <c r="S57" s="27">
        <f>VLOOKUP($B57, Paste!$W$3:$Z$10064, IF($H$4="Cap Hit",3, IF($H$4="AAV", 4, 2)), FALSE)</f>
        <v>2.6341670000000001</v>
      </c>
      <c r="T57" s="11" t="str">
        <f>IF(ISERROR(VLOOKUP(B57, Paste!$Q$3:$Q$245, 1, FALSE)), "", VLOOKUP(B57, Paste!$Q$3:$R$245, 2, FALSE))</f>
        <v/>
      </c>
      <c r="U57" s="18" t="str">
        <f>IF(VLOOKUP(B57, 'Points&amp;Potential'!$B$7:$O$943, 14, FALSE)=0, "", VLOOKUP(B57, 'Points&amp;Potential'!$B$7:$O$943, 14, FALSE))</f>
        <v/>
      </c>
      <c r="V57" s="7" t="str">
        <f>IF(ISERROR(VLOOKUP(B57, Paste!$T$3:$T$1045, 1, FALSE)), "", VLOOKUP(B57, Paste!$T$3:$U$1144, 2, FALSE))</f>
        <v/>
      </c>
    </row>
    <row r="58" spans="1:22">
      <c r="A58" s="11">
        <v>52</v>
      </c>
      <c r="B58" s="67" t="s">
        <v>82</v>
      </c>
      <c r="C58" s="11">
        <f>VLOOKUP(B58, Paste!$AG$3:$AH$2083, 2, FALSE)</f>
        <v>26.2</v>
      </c>
      <c r="D58" s="11" t="str">
        <f>VLOOKUP($B58, Paste!$A$3:$H$933, 6, FALSE)</f>
        <v>LD</v>
      </c>
      <c r="E58" s="11">
        <f>IFERROR(VLOOKUP($B58, Paste!$J$3:$L$933, 3, FALSE), "")</f>
        <v>77</v>
      </c>
      <c r="F58" s="11">
        <f>IFERROR(VLOOKUP($B58, Paste!$J$3:$L$933, 2, FALSE), "")</f>
        <v>95</v>
      </c>
      <c r="G58" s="11" t="str">
        <f>VLOOKUP($B58, Paste!$A$3:$H$933, 8, FALSE)</f>
        <v>BUF</v>
      </c>
      <c r="H58" s="71">
        <f>VLOOKUP($B58, Paste!$A$3:$H$933, 2, FALSE)</f>
        <v>79</v>
      </c>
      <c r="I58" s="71">
        <f>VLOOKUP($B58, Paste!$A$3:$H$933, 3, FALSE)</f>
        <v>18.751071680162912</v>
      </c>
      <c r="J58" s="71">
        <f t="shared" si="0"/>
        <v>56.662536792059299</v>
      </c>
      <c r="K58" s="71">
        <f>VLOOKUP($B58, Paste!$A$3:$H$933, 4, FALSE)</f>
        <v>75.413608472222208</v>
      </c>
      <c r="L58" s="11" t="str">
        <f>IF(ISBLANK(VLOOKUP(B58, 'SOG&amp;PlusMinus'!$B$7:$E$912, 3, FALSE)), "", VLOOKUP(B58,'SOG&amp;PlusMinus'!$B$7:$E$912, 3, FALSE))</f>
        <v>A</v>
      </c>
      <c r="M58" s="11">
        <f>IF(ISBLANK(VLOOKUP(B58, 'SOG&amp;PlusMinus'!$B$7:$E$912, 4, FALSE)), "", VLOOKUP(B58, 'SOG&amp;PlusMinus'!$B$7:$E$912, 4, FALSE))</f>
        <v>1</v>
      </c>
      <c r="N58" s="71">
        <f>VLOOKUP($B58, Paste!$A$3:$H$933, 5, FALSE)</f>
        <v>67.030303030303031</v>
      </c>
      <c r="O58" s="11">
        <f>IF(ISERROR(VLOOKUP(B58, Paste!$AB$3:$AE$2349, 3, FALSE)), "", VLOOKUP(B58, Paste!$AB$3:$AE$2349, 3, FALSE))</f>
        <v>82</v>
      </c>
      <c r="P58" s="11">
        <f>IF(ISERROR(VLOOKUP(B58, Paste!$AB$3:$AC$2343, 2, FALSE)), "", VLOOKUP(B58, Paste!$AB$3:$AC$2343, 2, FALSE))</f>
        <v>114</v>
      </c>
      <c r="Q58" s="11">
        <f>IF(ISERROR(VLOOKUP(B58, Paste!$AB$3:$AE$2349, 4, FALSE)), "", VLOOKUP(B58, Paste!$AB$3:$AE$2349, 4, FALSE))</f>
        <v>213</v>
      </c>
      <c r="R58" s="11" t="str">
        <f>IF(ISERROR(VLOOKUP(B58, Paste!$N$3:$N$250, 1, FALSE)), "", VLOOKUP(B58, Paste!$N$3:$O$250, 2, FALSE))</f>
        <v/>
      </c>
      <c r="S58" s="27">
        <f>VLOOKUP($B58, Paste!$W$3:$Z$10064, IF($H$4="Cap Hit",3, IF($H$4="AAV", 4, 2)), FALSE)</f>
        <v>11</v>
      </c>
      <c r="T58" s="11"/>
      <c r="U58" s="18" t="str">
        <f>IF(VLOOKUP(B58, 'Points&amp;Potential'!$B$7:$O$943, 14, FALSE)=0, "", VLOOKUP(B58, 'Points&amp;Potential'!$B$7:$O$943, 14, FALSE))</f>
        <v/>
      </c>
      <c r="V58" s="7" t="str">
        <f>IF(ISERROR(VLOOKUP(B58, Paste!$T$3:$T$1045, 1, FALSE)), "", VLOOKUP(B58, Paste!$T$3:$U$1144, 2, FALSE))</f>
        <v/>
      </c>
    </row>
    <row r="59" spans="1:22">
      <c r="A59" s="11">
        <v>53</v>
      </c>
      <c r="B59" s="67" t="s">
        <v>83</v>
      </c>
      <c r="C59" s="11">
        <f>VLOOKUP(B59, Paste!$AG$3:$AH$2083, 2, FALSE)</f>
        <v>21.5</v>
      </c>
      <c r="D59" s="11" t="str">
        <f>VLOOKUP($B59, Paste!$A$3:$H$933, 6, FALSE)</f>
        <v>C</v>
      </c>
      <c r="E59" s="11">
        <f>IFERROR(VLOOKUP($B59, Paste!$J$3:$L$933, 3, FALSE), "")</f>
        <v>85</v>
      </c>
      <c r="F59" s="11">
        <f>IFERROR(VLOOKUP($B59, Paste!$J$3:$L$933, 2, FALSE), "")</f>
        <v>100</v>
      </c>
      <c r="G59" s="11" t="str">
        <f>VLOOKUP($B59, Paste!$A$3:$H$933, 8, FALSE)</f>
        <v>ANA</v>
      </c>
      <c r="H59" s="71">
        <f>VLOOKUP($B59, Paste!$A$3:$H$933, 2, FALSE)</f>
        <v>72</v>
      </c>
      <c r="I59" s="71">
        <f>VLOOKUP($B59, Paste!$A$3:$H$933, 3, FALSE)</f>
        <v>32.4</v>
      </c>
      <c r="J59" s="71">
        <f t="shared" si="0"/>
        <v>41.737049999999989</v>
      </c>
      <c r="K59" s="71">
        <f>VLOOKUP($B59, Paste!$A$3:$H$933, 4, FALSE)</f>
        <v>74.137049999999988</v>
      </c>
      <c r="L59" s="11" t="str">
        <f>IF(ISBLANK(VLOOKUP(B59, 'SOG&amp;PlusMinus'!$B$7:$E$912, 3, FALSE)), "", VLOOKUP(B59,'SOG&amp;PlusMinus'!$B$7:$E$912, 3, FALSE))</f>
        <v>C</v>
      </c>
      <c r="M59" s="11">
        <f>IF(ISBLANK(VLOOKUP(B59, 'SOG&amp;PlusMinus'!$B$7:$E$912, 4, FALSE)), "", VLOOKUP(B59, 'SOG&amp;PlusMinus'!$B$7:$E$912, 4, FALSE))</f>
        <v>1</v>
      </c>
      <c r="N59" s="71">
        <f>VLOOKUP($B59, Paste!$A$3:$H$933, 5, FALSE)</f>
        <v>22.567164179104481</v>
      </c>
      <c r="O59" s="11">
        <f>IF(ISERROR(VLOOKUP(B59, Paste!$AB$3:$AE$2349, 3, FALSE)), "", VLOOKUP(B59, Paste!$AB$3:$AE$2349, 3, FALSE))</f>
        <v>22</v>
      </c>
      <c r="P59" s="11">
        <f>IF(ISERROR(VLOOKUP(B59, Paste!$AB$3:$AC$2343, 2, FALSE)), "", VLOOKUP(B59, Paste!$AB$3:$AC$2343, 2, FALSE))</f>
        <v>33</v>
      </c>
      <c r="Q59" s="11">
        <f>IF(ISERROR(VLOOKUP(B59, Paste!$AB$3:$AE$2349, 4, FALSE)), "", VLOOKUP(B59, Paste!$AB$3:$AE$2349, 4, FALSE))</f>
        <v>209</v>
      </c>
      <c r="R59" s="11">
        <f>IF(ISERROR(VLOOKUP(B59, Paste!$N$3:$N$250, 1, FALSE)), "", VLOOKUP(B59, Paste!$N$3:$O$250, 2, FALSE))</f>
        <v>85</v>
      </c>
      <c r="S59" s="27">
        <f>VLOOKUP($B59, Paste!$W$3:$Z$10064, IF($H$4="Cap Hit",3, IF($H$4="AAV", 4, 2)), FALSE)</f>
        <v>18</v>
      </c>
      <c r="T59" s="11" t="str">
        <f>IF(ISERROR(VLOOKUP(B59, Paste!$Q$3:$Q$245, 1, FALSE)), "", VLOOKUP(B59, Paste!$Q$3:$R$245, 2, FALSE))</f>
        <v>Y</v>
      </c>
      <c r="U59" s="18" t="str">
        <f>IF(VLOOKUP(B59, 'Points&amp;Potential'!$B$7:$O$943, 14, FALSE)=0, "", VLOOKUP(B59, 'Points&amp;Potential'!$B$7:$O$943, 14, FALSE))</f>
        <v/>
      </c>
      <c r="V59" s="7" t="str">
        <f>IF(ISERROR(VLOOKUP(B59, Paste!$T$3:$T$1045, 1, FALSE)), "", VLOOKUP(B59, Paste!$T$3:$U$1144, 2, FALSE))</f>
        <v/>
      </c>
    </row>
    <row r="60" spans="1:22">
      <c r="A60" s="11">
        <v>54</v>
      </c>
      <c r="B60" s="67" t="s">
        <v>84</v>
      </c>
      <c r="C60" s="11">
        <f>VLOOKUP(B60, Paste!$AG$3:$AH$2083, 2, FALSE)</f>
        <v>33.200000000000003</v>
      </c>
      <c r="D60" s="11" t="str">
        <f>VLOOKUP($B60, Paste!$A$3:$H$933, 6, FALSE)</f>
        <v>C</v>
      </c>
      <c r="E60" s="11">
        <f>IFERROR(VLOOKUP($B60, Paste!$J$3:$L$933, 3, FALSE), "")</f>
        <v>67</v>
      </c>
      <c r="F60" s="11">
        <f>IFERROR(VLOOKUP($B60, Paste!$J$3:$L$933, 2, FALSE), "")</f>
        <v>75</v>
      </c>
      <c r="G60" s="11" t="str">
        <f>VLOOKUP($B60, Paste!$A$3:$H$933, 8, FALSE)</f>
        <v>NYR</v>
      </c>
      <c r="H60" s="71">
        <f>VLOOKUP($B60, Paste!$A$3:$H$933, 2, FALSE)</f>
        <v>83.333333333333329</v>
      </c>
      <c r="I60" s="71">
        <f>VLOOKUP($B60, Paste!$A$3:$H$933, 3, FALSE)</f>
        <v>27.015907472035643</v>
      </c>
      <c r="J60" s="71">
        <f t="shared" si="0"/>
        <v>46.780389402964339</v>
      </c>
      <c r="K60" s="71">
        <f>VLOOKUP($B60, Paste!$A$3:$H$933, 4, FALSE)</f>
        <v>73.796296874999982</v>
      </c>
      <c r="L60" s="11" t="str">
        <f>IF(ISBLANK(VLOOKUP(B60, 'SOG&amp;PlusMinus'!$B$7:$E$912, 3, FALSE)), "", VLOOKUP(B60,'SOG&amp;PlusMinus'!$B$7:$E$912, 3, FALSE))</f>
        <v>D</v>
      </c>
      <c r="M60" s="11">
        <f>IF(ISBLANK(VLOOKUP(B60, 'SOG&amp;PlusMinus'!$B$7:$E$912, 4, FALSE)), "", VLOOKUP(B60, 'SOG&amp;PlusMinus'!$B$7:$E$912, 4, FALSE))</f>
        <v>1</v>
      </c>
      <c r="N60" s="71">
        <f>VLOOKUP($B60, Paste!$A$3:$H$933, 5, FALSE)</f>
        <v>22.540983606557379</v>
      </c>
      <c r="O60" s="11">
        <f>IF(ISERROR(VLOOKUP(B60, Paste!$AB$3:$AE$2349, 3, FALSE)), "", VLOOKUP(B60, Paste!$AB$3:$AE$2349, 3, FALSE))</f>
        <v>68</v>
      </c>
      <c r="P60" s="11">
        <f>IF(ISERROR(VLOOKUP(B60, Paste!$AB$3:$AC$2343, 2, FALSE)), "", VLOOKUP(B60, Paste!$AB$3:$AC$2343, 2, FALSE))</f>
        <v>52</v>
      </c>
      <c r="Q60" s="11">
        <f>IF(ISERROR(VLOOKUP(B60, Paste!$AB$3:$AE$2349, 4, FALSE)), "", VLOOKUP(B60, Paste!$AB$3:$AE$2349, 4, FALSE))</f>
        <v>208</v>
      </c>
      <c r="R60" s="11" t="str">
        <f>IF(ISERROR(VLOOKUP(B60, Paste!$N$3:$N$250, 1, FALSE)), "", VLOOKUP(B60, Paste!$N$3:$O$250, 2, FALSE))</f>
        <v/>
      </c>
      <c r="S60" s="27">
        <f>VLOOKUP($B60, Paste!$W$3:$Z$10064, IF($H$4="Cap Hit",3, IF($H$4="AAV", 4, 2)), FALSE)</f>
        <v>8.5</v>
      </c>
      <c r="T60" s="11" t="str">
        <f>IF(ISERROR(VLOOKUP(B60, Paste!$Q$3:$Q$245, 1, FALSE)), "", VLOOKUP(B60, Paste!$Q$3:$R$245, 2, FALSE))</f>
        <v/>
      </c>
      <c r="U60" s="18" t="str">
        <f>IF(VLOOKUP(B60, 'Points&amp;Potential'!$B$7:$O$943, 14, FALSE)=0, "", VLOOKUP(B60, 'Points&amp;Potential'!$B$7:$O$943, 14, FALSE))</f>
        <v/>
      </c>
      <c r="V60" s="7" t="str">
        <f>IF(ISERROR(VLOOKUP(B60, Paste!$T$3:$T$1045, 1, FALSE)), "", VLOOKUP(B60, Paste!$T$3:$U$1144, 2, FALSE))</f>
        <v/>
      </c>
    </row>
    <row r="61" spans="1:22">
      <c r="A61" s="11">
        <v>55</v>
      </c>
      <c r="B61" s="10" t="s">
        <v>85</v>
      </c>
      <c r="C61" s="11">
        <f>VLOOKUP(B61, Paste!$AG$3:$AH$2083, 2, FALSE)</f>
        <v>22.4</v>
      </c>
      <c r="D61" s="11" t="str">
        <f>VLOOKUP($B61, Paste!$A$3:$H$933, 6, FALSE)</f>
        <v>RW</v>
      </c>
      <c r="E61" s="11">
        <f>IFERROR(VLOOKUP($B61, Paste!$J$3:$L$933, 3, FALSE), "")</f>
        <v>77</v>
      </c>
      <c r="F61" s="11">
        <f>IFERROR(VLOOKUP($B61, Paste!$J$3:$L$933, 2, FALSE), "")</f>
        <v>92</v>
      </c>
      <c r="G61" s="11" t="str">
        <f>VLOOKUP($B61, Paste!$A$3:$H$933, 8, FALSE)</f>
        <v>ANA</v>
      </c>
      <c r="H61" s="71">
        <f>VLOOKUP($B61, Paste!$A$3:$H$933, 2, FALSE)</f>
        <v>79</v>
      </c>
      <c r="I61" s="71">
        <f>VLOOKUP($B61, Paste!$A$3:$H$933, 3, FALSE)</f>
        <v>41.08</v>
      </c>
      <c r="J61" s="71">
        <f t="shared" si="0"/>
        <v>32.499019999999987</v>
      </c>
      <c r="K61" s="71">
        <f>VLOOKUP($B61, Paste!$A$3:$H$933, 4, FALSE)</f>
        <v>73.579019999999986</v>
      </c>
      <c r="L61" s="11" t="str">
        <f>IF(ISBLANK(VLOOKUP(B61, 'SOG&amp;PlusMinus'!$B$7:$E$912, 3, FALSE)), "", VLOOKUP(B61,'SOG&amp;PlusMinus'!$B$7:$E$912, 3, FALSE))</f>
        <v>C</v>
      </c>
      <c r="M61" s="11">
        <f>IF(ISBLANK(VLOOKUP(B61, 'SOG&amp;PlusMinus'!$B$7:$E$912, 4, FALSE)), "", VLOOKUP(B61, 'SOG&amp;PlusMinus'!$B$7:$E$912, 4, FALSE))</f>
        <v>1</v>
      </c>
      <c r="N61" s="71">
        <f>VLOOKUP($B61, Paste!$A$3:$H$933, 5, FALSE)</f>
        <v>23.849056603773583</v>
      </c>
      <c r="O61" s="11">
        <f>IF(ISERROR(VLOOKUP(B61, Paste!$AB$3:$AE$2349, 3, FALSE)), "", VLOOKUP(B61, Paste!$AB$3:$AE$2349, 3, FALSE))</f>
        <v>67</v>
      </c>
      <c r="P61" s="11">
        <f>IF(ISERROR(VLOOKUP(B61, Paste!$AB$3:$AC$2343, 2, FALSE)), "", VLOOKUP(B61, Paste!$AB$3:$AC$2343, 2, FALSE))</f>
        <v>32</v>
      </c>
      <c r="Q61" s="11">
        <f>IF(ISERROR(VLOOKUP(B61, Paste!$AB$3:$AE$2349, 4, FALSE)), "", VLOOKUP(B61, Paste!$AB$3:$AE$2349, 4, FALSE))</f>
        <v>316</v>
      </c>
      <c r="R61" s="11" t="str">
        <f>IF(ISERROR(VLOOKUP(B61, Paste!$N$3:$N$250, 1, FALSE)), "", VLOOKUP(B61, Paste!$N$3:$O$250, 2, FALSE))</f>
        <v/>
      </c>
      <c r="S61" s="27" t="e">
        <f>VLOOKUP($B61, Paste!$W$3:$Z$10064, IF($H$4="Cap Hit",3, IF($H$4="AAV", 4, 2)), FALSE)</f>
        <v>#N/A</v>
      </c>
      <c r="T61" s="11" t="str">
        <f>IF(ISERROR(VLOOKUP(B61, Paste!$Q$3:$Q$245, 1, FALSE)), "", VLOOKUP(B61, Paste!$Q$3:$R$245, 2, FALSE))</f>
        <v/>
      </c>
      <c r="U61" s="18" t="str">
        <f>IF(VLOOKUP(B61, 'Points&amp;Potential'!$B$7:$O$943, 14, FALSE)=0, "", VLOOKUP(B61, 'Points&amp;Potential'!$B$7:$O$943, 14, FALSE))</f>
        <v/>
      </c>
      <c r="V61" s="7" t="str">
        <f>IF(ISERROR(VLOOKUP(B61, Paste!$T$3:$T$1045, 1, FALSE)), "", VLOOKUP(B61, Paste!$T$3:$U$1144, 2, FALSE))</f>
        <v/>
      </c>
    </row>
    <row r="62" spans="1:22">
      <c r="A62" s="11">
        <v>56</v>
      </c>
      <c r="B62" s="67" t="s">
        <v>86</v>
      </c>
      <c r="C62" s="11">
        <f>VLOOKUP(B62, Paste!$AG$3:$AH$2083, 2, FALSE)</f>
        <v>26.7</v>
      </c>
      <c r="D62" s="11" t="str">
        <f>VLOOKUP($B62, Paste!$A$3:$H$933, 6, FALSE)</f>
        <v>LW</v>
      </c>
      <c r="E62" s="11">
        <f>IFERROR(VLOOKUP($B62, Paste!$J$3:$L$933, 3, FALSE), "")</f>
        <v>82</v>
      </c>
      <c r="F62" s="11">
        <f>IFERROR(VLOOKUP($B62, Paste!$J$3:$L$933, 2, FALSE), "")</f>
        <v>97</v>
      </c>
      <c r="G62" s="11" t="str">
        <f>VLOOKUP($B62, Paste!$A$3:$H$933, 8, FALSE)</f>
        <v>FLA</v>
      </c>
      <c r="H62" s="71">
        <f>VLOOKUP($B62, Paste!$A$3:$H$933, 2, FALSE)</f>
        <v>73</v>
      </c>
      <c r="I62" s="71">
        <f>VLOOKUP($B62, Paste!$A$3:$H$933, 3, FALSE)</f>
        <v>30.66</v>
      </c>
      <c r="J62" s="71">
        <f t="shared" si="0"/>
        <v>41.96554497916668</v>
      </c>
      <c r="K62" s="71">
        <f>VLOOKUP($B62, Paste!$A$3:$H$933, 4, FALSE)</f>
        <v>72.625544979166676</v>
      </c>
      <c r="L62" s="11" t="str">
        <f>IF(ISBLANK(VLOOKUP(B62, 'SOG&amp;PlusMinus'!$B$7:$E$912, 3, FALSE)), "", VLOOKUP(B62,'SOG&amp;PlusMinus'!$B$7:$E$912, 3, FALSE))</f>
        <v>C</v>
      </c>
      <c r="M62" s="11">
        <f>IF(ISBLANK(VLOOKUP(B62, 'SOG&amp;PlusMinus'!$B$7:$E$912, 4, FALSE)), "", VLOOKUP(B62, 'SOG&amp;PlusMinus'!$B$7:$E$912, 4, FALSE))</f>
        <v>1</v>
      </c>
      <c r="N62" s="71">
        <f>VLOOKUP($B62, Paste!$A$3:$H$933, 5, FALSE)</f>
        <v>124.1</v>
      </c>
      <c r="O62" s="11">
        <f>IF(ISERROR(VLOOKUP(B62, Paste!$AB$3:$AE$2349, 3, FALSE)), "", VLOOKUP(B62, Paste!$AB$3:$AE$2349, 3, FALSE))</f>
        <v>217</v>
      </c>
      <c r="P62" s="11">
        <f>IF(ISERROR(VLOOKUP(B62, Paste!$AB$3:$AC$2343, 2, FALSE)), "", VLOOKUP(B62, Paste!$AB$3:$AC$2343, 2, FALSE))</f>
        <v>29</v>
      </c>
      <c r="Q62" s="11">
        <f>IF(ISERROR(VLOOKUP(B62, Paste!$AB$3:$AE$2349, 4, FALSE)), "", VLOOKUP(B62, Paste!$AB$3:$AE$2349, 4, FALSE))</f>
        <v>263</v>
      </c>
      <c r="R62" s="11" t="str">
        <f>IF(ISERROR(VLOOKUP(B62, Paste!$N$3:$N$250, 1, FALSE)), "", VLOOKUP(B62, Paste!$N$3:$O$250, 2, FALSE))</f>
        <v/>
      </c>
      <c r="S62" s="27">
        <f>VLOOKUP($B62, Paste!$W$3:$Z$10064, IF($H$4="Cap Hit",3, IF($H$4="AAV", 4, 2)), FALSE)</f>
        <v>8.2057140000000004</v>
      </c>
      <c r="T62" s="11" t="str">
        <f>IF(ISERROR(VLOOKUP(B62, Paste!$Q$3:$Q$245, 1, FALSE)), "", VLOOKUP(B62, Paste!$Q$3:$R$245, 2, FALSE))</f>
        <v>Y</v>
      </c>
      <c r="U62" s="18" t="str">
        <f>IF(VLOOKUP(B62, 'Points&amp;Potential'!$B$7:$O$943, 14, FALSE)=0, "", VLOOKUP(B62, 'Points&amp;Potential'!$B$7:$O$943, 14, FALSE))</f>
        <v/>
      </c>
      <c r="V62" s="7" t="str">
        <f>IF(ISERROR(VLOOKUP(B62, Paste!$T$3:$T$1045, 1, FALSE)), "", VLOOKUP(B62, Paste!$T$3:$U$1144, 2, FALSE))</f>
        <v/>
      </c>
    </row>
    <row r="63" spans="1:22">
      <c r="A63" s="11">
        <v>57</v>
      </c>
      <c r="B63" s="67" t="s">
        <v>87</v>
      </c>
      <c r="C63" s="11">
        <f>VLOOKUP(B63, Paste!$AG$3:$AH$2083, 2, FALSE)</f>
        <v>30.3</v>
      </c>
      <c r="D63" s="11" t="str">
        <f>VLOOKUP($B63, Paste!$A$3:$H$933, 6, FALSE)</f>
        <v>LW</v>
      </c>
      <c r="E63" s="11">
        <f>IFERROR(VLOOKUP($B63, Paste!$J$3:$L$933, 3, FALSE), "")</f>
        <v>73</v>
      </c>
      <c r="F63" s="11">
        <f>IFERROR(VLOOKUP($B63, Paste!$J$3:$L$933, 2, FALSE), "")</f>
        <v>83</v>
      </c>
      <c r="G63" s="11" t="str">
        <f>VLOOKUP($B63, Paste!$A$3:$H$933, 8, FALSE)</f>
        <v>CAR</v>
      </c>
      <c r="H63" s="71">
        <f>VLOOKUP($B63, Paste!$A$3:$H$933, 2, FALSE)</f>
        <v>81</v>
      </c>
      <c r="I63" s="71">
        <f>VLOOKUP($B63, Paste!$A$3:$H$933, 3, FALSE)</f>
        <v>26.73</v>
      </c>
      <c r="J63" s="71">
        <f t="shared" si="0"/>
        <v>45.354735000000005</v>
      </c>
      <c r="K63" s="71">
        <f>VLOOKUP($B63, Paste!$A$3:$H$933, 4, FALSE)</f>
        <v>72.084735000000009</v>
      </c>
      <c r="L63" s="11" t="str">
        <f>IF(ISBLANK(VLOOKUP(B63, 'SOG&amp;PlusMinus'!$B$7:$E$912, 3, FALSE)), "", VLOOKUP(B63,'SOG&amp;PlusMinus'!$B$7:$E$912, 3, FALSE))</f>
        <v>B</v>
      </c>
      <c r="M63" s="11">
        <f>IF(ISBLANK(VLOOKUP(B63, 'SOG&amp;PlusMinus'!$B$7:$E$912, 4, FALSE)), "", VLOOKUP(B63, 'SOG&amp;PlusMinus'!$B$7:$E$912, 4, FALSE))</f>
        <v>1</v>
      </c>
      <c r="N63" s="71">
        <f>VLOOKUP($B63, Paste!$A$3:$H$933, 5, FALSE)</f>
        <v>20.858369098712444</v>
      </c>
      <c r="O63" s="11">
        <f>IF(ISERROR(VLOOKUP(B63, Paste!$AB$3:$AE$2349, 3, FALSE)), "", VLOOKUP(B63, Paste!$AB$3:$AE$2349, 3, FALSE))</f>
        <v>24</v>
      </c>
      <c r="P63" s="11">
        <f>IF(ISERROR(VLOOKUP(B63, Paste!$AB$3:$AC$2343, 2, FALSE)), "", VLOOKUP(B63, Paste!$AB$3:$AC$2343, 2, FALSE))</f>
        <v>24</v>
      </c>
      <c r="Q63" s="11">
        <f>IF(ISERROR(VLOOKUP(B63, Paste!$AB$3:$AE$2349, 4, FALSE)), "", VLOOKUP(B63, Paste!$AB$3:$AE$2349, 4, FALSE))</f>
        <v>194</v>
      </c>
      <c r="R63" s="11" t="str">
        <f>IF(ISERROR(VLOOKUP(B63, Paste!$N$3:$N$250, 1, FALSE)), "", VLOOKUP(B63, Paste!$N$3:$O$250, 2, FALSE))</f>
        <v/>
      </c>
      <c r="S63" s="27">
        <f>VLOOKUP($B63, Paste!$W$3:$Z$10064, IF($H$4="Cap Hit",3, IF($H$4="AAV", 4, 2)), FALSE)</f>
        <v>8.5</v>
      </c>
      <c r="T63" s="11" t="str">
        <f>IF(ISERROR(VLOOKUP(B63, Paste!$Q$3:$Q$245, 1, FALSE)), "", VLOOKUP(B63, Paste!$Q$3:$R$245, 2, FALSE))</f>
        <v/>
      </c>
      <c r="U63" s="18" t="str">
        <f>IF(VLOOKUP(B63, 'Points&amp;Potential'!$B$7:$O$943, 14, FALSE)=0, "", VLOOKUP(B63, 'Points&amp;Potential'!$B$7:$O$943, 14, FALSE))</f>
        <v/>
      </c>
      <c r="V63" s="7" t="str">
        <f>IF(ISERROR(VLOOKUP(B63, Paste!$T$3:$T$1045, 1, FALSE)), "", VLOOKUP(B63, Paste!$T$3:$U$1144, 2, FALSE))</f>
        <v/>
      </c>
    </row>
    <row r="64" spans="1:22">
      <c r="A64" s="11">
        <v>58</v>
      </c>
      <c r="B64" s="67" t="s">
        <v>88</v>
      </c>
      <c r="C64" s="11">
        <f>VLOOKUP(B64, Paste!$AG$3:$AH$2083, 2, FALSE)</f>
        <v>26.8</v>
      </c>
      <c r="D64" s="11" t="str">
        <f>VLOOKUP($B64, Paste!$A$3:$H$933, 6, FALSE)</f>
        <v>RW</v>
      </c>
      <c r="E64" s="11">
        <f>IFERROR(VLOOKUP($B64, Paste!$J$3:$L$933, 3, FALSE), "")</f>
        <v>68</v>
      </c>
      <c r="F64" s="11">
        <f>IFERROR(VLOOKUP($B64, Paste!$J$3:$L$933, 2, FALSE), "")</f>
        <v>80</v>
      </c>
      <c r="G64" s="11" t="str">
        <f>VLOOKUP($B64, Paste!$A$3:$H$933, 8, FALSE)</f>
        <v>WPG</v>
      </c>
      <c r="H64" s="71">
        <f>VLOOKUP($B64, Paste!$A$3:$H$933, 2, FALSE)</f>
        <v>75</v>
      </c>
      <c r="I64" s="71">
        <f>VLOOKUP($B64, Paste!$A$3:$H$933, 3, FALSE)</f>
        <v>28.89059641232252</v>
      </c>
      <c r="J64" s="71">
        <f t="shared" si="0"/>
        <v>42.74876257205247</v>
      </c>
      <c r="K64" s="71">
        <f>VLOOKUP($B64, Paste!$A$3:$H$933, 4, FALSE)</f>
        <v>71.639358984374994</v>
      </c>
      <c r="L64" s="11" t="str">
        <f>IF(ISBLANK(VLOOKUP(B64, 'SOG&amp;PlusMinus'!$B$7:$E$912, 3, FALSE)), "", VLOOKUP(B64,'SOG&amp;PlusMinus'!$B$7:$E$912, 3, FALSE))</f>
        <v>D</v>
      </c>
      <c r="M64" s="11">
        <f>IF(ISBLANK(VLOOKUP(B64, 'SOG&amp;PlusMinus'!$B$7:$E$912, 4, FALSE)), "", VLOOKUP(B64, 'SOG&amp;PlusMinus'!$B$7:$E$912, 4, FALSE))</f>
        <v>1</v>
      </c>
      <c r="N64" s="71">
        <f>VLOOKUP($B64, Paste!$A$3:$H$933, 5, FALSE)</f>
        <v>19.5</v>
      </c>
      <c r="O64" s="11">
        <f>IF(ISERROR(VLOOKUP(B64, Paste!$AB$3:$AE$2349, 3, FALSE)), "", VLOOKUP(B64, Paste!$AB$3:$AE$2349, 3, FALSE))</f>
        <v>23</v>
      </c>
      <c r="P64" s="11">
        <f>IF(ISERROR(VLOOKUP(B64, Paste!$AB$3:$AC$2343, 2, FALSE)), "", VLOOKUP(B64, Paste!$AB$3:$AC$2343, 2, FALSE))</f>
        <v>38</v>
      </c>
      <c r="Q64" s="11">
        <f>IF(ISERROR(VLOOKUP(B64, Paste!$AB$3:$AE$2349, 4, FALSE)), "", VLOOKUP(B64, Paste!$AB$3:$AE$2349, 4, FALSE))</f>
        <v>143</v>
      </c>
      <c r="R64" s="11" t="str">
        <f>IF(ISERROR(VLOOKUP(B64, Paste!$N$3:$N$250, 1, FALSE)), "", VLOOKUP(B64, Paste!$N$3:$O$250, 2, FALSE))</f>
        <v/>
      </c>
      <c r="S64" s="27">
        <f>VLOOKUP($B64, Paste!$W$3:$Z$10064, IF($H$4="Cap Hit",3, IF($H$4="AAV", 4, 2)), FALSE)</f>
        <v>7.5</v>
      </c>
      <c r="T64" s="11" t="str">
        <f>IF(ISERROR(VLOOKUP(B64, Paste!$Q$3:$Q$245, 1, FALSE)), "", VLOOKUP(B64, Paste!$Q$3:$R$245, 2, FALSE))</f>
        <v>Y</v>
      </c>
      <c r="U64" s="18" t="str">
        <f>IF(VLOOKUP(B64, 'Points&amp;Potential'!$B$7:$O$943, 14, FALSE)=0, "", VLOOKUP(B64, 'Points&amp;Potential'!$B$7:$O$943, 14, FALSE))</f>
        <v/>
      </c>
      <c r="V64" s="7" t="str">
        <f>IF(ISERROR(VLOOKUP(B64, Paste!$T$3:$T$1045, 1, FALSE)), "", VLOOKUP(B64, Paste!$T$3:$U$1144, 2, FALSE))</f>
        <v/>
      </c>
    </row>
    <row r="65" spans="1:22">
      <c r="A65" s="11">
        <v>59</v>
      </c>
      <c r="B65" s="67" t="s">
        <v>89</v>
      </c>
      <c r="C65" s="11">
        <f>VLOOKUP(B65, Paste!$AG$3:$AH$2083, 2, FALSE)</f>
        <v>24.7</v>
      </c>
      <c r="D65" s="11" t="str">
        <f>VLOOKUP($B65, Paste!$A$3:$H$933, 6, FALSE)</f>
        <v>RW</v>
      </c>
      <c r="E65" s="11">
        <f>IFERROR(VLOOKUP($B65, Paste!$J$3:$L$933, 3, FALSE), "")</f>
        <v>70</v>
      </c>
      <c r="F65" s="11">
        <f>IFERROR(VLOOKUP($B65, Paste!$J$3:$L$933, 2, FALSE), "")</f>
        <v>85</v>
      </c>
      <c r="G65" s="11" t="str">
        <f>VLOOKUP($B65, Paste!$A$3:$H$933, 8, FALSE)</f>
        <v>NYR</v>
      </c>
      <c r="H65" s="71">
        <f>VLOOKUP($B65, Paste!$A$3:$H$933, 2, FALSE)</f>
        <v>84</v>
      </c>
      <c r="I65" s="71">
        <f>VLOOKUP($B65, Paste!$A$3:$H$933, 3, FALSE)</f>
        <v>33.6</v>
      </c>
      <c r="J65" s="71">
        <f t="shared" si="0"/>
        <v>38.01784</v>
      </c>
      <c r="K65" s="71">
        <f>VLOOKUP($B65, Paste!$A$3:$H$933, 4, FALSE)</f>
        <v>71.617840000000001</v>
      </c>
      <c r="L65" s="11" t="str">
        <f>IF(ISBLANK(VLOOKUP(B65, 'SOG&amp;PlusMinus'!$B$7:$E$912, 3, FALSE)), "", VLOOKUP(B65,'SOG&amp;PlusMinus'!$B$7:$E$912, 3, FALSE))</f>
        <v>C</v>
      </c>
      <c r="M65" s="11">
        <f>IF(ISBLANK(VLOOKUP(B65, 'SOG&amp;PlusMinus'!$B$7:$E$912, 4, FALSE)), "", VLOOKUP(B65, 'SOG&amp;PlusMinus'!$B$7:$E$912, 4, FALSE))</f>
        <v>1</v>
      </c>
      <c r="N65" s="71">
        <f>VLOOKUP($B65, Paste!$A$3:$H$933, 5, FALSE)</f>
        <v>33.463414634146339</v>
      </c>
      <c r="O65" s="11">
        <f>IF(ISERROR(VLOOKUP(B65, Paste!$AB$3:$AE$2349, 3, FALSE)), "", VLOOKUP(B65, Paste!$AB$3:$AE$2349, 3, FALSE))</f>
        <v>94</v>
      </c>
      <c r="P65" s="11">
        <f>IF(ISERROR(VLOOKUP(B65, Paste!$AB$3:$AC$2343, 2, FALSE)), "", VLOOKUP(B65, Paste!$AB$3:$AC$2343, 2, FALSE))</f>
        <v>42</v>
      </c>
      <c r="Q65" s="11">
        <f>IF(ISERROR(VLOOKUP(B65, Paste!$AB$3:$AE$2349, 4, FALSE)), "", VLOOKUP(B65, Paste!$AB$3:$AE$2349, 4, FALSE))</f>
        <v>218</v>
      </c>
      <c r="R65" s="11">
        <f>IF(ISERROR(VLOOKUP(B65, Paste!$N$3:$N$250, 1, FALSE)), "", VLOOKUP(B65, Paste!$N$3:$O$250, 2, FALSE))</f>
        <v>80</v>
      </c>
      <c r="S65" s="27">
        <f>VLOOKUP($B65, Paste!$W$3:$Z$10064, IF($H$4="Cap Hit",3, IF($H$4="AAV", 4, 2)), FALSE)</f>
        <v>7.45</v>
      </c>
      <c r="T65" s="11" t="str">
        <f>IF(ISERROR(VLOOKUP(B65, Paste!$Q$3:$Q$245, 1, FALSE)), "", VLOOKUP(B65, Paste!$Q$3:$R$245, 2, FALSE))</f>
        <v/>
      </c>
      <c r="U65" s="18" t="str">
        <f>IF(VLOOKUP(B65, 'Points&amp;Potential'!$B$7:$O$943, 14, FALSE)=0, "", VLOOKUP(B65, 'Points&amp;Potential'!$B$7:$O$943, 14, FALSE))</f>
        <v/>
      </c>
      <c r="V65" s="7" t="str">
        <f>IF(ISERROR(VLOOKUP(B65, Paste!$T$3:$T$1045, 1, FALSE)), "", VLOOKUP(B65, Paste!$T$3:$U$1144, 2, FALSE))</f>
        <v/>
      </c>
    </row>
    <row r="66" spans="1:22">
      <c r="A66" s="11">
        <v>60</v>
      </c>
      <c r="B66" s="67" t="s">
        <v>90</v>
      </c>
      <c r="C66" s="11">
        <f>VLOOKUP(B66, Paste!$AG$3:$AH$2083, 2, FALSE)</f>
        <v>29.9</v>
      </c>
      <c r="D66" s="11" t="str">
        <f>VLOOKUP($B66, Paste!$A$3:$H$933, 6, FALSE)</f>
        <v>C</v>
      </c>
      <c r="E66" s="11">
        <f>IFERROR(VLOOKUP($B66, Paste!$J$3:$L$933, 3, FALSE), "")</f>
        <v>75</v>
      </c>
      <c r="F66" s="11">
        <f>IFERROR(VLOOKUP($B66, Paste!$J$3:$L$933, 2, FALSE), "")</f>
        <v>85</v>
      </c>
      <c r="G66" s="11" t="str">
        <f>VLOOKUP($B66, Paste!$A$3:$H$933, 8, FALSE)</f>
        <v>DET</v>
      </c>
      <c r="H66" s="71">
        <f>VLOOKUP($B66, Paste!$A$3:$H$933, 2, FALSE)</f>
        <v>77</v>
      </c>
      <c r="I66" s="71">
        <f>VLOOKUP($B66, Paste!$A$3:$H$933, 3, FALSE)</f>
        <v>33.239642278295385</v>
      </c>
      <c r="J66" s="71">
        <f t="shared" si="0"/>
        <v>38.324892430037956</v>
      </c>
      <c r="K66" s="71">
        <f>VLOOKUP($B66, Paste!$A$3:$H$933, 4, FALSE)</f>
        <v>71.564534708333341</v>
      </c>
      <c r="L66" s="11" t="str">
        <f>IF(ISBLANK(VLOOKUP(B66, 'SOG&amp;PlusMinus'!$B$7:$E$912, 3, FALSE)), "", VLOOKUP(B66,'SOG&amp;PlusMinus'!$B$7:$E$912, 3, FALSE))</f>
        <v>C</v>
      </c>
      <c r="M66" s="11">
        <f>IF(ISBLANK(VLOOKUP(B66, 'SOG&amp;PlusMinus'!$B$7:$E$912, 4, FALSE)), "", VLOOKUP(B66, 'SOG&amp;PlusMinus'!$B$7:$E$912, 4, FALSE))</f>
        <v>1</v>
      </c>
      <c r="N66" s="71">
        <f>VLOOKUP($B66, Paste!$A$3:$H$933, 5, FALSE)</f>
        <v>43.65625</v>
      </c>
      <c r="O66" s="11">
        <f>IF(ISERROR(VLOOKUP(B66, Paste!$AB$3:$AE$2349, 3, FALSE)), "", VLOOKUP(B66, Paste!$AB$3:$AE$2349, 3, FALSE))</f>
        <v>46</v>
      </c>
      <c r="P66" s="11">
        <f>IF(ISERROR(VLOOKUP(B66, Paste!$AB$3:$AC$2343, 2, FALSE)), "", VLOOKUP(B66, Paste!$AB$3:$AC$2343, 2, FALSE))</f>
        <v>35</v>
      </c>
      <c r="Q66" s="11">
        <f>IF(ISERROR(VLOOKUP(B66, Paste!$AB$3:$AE$2349, 4, FALSE)), "", VLOOKUP(B66, Paste!$AB$3:$AE$2349, 4, FALSE))</f>
        <v>239</v>
      </c>
      <c r="R66" s="11" t="str">
        <f>IF(ISERROR(VLOOKUP(B66, Paste!$N$3:$N$250, 1, FALSE)), "", VLOOKUP(B66, Paste!$N$3:$O$250, 2, FALSE))</f>
        <v/>
      </c>
      <c r="S66" s="27">
        <f>VLOOKUP($B66, Paste!$W$3:$Z$10064, IF($H$4="Cap Hit",3, IF($H$4="AAV", 4, 2)), FALSE)</f>
        <v>8.6999999999999993</v>
      </c>
      <c r="T66" s="11" t="str">
        <f>IF(ISERROR(VLOOKUP(B66, Paste!$Q$3:$Q$245, 1, FALSE)), "", VLOOKUP(B66, Paste!$Q$3:$R$245, 2, FALSE))</f>
        <v/>
      </c>
      <c r="U66" s="18" t="str">
        <f>IF(VLOOKUP(B66, 'Points&amp;Potential'!$B$7:$O$943, 14, FALSE)=0, "", VLOOKUP(B66, 'Points&amp;Potential'!$B$7:$O$943, 14, FALSE))</f>
        <v/>
      </c>
      <c r="V66" s="7" t="str">
        <f>IF(ISERROR(VLOOKUP(B66, Paste!$T$3:$T$1045, 1, FALSE)), "", VLOOKUP(B66, Paste!$T$3:$U$1144, 2, FALSE))</f>
        <v/>
      </c>
    </row>
    <row r="67" spans="1:22">
      <c r="A67" s="11">
        <v>61</v>
      </c>
      <c r="B67" s="10" t="s">
        <v>91</v>
      </c>
      <c r="C67" s="11">
        <f>VLOOKUP(B67, Paste!$AG$3:$AH$2083, 2, FALSE)</f>
        <v>29.3</v>
      </c>
      <c r="D67" s="11" t="str">
        <f>VLOOKUP($B67, Paste!$A$3:$H$933, 6, FALSE)</f>
        <v>C</v>
      </c>
      <c r="E67" s="11">
        <f>IFERROR(VLOOKUP($B67, Paste!$J$3:$L$933, 3, FALSE), "")</f>
        <v>67</v>
      </c>
      <c r="F67" s="11">
        <f>IFERROR(VLOOKUP($B67, Paste!$J$3:$L$933, 2, FALSE), "")</f>
        <v>85</v>
      </c>
      <c r="G67" s="11" t="str">
        <f>VLOOKUP($B67, Paste!$A$3:$H$933, 8, FALSE)</f>
        <v>WAS</v>
      </c>
      <c r="H67" s="71">
        <f>VLOOKUP($B67, Paste!$A$3:$H$933, 2, FALSE)</f>
        <v>83.333333333333329</v>
      </c>
      <c r="I67" s="71">
        <f>VLOOKUP($B67, Paste!$A$3:$H$933, 3, FALSE)</f>
        <v>24.956372890384387</v>
      </c>
      <c r="J67" s="71">
        <f t="shared" si="0"/>
        <v>46.08690835961562</v>
      </c>
      <c r="K67" s="71">
        <f>VLOOKUP($B67, Paste!$A$3:$H$933, 4, FALSE)</f>
        <v>71.043281250000007</v>
      </c>
      <c r="L67" s="11" t="str">
        <f>IF(ISBLANK(VLOOKUP(B67, 'SOG&amp;PlusMinus'!$B$7:$E$912, 3, FALSE)), "", VLOOKUP(B67,'SOG&amp;PlusMinus'!$B$7:$E$912, 3, FALSE))</f>
        <v>C</v>
      </c>
      <c r="M67" s="11">
        <f>IF(ISBLANK(VLOOKUP(B67, 'SOG&amp;PlusMinus'!$B$7:$E$912, 4, FALSE)), "", VLOOKUP(B67, 'SOG&amp;PlusMinus'!$B$7:$E$912, 4, FALSE))</f>
        <v>1</v>
      </c>
      <c r="N67" s="71">
        <f>VLOOKUP($B67, Paste!$A$3:$H$933, 5, FALSE)</f>
        <v>34.83606557377049</v>
      </c>
      <c r="O67" s="11">
        <f>IF(ISERROR(VLOOKUP(B67, Paste!$AB$3:$AE$2349, 3, FALSE)), "", VLOOKUP(B67, Paste!$AB$3:$AE$2349, 3, FALSE))</f>
        <v>15</v>
      </c>
      <c r="P67" s="11">
        <f>IF(ISERROR(VLOOKUP(B67, Paste!$AB$3:$AC$2343, 2, FALSE)), "", VLOOKUP(B67, Paste!$AB$3:$AC$2343, 2, FALSE))</f>
        <v>55</v>
      </c>
      <c r="Q67" s="11">
        <f>IF(ISERROR(VLOOKUP(B67, Paste!$AB$3:$AE$2349, 4, FALSE)), "", VLOOKUP(B67, Paste!$AB$3:$AE$2349, 4, FALSE))</f>
        <v>150</v>
      </c>
      <c r="R67" s="11" t="str">
        <f>IF(ISERROR(VLOOKUP(B67, Paste!$N$3:$N$250, 1, FALSE)), "", VLOOKUP(B67, Paste!$N$3:$O$250, 2, FALSE))</f>
        <v/>
      </c>
      <c r="S67" s="27">
        <f>VLOOKUP($B67, Paste!$W$3:$Z$10064, IF($H$4="Cap Hit",3, IF($H$4="AAV", 4, 2)), FALSE)</f>
        <v>5</v>
      </c>
      <c r="T67" s="11" t="str">
        <f>IF(ISERROR(VLOOKUP(B67, Paste!$Q$3:$Q$245, 1, FALSE)), "", VLOOKUP(B67, Paste!$Q$3:$R$245, 2, FALSE))</f>
        <v/>
      </c>
      <c r="U67" s="18" t="str">
        <f>IF(VLOOKUP(B67, 'Points&amp;Potential'!$B$7:$O$943, 14, FALSE)=0, "", VLOOKUP(B67, 'Points&amp;Potential'!$B$7:$O$943, 14, FALSE))</f>
        <v/>
      </c>
      <c r="V67" s="7" t="str">
        <f>IF(ISERROR(VLOOKUP(B67, Paste!$T$3:$T$1045, 1, FALSE)), "", VLOOKUP(B67, Paste!$T$3:$U$1144, 2, FALSE))</f>
        <v/>
      </c>
    </row>
    <row r="68" spans="1:22">
      <c r="A68" s="11">
        <v>62</v>
      </c>
      <c r="B68" s="67" t="s">
        <v>92</v>
      </c>
      <c r="C68" s="11">
        <f>VLOOKUP(B68, Paste!$AG$3:$AH$2083, 2, FALSE)</f>
        <v>30.3</v>
      </c>
      <c r="D68" s="11" t="str">
        <f>VLOOKUP($B68, Paste!$A$3:$H$933, 6, FALSE)</f>
        <v>RW</v>
      </c>
      <c r="E68" s="11">
        <f>IFERROR(VLOOKUP($B68, Paste!$J$3:$L$933, 3, FALSE), "")</f>
        <v>70</v>
      </c>
      <c r="F68" s="11">
        <f>IFERROR(VLOOKUP($B68, Paste!$J$3:$L$933, 2, FALSE), "")</f>
        <v>75</v>
      </c>
      <c r="G68" s="11" t="str">
        <f>VLOOKUP($B68, Paste!$A$3:$H$933, 8, FALSE)</f>
        <v>UTA</v>
      </c>
      <c r="H68" s="71">
        <f>VLOOKUP($B68, Paste!$A$3:$H$933, 2, FALSE)</f>
        <v>83</v>
      </c>
      <c r="I68" s="71">
        <f>VLOOKUP($B68, Paste!$A$3:$H$933, 3, FALSE)</f>
        <v>30.71</v>
      </c>
      <c r="J68" s="71">
        <f t="shared" si="0"/>
        <v>40.250642499999991</v>
      </c>
      <c r="K68" s="71">
        <f>VLOOKUP($B68, Paste!$A$3:$H$933, 4, FALSE)</f>
        <v>70.960642499999992</v>
      </c>
      <c r="L68" s="11" t="str">
        <f>IF(ISBLANK(VLOOKUP(B68, 'SOG&amp;PlusMinus'!$B$7:$E$912, 3, FALSE)), "", VLOOKUP(B68,'SOG&amp;PlusMinus'!$B$7:$E$912, 3, FALSE))</f>
        <v>A</v>
      </c>
      <c r="M68" s="11">
        <f>IF(ISBLANK(VLOOKUP(B68, 'SOG&amp;PlusMinus'!$B$7:$E$912, 4, FALSE)), "", VLOOKUP(B68, 'SOG&amp;PlusMinus'!$B$7:$E$912, 4, FALSE))</f>
        <v>1</v>
      </c>
      <c r="N68" s="71">
        <f>VLOOKUP($B68, Paste!$A$3:$H$933, 5, FALSE)</f>
        <v>17.761316872427983</v>
      </c>
      <c r="O68" s="11">
        <f>IF(ISERROR(VLOOKUP(B68, Paste!$AB$3:$AE$2349, 3, FALSE)), "", VLOOKUP(B68, Paste!$AB$3:$AE$2349, 3, FALSE))</f>
        <v>18</v>
      </c>
      <c r="P68" s="11">
        <f>IF(ISERROR(VLOOKUP(B68, Paste!$AB$3:$AC$2343, 2, FALSE)), "", VLOOKUP(B68, Paste!$AB$3:$AC$2343, 2, FALSE))</f>
        <v>46</v>
      </c>
      <c r="Q68" s="11">
        <f>IF(ISERROR(VLOOKUP(B68, Paste!$AB$3:$AE$2349, 4, FALSE)), "", VLOOKUP(B68, Paste!$AB$3:$AE$2349, 4, FALSE))</f>
        <v>191</v>
      </c>
      <c r="R68" s="11" t="str">
        <f>IF(ISERROR(VLOOKUP(B68, Paste!$N$3:$N$250, 1, FALSE)), "", VLOOKUP(B68, Paste!$N$3:$O$250, 2, FALSE))</f>
        <v/>
      </c>
      <c r="S68" s="27">
        <f>VLOOKUP($B68, Paste!$W$3:$Z$10064, IF($H$4="Cap Hit",3, IF($H$4="AAV", 4, 2)), FALSE)</f>
        <v>8</v>
      </c>
      <c r="T68" s="11" t="str">
        <f>IF(ISERROR(VLOOKUP(B68, Paste!$Q$3:$Q$245, 1, FALSE)), "", VLOOKUP(B68, Paste!$Q$3:$R$245, 2, FALSE))</f>
        <v/>
      </c>
      <c r="U68" s="18" t="str">
        <f>IF(VLOOKUP(B68, 'Points&amp;Potential'!$B$7:$O$943, 14, FALSE)=0, "", VLOOKUP(B68, 'Points&amp;Potential'!$B$7:$O$943, 14, FALSE))</f>
        <v/>
      </c>
      <c r="V68" s="7" t="str">
        <f>IF(ISERROR(VLOOKUP(B68, Paste!$T$3:$T$1045, 1, FALSE)), "", VLOOKUP(B68, Paste!$T$3:$U$1144, 2, FALSE))</f>
        <v/>
      </c>
    </row>
    <row r="69" spans="1:22">
      <c r="A69" s="11">
        <v>63</v>
      </c>
      <c r="B69" s="10" t="s">
        <v>93</v>
      </c>
      <c r="C69" s="11">
        <f>VLOOKUP(B69, Paste!$AG$3:$AH$2083, 2, FALSE)</f>
        <v>29.3</v>
      </c>
      <c r="D69" s="11" t="str">
        <f>VLOOKUP($B69, Paste!$A$3:$H$933, 6, FALSE)</f>
        <v>RW</v>
      </c>
      <c r="E69" s="11">
        <f>IFERROR(VLOOKUP($B69, Paste!$J$3:$L$933, 3, FALSE), "")</f>
        <v>80</v>
      </c>
      <c r="F69" s="11">
        <f>IFERROR(VLOOKUP($B69, Paste!$J$3:$L$933, 2, FALSE), "")</f>
        <v>90</v>
      </c>
      <c r="G69" s="11" t="str">
        <f>VLOOKUP($B69, Paste!$A$3:$H$933, 8, FALSE)</f>
        <v>PHI</v>
      </c>
      <c r="H69" s="71">
        <f>VLOOKUP($B69, Paste!$A$3:$H$933, 2, FALSE)</f>
        <v>80.333333333333329</v>
      </c>
      <c r="I69" s="71">
        <f>VLOOKUP($B69, Paste!$A$3:$H$933, 3, FALSE)</f>
        <v>27.11374016622754</v>
      </c>
      <c r="J69" s="71">
        <f t="shared" si="0"/>
        <v>43.319057244073363</v>
      </c>
      <c r="K69" s="71">
        <f>VLOOKUP($B69, Paste!$A$3:$H$933, 4, FALSE)</f>
        <v>70.432797410300907</v>
      </c>
      <c r="L69" s="11" t="str">
        <f>IF(ISBLANK(VLOOKUP(B69, 'SOG&amp;PlusMinus'!$B$7:$E$912, 3, FALSE)), "", VLOOKUP(B69,'SOG&amp;PlusMinus'!$B$7:$E$912, 3, FALSE))</f>
        <v>B</v>
      </c>
      <c r="M69" s="11">
        <f>IF(ISBLANK(VLOOKUP(B69, 'SOG&amp;PlusMinus'!$B$7:$E$912, 4, FALSE)), "", VLOOKUP(B69, 'SOG&amp;PlusMinus'!$B$7:$E$912, 4, FALSE))</f>
        <v>1</v>
      </c>
      <c r="N69" s="71">
        <f>VLOOKUP($B69, Paste!$A$3:$H$933, 5, FALSE)</f>
        <v>61.190070921985814</v>
      </c>
      <c r="O69" s="11">
        <f>IF(ISERROR(VLOOKUP(B69, Paste!$AB$3:$AE$2349, 3, FALSE)), "", VLOOKUP(B69, Paste!$AB$3:$AE$2349, 3, FALSE))</f>
        <v>100</v>
      </c>
      <c r="P69" s="11">
        <f>IF(ISERROR(VLOOKUP(B69, Paste!$AB$3:$AC$2343, 2, FALSE)), "", VLOOKUP(B69, Paste!$AB$3:$AC$2343, 2, FALSE))</f>
        <v>40</v>
      </c>
      <c r="Q69" s="11">
        <f>IF(ISERROR(VLOOKUP(B69, Paste!$AB$3:$AE$2349, 4, FALSE)), "", VLOOKUP(B69, Paste!$AB$3:$AE$2349, 4, FALSE))</f>
        <v>185</v>
      </c>
      <c r="R69" s="11" t="str">
        <f>IF(ISERROR(VLOOKUP(B69, Paste!$N$3:$N$250, 1, FALSE)), "", VLOOKUP(B69, Paste!$N$3:$O$250, 2, FALSE))</f>
        <v/>
      </c>
      <c r="S69" s="27">
        <f>VLOOKUP($B69, Paste!$W$3:$Z$10064, IF($H$4="Cap Hit",3, IF($H$4="AAV", 4, 2)), FALSE)</f>
        <v>8.75</v>
      </c>
      <c r="T69" s="11" t="str">
        <f>IF(ISERROR(VLOOKUP(B69, Paste!$Q$3:$Q$245, 1, FALSE)), "", VLOOKUP(B69, Paste!$Q$3:$R$245, 2, FALSE))</f>
        <v/>
      </c>
      <c r="U69" s="18" t="str">
        <f>IF(VLOOKUP(B69, 'Points&amp;Potential'!$B$7:$O$943, 14, FALSE)=0, "", VLOOKUP(B69, 'Points&amp;Potential'!$B$7:$O$943, 14, FALSE))</f>
        <v/>
      </c>
      <c r="V69" s="7" t="str">
        <f>IF(ISERROR(VLOOKUP(B69, Paste!$T$3:$T$1045, 1, FALSE)), "", VLOOKUP(B69, Paste!$T$3:$U$1144, 2, FALSE))</f>
        <v/>
      </c>
    </row>
    <row r="70" spans="1:22">
      <c r="A70" s="11">
        <v>64</v>
      </c>
      <c r="B70" s="67" t="s">
        <v>94</v>
      </c>
      <c r="C70" s="11">
        <f>VLOOKUP(B70, Paste!$AG$3:$AH$2083, 2, FALSE)</f>
        <v>26.2</v>
      </c>
      <c r="D70" s="11" t="str">
        <f>VLOOKUP($B70, Paste!$A$3:$H$933, 6, FALSE)</f>
        <v>LW</v>
      </c>
      <c r="E70" s="11">
        <f>IFERROR(VLOOKUP($B70, Paste!$J$3:$L$933, 3, FALSE), "")</f>
        <v>73</v>
      </c>
      <c r="F70" s="11">
        <f>IFERROR(VLOOKUP($B70, Paste!$J$3:$L$933, 2, FALSE), "")</f>
        <v>85</v>
      </c>
      <c r="G70" s="11" t="str">
        <f>VLOOKUP($B70, Paste!$A$3:$H$933, 8, FALSE)</f>
        <v>CAR</v>
      </c>
      <c r="H70" s="71">
        <f>VLOOKUP($B70, Paste!$A$3:$H$933, 2, FALSE)</f>
        <v>77</v>
      </c>
      <c r="I70" s="71">
        <f>VLOOKUP($B70, Paste!$A$3:$H$933, 3, FALSE)</f>
        <v>30.8</v>
      </c>
      <c r="J70" s="71">
        <f t="shared" si="0"/>
        <v>39.524733645833351</v>
      </c>
      <c r="K70" s="71">
        <f>VLOOKUP($B70, Paste!$A$3:$H$933, 4, FALSE)</f>
        <v>70.324733645833348</v>
      </c>
      <c r="L70" s="11" t="str">
        <f>IF(ISBLANK(VLOOKUP(B70, 'SOG&amp;PlusMinus'!$B$7:$E$912, 3, FALSE)), "", VLOOKUP(B70,'SOG&amp;PlusMinus'!$B$7:$E$912, 3, FALSE))</f>
        <v>C</v>
      </c>
      <c r="M70" s="11">
        <f>IF(ISBLANK(VLOOKUP(B70, 'SOG&amp;PlusMinus'!$B$7:$E$912, 4, FALSE)), "", VLOOKUP(B70, 'SOG&amp;PlusMinus'!$B$7:$E$912, 4, FALSE))</f>
        <v>1</v>
      </c>
      <c r="N70" s="71">
        <f>VLOOKUP($B70, Paste!$A$3:$H$933, 5, FALSE)</f>
        <v>67.099999999999994</v>
      </c>
      <c r="O70" s="11">
        <f>IF(ISERROR(VLOOKUP(B70, Paste!$AB$3:$AE$2349, 3, FALSE)), "", VLOOKUP(B70, Paste!$AB$3:$AE$2349, 3, FALSE))</f>
        <v>159</v>
      </c>
      <c r="P70" s="11">
        <f>IF(ISERROR(VLOOKUP(B70, Paste!$AB$3:$AC$2343, 2, FALSE)), "", VLOOKUP(B70, Paste!$AB$3:$AC$2343, 2, FALSE))</f>
        <v>23</v>
      </c>
      <c r="Q70" s="11">
        <f>IF(ISERROR(VLOOKUP(B70, Paste!$AB$3:$AE$2349, 4, FALSE)), "", VLOOKUP(B70, Paste!$AB$3:$AE$2349, 4, FALSE))</f>
        <v>200</v>
      </c>
      <c r="R70" s="11" t="str">
        <f>IF(ISERROR(VLOOKUP(B70, Paste!$N$3:$N$250, 1, FALSE)), "", VLOOKUP(B70, Paste!$N$3:$O$250, 2, FALSE))</f>
        <v/>
      </c>
      <c r="S70" s="27">
        <f>VLOOKUP($B70, Paste!$W$3:$Z$10064, IF($H$4="Cap Hit",3, IF($H$4="AAV", 4, 2)), FALSE)</f>
        <v>7.75</v>
      </c>
      <c r="T70" s="11" t="str">
        <f>IF(ISERROR(VLOOKUP(B70, Paste!$Q$3:$Q$245, 1, FALSE)), "", VLOOKUP(B70, Paste!$Q$3:$R$245, 2, FALSE))</f>
        <v>Y</v>
      </c>
      <c r="U70" s="18" t="str">
        <f>IF(VLOOKUP(B70, 'Points&amp;Potential'!$B$7:$O$943, 14, FALSE)=0, "", VLOOKUP(B70, 'Points&amp;Potential'!$B$7:$O$943, 14, FALSE))</f>
        <v/>
      </c>
      <c r="V70" s="7" t="str">
        <f>IF(ISERROR(VLOOKUP(B70, Paste!$T$3:$T$1045, 1, FALSE)), "", VLOOKUP(B70, Paste!$T$3:$U$1144, 2, FALSE))</f>
        <v/>
      </c>
    </row>
    <row r="71" spans="1:22">
      <c r="A71" s="11">
        <v>65</v>
      </c>
      <c r="B71" s="67" t="s">
        <v>95</v>
      </c>
      <c r="C71" s="11">
        <f>VLOOKUP(B71, Paste!$AG$3:$AH$2083, 2, FALSE)</f>
        <v>20.399999999999999</v>
      </c>
      <c r="D71" s="11" t="str">
        <f>VLOOKUP($B71, Paste!$A$3:$H$933, 6, FALSE)</f>
        <v>RW</v>
      </c>
      <c r="E71" s="11">
        <f>IFERROR(VLOOKUP($B71, Paste!$J$3:$L$933, 3, FALSE), "")</f>
        <v>70</v>
      </c>
      <c r="F71" s="11">
        <f>IFERROR(VLOOKUP($B71, Paste!$J$3:$L$933, 2, FALSE), "")</f>
        <v>90</v>
      </c>
      <c r="G71" s="11" t="str">
        <f>VLOOKUP($B71, Paste!$A$3:$H$933, 8, FALSE)</f>
        <v>ANA</v>
      </c>
      <c r="H71" s="71">
        <f>VLOOKUP($B71, Paste!$A$3:$H$933, 2, FALSE)</f>
        <v>84</v>
      </c>
      <c r="I71" s="71">
        <f>VLOOKUP($B71, Paste!$A$3:$H$933, 3, FALSE)</f>
        <v>21.366443976724032</v>
      </c>
      <c r="J71" s="71">
        <f t="shared" ref="J71:J134" si="1">K71-I71</f>
        <v>48.903274773275982</v>
      </c>
      <c r="K71" s="71">
        <f>VLOOKUP($B71, Paste!$A$3:$H$933, 4, FALSE)</f>
        <v>70.26971875000001</v>
      </c>
      <c r="L71" s="11" t="str">
        <f>IF(ISBLANK(VLOOKUP(B71, 'SOG&amp;PlusMinus'!$B$7:$E$912, 3, FALSE)), "", VLOOKUP(B71,'SOG&amp;PlusMinus'!$B$7:$E$912, 3, FALSE))</f>
        <v>D</v>
      </c>
      <c r="M71" s="11">
        <f>IF(ISBLANK(VLOOKUP(B71, 'SOG&amp;PlusMinus'!$B$7:$E$912, 4, FALSE)), "", VLOOKUP(B71, 'SOG&amp;PlusMinus'!$B$7:$E$912, 4, FALSE))</f>
        <v>1</v>
      </c>
      <c r="N71" s="71">
        <f>VLOOKUP($B71, Paste!$A$3:$H$933, 5, FALSE)</f>
        <v>84</v>
      </c>
      <c r="O71" s="11">
        <f>IF(ISERROR(VLOOKUP(B71, Paste!$AB$3:$AE$2349, 3, FALSE)), "", VLOOKUP(B71, Paste!$AB$3:$AE$2349, 3, FALSE))</f>
        <v>109</v>
      </c>
      <c r="P71" s="11">
        <f>IF(ISERROR(VLOOKUP(B71, Paste!$AB$3:$AC$2343, 2, FALSE)), "", VLOOKUP(B71, Paste!$AB$3:$AC$2343, 2, FALSE))</f>
        <v>27</v>
      </c>
      <c r="Q71" s="11">
        <f>IF(ISERROR(VLOOKUP(B71, Paste!$AB$3:$AE$2349, 4, FALSE)), "", VLOOKUP(B71, Paste!$AB$3:$AE$2349, 4, FALSE))</f>
        <v>210</v>
      </c>
      <c r="R71" s="11" t="str">
        <f>IF(ISERROR(VLOOKUP(B71, Paste!$N$3:$N$250, 1, FALSE)), "", VLOOKUP(B71, Paste!$N$3:$O$250, 2, FALSE))</f>
        <v/>
      </c>
      <c r="S71" s="27">
        <f>VLOOKUP($B71, Paste!$W$3:$Z$10064, IF($H$4="Cap Hit",3, IF($H$4="AAV", 4, 2)), FALSE)</f>
        <v>4.0425000000000004</v>
      </c>
      <c r="T71" s="11" t="str">
        <f>IF(ISERROR(VLOOKUP(B71, Paste!$Q$3:$Q$245, 1, FALSE)), "", VLOOKUP(B71, Paste!$Q$3:$R$245, 2, FALSE))</f>
        <v/>
      </c>
      <c r="U71" s="18" t="str">
        <f>IF(VLOOKUP(B71, 'Points&amp;Potential'!$B$7:$O$943, 14, FALSE)=0, "", VLOOKUP(B71, 'Points&amp;Potential'!$B$7:$O$943, 14, FALSE))</f>
        <v/>
      </c>
      <c r="V71" s="7" t="str">
        <f>IF(ISERROR(VLOOKUP(B71, Paste!$T$3:$T$1045, 1, FALSE)), "", VLOOKUP(B71, Paste!$T$3:$U$1144, 2, FALSE))</f>
        <v/>
      </c>
    </row>
    <row r="72" spans="1:22">
      <c r="A72" s="11">
        <v>66</v>
      </c>
      <c r="B72" s="67" t="s">
        <v>96</v>
      </c>
      <c r="C72" s="11">
        <f>VLOOKUP(B72, Paste!$AG$3:$AH$2083, 2, FALSE)</f>
        <v>33.299999999999997</v>
      </c>
      <c r="D72" s="11" t="str">
        <f>VLOOKUP($B72, Paste!$A$3:$H$933, 6, FALSE)</f>
        <v>C</v>
      </c>
      <c r="E72" s="11">
        <f>IFERROR(VLOOKUP($B72, Paste!$J$3:$L$933, 3, FALSE), "")</f>
        <v>68</v>
      </c>
      <c r="F72" s="11">
        <f>IFERROR(VLOOKUP($B72, Paste!$J$3:$L$933, 2, FALSE), "")</f>
        <v>90</v>
      </c>
      <c r="G72" s="11" t="str">
        <f>VLOOKUP($B72, Paste!$A$3:$H$933, 8, FALSE)</f>
        <v>NYR</v>
      </c>
      <c r="H72" s="71">
        <f>VLOOKUP($B72, Paste!$A$3:$H$933, 2, FALSE)</f>
        <v>75.666666666666671</v>
      </c>
      <c r="I72" s="71">
        <f>VLOOKUP($B72, Paste!$A$3:$H$933, 3, FALSE)</f>
        <v>24.776229345423541</v>
      </c>
      <c r="J72" s="71">
        <f t="shared" si="1"/>
        <v>45.336976904576446</v>
      </c>
      <c r="K72" s="71">
        <f>VLOOKUP($B72, Paste!$A$3:$H$933, 4, FALSE)</f>
        <v>70.11320624999999</v>
      </c>
      <c r="L72" s="11" t="str">
        <f>IF(ISBLANK(VLOOKUP(B72, 'SOG&amp;PlusMinus'!$B$7:$E$912, 3, FALSE)), "", VLOOKUP(B72,'SOG&amp;PlusMinus'!$B$7:$E$912, 3, FALSE))</f>
        <v>D</v>
      </c>
      <c r="M72" s="11">
        <f>IF(ISBLANK(VLOOKUP(B72, 'SOG&amp;PlusMinus'!$B$7:$E$912, 4, FALSE)), "", VLOOKUP(B72, 'SOG&amp;PlusMinus'!$B$7:$E$912, 4, FALSE))</f>
        <v>1</v>
      </c>
      <c r="N72" s="71">
        <f>VLOOKUP($B72, Paste!$A$3:$H$933, 5, FALSE)</f>
        <v>49.987933634992459</v>
      </c>
      <c r="O72" s="11">
        <f>IF(ISERROR(VLOOKUP(B72, Paste!$AB$3:$AE$2349, 3, FALSE)), "", VLOOKUP(B72, Paste!$AB$3:$AE$2349, 3, FALSE))</f>
        <v>151</v>
      </c>
      <c r="P72" s="11">
        <f>IF(ISERROR(VLOOKUP(B72, Paste!$AB$3:$AC$2343, 2, FALSE)), "", VLOOKUP(B72, Paste!$AB$3:$AC$2343, 2, FALSE))</f>
        <v>42</v>
      </c>
      <c r="Q72" s="11">
        <f>IF(ISERROR(VLOOKUP(B72, Paste!$AB$3:$AE$2349, 4, FALSE)), "", VLOOKUP(B72, Paste!$AB$3:$AE$2349, 4, FALSE))</f>
        <v>182</v>
      </c>
      <c r="R72" s="11" t="str">
        <f>IF(ISERROR(VLOOKUP(B72, Paste!$N$3:$N$250, 1, FALSE)), "", VLOOKUP(B72, Paste!$N$3:$O$250, 2, FALSE))</f>
        <v/>
      </c>
      <c r="S72" s="27">
        <f>VLOOKUP($B72, Paste!$W$3:$Z$10064, IF($H$4="Cap Hit",3, IF($H$4="AAV", 4, 2)), FALSE)</f>
        <v>8</v>
      </c>
      <c r="T72" s="11" t="str">
        <f>IF(ISERROR(VLOOKUP(B72, Paste!$Q$3:$Q$245, 1, FALSE)), "", VLOOKUP(B72, Paste!$Q$3:$R$245, 2, FALSE))</f>
        <v>Y</v>
      </c>
      <c r="U72" s="18" t="str">
        <f>IF(VLOOKUP(B72, 'Points&amp;Potential'!$B$7:$O$943, 14, FALSE)=0, "", VLOOKUP(B72, 'Points&amp;Potential'!$B$7:$O$943, 14, FALSE))</f>
        <v/>
      </c>
      <c r="V72" s="7" t="str">
        <f>IF(ISERROR(VLOOKUP(B72, Paste!$T$3:$T$1045, 1, FALSE)), "", VLOOKUP(B72, Paste!$T$3:$U$1144, 2, FALSE))</f>
        <v/>
      </c>
    </row>
    <row r="73" spans="1:22">
      <c r="A73" s="11">
        <v>67</v>
      </c>
      <c r="B73" s="67" t="s">
        <v>97</v>
      </c>
      <c r="C73" s="11">
        <f>VLOOKUP(B73, Paste!$AG$3:$AH$2083, 2, FALSE)</f>
        <v>18.5</v>
      </c>
      <c r="D73" s="11" t="str">
        <f>VLOOKUP($B73, Paste!$A$3:$H$933, 6, FALSE)</f>
        <v>LW</v>
      </c>
      <c r="E73" s="11">
        <f>IFERROR(VLOOKUP($B73, Paste!$J$3:$L$933, 3, FALSE), "")</f>
        <v>73</v>
      </c>
      <c r="F73" s="11">
        <f>IFERROR(VLOOKUP($B73, Paste!$J$3:$L$933, 2, FALSE), "")</f>
        <v>105</v>
      </c>
      <c r="G73" s="11" t="str">
        <f>VLOOKUP($B73, Paste!$A$3:$H$933, 8, FALSE)</f>
        <v>TOR</v>
      </c>
      <c r="H73" s="71">
        <f>VLOOKUP($B73, Paste!$A$3:$H$933, 2, FALSE)</f>
        <v>82</v>
      </c>
      <c r="I73" s="71">
        <f>VLOOKUP($B73, Paste!$A$3:$H$933, 3, FALSE)</f>
        <v>25.419999999999998</v>
      </c>
      <c r="J73" s="71">
        <f t="shared" si="1"/>
        <v>44.589087500000019</v>
      </c>
      <c r="K73" s="71">
        <f>VLOOKUP($B73, Paste!$A$3:$H$933, 4, FALSE)</f>
        <v>70.009087500000021</v>
      </c>
      <c r="L73" s="11" t="str">
        <f>IF(ISBLANK(VLOOKUP(B73, 'SOG&amp;PlusMinus'!$B$7:$E$912, 3, FALSE)), "", VLOOKUP(B73,'SOG&amp;PlusMinus'!$B$7:$E$912, 3, FALSE))</f>
        <v>D</v>
      </c>
      <c r="M73" s="11">
        <f>IF(ISBLANK(VLOOKUP(B73, 'SOG&amp;PlusMinus'!$B$7:$E$912, 4, FALSE)), "", VLOOKUP(B73, 'SOG&amp;PlusMinus'!$B$7:$E$912, 4, FALSE))</f>
        <v>1</v>
      </c>
      <c r="N73" s="71">
        <f>VLOOKUP($B73, Paste!$A$3:$H$933, 5, FALSE)</f>
        <v>53.300000000000004</v>
      </c>
      <c r="O73" s="11">
        <f>IF(ISERROR(VLOOKUP(B73, Paste!$AB$3:$AE$2349, 3, FALSE)), "", VLOOKUP(B73, Paste!$AB$3:$AE$2349, 3, FALSE))</f>
        <v>16</v>
      </c>
      <c r="P73" s="11">
        <f>IF(ISERROR(VLOOKUP(B73, Paste!$AB$3:$AC$2343, 2, FALSE)), "", VLOOKUP(B73, Paste!$AB$3:$AC$2343, 2, FALSE))</f>
        <v>21</v>
      </c>
      <c r="Q73" s="11">
        <f>IF(ISERROR(VLOOKUP(B73, Paste!$AB$3:$AE$2349, 4, FALSE)), "", VLOOKUP(B73, Paste!$AB$3:$AE$2349, 4, FALSE))</f>
        <v>180</v>
      </c>
      <c r="R73" s="11" t="str">
        <f>IF(ISERROR(VLOOKUP(B73, Paste!$N$3:$N$250, 1, FALSE)), "", VLOOKUP(B73, Paste!$N$3:$O$250, 2, FALSE))</f>
        <v/>
      </c>
      <c r="S73" s="27" t="e">
        <f>VLOOKUP($B73, Paste!$W$3:$Z$10064, IF($H$4="Cap Hit",3, IF($H$4="AAV", 4, 2)), FALSE)</f>
        <v>#N/A</v>
      </c>
      <c r="T73" s="11" t="str">
        <f>IF(ISERROR(VLOOKUP(B73, Paste!$Q$3:$Q$245, 1, FALSE)), "", VLOOKUP(B73, Paste!$Q$3:$R$245, 2, FALSE))</f>
        <v/>
      </c>
      <c r="U73" s="18" t="str">
        <f>IF(VLOOKUP(B73, 'Points&amp;Potential'!$B$7:$O$943, 14, FALSE)=0, "", VLOOKUP(B73, 'Points&amp;Potential'!$B$7:$O$943, 14, FALSE))</f>
        <v/>
      </c>
      <c r="V73" s="7" t="str">
        <f>IF(ISERROR(VLOOKUP(B73, Paste!$T$3:$T$1045, 1, FALSE)), "", VLOOKUP(B73, Paste!$T$3:$U$1144, 2, FALSE))</f>
        <v>Y</v>
      </c>
    </row>
    <row r="74" spans="1:22">
      <c r="A74" s="11">
        <v>68</v>
      </c>
      <c r="B74" s="67" t="s">
        <v>98</v>
      </c>
      <c r="C74" s="11">
        <f>VLOOKUP(B74, Paste!$AG$3:$AH$2083, 2, FALSE)</f>
        <v>27.4</v>
      </c>
      <c r="D74" s="11" t="str">
        <f>VLOOKUP($B74, Paste!$A$3:$H$933, 6, FALSE)</f>
        <v>C</v>
      </c>
      <c r="E74" s="11">
        <f>IFERROR(VLOOKUP($B74, Paste!$J$3:$L$933, 3, FALSE), "")</f>
        <v>75</v>
      </c>
      <c r="F74" s="11">
        <f>IFERROR(VLOOKUP($B74, Paste!$J$3:$L$933, 2, FALSE), "")</f>
        <v>88</v>
      </c>
      <c r="G74" s="11" t="str">
        <f>VLOOKUP($B74, Paste!$A$3:$H$933, 8, FALSE)</f>
        <v>NJD</v>
      </c>
      <c r="H74" s="71">
        <f>VLOOKUP($B74, Paste!$A$3:$H$933, 2, FALSE)</f>
        <v>79</v>
      </c>
      <c r="I74" s="71">
        <f>VLOOKUP($B74, Paste!$A$3:$H$933, 3, FALSE)</f>
        <v>31.3783407215317</v>
      </c>
      <c r="J74" s="71">
        <f t="shared" si="1"/>
        <v>38.054234531940509</v>
      </c>
      <c r="K74" s="71">
        <f>VLOOKUP($B74, Paste!$A$3:$H$933, 4, FALSE)</f>
        <v>69.432575253472208</v>
      </c>
      <c r="L74" s="11" t="str">
        <f>IF(ISBLANK(VLOOKUP(B74, 'SOG&amp;PlusMinus'!$B$7:$E$912, 3, FALSE)), "", VLOOKUP(B74,'SOG&amp;PlusMinus'!$B$7:$E$912, 3, FALSE))</f>
        <v>C</v>
      </c>
      <c r="M74" s="11">
        <f>IF(ISBLANK(VLOOKUP(B74, 'SOG&amp;PlusMinus'!$B$7:$E$912, 4, FALSE)), "", VLOOKUP(B74, 'SOG&amp;PlusMinus'!$B$7:$E$912, 4, FALSE))</f>
        <v>1</v>
      </c>
      <c r="N74" s="71">
        <f>VLOOKUP($B74, Paste!$A$3:$H$933, 5, FALSE)</f>
        <v>21.135964912280702</v>
      </c>
      <c r="O74" s="11">
        <f>IF(ISERROR(VLOOKUP(B74, Paste!$AB$3:$AE$2349, 3, FALSE)), "", VLOOKUP(B74, Paste!$AB$3:$AE$2349, 3, FALSE))</f>
        <v>50</v>
      </c>
      <c r="P74" s="11">
        <f>IF(ISERROR(VLOOKUP(B74, Paste!$AB$3:$AC$2343, 2, FALSE)), "", VLOOKUP(B74, Paste!$AB$3:$AC$2343, 2, FALSE))</f>
        <v>58</v>
      </c>
      <c r="Q74" s="11">
        <f>IF(ISERROR(VLOOKUP(B74, Paste!$AB$3:$AE$2349, 4, FALSE)), "", VLOOKUP(B74, Paste!$AB$3:$AE$2349, 4, FALSE))</f>
        <v>198</v>
      </c>
      <c r="R74" s="11" t="str">
        <f>IF(ISERROR(VLOOKUP(B74, Paste!$N$3:$N$250, 1, FALSE)), "", VLOOKUP(B74, Paste!$N$3:$O$250, 2, FALSE))</f>
        <v/>
      </c>
      <c r="S74" s="27">
        <f>VLOOKUP($B74, Paste!$W$3:$Z$10064, IF($H$4="Cap Hit",3, IF($H$4="AAV", 4, 2)), FALSE)</f>
        <v>7.25</v>
      </c>
      <c r="T74" s="11" t="str">
        <f>IF(ISERROR(VLOOKUP(B74, Paste!$Q$3:$Q$245, 1, FALSE)), "", VLOOKUP(B74, Paste!$Q$3:$R$245, 2, FALSE))</f>
        <v/>
      </c>
      <c r="U74" s="18" t="str">
        <f>IF(VLOOKUP(B74, 'Points&amp;Potential'!$B$7:$O$943, 14, FALSE)=0, "", VLOOKUP(B74, 'Points&amp;Potential'!$B$7:$O$943, 14, FALSE))</f>
        <v/>
      </c>
      <c r="V74" s="7" t="str">
        <f>IF(ISERROR(VLOOKUP(B74, Paste!$T$3:$T$1045, 1, FALSE)), "", VLOOKUP(B74, Paste!$T$3:$U$1144, 2, FALSE))</f>
        <v/>
      </c>
    </row>
    <row r="75" spans="1:22">
      <c r="A75" s="11">
        <v>69</v>
      </c>
      <c r="B75" s="67" t="s">
        <v>99</v>
      </c>
      <c r="C75" s="11">
        <f>VLOOKUP(B75, Paste!$AG$3:$AH$2083, 2, FALSE)</f>
        <v>27.6</v>
      </c>
      <c r="D75" s="11" t="str">
        <f>VLOOKUP($B75, Paste!$A$3:$H$933, 6, FALSE)</f>
        <v>C</v>
      </c>
      <c r="E75" s="11">
        <f>IFERROR(VLOOKUP($B75, Paste!$J$3:$L$933, 3, FALSE), "")</f>
        <v>68</v>
      </c>
      <c r="F75" s="11">
        <f>IFERROR(VLOOKUP($B75, Paste!$J$3:$L$933, 2, FALSE), "")</f>
        <v>102</v>
      </c>
      <c r="G75" s="11" t="str">
        <f>VLOOKUP($B75, Paste!$A$3:$H$933, 8, FALSE)</f>
        <v>VAN</v>
      </c>
      <c r="H75" s="71">
        <f>VLOOKUP($B75, Paste!$A$3:$H$933, 2, FALSE)</f>
        <v>76</v>
      </c>
      <c r="I75" s="71">
        <f>VLOOKUP($B75, Paste!$A$3:$H$933, 3, FALSE)</f>
        <v>19.792481113479624</v>
      </c>
      <c r="J75" s="71">
        <f t="shared" si="1"/>
        <v>49.53980006707593</v>
      </c>
      <c r="K75" s="71">
        <f>VLOOKUP($B75, Paste!$A$3:$H$933, 4, FALSE)</f>
        <v>69.332281180555555</v>
      </c>
      <c r="L75" s="11" t="str">
        <f>IF(ISBLANK(VLOOKUP(B75, 'SOG&amp;PlusMinus'!$B$7:$E$912, 3, FALSE)), "", VLOOKUP(B75,'SOG&amp;PlusMinus'!$B$7:$E$912, 3, FALSE))</f>
        <v>D</v>
      </c>
      <c r="M75" s="11">
        <f>IF(ISBLANK(VLOOKUP(B75, 'SOG&amp;PlusMinus'!$B$7:$E$912, 4, FALSE)), "", VLOOKUP(B75, 'SOG&amp;PlusMinus'!$B$7:$E$912, 4, FALSE))</f>
        <v>1</v>
      </c>
      <c r="N75" s="71">
        <f>VLOOKUP($B75, Paste!$A$3:$H$933, 5, FALSE)</f>
        <v>15.890909090909091</v>
      </c>
      <c r="O75" s="11">
        <f>IF(ISERROR(VLOOKUP(B75, Paste!$AB$3:$AE$2349, 3, FALSE)), "", VLOOKUP(B75, Paste!$AB$3:$AE$2349, 3, FALSE))</f>
        <v>79</v>
      </c>
      <c r="P75" s="11">
        <f>IF(ISERROR(VLOOKUP(B75, Paste!$AB$3:$AC$2343, 2, FALSE)), "", VLOOKUP(B75, Paste!$AB$3:$AC$2343, 2, FALSE))</f>
        <v>88</v>
      </c>
      <c r="Q75" s="11">
        <f>IF(ISERROR(VLOOKUP(B75, Paste!$AB$3:$AE$2349, 4, FALSE)), "", VLOOKUP(B75, Paste!$AB$3:$AE$2349, 4, FALSE))</f>
        <v>152</v>
      </c>
      <c r="R75" s="11">
        <f>IF(ISERROR(VLOOKUP(B75, Paste!$N$3:$N$250, 1, FALSE)), "", VLOOKUP(B75, Paste!$N$3:$O$250, 2, FALSE))</f>
        <v>90</v>
      </c>
      <c r="S75" s="27">
        <f>VLOOKUP($B75, Paste!$W$3:$Z$10064, IF($H$4="Cap Hit",3, IF($H$4="AAV", 4, 2)), FALSE)</f>
        <v>11.6</v>
      </c>
      <c r="T75" s="11" t="str">
        <f>IF(ISERROR(VLOOKUP(B75, Paste!$Q$3:$Q$245, 1, FALSE)), "", VLOOKUP(B75, Paste!$Q$3:$R$245, 2, FALSE))</f>
        <v/>
      </c>
      <c r="U75" s="18" t="str">
        <f>IF(VLOOKUP(B75, 'Points&amp;Potential'!$B$7:$O$943, 14, FALSE)=0, "", VLOOKUP(B75, 'Points&amp;Potential'!$B$7:$O$943, 14, FALSE))</f>
        <v/>
      </c>
      <c r="V75" s="7" t="str">
        <f>IF(ISERROR(VLOOKUP(B75, Paste!$T$3:$T$1045, 1, FALSE)), "", VLOOKUP(B75, Paste!$T$3:$U$1144, 2, FALSE))</f>
        <v/>
      </c>
    </row>
    <row r="76" spans="1:22">
      <c r="A76" s="11">
        <v>70</v>
      </c>
      <c r="B76" s="67" t="s">
        <v>100</v>
      </c>
      <c r="C76" s="11">
        <f>VLOOKUP(B76, Paste!$AG$3:$AH$2083, 2, FALSE)</f>
        <v>29.1</v>
      </c>
      <c r="D76" s="11" t="str">
        <f>VLOOKUP($B76, Paste!$A$3:$H$933, 6, FALSE)</f>
        <v>C</v>
      </c>
      <c r="E76" s="11">
        <f>IFERROR(VLOOKUP($B76, Paste!$J$3:$L$933, 3, FALSE), "")</f>
        <v>72</v>
      </c>
      <c r="F76" s="11">
        <f>IFERROR(VLOOKUP($B76, Paste!$J$3:$L$933, 2, FALSE), "")</f>
        <v>90</v>
      </c>
      <c r="G76" s="11" t="str">
        <f>VLOOKUP($B76, Paste!$A$3:$H$933, 8, FALSE)</f>
        <v>NYI</v>
      </c>
      <c r="H76" s="71">
        <f>VLOOKUP($B76, Paste!$A$3:$H$933, 2, FALSE)</f>
        <v>79</v>
      </c>
      <c r="I76" s="71">
        <f>VLOOKUP($B76, Paste!$A$3:$H$933, 3, FALSE)</f>
        <v>19.75</v>
      </c>
      <c r="J76" s="71">
        <f t="shared" si="1"/>
        <v>49.319453124999995</v>
      </c>
      <c r="K76" s="71">
        <f>VLOOKUP($B76, Paste!$A$3:$H$933, 4, FALSE)</f>
        <v>69.069453124999995</v>
      </c>
      <c r="L76" s="11" t="str">
        <f>IF(ISBLANK(VLOOKUP(B76, 'SOG&amp;PlusMinus'!$B$7:$E$912, 3, FALSE)), "", VLOOKUP(B76,'SOG&amp;PlusMinus'!$B$7:$E$912, 3, FALSE))</f>
        <v>B</v>
      </c>
      <c r="M76" s="11">
        <f>IF(ISBLANK(VLOOKUP(B76, 'SOG&amp;PlusMinus'!$B$7:$E$912, 4, FALSE)), "", VLOOKUP(B76, 'SOG&amp;PlusMinus'!$B$7:$E$912, 4, FALSE))</f>
        <v>1</v>
      </c>
      <c r="N76" s="71">
        <f>VLOOKUP($B76, Paste!$A$3:$H$933, 5, FALSE)</f>
        <v>47.4</v>
      </c>
      <c r="O76" s="11">
        <f>IF(ISERROR(VLOOKUP(B76, Paste!$AB$3:$AE$2349, 3, FALSE)), "", VLOOKUP(B76, Paste!$AB$3:$AE$2349, 3, FALSE))</f>
        <v>36</v>
      </c>
      <c r="P76" s="11">
        <f>IF(ISERROR(VLOOKUP(B76, Paste!$AB$3:$AC$2343, 2, FALSE)), "", VLOOKUP(B76, Paste!$AB$3:$AC$2343, 2, FALSE))</f>
        <v>53</v>
      </c>
      <c r="Q76" s="11">
        <f>IF(ISERROR(VLOOKUP(B76, Paste!$AB$3:$AE$2349, 4, FALSE)), "", VLOOKUP(B76, Paste!$AB$3:$AE$2349, 4, FALSE))</f>
        <v>190</v>
      </c>
      <c r="R76" s="11" t="str">
        <f>IF(ISERROR(VLOOKUP(B76, Paste!$N$3:$N$250, 1, FALSE)), "", VLOOKUP(B76, Paste!$N$3:$O$250, 2, FALSE))</f>
        <v/>
      </c>
      <c r="S76" s="27">
        <f>VLOOKUP($B76, Paste!$W$3:$Z$10064, IF($H$4="Cap Hit",3, IF($H$4="AAV", 4, 2)), FALSE)</f>
        <v>9.15</v>
      </c>
      <c r="T76" s="11" t="str">
        <f>IF(ISERROR(VLOOKUP(B76, Paste!$Q$3:$Q$245, 1, FALSE)), "", VLOOKUP(B76, Paste!$Q$3:$R$245, 2, FALSE))</f>
        <v/>
      </c>
      <c r="U76" s="18" t="str">
        <f>IF(VLOOKUP(B76, 'Points&amp;Potential'!$B$7:$O$943, 14, FALSE)=0, "", VLOOKUP(B76, 'Points&amp;Potential'!$B$7:$O$943, 14, FALSE))</f>
        <v/>
      </c>
      <c r="V76" s="7" t="str">
        <f>IF(ISERROR(VLOOKUP(B76, Paste!$T$3:$T$1045, 1, FALSE)), "", VLOOKUP(B76, Paste!$T$3:$U$1144, 2, FALSE))</f>
        <v/>
      </c>
    </row>
    <row r="77" spans="1:22">
      <c r="A77" s="11">
        <v>71</v>
      </c>
      <c r="B77" s="67" t="s">
        <v>101</v>
      </c>
      <c r="C77" s="11">
        <f>VLOOKUP(B77, Paste!$AG$3:$AH$2083, 2, FALSE)</f>
        <v>35.700000000000003</v>
      </c>
      <c r="D77" s="11" t="str">
        <f>VLOOKUP($B77, Paste!$A$3:$H$933, 6, FALSE)</f>
        <v>C</v>
      </c>
      <c r="E77" s="11">
        <f>IFERROR(VLOOKUP($B77, Paste!$J$3:$L$933, 3, FALSE), "")</f>
        <v>65</v>
      </c>
      <c r="F77" s="11">
        <f>IFERROR(VLOOKUP($B77, Paste!$J$3:$L$933, 2, FALSE), "")</f>
        <v>77</v>
      </c>
      <c r="G77" s="11" t="str">
        <f>VLOOKUP($B77, Paste!$A$3:$H$933, 8, FALSE)</f>
        <v>TOR</v>
      </c>
      <c r="H77" s="71">
        <f>VLOOKUP($B77, Paste!$A$3:$H$933, 2, FALSE)</f>
        <v>81</v>
      </c>
      <c r="I77" s="71">
        <f>VLOOKUP($B77, Paste!$A$3:$H$933, 3, FALSE)</f>
        <v>32.485002991333737</v>
      </c>
      <c r="J77" s="71">
        <f t="shared" si="1"/>
        <v>36.367692789916283</v>
      </c>
      <c r="K77" s="71">
        <f>VLOOKUP($B77, Paste!$A$3:$H$933, 4, FALSE)</f>
        <v>68.85269578125002</v>
      </c>
      <c r="L77" s="11" t="str">
        <f>IF(ISBLANK(VLOOKUP(B77, 'SOG&amp;PlusMinus'!$B$7:$E$912, 3, FALSE)), "", VLOOKUP(B77,'SOG&amp;PlusMinus'!$B$7:$E$912, 3, FALSE))</f>
        <v>D</v>
      </c>
      <c r="M77" s="11">
        <f>IF(ISBLANK(VLOOKUP(B77, 'SOG&amp;PlusMinus'!$B$7:$E$912, 4, FALSE)), "", VLOOKUP(B77, 'SOG&amp;PlusMinus'!$B$7:$E$912, 4, FALSE))</f>
        <v>2</v>
      </c>
      <c r="N77" s="71">
        <f>VLOOKUP($B77, Paste!$A$3:$H$933, 5, FALSE)</f>
        <v>35.544303797468359</v>
      </c>
      <c r="O77" s="11">
        <f>IF(ISERROR(VLOOKUP(B77, Paste!$AB$3:$AE$2349, 3, FALSE)), "", VLOOKUP(B77, Paste!$AB$3:$AE$2349, 3, FALSE))</f>
        <v>65</v>
      </c>
      <c r="P77" s="11">
        <f>IF(ISERROR(VLOOKUP(B77, Paste!$AB$3:$AC$2343, 2, FALSE)), "", VLOOKUP(B77, Paste!$AB$3:$AC$2343, 2, FALSE))</f>
        <v>32</v>
      </c>
      <c r="Q77" s="11">
        <f>IF(ISERROR(VLOOKUP(B77, Paste!$AB$3:$AE$2349, 4, FALSE)), "", VLOOKUP(B77, Paste!$AB$3:$AE$2349, 4, FALSE))</f>
        <v>194</v>
      </c>
      <c r="R77" s="11" t="str">
        <f>IF(ISERROR(VLOOKUP(B77, Paste!$N$3:$N$250, 1, FALSE)), "", VLOOKUP(B77, Paste!$N$3:$O$250, 2, FALSE))</f>
        <v/>
      </c>
      <c r="S77" s="27">
        <f>VLOOKUP($B77, Paste!$W$3:$Z$10064, IF($H$4="Cap Hit",3, IF($H$4="AAV", 4, 2)), FALSE)</f>
        <v>4.3892790000000002</v>
      </c>
      <c r="T77" s="11" t="str">
        <f>IF(ISERROR(VLOOKUP(B77, Paste!$Q$3:$Q$245, 1, FALSE)), "", VLOOKUP(B77, Paste!$Q$3:$R$245, 2, FALSE))</f>
        <v/>
      </c>
      <c r="U77" s="18" t="str">
        <f>IF(VLOOKUP(B77, 'Points&amp;Potential'!$B$7:$O$943, 14, FALSE)=0, "", VLOOKUP(B77, 'Points&amp;Potential'!$B$7:$O$943, 14, FALSE))</f>
        <v/>
      </c>
      <c r="V77" s="7" t="str">
        <f>IF(ISERROR(VLOOKUP(B77, Paste!$T$3:$T$1045, 1, FALSE)), "", VLOOKUP(B77, Paste!$T$3:$U$1144, 2, FALSE))</f>
        <v/>
      </c>
    </row>
    <row r="78" spans="1:22">
      <c r="A78" s="11">
        <v>72</v>
      </c>
      <c r="B78" s="67" t="s">
        <v>102</v>
      </c>
      <c r="C78" s="11">
        <f>VLOOKUP(B78, Paste!$AG$3:$AH$2083, 2, FALSE)</f>
        <v>23.7</v>
      </c>
      <c r="D78" s="11" t="str">
        <f>VLOOKUP($B78, Paste!$A$3:$H$933, 6, FALSE)</f>
        <v>LW</v>
      </c>
      <c r="E78" s="11">
        <f>IFERROR(VLOOKUP($B78, Paste!$J$3:$L$933, 3, FALSE), "")</f>
        <v>73</v>
      </c>
      <c r="F78" s="11">
        <f>IFERROR(VLOOKUP($B78, Paste!$J$3:$L$933, 2, FALSE), "")</f>
        <v>85</v>
      </c>
      <c r="G78" s="11" t="str">
        <f>VLOOKUP($B78, Paste!$A$3:$H$933, 8, FALSE)</f>
        <v>TOR</v>
      </c>
      <c r="H78" s="71">
        <f>VLOOKUP($B78, Paste!$A$3:$H$933, 2, FALSE)</f>
        <v>81</v>
      </c>
      <c r="I78" s="71">
        <f>VLOOKUP($B78, Paste!$A$3:$H$933, 3, FALSE)</f>
        <v>24.3</v>
      </c>
      <c r="J78" s="71">
        <f t="shared" si="1"/>
        <v>44.537343750000019</v>
      </c>
      <c r="K78" s="71">
        <f>VLOOKUP($B78, Paste!$A$3:$H$933, 4, FALSE)</f>
        <v>68.837343750000016</v>
      </c>
      <c r="L78" s="11" t="str">
        <f>IF(ISBLANK(VLOOKUP(B78, 'SOG&amp;PlusMinus'!$B$7:$E$912, 3, FALSE)), "", VLOOKUP(B78,'SOG&amp;PlusMinus'!$B$7:$E$912, 3, FALSE))</f>
        <v>D</v>
      </c>
      <c r="M78" s="11">
        <f>IF(ISBLANK(VLOOKUP(B78, 'SOG&amp;PlusMinus'!$B$7:$E$912, 4, FALSE)), "", VLOOKUP(B78, 'SOG&amp;PlusMinus'!$B$7:$E$912, 4, FALSE))</f>
        <v>1</v>
      </c>
      <c r="N78" s="71">
        <f>VLOOKUP($B78, Paste!$A$3:$H$933, 5, FALSE)</f>
        <v>39.9873417721519</v>
      </c>
      <c r="O78" s="11">
        <f>IF(ISERROR(VLOOKUP(B78, Paste!$AB$3:$AE$2349, 3, FALSE)), "", VLOOKUP(B78, Paste!$AB$3:$AE$2349, 3, FALSE))</f>
        <v>162</v>
      </c>
      <c r="P78" s="11">
        <f>IF(ISERROR(VLOOKUP(B78, Paste!$AB$3:$AC$2343, 2, FALSE)), "", VLOOKUP(B78, Paste!$AB$3:$AC$2343, 2, FALSE))</f>
        <v>36</v>
      </c>
      <c r="Q78" s="11">
        <f>IF(ISERROR(VLOOKUP(B78, Paste!$AB$3:$AE$2349, 4, FALSE)), "", VLOOKUP(B78, Paste!$AB$3:$AE$2349, 4, FALSE))</f>
        <v>154</v>
      </c>
      <c r="R78" s="11" t="str">
        <f>IF(ISERROR(VLOOKUP(B78, Paste!$N$3:$N$250, 1, FALSE)), "", VLOOKUP(B78, Paste!$N$3:$O$250, 2, FALSE))</f>
        <v/>
      </c>
      <c r="S78" s="27">
        <f>VLOOKUP($B78, Paste!$W$3:$Z$10064, IF($H$4="Cap Hit",3, IF($H$4="AAV", 4, 2)), FALSE)</f>
        <v>7.75</v>
      </c>
      <c r="T78" s="11" t="str">
        <f>IF(ISERROR(VLOOKUP(B78, Paste!$Q$3:$Q$245, 1, FALSE)), "", VLOOKUP(B78, Paste!$Q$3:$R$245, 2, FALSE))</f>
        <v/>
      </c>
      <c r="U78" s="18" t="str">
        <f>IF(VLOOKUP(B78, 'Points&amp;Potential'!$B$7:$O$943, 14, FALSE)=0, "", VLOOKUP(B78, 'Points&amp;Potential'!$B$7:$O$943, 14, FALSE))</f>
        <v/>
      </c>
      <c r="V78" s="7" t="str">
        <f>IF(ISERROR(VLOOKUP(B78, Paste!$T$3:$T$1045, 1, FALSE)), "", VLOOKUP(B78, Paste!$T$3:$U$1144, 2, FALSE))</f>
        <v/>
      </c>
    </row>
    <row r="79" spans="1:22">
      <c r="A79" s="11">
        <v>73</v>
      </c>
      <c r="B79" s="67" t="s">
        <v>103</v>
      </c>
      <c r="C79" s="11">
        <f>VLOOKUP(B79, Paste!$AG$3:$AH$2083, 2, FALSE)</f>
        <v>21.2</v>
      </c>
      <c r="D79" s="11" t="str">
        <f>VLOOKUP($B79, Paste!$A$3:$H$933, 6, FALSE)</f>
        <v>RW</v>
      </c>
      <c r="E79" s="11">
        <f>IFERROR(VLOOKUP($B79, Paste!$J$3:$L$933, 3, FALSE), "")</f>
        <v>70</v>
      </c>
      <c r="F79" s="11">
        <f>IFERROR(VLOOKUP($B79, Paste!$J$3:$L$933, 2, FALSE), "")</f>
        <v>88</v>
      </c>
      <c r="G79" s="11" t="str">
        <f>VLOOKUP($B79, Paste!$A$3:$H$933, 8, FALSE)</f>
        <v>SJS</v>
      </c>
      <c r="H79" s="71">
        <f>VLOOKUP($B79, Paste!$A$3:$H$933, 2, FALSE)</f>
        <v>73.5</v>
      </c>
      <c r="I79" s="71">
        <f>VLOOKUP($B79, Paste!$A$3:$H$933, 3, FALSE)</f>
        <v>25.724999999999998</v>
      </c>
      <c r="J79" s="71">
        <f t="shared" si="1"/>
        <v>43.032647291666663</v>
      </c>
      <c r="K79" s="71">
        <f>VLOOKUP($B79, Paste!$A$3:$H$933, 4, FALSE)</f>
        <v>68.757647291666657</v>
      </c>
      <c r="L79" s="11" t="str">
        <f>IF(ISBLANK(VLOOKUP(B79, 'SOG&amp;PlusMinus'!$B$7:$E$912, 3, FALSE)), "", VLOOKUP(B79,'SOG&amp;PlusMinus'!$B$7:$E$912, 3, FALSE))</f>
        <v>C</v>
      </c>
      <c r="M79" s="11">
        <f>IF(ISBLANK(VLOOKUP(B79, 'SOG&amp;PlusMinus'!$B$7:$E$912, 4, FALSE)), "", VLOOKUP(B79, 'SOG&amp;PlusMinus'!$B$7:$E$912, 4, FALSE))</f>
        <v>1</v>
      </c>
      <c r="N79" s="71">
        <f>VLOOKUP($B79, Paste!$A$3:$H$933, 5, FALSE)</f>
        <v>17.64</v>
      </c>
      <c r="O79" s="11">
        <f>IF(ISERROR(VLOOKUP(B79, Paste!$AB$3:$AE$2349, 3, FALSE)), "", VLOOKUP(B79, Paste!$AB$3:$AE$2349, 3, FALSE))</f>
        <v>22</v>
      </c>
      <c r="P79" s="11">
        <f>IF(ISERROR(VLOOKUP(B79, Paste!$AB$3:$AC$2343, 2, FALSE)), "", VLOOKUP(B79, Paste!$AB$3:$AC$2343, 2, FALSE))</f>
        <v>18</v>
      </c>
      <c r="Q79" s="11">
        <f>IF(ISERROR(VLOOKUP(B79, Paste!$AB$3:$AE$2349, 4, FALSE)), "", VLOOKUP(B79, Paste!$AB$3:$AE$2349, 4, FALSE))</f>
        <v>191</v>
      </c>
      <c r="R79" s="11" t="str">
        <f>IF(ISERROR(VLOOKUP(B79, Paste!$N$3:$N$250, 1, FALSE)), "", VLOOKUP(B79, Paste!$N$3:$O$250, 2, FALSE))</f>
        <v/>
      </c>
      <c r="S79" s="27">
        <f>VLOOKUP($B79, Paste!$W$3:$Z$10064, IF($H$4="Cap Hit",3, IF($H$4="AAV", 4, 2)), FALSE)</f>
        <v>4.1500000000000004</v>
      </c>
      <c r="T79" s="11" t="str">
        <f>IF(ISERROR(VLOOKUP(B79, Paste!$Q$3:$Q$245, 1, FALSE)), "", VLOOKUP(B79, Paste!$Q$3:$R$245, 2, FALSE))</f>
        <v/>
      </c>
      <c r="U79" s="18" t="str">
        <f>IF(VLOOKUP(B79, 'Points&amp;Potential'!$B$7:$O$943, 14, FALSE)=0, "", VLOOKUP(B79, 'Points&amp;Potential'!$B$7:$O$943, 14, FALSE))</f>
        <v/>
      </c>
      <c r="V79" s="7" t="str">
        <f>IF(ISERROR(VLOOKUP(B79, Paste!$T$3:$T$1045, 1, FALSE)), "", VLOOKUP(B79, Paste!$T$3:$U$1144, 2, FALSE))</f>
        <v/>
      </c>
    </row>
    <row r="80" spans="1:22">
      <c r="A80" s="11">
        <v>74</v>
      </c>
      <c r="B80" s="67" t="s">
        <v>104</v>
      </c>
      <c r="C80" s="11">
        <f>VLOOKUP(B80, Paste!$AG$3:$AH$2083, 2, FALSE)</f>
        <v>27.9</v>
      </c>
      <c r="D80" s="11" t="str">
        <f>VLOOKUP($B80, Paste!$A$3:$H$933, 6, FALSE)</f>
        <v>RW</v>
      </c>
      <c r="E80" s="11">
        <f>IFERROR(VLOOKUP($B80, Paste!$J$3:$L$933, 3, FALSE), "")</f>
        <v>68</v>
      </c>
      <c r="F80" s="11">
        <f>IFERROR(VLOOKUP($B80, Paste!$J$3:$L$933, 2, FALSE), "")</f>
        <v>83</v>
      </c>
      <c r="G80" s="11" t="str">
        <f>VLOOKUP($B80, Paste!$A$3:$H$933, 8, FALSE)</f>
        <v>BOS</v>
      </c>
      <c r="H80" s="71">
        <f>VLOOKUP($B80, Paste!$A$3:$H$933, 2, FALSE)</f>
        <v>80</v>
      </c>
      <c r="I80" s="71">
        <f>VLOOKUP($B80, Paste!$A$3:$H$933, 3, FALSE)</f>
        <v>35.200000000000003</v>
      </c>
      <c r="J80" s="71">
        <f t="shared" si="1"/>
        <v>33.490011249999995</v>
      </c>
      <c r="K80" s="71">
        <f>VLOOKUP($B80, Paste!$A$3:$H$933, 4, FALSE)</f>
        <v>68.690011249999998</v>
      </c>
      <c r="L80" s="11" t="str">
        <f>IF(ISBLANK(VLOOKUP(B80, 'SOG&amp;PlusMinus'!$B$7:$E$912, 3, FALSE)), "", VLOOKUP(B80,'SOG&amp;PlusMinus'!$B$7:$E$912, 3, FALSE))</f>
        <v>C</v>
      </c>
      <c r="M80" s="11">
        <f>IF(ISBLANK(VLOOKUP(B80, 'SOG&amp;PlusMinus'!$B$7:$E$912, 4, FALSE)), "", VLOOKUP(B80, 'SOG&amp;PlusMinus'!$B$7:$E$912, 4, FALSE))</f>
        <v>1</v>
      </c>
      <c r="N80" s="71">
        <f>VLOOKUP($B80, Paste!$A$3:$H$933, 5, FALSE)</f>
        <v>24.615384615384617</v>
      </c>
      <c r="O80" s="11">
        <f>IF(ISERROR(VLOOKUP(B80, Paste!$AB$3:$AE$2349, 3, FALSE)), "", VLOOKUP(B80, Paste!$AB$3:$AE$2349, 3, FALSE))</f>
        <v>110</v>
      </c>
      <c r="P80" s="11">
        <f>IF(ISERROR(VLOOKUP(B80, Paste!$AB$3:$AC$2343, 2, FALSE)), "", VLOOKUP(B80, Paste!$AB$3:$AC$2343, 2, FALSE))</f>
        <v>32</v>
      </c>
      <c r="Q80" s="11">
        <f>IF(ISERROR(VLOOKUP(B80, Paste!$AB$3:$AE$2349, 4, FALSE)), "", VLOOKUP(B80, Paste!$AB$3:$AE$2349, 4, FALSE))</f>
        <v>176</v>
      </c>
      <c r="R80" s="11" t="str">
        <f>IF(ISERROR(VLOOKUP(B80, Paste!$N$3:$N$250, 1, FALSE)), "", VLOOKUP(B80, Paste!$N$3:$O$250, 2, FALSE))</f>
        <v/>
      </c>
      <c r="S80" s="27">
        <f>VLOOKUP($B80, Paste!$W$3:$Z$10064, IF($H$4="Cap Hit",3, IF($H$4="AAV", 4, 2)), FALSE)</f>
        <v>5.5</v>
      </c>
      <c r="T80" s="11" t="str">
        <f>IF(ISERROR(VLOOKUP(B80, Paste!$Q$3:$Q$245, 1, FALSE)), "", VLOOKUP(B80, Paste!$Q$3:$R$245, 2, FALSE))</f>
        <v/>
      </c>
      <c r="U80" s="18" t="str">
        <f>IF(VLOOKUP(B80, 'Points&amp;Potential'!$B$7:$O$943, 14, FALSE)=0, "", VLOOKUP(B80, 'Points&amp;Potential'!$B$7:$O$943, 14, FALSE))</f>
        <v/>
      </c>
      <c r="V80" s="7" t="str">
        <f>IF(ISERROR(VLOOKUP(B80, Paste!$T$3:$T$1045, 1, FALSE)), "", VLOOKUP(B80, Paste!$T$3:$U$1144, 2, FALSE))</f>
        <v/>
      </c>
    </row>
    <row r="81" spans="1:22">
      <c r="A81" s="11">
        <v>75</v>
      </c>
      <c r="B81" s="67" t="s">
        <v>105</v>
      </c>
      <c r="C81" s="11">
        <f>VLOOKUP(B81, Paste!$AG$3:$AH$2083, 2, FALSE)</f>
        <v>21.5</v>
      </c>
      <c r="D81" s="11" t="str">
        <f>VLOOKUP($B81, Paste!$A$3:$H$933, 6, FALSE)</f>
        <v>LW</v>
      </c>
      <c r="E81" s="11">
        <f>IFERROR(VLOOKUP($B81, Paste!$J$3:$L$933, 3, FALSE), "")</f>
        <v>75</v>
      </c>
      <c r="F81" s="11">
        <f>IFERROR(VLOOKUP($B81, Paste!$J$3:$L$933, 2, FALSE), "")</f>
        <v>105</v>
      </c>
      <c r="G81" s="11" t="str">
        <f>VLOOKUP($B81, Paste!$A$3:$H$933, 8, FALSE)</f>
        <v>PHI</v>
      </c>
      <c r="H81" s="71">
        <f>VLOOKUP($B81, Paste!$A$3:$H$933, 2, FALSE)</f>
        <v>82.5</v>
      </c>
      <c r="I81" s="71">
        <f>VLOOKUP($B81, Paste!$A$3:$H$933, 3, FALSE)</f>
        <v>23.099674926005662</v>
      </c>
      <c r="J81" s="71">
        <f t="shared" si="1"/>
        <v>45.158693823994341</v>
      </c>
      <c r="K81" s="71">
        <f>VLOOKUP($B81, Paste!$A$3:$H$933, 4, FALSE)</f>
        <v>68.258368750000002</v>
      </c>
      <c r="L81" s="11" t="str">
        <f>IF(ISBLANK(VLOOKUP(B81, 'SOG&amp;PlusMinus'!$B$7:$E$912, 3, FALSE)), "", VLOOKUP(B81,'SOG&amp;PlusMinus'!$B$7:$E$912, 3, FALSE))</f>
        <v>C</v>
      </c>
      <c r="M81" s="11">
        <f>IF(ISBLANK(VLOOKUP(B81, 'SOG&amp;PlusMinus'!$B$7:$E$912, 4, FALSE)), "", VLOOKUP(B81, 'SOG&amp;PlusMinus'!$B$7:$E$912, 4, FALSE))</f>
        <v>1</v>
      </c>
      <c r="N81" s="71">
        <f>VLOOKUP($B81, Paste!$A$3:$H$933, 5, FALSE)</f>
        <v>53.625</v>
      </c>
      <c r="O81" s="11">
        <f>IF(ISERROR(VLOOKUP(B81, Paste!$AB$3:$AE$2349, 3, FALSE)), "", VLOOKUP(B81, Paste!$AB$3:$AE$2349, 3, FALSE))</f>
        <v>37</v>
      </c>
      <c r="P81" s="11">
        <f>IF(ISERROR(VLOOKUP(B81, Paste!$AB$3:$AC$2343, 2, FALSE)), "", VLOOKUP(B81, Paste!$AB$3:$AC$2343, 2, FALSE))</f>
        <v>25</v>
      </c>
      <c r="Q81" s="11">
        <f>IF(ISERROR(VLOOKUP(B81, Paste!$AB$3:$AE$2349, 4, FALSE)), "", VLOOKUP(B81, Paste!$AB$3:$AE$2349, 4, FALSE))</f>
        <v>190</v>
      </c>
      <c r="R81" s="11">
        <f>IF(ISERROR(VLOOKUP(B81, Paste!$N$3:$N$250, 1, FALSE)), "", VLOOKUP(B81, Paste!$N$3:$O$250, 2, FALSE))</f>
        <v>80</v>
      </c>
      <c r="S81" s="27">
        <f>VLOOKUP($B81, Paste!$W$3:$Z$10064, IF($H$4="Cap Hit",3, IF($H$4="AAV", 4, 2)), FALSE)</f>
        <v>4.25</v>
      </c>
      <c r="T81" s="11" t="str">
        <f>IF(ISERROR(VLOOKUP(B81, Paste!$Q$3:$Q$245, 1, FALSE)), "", VLOOKUP(B81, Paste!$Q$3:$R$245, 2, FALSE))</f>
        <v/>
      </c>
      <c r="U81" s="18" t="str">
        <f>IF(VLOOKUP(B81, 'Points&amp;Potential'!$B$7:$O$943, 14, FALSE)=0, "", VLOOKUP(B81, 'Points&amp;Potential'!$B$7:$O$943, 14, FALSE))</f>
        <v/>
      </c>
      <c r="V81" s="7" t="str">
        <f>IF(ISERROR(VLOOKUP(B81, Paste!$T$3:$T$1045, 1, FALSE)), "", VLOOKUP(B81, Paste!$T$3:$U$1144, 2, FALSE))</f>
        <v/>
      </c>
    </row>
    <row r="82" spans="1:22">
      <c r="A82" s="11">
        <v>76</v>
      </c>
      <c r="B82" s="67" t="s">
        <v>106</v>
      </c>
      <c r="C82" s="11">
        <f>VLOOKUP(B82, Paste!$AG$3:$AH$2083, 2, FALSE)</f>
        <v>36.4</v>
      </c>
      <c r="D82" s="11" t="str">
        <f>VLOOKUP($B82, Paste!$A$3:$H$933, 6, FALSE)</f>
        <v>RD</v>
      </c>
      <c r="E82" s="11">
        <f>IFERROR(VLOOKUP($B82, Paste!$J$3:$L$933, 3, FALSE), "")</f>
        <v>52</v>
      </c>
      <c r="F82" s="11">
        <f>IFERROR(VLOOKUP($B82, Paste!$J$3:$L$933, 2, FALSE), "")</f>
        <v>70</v>
      </c>
      <c r="G82" s="11" t="str">
        <f>VLOOKUP($B82, Paste!$A$3:$H$933, 8, FALSE)</f>
        <v>TBL</v>
      </c>
      <c r="H82" s="71">
        <f>VLOOKUP($B82, Paste!$A$3:$H$933, 2, FALSE)</f>
        <v>79.333333333333329</v>
      </c>
      <c r="I82" s="71">
        <f>VLOOKUP($B82, Paste!$A$3:$H$933, 3, FALSE)</f>
        <v>10.097003513398283</v>
      </c>
      <c r="J82" s="71">
        <f t="shared" si="1"/>
        <v>58.100805653268388</v>
      </c>
      <c r="K82" s="71">
        <f>VLOOKUP($B82, Paste!$A$3:$H$933, 4, FALSE)</f>
        <v>68.197809166666673</v>
      </c>
      <c r="L82" s="11" t="str">
        <f>IF(ISBLANK(VLOOKUP(B82, 'SOG&amp;PlusMinus'!$B$7:$E$912, 3, FALSE)), "", VLOOKUP(B82,'SOG&amp;PlusMinus'!$B$7:$E$912, 3, FALSE))</f>
        <v>B</v>
      </c>
      <c r="M82" s="11">
        <f>IF(ISBLANK(VLOOKUP(B82, 'SOG&amp;PlusMinus'!$B$7:$E$912, 4, FALSE)), "", VLOOKUP(B82, 'SOG&amp;PlusMinus'!$B$7:$E$912, 4, FALSE))</f>
        <v>1</v>
      </c>
      <c r="N82" s="71">
        <f>VLOOKUP($B82, Paste!$A$3:$H$933, 5, FALSE)</f>
        <v>32.143678160919535</v>
      </c>
      <c r="O82" s="11">
        <f>IF(ISERROR(VLOOKUP(B82, Paste!$AB$3:$AE$2349, 3, FALSE)), "", VLOOKUP(B82, Paste!$AB$3:$AE$2349, 3, FALSE))</f>
        <v>36</v>
      </c>
      <c r="P82" s="11">
        <f>IF(ISERROR(VLOOKUP(B82, Paste!$AB$3:$AC$2343, 2, FALSE)), "", VLOOKUP(B82, Paste!$AB$3:$AC$2343, 2, FALSE))</f>
        <v>111</v>
      </c>
      <c r="Q82" s="11">
        <f>IF(ISERROR(VLOOKUP(B82, Paste!$AB$3:$AE$2349, 4, FALSE)), "", VLOOKUP(B82, Paste!$AB$3:$AE$2349, 4, FALSE))</f>
        <v>175</v>
      </c>
      <c r="R82" s="11" t="str">
        <f>IF(ISERROR(VLOOKUP(B82, Paste!$N$3:$N$250, 1, FALSE)), "", VLOOKUP(B82, Paste!$N$3:$O$250, 2, FALSE))</f>
        <v/>
      </c>
      <c r="S82" s="27">
        <f>VLOOKUP($B82, Paste!$W$3:$Z$10064, IF($H$4="Cap Hit",3, IF($H$4="AAV", 4, 2)), FALSE)</f>
        <v>8.5</v>
      </c>
      <c r="T82" s="11" t="str">
        <f>IF(ISERROR(VLOOKUP(B82, Paste!$Q$3:$Q$245, 1, FALSE)), "", VLOOKUP(B82, Paste!$Q$3:$R$245, 2, FALSE))</f>
        <v/>
      </c>
      <c r="U82" s="18" t="str">
        <f>IF(VLOOKUP(B82, 'Points&amp;Potential'!$B$7:$O$943, 14, FALSE)=0, "", VLOOKUP(B82, 'Points&amp;Potential'!$B$7:$O$943, 14, FALSE))</f>
        <v/>
      </c>
      <c r="V82" s="7" t="str">
        <f>IF(ISERROR(VLOOKUP(B82, Paste!$T$3:$T$1045, 1, FALSE)), "", VLOOKUP(B82, Paste!$T$3:$U$1144, 2, FALSE))</f>
        <v/>
      </c>
    </row>
    <row r="83" spans="1:22">
      <c r="A83" s="11">
        <v>77</v>
      </c>
      <c r="B83" s="10" t="s">
        <v>107</v>
      </c>
      <c r="C83" s="11">
        <f>VLOOKUP(B83, Paste!$AG$3:$AH$2083, 2, FALSE)</f>
        <v>22.1</v>
      </c>
      <c r="D83" s="11" t="str">
        <f>VLOOKUP($B83, Paste!$A$3:$H$933, 6, FALSE)</f>
        <v>LW</v>
      </c>
      <c r="E83" s="11">
        <f>IFERROR(VLOOKUP($B83, Paste!$J$3:$L$933, 3, FALSE), "")</f>
        <v>72</v>
      </c>
      <c r="F83" s="11">
        <f>IFERROR(VLOOKUP($B83, Paste!$J$3:$L$933, 2, FALSE), "")</f>
        <v>92</v>
      </c>
      <c r="G83" s="11" t="str">
        <f>VLOOKUP($B83, Paste!$A$3:$H$933, 8, FALSE)</f>
        <v>UTA</v>
      </c>
      <c r="H83" s="71">
        <f>VLOOKUP($B83, Paste!$A$3:$H$933, 2, FALSE)</f>
        <v>72.333333333333329</v>
      </c>
      <c r="I83" s="71">
        <f>VLOOKUP($B83, Paste!$A$3:$H$933, 3, FALSE)</f>
        <v>24.757219393402824</v>
      </c>
      <c r="J83" s="71">
        <f t="shared" si="1"/>
        <v>43.298305537152729</v>
      </c>
      <c r="K83" s="71">
        <f>VLOOKUP($B83, Paste!$A$3:$H$933, 4, FALSE)</f>
        <v>68.055524930555549</v>
      </c>
      <c r="L83" s="11" t="str">
        <f>IF(ISBLANK(VLOOKUP(B83, 'SOG&amp;PlusMinus'!$B$7:$E$912, 3, FALSE)), "", VLOOKUP(B83,'SOG&amp;PlusMinus'!$B$7:$E$912, 3, FALSE))</f>
        <v>C</v>
      </c>
      <c r="M83" s="11">
        <f>IF(ISBLANK(VLOOKUP(B83, 'SOG&amp;PlusMinus'!$B$7:$E$912, 4, FALSE)), "", VLOOKUP(B83, 'SOG&amp;PlusMinus'!$B$7:$E$912, 4, FALSE))</f>
        <v>2</v>
      </c>
      <c r="N83" s="71">
        <f>VLOOKUP($B83, Paste!$A$3:$H$933, 5, FALSE)</f>
        <v>31.538704581358608</v>
      </c>
      <c r="O83" s="11">
        <f>IF(ISERROR(VLOOKUP(B83, Paste!$AB$3:$AE$2349, 3, FALSE)), "", VLOOKUP(B83, Paste!$AB$3:$AE$2349, 3, FALSE))</f>
        <v>65</v>
      </c>
      <c r="P83" s="11">
        <f>IF(ISERROR(VLOOKUP(B83, Paste!$AB$3:$AC$2343, 2, FALSE)), "", VLOOKUP(B83, Paste!$AB$3:$AC$2343, 2, FALSE))</f>
        <v>40</v>
      </c>
      <c r="Q83" s="11">
        <f>IF(ISERROR(VLOOKUP(B83, Paste!$AB$3:$AE$2349, 4, FALSE)), "", VLOOKUP(B83, Paste!$AB$3:$AE$2349, 4, FALSE))</f>
        <v>152</v>
      </c>
      <c r="R83" s="11">
        <f>IF(ISERROR(VLOOKUP(B83, Paste!$N$3:$N$250, 1, FALSE)), "", VLOOKUP(B83, Paste!$N$3:$O$250, 2, FALSE))</f>
        <v>85</v>
      </c>
      <c r="S83" s="27">
        <f>VLOOKUP($B83, Paste!$W$3:$Z$10064, IF($H$4="Cap Hit",3, IF($H$4="AAV", 4, 2)), FALSE)</f>
        <v>10</v>
      </c>
      <c r="T83" s="11" t="str">
        <f>IF(ISERROR(VLOOKUP(B83, Paste!$Q$3:$Q$245, 1, FALSE)), "", VLOOKUP(B83, Paste!$Q$3:$R$245, 2, FALSE))</f>
        <v/>
      </c>
      <c r="U83" s="18" t="str">
        <f>IF(VLOOKUP(B83, 'Points&amp;Potential'!$B$7:$O$943, 14, FALSE)=0, "", VLOOKUP(B83, 'Points&amp;Potential'!$B$7:$O$943, 14, FALSE))</f>
        <v/>
      </c>
      <c r="V83" s="7" t="str">
        <f>IF(ISERROR(VLOOKUP(B83, Paste!$T$3:$T$1045, 1, FALSE)), "", VLOOKUP(B83, Paste!$T$3:$U$1144, 2, FALSE))</f>
        <v/>
      </c>
    </row>
    <row r="84" spans="1:22">
      <c r="A84" s="11">
        <v>78</v>
      </c>
      <c r="B84" s="67" t="s">
        <v>108</v>
      </c>
      <c r="C84" s="11">
        <f>VLOOKUP(B84, Paste!$AG$3:$AH$2083, 2, FALSE)</f>
        <v>24.7</v>
      </c>
      <c r="D84" s="11" t="str">
        <f>VLOOKUP($B84, Paste!$A$3:$H$933, 6, FALSE)</f>
        <v>LW</v>
      </c>
      <c r="E84" s="11">
        <f>IFERROR(VLOOKUP($B84, Paste!$J$3:$L$933, 3, FALSE), "")</f>
        <v>72</v>
      </c>
      <c r="F84" s="11">
        <f>IFERROR(VLOOKUP($B84, Paste!$J$3:$L$933, 2, FALSE), "")</f>
        <v>85</v>
      </c>
      <c r="G84" s="11" t="str">
        <f>VLOOKUP($B84, Paste!$A$3:$H$933, 8, FALSE)</f>
        <v>STL</v>
      </c>
      <c r="H84" s="71">
        <f>VLOOKUP($B84, Paste!$A$3:$H$933, 2, FALSE)</f>
        <v>71</v>
      </c>
      <c r="I84" s="71">
        <f>VLOOKUP($B84, Paste!$A$3:$H$933, 3, FALSE)</f>
        <v>26.98</v>
      </c>
      <c r="J84" s="71">
        <f t="shared" si="1"/>
        <v>40.023291666666651</v>
      </c>
      <c r="K84" s="71">
        <f>VLOOKUP($B84, Paste!$A$3:$H$933, 4, FALSE)</f>
        <v>67.003291666666655</v>
      </c>
      <c r="L84" s="11" t="str">
        <f>IF(ISBLANK(VLOOKUP(B84, 'SOG&amp;PlusMinus'!$B$7:$E$912, 3, FALSE)), "", VLOOKUP(B84,'SOG&amp;PlusMinus'!$B$7:$E$912, 3, FALSE))</f>
        <v>B</v>
      </c>
      <c r="M84" s="11">
        <f>IF(ISBLANK(VLOOKUP(B84, 'SOG&amp;PlusMinus'!$B$7:$E$912, 4, FALSE)), "", VLOOKUP(B84, 'SOG&amp;PlusMinus'!$B$7:$E$912, 4, FALSE))</f>
        <v>1</v>
      </c>
      <c r="N84" s="71">
        <f>VLOOKUP($B84, Paste!$A$3:$H$933, 5, FALSE)</f>
        <v>24.074712643678158</v>
      </c>
      <c r="O84" s="11">
        <f>IF(ISERROR(VLOOKUP(B84, Paste!$AB$3:$AE$2349, 3, FALSE)), "", VLOOKUP(B84, Paste!$AB$3:$AE$2349, 3, FALSE))</f>
        <v>157</v>
      </c>
      <c r="P84" s="11">
        <f>IF(ISERROR(VLOOKUP(B84, Paste!$AB$3:$AC$2343, 2, FALSE)), "", VLOOKUP(B84, Paste!$AB$3:$AC$2343, 2, FALSE))</f>
        <v>46</v>
      </c>
      <c r="Q84" s="11">
        <f>IF(ISERROR(VLOOKUP(B84, Paste!$AB$3:$AE$2349, 4, FALSE)), "", VLOOKUP(B84, Paste!$AB$3:$AE$2349, 4, FALSE))</f>
        <v>185</v>
      </c>
      <c r="R84" s="11">
        <f>IF(ISERROR(VLOOKUP(B84, Paste!$N$3:$N$250, 1, FALSE)), "", VLOOKUP(B84, Paste!$N$3:$O$250, 2, FALSE))</f>
        <v>77</v>
      </c>
      <c r="S84" s="27">
        <f>VLOOKUP($B84, Paste!$W$3:$Z$10064, IF($H$4="Cap Hit",3, IF($H$4="AAV", 4, 2)), FALSE)</f>
        <v>7.75</v>
      </c>
      <c r="T84" s="11" t="str">
        <f>IF(ISERROR(VLOOKUP(B84, Paste!$Q$3:$Q$245, 1, FALSE)), "", VLOOKUP(B84, Paste!$Q$3:$R$245, 2, FALSE))</f>
        <v>Y</v>
      </c>
      <c r="U84" s="18" t="str">
        <f>IF(VLOOKUP(B84, 'Points&amp;Potential'!$B$7:$O$943, 14, FALSE)=0, "", VLOOKUP(B84, 'Points&amp;Potential'!$B$7:$O$943, 14, FALSE))</f>
        <v/>
      </c>
      <c r="V84" s="7" t="str">
        <f>IF(ISERROR(VLOOKUP(B84, Paste!$T$3:$T$1045, 1, FALSE)), "", VLOOKUP(B84, Paste!$T$3:$U$1144, 2, FALSE))</f>
        <v/>
      </c>
    </row>
    <row r="85" spans="1:22">
      <c r="A85" s="11">
        <v>79</v>
      </c>
      <c r="B85" s="67" t="s">
        <v>109</v>
      </c>
      <c r="C85" s="11">
        <f>VLOOKUP(B85, Paste!$AG$3:$AH$2083, 2, FALSE)</f>
        <v>35.4</v>
      </c>
      <c r="D85" s="11" t="str">
        <f>VLOOKUP($B85, Paste!$A$3:$H$933, 6, FALSE)</f>
        <v>C</v>
      </c>
      <c r="E85" s="11">
        <f>IFERROR(VLOOKUP($B85, Paste!$J$3:$L$933, 3, FALSE), "")</f>
        <v>52</v>
      </c>
      <c r="F85" s="11">
        <f>IFERROR(VLOOKUP($B85, Paste!$J$3:$L$933, 2, FALSE), "")</f>
        <v>78</v>
      </c>
      <c r="G85" s="11" t="str">
        <f>VLOOKUP($B85, Paste!$A$3:$H$933, 8, FALSE)</f>
        <v>NSH</v>
      </c>
      <c r="H85" s="71">
        <f>VLOOKUP($B85, Paste!$A$3:$H$933, 2, FALSE)</f>
        <v>83</v>
      </c>
      <c r="I85" s="71">
        <f>VLOOKUP($B85, Paste!$A$3:$H$933, 3, FALSE)</f>
        <v>24.09830346176669</v>
      </c>
      <c r="J85" s="71">
        <f t="shared" si="1"/>
        <v>42.579227788233297</v>
      </c>
      <c r="K85" s="71">
        <f>VLOOKUP($B85, Paste!$A$3:$H$933, 4, FALSE)</f>
        <v>66.677531249999987</v>
      </c>
      <c r="L85" s="11" t="str">
        <f>IF(ISBLANK(VLOOKUP(B85, 'SOG&amp;PlusMinus'!$B$7:$E$912, 3, FALSE)), "", VLOOKUP(B85,'SOG&amp;PlusMinus'!$B$7:$E$912, 3, FALSE))</f>
        <v>B</v>
      </c>
      <c r="M85" s="11">
        <f>IF(ISBLANK(VLOOKUP(B85, 'SOG&amp;PlusMinus'!$B$7:$E$912, 4, FALSE)), "", VLOOKUP(B85, 'SOG&amp;PlusMinus'!$B$7:$E$912, 4, FALSE))</f>
        <v>1</v>
      </c>
      <c r="N85" s="71">
        <f>VLOOKUP($B85, Paste!$A$3:$H$933, 5, FALSE)</f>
        <v>21.950413223140497</v>
      </c>
      <c r="O85" s="11">
        <f>IF(ISERROR(VLOOKUP(B85, Paste!$AB$3:$AE$2349, 3, FALSE)), "", VLOOKUP(B85, Paste!$AB$3:$AE$2349, 3, FALSE))</f>
        <v>21</v>
      </c>
      <c r="P85" s="11">
        <f>IF(ISERROR(VLOOKUP(B85, Paste!$AB$3:$AC$2343, 2, FALSE)), "", VLOOKUP(B85, Paste!$AB$3:$AC$2343, 2, FALSE))</f>
        <v>62</v>
      </c>
      <c r="Q85" s="11">
        <f>IF(ISERROR(VLOOKUP(B85, Paste!$AB$3:$AE$2349, 4, FALSE)), "", VLOOKUP(B85, Paste!$AB$3:$AE$2349, 4, FALSE))</f>
        <v>149</v>
      </c>
      <c r="R85" s="11" t="str">
        <f>IF(ISERROR(VLOOKUP(B85, Paste!$N$3:$N$250, 1, FALSE)), "", VLOOKUP(B85, Paste!$N$3:$O$250, 2, FALSE))</f>
        <v/>
      </c>
      <c r="S85" s="27">
        <f>VLOOKUP($B85, Paste!$W$3:$Z$10064, IF($H$4="Cap Hit",3, IF($H$4="AAV", 4, 2)), FALSE)</f>
        <v>4.5</v>
      </c>
      <c r="T85" s="11" t="str">
        <f>IF(ISERROR(VLOOKUP(B85, Paste!$Q$3:$Q$245, 1, FALSE)), "", VLOOKUP(B85, Paste!$Q$3:$R$245, 2, FALSE))</f>
        <v/>
      </c>
      <c r="U85" s="18" t="str">
        <f>IF(VLOOKUP(B85, 'Points&amp;Potential'!$B$7:$O$943, 14, FALSE)=0, "", VLOOKUP(B85, 'Points&amp;Potential'!$B$7:$O$943, 14, FALSE))</f>
        <v/>
      </c>
      <c r="V85" s="7" t="str">
        <f>IF(ISERROR(VLOOKUP(B85, Paste!$T$3:$T$1045, 1, FALSE)), "", VLOOKUP(B85, Paste!$T$3:$U$1144, 2, FALSE))</f>
        <v/>
      </c>
    </row>
    <row r="86" spans="1:22">
      <c r="A86" s="11">
        <v>80</v>
      </c>
      <c r="B86" s="67" t="s">
        <v>110</v>
      </c>
      <c r="C86" s="11">
        <f>VLOOKUP(B86, Paste!$AG$3:$AH$2083, 2, FALSE)</f>
        <v>28.3</v>
      </c>
      <c r="D86" s="11" t="str">
        <f>VLOOKUP($B86, Paste!$A$3:$H$933, 6, FALSE)</f>
        <v>RD</v>
      </c>
      <c r="E86" s="11">
        <f>IFERROR(VLOOKUP($B86, Paste!$J$3:$L$933, 3, FALSE), "")</f>
        <v>72</v>
      </c>
      <c r="F86" s="11">
        <f>IFERROR(VLOOKUP($B86, Paste!$J$3:$L$933, 2, FALSE), "")</f>
        <v>90</v>
      </c>
      <c r="G86" s="11" t="str">
        <f>VLOOKUP($B86, Paste!$A$3:$H$933, 8, FALSE)</f>
        <v>NYR</v>
      </c>
      <c r="H86" s="71">
        <f>VLOOKUP($B86, Paste!$A$3:$H$933, 2, FALSE)</f>
        <v>73</v>
      </c>
      <c r="I86" s="71">
        <f>VLOOKUP($B86, Paste!$A$3:$H$933, 3, FALSE)</f>
        <v>12.668069674303339</v>
      </c>
      <c r="J86" s="71">
        <f t="shared" si="1"/>
        <v>53.903084849307774</v>
      </c>
      <c r="K86" s="71">
        <f>VLOOKUP($B86, Paste!$A$3:$H$933, 4, FALSE)</f>
        <v>66.571154523611114</v>
      </c>
      <c r="L86" s="11" t="str">
        <f>IF(ISBLANK(VLOOKUP(B86, 'SOG&amp;PlusMinus'!$B$7:$E$912, 3, FALSE)), "", VLOOKUP(B86,'SOG&amp;PlusMinus'!$B$7:$E$912, 3, FALSE))</f>
        <v>B</v>
      </c>
      <c r="M86" s="11">
        <f>IF(ISBLANK(VLOOKUP(B86, 'SOG&amp;PlusMinus'!$B$7:$E$912, 4, FALSE)), "", VLOOKUP(B86, 'SOG&amp;PlusMinus'!$B$7:$E$912, 4, FALSE))</f>
        <v>1</v>
      </c>
      <c r="N86" s="71">
        <f>VLOOKUP($B86, Paste!$A$3:$H$933, 5, FALSE)</f>
        <v>31.960199004975124</v>
      </c>
      <c r="O86" s="11">
        <f>IF(ISERROR(VLOOKUP(B86, Paste!$AB$3:$AE$2349, 3, FALSE)), "", VLOOKUP(B86, Paste!$AB$3:$AE$2349, 3, FALSE))</f>
        <v>37</v>
      </c>
      <c r="P86" s="11">
        <f>IF(ISERROR(VLOOKUP(B86, Paste!$AB$3:$AC$2343, 2, FALSE)), "", VLOOKUP(B86, Paste!$AB$3:$AC$2343, 2, FALSE))</f>
        <v>102</v>
      </c>
      <c r="Q86" s="11">
        <f>IF(ISERROR(VLOOKUP(B86, Paste!$AB$3:$AE$2349, 4, FALSE)), "", VLOOKUP(B86, Paste!$AB$3:$AE$2349, 4, FALSE))</f>
        <v>131</v>
      </c>
      <c r="R86" s="11" t="str">
        <f>IF(ISERROR(VLOOKUP(B86, Paste!$N$3:$N$250, 1, FALSE)), "", VLOOKUP(B86, Paste!$N$3:$O$250, 2, FALSE))</f>
        <v/>
      </c>
      <c r="S86" s="27">
        <f>VLOOKUP($B86, Paste!$W$3:$Z$10064, IF($H$4="Cap Hit",3, IF($H$4="AAV", 4, 2)), FALSE)</f>
        <v>9.5</v>
      </c>
      <c r="T86" s="11" t="str">
        <f>IF(ISERROR(VLOOKUP(B86, Paste!$Q$3:$Q$245, 1, FALSE)), "", VLOOKUP(B86, Paste!$Q$3:$R$245, 2, FALSE))</f>
        <v>Y</v>
      </c>
      <c r="U86" s="18" t="str">
        <f>IF(VLOOKUP(B86, 'Points&amp;Potential'!$B$7:$O$943, 14, FALSE)=0, "", VLOOKUP(B86, 'Points&amp;Potential'!$B$7:$O$943, 14, FALSE))</f>
        <v/>
      </c>
      <c r="V86" s="7" t="str">
        <f>IF(ISERROR(VLOOKUP(B86, Paste!$T$3:$T$1045, 1, FALSE)), "", VLOOKUP(B86, Paste!$T$3:$U$1144, 2, FALSE))</f>
        <v/>
      </c>
    </row>
    <row r="87" spans="1:22">
      <c r="A87" s="11">
        <v>81</v>
      </c>
      <c r="B87" s="67" t="s">
        <v>111</v>
      </c>
      <c r="C87" s="11">
        <f>VLOOKUP(B87, Paste!$AG$3:$AH$2083, 2, FALSE)</f>
        <v>19.100000000000001</v>
      </c>
      <c r="D87" s="11" t="str">
        <f>VLOOKUP($B87, Paste!$A$3:$H$933, 6, FALSE)</f>
        <v>C</v>
      </c>
      <c r="E87" s="11">
        <f>IFERROR(VLOOKUP($B87, Paste!$J$3:$L$933, 3, FALSE), "")</f>
        <v>73</v>
      </c>
      <c r="F87" s="11">
        <f>IFERROR(VLOOKUP($B87, Paste!$J$3:$L$933, 2, FALSE), "")</f>
        <v>88</v>
      </c>
      <c r="G87" s="11" t="str">
        <f>VLOOKUP($B87, Paste!$A$3:$H$933, 8, FALSE)</f>
        <v>CHI</v>
      </c>
      <c r="H87" s="71">
        <f>VLOOKUP($B87, Paste!$A$3:$H$933, 2, FALSE)</f>
        <v>82</v>
      </c>
      <c r="I87" s="71">
        <f>VLOOKUP($B87, Paste!$A$3:$H$933, 3, FALSE)</f>
        <v>23.284962962962958</v>
      </c>
      <c r="J87" s="71">
        <f t="shared" si="1"/>
        <v>42.147385474537053</v>
      </c>
      <c r="K87" s="71">
        <f>VLOOKUP($B87, Paste!$A$3:$H$933, 4, FALSE)</f>
        <v>65.432348437500011</v>
      </c>
      <c r="L87" s="11" t="str">
        <f>IF(ISBLANK(VLOOKUP(B87, 'SOG&amp;PlusMinus'!$B$7:$E$912, 3, FALSE)), "", VLOOKUP(B87,'SOG&amp;PlusMinus'!$B$7:$E$912, 3, FALSE))</f>
        <v>D</v>
      </c>
      <c r="M87" s="11">
        <f>IF(ISBLANK(VLOOKUP(B87, 'SOG&amp;PlusMinus'!$B$7:$E$912, 4, FALSE)), "", VLOOKUP(B87, 'SOG&amp;PlusMinus'!$B$7:$E$912, 4, FALSE))</f>
        <v>1</v>
      </c>
      <c r="N87" s="71">
        <f>VLOOKUP($B87, Paste!$A$3:$H$933, 5, FALSE)</f>
        <v>16.400000000000002</v>
      </c>
      <c r="O87" s="11">
        <f>IF(ISERROR(VLOOKUP(B87, Paste!$AB$3:$AE$2349, 3, FALSE)), "", VLOOKUP(B87, Paste!$AB$3:$AE$2349, 3, FALSE))</f>
        <v>62</v>
      </c>
      <c r="P87" s="11">
        <f>IF(ISERROR(VLOOKUP(B87, Paste!$AB$3:$AC$2343, 2, FALSE)), "", VLOOKUP(B87, Paste!$AB$3:$AC$2343, 2, FALSE))</f>
        <v>66</v>
      </c>
      <c r="Q87" s="11">
        <f>IF(ISERROR(VLOOKUP(B87, Paste!$AB$3:$AE$2349, 4, FALSE)), "", VLOOKUP(B87, Paste!$AB$3:$AE$2349, 4, FALSE))</f>
        <v>221</v>
      </c>
      <c r="R87" s="11" t="str">
        <f>IF(ISERROR(VLOOKUP(B87, Paste!$N$3:$N$250, 1, FALSE)), "", VLOOKUP(B87, Paste!$N$3:$O$250, 2, FALSE))</f>
        <v/>
      </c>
      <c r="S87" s="27">
        <f>VLOOKUP($B87, Paste!$W$3:$Z$10064, IF($H$4="Cap Hit",3, IF($H$4="AAV", 4, 2)), FALSE)</f>
        <v>4.125</v>
      </c>
      <c r="T87" s="11" t="str">
        <f>IF(ISERROR(VLOOKUP(B87, Paste!$Q$3:$Q$245, 1, FALSE)), "", VLOOKUP(B87, Paste!$Q$3:$R$245, 2, FALSE))</f>
        <v/>
      </c>
      <c r="U87" s="18" t="str">
        <f>IF(VLOOKUP(B87, 'Points&amp;Potential'!$B$7:$O$943, 14, FALSE)=0, "", VLOOKUP(B87, 'Points&amp;Potential'!$B$7:$O$943, 14, FALSE))</f>
        <v/>
      </c>
      <c r="V87" s="7" t="str">
        <f>IF(ISERROR(VLOOKUP(B87, Paste!$T$3:$T$1045, 1, FALSE)), "", VLOOKUP(B87, Paste!$T$3:$U$1144, 2, FALSE))</f>
        <v>Y</v>
      </c>
    </row>
    <row r="88" spans="1:22">
      <c r="A88" s="11">
        <v>82</v>
      </c>
      <c r="B88" s="67" t="s">
        <v>112</v>
      </c>
      <c r="C88" s="11">
        <f>VLOOKUP(B88, Paste!$AG$3:$AH$2083, 2, FALSE)</f>
        <v>18.7</v>
      </c>
      <c r="D88" s="11" t="str">
        <f>VLOOKUP($B88, Paste!$A$3:$H$933, 6, FALSE)</f>
        <v>LW</v>
      </c>
      <c r="E88" s="11">
        <f>IFERROR(VLOOKUP($B88, Paste!$J$3:$L$933, 3, FALSE), "")</f>
        <v>77</v>
      </c>
      <c r="F88" s="11">
        <f>IFERROR(VLOOKUP($B88, Paste!$J$3:$L$933, 2, FALSE), "")</f>
        <v>95</v>
      </c>
      <c r="G88" s="11" t="str">
        <f>VLOOKUP($B88, Paste!$A$3:$H$933, 8, FALSE)</f>
        <v>SJS</v>
      </c>
      <c r="H88" s="71">
        <f>VLOOKUP($B88, Paste!$A$3:$H$933, 2, FALSE)</f>
        <v>79</v>
      </c>
      <c r="I88" s="71">
        <f>VLOOKUP($B88, Paste!$A$3:$H$933, 3, FALSE)</f>
        <v>17.186125603864735</v>
      </c>
      <c r="J88" s="71">
        <f t="shared" si="1"/>
        <v>47.971233696135258</v>
      </c>
      <c r="K88" s="71">
        <f>VLOOKUP($B88, Paste!$A$3:$H$933, 4, FALSE)</f>
        <v>65.157359299999996</v>
      </c>
      <c r="L88" s="11" t="str">
        <f>IF(ISBLANK(VLOOKUP(B88, 'SOG&amp;PlusMinus'!$B$7:$E$912, 3, FALSE)), "", VLOOKUP(B88,'SOG&amp;PlusMinus'!$B$7:$E$912, 3, FALSE))</f>
        <v>C</v>
      </c>
      <c r="M88" s="11">
        <f>IF(ISBLANK(VLOOKUP(B88, 'SOG&amp;PlusMinus'!$B$7:$E$912, 4, FALSE)), "", VLOOKUP(B88, 'SOG&amp;PlusMinus'!$B$7:$E$912, 4, FALSE))</f>
        <v>1</v>
      </c>
      <c r="N88" s="71">
        <f>VLOOKUP($B88, Paste!$A$3:$H$933, 5, FALSE)</f>
        <v>15.8</v>
      </c>
      <c r="O88" s="11">
        <f>IF(ISERROR(VLOOKUP(B88, Paste!$AB$3:$AE$2349, 3, FALSE)), "", VLOOKUP(B88, Paste!$AB$3:$AE$2349, 3, FALSE))</f>
        <v>63</v>
      </c>
      <c r="P88" s="11">
        <f>IF(ISERROR(VLOOKUP(B88, Paste!$AB$3:$AC$2343, 2, FALSE)), "", VLOOKUP(B88, Paste!$AB$3:$AC$2343, 2, FALSE))</f>
        <v>24</v>
      </c>
      <c r="Q88" s="11">
        <f>IF(ISERROR(VLOOKUP(B88, Paste!$AB$3:$AE$2349, 4, FALSE)), "", VLOOKUP(B88, Paste!$AB$3:$AE$2349, 4, FALSE))</f>
        <v>126</v>
      </c>
      <c r="R88" s="11" t="str">
        <f>IF(ISERROR(VLOOKUP(B88, Paste!$N$3:$N$250, 1, FALSE)), "", VLOOKUP(B88, Paste!$N$3:$O$250, 2, FALSE))</f>
        <v/>
      </c>
      <c r="S88" s="27" t="e">
        <f>VLOOKUP($B88, Paste!$W$3:$Z$10064, IF($H$4="Cap Hit",3, IF($H$4="AAV", 4, 2)), FALSE)</f>
        <v>#N/A</v>
      </c>
      <c r="T88" s="11" t="str">
        <f>IF(ISERROR(VLOOKUP(B88, Paste!$Q$3:$Q$245, 1, FALSE)), "", VLOOKUP(B88, Paste!$Q$3:$R$245, 2, FALSE))</f>
        <v/>
      </c>
      <c r="U88" s="18" t="str">
        <f>IF(VLOOKUP(B88, 'Points&amp;Potential'!$B$7:$O$943, 14, FALSE)=0, "", VLOOKUP(B88, 'Points&amp;Potential'!$B$7:$O$943, 14, FALSE))</f>
        <v/>
      </c>
      <c r="V88" s="7" t="str">
        <f>IF(ISERROR(VLOOKUP(B88, Paste!$T$3:$T$1045, 1, FALSE)), "", VLOOKUP(B88, Paste!$T$3:$U$1144, 2, FALSE))</f>
        <v>Y</v>
      </c>
    </row>
    <row r="89" spans="1:22">
      <c r="A89" s="11">
        <v>83</v>
      </c>
      <c r="B89" s="67" t="s">
        <v>113</v>
      </c>
      <c r="C89" s="11">
        <f>VLOOKUP(B89, Paste!$AG$3:$AH$2083, 2, FALSE)</f>
        <v>34.1</v>
      </c>
      <c r="D89" s="11" t="str">
        <f>VLOOKUP($B89, Paste!$A$3:$H$933, 6, FALSE)</f>
        <v>RW</v>
      </c>
      <c r="E89" s="11">
        <f>IFERROR(VLOOKUP($B89, Paste!$J$3:$L$933, 3, FALSE), "")</f>
        <v>63</v>
      </c>
      <c r="F89" s="11">
        <f>IFERROR(VLOOKUP($B89, Paste!$J$3:$L$933, 2, FALSE), "")</f>
        <v>73</v>
      </c>
      <c r="G89" s="11" t="str">
        <f>VLOOKUP($B89, Paste!$A$3:$H$933, 8, FALSE)</f>
        <v>PIT</v>
      </c>
      <c r="H89" s="71">
        <f>VLOOKUP($B89, Paste!$A$3:$H$933, 2, FALSE)</f>
        <v>73</v>
      </c>
      <c r="I89" s="71">
        <f>VLOOKUP($B89, Paste!$A$3:$H$933, 3, FALSE)</f>
        <v>30.397686495724503</v>
      </c>
      <c r="J89" s="71">
        <f t="shared" si="1"/>
        <v>33.860506473025481</v>
      </c>
      <c r="K89" s="71">
        <f>VLOOKUP($B89, Paste!$A$3:$H$933, 4, FALSE)</f>
        <v>64.258192968749981</v>
      </c>
      <c r="L89" s="11" t="str">
        <f>IF(ISBLANK(VLOOKUP(B89, 'SOG&amp;PlusMinus'!$B$7:$E$912, 3, FALSE)), "", VLOOKUP(B89,'SOG&amp;PlusMinus'!$B$7:$E$912, 3, FALSE))</f>
        <v>C</v>
      </c>
      <c r="M89" s="11">
        <f>IF(ISBLANK(VLOOKUP(B89, 'SOG&amp;PlusMinus'!$B$7:$E$912, 4, FALSE)), "", VLOOKUP(B89, 'SOG&amp;PlusMinus'!$B$7:$E$912, 4, FALSE))</f>
        <v>1</v>
      </c>
      <c r="N89" s="71">
        <f>VLOOKUP($B89, Paste!$A$3:$H$933, 5, FALSE)</f>
        <v>22.790243902439023</v>
      </c>
      <c r="O89" s="11">
        <f>IF(ISERROR(VLOOKUP(B89, Paste!$AB$3:$AE$2349, 3, FALSE)), "", VLOOKUP(B89, Paste!$AB$3:$AE$2349, 3, FALSE))</f>
        <v>44</v>
      </c>
      <c r="P89" s="11">
        <f>IF(ISERROR(VLOOKUP(B89, Paste!$AB$3:$AC$2343, 2, FALSE)), "", VLOOKUP(B89, Paste!$AB$3:$AC$2343, 2, FALSE))</f>
        <v>58</v>
      </c>
      <c r="Q89" s="11">
        <f>IF(ISERROR(VLOOKUP(B89, Paste!$AB$3:$AE$2349, 4, FALSE)), "", VLOOKUP(B89, Paste!$AB$3:$AE$2349, 4, FALSE))</f>
        <v>175</v>
      </c>
      <c r="R89" s="11" t="str">
        <f>IF(ISERROR(VLOOKUP(B89, Paste!$N$3:$N$250, 1, FALSE)), "", VLOOKUP(B89, Paste!$N$3:$O$250, 2, FALSE))</f>
        <v/>
      </c>
      <c r="S89" s="27">
        <f>VLOOKUP($B89, Paste!$W$3:$Z$10064, IF($H$4="Cap Hit",3, IF($H$4="AAV", 4, 2)), FALSE)</f>
        <v>5.125</v>
      </c>
      <c r="T89" s="11" t="str">
        <f>IF(ISERROR(VLOOKUP(B89, Paste!$Q$3:$Q$245, 1, FALSE)), "", VLOOKUP(B89, Paste!$Q$3:$R$245, 2, FALSE))</f>
        <v>Y</v>
      </c>
      <c r="U89" s="18" t="str">
        <f>IF(VLOOKUP(B89, 'Points&amp;Potential'!$B$7:$O$943, 14, FALSE)=0, "", VLOOKUP(B89, 'Points&amp;Potential'!$B$7:$O$943, 14, FALSE))</f>
        <v/>
      </c>
      <c r="V89" s="7" t="str">
        <f>IF(ISERROR(VLOOKUP(B89, Paste!$T$3:$T$1045, 1, FALSE)), "", VLOOKUP(B89, Paste!$T$3:$U$1144, 2, FALSE))</f>
        <v/>
      </c>
    </row>
    <row r="90" spans="1:22">
      <c r="A90" s="11">
        <v>84</v>
      </c>
      <c r="B90" s="67" t="s">
        <v>114</v>
      </c>
      <c r="C90" s="11">
        <f>VLOOKUP(B90, Paste!$AG$3:$AH$2083, 2, FALSE)</f>
        <v>35.4</v>
      </c>
      <c r="D90" s="11" t="str">
        <f>VLOOKUP($B90, Paste!$A$3:$H$933, 6, FALSE)</f>
        <v>C</v>
      </c>
      <c r="E90" s="11">
        <f>IFERROR(VLOOKUP($B90, Paste!$J$3:$L$933, 3, FALSE), "")</f>
        <v>57</v>
      </c>
      <c r="F90" s="11">
        <f>IFERROR(VLOOKUP($B90, Paste!$J$3:$L$933, 2, FALSE), "")</f>
        <v>77</v>
      </c>
      <c r="G90" s="11" t="str">
        <f>VLOOKUP($B90, Paste!$A$3:$H$933, 8, FALSE)</f>
        <v>DAL</v>
      </c>
      <c r="H90" s="71">
        <f>VLOOKUP($B90, Paste!$A$3:$H$933, 2, FALSE)</f>
        <v>80</v>
      </c>
      <c r="I90" s="71">
        <f>VLOOKUP($B90, Paste!$A$3:$H$933, 3, FALSE)</f>
        <v>24.488864771350944</v>
      </c>
      <c r="J90" s="71">
        <f t="shared" si="1"/>
        <v>39.605165228649042</v>
      </c>
      <c r="K90" s="71">
        <f>VLOOKUP($B90, Paste!$A$3:$H$933, 4, FALSE)</f>
        <v>64.094029999999989</v>
      </c>
      <c r="L90" s="11" t="str">
        <f>IF(ISBLANK(VLOOKUP(B90, 'SOG&amp;PlusMinus'!$B$7:$E$912, 3, FALSE)), "", VLOOKUP(B90,'SOG&amp;PlusMinus'!$B$7:$E$912, 3, FALSE))</f>
        <v>C</v>
      </c>
      <c r="M90" s="11">
        <f>IF(ISBLANK(VLOOKUP(B90, 'SOG&amp;PlusMinus'!$B$7:$E$912, 4, FALSE)), "", VLOOKUP(B90, 'SOG&amp;PlusMinus'!$B$7:$E$912, 4, FALSE))</f>
        <v>2</v>
      </c>
      <c r="N90" s="71">
        <f>VLOOKUP($B90, Paste!$A$3:$H$933, 5, FALSE)</f>
        <v>14.611872146118721</v>
      </c>
      <c r="O90" s="11">
        <f>IF(ISERROR(VLOOKUP(B90, Paste!$AB$3:$AE$2349, 3, FALSE)), "", VLOOKUP(B90, Paste!$AB$3:$AE$2349, 3, FALSE))</f>
        <v>32</v>
      </c>
      <c r="P90" s="11">
        <f>IF(ISERROR(VLOOKUP(B90, Paste!$AB$3:$AC$2343, 2, FALSE)), "", VLOOKUP(B90, Paste!$AB$3:$AC$2343, 2, FALSE))</f>
        <v>24</v>
      </c>
      <c r="Q90" s="11">
        <f>IF(ISERROR(VLOOKUP(B90, Paste!$AB$3:$AE$2349, 4, FALSE)), "", VLOOKUP(B90, Paste!$AB$3:$AE$2349, 4, FALSE))</f>
        <v>144</v>
      </c>
      <c r="R90" s="11" t="str">
        <f>IF(ISERROR(VLOOKUP(B90, Paste!$N$3:$N$250, 1, FALSE)), "", VLOOKUP(B90, Paste!$N$3:$O$250, 2, FALSE))</f>
        <v/>
      </c>
      <c r="S90" s="27">
        <f>VLOOKUP($B90, Paste!$W$3:$Z$10064, IF($H$4="Cap Hit",3, IF($H$4="AAV", 4, 2)), FALSE)</f>
        <v>4.5</v>
      </c>
      <c r="T90" s="11" t="str">
        <f>IF(ISERROR(VLOOKUP(B90, Paste!$Q$3:$Q$245, 1, FALSE)), "", VLOOKUP(B90, Paste!$Q$3:$R$245, 2, FALSE))</f>
        <v/>
      </c>
      <c r="U90" s="18" t="str">
        <f>IF(VLOOKUP(B90, 'Points&amp;Potential'!$B$7:$O$943, 14, FALSE)=0, "", VLOOKUP(B90, 'Points&amp;Potential'!$B$7:$O$943, 14, FALSE))</f>
        <v/>
      </c>
      <c r="V90" s="7" t="str">
        <f>IF(ISERROR(VLOOKUP(B90, Paste!$T$3:$T$1045, 1, FALSE)), "", VLOOKUP(B90, Paste!$T$3:$U$1144, 2, FALSE))</f>
        <v/>
      </c>
    </row>
    <row r="91" spans="1:22">
      <c r="A91" s="11">
        <v>85</v>
      </c>
      <c r="B91" s="67" t="s">
        <v>115</v>
      </c>
      <c r="C91" s="11">
        <f>VLOOKUP(B91, Paste!$AG$3:$AH$2083, 2, FALSE)</f>
        <v>25.6</v>
      </c>
      <c r="D91" s="11" t="str">
        <f>VLOOKUP($B91, Paste!$A$3:$H$933, 6, FALSE)</f>
        <v>RW</v>
      </c>
      <c r="E91" s="11">
        <f>IFERROR(VLOOKUP($B91, Paste!$J$3:$L$933, 3, FALSE), "")</f>
        <v>68</v>
      </c>
      <c r="F91" s="11">
        <f>IFERROR(VLOOKUP($B91, Paste!$J$3:$L$933, 2, FALSE), "")</f>
        <v>75</v>
      </c>
      <c r="G91" s="11" t="str">
        <f>VLOOKUP($B91, Paste!$A$3:$H$933, 8, FALSE)</f>
        <v>NYR</v>
      </c>
      <c r="H91" s="71">
        <f>VLOOKUP($B91, Paste!$A$3:$H$933, 2, FALSE)</f>
        <v>83</v>
      </c>
      <c r="I91" s="71">
        <f>VLOOKUP($B91, Paste!$A$3:$H$933, 3, FALSE)</f>
        <v>33.25963444429884</v>
      </c>
      <c r="J91" s="71">
        <f t="shared" si="1"/>
        <v>30.756627170284503</v>
      </c>
      <c r="K91" s="71">
        <f>VLOOKUP($B91, Paste!$A$3:$H$933, 4, FALSE)</f>
        <v>64.016261614583343</v>
      </c>
      <c r="L91" s="11" t="str">
        <f>IF(ISBLANK(VLOOKUP(B91, 'SOG&amp;PlusMinus'!$B$7:$E$912, 3, FALSE)), "", VLOOKUP(B91,'SOG&amp;PlusMinus'!$B$7:$E$912, 3, FALSE))</f>
        <v>C</v>
      </c>
      <c r="M91" s="11">
        <f>IF(ISBLANK(VLOOKUP(B91, 'SOG&amp;PlusMinus'!$B$7:$E$912, 4, FALSE)), "", VLOOKUP(B91, 'SOG&amp;PlusMinus'!$B$7:$E$912, 4, FALSE))</f>
        <v>1</v>
      </c>
      <c r="N91" s="71">
        <f>VLOOKUP($B91, Paste!$A$3:$H$933, 5, FALSE)</f>
        <v>25.962085308056874</v>
      </c>
      <c r="O91" s="11">
        <f>IF(ISERROR(VLOOKUP(B91, Paste!$AB$3:$AE$2349, 3, FALSE)), "", VLOOKUP(B91, Paste!$AB$3:$AE$2349, 3, FALSE))</f>
        <v>28</v>
      </c>
      <c r="P91" s="11">
        <f>IF(ISERROR(VLOOKUP(B91, Paste!$AB$3:$AC$2343, 2, FALSE)), "", VLOOKUP(B91, Paste!$AB$3:$AC$2343, 2, FALSE))</f>
        <v>34</v>
      </c>
      <c r="Q91" s="11">
        <f>IF(ISERROR(VLOOKUP(B91, Paste!$AB$3:$AE$2349, 4, FALSE)), "", VLOOKUP(B91, Paste!$AB$3:$AE$2349, 4, FALSE))</f>
        <v>249</v>
      </c>
      <c r="R91" s="11" t="str">
        <f>IF(ISERROR(VLOOKUP(B91, Paste!$N$3:$N$250, 1, FALSE)), "", VLOOKUP(B91, Paste!$N$3:$O$250, 2, FALSE))</f>
        <v/>
      </c>
      <c r="S91" s="27">
        <f>VLOOKUP($B91, Paste!$W$3:$Z$10064, IF($H$4="Cap Hit",3, IF($H$4="AAV", 4, 2)), FALSE)</f>
        <v>11</v>
      </c>
      <c r="T91" s="11" t="str">
        <f>IF(ISERROR(VLOOKUP(B91, Paste!$Q$3:$Q$245, 1, FALSE)), "", VLOOKUP(B91, Paste!$Q$3:$R$245, 2, FALSE))</f>
        <v/>
      </c>
      <c r="U91" s="18" t="str">
        <f>IF(VLOOKUP(B91, 'Points&amp;Potential'!$B$7:$O$943, 14, FALSE)=0, "", VLOOKUP(B91, 'Points&amp;Potential'!$B$7:$O$943, 14, FALSE))</f>
        <v/>
      </c>
      <c r="V91" s="7" t="str">
        <f>IF(ISERROR(VLOOKUP(B91, Paste!$T$3:$T$1045, 1, FALSE)), "", VLOOKUP(B91, Paste!$T$3:$U$1144, 2, FALSE))</f>
        <v/>
      </c>
    </row>
    <row r="92" spans="1:22">
      <c r="A92" s="11">
        <v>86</v>
      </c>
      <c r="B92" s="67" t="s">
        <v>116</v>
      </c>
      <c r="C92" s="11">
        <f>VLOOKUP(B92, Paste!$AG$3:$AH$2083, 2, FALSE)</f>
        <v>36.299999999999997</v>
      </c>
      <c r="D92" s="11" t="str">
        <f>VLOOKUP($B92, Paste!$A$3:$H$933, 6, FALSE)</f>
        <v>LW</v>
      </c>
      <c r="E92" s="11">
        <f>IFERROR(VLOOKUP($B92, Paste!$J$3:$L$933, 3, FALSE), "")</f>
        <v>58</v>
      </c>
      <c r="F92" s="11">
        <f>IFERROR(VLOOKUP($B92, Paste!$J$3:$L$933, 2, FALSE), "")</f>
        <v>67</v>
      </c>
      <c r="G92" s="11" t="str">
        <f>VLOOKUP($B92, Paste!$A$3:$H$933, 8, FALSE)</f>
        <v>NSH</v>
      </c>
      <c r="H92" s="71">
        <f>VLOOKUP($B92, Paste!$A$3:$H$933, 2, FALSE)</f>
        <v>83</v>
      </c>
      <c r="I92" s="71">
        <f>VLOOKUP($B92, Paste!$A$3:$H$933, 3, FALSE)</f>
        <v>35.628035017482894</v>
      </c>
      <c r="J92" s="71">
        <f t="shared" si="1"/>
        <v>28.028358482517106</v>
      </c>
      <c r="K92" s="71">
        <f>VLOOKUP($B92, Paste!$A$3:$H$933, 4, FALSE)</f>
        <v>63.6563935</v>
      </c>
      <c r="L92" s="11" t="str">
        <f>IF(ISBLANK(VLOOKUP(B92, 'SOG&amp;PlusMinus'!$B$7:$E$912, 3, FALSE)), "", VLOOKUP(B92,'SOG&amp;PlusMinus'!$B$7:$E$912, 3, FALSE))</f>
        <v>D</v>
      </c>
      <c r="M92" s="11">
        <f>IF(ISBLANK(VLOOKUP(B92, 'SOG&amp;PlusMinus'!$B$7:$E$912, 4, FALSE)), "", VLOOKUP(B92, 'SOG&amp;PlusMinus'!$B$7:$E$912, 4, FALSE))</f>
        <v>1</v>
      </c>
      <c r="N92" s="71">
        <f>VLOOKUP($B92, Paste!$A$3:$H$933, 5, FALSE)</f>
        <v>47.818930041152264</v>
      </c>
      <c r="O92" s="11">
        <f>IF(ISERROR(VLOOKUP(B92, Paste!$AB$3:$AE$2349, 3, FALSE)), "", VLOOKUP(B92, Paste!$AB$3:$AE$2349, 3, FALSE))</f>
        <v>80</v>
      </c>
      <c r="P92" s="11">
        <f>IF(ISERROR(VLOOKUP(B92, Paste!$AB$3:$AC$2343, 2, FALSE)), "", VLOOKUP(B92, Paste!$AB$3:$AC$2343, 2, FALSE))</f>
        <v>33</v>
      </c>
      <c r="Q92" s="11">
        <f>IF(ISERROR(VLOOKUP(B92, Paste!$AB$3:$AE$2349, 4, FALSE)), "", VLOOKUP(B92, Paste!$AB$3:$AE$2349, 4, FALSE))</f>
        <v>191</v>
      </c>
      <c r="R92" s="11" t="str">
        <f>IF(ISERROR(VLOOKUP(B92, Paste!$N$3:$N$250, 1, FALSE)), "", VLOOKUP(B92, Paste!$N$3:$O$250, 2, FALSE))</f>
        <v/>
      </c>
      <c r="S92" s="27">
        <f>VLOOKUP($B92, Paste!$W$3:$Z$10064, IF($H$4="Cap Hit",3, IF($H$4="AAV", 4, 2)), FALSE)</f>
        <v>8</v>
      </c>
      <c r="T92" s="11" t="str">
        <f>IF(ISERROR(VLOOKUP(B92, Paste!$Q$3:$Q$245, 1, FALSE)), "", VLOOKUP(B92, Paste!$Q$3:$R$245, 2, FALSE))</f>
        <v/>
      </c>
      <c r="U92" s="18" t="str">
        <f>IF(VLOOKUP(B92, 'Points&amp;Potential'!$B$7:$O$943, 14, FALSE)=0, "", VLOOKUP(B92, 'Points&amp;Potential'!$B$7:$O$943, 14, FALSE))</f>
        <v/>
      </c>
      <c r="V92" s="7" t="str">
        <f>IF(ISERROR(VLOOKUP(B92, Paste!$T$3:$T$1045, 1, FALSE)), "", VLOOKUP(B92, Paste!$T$3:$U$1144, 2, FALSE))</f>
        <v/>
      </c>
    </row>
    <row r="93" spans="1:22">
      <c r="A93" s="11">
        <v>87</v>
      </c>
      <c r="B93" s="67" t="s">
        <v>117</v>
      </c>
      <c r="C93" s="11">
        <f>VLOOKUP(B93, Paste!$AG$3:$AH$2083, 2, FALSE)</f>
        <v>25.2</v>
      </c>
      <c r="D93" s="11" t="str">
        <f>VLOOKUP($B93, Paste!$A$3:$H$933, 6, FALSE)</f>
        <v>LW</v>
      </c>
      <c r="E93" s="11">
        <f>IFERROR(VLOOKUP($B93, Paste!$J$3:$L$933, 3, FALSE), "")</f>
        <v>72</v>
      </c>
      <c r="F93" s="11">
        <f>IFERROR(VLOOKUP($B93, Paste!$J$3:$L$933, 2, FALSE), "")</f>
        <v>87</v>
      </c>
      <c r="G93" s="11" t="str">
        <f>VLOOKUP($B93, Paste!$A$3:$H$933, 8, FALSE)</f>
        <v>PHI</v>
      </c>
      <c r="H93" s="71">
        <f>VLOOKUP($B93, Paste!$A$3:$H$933, 2, FALSE)</f>
        <v>71</v>
      </c>
      <c r="I93" s="71">
        <f>VLOOKUP($B93, Paste!$A$3:$H$933, 3, FALSE)</f>
        <v>24.849999999999998</v>
      </c>
      <c r="J93" s="71">
        <f t="shared" si="1"/>
        <v>38.751134374999992</v>
      </c>
      <c r="K93" s="71">
        <f>VLOOKUP($B93, Paste!$A$3:$H$933, 4, FALSE)</f>
        <v>63.601134374999994</v>
      </c>
      <c r="L93" s="11" t="str">
        <f>IF(ISBLANK(VLOOKUP(B93, 'SOG&amp;PlusMinus'!$B$7:$E$912, 3, FALSE)), "", VLOOKUP(B93,'SOG&amp;PlusMinus'!$B$7:$E$912, 3, FALSE))</f>
        <v>C</v>
      </c>
      <c r="M93" s="11">
        <f>IF(ISBLANK(VLOOKUP(B93, 'SOG&amp;PlusMinus'!$B$7:$E$912, 4, FALSE)), "", VLOOKUP(B93, 'SOG&amp;PlusMinus'!$B$7:$E$912, 4, FALSE))</f>
        <v>1</v>
      </c>
      <c r="N93" s="71">
        <f>VLOOKUP($B93, Paste!$A$3:$H$933, 5, FALSE)</f>
        <v>56.800000000000004</v>
      </c>
      <c r="O93" s="11">
        <f>IF(ISERROR(VLOOKUP(B93, Paste!$AB$3:$AE$2349, 3, FALSE)), "", VLOOKUP(B93, Paste!$AB$3:$AE$2349, 3, FALSE))</f>
        <v>39</v>
      </c>
      <c r="P93" s="11">
        <f>IF(ISERROR(VLOOKUP(B93, Paste!$AB$3:$AC$2343, 2, FALSE)), "", VLOOKUP(B93, Paste!$AB$3:$AC$2343, 2, FALSE))</f>
        <v>28</v>
      </c>
      <c r="Q93" s="11">
        <f>IF(ISERROR(VLOOKUP(B93, Paste!$AB$3:$AE$2349, 4, FALSE)), "", VLOOKUP(B93, Paste!$AB$3:$AE$2349, 4, FALSE))</f>
        <v>156</v>
      </c>
      <c r="R93" s="11">
        <f>IF(ISERROR(VLOOKUP(B93, Paste!$N$3:$N$250, 1, FALSE)), "", VLOOKUP(B93, Paste!$N$3:$O$250, 2, FALSE))</f>
        <v>80</v>
      </c>
      <c r="S93" s="27">
        <f>VLOOKUP($B93, Paste!$W$3:$Z$10064, IF($H$4="Cap Hit",3, IF($H$4="AAV", 4, 2)), FALSE)</f>
        <v>9.125</v>
      </c>
      <c r="T93" s="11" t="str">
        <f>IF(ISERROR(VLOOKUP(B93, Paste!$Q$3:$Q$245, 1, FALSE)), "", VLOOKUP(B93, Paste!$Q$3:$R$245, 2, FALSE))</f>
        <v>Y</v>
      </c>
      <c r="U93" s="18" t="str">
        <f>IF(VLOOKUP(B93, 'Points&amp;Potential'!$B$7:$O$943, 14, FALSE)=0, "", VLOOKUP(B93, 'Points&amp;Potential'!$B$7:$O$943, 14, FALSE))</f>
        <v/>
      </c>
      <c r="V93" s="7" t="str">
        <f>IF(ISERROR(VLOOKUP(B93, Paste!$T$3:$T$1045, 1, FALSE)), "", VLOOKUP(B93, Paste!$T$3:$U$1144, 2, FALSE))</f>
        <v/>
      </c>
    </row>
    <row r="94" spans="1:22">
      <c r="A94" s="11">
        <v>88</v>
      </c>
      <c r="B94" s="67" t="s">
        <v>118</v>
      </c>
      <c r="C94" s="11">
        <f>VLOOKUP(B94, Paste!$AG$3:$AH$2083, 2, FALSE)</f>
        <v>24.4</v>
      </c>
      <c r="D94" s="11" t="str">
        <f>VLOOKUP($B94, Paste!$A$3:$H$933, 6, FALSE)</f>
        <v>LW</v>
      </c>
      <c r="E94" s="11">
        <f>IFERROR(VLOOKUP($B94, Paste!$J$3:$L$933, 3, FALSE), "")</f>
        <v>65</v>
      </c>
      <c r="F94" s="11">
        <f>IFERROR(VLOOKUP($B94, Paste!$J$3:$L$933, 2, FALSE), "")</f>
        <v>75</v>
      </c>
      <c r="G94" s="11" t="str">
        <f>VLOOKUP($B94, Paste!$A$3:$H$933, 8, FALSE)</f>
        <v>BOS</v>
      </c>
      <c r="H94" s="71">
        <f>VLOOKUP($B94, Paste!$A$3:$H$933, 2, FALSE)</f>
        <v>82.333333333333329</v>
      </c>
      <c r="I94" s="71">
        <f>VLOOKUP($B94, Paste!$A$3:$H$933, 3, FALSE)</f>
        <v>30.463333333333331</v>
      </c>
      <c r="J94" s="71">
        <f t="shared" si="1"/>
        <v>33.000440717592589</v>
      </c>
      <c r="K94" s="71">
        <f>VLOOKUP($B94, Paste!$A$3:$H$933, 4, FALSE)</f>
        <v>63.46377405092592</v>
      </c>
      <c r="L94" s="11" t="str">
        <f>IF(ISBLANK(VLOOKUP(B94, 'SOG&amp;PlusMinus'!$B$7:$E$912, 3, FALSE)), "", VLOOKUP(B94,'SOG&amp;PlusMinus'!$B$7:$E$912, 3, FALSE))</f>
        <v>C</v>
      </c>
      <c r="M94" s="11">
        <f>IF(ISBLANK(VLOOKUP(B94, 'SOG&amp;PlusMinus'!$B$7:$E$912, 4, FALSE)), "", VLOOKUP(B94, 'SOG&amp;PlusMinus'!$B$7:$E$912, 4, FALSE))</f>
        <v>1</v>
      </c>
      <c r="N94" s="71">
        <f>VLOOKUP($B94, Paste!$A$3:$H$933, 5, FALSE)</f>
        <v>30.746887966804977</v>
      </c>
      <c r="O94" s="11">
        <f>IF(ISERROR(VLOOKUP(B94, Paste!$AB$3:$AE$2349, 3, FALSE)), "", VLOOKUP(B94, Paste!$AB$3:$AE$2349, 3, FALSE))</f>
        <v>25</v>
      </c>
      <c r="P94" s="11">
        <f>IF(ISERROR(VLOOKUP(B94, Paste!$AB$3:$AC$2343, 2, FALSE)), "", VLOOKUP(B94, Paste!$AB$3:$AC$2343, 2, FALSE))</f>
        <v>18</v>
      </c>
      <c r="Q94" s="11">
        <f>IF(ISERROR(VLOOKUP(B94, Paste!$AB$3:$AE$2349, 4, FALSE)), "", VLOOKUP(B94, Paste!$AB$3:$AE$2349, 4, FALSE))</f>
        <v>198</v>
      </c>
      <c r="R94" s="11" t="str">
        <f>IF(ISERROR(VLOOKUP(B94, Paste!$N$3:$N$250, 1, FALSE)), "", VLOOKUP(B94, Paste!$N$3:$O$250, 2, FALSE))</f>
        <v/>
      </c>
      <c r="S94" s="27">
        <f>VLOOKUP($B94, Paste!$W$3:$Z$10064, IF($H$4="Cap Hit",3, IF($H$4="AAV", 4, 2)), FALSE)</f>
        <v>7.7</v>
      </c>
      <c r="T94" s="11" t="str">
        <f>IF(ISERROR(VLOOKUP(B94, Paste!$Q$3:$Q$245, 1, FALSE)), "", VLOOKUP(B94, Paste!$Q$3:$R$245, 2, FALSE))</f>
        <v/>
      </c>
      <c r="U94" s="18" t="str">
        <f>IF(VLOOKUP(B94, 'Points&amp;Potential'!$B$7:$O$943, 14, FALSE)=0, "", VLOOKUP(B94, 'Points&amp;Potential'!$B$7:$O$943, 14, FALSE))</f>
        <v/>
      </c>
      <c r="V94" s="7" t="str">
        <f>IF(ISERROR(VLOOKUP(B94, Paste!$T$3:$T$1045, 1, FALSE)), "", VLOOKUP(B94, Paste!$T$3:$U$1144, 2, FALSE))</f>
        <v/>
      </c>
    </row>
    <row r="95" spans="1:22">
      <c r="A95" s="11">
        <v>89</v>
      </c>
      <c r="B95" s="67" t="s">
        <v>119</v>
      </c>
      <c r="C95" s="11">
        <f>VLOOKUP(B95, Paste!$AG$3:$AH$2083, 2, FALSE)</f>
        <v>23.8</v>
      </c>
      <c r="D95" s="11" t="str">
        <f>VLOOKUP($B95, Paste!$A$3:$H$933, 6, FALSE)</f>
        <v>C</v>
      </c>
      <c r="E95" s="11">
        <f>IFERROR(VLOOKUP($B95, Paste!$J$3:$L$933, 3, FALSE), "")</f>
        <v>68</v>
      </c>
      <c r="F95" s="11">
        <f>IFERROR(VLOOKUP($B95, Paste!$J$3:$L$933, 2, FALSE), "")</f>
        <v>90</v>
      </c>
      <c r="G95" s="11" t="str">
        <f>VLOOKUP($B95, Paste!$A$3:$H$933, 8, FALSE)</f>
        <v>LAK</v>
      </c>
      <c r="H95" s="71">
        <f>VLOOKUP($B95, Paste!$A$3:$H$933, 2, FALSE)</f>
        <v>82</v>
      </c>
      <c r="I95" s="71">
        <f>VLOOKUP($B95, Paste!$A$3:$H$933, 3, FALSE)</f>
        <v>24.599999999999998</v>
      </c>
      <c r="J95" s="71">
        <f t="shared" si="1"/>
        <v>38.538469333333325</v>
      </c>
      <c r="K95" s="71">
        <f>VLOOKUP($B95, Paste!$A$3:$H$933, 4, FALSE)</f>
        <v>63.138469333333319</v>
      </c>
      <c r="L95" s="11" t="str">
        <f>IF(ISBLANK(VLOOKUP(B95, 'SOG&amp;PlusMinus'!$B$7:$E$912, 3, FALSE)), "", VLOOKUP(B95,'SOG&amp;PlusMinus'!$B$7:$E$912, 3, FALSE))</f>
        <v>B</v>
      </c>
      <c r="M95" s="11">
        <f>IF(ISBLANK(VLOOKUP(B95, 'SOG&amp;PlusMinus'!$B$7:$E$912, 4, FALSE)), "", VLOOKUP(B95, 'SOG&amp;PlusMinus'!$B$7:$E$912, 4, FALSE))</f>
        <v>1</v>
      </c>
      <c r="N95" s="71">
        <f>VLOOKUP($B95, Paste!$A$3:$H$933, 5, FALSE)</f>
        <v>45.783333333333331</v>
      </c>
      <c r="O95" s="11">
        <f>IF(ISERROR(VLOOKUP(B95, Paste!$AB$3:$AE$2349, 3, FALSE)), "", VLOOKUP(B95, Paste!$AB$3:$AE$2349, 3, FALSE))</f>
        <v>72</v>
      </c>
      <c r="P95" s="11">
        <f>IF(ISERROR(VLOOKUP(B95, Paste!$AB$3:$AC$2343, 2, FALSE)), "", VLOOKUP(B95, Paste!$AB$3:$AC$2343, 2, FALSE))</f>
        <v>49</v>
      </c>
      <c r="Q95" s="11">
        <f>IF(ISERROR(VLOOKUP(B95, Paste!$AB$3:$AE$2349, 4, FALSE)), "", VLOOKUP(B95, Paste!$AB$3:$AE$2349, 4, FALSE))</f>
        <v>197</v>
      </c>
      <c r="R95" s="11">
        <f>IF(ISERROR(VLOOKUP(B95, Paste!$N$3:$N$250, 1, FALSE)), "", VLOOKUP(B95, Paste!$N$3:$O$250, 2, FALSE))</f>
        <v>80</v>
      </c>
      <c r="S95" s="27">
        <f>VLOOKUP($B95, Paste!$W$3:$Z$10064, IF($H$4="Cap Hit",3, IF($H$4="AAV", 4, 2)), FALSE)</f>
        <v>6.25</v>
      </c>
      <c r="T95" s="11" t="str">
        <f>IF(ISERROR(VLOOKUP(B95, Paste!$Q$3:$Q$245, 1, FALSE)), "", VLOOKUP(B95, Paste!$Q$3:$R$245, 2, FALSE))</f>
        <v/>
      </c>
      <c r="U95" s="18" t="str">
        <f>IF(VLOOKUP(B95, 'Points&amp;Potential'!$B$7:$O$943, 14, FALSE)=0, "", VLOOKUP(B95, 'Points&amp;Potential'!$B$7:$O$943, 14, FALSE))</f>
        <v/>
      </c>
      <c r="V95" s="7" t="str">
        <f>IF(ISERROR(VLOOKUP(B95, Paste!$T$3:$T$1045, 1, FALSE)), "", VLOOKUP(B95, Paste!$T$3:$U$1144, 2, FALSE))</f>
        <v/>
      </c>
    </row>
    <row r="96" spans="1:22">
      <c r="A96" s="11">
        <v>90</v>
      </c>
      <c r="B96" s="67" t="s">
        <v>120</v>
      </c>
      <c r="C96" s="11">
        <f>VLOOKUP(B96, Paste!$AG$3:$AH$2083, 2, FALSE)</f>
        <v>29.2</v>
      </c>
      <c r="D96" s="11" t="str">
        <f>VLOOKUP($B96, Paste!$A$3:$H$933, 6, FALSE)</f>
        <v>C</v>
      </c>
      <c r="E96" s="11">
        <f>IFERROR(VLOOKUP($B96, Paste!$J$3:$L$933, 3, FALSE), "")</f>
        <v>62</v>
      </c>
      <c r="F96" s="11">
        <f>IFERROR(VLOOKUP($B96, Paste!$J$3:$L$933, 2, FALSE), "")</f>
        <v>68</v>
      </c>
      <c r="G96" s="11" t="str">
        <f>VLOOKUP($B96, Paste!$A$3:$H$933, 8, FALSE)</f>
        <v>BOS</v>
      </c>
      <c r="H96" s="71">
        <f>VLOOKUP($B96, Paste!$A$3:$H$933, 2, FALSE)</f>
        <v>81.333333333333329</v>
      </c>
      <c r="I96" s="71">
        <f>VLOOKUP($B96, Paste!$A$3:$H$933, 3, FALSE)</f>
        <v>24.4</v>
      </c>
      <c r="J96" s="71">
        <f t="shared" si="1"/>
        <v>37.911703333333335</v>
      </c>
      <c r="K96" s="71">
        <f>VLOOKUP($B96, Paste!$A$3:$H$933, 4, FALSE)</f>
        <v>62.311703333333334</v>
      </c>
      <c r="L96" s="11" t="str">
        <f>IF(ISBLANK(VLOOKUP(B96, 'SOG&amp;PlusMinus'!$B$7:$E$912, 3, FALSE)), "", VLOOKUP(B96,'SOG&amp;PlusMinus'!$B$7:$E$912, 3, FALSE))</f>
        <v>C</v>
      </c>
      <c r="M96" s="11">
        <f>IF(ISBLANK(VLOOKUP(B96, 'SOG&amp;PlusMinus'!$B$7:$E$912, 4, FALSE)), "", VLOOKUP(B96, 'SOG&amp;PlusMinus'!$B$7:$E$912, 4, FALSE))</f>
        <v>1</v>
      </c>
      <c r="N96" s="71">
        <f>VLOOKUP($B96, Paste!$A$3:$H$933, 5, FALSE)</f>
        <v>28.466666666666661</v>
      </c>
      <c r="O96" s="11">
        <f>IF(ISERROR(VLOOKUP(B96, Paste!$AB$3:$AE$2349, 3, FALSE)), "", VLOOKUP(B96, Paste!$AB$3:$AE$2349, 3, FALSE))</f>
        <v>65</v>
      </c>
      <c r="P96" s="11">
        <f>IF(ISERROR(VLOOKUP(B96, Paste!$AB$3:$AC$2343, 2, FALSE)), "", VLOOKUP(B96, Paste!$AB$3:$AC$2343, 2, FALSE))</f>
        <v>27</v>
      </c>
      <c r="Q96" s="11">
        <f>IF(ISERROR(VLOOKUP(B96, Paste!$AB$3:$AE$2349, 4, FALSE)), "", VLOOKUP(B96, Paste!$AB$3:$AE$2349, 4, FALSE))</f>
        <v>146</v>
      </c>
      <c r="R96" s="11" t="str">
        <f>IF(ISERROR(VLOOKUP(B96, Paste!$N$3:$N$250, 1, FALSE)), "", VLOOKUP(B96, Paste!$N$3:$O$250, 2, FALSE))</f>
        <v/>
      </c>
      <c r="S96" s="27">
        <f>VLOOKUP($B96, Paste!$W$3:$Z$10064, IF($H$4="Cap Hit",3, IF($H$4="AAV", 4, 2)), FALSE)</f>
        <v>4.75</v>
      </c>
      <c r="T96" s="11" t="str">
        <f>IF(ISERROR(VLOOKUP(B96, Paste!$Q$3:$Q$245, 1, FALSE)), "", VLOOKUP(B96, Paste!$Q$3:$R$245, 2, FALSE))</f>
        <v/>
      </c>
      <c r="U96" s="18" t="str">
        <f>IF(VLOOKUP(B96, 'Points&amp;Potential'!$B$7:$O$943, 14, FALSE)=0, "", VLOOKUP(B96, 'Points&amp;Potential'!$B$7:$O$943, 14, FALSE))</f>
        <v/>
      </c>
      <c r="V96" s="7" t="str">
        <f>IF(ISERROR(VLOOKUP(B96, Paste!$T$3:$T$1045, 1, FALSE)), "", VLOOKUP(B96, Paste!$T$3:$U$1144, 2, FALSE))</f>
        <v/>
      </c>
    </row>
    <row r="97" spans="1:22">
      <c r="A97" s="11">
        <v>91</v>
      </c>
      <c r="B97" s="67" t="s">
        <v>121</v>
      </c>
      <c r="C97" s="11">
        <f>VLOOKUP(B97, Paste!$AG$3:$AH$2083, 2, FALSE)</f>
        <v>19.600000000000001</v>
      </c>
      <c r="D97" s="11" t="str">
        <f>VLOOKUP($B97, Paste!$A$3:$H$933, 6, FALSE)</f>
        <v>RW</v>
      </c>
      <c r="E97" s="11">
        <f>IFERROR(VLOOKUP($B97, Paste!$J$3:$L$933, 3, FALSE), "")</f>
        <v>70</v>
      </c>
      <c r="F97" s="11">
        <f>IFERROR(VLOOKUP($B97, Paste!$J$3:$L$933, 2, FALSE), "")</f>
        <v>90</v>
      </c>
      <c r="G97" s="11" t="str">
        <f>VLOOKUP($B97, Paste!$A$3:$H$933, 8, FALSE)</f>
        <v>PHI</v>
      </c>
      <c r="H97" s="71">
        <f>VLOOKUP($B97, Paste!$A$3:$H$933, 2, FALSE)</f>
        <v>81</v>
      </c>
      <c r="I97" s="71">
        <f>VLOOKUP($B97, Paste!$A$3:$H$933, 3, FALSE)</f>
        <v>25.578947368421051</v>
      </c>
      <c r="J97" s="71">
        <f t="shared" si="1"/>
        <v>36.702891725328953</v>
      </c>
      <c r="K97" s="71">
        <f>VLOOKUP($B97, Paste!$A$3:$H$933, 4, FALSE)</f>
        <v>62.281839093750008</v>
      </c>
      <c r="L97" s="11" t="str">
        <f>IF(ISBLANK(VLOOKUP(B97, 'SOG&amp;PlusMinus'!$B$7:$E$912, 3, FALSE)), "", VLOOKUP(B97,'SOG&amp;PlusMinus'!$B$7:$E$912, 3, FALSE))</f>
        <v>B</v>
      </c>
      <c r="M97" s="11">
        <f>IF(ISBLANK(VLOOKUP(B97, 'SOG&amp;PlusMinus'!$B$7:$E$912, 4, FALSE)), "", VLOOKUP(B97, 'SOG&amp;PlusMinus'!$B$7:$E$912, 4, FALSE))</f>
        <v>1</v>
      </c>
      <c r="N97" s="71">
        <f>VLOOKUP($B97, Paste!$A$3:$H$933, 5, FALSE)</f>
        <v>51.157894736842103</v>
      </c>
      <c r="O97" s="11">
        <f>IF(ISERROR(VLOOKUP(B97, Paste!$AB$3:$AE$2349, 3, FALSE)), "", VLOOKUP(B97, Paste!$AB$3:$AE$2349, 3, FALSE))</f>
        <v>142</v>
      </c>
      <c r="P97" s="11">
        <f>IF(ISERROR(VLOOKUP(B97, Paste!$AB$3:$AC$2343, 2, FALSE)), "", VLOOKUP(B97, Paste!$AB$3:$AC$2343, 2, FALSE))</f>
        <v>20</v>
      </c>
      <c r="Q97" s="11">
        <f>IF(ISERROR(VLOOKUP(B97, Paste!$AB$3:$AE$2349, 4, FALSE)), "", VLOOKUP(B97, Paste!$AB$3:$AE$2349, 4, FALSE))</f>
        <v>227</v>
      </c>
      <c r="R97" s="11">
        <f>IF(ISERROR(VLOOKUP(B97, Paste!$N$3:$N$250, 1, FALSE)), "", VLOOKUP(B97, Paste!$N$3:$O$250, 2, FALSE))</f>
        <v>70</v>
      </c>
      <c r="S97" s="27">
        <f>VLOOKUP($B97, Paste!$W$3:$Z$10064, IF($H$4="Cap Hit",3, IF($H$4="AAV", 4, 2)), FALSE)</f>
        <v>2.5208330000000001</v>
      </c>
      <c r="T97" s="11" t="str">
        <f>IF(ISERROR(VLOOKUP(B97, Paste!$Q$3:$Q$245, 1, FALSE)), "", VLOOKUP(B97, Paste!$Q$3:$R$245, 2, FALSE))</f>
        <v/>
      </c>
      <c r="U97" s="18" t="str">
        <f>IF(VLOOKUP(B97, 'Points&amp;Potential'!$B$7:$O$943, 14, FALSE)=0, "", VLOOKUP(B97, 'Points&amp;Potential'!$B$7:$O$943, 14, FALSE))</f>
        <v/>
      </c>
      <c r="V97" s="7" t="str">
        <f>IF(ISERROR(VLOOKUP(B97, Paste!$T$3:$T$1045, 1, FALSE)), "", VLOOKUP(B97, Paste!$T$3:$U$1144, 2, FALSE))</f>
        <v>Y</v>
      </c>
    </row>
    <row r="98" spans="1:22">
      <c r="A98" s="11">
        <v>92</v>
      </c>
      <c r="B98" s="67" t="s">
        <v>122</v>
      </c>
      <c r="C98" s="11">
        <f>VLOOKUP(B98, Paste!$AG$3:$AH$2083, 2, FALSE)</f>
        <v>28.1</v>
      </c>
      <c r="D98" s="11" t="str">
        <f>VLOOKUP($B98, Paste!$A$3:$H$933, 6, FALSE)</f>
        <v>RW</v>
      </c>
      <c r="E98" s="11">
        <f>IFERROR(VLOOKUP($B98, Paste!$J$3:$L$933, 3, FALSE), "")</f>
        <v>62</v>
      </c>
      <c r="F98" s="11">
        <f>IFERROR(VLOOKUP($B98, Paste!$J$3:$L$933, 2, FALSE), "")</f>
        <v>77</v>
      </c>
      <c r="G98" s="11" t="str">
        <f>VLOOKUP($B98, Paste!$A$3:$H$933, 8, FALSE)</f>
        <v>WAS</v>
      </c>
      <c r="H98" s="71">
        <f>VLOOKUP($B98, Paste!$A$3:$H$933, 2, FALSE)</f>
        <v>80.666666666666671</v>
      </c>
      <c r="I98" s="71">
        <f>VLOOKUP($B98, Paste!$A$3:$H$933, 3, FALSE)</f>
        <v>32.266666666666673</v>
      </c>
      <c r="J98" s="71">
        <f t="shared" si="1"/>
        <v>29.820702083333323</v>
      </c>
      <c r="K98" s="71">
        <f>VLOOKUP($B98, Paste!$A$3:$H$933, 4, FALSE)</f>
        <v>62.087368749999996</v>
      </c>
      <c r="L98" s="11" t="str">
        <f>IF(ISBLANK(VLOOKUP(B98, 'SOG&amp;PlusMinus'!$B$7:$E$912, 3, FALSE)), "", VLOOKUP(B98,'SOG&amp;PlusMinus'!$B$7:$E$912, 3, FALSE))</f>
        <v>C</v>
      </c>
      <c r="M98" s="11">
        <f>IF(ISBLANK(VLOOKUP(B98, 'SOG&amp;PlusMinus'!$B$7:$E$912, 4, FALSE)), "", VLOOKUP(B98, 'SOG&amp;PlusMinus'!$B$7:$E$912, 4, FALSE))</f>
        <v>1</v>
      </c>
      <c r="N98" s="71">
        <f>VLOOKUP($B98, Paste!$A$3:$H$933, 5, FALSE)</f>
        <v>19.36</v>
      </c>
      <c r="O98" s="11">
        <f>IF(ISERROR(VLOOKUP(B98, Paste!$AB$3:$AE$2349, 3, FALSE)), "", VLOOKUP(B98, Paste!$AB$3:$AE$2349, 3, FALSE))</f>
        <v>26</v>
      </c>
      <c r="P98" s="11">
        <f>IF(ISERROR(VLOOKUP(B98, Paste!$AB$3:$AC$2343, 2, FALSE)), "", VLOOKUP(B98, Paste!$AB$3:$AC$2343, 2, FALSE))</f>
        <v>32</v>
      </c>
      <c r="Q98" s="11">
        <f>IF(ISERROR(VLOOKUP(B98, Paste!$AB$3:$AE$2349, 4, FALSE)), "", VLOOKUP(B98, Paste!$AB$3:$AE$2349, 4, FALSE))</f>
        <v>210</v>
      </c>
      <c r="R98" s="11" t="str">
        <f>IF(ISERROR(VLOOKUP(B98, Paste!$N$3:$N$250, 1, FALSE)), "", VLOOKUP(B98, Paste!$N$3:$O$250, 2, FALSE))</f>
        <v/>
      </c>
      <c r="S98" s="27">
        <f>VLOOKUP($B98, Paste!$W$3:$Z$10064, IF($H$4="Cap Hit",3, IF($H$4="AAV", 4, 2)), FALSE)</f>
        <v>8.125</v>
      </c>
      <c r="T98" s="11" t="str">
        <f>IF(ISERROR(VLOOKUP(B98, Paste!$Q$3:$Q$245, 1, FALSE)), "", VLOOKUP(B98, Paste!$Q$3:$R$245, 2, FALSE))</f>
        <v/>
      </c>
      <c r="U98" s="18" t="str">
        <f>IF(VLOOKUP(B98, 'Points&amp;Potential'!$B$7:$O$943, 14, FALSE)=0, "", VLOOKUP(B98, 'Points&amp;Potential'!$B$7:$O$943, 14, FALSE))</f>
        <v/>
      </c>
      <c r="V98" s="7" t="str">
        <f>IF(ISERROR(VLOOKUP(B98, Paste!$T$3:$T$1045, 1, FALSE)), "", VLOOKUP(B98, Paste!$T$3:$U$1144, 2, FALSE))</f>
        <v/>
      </c>
    </row>
    <row r="99" spans="1:22">
      <c r="A99" s="11">
        <v>93</v>
      </c>
      <c r="B99" s="67" t="s">
        <v>123</v>
      </c>
      <c r="C99" s="11">
        <f>VLOOKUP(B99, Paste!$AG$3:$AH$2083, 2, FALSE)</f>
        <v>18.8</v>
      </c>
      <c r="D99" s="11" t="str">
        <f>VLOOKUP($B99, Paste!$A$3:$H$933, 6, FALSE)</f>
        <v>LD</v>
      </c>
      <c r="E99" s="11">
        <f>IFERROR(VLOOKUP($B99, Paste!$J$3:$L$933, 3, FALSE), "")</f>
        <v>70</v>
      </c>
      <c r="F99" s="11">
        <f>IFERROR(VLOOKUP($B99, Paste!$J$3:$L$933, 2, FALSE), "")</f>
        <v>82</v>
      </c>
      <c r="G99" s="11" t="str">
        <f>VLOOKUP($B99, Paste!$A$3:$H$933, 8, FALSE)</f>
        <v>NYI</v>
      </c>
      <c r="H99" s="71">
        <f>VLOOKUP($B99, Paste!$A$3:$H$933, 2, FALSE)</f>
        <v>84</v>
      </c>
      <c r="I99" s="71">
        <f>VLOOKUP($B99, Paste!$A$3:$H$933, 3, FALSE)</f>
        <v>23.071306819014136</v>
      </c>
      <c r="J99" s="71">
        <f t="shared" si="1"/>
        <v>38.717613555985864</v>
      </c>
      <c r="K99" s="71">
        <f>VLOOKUP($B99, Paste!$A$3:$H$933, 4, FALSE)</f>
        <v>61.788920374999996</v>
      </c>
      <c r="L99" s="11" t="str">
        <f>IF(ISBLANK(VLOOKUP(B99, 'SOG&amp;PlusMinus'!$B$7:$E$912, 3, FALSE)), "", VLOOKUP(B99,'SOG&amp;PlusMinus'!$B$7:$E$912, 3, FALSE))</f>
        <v>A</v>
      </c>
      <c r="M99" s="11">
        <f>IF(ISBLANK(VLOOKUP(B99, 'SOG&amp;PlusMinus'!$B$7:$E$912, 4, FALSE)), "", VLOOKUP(B99, 'SOG&amp;PlusMinus'!$B$7:$E$912, 4, FALSE))</f>
        <v>1</v>
      </c>
      <c r="N99" s="71">
        <f>VLOOKUP($B99, Paste!$A$3:$H$933, 5, FALSE)</f>
        <v>42</v>
      </c>
      <c r="O99" s="11">
        <f>IF(ISERROR(VLOOKUP(B99, Paste!$AB$3:$AE$2349, 3, FALSE)), "", VLOOKUP(B99, Paste!$AB$3:$AE$2349, 3, FALSE))</f>
        <v>45</v>
      </c>
      <c r="P99" s="11">
        <f>IF(ISERROR(VLOOKUP(B99, Paste!$AB$3:$AC$2343, 2, FALSE)), "", VLOOKUP(B99, Paste!$AB$3:$AC$2343, 2, FALSE))</f>
        <v>119</v>
      </c>
      <c r="Q99" s="11">
        <f>IF(ISERROR(VLOOKUP(B99, Paste!$AB$3:$AE$2349, 4, FALSE)), "", VLOOKUP(B99, Paste!$AB$3:$AE$2349, 4, FALSE))</f>
        <v>235</v>
      </c>
      <c r="R99" s="11" t="str">
        <f>IF(ISERROR(VLOOKUP(B99, Paste!$N$3:$N$250, 1, FALSE)), "", VLOOKUP(B99, Paste!$N$3:$O$250, 2, FALSE))</f>
        <v/>
      </c>
      <c r="S99" s="27">
        <f>VLOOKUP($B99, Paste!$W$3:$Z$10064, IF($H$4="Cap Hit",3, IF($H$4="AAV", 4, 2)), FALSE)</f>
        <v>4.4749999999999996</v>
      </c>
      <c r="T99" s="11" t="str">
        <f>IF(ISERROR(VLOOKUP(B99, Paste!$Q$3:$Q$245, 1, FALSE)), "", VLOOKUP(B99, Paste!$Q$3:$R$245, 2, FALSE))</f>
        <v/>
      </c>
      <c r="U99" s="18" t="str">
        <f>IF(VLOOKUP(B99, 'Points&amp;Potential'!$B$7:$O$943, 14, FALSE)=0, "", VLOOKUP(B99, 'Points&amp;Potential'!$B$7:$O$943, 14, FALSE))</f>
        <v/>
      </c>
      <c r="V99" s="7" t="str">
        <f>IF(ISERROR(VLOOKUP(B99, Paste!$T$3:$T$1045, 1, FALSE)), "", VLOOKUP(B99, Paste!$T$3:$U$1144, 2, FALSE))</f>
        <v/>
      </c>
    </row>
    <row r="100" spans="1:22">
      <c r="A100" s="11">
        <v>94</v>
      </c>
      <c r="B100" s="67" t="s">
        <v>124</v>
      </c>
      <c r="C100" s="11">
        <f>VLOOKUP(B100, Paste!$AG$3:$AH$2083, 2, FALSE)</f>
        <v>31.2</v>
      </c>
      <c r="D100" s="11" t="str">
        <f>VLOOKUP($B100, Paste!$A$3:$H$933, 6, FALSE)</f>
        <v>C</v>
      </c>
      <c r="E100" s="11">
        <f>IFERROR(VLOOKUP($B100, Paste!$J$3:$L$933, 3, FALSE), "")</f>
        <v>63</v>
      </c>
      <c r="F100" s="11">
        <f>IFERROR(VLOOKUP($B100, Paste!$J$3:$L$933, 2, FALSE), "")</f>
        <v>78</v>
      </c>
      <c r="G100" s="11" t="str">
        <f>VLOOKUP($B100, Paste!$A$3:$H$933, 8, FALSE)</f>
        <v>NYI</v>
      </c>
      <c r="H100" s="71">
        <f>VLOOKUP($B100, Paste!$A$3:$H$933, 2, FALSE)</f>
        <v>78.666666666666671</v>
      </c>
      <c r="I100" s="71">
        <f>VLOOKUP($B100, Paste!$A$3:$H$933, 3, FALSE)</f>
        <v>32.061813407565609</v>
      </c>
      <c r="J100" s="71">
        <f t="shared" si="1"/>
        <v>29.691741175767724</v>
      </c>
      <c r="K100" s="71">
        <f>VLOOKUP($B100, Paste!$A$3:$H$933, 4, FALSE)</f>
        <v>61.753554583333333</v>
      </c>
      <c r="L100" s="11" t="str">
        <f>IF(ISBLANK(VLOOKUP(B100, 'SOG&amp;PlusMinus'!$B$7:$E$912, 3, FALSE)), "", VLOOKUP(B100,'SOG&amp;PlusMinus'!$B$7:$E$912, 3, FALSE))</f>
        <v>B</v>
      </c>
      <c r="M100" s="11">
        <f>IF(ISBLANK(VLOOKUP(B100, 'SOG&amp;PlusMinus'!$B$7:$E$912, 4, FALSE)), "", VLOOKUP(B100, 'SOG&amp;PlusMinus'!$B$7:$E$912, 4, FALSE))</f>
        <v>1</v>
      </c>
      <c r="N100" s="71">
        <f>VLOOKUP($B100, Paste!$A$3:$H$933, 5, FALSE)</f>
        <v>32.492753623188406</v>
      </c>
      <c r="O100" s="11">
        <f>IF(ISERROR(VLOOKUP(B100, Paste!$AB$3:$AE$2349, 3, FALSE)), "", VLOOKUP(B100, Paste!$AB$3:$AE$2349, 3, FALSE))</f>
        <v>59</v>
      </c>
      <c r="P100" s="11">
        <f>IF(ISERROR(VLOOKUP(B100, Paste!$AB$3:$AC$2343, 2, FALSE)), "", VLOOKUP(B100, Paste!$AB$3:$AC$2343, 2, FALSE))</f>
        <v>41</v>
      </c>
      <c r="Q100" s="11">
        <f>IF(ISERROR(VLOOKUP(B100, Paste!$AB$3:$AE$2349, 4, FALSE)), "", VLOOKUP(B100, Paste!$AB$3:$AE$2349, 4, FALSE))</f>
        <v>244</v>
      </c>
      <c r="R100" s="11" t="str">
        <f>IF(ISERROR(VLOOKUP(B100, Paste!$N$3:$N$250, 1, FALSE)), "", VLOOKUP(B100, Paste!$N$3:$O$250, 2, FALSE))</f>
        <v/>
      </c>
      <c r="S100" s="27">
        <f>VLOOKUP($B100, Paste!$W$3:$Z$10064, IF($H$4="Cap Hit",3, IF($H$4="AAV", 4, 2)), FALSE)</f>
        <v>8.5</v>
      </c>
      <c r="T100" s="11"/>
      <c r="U100" s="18" t="str">
        <f>IF(VLOOKUP(B100, 'Points&amp;Potential'!$B$7:$O$943, 14, FALSE)=0, "", VLOOKUP(B100, 'Points&amp;Potential'!$B$7:$O$943, 14, FALSE))</f>
        <v/>
      </c>
      <c r="V100" s="7" t="str">
        <f>IF(ISERROR(VLOOKUP(B100, Paste!$T$3:$T$1045, 1, FALSE)), "", VLOOKUP(B100, Paste!$T$3:$U$1144, 2, FALSE))</f>
        <v/>
      </c>
    </row>
    <row r="101" spans="1:22">
      <c r="A101" s="11">
        <v>95</v>
      </c>
      <c r="B101" s="67" t="s">
        <v>125</v>
      </c>
      <c r="C101" s="11">
        <f>VLOOKUP(B101, Paste!$AG$3:$AH$2083, 2, FALSE)</f>
        <v>23.9</v>
      </c>
      <c r="D101" s="11" t="str">
        <f>VLOOKUP($B101, Paste!$A$3:$H$933, 6, FALSE)</f>
        <v>LD</v>
      </c>
      <c r="E101" s="11">
        <f>IFERROR(VLOOKUP($B101, Paste!$J$3:$L$933, 3, FALSE), "")</f>
        <v>65</v>
      </c>
      <c r="F101" s="11">
        <f>IFERROR(VLOOKUP($B101, Paste!$J$3:$L$933, 2, FALSE), "")</f>
        <v>75</v>
      </c>
      <c r="G101" s="11" t="str">
        <f>VLOOKUP($B101, Paste!$A$3:$H$933, 8, FALSE)</f>
        <v>OTT</v>
      </c>
      <c r="H101" s="71">
        <f>VLOOKUP($B101, Paste!$A$3:$H$933, 2, FALSE)</f>
        <v>78</v>
      </c>
      <c r="I101" s="71">
        <f>VLOOKUP($B101, Paste!$A$3:$H$933, 3, FALSE)</f>
        <v>12.540463948662781</v>
      </c>
      <c r="J101" s="71">
        <f t="shared" si="1"/>
        <v>48.791640218003884</v>
      </c>
      <c r="K101" s="71">
        <f>VLOOKUP($B101, Paste!$A$3:$H$933, 4, FALSE)</f>
        <v>61.332104166666667</v>
      </c>
      <c r="L101" s="11" t="str">
        <f>IF(ISBLANK(VLOOKUP(B101, 'SOG&amp;PlusMinus'!$B$7:$E$912, 3, FALSE)), "", VLOOKUP(B101,'SOG&amp;PlusMinus'!$B$7:$E$912, 3, FALSE))</f>
        <v>A</v>
      </c>
      <c r="M101" s="11">
        <f>IF(ISBLANK(VLOOKUP(B101, 'SOG&amp;PlusMinus'!$B$7:$E$912, 4, FALSE)), "", VLOOKUP(B101, 'SOG&amp;PlusMinus'!$B$7:$E$912, 4, FALSE))</f>
        <v>1</v>
      </c>
      <c r="N101" s="71">
        <f>VLOOKUP($B101, Paste!$A$3:$H$933, 5, FALSE)</f>
        <v>14.04</v>
      </c>
      <c r="O101" s="11">
        <f>IF(ISERROR(VLOOKUP(B101, Paste!$AB$3:$AE$2349, 3, FALSE)), "", VLOOKUP(B101, Paste!$AB$3:$AE$2349, 3, FALSE))</f>
        <v>37</v>
      </c>
      <c r="P101" s="11">
        <f>IF(ISERROR(VLOOKUP(B101, Paste!$AB$3:$AC$2343, 2, FALSE)), "", VLOOKUP(B101, Paste!$AB$3:$AC$2343, 2, FALSE))</f>
        <v>154</v>
      </c>
      <c r="Q101" s="11">
        <f>IF(ISERROR(VLOOKUP(B101, Paste!$AB$3:$AE$2349, 4, FALSE)), "", VLOOKUP(B101, Paste!$AB$3:$AE$2349, 4, FALSE))</f>
        <v>179</v>
      </c>
      <c r="R101" s="11" t="str">
        <f>IF(ISERROR(VLOOKUP(B101, Paste!$N$3:$N$250, 1, FALSE)), "", VLOOKUP(B101, Paste!$N$3:$O$250, 2, FALSE))</f>
        <v/>
      </c>
      <c r="S101" s="27">
        <f>VLOOKUP($B101, Paste!$W$3:$Z$10064, IF($H$4="Cap Hit",3, IF($H$4="AAV", 4, 2)), FALSE)</f>
        <v>8.0500000000000007</v>
      </c>
      <c r="T101" s="11" t="str">
        <f>IF(ISERROR(VLOOKUP(B101, Paste!$Q$3:$Q$245, 1, FALSE)), "", VLOOKUP(B101, Paste!$Q$3:$R$245, 2, FALSE))</f>
        <v/>
      </c>
      <c r="U101" s="18" t="str">
        <f>IF(VLOOKUP(B101, 'Points&amp;Potential'!$B$7:$O$943, 14, FALSE)=0, "", VLOOKUP(B101, 'Points&amp;Potential'!$B$7:$O$943, 14, FALSE))</f>
        <v/>
      </c>
      <c r="V101" s="7" t="str">
        <f>IF(ISERROR(VLOOKUP(B101, Paste!$T$3:$T$1045, 1, FALSE)), "", VLOOKUP(B101, Paste!$T$3:$U$1144, 2, FALSE))</f>
        <v/>
      </c>
    </row>
    <row r="102" spans="1:22">
      <c r="A102" s="11">
        <v>96</v>
      </c>
      <c r="B102" s="67" t="s">
        <v>126</v>
      </c>
      <c r="C102" s="11">
        <f>VLOOKUP(B102, Paste!$AG$3:$AH$2083, 2, FALSE)</f>
        <v>30</v>
      </c>
      <c r="D102" s="11" t="str">
        <f>VLOOKUP($B102, Paste!$A$3:$H$933, 6, FALSE)</f>
        <v>LW</v>
      </c>
      <c r="E102" s="11">
        <f>IFERROR(VLOOKUP($B102, Paste!$J$3:$L$933, 3, FALSE), "")</f>
        <v>65</v>
      </c>
      <c r="F102" s="11">
        <f>IFERROR(VLOOKUP($B102, Paste!$J$3:$L$933, 2, FALSE), "")</f>
        <v>73</v>
      </c>
      <c r="G102" s="11" t="str">
        <f>VLOOKUP($B102, Paste!$A$3:$H$933, 8, FALSE)</f>
        <v>SEA</v>
      </c>
      <c r="H102" s="71">
        <f>VLOOKUP($B102, Paste!$A$3:$H$933, 2, FALSE)</f>
        <v>76</v>
      </c>
      <c r="I102" s="71">
        <f>VLOOKUP($B102, Paste!$A$3:$H$933, 3, FALSE)</f>
        <v>25.137394302368879</v>
      </c>
      <c r="J102" s="71">
        <f t="shared" si="1"/>
        <v>36.093119308742232</v>
      </c>
      <c r="K102" s="71">
        <f>VLOOKUP($B102, Paste!$A$3:$H$933, 4, FALSE)</f>
        <v>61.230513611111107</v>
      </c>
      <c r="L102" s="11" t="str">
        <f>IF(ISBLANK(VLOOKUP(B102, 'SOG&amp;PlusMinus'!$B$7:$E$912, 3, FALSE)), "", VLOOKUP(B102,'SOG&amp;PlusMinus'!$B$7:$E$912, 3, FALSE))</f>
        <v>C</v>
      </c>
      <c r="M102" s="11">
        <f>IF(ISBLANK(VLOOKUP(B102, 'SOG&amp;PlusMinus'!$B$7:$E$912, 4, FALSE)), "", VLOOKUP(B102, 'SOG&amp;PlusMinus'!$B$7:$E$912, 4, FALSE))</f>
        <v>1</v>
      </c>
      <c r="N102" s="71">
        <f>VLOOKUP($B102, Paste!$A$3:$H$933, 5, FALSE)</f>
        <v>21.308411214953271</v>
      </c>
      <c r="O102" s="11">
        <f>IF(ISERROR(VLOOKUP(B102, Paste!$AB$3:$AE$2349, 3, FALSE)), "", VLOOKUP(B102, Paste!$AB$3:$AE$2349, 3, FALSE))</f>
        <v>47</v>
      </c>
      <c r="P102" s="11">
        <f>IF(ISERROR(VLOOKUP(B102, Paste!$AB$3:$AC$2343, 2, FALSE)), "", VLOOKUP(B102, Paste!$AB$3:$AC$2343, 2, FALSE))</f>
        <v>37</v>
      </c>
      <c r="Q102" s="11">
        <f>IF(ISERROR(VLOOKUP(B102, Paste!$AB$3:$AE$2349, 4, FALSE)), "", VLOOKUP(B102, Paste!$AB$3:$AE$2349, 4, FALSE))</f>
        <v>182</v>
      </c>
      <c r="R102" s="11" t="str">
        <f>IF(ISERROR(VLOOKUP(B102, Paste!$N$3:$N$250, 1, FALSE)), "", VLOOKUP(B102, Paste!$N$3:$O$250, 2, FALSE))</f>
        <v/>
      </c>
      <c r="S102" s="27">
        <f>VLOOKUP($B102, Paste!$W$3:$Z$10064, IF($H$4="Cap Hit",3, IF($H$4="AAV", 4, 2)), FALSE)</f>
        <v>5</v>
      </c>
      <c r="T102" s="11" t="str">
        <f>IF(ISERROR(VLOOKUP(B102, Paste!$Q$3:$Q$245, 1, FALSE)), "", VLOOKUP(B102, Paste!$Q$3:$R$245, 2, FALSE))</f>
        <v/>
      </c>
      <c r="U102" s="18" t="str">
        <f>IF(VLOOKUP(B102, 'Points&amp;Potential'!$B$7:$O$943, 14, FALSE)=0, "", VLOOKUP(B102, 'Points&amp;Potential'!$B$7:$O$943, 14, FALSE))</f>
        <v/>
      </c>
      <c r="V102" s="7" t="str">
        <f>IF(ISERROR(VLOOKUP(B102, Paste!$T$3:$T$1045, 1, FALSE)), "", VLOOKUP(B102, Paste!$T$3:$U$1144, 2, FALSE))</f>
        <v/>
      </c>
    </row>
    <row r="103" spans="1:22">
      <c r="A103" s="11">
        <v>97</v>
      </c>
      <c r="B103" s="67" t="s">
        <v>127</v>
      </c>
      <c r="C103" s="11">
        <f>VLOOKUP(B103, Paste!$AG$3:$AH$2083, 2, FALSE)</f>
        <v>30.9</v>
      </c>
      <c r="D103" s="11" t="str">
        <f>VLOOKUP($B103, Paste!$A$3:$H$933, 6, FALSE)</f>
        <v>LD</v>
      </c>
      <c r="E103" s="11">
        <f>IFERROR(VLOOKUP($B103, Paste!$J$3:$L$933, 3, FALSE), "")</f>
        <v>58</v>
      </c>
      <c r="F103" s="11">
        <f>IFERROR(VLOOKUP($B103, Paste!$J$3:$L$933, 2, FALSE), "")</f>
        <v>75</v>
      </c>
      <c r="G103" s="11" t="str">
        <f>VLOOKUP($B103, Paste!$A$3:$H$933, 8, FALSE)</f>
        <v>VGK</v>
      </c>
      <c r="H103" s="71">
        <f>VLOOKUP($B103, Paste!$A$3:$H$933, 2, FALSE)</f>
        <v>69</v>
      </c>
      <c r="I103" s="71">
        <f>VLOOKUP($B103, Paste!$A$3:$H$933, 3, FALSE)</f>
        <v>10.35</v>
      </c>
      <c r="J103" s="71">
        <f t="shared" si="1"/>
        <v>50.718514208333332</v>
      </c>
      <c r="K103" s="71">
        <f>VLOOKUP($B103, Paste!$A$3:$H$933, 4, FALSE)</f>
        <v>61.068514208333333</v>
      </c>
      <c r="L103" s="11" t="str">
        <f>IF(ISBLANK(VLOOKUP(B103, 'SOG&amp;PlusMinus'!$B$7:$E$912, 3, FALSE)), "", VLOOKUP(B103,'SOG&amp;PlusMinus'!$B$7:$E$912, 3, FALSE))</f>
        <v>A</v>
      </c>
      <c r="M103" s="11">
        <f>IF(ISBLANK(VLOOKUP(B103, 'SOG&amp;PlusMinus'!$B$7:$E$912, 4, FALSE)), "", VLOOKUP(B103, 'SOG&amp;PlusMinus'!$B$7:$E$912, 4, FALSE))</f>
        <v>1</v>
      </c>
      <c r="N103" s="71">
        <f>VLOOKUP($B103, Paste!$A$3:$H$933, 5, FALSE)</f>
        <v>21</v>
      </c>
      <c r="O103" s="11">
        <f>IF(ISERROR(VLOOKUP(B103, Paste!$AB$3:$AE$2349, 3, FALSE)), "", VLOOKUP(B103, Paste!$AB$3:$AE$2349, 3, FALSE))</f>
        <v>4</v>
      </c>
      <c r="P103" s="11">
        <f>IF(ISERROR(VLOOKUP(B103, Paste!$AB$3:$AC$2343, 2, FALSE)), "", VLOOKUP(B103, Paste!$AB$3:$AC$2343, 2, FALSE))</f>
        <v>85</v>
      </c>
      <c r="Q103" s="11">
        <f>IF(ISERROR(VLOOKUP(B103, Paste!$AB$3:$AE$2349, 4, FALSE)), "", VLOOKUP(B103, Paste!$AB$3:$AE$2349, 4, FALSE))</f>
        <v>138</v>
      </c>
      <c r="R103" s="11">
        <f>IF(ISERROR(VLOOKUP(B103, Paste!$N$3:$N$250, 1, FALSE)), "", VLOOKUP(B103, Paste!$N$3:$O$250, 2, FALSE))</f>
        <v>60</v>
      </c>
      <c r="S103" s="27">
        <f>VLOOKUP($B103, Paste!$W$3:$Z$10064, IF($H$4="Cap Hit",3, IF($H$4="AAV", 4, 2)), FALSE)</f>
        <v>7.4249999999999998</v>
      </c>
      <c r="T103" s="11" t="str">
        <f>IF(ISERROR(VLOOKUP(B103, Paste!$Q$3:$Q$245, 1, FALSE)), "", VLOOKUP(B103, Paste!$Q$3:$R$245, 2, FALSE))</f>
        <v>Y</v>
      </c>
      <c r="U103" s="18" t="str">
        <f>IF(VLOOKUP(B103, 'Points&amp;Potential'!$B$7:$O$943, 14, FALSE)=0, "", VLOOKUP(B103, 'Points&amp;Potential'!$B$7:$O$943, 14, FALSE))</f>
        <v/>
      </c>
      <c r="V103" s="7" t="str">
        <f>IF(ISERROR(VLOOKUP(B103, Paste!$T$3:$T$1045, 1, FALSE)), "", VLOOKUP(B103, Paste!$T$3:$U$1144, 2, FALSE))</f>
        <v/>
      </c>
    </row>
    <row r="104" spans="1:22">
      <c r="A104" s="11">
        <v>98</v>
      </c>
      <c r="B104" s="67" t="s">
        <v>128</v>
      </c>
      <c r="C104" s="11">
        <f>VLOOKUP(B104, Paste!$AG$3:$AH$2083, 2, FALSE)</f>
        <v>24.7</v>
      </c>
      <c r="D104" s="11" t="str">
        <f>VLOOKUP($B104, Paste!$A$3:$H$933, 6, FALSE)</f>
        <v>C</v>
      </c>
      <c r="E104" s="11">
        <f>IFERROR(VLOOKUP($B104, Paste!$J$3:$L$933, 3, FALSE), "")</f>
        <v>70</v>
      </c>
      <c r="F104" s="11">
        <f>IFERROR(VLOOKUP($B104, Paste!$J$3:$L$933, 2, FALSE), "")</f>
        <v>95</v>
      </c>
      <c r="G104" s="11" t="str">
        <f>VLOOKUP($B104, Paste!$A$3:$H$933, 8, FALSE)</f>
        <v>VAN</v>
      </c>
      <c r="H104" s="71">
        <f>VLOOKUP($B104, Paste!$A$3:$H$933, 2, FALSE)</f>
        <v>79</v>
      </c>
      <c r="I104" s="71">
        <f>VLOOKUP($B104, Paste!$A$3:$H$933, 3, FALSE)</f>
        <v>19.785804029521938</v>
      </c>
      <c r="J104" s="71">
        <f t="shared" si="1"/>
        <v>41.189029303811395</v>
      </c>
      <c r="K104" s="71">
        <f>VLOOKUP($B104, Paste!$A$3:$H$933, 4, FALSE)</f>
        <v>60.974833333333336</v>
      </c>
      <c r="L104" s="11" t="str">
        <f>IF(ISBLANK(VLOOKUP(B104, 'SOG&amp;PlusMinus'!$B$7:$E$912, 3, FALSE)), "", VLOOKUP(B104,'SOG&amp;PlusMinus'!$B$7:$E$912, 3, FALSE))</f>
        <v>D</v>
      </c>
      <c r="M104" s="11">
        <f>IF(ISBLANK(VLOOKUP(B104, 'SOG&amp;PlusMinus'!$B$7:$E$912, 4, FALSE)), "", VLOOKUP(B104, 'SOG&amp;PlusMinus'!$B$7:$E$912, 4, FALSE))</f>
        <v>1</v>
      </c>
      <c r="N104" s="71">
        <f>VLOOKUP($B104, Paste!$A$3:$H$933, 5, FALSE)</f>
        <v>30.640186915887849</v>
      </c>
      <c r="O104" s="11">
        <f>IF(ISERROR(VLOOKUP(B104, Paste!$AB$3:$AE$2349, 3, FALSE)), "", VLOOKUP(B104, Paste!$AB$3:$AE$2349, 3, FALSE))</f>
        <v>71</v>
      </c>
      <c r="P104" s="11">
        <f>IF(ISERROR(VLOOKUP(B104, Paste!$AB$3:$AC$2343, 2, FALSE)), "", VLOOKUP(B104, Paste!$AB$3:$AC$2343, 2, FALSE))</f>
        <v>43</v>
      </c>
      <c r="Q104" s="11">
        <f>IF(ISERROR(VLOOKUP(B104, Paste!$AB$3:$AE$2349, 4, FALSE)), "", VLOOKUP(B104, Paste!$AB$3:$AE$2349, 4, FALSE))</f>
        <v>126</v>
      </c>
      <c r="R104" s="11">
        <f>IF(ISERROR(VLOOKUP(B104, Paste!$N$3:$N$250, 1, FALSE)), "", VLOOKUP(B104, Paste!$N$3:$O$250, 2, FALSE))</f>
        <v>80</v>
      </c>
      <c r="S104" s="27">
        <f>VLOOKUP($B104, Paste!$W$3:$Z$10064, IF($H$4="Cap Hit",3, IF($H$4="AAV", 4, 2)), FALSE)</f>
        <v>5</v>
      </c>
      <c r="T104" s="11" t="str">
        <f>IF(ISERROR(VLOOKUP(B104, Paste!$Q$3:$Q$245, 1, FALSE)), "", VLOOKUP(B104, Paste!$Q$3:$R$245, 2, FALSE))</f>
        <v/>
      </c>
      <c r="U104" s="18" t="str">
        <f>IF(VLOOKUP(B104, 'Points&amp;Potential'!$B$7:$O$943, 14, FALSE)=0, "", VLOOKUP(B104, 'Points&amp;Potential'!$B$7:$O$943, 14, FALSE))</f>
        <v/>
      </c>
      <c r="V104" s="7" t="str">
        <f>IF(ISERROR(VLOOKUP(B104, Paste!$T$3:$T$1045, 1, FALSE)), "", VLOOKUP(B104, Paste!$T$3:$U$1144, 2, FALSE))</f>
        <v/>
      </c>
    </row>
    <row r="105" spans="1:22">
      <c r="A105" s="11">
        <v>99</v>
      </c>
      <c r="B105" s="67" t="s">
        <v>129</v>
      </c>
      <c r="C105" s="11">
        <f>VLOOKUP(B105, Paste!$AG$3:$AH$2083, 2, FALSE)</f>
        <v>25.3</v>
      </c>
      <c r="D105" s="11" t="str">
        <f>VLOOKUP($B105, Paste!$A$3:$H$933, 6, FALSE)</f>
        <v>C</v>
      </c>
      <c r="E105" s="11">
        <f>IFERROR(VLOOKUP($B105, Paste!$J$3:$L$933, 3, FALSE), "")</f>
        <v>65</v>
      </c>
      <c r="F105" s="11">
        <f>IFERROR(VLOOKUP($B105, Paste!$J$3:$L$933, 2, FALSE), "")</f>
        <v>83</v>
      </c>
      <c r="G105" s="11" t="str">
        <f>VLOOKUP($B105, Paste!$A$3:$H$933, 8, FALSE)</f>
        <v>OTT</v>
      </c>
      <c r="H105" s="71">
        <f>VLOOKUP($B105, Paste!$A$3:$H$933, 2, FALSE)</f>
        <v>83</v>
      </c>
      <c r="I105" s="71">
        <f>VLOOKUP($B105, Paste!$A$3:$H$933, 3, FALSE)</f>
        <v>24.9</v>
      </c>
      <c r="J105" s="71">
        <f t="shared" si="1"/>
        <v>35.932191838541669</v>
      </c>
      <c r="K105" s="71">
        <f>VLOOKUP($B105, Paste!$A$3:$H$933, 4, FALSE)</f>
        <v>60.832191838541668</v>
      </c>
      <c r="L105" s="11" t="str">
        <f>IF(ISBLANK(VLOOKUP(B105, 'SOG&amp;PlusMinus'!$B$7:$E$912, 3, FALSE)), "", VLOOKUP(B105,'SOG&amp;PlusMinus'!$B$7:$E$912, 3, FALSE))</f>
        <v>C</v>
      </c>
      <c r="M105" s="11">
        <f>IF(ISBLANK(VLOOKUP(B105, 'SOG&amp;PlusMinus'!$B$7:$E$912, 4, FALSE)), "", VLOOKUP(B105, 'SOG&amp;PlusMinus'!$B$7:$E$912, 4, FALSE))</f>
        <v>1</v>
      </c>
      <c r="N105" s="71">
        <f>VLOOKUP($B105, Paste!$A$3:$H$933, 5, FALSE)</f>
        <v>57.724279835390952</v>
      </c>
      <c r="O105" s="11">
        <f>IF(ISERROR(VLOOKUP(B105, Paste!$AB$3:$AE$2349, 3, FALSE)), "", VLOOKUP(B105, Paste!$AB$3:$AE$2349, 3, FALSE))</f>
        <v>208</v>
      </c>
      <c r="P105" s="11">
        <f>IF(ISERROR(VLOOKUP(B105, Paste!$AB$3:$AC$2343, 2, FALSE)), "", VLOOKUP(B105, Paste!$AB$3:$AC$2343, 2, FALSE))</f>
        <v>29</v>
      </c>
      <c r="Q105" s="11">
        <f>IF(ISERROR(VLOOKUP(B105, Paste!$AB$3:$AE$2349, 4, FALSE)), "", VLOOKUP(B105, Paste!$AB$3:$AE$2349, 4, FALSE))</f>
        <v>199</v>
      </c>
      <c r="R105" s="11" t="str">
        <f>IF(ISERROR(VLOOKUP(B105, Paste!$N$3:$N$250, 1, FALSE)), "", VLOOKUP(B105, Paste!$N$3:$O$250, 2, FALSE))</f>
        <v/>
      </c>
      <c r="S105" s="27">
        <f>VLOOKUP($B105, Paste!$W$3:$Z$10064, IF($H$4="Cap Hit",3, IF($H$4="AAV", 4, 2)), FALSE)</f>
        <v>7.1</v>
      </c>
      <c r="T105" s="11" t="str">
        <f>IF(ISERROR(VLOOKUP(B105, Paste!$Q$3:$Q$245, 1, FALSE)), "", VLOOKUP(B105, Paste!$Q$3:$R$245, 2, FALSE))</f>
        <v/>
      </c>
      <c r="U105" s="18" t="str">
        <f>IF(VLOOKUP(B105, 'Points&amp;Potential'!$B$7:$O$943, 14, FALSE)=0, "", VLOOKUP(B105, 'Points&amp;Potential'!$B$7:$O$943, 14, FALSE))</f>
        <v/>
      </c>
      <c r="V105" s="7" t="str">
        <f>IF(ISERROR(VLOOKUP(B105, Paste!$T$3:$T$1045, 1, FALSE)), "", VLOOKUP(B105, Paste!$T$3:$U$1144, 2, FALSE))</f>
        <v/>
      </c>
    </row>
    <row r="106" spans="1:22">
      <c r="A106" s="11">
        <v>100</v>
      </c>
      <c r="B106" s="67" t="s">
        <v>130</v>
      </c>
      <c r="C106" s="11">
        <f>VLOOKUP(B106, Paste!$AG$3:$AH$2083, 2, FALSE)</f>
        <v>30.3</v>
      </c>
      <c r="D106" s="11" t="str">
        <f>VLOOKUP($B106, Paste!$A$3:$H$933, 6, FALSE)</f>
        <v>RD</v>
      </c>
      <c r="E106" s="11">
        <f>IFERROR(VLOOKUP($B106, Paste!$J$3:$L$933, 3, FALSE), "")</f>
        <v>53</v>
      </c>
      <c r="F106" s="11">
        <f>IFERROR(VLOOKUP($B106, Paste!$J$3:$L$933, 2, FALSE), "")</f>
        <v>74</v>
      </c>
      <c r="G106" s="11" t="str">
        <f>VLOOKUP($B106, Paste!$A$3:$H$933, 8, FALSE)</f>
        <v>TOR</v>
      </c>
      <c r="H106" s="71">
        <f>VLOOKUP($B106, Paste!$A$3:$H$933, 2, FALSE)</f>
        <v>78</v>
      </c>
      <c r="I106" s="71">
        <f>VLOOKUP($B106, Paste!$A$3:$H$933, 3, FALSE)</f>
        <v>13.260000000000002</v>
      </c>
      <c r="J106" s="71">
        <f t="shared" si="1"/>
        <v>47.374206587499984</v>
      </c>
      <c r="K106" s="71">
        <f>VLOOKUP($B106, Paste!$A$3:$H$933, 4, FALSE)</f>
        <v>60.634206587499989</v>
      </c>
      <c r="L106" s="11" t="str">
        <f>IF(ISBLANK(VLOOKUP(B106, 'SOG&amp;PlusMinus'!$B$7:$E$912, 3, FALSE)), "", VLOOKUP(B106,'SOG&amp;PlusMinus'!$B$7:$E$912, 3, FALSE))</f>
        <v>D</v>
      </c>
      <c r="M106" s="11">
        <f>IF(ISBLANK(VLOOKUP(B106, 'SOG&amp;PlusMinus'!$B$7:$E$912, 4, FALSE)), "", VLOOKUP(B106, 'SOG&amp;PlusMinus'!$B$7:$E$912, 4, FALSE))</f>
        <v>1</v>
      </c>
      <c r="N106" s="71">
        <f>VLOOKUP($B106, Paste!$A$3:$H$933, 5, FALSE)</f>
        <v>36.60526315789474</v>
      </c>
      <c r="O106" s="11">
        <f>IF(ISERROR(VLOOKUP(B106, Paste!$AB$3:$AE$2349, 3, FALSE)), "", VLOOKUP(B106, Paste!$AB$3:$AE$2349, 3, FALSE))</f>
        <v>62</v>
      </c>
      <c r="P106" s="11">
        <f>IF(ISERROR(VLOOKUP(B106, Paste!$AB$3:$AC$2343, 2, FALSE)), "", VLOOKUP(B106, Paste!$AB$3:$AC$2343, 2, FALSE))</f>
        <v>83</v>
      </c>
      <c r="Q106" s="11">
        <f>IF(ISERROR(VLOOKUP(B106, Paste!$AB$3:$AE$2349, 4, FALSE)), "", VLOOKUP(B106, Paste!$AB$3:$AE$2349, 4, FALSE))</f>
        <v>218</v>
      </c>
      <c r="R106" s="11" t="str">
        <f>IF(ISERROR(VLOOKUP(B106, Paste!$N$3:$N$250, 1, FALSE)), "", VLOOKUP(B106, Paste!$N$3:$O$250, 2, FALSE))</f>
        <v/>
      </c>
      <c r="S106" s="27">
        <f>VLOOKUP($B106, Paste!$W$3:$Z$10064, IF($H$4="Cap Hit",3, IF($H$4="AAV", 4, 2)), FALSE)</f>
        <v>8.5</v>
      </c>
      <c r="T106" s="11" t="str">
        <f>IF(ISERROR(VLOOKUP(B106, Paste!$Q$3:$Q$245, 1, FALSE)), "", VLOOKUP(B106, Paste!$Q$3:$R$245, 2, FALSE))</f>
        <v/>
      </c>
      <c r="U106" s="18" t="str">
        <f>IF(VLOOKUP(B106, 'Points&amp;Potential'!$B$7:$O$943, 14, FALSE)=0, "", VLOOKUP(B106, 'Points&amp;Potential'!$B$7:$O$943, 14, FALSE))</f>
        <v/>
      </c>
      <c r="V106" s="7" t="str">
        <f>IF(ISERROR(VLOOKUP(B106, Paste!$T$3:$T$1045, 1, FALSE)), "", VLOOKUP(B106, Paste!$T$3:$U$1144, 2, FALSE))</f>
        <v/>
      </c>
    </row>
    <row r="107" spans="1:22">
      <c r="A107" s="11">
        <v>101</v>
      </c>
      <c r="B107" s="67" t="s">
        <v>131</v>
      </c>
      <c r="C107" s="11">
        <f>VLOOKUP(B107, Paste!$AG$3:$AH$2083, 2, FALSE)</f>
        <v>31.2</v>
      </c>
      <c r="D107" s="11" t="str">
        <f>VLOOKUP($B107, Paste!$A$3:$H$933, 6, FALSE)</f>
        <v>LD</v>
      </c>
      <c r="E107" s="11">
        <f>IFERROR(VLOOKUP($B107, Paste!$J$3:$L$933, 3, FALSE), "")</f>
        <v>62</v>
      </c>
      <c r="F107" s="11">
        <f>IFERROR(VLOOKUP($B107, Paste!$J$3:$L$933, 2, FALSE), "")</f>
        <v>82</v>
      </c>
      <c r="G107" s="11" t="str">
        <f>VLOOKUP($B107, Paste!$A$3:$H$933, 8, FALSE)</f>
        <v>WPG</v>
      </c>
      <c r="H107" s="71">
        <f>VLOOKUP($B107, Paste!$A$3:$H$933, 2, FALSE)</f>
        <v>81.333333333333329</v>
      </c>
      <c r="I107" s="71">
        <f>VLOOKUP($B107, Paste!$A$3:$H$933, 3, FALSE)</f>
        <v>12.79914438842019</v>
      </c>
      <c r="J107" s="71">
        <f t="shared" si="1"/>
        <v>47.378720294542767</v>
      </c>
      <c r="K107" s="71">
        <f>VLOOKUP($B107, Paste!$A$3:$H$933, 4, FALSE)</f>
        <v>60.177864682962955</v>
      </c>
      <c r="L107" s="11" t="str">
        <f>IF(ISBLANK(VLOOKUP(B107, 'SOG&amp;PlusMinus'!$B$7:$E$912, 3, FALSE)), "", VLOOKUP(B107,'SOG&amp;PlusMinus'!$B$7:$E$912, 3, FALSE))</f>
        <v>B</v>
      </c>
      <c r="M107" s="11">
        <f>IF(ISBLANK(VLOOKUP(B107, 'SOG&amp;PlusMinus'!$B$7:$E$912, 4, FALSE)), "", VLOOKUP(B107, 'SOG&amp;PlusMinus'!$B$7:$E$912, 4, FALSE))</f>
        <v>1</v>
      </c>
      <c r="N107" s="71">
        <f>VLOOKUP($B107, Paste!$A$3:$H$933, 5, FALSE)</f>
        <v>32.806722689075627</v>
      </c>
      <c r="O107" s="11">
        <f>IF(ISERROR(VLOOKUP(B107, Paste!$AB$3:$AE$2349, 3, FALSE)), "", VLOOKUP(B107, Paste!$AB$3:$AE$2349, 3, FALSE))</f>
        <v>44</v>
      </c>
      <c r="P107" s="11">
        <f>IF(ISERROR(VLOOKUP(B107, Paste!$AB$3:$AC$2343, 2, FALSE)), "", VLOOKUP(B107, Paste!$AB$3:$AC$2343, 2, FALSE))</f>
        <v>122</v>
      </c>
      <c r="Q107" s="11">
        <f>IF(ISERROR(VLOOKUP(B107, Paste!$AB$3:$AE$2349, 4, FALSE)), "", VLOOKUP(B107, Paste!$AB$3:$AE$2349, 4, FALSE))</f>
        <v>163</v>
      </c>
      <c r="R107" s="11" t="str">
        <f>IF(ISERROR(VLOOKUP(B107, Paste!$N$3:$N$250, 1, FALSE)), "", VLOOKUP(B107, Paste!$N$3:$O$250, 2, FALSE))</f>
        <v/>
      </c>
      <c r="S107" s="27">
        <f>VLOOKUP($B107, Paste!$W$3:$Z$10064, IF($H$4="Cap Hit",3, IF($H$4="AAV", 4, 2)), FALSE)</f>
        <v>6.25</v>
      </c>
      <c r="T107" s="11" t="str">
        <f>IF(ISERROR(VLOOKUP(B107, Paste!$Q$3:$Q$245, 1, FALSE)), "", VLOOKUP(B107, Paste!$Q$3:$R$245, 2, FALSE))</f>
        <v/>
      </c>
      <c r="U107" s="18" t="str">
        <f>IF(VLOOKUP(B107, 'Points&amp;Potential'!$B$7:$O$943, 14, FALSE)=0, "", VLOOKUP(B107, 'Points&amp;Potential'!$B$7:$O$943, 14, FALSE))</f>
        <v/>
      </c>
      <c r="V107" s="7" t="str">
        <f>IF(ISERROR(VLOOKUP(B107, Paste!$T$3:$T$1045, 1, FALSE)), "", VLOOKUP(B107, Paste!$T$3:$U$1144, 2, FALSE))</f>
        <v/>
      </c>
    </row>
    <row r="108" spans="1:22">
      <c r="A108" s="11">
        <v>102</v>
      </c>
      <c r="B108" s="67" t="s">
        <v>132</v>
      </c>
      <c r="C108" s="11">
        <f>VLOOKUP(B108, Paste!$AG$3:$AH$2083, 2, FALSE)</f>
        <v>38.1</v>
      </c>
      <c r="D108" s="11" t="str">
        <f>VLOOKUP($B108, Paste!$A$3:$H$933, 6, FALSE)</f>
        <v>RW</v>
      </c>
      <c r="E108" s="11">
        <f>IFERROR(VLOOKUP($B108, Paste!$J$3:$L$933, 3, FALSE), "")</f>
        <v>60</v>
      </c>
      <c r="F108" s="11">
        <f>IFERROR(VLOOKUP($B108, Paste!$J$3:$L$933, 2, FALSE), "")</f>
        <v>80</v>
      </c>
      <c r="G108" s="11" t="str">
        <f>VLOOKUP($B108, Paste!$A$3:$H$933, 8, FALSE)</f>
        <v>FLA</v>
      </c>
      <c r="H108" s="71">
        <f>VLOOKUP($B108, Paste!$A$3:$H$933, 2, FALSE)</f>
        <v>72</v>
      </c>
      <c r="I108" s="71">
        <f>VLOOKUP($B108, Paste!$A$3:$H$933, 3, FALSE)</f>
        <v>27.36</v>
      </c>
      <c r="J108" s="71">
        <f t="shared" si="1"/>
        <v>32.444952187499993</v>
      </c>
      <c r="K108" s="71">
        <f>VLOOKUP($B108, Paste!$A$3:$H$933, 4, FALSE)</f>
        <v>59.804952187499993</v>
      </c>
      <c r="L108" s="11" t="str">
        <f>IF(ISBLANK(VLOOKUP(B108, 'SOG&amp;PlusMinus'!$B$7:$E$912, 3, FALSE)), "", VLOOKUP(B108,'SOG&amp;PlusMinus'!$B$7:$E$912, 3, FALSE))</f>
        <v>C</v>
      </c>
      <c r="M108" s="11">
        <f>IF(ISBLANK(VLOOKUP(B108, 'SOG&amp;PlusMinus'!$B$7:$E$912, 4, FALSE)), "", VLOOKUP(B108, 'SOG&amp;PlusMinus'!$B$7:$E$912, 4, FALSE))</f>
        <v>2</v>
      </c>
      <c r="N108" s="71">
        <f>VLOOKUP($B108, Paste!$A$3:$H$933, 5, FALSE)</f>
        <v>63.219512195121951</v>
      </c>
      <c r="O108" s="11">
        <f>IF(ISERROR(VLOOKUP(B108, Paste!$AB$3:$AE$2349, 3, FALSE)), "", VLOOKUP(B108, Paste!$AB$3:$AE$2349, 3, FALSE))</f>
        <v>54</v>
      </c>
      <c r="P108" s="11">
        <f>IF(ISERROR(VLOOKUP(B108, Paste!$AB$3:$AC$2343, 2, FALSE)), "", VLOOKUP(B108, Paste!$AB$3:$AC$2343, 2, FALSE))</f>
        <v>25</v>
      </c>
      <c r="Q108" s="11">
        <f>IF(ISERROR(VLOOKUP(B108, Paste!$AB$3:$AE$2349, 4, FALSE)), "", VLOOKUP(B108, Paste!$AB$3:$AE$2349, 4, FALSE))</f>
        <v>180</v>
      </c>
      <c r="R108" s="11" t="str">
        <f>IF(ISERROR(VLOOKUP(B108, Paste!$N$3:$N$250, 1, FALSE)), "", VLOOKUP(B108, Paste!$N$3:$O$250, 2, FALSE))</f>
        <v/>
      </c>
      <c r="S108" s="27">
        <f>VLOOKUP($B108, Paste!$W$3:$Z$10064, IF($H$4="Cap Hit",3, IF($H$4="AAV", 4, 2)), FALSE)</f>
        <v>5.25</v>
      </c>
      <c r="T108" s="11" t="str">
        <f>IF(ISERROR(VLOOKUP(B108, Paste!$Q$3:$Q$245, 1, FALSE)), "", VLOOKUP(B108, Paste!$Q$3:$R$245, 2, FALSE))</f>
        <v>Y</v>
      </c>
      <c r="U108" s="18" t="str">
        <f>IF(VLOOKUP(B108, 'Points&amp;Potential'!$B$7:$O$943, 14, FALSE)=0, "", VLOOKUP(B108, 'Points&amp;Potential'!$B$7:$O$943, 14, FALSE))</f>
        <v/>
      </c>
      <c r="V108" s="7" t="str">
        <f>IF(ISERROR(VLOOKUP(B108, Paste!$T$3:$T$1045, 1, FALSE)), "", VLOOKUP(B108, Paste!$T$3:$U$1144, 2, FALSE))</f>
        <v/>
      </c>
    </row>
    <row r="109" spans="1:22">
      <c r="A109" s="11">
        <v>103</v>
      </c>
      <c r="B109" s="67" t="s">
        <v>133</v>
      </c>
      <c r="C109" s="11">
        <f>VLOOKUP(B109, Paste!$AG$3:$AH$2083, 2, FALSE)</f>
        <v>28</v>
      </c>
      <c r="D109" s="11" t="str">
        <f>VLOOKUP($B109, Paste!$A$3:$H$933, 6, FALSE)</f>
        <v>LD</v>
      </c>
      <c r="E109" s="11">
        <f>IFERROR(VLOOKUP($B109, Paste!$J$3:$L$933, 3, FALSE), "")</f>
        <v>62</v>
      </c>
      <c r="F109" s="11">
        <f>IFERROR(VLOOKUP($B109, Paste!$J$3:$L$933, 2, FALSE), "")</f>
        <v>73</v>
      </c>
      <c r="G109" s="11" t="str">
        <f>VLOOKUP($B109, Paste!$A$3:$H$933, 8, FALSE)</f>
        <v>UTA</v>
      </c>
      <c r="H109" s="71">
        <f>VLOOKUP($B109, Paste!$A$3:$H$933, 2, FALSE)</f>
        <v>79</v>
      </c>
      <c r="I109" s="71">
        <f>VLOOKUP($B109, Paste!$A$3:$H$933, 3, FALSE)</f>
        <v>10.440904801615122</v>
      </c>
      <c r="J109" s="71">
        <f t="shared" si="1"/>
        <v>49.1050752817182</v>
      </c>
      <c r="K109" s="71">
        <f>VLOOKUP($B109, Paste!$A$3:$H$933, 4, FALSE)</f>
        <v>59.545980083333326</v>
      </c>
      <c r="L109" s="11" t="str">
        <f>IF(ISBLANK(VLOOKUP(B109, 'SOG&amp;PlusMinus'!$B$7:$E$912, 3, FALSE)), "", VLOOKUP(B109,'SOG&amp;PlusMinus'!$B$7:$E$912, 3, FALSE))</f>
        <v>C</v>
      </c>
      <c r="M109" s="11">
        <f>IF(ISBLANK(VLOOKUP(B109, 'SOG&amp;PlusMinus'!$B$7:$E$912, 4, FALSE)), "", VLOOKUP(B109, 'SOG&amp;PlusMinus'!$B$7:$E$912, 4, FALSE))</f>
        <v>1</v>
      </c>
      <c r="N109" s="71">
        <f>VLOOKUP($B109, Paste!$A$3:$H$933, 5, FALSE)</f>
        <v>38.455026455026456</v>
      </c>
      <c r="O109" s="11">
        <f>IF(ISERROR(VLOOKUP(B109, Paste!$AB$3:$AE$2349, 3, FALSE)), "", VLOOKUP(B109, Paste!$AB$3:$AE$2349, 3, FALSE))</f>
        <v>47</v>
      </c>
      <c r="P109" s="11">
        <f>IF(ISERROR(VLOOKUP(B109, Paste!$AB$3:$AC$2343, 2, FALSE)), "", VLOOKUP(B109, Paste!$AB$3:$AC$2343, 2, FALSE))</f>
        <v>134</v>
      </c>
      <c r="Q109" s="11">
        <f>IF(ISERROR(VLOOKUP(B109, Paste!$AB$3:$AE$2349, 4, FALSE)), "", VLOOKUP(B109, Paste!$AB$3:$AE$2349, 4, FALSE))</f>
        <v>150</v>
      </c>
      <c r="R109" s="11" t="str">
        <f>IF(ISERROR(VLOOKUP(B109, Paste!$N$3:$N$250, 1, FALSE)), "", VLOOKUP(B109, Paste!$N$3:$O$250, 2, FALSE))</f>
        <v/>
      </c>
      <c r="S109" s="27">
        <f>VLOOKUP($B109, Paste!$W$3:$Z$10064, IF($H$4="Cap Hit",3, IF($H$4="AAV", 4, 2)), FALSE)</f>
        <v>8.5</v>
      </c>
      <c r="T109" s="11" t="str">
        <f>IF(ISERROR(VLOOKUP(B109, Paste!$Q$3:$Q$245, 1, FALSE)), "", VLOOKUP(B109, Paste!$Q$3:$R$245, 2, FALSE))</f>
        <v/>
      </c>
      <c r="U109" s="18" t="str">
        <f>IF(VLOOKUP(B109, 'Points&amp;Potential'!$B$7:$O$943, 14, FALSE)=0, "", VLOOKUP(B109, 'Points&amp;Potential'!$B$7:$O$943, 14, FALSE))</f>
        <v/>
      </c>
      <c r="V109" s="7" t="str">
        <f>IF(ISERROR(VLOOKUP(B109, Paste!$T$3:$T$1045, 1, FALSE)), "", VLOOKUP(B109, Paste!$T$3:$U$1144, 2, FALSE))</f>
        <v/>
      </c>
    </row>
    <row r="110" spans="1:22">
      <c r="A110" s="11">
        <v>104</v>
      </c>
      <c r="B110" s="67" t="s">
        <v>134</v>
      </c>
      <c r="C110" s="11">
        <f>VLOOKUP(B110, Paste!$AG$3:$AH$2083, 2, FALSE)</f>
        <v>26.9</v>
      </c>
      <c r="D110" s="11" t="str">
        <f>VLOOKUP($B110, Paste!$A$3:$H$933, 6, FALSE)</f>
        <v>LD</v>
      </c>
      <c r="E110" s="11">
        <f>IFERROR(VLOOKUP($B110, Paste!$J$3:$L$933, 3, FALSE), "")</f>
        <v>65</v>
      </c>
      <c r="F110" s="11">
        <f>IFERROR(VLOOKUP($B110, Paste!$J$3:$L$933, 2, FALSE), "")</f>
        <v>75</v>
      </c>
      <c r="G110" s="11" t="str">
        <f>VLOOKUP($B110, Paste!$A$3:$H$933, 8, FALSE)</f>
        <v>DAL</v>
      </c>
      <c r="H110" s="71">
        <f>VLOOKUP($B110, Paste!$A$3:$H$933, 2, FALSE)</f>
        <v>72</v>
      </c>
      <c r="I110" s="71">
        <f>VLOOKUP($B110, Paste!$A$3:$H$933, 3, FALSE)</f>
        <v>8.0471977373385819</v>
      </c>
      <c r="J110" s="71">
        <f t="shared" si="1"/>
        <v>51.492216287661421</v>
      </c>
      <c r="K110" s="71">
        <f>VLOOKUP($B110, Paste!$A$3:$H$933, 4, FALSE)</f>
        <v>59.539414024999999</v>
      </c>
      <c r="L110" s="11" t="str">
        <f>IF(ISBLANK(VLOOKUP(B110, 'SOG&amp;PlusMinus'!$B$7:$E$912, 3, FALSE)), "", VLOOKUP(B110,'SOG&amp;PlusMinus'!$B$7:$E$912, 3, FALSE))</f>
        <v>B</v>
      </c>
      <c r="M110" s="11">
        <f>IF(ISBLANK(VLOOKUP(B110, 'SOG&amp;PlusMinus'!$B$7:$E$912, 4, FALSE)), "", VLOOKUP(B110, 'SOG&amp;PlusMinus'!$B$7:$E$912, 4, FALSE))</f>
        <v>1</v>
      </c>
      <c r="N110" s="71">
        <f>VLOOKUP($B110, Paste!$A$3:$H$933, 5, FALSE)</f>
        <v>27.636363636363633</v>
      </c>
      <c r="O110" s="11">
        <f>IF(ISERROR(VLOOKUP(B110, Paste!$AB$3:$AE$2349, 3, FALSE)), "", VLOOKUP(B110, Paste!$AB$3:$AE$2349, 3, FALSE))</f>
        <v>22</v>
      </c>
      <c r="P110" s="11">
        <f>IF(ISERROR(VLOOKUP(B110, Paste!$AB$3:$AC$2343, 2, FALSE)), "", VLOOKUP(B110, Paste!$AB$3:$AC$2343, 2, FALSE))</f>
        <v>122</v>
      </c>
      <c r="Q110" s="11">
        <f>IF(ISERROR(VLOOKUP(B110, Paste!$AB$3:$AE$2349, 4, FALSE)), "", VLOOKUP(B110, Paste!$AB$3:$AE$2349, 4, FALSE))</f>
        <v>151</v>
      </c>
      <c r="R110" s="11" t="str">
        <f>IF(ISERROR(VLOOKUP(B110, Paste!$N$3:$N$250, 1, FALSE)), "", VLOOKUP(B110, Paste!$N$3:$O$250, 2, FALSE))</f>
        <v/>
      </c>
      <c r="S110" s="27">
        <f>VLOOKUP($B110, Paste!$W$3:$Z$10064, IF($H$4="Cap Hit",3, IF($H$4="AAV", 4, 2)), FALSE)</f>
        <v>8.4499999999999993</v>
      </c>
      <c r="T110" s="11" t="str">
        <f>IF(ISERROR(VLOOKUP(B110, Paste!$Q$3:$Q$245, 1, FALSE)), "", VLOOKUP(B110, Paste!$Q$3:$R$245, 2, FALSE))</f>
        <v>Y</v>
      </c>
      <c r="U110" s="18" t="str">
        <f>IF(VLOOKUP(B110, 'Points&amp;Potential'!$B$7:$O$943, 14, FALSE)=0, "", VLOOKUP(B110, 'Points&amp;Potential'!$B$7:$O$943, 14, FALSE))</f>
        <v/>
      </c>
      <c r="V110" s="7" t="str">
        <f>IF(ISERROR(VLOOKUP(B110, Paste!$T$3:$T$1045, 1, FALSE)), "", VLOOKUP(B110, Paste!$T$3:$U$1144, 2, FALSE))</f>
        <v/>
      </c>
    </row>
    <row r="111" spans="1:22">
      <c r="A111" s="11">
        <v>105</v>
      </c>
      <c r="B111" s="67" t="s">
        <v>135</v>
      </c>
      <c r="C111" s="11">
        <f>VLOOKUP(B111, Paste!$AG$3:$AH$2083, 2, FALSE)</f>
        <v>34.1</v>
      </c>
      <c r="D111" s="11" t="str">
        <f>VLOOKUP($B111, Paste!$A$3:$H$933, 6, FALSE)</f>
        <v>RW</v>
      </c>
      <c r="E111" s="11">
        <f>IFERROR(VLOOKUP($B111, Paste!$J$3:$L$933, 3, FALSE), "")</f>
        <v>68</v>
      </c>
      <c r="F111" s="11">
        <f>IFERROR(VLOOKUP($B111, Paste!$J$3:$L$933, 2, FALSE), "")</f>
        <v>92</v>
      </c>
      <c r="G111" s="11" t="str">
        <f>VLOOKUP($B111, Paste!$A$3:$H$933, 8, FALSE)</f>
        <v>VGK</v>
      </c>
      <c r="H111" s="71">
        <f>VLOOKUP($B111, Paste!$A$3:$H$933, 2, FALSE)</f>
        <v>62.666666666666664</v>
      </c>
      <c r="I111" s="71">
        <f>VLOOKUP($B111, Paste!$A$3:$H$933, 3, FALSE)</f>
        <v>21.738409405231572</v>
      </c>
      <c r="J111" s="71">
        <f t="shared" si="1"/>
        <v>37.79995118736101</v>
      </c>
      <c r="K111" s="71">
        <f>VLOOKUP($B111, Paste!$A$3:$H$933, 4, FALSE)</f>
        <v>59.538360592592582</v>
      </c>
      <c r="L111" s="11" t="str">
        <f>IF(ISBLANK(VLOOKUP(B111, 'SOG&amp;PlusMinus'!$B$7:$E$912, 3, FALSE)), "", VLOOKUP(B111,'SOG&amp;PlusMinus'!$B$7:$E$912, 3, FALSE))</f>
        <v>A</v>
      </c>
      <c r="M111" s="11">
        <f>IF(ISBLANK(VLOOKUP(B111, 'SOG&amp;PlusMinus'!$B$7:$E$912, 4, FALSE)), "", VLOOKUP(B111, 'SOG&amp;PlusMinus'!$B$7:$E$912, 4, FALSE))</f>
        <v>1</v>
      </c>
      <c r="N111" s="71">
        <f>VLOOKUP($B111, Paste!$A$3:$H$933, 5, FALSE)</f>
        <v>15.494505494505495</v>
      </c>
      <c r="O111" s="11">
        <f>IF(ISERROR(VLOOKUP(B111, Paste!$AB$3:$AE$2349, 3, FALSE)), "", VLOOKUP(B111, Paste!$AB$3:$AE$2349, 3, FALSE))</f>
        <v>30</v>
      </c>
      <c r="P111" s="11">
        <f>IF(ISERROR(VLOOKUP(B111, Paste!$AB$3:$AC$2343, 2, FALSE)), "", VLOOKUP(B111, Paste!$AB$3:$AC$2343, 2, FALSE))</f>
        <v>40</v>
      </c>
      <c r="Q111" s="11">
        <f>IF(ISERROR(VLOOKUP(B111, Paste!$AB$3:$AE$2349, 4, FALSE)), "", VLOOKUP(B111, Paste!$AB$3:$AE$2349, 4, FALSE))</f>
        <v>132</v>
      </c>
      <c r="R111" s="11" t="str">
        <f>IF(ISERROR(VLOOKUP(B111, Paste!$N$3:$N$250, 1, FALSE)), "", VLOOKUP(B111, Paste!$N$3:$O$250, 2, FALSE))</f>
        <v/>
      </c>
      <c r="S111" s="27">
        <f>VLOOKUP($B111, Paste!$W$3:$Z$10064, IF($H$4="Cap Hit",3, IF($H$4="AAV", 4, 2)), FALSE)</f>
        <v>9.5</v>
      </c>
      <c r="T111" s="11" t="str">
        <f>IF(ISERROR(VLOOKUP(B111, Paste!$Q$3:$Q$245, 1, FALSE)), "", VLOOKUP(B111, Paste!$Q$3:$R$245, 2, FALSE))</f>
        <v>Y</v>
      </c>
      <c r="U111" s="18" t="str">
        <f>IF(VLOOKUP(B111, 'Points&amp;Potential'!$B$7:$O$943, 14, FALSE)=0, "", VLOOKUP(B111, 'Points&amp;Potential'!$B$7:$O$943, 14, FALSE))</f>
        <v/>
      </c>
      <c r="V111" s="7" t="str">
        <f>IF(ISERROR(VLOOKUP(B111, Paste!$T$3:$T$1045, 1, FALSE)), "", VLOOKUP(B111, Paste!$T$3:$U$1144, 2, FALSE))</f>
        <v/>
      </c>
    </row>
    <row r="112" spans="1:22">
      <c r="A112" s="11">
        <v>106</v>
      </c>
      <c r="B112" s="67" t="s">
        <v>136</v>
      </c>
      <c r="C112" s="11">
        <f>VLOOKUP(B112, Paste!$AG$3:$AH$2083, 2, FALSE)</f>
        <v>24.4</v>
      </c>
      <c r="D112" s="11" t="str">
        <f>VLOOKUP($B112, Paste!$A$3:$H$933, 6, FALSE)</f>
        <v>RW</v>
      </c>
      <c r="E112" s="11">
        <f>IFERROR(VLOOKUP($B112, Paste!$J$3:$L$933, 3, FALSE), "")</f>
        <v>58</v>
      </c>
      <c r="F112" s="11">
        <f>IFERROR(VLOOKUP($B112, Paste!$J$3:$L$933, 2, FALSE), "")</f>
        <v>70</v>
      </c>
      <c r="G112" s="11" t="str">
        <f>VLOOKUP($B112, Paste!$A$3:$H$933, 8, FALSE)</f>
        <v>BUF</v>
      </c>
      <c r="H112" s="71">
        <f>VLOOKUP($B112, Paste!$A$3:$H$933, 2, FALSE)</f>
        <v>83</v>
      </c>
      <c r="I112" s="71">
        <f>VLOOKUP($B112, Paste!$A$3:$H$933, 3, FALSE)</f>
        <v>24</v>
      </c>
      <c r="J112" s="71">
        <f t="shared" si="1"/>
        <v>35.222866076388883</v>
      </c>
      <c r="K112" s="71">
        <f>VLOOKUP($B112, Paste!$A$3:$H$933, 4, FALSE)</f>
        <v>59.222866076388883</v>
      </c>
      <c r="L112" s="11" t="str">
        <f>IF(ISBLANK(VLOOKUP(B112, 'SOG&amp;PlusMinus'!$B$7:$E$912, 3, FALSE)), "", VLOOKUP(B112,'SOG&amp;PlusMinus'!$B$7:$E$912, 3, FALSE))</f>
        <v>C</v>
      </c>
      <c r="M112" s="11">
        <f>IF(ISBLANK(VLOOKUP(B112, 'SOG&amp;PlusMinus'!$B$7:$E$912, 4, FALSE)), "", VLOOKUP(B112, 'SOG&amp;PlusMinus'!$B$7:$E$912, 4, FALSE))</f>
        <v>1</v>
      </c>
      <c r="N112" s="71">
        <f>VLOOKUP($B112, Paste!$A$3:$H$933, 5, FALSE)</f>
        <v>26</v>
      </c>
      <c r="O112" s="11">
        <f>IF(ISERROR(VLOOKUP(B112, Paste!$AB$3:$AE$2349, 3, FALSE)), "", VLOOKUP(B112, Paste!$AB$3:$AE$2349, 3, FALSE))</f>
        <v>87</v>
      </c>
      <c r="P112" s="11">
        <f>IF(ISERROR(VLOOKUP(B112, Paste!$AB$3:$AC$2343, 2, FALSE)), "", VLOOKUP(B112, Paste!$AB$3:$AC$2343, 2, FALSE))</f>
        <v>33</v>
      </c>
      <c r="Q112" s="11">
        <f>IF(ISERROR(VLOOKUP(B112, Paste!$AB$3:$AE$2349, 4, FALSE)), "", VLOOKUP(B112, Paste!$AB$3:$AE$2349, 4, FALSE))</f>
        <v>183</v>
      </c>
      <c r="R112" s="11" t="str">
        <f>IF(ISERROR(VLOOKUP(B112, Paste!$N$3:$N$250, 1, FALSE)), "", VLOOKUP(B112, Paste!$N$3:$O$250, 2, FALSE))</f>
        <v/>
      </c>
      <c r="S112" s="27">
        <f>VLOOKUP($B112, Paste!$W$3:$Z$10064, IF($H$4="Cap Hit",3, IF($H$4="AAV", 4, 2)), FALSE)</f>
        <v>6.95</v>
      </c>
      <c r="T112" s="11" t="str">
        <f>IF(ISERROR(VLOOKUP(B112, Paste!$Q$3:$Q$245, 1, FALSE)), "", VLOOKUP(B112, Paste!$Q$3:$R$245, 2, FALSE))</f>
        <v/>
      </c>
      <c r="U112" s="18" t="str">
        <f>IF(VLOOKUP(B112, 'Points&amp;Potential'!$B$7:$O$943, 14, FALSE)=0, "", VLOOKUP(B112, 'Points&amp;Potential'!$B$7:$O$943, 14, FALSE))</f>
        <v/>
      </c>
      <c r="V112" s="7" t="str">
        <f>IF(ISERROR(VLOOKUP(B112, Paste!$T$3:$T$1045, 1, FALSE)), "", VLOOKUP(B112, Paste!$T$3:$U$1144, 2, FALSE))</f>
        <v/>
      </c>
    </row>
    <row r="113" spans="1:22">
      <c r="A113" s="11">
        <v>107</v>
      </c>
      <c r="B113" s="67" t="s">
        <v>137</v>
      </c>
      <c r="C113" s="11">
        <f>VLOOKUP(B113, Paste!$AG$3:$AH$2083, 2, FALSE)</f>
        <v>35.700000000000003</v>
      </c>
      <c r="D113" s="11" t="str">
        <f>VLOOKUP($B113, Paste!$A$3:$H$933, 6, FALSE)</f>
        <v>C</v>
      </c>
      <c r="E113" s="11">
        <f>IFERROR(VLOOKUP($B113, Paste!$J$3:$L$933, 3, FALSE), "")</f>
        <v>55</v>
      </c>
      <c r="F113" s="11">
        <f>IFERROR(VLOOKUP($B113, Paste!$J$3:$L$933, 2, FALSE), "")</f>
        <v>67</v>
      </c>
      <c r="G113" s="11" t="str">
        <f>VLOOKUP($B113, Paste!$A$3:$H$933, 8, FALSE)</f>
        <v>COL</v>
      </c>
      <c r="H113" s="71">
        <f>VLOOKUP($B113, Paste!$A$3:$H$933, 2, FALSE)</f>
        <v>82.333333333333329</v>
      </c>
      <c r="I113" s="71">
        <f>VLOOKUP($B113, Paste!$A$3:$H$933, 3, FALSE)</f>
        <v>25.809479902561542</v>
      </c>
      <c r="J113" s="71">
        <f t="shared" si="1"/>
        <v>33.388559837021795</v>
      </c>
      <c r="K113" s="71">
        <f>VLOOKUP($B113, Paste!$A$3:$H$933, 4, FALSE)</f>
        <v>59.198039739583336</v>
      </c>
      <c r="L113" s="11" t="str">
        <f>IF(ISBLANK(VLOOKUP(B113, 'SOG&amp;PlusMinus'!$B$7:$E$912, 3, FALSE)), "", VLOOKUP(B113,'SOG&amp;PlusMinus'!$B$7:$E$912, 3, FALSE))</f>
        <v>A</v>
      </c>
      <c r="M113" s="11">
        <f>IF(ISBLANK(VLOOKUP(B113, 'SOG&amp;PlusMinus'!$B$7:$E$912, 4, FALSE)), "", VLOOKUP(B113, 'SOG&amp;PlusMinus'!$B$7:$E$912, 4, FALSE))</f>
        <v>1</v>
      </c>
      <c r="N113" s="71">
        <f>VLOOKUP($B113, Paste!$A$3:$H$933, 5, FALSE)</f>
        <v>49.53665283540802</v>
      </c>
      <c r="O113" s="11">
        <f>IF(ISERROR(VLOOKUP(B113, Paste!$AB$3:$AE$2349, 3, FALSE)), "", VLOOKUP(B113, Paste!$AB$3:$AE$2349, 3, FALSE))</f>
        <v>54</v>
      </c>
      <c r="P113" s="11">
        <f>IF(ISERROR(VLOOKUP(B113, Paste!$AB$3:$AC$2343, 2, FALSE)), "", VLOOKUP(B113, Paste!$AB$3:$AC$2343, 2, FALSE))</f>
        <v>29</v>
      </c>
      <c r="Q113" s="11">
        <f>IF(ISERROR(VLOOKUP(B113, Paste!$AB$3:$AE$2349, 4, FALSE)), "", VLOOKUP(B113, Paste!$AB$3:$AE$2349, 4, FALSE))</f>
        <v>239</v>
      </c>
      <c r="R113" s="11" t="str">
        <f>IF(ISERROR(VLOOKUP(B113, Paste!$N$3:$N$250, 1, FALSE)), "", VLOOKUP(B113, Paste!$N$3:$O$250, 2, FALSE))</f>
        <v/>
      </c>
      <c r="S113" s="27">
        <f>VLOOKUP($B113, Paste!$W$3:$Z$10064, IF($H$4="Cap Hit",3, IF($H$4="AAV", 4, 2)), FALSE)</f>
        <v>7</v>
      </c>
      <c r="T113" s="11" t="str">
        <f>IF(ISERROR(VLOOKUP(B113, Paste!$Q$3:$Q$245, 1, FALSE)), "", VLOOKUP(B113, Paste!$Q$3:$R$245, 2, FALSE))</f>
        <v/>
      </c>
      <c r="U113" s="18" t="str">
        <f>IF(VLOOKUP(B113, 'Points&amp;Potential'!$B$7:$O$943, 14, FALSE)=0, "", VLOOKUP(B113, 'Points&amp;Potential'!$B$7:$O$943, 14, FALSE))</f>
        <v/>
      </c>
      <c r="V113" s="7" t="str">
        <f>IF(ISERROR(VLOOKUP(B113, Paste!$T$3:$T$1045, 1, FALSE)), "", VLOOKUP(B113, Paste!$T$3:$U$1144, 2, FALSE))</f>
        <v/>
      </c>
    </row>
    <row r="114" spans="1:22">
      <c r="A114" s="11">
        <v>108</v>
      </c>
      <c r="B114" s="10" t="s">
        <v>138</v>
      </c>
      <c r="C114" s="11">
        <f>VLOOKUP(B114, Paste!$AG$3:$AH$2083, 2, FALSE)</f>
        <v>29.9</v>
      </c>
      <c r="D114" s="11" t="str">
        <f>VLOOKUP($B114, Paste!$A$3:$H$933, 6, FALSE)</f>
        <v>LW</v>
      </c>
      <c r="E114" s="11">
        <f>IFERROR(VLOOKUP($B114, Paste!$J$3:$L$933, 3, FALSE), "")</f>
        <v>67</v>
      </c>
      <c r="F114" s="11">
        <f>IFERROR(VLOOKUP($B114, Paste!$J$3:$L$933, 2, FALSE), "")</f>
        <v>77</v>
      </c>
      <c r="G114" s="11" t="str">
        <f>VLOOKUP($B114, Paste!$A$3:$H$933, 8, FALSE)</f>
        <v>LAK</v>
      </c>
      <c r="H114" s="71">
        <f>VLOOKUP($B114, Paste!$A$3:$H$933, 2, FALSE)</f>
        <v>75</v>
      </c>
      <c r="I114" s="71">
        <f>VLOOKUP($B114, Paste!$A$3:$H$933, 3, FALSE)</f>
        <v>27.37735890994189</v>
      </c>
      <c r="J114" s="71">
        <f t="shared" si="1"/>
        <v>31.773995256724767</v>
      </c>
      <c r="K114" s="71">
        <f>VLOOKUP($B114, Paste!$A$3:$H$933, 4, FALSE)</f>
        <v>59.151354166666657</v>
      </c>
      <c r="L114" s="11" t="str">
        <f>IF(ISBLANK(VLOOKUP(B114, 'SOG&amp;PlusMinus'!$B$7:$E$912, 3, FALSE)), "", VLOOKUP(B114,'SOG&amp;PlusMinus'!$B$7:$E$912, 3, FALSE))</f>
        <v>D</v>
      </c>
      <c r="M114" s="11">
        <f>IF(ISBLANK(VLOOKUP(B114, 'SOG&amp;PlusMinus'!$B$7:$E$912, 4, FALSE)), "", VLOOKUP(B114, 'SOG&amp;PlusMinus'!$B$7:$E$912, 4, FALSE))</f>
        <v>2</v>
      </c>
      <c r="N114" s="71">
        <f>VLOOKUP($B114, Paste!$A$3:$H$933, 5, FALSE)</f>
        <v>45.890410958904106</v>
      </c>
      <c r="O114" s="11">
        <f>IF(ISERROR(VLOOKUP(B114, Paste!$AB$3:$AE$2349, 3, FALSE)), "", VLOOKUP(B114, Paste!$AB$3:$AE$2349, 3, FALSE))</f>
        <v>49</v>
      </c>
      <c r="P114" s="11">
        <f>IF(ISERROR(VLOOKUP(B114, Paste!$AB$3:$AC$2343, 2, FALSE)), "", VLOOKUP(B114, Paste!$AB$3:$AC$2343, 2, FALSE))</f>
        <v>26</v>
      </c>
      <c r="Q114" s="11">
        <f>IF(ISERROR(VLOOKUP(B114, Paste!$AB$3:$AE$2349, 4, FALSE)), "", VLOOKUP(B114, Paste!$AB$3:$AE$2349, 4, FALSE))</f>
        <v>195</v>
      </c>
      <c r="R114" s="11" t="str">
        <f>IF(ISERROR(VLOOKUP(B114, Paste!$N$3:$N$250, 1, FALSE)), "", VLOOKUP(B114, Paste!$N$3:$O$250, 2, FALSE))</f>
        <v/>
      </c>
      <c r="S114" s="27">
        <f>VLOOKUP($B114, Paste!$W$3:$Z$10064, IF($H$4="Cap Hit",3, IF($H$4="AAV", 4, 2)), FALSE)</f>
        <v>7.875</v>
      </c>
      <c r="T114" s="11" t="str">
        <f>IF(ISERROR(VLOOKUP(B114, Paste!$Q$3:$Q$245, 1, FALSE)), "", VLOOKUP(B114, Paste!$Q$3:$R$245, 2, FALSE))</f>
        <v/>
      </c>
      <c r="U114" s="18" t="str">
        <f>IF(VLOOKUP(B114, 'Points&amp;Potential'!$B$7:$O$943, 14, FALSE)=0, "", VLOOKUP(B114, 'Points&amp;Potential'!$B$7:$O$943, 14, FALSE))</f>
        <v/>
      </c>
      <c r="V114" s="7" t="str">
        <f>IF(ISERROR(VLOOKUP(B114, Paste!$T$3:$T$1045, 1, FALSE)), "", VLOOKUP(B114, Paste!$T$3:$U$1144, 2, FALSE))</f>
        <v/>
      </c>
    </row>
    <row r="115" spans="1:22">
      <c r="A115" s="11">
        <v>109</v>
      </c>
      <c r="B115" s="67" t="s">
        <v>139</v>
      </c>
      <c r="C115" s="11">
        <f>VLOOKUP(B115, Paste!$AG$3:$AH$2083, 2, FALSE)</f>
        <v>25.4</v>
      </c>
      <c r="D115" s="11" t="str">
        <f>VLOOKUP($B115, Paste!$A$3:$H$933, 6, FALSE)</f>
        <v>LW</v>
      </c>
      <c r="E115" s="11">
        <f>IFERROR(VLOOKUP($B115, Paste!$J$3:$L$933, 3, FALSE), "")</f>
        <v>65</v>
      </c>
      <c r="F115" s="11">
        <f>IFERROR(VLOOKUP($B115, Paste!$J$3:$L$933, 2, FALSE), "")</f>
        <v>75</v>
      </c>
      <c r="G115" s="11" t="str">
        <f>VLOOKUP($B115, Paste!$A$3:$H$933, 8, FALSE)</f>
        <v>WAS</v>
      </c>
      <c r="H115" s="71">
        <f>VLOOKUP($B115, Paste!$A$3:$H$933, 2, FALSE)</f>
        <v>78.666666666666671</v>
      </c>
      <c r="I115" s="71">
        <f>VLOOKUP($B115, Paste!$A$3:$H$933, 3, FALSE)</f>
        <v>26.74666666666667</v>
      </c>
      <c r="J115" s="71">
        <f t="shared" si="1"/>
        <v>32.351542520833334</v>
      </c>
      <c r="K115" s="71">
        <f>VLOOKUP($B115, Paste!$A$3:$H$933, 4, FALSE)</f>
        <v>59.098209187500004</v>
      </c>
      <c r="L115" s="11" t="str">
        <f>IF(ISBLANK(VLOOKUP(B115, 'SOG&amp;PlusMinus'!$B$7:$E$912, 3, FALSE)), "", VLOOKUP(B115,'SOG&amp;PlusMinus'!$B$7:$E$912, 3, FALSE))</f>
        <v>A</v>
      </c>
      <c r="M115" s="11" t="str">
        <f>IF(ISBLANK(VLOOKUP(B115, 'SOG&amp;PlusMinus'!$B$7:$E$912, 4, FALSE)), "", VLOOKUP(B115, 'SOG&amp;PlusMinus'!$B$7:$E$912, 4, FALSE))</f>
        <v/>
      </c>
      <c r="N115" s="71">
        <f>VLOOKUP($B115, Paste!$A$3:$H$933, 5, FALSE)</f>
        <v>23.6</v>
      </c>
      <c r="O115" s="11">
        <f>IF(ISERROR(VLOOKUP(B115, Paste!$AB$3:$AE$2349, 3, FALSE)), "", VLOOKUP(B115, Paste!$AB$3:$AE$2349, 3, FALSE))</f>
        <v>31</v>
      </c>
      <c r="P115" s="11">
        <f>IF(ISERROR(VLOOKUP(B115, Paste!$AB$3:$AC$2343, 2, FALSE)), "", VLOOKUP(B115, Paste!$AB$3:$AC$2343, 2, FALSE))</f>
        <v>43</v>
      </c>
      <c r="Q115" s="11">
        <f>IF(ISERROR(VLOOKUP(B115, Paste!$AB$3:$AE$2349, 4, FALSE)), "", VLOOKUP(B115, Paste!$AB$3:$AE$2349, 4, FALSE))</f>
        <v>173</v>
      </c>
      <c r="R115" s="11" t="str">
        <f>IF(ISERROR(VLOOKUP(B115, Paste!$N$3:$N$250, 1, FALSE)), "", VLOOKUP(B115, Paste!$N$3:$O$250, 2, FALSE))</f>
        <v/>
      </c>
      <c r="S115" s="27">
        <f>VLOOKUP($B115, Paste!$W$3:$Z$10064, IF($H$4="Cap Hit",3, IF($H$4="AAV", 4, 2)), FALSE)</f>
        <v>3.375</v>
      </c>
      <c r="T115" s="11" t="str">
        <f>IF(ISERROR(VLOOKUP(B115, Paste!$Q$3:$Q$245, 1, FALSE)), "", VLOOKUP(B115, Paste!$Q$3:$R$245, 2, FALSE))</f>
        <v/>
      </c>
      <c r="U115" s="18" t="str">
        <f>IF(VLOOKUP(B115, 'Points&amp;Potential'!$B$7:$O$943, 14, FALSE)=0, "", VLOOKUP(B115, 'Points&amp;Potential'!$B$7:$O$943, 14, FALSE))</f>
        <v/>
      </c>
      <c r="V115" s="7" t="str">
        <f>IF(ISERROR(VLOOKUP(B115, Paste!$T$3:$T$1045, 1, FALSE)), "", VLOOKUP(B115, Paste!$T$3:$U$1144, 2, FALSE))</f>
        <v/>
      </c>
    </row>
    <row r="116" spans="1:22">
      <c r="A116" s="11">
        <v>110</v>
      </c>
      <c r="B116" s="67" t="s">
        <v>140</v>
      </c>
      <c r="C116" s="11">
        <f>VLOOKUP(B116, Paste!$AG$3:$AH$2083, 2, FALSE)</f>
        <v>29.6</v>
      </c>
      <c r="D116" s="11" t="str">
        <f>VLOOKUP($B116, Paste!$A$3:$H$933, 6, FALSE)</f>
        <v>C</v>
      </c>
      <c r="E116" s="11">
        <f>IFERROR(VLOOKUP($B116, Paste!$J$3:$L$933, 3, FALSE), "")</f>
        <v>72</v>
      </c>
      <c r="F116" s="11">
        <f>IFERROR(VLOOKUP($B116, Paste!$J$3:$L$933, 2, FALSE), "")</f>
        <v>88</v>
      </c>
      <c r="G116" s="11" t="str">
        <f>VLOOKUP($B116, Paste!$A$3:$H$933, 8, FALSE)</f>
        <v>DAL</v>
      </c>
      <c r="H116" s="71">
        <f>VLOOKUP($B116, Paste!$A$3:$H$933, 2, FALSE)</f>
        <v>71.666666666666671</v>
      </c>
      <c r="I116" s="71">
        <f>VLOOKUP($B116, Paste!$A$3:$H$933, 3, FALSE)</f>
        <v>24.879812016308112</v>
      </c>
      <c r="J116" s="71">
        <f t="shared" si="1"/>
        <v>34.106311421191876</v>
      </c>
      <c r="K116" s="71">
        <f>VLOOKUP($B116, Paste!$A$3:$H$933, 4, FALSE)</f>
        <v>58.986123437499991</v>
      </c>
      <c r="L116" s="11" t="str">
        <f>IF(ISBLANK(VLOOKUP(B116, 'SOG&amp;PlusMinus'!$B$7:$E$912, 3, FALSE)), "", VLOOKUP(B116,'SOG&amp;PlusMinus'!$B$7:$E$912, 3, FALSE))</f>
        <v>A</v>
      </c>
      <c r="M116" s="11">
        <f>IF(ISBLANK(VLOOKUP(B116, 'SOG&amp;PlusMinus'!$B$7:$E$912, 4, FALSE)), "", VLOOKUP(B116, 'SOG&amp;PlusMinus'!$B$7:$E$912, 4, FALSE))</f>
        <v>1</v>
      </c>
      <c r="N116" s="71">
        <f>VLOOKUP($B116, Paste!$A$3:$H$933, 5, FALSE)</f>
        <v>24.003189792663481</v>
      </c>
      <c r="O116" s="11">
        <f>IF(ISERROR(VLOOKUP(B116, Paste!$AB$3:$AE$2349, 3, FALSE)), "", VLOOKUP(B116, Paste!$AB$3:$AE$2349, 3, FALSE))</f>
        <v>65</v>
      </c>
      <c r="P116" s="11">
        <f>IF(ISERROR(VLOOKUP(B116, Paste!$AB$3:$AC$2343, 2, FALSE)), "", VLOOKUP(B116, Paste!$AB$3:$AC$2343, 2, FALSE))</f>
        <v>36</v>
      </c>
      <c r="Q116" s="11">
        <f>IF(ISERROR(VLOOKUP(B116, Paste!$AB$3:$AE$2349, 4, FALSE)), "", VLOOKUP(B116, Paste!$AB$3:$AE$2349, 4, FALSE))</f>
        <v>158</v>
      </c>
      <c r="R116" s="11" t="str">
        <f>IF(ISERROR(VLOOKUP(B116, Paste!$N$3:$N$250, 1, FALSE)), "", VLOOKUP(B116, Paste!$N$3:$O$250, 2, FALSE))</f>
        <v/>
      </c>
      <c r="S116" s="27">
        <f>VLOOKUP($B116, Paste!$W$3:$Z$10064, IF($H$4="Cap Hit",3, IF($H$4="AAV", 4, 2)), FALSE)</f>
        <v>8.4499999999999993</v>
      </c>
      <c r="T116" s="11" t="str">
        <f>IF(ISERROR(VLOOKUP(B116, Paste!$Q$3:$Q$245, 1, FALSE)), "", VLOOKUP(B116, Paste!$Q$3:$R$245, 2, FALSE))</f>
        <v/>
      </c>
      <c r="U116" s="18" t="str">
        <f>IF(VLOOKUP(B116, 'Points&amp;Potential'!$B$7:$O$943, 14, FALSE)=0, "", VLOOKUP(B116, 'Points&amp;Potential'!$B$7:$O$943, 14, FALSE))</f>
        <v/>
      </c>
      <c r="V116" s="7" t="str">
        <f>IF(ISERROR(VLOOKUP(B116, Paste!$T$3:$T$1045, 1, FALSE)), "", VLOOKUP(B116, Paste!$T$3:$U$1144, 2, FALSE))</f>
        <v/>
      </c>
    </row>
    <row r="117" spans="1:22">
      <c r="A117" s="11">
        <v>111</v>
      </c>
      <c r="B117" s="67" t="s">
        <v>141</v>
      </c>
      <c r="C117" s="11">
        <f>VLOOKUP(B117, Paste!$AG$3:$AH$2083, 2, FALSE)</f>
        <v>34</v>
      </c>
      <c r="D117" s="11" t="str">
        <f>VLOOKUP($B117, Paste!$A$3:$H$933, 6, FALSE)</f>
        <v>RW</v>
      </c>
      <c r="E117" s="11">
        <f>IFERROR(VLOOKUP($B117, Paste!$J$3:$L$933, 3, FALSE), "")</f>
        <v>58</v>
      </c>
      <c r="F117" s="11">
        <f>IFERROR(VLOOKUP($B117, Paste!$J$3:$L$933, 2, FALSE), "")</f>
        <v>72</v>
      </c>
      <c r="G117" s="11" t="str">
        <f>VLOOKUP($B117, Paste!$A$3:$H$933, 8, FALSE)</f>
        <v>EDM</v>
      </c>
      <c r="H117" s="71">
        <f>VLOOKUP($B117, Paste!$A$3:$H$933, 2, FALSE)</f>
        <v>72.333333333333329</v>
      </c>
      <c r="I117" s="71">
        <f>VLOOKUP($B117, Paste!$A$3:$H$933, 3, FALSE)</f>
        <v>35.99705743689487</v>
      </c>
      <c r="J117" s="71">
        <f t="shared" si="1"/>
        <v>22.955142688105127</v>
      </c>
      <c r="K117" s="71">
        <f>VLOOKUP($B117, Paste!$A$3:$H$933, 4, FALSE)</f>
        <v>58.952200124999997</v>
      </c>
      <c r="L117" s="11" t="str">
        <f>IF(ISBLANK(VLOOKUP(B117, 'SOG&amp;PlusMinus'!$B$7:$E$912, 3, FALSE)), "", VLOOKUP(B117,'SOG&amp;PlusMinus'!$B$7:$E$912, 3, FALSE))</f>
        <v>A</v>
      </c>
      <c r="M117" s="11">
        <f>IF(ISBLANK(VLOOKUP(B117, 'SOG&amp;PlusMinus'!$B$7:$E$912, 4, FALSE)), "", VLOOKUP(B117, 'SOG&amp;PlusMinus'!$B$7:$E$912, 4, FALSE))</f>
        <v>1</v>
      </c>
      <c r="N117" s="71">
        <f>VLOOKUP($B117, Paste!$A$3:$H$933, 5, FALSE)</f>
        <v>37.023696682464447</v>
      </c>
      <c r="O117" s="11">
        <f>IF(ISERROR(VLOOKUP(B117, Paste!$AB$3:$AE$2349, 3, FALSE)), "", VLOOKUP(B117, Paste!$AB$3:$AE$2349, 3, FALSE))</f>
        <v>69</v>
      </c>
      <c r="P117" s="11">
        <f>IF(ISERROR(VLOOKUP(B117, Paste!$AB$3:$AC$2343, 2, FALSE)), "", VLOOKUP(B117, Paste!$AB$3:$AC$2343, 2, FALSE))</f>
        <v>23</v>
      </c>
      <c r="Q117" s="11">
        <f>IF(ISERROR(VLOOKUP(B117, Paste!$AB$3:$AE$2349, 4, FALSE)), "", VLOOKUP(B117, Paste!$AB$3:$AE$2349, 4, FALSE))</f>
        <v>203</v>
      </c>
      <c r="R117" s="11" t="str">
        <f>IF(ISERROR(VLOOKUP(B117, Paste!$N$3:$N$250, 1, FALSE)), "", VLOOKUP(B117, Paste!$N$3:$O$250, 2, FALSE))</f>
        <v/>
      </c>
      <c r="S117" s="27">
        <f>VLOOKUP($B117, Paste!$W$3:$Z$10064, IF($H$4="Cap Hit",3, IF($H$4="AAV", 4, 2)), FALSE)</f>
        <v>5.5</v>
      </c>
      <c r="T117" s="11" t="str">
        <f>IF(ISERROR(VLOOKUP(B117, Paste!$Q$3:$Q$245, 1, FALSE)), "", VLOOKUP(B117, Paste!$Q$3:$R$245, 2, FALSE))</f>
        <v/>
      </c>
      <c r="U117" s="18" t="str">
        <f>IF(VLOOKUP(B117, 'Points&amp;Potential'!$B$7:$O$943, 14, FALSE)=0, "", VLOOKUP(B117, 'Points&amp;Potential'!$B$7:$O$943, 14, FALSE))</f>
        <v/>
      </c>
      <c r="V117" s="7" t="str">
        <f>IF(ISERROR(VLOOKUP(B117, Paste!$T$3:$T$1045, 1, FALSE)), "", VLOOKUP(B117, Paste!$T$3:$U$1144, 2, FALSE))</f>
        <v/>
      </c>
    </row>
    <row r="118" spans="1:22">
      <c r="A118" s="11">
        <v>112</v>
      </c>
      <c r="B118" s="67" t="s">
        <v>142</v>
      </c>
      <c r="C118" s="11">
        <f>VLOOKUP(B118, Paste!$AG$3:$AH$2083, 2, FALSE)</f>
        <v>30.8</v>
      </c>
      <c r="D118" s="11" t="str">
        <f>VLOOKUP($B118, Paste!$A$3:$H$933, 6, FALSE)</f>
        <v>LW</v>
      </c>
      <c r="E118" s="11">
        <f>IFERROR(VLOOKUP($B118, Paste!$J$3:$L$933, 3, FALSE), "")</f>
        <v>60</v>
      </c>
      <c r="F118" s="11">
        <f>IFERROR(VLOOKUP($B118, Paste!$J$3:$L$933, 2, FALSE), "")</f>
        <v>72</v>
      </c>
      <c r="G118" s="11" t="str">
        <f>VLOOKUP($B118, Paste!$A$3:$H$933, 8, FALSE)</f>
        <v>FLA</v>
      </c>
      <c r="H118" s="71">
        <f>VLOOKUP($B118, Paste!$A$3:$H$933, 2, FALSE)</f>
        <v>80</v>
      </c>
      <c r="I118" s="71">
        <f>VLOOKUP($B118, Paste!$A$3:$H$933, 3, FALSE)</f>
        <v>25.996664789998043</v>
      </c>
      <c r="J118" s="71">
        <f t="shared" si="1"/>
        <v>32.890835210001967</v>
      </c>
      <c r="K118" s="71">
        <f>VLOOKUP($B118, Paste!$A$3:$H$933, 4, FALSE)</f>
        <v>58.88750000000001</v>
      </c>
      <c r="L118" s="11" t="str">
        <f>IF(ISBLANK(VLOOKUP(B118, 'SOG&amp;PlusMinus'!$B$7:$E$912, 3, FALSE)), "", VLOOKUP(B118,'SOG&amp;PlusMinus'!$B$7:$E$912, 3, FALSE))</f>
        <v>C</v>
      </c>
      <c r="M118" s="11">
        <f>IF(ISBLANK(VLOOKUP(B118, 'SOG&amp;PlusMinus'!$B$7:$E$912, 4, FALSE)), "", VLOOKUP(B118, 'SOG&amp;PlusMinus'!$B$7:$E$912, 4, FALSE))</f>
        <v>2</v>
      </c>
      <c r="N118" s="71">
        <f>VLOOKUP($B118, Paste!$A$3:$H$933, 5, FALSE)</f>
        <v>38.974358974358971</v>
      </c>
      <c r="O118" s="11">
        <f>IF(ISERROR(VLOOKUP(B118, Paste!$AB$3:$AE$2349, 3, FALSE)), "", VLOOKUP(B118, Paste!$AB$3:$AE$2349, 3, FALSE))</f>
        <v>64</v>
      </c>
      <c r="P118" s="11">
        <f>IF(ISERROR(VLOOKUP(B118, Paste!$AB$3:$AC$2343, 2, FALSE)), "", VLOOKUP(B118, Paste!$AB$3:$AC$2343, 2, FALSE))</f>
        <v>20</v>
      </c>
      <c r="Q118" s="11">
        <f>IF(ISERROR(VLOOKUP(B118, Paste!$AB$3:$AE$2349, 4, FALSE)), "", VLOOKUP(B118, Paste!$AB$3:$AE$2349, 4, FALSE))</f>
        <v>200</v>
      </c>
      <c r="R118" s="11" t="str">
        <f>IF(ISERROR(VLOOKUP(B118, Paste!$N$3:$N$250, 1, FALSE)), "", VLOOKUP(B118, Paste!$N$3:$O$250, 2, FALSE))</f>
        <v/>
      </c>
      <c r="S118" s="27">
        <f>VLOOKUP($B118, Paste!$W$3:$Z$10064, IF($H$4="Cap Hit",3, IF($H$4="AAV", 4, 2)), FALSE)</f>
        <v>7</v>
      </c>
      <c r="T118" s="11" t="str">
        <f>IF(ISERROR(VLOOKUP(B118, Paste!$Q$3:$Q$245, 1, FALSE)), "", VLOOKUP(B118, Paste!$Q$3:$R$245, 2, FALSE))</f>
        <v/>
      </c>
      <c r="U118" s="18" t="str">
        <f>IF(VLOOKUP(B118, 'Points&amp;Potential'!$B$7:$O$943, 14, FALSE)=0, "", VLOOKUP(B118, 'Points&amp;Potential'!$B$7:$O$943, 14, FALSE))</f>
        <v/>
      </c>
      <c r="V118" s="7" t="str">
        <f>IF(ISERROR(VLOOKUP(B118, Paste!$T$3:$T$1045, 1, FALSE)), "", VLOOKUP(B118, Paste!$T$3:$U$1144, 2, FALSE))</f>
        <v/>
      </c>
    </row>
    <row r="119" spans="1:22">
      <c r="A119" s="11">
        <v>113</v>
      </c>
      <c r="B119" s="67" t="s">
        <v>143</v>
      </c>
      <c r="C119" s="11">
        <f>VLOOKUP(B119, Paste!$AG$3:$AH$2083, 2, FALSE)</f>
        <v>32.200000000000003</v>
      </c>
      <c r="D119" s="11" t="str">
        <f>VLOOKUP($B119, Paste!$A$3:$H$933, 6, FALSE)</f>
        <v>RW</v>
      </c>
      <c r="E119" s="11">
        <f>IFERROR(VLOOKUP($B119, Paste!$J$3:$L$933, 3, FALSE), "")</f>
        <v>63</v>
      </c>
      <c r="F119" s="11">
        <f>IFERROR(VLOOKUP($B119, Paste!$J$3:$L$933, 2, FALSE), "")</f>
        <v>82</v>
      </c>
      <c r="G119" s="11" t="str">
        <f>VLOOKUP($B119, Paste!$A$3:$H$933, 8, FALSE)</f>
        <v>WAS</v>
      </c>
      <c r="H119" s="71">
        <f>VLOOKUP($B119, Paste!$A$3:$H$933, 2, FALSE)</f>
        <v>77.666666666666671</v>
      </c>
      <c r="I119" s="71">
        <f>VLOOKUP($B119, Paste!$A$3:$H$933, 3, FALSE)</f>
        <v>31.06666666666667</v>
      </c>
      <c r="J119" s="71">
        <f t="shared" si="1"/>
        <v>27.77252129629629</v>
      </c>
      <c r="K119" s="71">
        <f>VLOOKUP($B119, Paste!$A$3:$H$933, 4, FALSE)</f>
        <v>58.83918796296296</v>
      </c>
      <c r="L119" s="11" t="str">
        <f>IF(ISBLANK(VLOOKUP(B119, 'SOG&amp;PlusMinus'!$B$7:$E$912, 3, FALSE)), "", VLOOKUP(B119,'SOG&amp;PlusMinus'!$B$7:$E$912, 3, FALSE))</f>
        <v>A</v>
      </c>
      <c r="M119" s="11">
        <f>IF(ISBLANK(VLOOKUP(B119, 'SOG&amp;PlusMinus'!$B$7:$E$912, 4, FALSE)), "", VLOOKUP(B119, 'SOG&amp;PlusMinus'!$B$7:$E$912, 4, FALSE))</f>
        <v>1</v>
      </c>
      <c r="N119" s="71">
        <f>VLOOKUP($B119, Paste!$A$3:$H$933, 5, FALSE)</f>
        <v>119.7503671071953</v>
      </c>
      <c r="O119" s="11">
        <f>IF(ISERROR(VLOOKUP(B119, Paste!$AB$3:$AE$2349, 3, FALSE)), "", VLOOKUP(B119, Paste!$AB$3:$AE$2349, 3, FALSE))</f>
        <v>186</v>
      </c>
      <c r="P119" s="11">
        <f>IF(ISERROR(VLOOKUP(B119, Paste!$AB$3:$AC$2343, 2, FALSE)), "", VLOOKUP(B119, Paste!$AB$3:$AC$2343, 2, FALSE))</f>
        <v>62</v>
      </c>
      <c r="Q119" s="11">
        <f>IF(ISERROR(VLOOKUP(B119, Paste!$AB$3:$AE$2349, 4, FALSE)), "", VLOOKUP(B119, Paste!$AB$3:$AE$2349, 4, FALSE))</f>
        <v>155</v>
      </c>
      <c r="R119" s="11" t="str">
        <f>IF(ISERROR(VLOOKUP(B119, Paste!$N$3:$N$250, 1, FALSE)), "", VLOOKUP(B119, Paste!$N$3:$O$250, 2, FALSE))</f>
        <v/>
      </c>
      <c r="S119" s="27">
        <f>VLOOKUP($B119, Paste!$W$3:$Z$10064, IF($H$4="Cap Hit",3, IF($H$4="AAV", 4, 2)), FALSE)</f>
        <v>6.5</v>
      </c>
      <c r="T119" s="11" t="str">
        <f>IF(ISERROR(VLOOKUP(B119, Paste!$Q$3:$Q$245, 1, FALSE)), "", VLOOKUP(B119, Paste!$Q$3:$R$245, 2, FALSE))</f>
        <v/>
      </c>
      <c r="U119" s="18" t="str">
        <f>IF(VLOOKUP(B119, 'Points&amp;Potential'!$B$7:$O$943, 14, FALSE)=0, "", VLOOKUP(B119, 'Points&amp;Potential'!$B$7:$O$943, 14, FALSE))</f>
        <v/>
      </c>
      <c r="V119" s="7" t="str">
        <f>IF(ISERROR(VLOOKUP(B119, Paste!$T$3:$T$1045, 1, FALSE)), "", VLOOKUP(B119, Paste!$T$3:$U$1144, 2, FALSE))</f>
        <v/>
      </c>
    </row>
    <row r="120" spans="1:22">
      <c r="A120" s="11">
        <v>114</v>
      </c>
      <c r="B120" s="67" t="s">
        <v>144</v>
      </c>
      <c r="C120" s="11">
        <f>VLOOKUP(B120, Paste!$AG$3:$AH$2083, 2, FALSE)</f>
        <v>32.9</v>
      </c>
      <c r="D120" s="11" t="str">
        <f>VLOOKUP($B120, Paste!$A$3:$H$933, 6, FALSE)</f>
        <v>C</v>
      </c>
      <c r="E120" s="11">
        <f>IFERROR(VLOOKUP($B120, Paste!$J$3:$L$933, 3, FALSE), "")</f>
        <v>55</v>
      </c>
      <c r="F120" s="11">
        <f>IFERROR(VLOOKUP($B120, Paste!$J$3:$L$933, 2, FALSE), "")</f>
        <v>72</v>
      </c>
      <c r="G120" s="11" t="str">
        <f>VLOOKUP($B120, Paste!$A$3:$H$933, 8, FALSE)</f>
        <v>UTA</v>
      </c>
      <c r="H120" s="71">
        <f>VLOOKUP($B120, Paste!$A$3:$H$933, 2, FALSE)</f>
        <v>79</v>
      </c>
      <c r="I120" s="71">
        <f>VLOOKUP($B120, Paste!$A$3:$H$933, 3, FALSE)</f>
        <v>21.399529375410516</v>
      </c>
      <c r="J120" s="71">
        <f t="shared" si="1"/>
        <v>36.992560249589481</v>
      </c>
      <c r="K120" s="71">
        <f>VLOOKUP($B120, Paste!$A$3:$H$933, 4, FALSE)</f>
        <v>58.392089624999997</v>
      </c>
      <c r="L120" s="11" t="str">
        <f>IF(ISBLANK(VLOOKUP(B120, 'SOG&amp;PlusMinus'!$B$7:$E$912, 3, FALSE)), "", VLOOKUP(B120,'SOG&amp;PlusMinus'!$B$7:$E$912, 3, FALSE))</f>
        <v>C</v>
      </c>
      <c r="M120" s="11">
        <f>IF(ISBLANK(VLOOKUP(B120, 'SOG&amp;PlusMinus'!$B$7:$E$912, 4, FALSE)), "", VLOOKUP(B120, 'SOG&amp;PlusMinus'!$B$7:$E$912, 4, FALSE))</f>
        <v>1</v>
      </c>
      <c r="N120" s="71">
        <f>VLOOKUP($B120, Paste!$A$3:$H$933, 5, FALSE)</f>
        <v>55.744588744588739</v>
      </c>
      <c r="O120" s="11">
        <f>IF(ISERROR(VLOOKUP(B120, Paste!$AB$3:$AE$2349, 3, FALSE)), "", VLOOKUP(B120, Paste!$AB$3:$AE$2349, 3, FALSE))</f>
        <v>205</v>
      </c>
      <c r="P120" s="11">
        <f>IF(ISERROR(VLOOKUP(B120, Paste!$AB$3:$AC$2343, 2, FALSE)), "", VLOOKUP(B120, Paste!$AB$3:$AC$2343, 2, FALSE))</f>
        <v>55</v>
      </c>
      <c r="Q120" s="11">
        <f>IF(ISERROR(VLOOKUP(B120, Paste!$AB$3:$AE$2349, 4, FALSE)), "", VLOOKUP(B120, Paste!$AB$3:$AE$2349, 4, FALSE))</f>
        <v>150</v>
      </c>
      <c r="R120" s="11">
        <f>IF(ISERROR(VLOOKUP(B120, Paste!$N$3:$N$250, 1, FALSE)), "", VLOOKUP(B120, Paste!$N$3:$O$250, 2, FALSE))</f>
        <v>70</v>
      </c>
      <c r="S120" s="27">
        <f>VLOOKUP($B120, Paste!$W$3:$Z$10064, IF($H$4="Cap Hit",3, IF($H$4="AAV", 4, 2)), FALSE)</f>
        <v>5.625</v>
      </c>
      <c r="T120" s="11" t="str">
        <f>IF(ISERROR(VLOOKUP(B120, Paste!$Q$3:$Q$245, 1, FALSE)), "", VLOOKUP(B120, Paste!$Q$3:$R$245, 2, FALSE))</f>
        <v/>
      </c>
      <c r="U120" s="18" t="str">
        <f>IF(VLOOKUP(B120, 'Points&amp;Potential'!$B$7:$O$943, 14, FALSE)=0, "", VLOOKUP(B120, 'Points&amp;Potential'!$B$7:$O$943, 14, FALSE))</f>
        <v/>
      </c>
      <c r="V120" s="7" t="str">
        <f>IF(ISERROR(VLOOKUP(B120, Paste!$T$3:$T$1045, 1, FALSE)), "", VLOOKUP(B120, Paste!$T$3:$U$1144, 2, FALSE))</f>
        <v/>
      </c>
    </row>
    <row r="121" spans="1:22">
      <c r="A121" s="11">
        <v>115</v>
      </c>
      <c r="B121" s="67" t="s">
        <v>145</v>
      </c>
      <c r="C121" s="11">
        <f>VLOOKUP(B121, Paste!$AG$3:$AH$2083, 2, FALSE)</f>
        <v>23.6</v>
      </c>
      <c r="D121" s="11" t="str">
        <f>VLOOKUP($B121, Paste!$A$3:$H$933, 6, FALSE)</f>
        <v>C</v>
      </c>
      <c r="E121" s="11">
        <f>IFERROR(VLOOKUP($B121, Paste!$J$3:$L$933, 3, FALSE), "")</f>
        <v>67</v>
      </c>
      <c r="F121" s="11">
        <f>IFERROR(VLOOKUP($B121, Paste!$J$3:$L$933, 2, FALSE), "")</f>
        <v>78</v>
      </c>
      <c r="G121" s="11" t="str">
        <f>VLOOKUP($B121, Paste!$A$3:$H$933, 8, FALSE)</f>
        <v>SEA</v>
      </c>
      <c r="H121" s="71">
        <f>VLOOKUP($B121, Paste!$A$3:$H$933, 2, FALSE)</f>
        <v>83</v>
      </c>
      <c r="I121" s="71">
        <f>VLOOKUP($B121, Paste!$A$3:$H$933, 3, FALSE)</f>
        <v>20.75</v>
      </c>
      <c r="J121" s="71">
        <f t="shared" si="1"/>
        <v>37.551897500000017</v>
      </c>
      <c r="K121" s="71">
        <f>VLOOKUP($B121, Paste!$A$3:$H$933, 4, FALSE)</f>
        <v>58.301897500000017</v>
      </c>
      <c r="L121" s="11" t="str">
        <f>IF(ISBLANK(VLOOKUP(B121, 'SOG&amp;PlusMinus'!$B$7:$E$912, 3, FALSE)), "", VLOOKUP(B121,'SOG&amp;PlusMinus'!$B$7:$E$912, 3, FALSE))</f>
        <v>C</v>
      </c>
      <c r="M121" s="11">
        <f>IF(ISBLANK(VLOOKUP(B121, 'SOG&amp;PlusMinus'!$B$7:$E$912, 4, FALSE)), "", VLOOKUP(B121, 'SOG&amp;PlusMinus'!$B$7:$E$912, 4, FALSE))</f>
        <v>1</v>
      </c>
      <c r="N121" s="71">
        <f>VLOOKUP($B121, Paste!$A$3:$H$933, 5, FALSE)</f>
        <v>19.630705394190869</v>
      </c>
      <c r="O121" s="11">
        <f>IF(ISERROR(VLOOKUP(B121, Paste!$AB$3:$AE$2349, 3, FALSE)), "", VLOOKUP(B121, Paste!$AB$3:$AE$2349, 3, FALSE))</f>
        <v>42</v>
      </c>
      <c r="P121" s="11">
        <f>IF(ISERROR(VLOOKUP(B121, Paste!$AB$3:$AC$2343, 2, FALSE)), "", VLOOKUP(B121, Paste!$AB$3:$AC$2343, 2, FALSE))</f>
        <v>74</v>
      </c>
      <c r="Q121" s="11">
        <f>IF(ISERROR(VLOOKUP(B121, Paste!$AB$3:$AE$2349, 4, FALSE)), "", VLOOKUP(B121, Paste!$AB$3:$AE$2349, 4, FALSE))</f>
        <v>158</v>
      </c>
      <c r="R121" s="11" t="str">
        <f>IF(ISERROR(VLOOKUP(B121, Paste!$N$3:$N$250, 1, FALSE)), "", VLOOKUP(B121, Paste!$N$3:$O$250, 2, FALSE))</f>
        <v/>
      </c>
      <c r="S121" s="27">
        <f>VLOOKUP($B121, Paste!$W$3:$Z$10064, IF($H$4="Cap Hit",3, IF($H$4="AAV", 4, 2)), FALSE)</f>
        <v>7.1428570000000002</v>
      </c>
      <c r="T121" s="11" t="str">
        <f>IF(ISERROR(VLOOKUP(B121, Paste!$Q$3:$Q$245, 1, FALSE)), "", VLOOKUP(B121, Paste!$Q$3:$R$245, 2, FALSE))</f>
        <v/>
      </c>
      <c r="U121" s="18" t="str">
        <f>IF(VLOOKUP(B121, 'Points&amp;Potential'!$B$7:$O$943, 14, FALSE)=0, "", VLOOKUP(B121, 'Points&amp;Potential'!$B$7:$O$943, 14, FALSE))</f>
        <v/>
      </c>
      <c r="V121" s="7" t="str">
        <f>IF(ISERROR(VLOOKUP(B121, Paste!$T$3:$T$1045, 1, FALSE)), "", VLOOKUP(B121, Paste!$T$3:$U$1144, 2, FALSE))</f>
        <v/>
      </c>
    </row>
    <row r="122" spans="1:22">
      <c r="A122" s="11">
        <v>116</v>
      </c>
      <c r="B122" s="67" t="s">
        <v>146</v>
      </c>
      <c r="C122" s="11">
        <f>VLOOKUP(B122, Paste!$AG$3:$AH$2083, 2, FALSE)</f>
        <v>25.4</v>
      </c>
      <c r="D122" s="11" t="str">
        <f>VLOOKUP($B122, Paste!$A$3:$H$933, 6, FALSE)</f>
        <v>LD</v>
      </c>
      <c r="E122" s="11">
        <f>IFERROR(VLOOKUP($B122, Paste!$J$3:$L$933, 3, FALSE), "")</f>
        <v>57</v>
      </c>
      <c r="F122" s="11">
        <f>IFERROR(VLOOKUP($B122, Paste!$J$3:$L$933, 2, FALSE), "")</f>
        <v>65</v>
      </c>
      <c r="G122" s="11" t="str">
        <f>VLOOKUP($B122, Paste!$A$3:$H$933, 8, FALSE)</f>
        <v>ANA</v>
      </c>
      <c r="H122" s="71">
        <f>VLOOKUP($B122, Paste!$A$3:$H$933, 2, FALSE)</f>
        <v>78</v>
      </c>
      <c r="I122" s="71">
        <f>VLOOKUP($B122, Paste!$A$3:$H$933, 3, FALSE)</f>
        <v>12</v>
      </c>
      <c r="J122" s="71">
        <f t="shared" si="1"/>
        <v>46.289130900000004</v>
      </c>
      <c r="K122" s="71">
        <f>VLOOKUP($B122, Paste!$A$3:$H$933, 4, FALSE)</f>
        <v>58.289130900000004</v>
      </c>
      <c r="L122" s="11" t="str">
        <f>IF(ISBLANK(VLOOKUP(B122, 'SOG&amp;PlusMinus'!$B$7:$E$912, 3, FALSE)), "", VLOOKUP(B122,'SOG&amp;PlusMinus'!$B$7:$E$912, 3, FALSE))</f>
        <v>C</v>
      </c>
      <c r="M122" s="11">
        <f>IF(ISBLANK(VLOOKUP(B122, 'SOG&amp;PlusMinus'!$B$7:$E$912, 4, FALSE)), "", VLOOKUP(B122, 'SOG&amp;PlusMinus'!$B$7:$E$912, 4, FALSE))</f>
        <v>1</v>
      </c>
      <c r="N122" s="71">
        <f>VLOOKUP($B122, Paste!$A$3:$H$933, 5, FALSE)</f>
        <v>24.289473684210527</v>
      </c>
      <c r="O122" s="11">
        <f>IF(ISERROR(VLOOKUP(B122, Paste!$AB$3:$AE$2349, 3, FALSE)), "", VLOOKUP(B122, Paste!$AB$3:$AE$2349, 3, FALSE))</f>
        <v>70</v>
      </c>
      <c r="P122" s="11">
        <f>IF(ISERROR(VLOOKUP(B122, Paste!$AB$3:$AC$2343, 2, FALSE)), "", VLOOKUP(B122, Paste!$AB$3:$AC$2343, 2, FALSE))</f>
        <v>133</v>
      </c>
      <c r="Q122" s="11">
        <f>IF(ISERROR(VLOOKUP(B122, Paste!$AB$3:$AE$2349, 4, FALSE)), "", VLOOKUP(B122, Paste!$AB$3:$AE$2349, 4, FALSE))</f>
        <v>164</v>
      </c>
      <c r="R122" s="11" t="str">
        <f>IF(ISERROR(VLOOKUP(B122, Paste!$N$3:$N$250, 1, FALSE)), "", VLOOKUP(B122, Paste!$N$3:$O$250, 2, FALSE))</f>
        <v/>
      </c>
      <c r="S122" s="27">
        <f>VLOOKUP($B122, Paste!$W$3:$Z$10064, IF($H$4="Cap Hit",3, IF($H$4="AAV", 4, 2)), FALSE)</f>
        <v>9</v>
      </c>
      <c r="T122" s="11" t="str">
        <f>IF(ISERROR(VLOOKUP(B122, Paste!$Q$3:$Q$245, 1, FALSE)), "", VLOOKUP(B122, Paste!$Q$3:$R$245, 2, FALSE))</f>
        <v/>
      </c>
      <c r="U122" s="18" t="str">
        <f>IF(VLOOKUP(B122, 'Points&amp;Potential'!$B$7:$O$943, 14, FALSE)=0, "", VLOOKUP(B122, 'Points&amp;Potential'!$B$7:$O$943, 14, FALSE))</f>
        <v/>
      </c>
      <c r="V122" s="7" t="str">
        <f>IF(ISERROR(VLOOKUP(B122, Paste!$T$3:$T$1045, 1, FALSE)), "", VLOOKUP(B122, Paste!$T$3:$U$1144, 2, FALSE))</f>
        <v/>
      </c>
    </row>
    <row r="123" spans="1:22">
      <c r="A123" s="11">
        <v>117</v>
      </c>
      <c r="B123" s="67" t="s">
        <v>147</v>
      </c>
      <c r="C123" s="11">
        <f>VLOOKUP(B123, Paste!$AG$3:$AH$2083, 2, FALSE)</f>
        <v>24.7</v>
      </c>
      <c r="D123" s="11" t="str">
        <f>VLOOKUP($B123, Paste!$A$3:$H$933, 6, FALSE)</f>
        <v>RW</v>
      </c>
      <c r="E123" s="11">
        <f>IFERROR(VLOOKUP($B123, Paste!$J$3:$L$933, 3, FALSE), "")</f>
        <v>62</v>
      </c>
      <c r="F123" s="11">
        <f>IFERROR(VLOOKUP($B123, Paste!$J$3:$L$933, 2, FALSE), "")</f>
        <v>80</v>
      </c>
      <c r="G123" s="11" t="str">
        <f>VLOOKUP($B123, Paste!$A$3:$H$933, 8, FALSE)</f>
        <v>BUF</v>
      </c>
      <c r="H123" s="71">
        <f>VLOOKUP($B123, Paste!$A$3:$H$933, 2, FALSE)</f>
        <v>81</v>
      </c>
      <c r="I123" s="71">
        <f>VLOOKUP($B123, Paste!$A$3:$H$933, 3, FALSE)</f>
        <v>24</v>
      </c>
      <c r="J123" s="71">
        <f t="shared" si="1"/>
        <v>33.925747687499999</v>
      </c>
      <c r="K123" s="71">
        <f>VLOOKUP($B123, Paste!$A$3:$H$933, 4, FALSE)</f>
        <v>57.925747687499999</v>
      </c>
      <c r="L123" s="11" t="str">
        <f>IF(ISBLANK(VLOOKUP(B123, 'SOG&amp;PlusMinus'!$B$7:$E$912, 3, FALSE)), "", VLOOKUP(B123,'SOG&amp;PlusMinus'!$B$7:$E$912, 3, FALSE))</f>
        <v>B</v>
      </c>
      <c r="M123" s="11">
        <f>IF(ISBLANK(VLOOKUP(B123, 'SOG&amp;PlusMinus'!$B$7:$E$912, 4, FALSE)), "", VLOOKUP(B123, 'SOG&amp;PlusMinus'!$B$7:$E$912, 4, FALSE))</f>
        <v>1</v>
      </c>
      <c r="N123" s="71">
        <f>VLOOKUP($B123, Paste!$A$3:$H$933, 5, FALSE)</f>
        <v>19.475409836065573</v>
      </c>
      <c r="O123" s="11">
        <f>IF(ISERROR(VLOOKUP(B123, Paste!$AB$3:$AE$2349, 3, FALSE)), "", VLOOKUP(B123, Paste!$AB$3:$AE$2349, 3, FALSE))</f>
        <v>49</v>
      </c>
      <c r="P123" s="11">
        <f>IF(ISERROR(VLOOKUP(B123, Paste!$AB$3:$AC$2343, 2, FALSE)), "", VLOOKUP(B123, Paste!$AB$3:$AC$2343, 2, FALSE))</f>
        <v>24</v>
      </c>
      <c r="Q123" s="11">
        <f>IF(ISERROR(VLOOKUP(B123, Paste!$AB$3:$AE$2349, 4, FALSE)), "", VLOOKUP(B123, Paste!$AB$3:$AE$2349, 4, FALSE))</f>
        <v>194</v>
      </c>
      <c r="R123" s="11">
        <f>IF(ISERROR(VLOOKUP(B123, Paste!$N$3:$N$250, 1, FALSE)), "", VLOOKUP(B123, Paste!$N$3:$O$250, 2, FALSE))</f>
        <v>65</v>
      </c>
      <c r="S123" s="27">
        <f>VLOOKUP($B123, Paste!$W$3:$Z$10064, IF($H$4="Cap Hit",3, IF($H$4="AAV", 4, 2)), FALSE)</f>
        <v>3.375</v>
      </c>
      <c r="T123" s="11" t="str">
        <f>IF(ISERROR(VLOOKUP(B123, Paste!$Q$3:$Q$245, 1, FALSE)), "", VLOOKUP(B123, Paste!$Q$3:$R$245, 2, FALSE))</f>
        <v/>
      </c>
      <c r="U123" s="18" t="str">
        <f>IF(VLOOKUP(B123, 'Points&amp;Potential'!$B$7:$O$943, 14, FALSE)=0, "", VLOOKUP(B123, 'Points&amp;Potential'!$B$7:$O$943, 14, FALSE))</f>
        <v/>
      </c>
      <c r="V123" s="7" t="str">
        <f>IF(ISERROR(VLOOKUP(B123, Paste!$T$3:$T$1045, 1, FALSE)), "", VLOOKUP(B123, Paste!$T$3:$U$1144, 2, FALSE))</f>
        <v/>
      </c>
    </row>
    <row r="124" spans="1:22">
      <c r="A124" s="11">
        <v>118</v>
      </c>
      <c r="B124" s="67" t="s">
        <v>148</v>
      </c>
      <c r="C124" s="11">
        <f>VLOOKUP(B124, Paste!$AG$3:$AH$2083, 2, FALSE)</f>
        <v>25.4</v>
      </c>
      <c r="D124" s="11" t="str">
        <f>VLOOKUP($B124, Paste!$A$3:$H$933, 6, FALSE)</f>
        <v>LW</v>
      </c>
      <c r="E124" s="11">
        <f>IFERROR(VLOOKUP($B124, Paste!$J$3:$L$933, 3, FALSE), "")</f>
        <v>65</v>
      </c>
      <c r="F124" s="11">
        <f>IFERROR(VLOOKUP($B124, Paste!$J$3:$L$933, 2, FALSE), "")</f>
        <v>78</v>
      </c>
      <c r="G124" s="11" t="str">
        <f>VLOOKUP($B124, Paste!$A$3:$H$933, 8, FALSE)</f>
        <v>STL</v>
      </c>
      <c r="H124" s="71">
        <f>VLOOKUP($B124, Paste!$A$3:$H$933, 2, FALSE)</f>
        <v>82</v>
      </c>
      <c r="I124" s="71">
        <f>VLOOKUP($B124, Paste!$A$3:$H$933, 3, FALSE)</f>
        <v>24.599999999999998</v>
      </c>
      <c r="J124" s="71">
        <f t="shared" si="1"/>
        <v>33.158066666666656</v>
      </c>
      <c r="K124" s="71">
        <f>VLOOKUP($B124, Paste!$A$3:$H$933, 4, FALSE)</f>
        <v>57.758066666666657</v>
      </c>
      <c r="L124" s="11" t="str">
        <f>IF(ISBLANK(VLOOKUP(B124, 'SOG&amp;PlusMinus'!$B$7:$E$912, 3, FALSE)), "", VLOOKUP(B124,'SOG&amp;PlusMinus'!$B$7:$E$912, 3, FALSE))</f>
        <v>C</v>
      </c>
      <c r="M124" s="11">
        <f>IF(ISBLANK(VLOOKUP(B124, 'SOG&amp;PlusMinus'!$B$7:$E$912, 4, FALSE)), "", VLOOKUP(B124, 'SOG&amp;PlusMinus'!$B$7:$E$912, 4, FALSE))</f>
        <v>2</v>
      </c>
      <c r="N124" s="71">
        <f>VLOOKUP($B124, Paste!$A$3:$H$933, 5, FALSE)</f>
        <v>38.608333333333334</v>
      </c>
      <c r="O124" s="11">
        <f>IF(ISERROR(VLOOKUP(B124, Paste!$AB$3:$AE$2349, 3, FALSE)), "", VLOOKUP(B124, Paste!$AB$3:$AE$2349, 3, FALSE))</f>
        <v>53</v>
      </c>
      <c r="P124" s="11">
        <f>IF(ISERROR(VLOOKUP(B124, Paste!$AB$3:$AC$2343, 2, FALSE)), "", VLOOKUP(B124, Paste!$AB$3:$AC$2343, 2, FALSE))</f>
        <v>43</v>
      </c>
      <c r="Q124" s="11">
        <f>IF(ISERROR(VLOOKUP(B124, Paste!$AB$3:$AE$2349, 4, FALSE)), "", VLOOKUP(B124, Paste!$AB$3:$AE$2349, 4, FALSE))</f>
        <v>164</v>
      </c>
      <c r="R124" s="11" t="str">
        <f>IF(ISERROR(VLOOKUP(B124, Paste!$N$3:$N$250, 1, FALSE)), "", VLOOKUP(B124, Paste!$N$3:$O$250, 2, FALSE))</f>
        <v/>
      </c>
      <c r="S124" s="27">
        <f>VLOOKUP($B124, Paste!$W$3:$Z$10064, IF($H$4="Cap Hit",3, IF($H$4="AAV", 4, 2)), FALSE)</f>
        <v>6.75</v>
      </c>
      <c r="T124" s="11" t="str">
        <f>IF(ISERROR(VLOOKUP(B124, Paste!$Q$3:$Q$245, 1, FALSE)), "", VLOOKUP(B124, Paste!$Q$3:$R$245, 2, FALSE))</f>
        <v/>
      </c>
      <c r="U124" s="18" t="str">
        <f>IF(VLOOKUP(B124, 'Points&amp;Potential'!$B$7:$O$943, 14, FALSE)=0, "", VLOOKUP(B124, 'Points&amp;Potential'!$B$7:$O$943, 14, FALSE))</f>
        <v/>
      </c>
      <c r="V124" s="7" t="str">
        <f>IF(ISERROR(VLOOKUP(B124, Paste!$T$3:$T$1045, 1, FALSE)), "", VLOOKUP(B124, Paste!$T$3:$U$1144, 2, FALSE))</f>
        <v/>
      </c>
    </row>
    <row r="125" spans="1:22">
      <c r="A125" s="11">
        <v>119</v>
      </c>
      <c r="B125" s="67" t="s">
        <v>149</v>
      </c>
      <c r="C125" s="11">
        <f>VLOOKUP(B125, Paste!$AG$3:$AH$2083, 2, FALSE)</f>
        <v>24.3</v>
      </c>
      <c r="D125" s="11" t="str">
        <f>VLOOKUP($B125, Paste!$A$3:$H$933, 6, FALSE)</f>
        <v>RW</v>
      </c>
      <c r="E125" s="11">
        <f>IFERROR(VLOOKUP($B125, Paste!$J$3:$L$933, 3, FALSE), "")</f>
        <v>63</v>
      </c>
      <c r="F125" s="11">
        <f>IFERROR(VLOOKUP($B125, Paste!$J$3:$L$933, 2, FALSE), "")</f>
        <v>73</v>
      </c>
      <c r="G125" s="11" t="str">
        <f>VLOOKUP($B125, Paste!$A$3:$H$933, 8, FALSE)</f>
        <v>NSH</v>
      </c>
      <c r="H125" s="71">
        <f>VLOOKUP($B125, Paste!$A$3:$H$933, 2, FALSE)</f>
        <v>80</v>
      </c>
      <c r="I125" s="71">
        <f>VLOOKUP($B125, Paste!$A$3:$H$933, 3, FALSE)</f>
        <v>13.216750346202266</v>
      </c>
      <c r="J125" s="71">
        <f t="shared" si="1"/>
        <v>44.479209098242173</v>
      </c>
      <c r="K125" s="71">
        <f>VLOOKUP($B125, Paste!$A$3:$H$933, 4, FALSE)</f>
        <v>57.695959444444441</v>
      </c>
      <c r="L125" s="11" t="str">
        <f>IF(ISBLANK(VLOOKUP(B125, 'SOG&amp;PlusMinus'!$B$7:$E$912, 3, FALSE)), "", VLOOKUP(B125,'SOG&amp;PlusMinus'!$B$7:$E$912, 3, FALSE))</f>
        <v>C</v>
      </c>
      <c r="M125" s="11">
        <f>IF(ISBLANK(VLOOKUP(B125, 'SOG&amp;PlusMinus'!$B$7:$E$912, 4, FALSE)), "", VLOOKUP(B125, 'SOG&amp;PlusMinus'!$B$7:$E$912, 4, FALSE))</f>
        <v>2</v>
      </c>
      <c r="N125" s="71">
        <f>VLOOKUP($B125, Paste!$A$3:$H$933, 5, FALSE)</f>
        <v>23.755458515283845</v>
      </c>
      <c r="O125" s="11">
        <f>IF(ISERROR(VLOOKUP(B125, Paste!$AB$3:$AE$2349, 3, FALSE)), "", VLOOKUP(B125, Paste!$AB$3:$AE$2349, 3, FALSE))</f>
        <v>27</v>
      </c>
      <c r="P125" s="11">
        <f>IF(ISERROR(VLOOKUP(B125, Paste!$AB$3:$AC$2343, 2, FALSE)), "", VLOOKUP(B125, Paste!$AB$3:$AC$2343, 2, FALSE))</f>
        <v>21</v>
      </c>
      <c r="Q125" s="11">
        <f>IF(ISERROR(VLOOKUP(B125, Paste!$AB$3:$AE$2349, 4, FALSE)), "", VLOOKUP(B125, Paste!$AB$3:$AE$2349, 4, FALSE))</f>
        <v>184</v>
      </c>
      <c r="R125" s="11" t="str">
        <f>IF(ISERROR(VLOOKUP(B125, Paste!$N$3:$N$250, 1, FALSE)), "", VLOOKUP(B125, Paste!$N$3:$O$250, 2, FALSE))</f>
        <v/>
      </c>
      <c r="S125" s="27">
        <f>VLOOKUP($B125, Paste!$W$3:$Z$10064, IF($H$4="Cap Hit",3, IF($H$4="AAV", 4, 2)), FALSE)</f>
        <v>3</v>
      </c>
      <c r="T125" s="11" t="str">
        <f>IF(ISERROR(VLOOKUP(B125, Paste!$Q$3:$Q$245, 1, FALSE)), "", VLOOKUP(B125, Paste!$Q$3:$R$245, 2, FALSE))</f>
        <v/>
      </c>
      <c r="U125" s="18" t="str">
        <f>IF(VLOOKUP(B125, 'Points&amp;Potential'!$B$7:$O$943, 14, FALSE)=0, "", VLOOKUP(B125, 'Points&amp;Potential'!$B$7:$O$943, 14, FALSE))</f>
        <v/>
      </c>
      <c r="V125" s="7" t="str">
        <f>IF(ISERROR(VLOOKUP(B125, Paste!$T$3:$T$1045, 1, FALSE)), "", VLOOKUP(B125, Paste!$T$3:$U$1144, 2, FALSE))</f>
        <v/>
      </c>
    </row>
    <row r="126" spans="1:22">
      <c r="A126" s="11">
        <v>120</v>
      </c>
      <c r="B126" s="67" t="s">
        <v>150</v>
      </c>
      <c r="C126" s="11">
        <f>VLOOKUP(B126, Paste!$AG$3:$AH$2083, 2, FALSE)</f>
        <v>29.3</v>
      </c>
      <c r="D126" s="11" t="str">
        <f>VLOOKUP($B126, Paste!$A$3:$H$933, 6, FALSE)</f>
        <v>RW</v>
      </c>
      <c r="E126" s="11">
        <f>IFERROR(VLOOKUP($B126, Paste!$J$3:$L$933, 3, FALSE), "")</f>
        <v>57</v>
      </c>
      <c r="F126" s="11">
        <f>IFERROR(VLOOKUP($B126, Paste!$J$3:$L$933, 2, FALSE), "")</f>
        <v>75</v>
      </c>
      <c r="G126" s="11" t="str">
        <f>VLOOKUP($B126, Paste!$A$3:$H$933, 8, FALSE)</f>
        <v>VAN</v>
      </c>
      <c r="H126" s="71">
        <f>VLOOKUP($B126, Paste!$A$3:$H$933, 2, FALSE)</f>
        <v>79</v>
      </c>
      <c r="I126" s="71">
        <f>VLOOKUP($B126, Paste!$A$3:$H$933, 3, FALSE)</f>
        <v>28.632480318371275</v>
      </c>
      <c r="J126" s="71">
        <f t="shared" si="1"/>
        <v>28.662190681628719</v>
      </c>
      <c r="K126" s="71">
        <f>VLOOKUP($B126, Paste!$A$3:$H$933, 4, FALSE)</f>
        <v>57.294670999999994</v>
      </c>
      <c r="L126" s="11" t="str">
        <f>IF(ISBLANK(VLOOKUP(B126, 'SOG&amp;PlusMinus'!$B$7:$E$912, 3, FALSE)), "", VLOOKUP(B126,'SOG&amp;PlusMinus'!$B$7:$E$912, 3, FALSE))</f>
        <v>D</v>
      </c>
      <c r="M126" s="11">
        <f>IF(ISBLANK(VLOOKUP(B126, 'SOG&amp;PlusMinus'!$B$7:$E$912, 4, FALSE)), "", VLOOKUP(B126, 'SOG&amp;PlusMinus'!$B$7:$E$912, 4, FALSE))</f>
        <v>1</v>
      </c>
      <c r="N126" s="71">
        <f>VLOOKUP($B126, Paste!$A$3:$H$933, 5, FALSE)</f>
        <v>14.219999999999999</v>
      </c>
      <c r="O126" s="11">
        <f>IF(ISERROR(VLOOKUP(B126, Paste!$AB$3:$AE$2349, 3, FALSE)), "", VLOOKUP(B126, Paste!$AB$3:$AE$2349, 3, FALSE))</f>
        <v>55</v>
      </c>
      <c r="P126" s="11">
        <f>IF(ISERROR(VLOOKUP(B126, Paste!$AB$3:$AC$2343, 2, FALSE)), "", VLOOKUP(B126, Paste!$AB$3:$AC$2343, 2, FALSE))</f>
        <v>31</v>
      </c>
      <c r="Q126" s="11">
        <f>IF(ISERROR(VLOOKUP(B126, Paste!$AB$3:$AE$2349, 4, FALSE)), "", VLOOKUP(B126, Paste!$AB$3:$AE$2349, 4, FALSE))</f>
        <v>174</v>
      </c>
      <c r="R126" s="11" t="str">
        <f>IF(ISERROR(VLOOKUP(B126, Paste!$N$3:$N$250, 1, FALSE)), "", VLOOKUP(B126, Paste!$N$3:$O$250, 2, FALSE))</f>
        <v/>
      </c>
      <c r="S126" s="27">
        <f>VLOOKUP($B126, Paste!$W$3:$Z$10064, IF($H$4="Cap Hit",3, IF($H$4="AAV", 4, 2)), FALSE)</f>
        <v>7.25</v>
      </c>
      <c r="T126" s="11" t="str">
        <f>IF(ISERROR(VLOOKUP(B126, Paste!$Q$3:$Q$245, 1, FALSE)), "", VLOOKUP(B126, Paste!$Q$3:$R$245, 2, FALSE))</f>
        <v/>
      </c>
      <c r="U126" s="18" t="str">
        <f>IF(VLOOKUP(B126, 'Points&amp;Potential'!$B$7:$O$943, 14, FALSE)=0, "", VLOOKUP(B126, 'Points&amp;Potential'!$B$7:$O$943, 14, FALSE))</f>
        <v/>
      </c>
      <c r="V126" s="7" t="str">
        <f>IF(ISERROR(VLOOKUP(B126, Paste!$T$3:$T$1045, 1, FALSE)), "", VLOOKUP(B126, Paste!$T$3:$U$1144, 2, FALSE))</f>
        <v/>
      </c>
    </row>
    <row r="127" spans="1:22">
      <c r="A127" s="11">
        <v>121</v>
      </c>
      <c r="B127" s="67" t="s">
        <v>151</v>
      </c>
      <c r="C127" s="11">
        <f>VLOOKUP(B127, Paste!$AG$3:$AH$2083, 2, FALSE)</f>
        <v>22</v>
      </c>
      <c r="D127" s="11" t="str">
        <f>VLOOKUP($B127, Paste!$A$3:$H$933, 6, FALSE)</f>
        <v>RW</v>
      </c>
      <c r="E127" s="11">
        <f>IFERROR(VLOOKUP($B127, Paste!$J$3:$L$933, 3, FALSE), "")</f>
        <v>53</v>
      </c>
      <c r="F127" s="11">
        <f>IFERROR(VLOOKUP($B127, Paste!$J$3:$L$933, 2, FALSE), "")</f>
        <v>75</v>
      </c>
      <c r="G127" s="11" t="str">
        <f>VLOOKUP($B127, Paste!$A$3:$H$933, 8, FALSE)</f>
        <v>STL</v>
      </c>
      <c r="H127" s="71">
        <f>VLOOKUP($B127, Paste!$A$3:$H$933, 2, FALSE)</f>
        <v>73</v>
      </c>
      <c r="I127" s="71">
        <f>VLOOKUP($B127, Paste!$A$3:$H$933, 3, FALSE)</f>
        <v>21.9</v>
      </c>
      <c r="J127" s="71">
        <f t="shared" si="1"/>
        <v>35.181522666666666</v>
      </c>
      <c r="K127" s="71">
        <f>VLOOKUP($B127, Paste!$A$3:$H$933, 4, FALSE)</f>
        <v>57.081522666666665</v>
      </c>
      <c r="L127" s="11" t="str">
        <f>IF(ISBLANK(VLOOKUP(B127, 'SOG&amp;PlusMinus'!$B$7:$E$912, 3, FALSE)), "", VLOOKUP(B127,'SOG&amp;PlusMinus'!$B$7:$E$912, 3, FALSE))</f>
        <v>B</v>
      </c>
      <c r="M127" s="11">
        <f>IF(ISBLANK(VLOOKUP(B127, 'SOG&amp;PlusMinus'!$B$7:$E$912, 4, FALSE)), "", VLOOKUP(B127, 'SOG&amp;PlusMinus'!$B$7:$E$912, 4, FALSE))</f>
        <v>1</v>
      </c>
      <c r="N127" s="71">
        <f>VLOOKUP($B127, Paste!$A$3:$H$933, 5, FALSE)</f>
        <v>20.440000000000001</v>
      </c>
      <c r="O127" s="11">
        <f>IF(ISERROR(VLOOKUP(B127, Paste!$AB$3:$AE$2349, 3, FALSE)), "", VLOOKUP(B127, Paste!$AB$3:$AE$2349, 3, FALSE))</f>
        <v>81</v>
      </c>
      <c r="P127" s="11">
        <f>IF(ISERROR(VLOOKUP(B127, Paste!$AB$3:$AC$2343, 2, FALSE)), "", VLOOKUP(B127, Paste!$AB$3:$AC$2343, 2, FALSE))</f>
        <v>44</v>
      </c>
      <c r="Q127" s="11">
        <f>IF(ISERROR(VLOOKUP(B127, Paste!$AB$3:$AE$2349, 4, FALSE)), "", VLOOKUP(B127, Paste!$AB$3:$AE$2349, 4, FALSE))</f>
        <v>190</v>
      </c>
      <c r="R127" s="11" t="str">
        <f>IF(ISERROR(VLOOKUP(B127, Paste!$N$3:$N$250, 1, FALSE)), "", VLOOKUP(B127, Paste!$N$3:$O$250, 2, FALSE))</f>
        <v/>
      </c>
      <c r="S127" s="27">
        <f>VLOOKUP($B127, Paste!$W$3:$Z$10064, IF($H$4="Cap Hit",3, IF($H$4="AAV", 4, 2)), FALSE)</f>
        <v>1.55</v>
      </c>
      <c r="T127" s="11" t="str">
        <f>IF(ISERROR(VLOOKUP(B127, Paste!$Q$3:$Q$245, 1, FALSE)), "", VLOOKUP(B127, Paste!$Q$3:$R$245, 2, FALSE))</f>
        <v/>
      </c>
      <c r="U127" s="18" t="str">
        <f>IF(VLOOKUP(B127, 'Points&amp;Potential'!$B$7:$O$943, 14, FALSE)=0, "", VLOOKUP(B127, 'Points&amp;Potential'!$B$7:$O$943, 14, FALSE))</f>
        <v/>
      </c>
      <c r="V127" s="7" t="str">
        <f>IF(ISERROR(VLOOKUP(B127, Paste!$T$3:$T$1045, 1, FALSE)), "", VLOOKUP(B127, Paste!$T$3:$U$1144, 2, FALSE))</f>
        <v/>
      </c>
    </row>
    <row r="128" spans="1:22">
      <c r="A128" s="11">
        <v>122</v>
      </c>
      <c r="B128" s="67" t="s">
        <v>152</v>
      </c>
      <c r="C128" s="11">
        <f>VLOOKUP(B128, Paste!$AG$3:$AH$2083, 2, FALSE)</f>
        <v>21.4</v>
      </c>
      <c r="D128" s="11" t="str">
        <f>VLOOKUP($B128, Paste!$A$3:$H$933, 6, FALSE)</f>
        <v>RW</v>
      </c>
      <c r="E128" s="11">
        <f>IFERROR(VLOOKUP($B128, Paste!$J$3:$L$933, 3, FALSE), "")</f>
        <v>67</v>
      </c>
      <c r="F128" s="11">
        <f>IFERROR(VLOOKUP($B128, Paste!$J$3:$L$933, 2, FALSE), "")</f>
        <v>80</v>
      </c>
      <c r="G128" s="11" t="str">
        <f>VLOOKUP($B128, Paste!$A$3:$H$933, 8, FALSE)</f>
        <v>WAS</v>
      </c>
      <c r="H128" s="71">
        <f>VLOOKUP($B128, Paste!$A$3:$H$933, 2, FALSE)</f>
        <v>78</v>
      </c>
      <c r="I128" s="71">
        <f>VLOOKUP($B128, Paste!$A$3:$H$933, 3, FALSE)</f>
        <v>23.4</v>
      </c>
      <c r="J128" s="71">
        <f t="shared" si="1"/>
        <v>33.529640625000013</v>
      </c>
      <c r="K128" s="71">
        <f>VLOOKUP($B128, Paste!$A$3:$H$933, 4, FALSE)</f>
        <v>56.929640625000012</v>
      </c>
      <c r="L128" s="11" t="str">
        <f>IF(ISBLANK(VLOOKUP(B128, 'SOG&amp;PlusMinus'!$B$7:$E$912, 3, FALSE)), "", VLOOKUP(B128,'SOG&amp;PlusMinus'!$B$7:$E$912, 3, FALSE))</f>
        <v>C</v>
      </c>
      <c r="M128" s="11">
        <f>IF(ISBLANK(VLOOKUP(B128, 'SOG&amp;PlusMinus'!$B$7:$E$912, 4, FALSE)), "", VLOOKUP(B128, 'SOG&amp;PlusMinus'!$B$7:$E$912, 4, FALSE))</f>
        <v>2</v>
      </c>
      <c r="N128" s="71">
        <f>VLOOKUP($B128, Paste!$A$3:$H$933, 5, FALSE)</f>
        <v>35.904761904761905</v>
      </c>
      <c r="O128" s="11">
        <f>IF(ISERROR(VLOOKUP(B128, Paste!$AB$3:$AE$2349, 3, FALSE)), "", VLOOKUP(B128, Paste!$AB$3:$AE$2349, 3, FALSE))</f>
        <v>133</v>
      </c>
      <c r="P128" s="11">
        <f>IF(ISERROR(VLOOKUP(B128, Paste!$AB$3:$AC$2343, 2, FALSE)), "", VLOOKUP(B128, Paste!$AB$3:$AC$2343, 2, FALSE))</f>
        <v>27</v>
      </c>
      <c r="Q128" s="11">
        <f>IF(ISERROR(VLOOKUP(B128, Paste!$AB$3:$AE$2349, 4, FALSE)), "", VLOOKUP(B128, Paste!$AB$3:$AE$2349, 4, FALSE))</f>
        <v>164</v>
      </c>
      <c r="R128" s="11">
        <f>IF(ISERROR(VLOOKUP(B128, Paste!$N$3:$N$250, 1, FALSE)), "", VLOOKUP(B128, Paste!$N$3:$O$250, 2, FALSE))</f>
        <v>70</v>
      </c>
      <c r="S128" s="27">
        <f>VLOOKUP($B128, Paste!$W$3:$Z$10064, IF($H$4="Cap Hit",3, IF($H$4="AAV", 4, 2)), FALSE)</f>
        <v>2.2083330000000001</v>
      </c>
      <c r="T128" s="11" t="str">
        <f>IF(ISERROR(VLOOKUP(B128, Paste!$Q$3:$Q$245, 1, FALSE)), "", VLOOKUP(B128, Paste!$Q$3:$R$245, 2, FALSE))</f>
        <v/>
      </c>
      <c r="U128" s="18" t="str">
        <f>IF(VLOOKUP(B128, 'Points&amp;Potential'!$B$7:$O$943, 14, FALSE)=0, "", VLOOKUP(B128, 'Points&amp;Potential'!$B$7:$O$943, 14, FALSE))</f>
        <v/>
      </c>
      <c r="V128" s="7" t="str">
        <f>IF(ISERROR(VLOOKUP(B128, Paste!$T$3:$T$1045, 1, FALSE)), "", VLOOKUP(B128, Paste!$T$3:$U$1144, 2, FALSE))</f>
        <v/>
      </c>
    </row>
    <row r="129" spans="1:22">
      <c r="A129" s="11">
        <v>123</v>
      </c>
      <c r="B129" s="67" t="s">
        <v>153</v>
      </c>
      <c r="C129" s="11">
        <f>VLOOKUP(B129, Paste!$AG$3:$AH$2083, 2, FALSE)</f>
        <v>36</v>
      </c>
      <c r="D129" s="11" t="str">
        <f>VLOOKUP($B129, Paste!$A$3:$H$933, 6, FALSE)</f>
        <v>RD</v>
      </c>
      <c r="E129" s="11">
        <f>IFERROR(VLOOKUP($B129, Paste!$J$3:$L$933, 3, FALSE), "")</f>
        <v>57</v>
      </c>
      <c r="F129" s="11">
        <f>IFERROR(VLOOKUP($B129, Paste!$J$3:$L$933, 2, FALSE), "")</f>
        <v>73</v>
      </c>
      <c r="G129" s="11" t="str">
        <f>VLOOKUP($B129, Paste!$A$3:$H$933, 8, FALSE)</f>
        <v>PIT</v>
      </c>
      <c r="H129" s="71">
        <f>VLOOKUP($B129, Paste!$A$3:$H$933, 2, FALSE)</f>
        <v>81.666666666666671</v>
      </c>
      <c r="I129" s="71">
        <f>VLOOKUP($B129, Paste!$A$3:$H$933, 3, FALSE)</f>
        <v>12.613185212282399</v>
      </c>
      <c r="J129" s="71">
        <f t="shared" si="1"/>
        <v>44.149188068967618</v>
      </c>
      <c r="K129" s="71">
        <f>VLOOKUP($B129, Paste!$A$3:$H$933, 4, FALSE)</f>
        <v>56.762373281250021</v>
      </c>
      <c r="L129" s="11" t="str">
        <f>IF(ISBLANK(VLOOKUP(B129, 'SOG&amp;PlusMinus'!$B$7:$E$912, 3, FALSE)), "", VLOOKUP(B129,'SOG&amp;PlusMinus'!$B$7:$E$912, 3, FALSE))</f>
        <v>B</v>
      </c>
      <c r="M129" s="11">
        <f>IF(ISBLANK(VLOOKUP(B129, 'SOG&amp;PlusMinus'!$B$7:$E$912, 4, FALSE)), "", VLOOKUP(B129, 'SOG&amp;PlusMinus'!$B$7:$E$912, 4, FALSE))</f>
        <v>1</v>
      </c>
      <c r="N129" s="71">
        <f>VLOOKUP($B129, Paste!$A$3:$H$933, 5, FALSE)</f>
        <v>29.386331938633194</v>
      </c>
      <c r="O129" s="11">
        <f>IF(ISERROR(VLOOKUP(B129, Paste!$AB$3:$AE$2349, 3, FALSE)), "", VLOOKUP(B129, Paste!$AB$3:$AE$2349, 3, FALSE))</f>
        <v>20</v>
      </c>
      <c r="P129" s="11">
        <f>IF(ISERROR(VLOOKUP(B129, Paste!$AB$3:$AC$2343, 2, FALSE)), "", VLOOKUP(B129, Paste!$AB$3:$AC$2343, 2, FALSE))</f>
        <v>77</v>
      </c>
      <c r="Q129" s="11">
        <f>IF(ISERROR(VLOOKUP(B129, Paste!$AB$3:$AE$2349, 4, FALSE)), "", VLOOKUP(B129, Paste!$AB$3:$AE$2349, 4, FALSE))</f>
        <v>180</v>
      </c>
      <c r="R129" s="11" t="str">
        <f>IF(ISERROR(VLOOKUP(B129, Paste!$N$3:$N$250, 1, FALSE)), "", VLOOKUP(B129, Paste!$N$3:$O$250, 2, FALSE))</f>
        <v/>
      </c>
      <c r="S129" s="27">
        <f>VLOOKUP($B129, Paste!$W$3:$Z$10064, IF($H$4="Cap Hit",3, IF($H$4="AAV", 4, 2)), FALSE)</f>
        <v>11.5</v>
      </c>
      <c r="T129" s="11"/>
      <c r="U129" s="18" t="str">
        <f>IF(VLOOKUP(B129, 'Points&amp;Potential'!$B$7:$O$943, 14, FALSE)=0, "", VLOOKUP(B129, 'Points&amp;Potential'!$B$7:$O$943, 14, FALSE))</f>
        <v/>
      </c>
      <c r="V129" s="7" t="str">
        <f>IF(ISERROR(VLOOKUP(B129, Paste!$T$3:$T$1045, 1, FALSE)), "", VLOOKUP(B129, Paste!$T$3:$U$1144, 2, FALSE))</f>
        <v/>
      </c>
    </row>
    <row r="130" spans="1:22">
      <c r="A130" s="11">
        <v>124</v>
      </c>
      <c r="B130" s="67" t="s">
        <v>154</v>
      </c>
      <c r="C130" s="11">
        <f>VLOOKUP(B130, Paste!$AG$3:$AH$2083, 2, FALSE)</f>
        <v>23.6</v>
      </c>
      <c r="D130" s="11" t="str">
        <f>VLOOKUP($B130, Paste!$A$3:$H$933, 6, FALSE)</f>
        <v>RW</v>
      </c>
      <c r="E130" s="11">
        <f>IFERROR(VLOOKUP($B130, Paste!$J$3:$L$933, 3, FALSE), "")</f>
        <v>58</v>
      </c>
      <c r="F130" s="11">
        <f>IFERROR(VLOOKUP($B130, Paste!$J$3:$L$933, 2, FALSE), "")</f>
        <v>83</v>
      </c>
      <c r="G130" s="11" t="str">
        <f>VLOOKUP($B130, Paste!$A$3:$H$933, 8, FALSE)</f>
        <v>CGY</v>
      </c>
      <c r="H130" s="71">
        <f>VLOOKUP($B130, Paste!$A$3:$H$933, 2, FALSE)</f>
        <v>82</v>
      </c>
      <c r="I130" s="71">
        <f>VLOOKUP($B130, Paste!$A$3:$H$933, 3, FALSE)</f>
        <v>24.599999999999998</v>
      </c>
      <c r="J130" s="71">
        <f t="shared" si="1"/>
        <v>32.098464374999992</v>
      </c>
      <c r="K130" s="71">
        <f>VLOOKUP($B130, Paste!$A$3:$H$933, 4, FALSE)</f>
        <v>56.698464374999993</v>
      </c>
      <c r="L130" s="11" t="str">
        <f>IF(ISBLANK(VLOOKUP(B130, 'SOG&amp;PlusMinus'!$B$7:$E$912, 3, FALSE)), "", VLOOKUP(B130,'SOG&amp;PlusMinus'!$B$7:$E$912, 3, FALSE))</f>
        <v>D</v>
      </c>
      <c r="M130" s="11">
        <f>IF(ISBLANK(VLOOKUP(B130, 'SOG&amp;PlusMinus'!$B$7:$E$912, 4, FALSE)), "", VLOOKUP(B130, 'SOG&amp;PlusMinus'!$B$7:$E$912, 4, FALSE))</f>
        <v>1</v>
      </c>
      <c r="N130" s="71">
        <f>VLOOKUP($B130, Paste!$A$3:$H$933, 5, FALSE)</f>
        <v>26.188481675392669</v>
      </c>
      <c r="O130" s="11">
        <f>IF(ISERROR(VLOOKUP(B130, Paste!$AB$3:$AE$2349, 3, FALSE)), "", VLOOKUP(B130, Paste!$AB$3:$AE$2349, 3, FALSE))</f>
        <v>33</v>
      </c>
      <c r="P130" s="11">
        <f>IF(ISERROR(VLOOKUP(B130, Paste!$AB$3:$AC$2343, 2, FALSE)), "", VLOOKUP(B130, Paste!$AB$3:$AC$2343, 2, FALSE))</f>
        <v>33</v>
      </c>
      <c r="Q130" s="11">
        <f>IF(ISERROR(VLOOKUP(B130, Paste!$AB$3:$AE$2349, 4, FALSE)), "", VLOOKUP(B130, Paste!$AB$3:$AE$2349, 4, FALSE))</f>
        <v>205</v>
      </c>
      <c r="R130" s="11">
        <f>IF(ISERROR(VLOOKUP(B130, Paste!$N$3:$N$250, 1, FALSE)), "", VLOOKUP(B130, Paste!$N$3:$O$250, 2, FALSE))</f>
        <v>60</v>
      </c>
      <c r="S130" s="27">
        <f>VLOOKUP($B130, Paste!$W$3:$Z$10064, IF($H$4="Cap Hit",3, IF($H$4="AAV", 4, 2)), FALSE)</f>
        <v>6.5</v>
      </c>
      <c r="T130" s="11" t="str">
        <f>IF(ISERROR(VLOOKUP(B130, Paste!$Q$3:$Q$245, 1, FALSE)), "", VLOOKUP(B130, Paste!$Q$3:$R$245, 2, FALSE))</f>
        <v/>
      </c>
      <c r="U130" s="18" t="str">
        <f>IF(VLOOKUP(B130, 'Points&amp;Potential'!$B$7:$O$943, 14, FALSE)=0, "", VLOOKUP(B130, 'Points&amp;Potential'!$B$7:$O$943, 14, FALSE))</f>
        <v/>
      </c>
      <c r="V130" s="7" t="str">
        <f>IF(ISERROR(VLOOKUP(B130, Paste!$T$3:$T$1045, 1, FALSE)), "", VLOOKUP(B130, Paste!$T$3:$U$1144, 2, FALSE))</f>
        <v/>
      </c>
    </row>
    <row r="131" spans="1:22">
      <c r="A131" s="11">
        <v>125</v>
      </c>
      <c r="B131" s="67" t="s">
        <v>155</v>
      </c>
      <c r="C131" s="11">
        <f>VLOOKUP(B131, Paste!$AG$3:$AH$2083, 2, FALSE)</f>
        <v>23.7</v>
      </c>
      <c r="D131" s="11" t="str">
        <f>VLOOKUP($B131, Paste!$A$3:$H$933, 6, FALSE)</f>
        <v>LW</v>
      </c>
      <c r="E131" s="11">
        <f>IFERROR(VLOOKUP($B131, Paste!$J$3:$L$933, 3, FALSE), "")</f>
        <v>70</v>
      </c>
      <c r="F131" s="11">
        <f>IFERROR(VLOOKUP($B131, Paste!$J$3:$L$933, 2, FALSE), "")</f>
        <v>82</v>
      </c>
      <c r="G131" s="11" t="str">
        <f>VLOOKUP($B131, Paste!$A$3:$H$933, 8, FALSE)</f>
        <v>OTT</v>
      </c>
      <c r="H131" s="71">
        <f>VLOOKUP($B131, Paste!$A$3:$H$933, 2, FALSE)</f>
        <v>80.333333333333329</v>
      </c>
      <c r="I131" s="71">
        <f>VLOOKUP($B131, Paste!$A$3:$H$933, 3, FALSE)</f>
        <v>17.707957109951391</v>
      </c>
      <c r="J131" s="71">
        <f t="shared" si="1"/>
        <v>38.956902901622684</v>
      </c>
      <c r="K131" s="71">
        <f>VLOOKUP($B131, Paste!$A$3:$H$933, 4, FALSE)</f>
        <v>56.664860011574078</v>
      </c>
      <c r="L131" s="11" t="str">
        <f>IF(ISBLANK(VLOOKUP(B131, 'SOG&amp;PlusMinus'!$B$7:$E$912, 3, FALSE)), "", VLOOKUP(B131,'SOG&amp;PlusMinus'!$B$7:$E$912, 3, FALSE))</f>
        <v>C</v>
      </c>
      <c r="M131" s="11">
        <f>IF(ISBLANK(VLOOKUP(B131, 'SOG&amp;PlusMinus'!$B$7:$E$912, 4, FALSE)), "", VLOOKUP(B131, 'SOG&amp;PlusMinus'!$B$7:$E$912, 4, FALSE))</f>
        <v>1</v>
      </c>
      <c r="N131" s="71">
        <f>VLOOKUP($B131, Paste!$A$3:$H$933, 5, FALSE)</f>
        <v>31.107801418439713</v>
      </c>
      <c r="O131" s="11">
        <f>IF(ISERROR(VLOOKUP(B131, Paste!$AB$3:$AE$2349, 3, FALSE)), "", VLOOKUP(B131, Paste!$AB$3:$AE$2349, 3, FALSE))</f>
        <v>81</v>
      </c>
      <c r="P131" s="11">
        <f>IF(ISERROR(VLOOKUP(B131, Paste!$AB$3:$AC$2343, 2, FALSE)), "", VLOOKUP(B131, Paste!$AB$3:$AC$2343, 2, FALSE))</f>
        <v>48</v>
      </c>
      <c r="Q131" s="11">
        <f>IF(ISERROR(VLOOKUP(B131, Paste!$AB$3:$AE$2349, 4, FALSE)), "", VLOOKUP(B131, Paste!$AB$3:$AE$2349, 4, FALSE))</f>
        <v>193</v>
      </c>
      <c r="R131" s="11">
        <f>IF(ISERROR(VLOOKUP(B131, Paste!$N$3:$N$250, 1, FALSE)), "", VLOOKUP(B131, Paste!$N$3:$O$250, 2, FALSE))</f>
        <v>70</v>
      </c>
      <c r="S131" s="27">
        <f>VLOOKUP($B131, Paste!$W$3:$Z$10064, IF($H$4="Cap Hit",3, IF($H$4="AAV", 4, 2)), FALSE)</f>
        <v>5.6</v>
      </c>
      <c r="T131" s="11" t="str">
        <f>IF(ISERROR(VLOOKUP(B131, Paste!$Q$3:$Q$245, 1, FALSE)), "", VLOOKUP(B131, Paste!$Q$3:$R$245, 2, FALSE))</f>
        <v/>
      </c>
      <c r="U131" s="18" t="str">
        <f>IF(VLOOKUP(B131, 'Points&amp;Potential'!$B$7:$O$943, 14, FALSE)=0, "", VLOOKUP(B131, 'Points&amp;Potential'!$B$7:$O$943, 14, FALSE))</f>
        <v/>
      </c>
      <c r="V131" s="7" t="str">
        <f>IF(ISERROR(VLOOKUP(B131, Paste!$T$3:$T$1045, 1, FALSE)), "", VLOOKUP(B131, Paste!$T$3:$U$1144, 2, FALSE))</f>
        <v/>
      </c>
    </row>
    <row r="132" spans="1:22">
      <c r="A132" s="11">
        <v>126</v>
      </c>
      <c r="B132" s="67" t="s">
        <v>156</v>
      </c>
      <c r="C132" s="11">
        <f>VLOOKUP(B132, Paste!$AG$3:$AH$2083, 2, FALSE)</f>
        <v>38.799999999999997</v>
      </c>
      <c r="D132" s="11" t="str">
        <f>VLOOKUP($B132, Paste!$A$3:$H$933, 6, FALSE)</f>
        <v>RW</v>
      </c>
      <c r="E132" s="11">
        <f>IFERROR(VLOOKUP($B132, Paste!$J$3:$L$933, 3, FALSE), "")</f>
        <v>52</v>
      </c>
      <c r="F132" s="11">
        <f>IFERROR(VLOOKUP($B132, Paste!$J$3:$L$933, 2, FALSE), "")</f>
        <v>65</v>
      </c>
      <c r="G132" s="11" t="str">
        <f>VLOOKUP($B132, Paste!$A$3:$H$933, 8, FALSE)</f>
        <v>LAK</v>
      </c>
      <c r="H132" s="71">
        <f>VLOOKUP($B132, Paste!$A$3:$H$933, 2, FALSE)</f>
        <v>67.666666666666671</v>
      </c>
      <c r="I132" s="71">
        <f>VLOOKUP($B132, Paste!$A$3:$H$933, 3, FALSE)</f>
        <v>15.646190388517361</v>
      </c>
      <c r="J132" s="71">
        <f t="shared" si="1"/>
        <v>41.000483830232639</v>
      </c>
      <c r="K132" s="71">
        <f>VLOOKUP($B132, Paste!$A$3:$H$933, 4, FALSE)</f>
        <v>56.64667421875</v>
      </c>
      <c r="L132" s="11" t="str">
        <f>IF(ISBLANK(VLOOKUP(B132, 'SOG&amp;PlusMinus'!$B$7:$E$912, 3, FALSE)), "", VLOOKUP(B132,'SOG&amp;PlusMinus'!$B$7:$E$912, 3, FALSE))</f>
        <v>C</v>
      </c>
      <c r="M132" s="11">
        <f>IF(ISBLANK(VLOOKUP(B132, 'SOG&amp;PlusMinus'!$B$7:$E$912, 4, FALSE)), "", VLOOKUP(B132, 'SOG&amp;PlusMinus'!$B$7:$E$912, 4, FALSE))</f>
        <v>1</v>
      </c>
      <c r="N132" s="71">
        <f>VLOOKUP($B132, Paste!$A$3:$H$933, 5, FALSE)</f>
        <v>24.730964467005077</v>
      </c>
      <c r="O132" s="11">
        <f>IF(ISERROR(VLOOKUP(B132, Paste!$AB$3:$AE$2349, 3, FALSE)), "", VLOOKUP(B132, Paste!$AB$3:$AE$2349, 3, FALSE))</f>
        <v>14</v>
      </c>
      <c r="P132" s="11">
        <f>IF(ISERROR(VLOOKUP(B132, Paste!$AB$3:$AC$2343, 2, FALSE)), "", VLOOKUP(B132, Paste!$AB$3:$AC$2343, 2, FALSE))</f>
        <v>27</v>
      </c>
      <c r="Q132" s="11">
        <f>IF(ISERROR(VLOOKUP(B132, Paste!$AB$3:$AE$2349, 4, FALSE)), "", VLOOKUP(B132, Paste!$AB$3:$AE$2349, 4, FALSE))</f>
        <v>135</v>
      </c>
      <c r="R132" s="11" t="str">
        <f>IF(ISERROR(VLOOKUP(B132, Paste!$N$3:$N$250, 1, FALSE)), "", VLOOKUP(B132, Paste!$N$3:$O$250, 2, FALSE))</f>
        <v/>
      </c>
      <c r="S132" s="27">
        <f>VLOOKUP($B132, Paste!$W$3:$Z$10064, IF($H$4="Cap Hit",3, IF($H$4="AAV", 4, 2)), FALSE)</f>
        <v>6.5</v>
      </c>
      <c r="T132" s="11" t="str">
        <f>IF(ISERROR(VLOOKUP(B132, Paste!$Q$3:$Q$245, 1, FALSE)), "", VLOOKUP(B132, Paste!$Q$3:$R$245, 2, FALSE))</f>
        <v>Y</v>
      </c>
      <c r="U132" s="18" t="str">
        <f>IF(VLOOKUP(B132, 'Points&amp;Potential'!$B$7:$O$943, 14, FALSE)=0, "", VLOOKUP(B132, 'Points&amp;Potential'!$B$7:$O$943, 14, FALSE))</f>
        <v/>
      </c>
      <c r="V132" s="7" t="str">
        <f>IF(ISERROR(VLOOKUP(B132, Paste!$T$3:$T$1045, 1, FALSE)), "", VLOOKUP(B132, Paste!$T$3:$U$1144, 2, FALSE))</f>
        <v/>
      </c>
    </row>
    <row r="133" spans="1:22">
      <c r="A133" s="11">
        <v>127</v>
      </c>
      <c r="B133" s="67" t="s">
        <v>157</v>
      </c>
      <c r="C133" s="11">
        <f>VLOOKUP(B133, Paste!$AG$3:$AH$2083, 2, FALSE)</f>
        <v>28</v>
      </c>
      <c r="D133" s="11" t="str">
        <f>VLOOKUP($B133, Paste!$A$3:$H$933, 6, FALSE)</f>
        <v>C</v>
      </c>
      <c r="E133" s="11">
        <f>IFERROR(VLOOKUP($B133, Paste!$J$3:$L$933, 3, FALSE), "")</f>
        <v>63</v>
      </c>
      <c r="F133" s="11">
        <f>IFERROR(VLOOKUP($B133, Paste!$J$3:$L$933, 2, FALSE), "")</f>
        <v>78</v>
      </c>
      <c r="G133" s="11" t="str">
        <f>VLOOKUP($B133, Paste!$A$3:$H$933, 8, FALSE)</f>
        <v>WAS</v>
      </c>
      <c r="H133" s="71">
        <f>VLOOKUP($B133, Paste!$A$3:$H$933, 2, FALSE)</f>
        <v>75</v>
      </c>
      <c r="I133" s="71">
        <f>VLOOKUP($B133, Paste!$A$3:$H$933, 3, FALSE)</f>
        <v>17.25</v>
      </c>
      <c r="J133" s="71">
        <f t="shared" si="1"/>
        <v>39.391894531249996</v>
      </c>
      <c r="K133" s="71">
        <f>VLOOKUP($B133, Paste!$A$3:$H$933, 4, FALSE)</f>
        <v>56.641894531249996</v>
      </c>
      <c r="L133" s="11" t="str">
        <f>IF(ISBLANK(VLOOKUP(B133, 'SOG&amp;PlusMinus'!$B$7:$E$912, 3, FALSE)), "", VLOOKUP(B133,'SOG&amp;PlusMinus'!$B$7:$E$912, 3, FALSE))</f>
        <v>C</v>
      </c>
      <c r="M133" s="11">
        <f>IF(ISBLANK(VLOOKUP(B133, 'SOG&amp;PlusMinus'!$B$7:$E$912, 4, FALSE)), "", VLOOKUP(B133, 'SOG&amp;PlusMinus'!$B$7:$E$912, 4, FALSE))</f>
        <v>2</v>
      </c>
      <c r="N133" s="71">
        <f>VLOOKUP($B133, Paste!$A$3:$H$933, 5, FALSE)</f>
        <v>64.119170984455963</v>
      </c>
      <c r="O133" s="11">
        <f>IF(ISERROR(VLOOKUP(B133, Paste!$AB$3:$AE$2349, 3, FALSE)), "", VLOOKUP(B133, Paste!$AB$3:$AE$2349, 3, FALSE))</f>
        <v>59</v>
      </c>
      <c r="P133" s="11">
        <f>IF(ISERROR(VLOOKUP(B133, Paste!$AB$3:$AC$2343, 2, FALSE)), "", VLOOKUP(B133, Paste!$AB$3:$AC$2343, 2, FALSE))</f>
        <v>41</v>
      </c>
      <c r="Q133" s="11">
        <f>IF(ISERROR(VLOOKUP(B133, Paste!$AB$3:$AE$2349, 4, FALSE)), "", VLOOKUP(B133, Paste!$AB$3:$AE$2349, 4, FALSE))</f>
        <v>120</v>
      </c>
      <c r="R133" s="11" t="str">
        <f>IF(ISERROR(VLOOKUP(B133, Paste!$N$3:$N$250, 1, FALSE)), "", VLOOKUP(B133, Paste!$N$3:$O$250, 2, FALSE))</f>
        <v/>
      </c>
      <c r="S133" s="27">
        <f>VLOOKUP($B133, Paste!$W$3:$Z$10064, IF($H$4="Cap Hit",3, IF($H$4="AAV", 4, 2)), FALSE)</f>
        <v>8.5</v>
      </c>
      <c r="T133" s="11" t="str">
        <f>IF(ISERROR(VLOOKUP(B133, Paste!$Q$3:$Q$245, 1, FALSE)), "", VLOOKUP(B133, Paste!$Q$3:$R$245, 2, FALSE))</f>
        <v/>
      </c>
      <c r="U133" s="18" t="str">
        <f>IF(VLOOKUP(B133, 'Points&amp;Potential'!$B$7:$O$943, 14, FALSE)=0, "", VLOOKUP(B133, 'Points&amp;Potential'!$B$7:$O$943, 14, FALSE))</f>
        <v/>
      </c>
      <c r="V133" s="7" t="str">
        <f>IF(ISERROR(VLOOKUP(B133, Paste!$T$3:$T$1045, 1, FALSE)), "", VLOOKUP(B133, Paste!$T$3:$U$1144, 2, FALSE))</f>
        <v/>
      </c>
    </row>
    <row r="134" spans="1:22">
      <c r="A134" s="11">
        <v>128</v>
      </c>
      <c r="B134" s="67" t="s">
        <v>158</v>
      </c>
      <c r="C134" s="11">
        <f>VLOOKUP(B134, Paste!$AG$3:$AH$2083, 2, FALSE)</f>
        <v>19.3</v>
      </c>
      <c r="D134" s="11" t="str">
        <f>VLOOKUP($B134, Paste!$A$3:$H$933, 6, FALSE)</f>
        <v>C</v>
      </c>
      <c r="E134" s="11">
        <f>IFERROR(VLOOKUP($B134, Paste!$J$3:$L$933, 3, FALSE), "")</f>
        <v>73</v>
      </c>
      <c r="F134" s="11">
        <f>IFERROR(VLOOKUP($B134, Paste!$J$3:$L$933, 2, FALSE), "")</f>
        <v>97</v>
      </c>
      <c r="G134" s="11" t="str">
        <f>VLOOKUP($B134, Paste!$A$3:$H$933, 8, FALSE)</f>
        <v>SJS</v>
      </c>
      <c r="H134" s="71">
        <f>VLOOKUP($B134, Paste!$A$3:$H$933, 2, FALSE)</f>
        <v>74</v>
      </c>
      <c r="I134" s="71">
        <f>VLOOKUP($B134, Paste!$A$3:$H$933, 3, FALSE)</f>
        <v>18.5</v>
      </c>
      <c r="J134" s="71">
        <f t="shared" si="1"/>
        <v>37.959040000000009</v>
      </c>
      <c r="K134" s="71">
        <f>VLOOKUP($B134, Paste!$A$3:$H$933, 4, FALSE)</f>
        <v>56.459040000000009</v>
      </c>
      <c r="L134" s="11" t="str">
        <f>IF(ISBLANK(VLOOKUP(B134, 'SOG&amp;PlusMinus'!$B$7:$E$912, 3, FALSE)), "", VLOOKUP(B134,'SOG&amp;PlusMinus'!$B$7:$E$912, 3, FALSE))</f>
        <v>C</v>
      </c>
      <c r="M134" s="11">
        <f>IF(ISBLANK(VLOOKUP(B134, 'SOG&amp;PlusMinus'!$B$7:$E$912, 4, FALSE)), "", VLOOKUP(B134, 'SOG&amp;PlusMinus'!$B$7:$E$912, 4, FALSE))</f>
        <v>2</v>
      </c>
      <c r="N134" s="71">
        <f>VLOOKUP($B134, Paste!$A$3:$H$933, 5, FALSE)</f>
        <v>29.6</v>
      </c>
      <c r="O134" s="11">
        <f>IF(ISERROR(VLOOKUP(B134, Paste!$AB$3:$AE$2349, 3, FALSE)), "", VLOOKUP(B134, Paste!$AB$3:$AE$2349, 3, FALSE))</f>
        <v>26</v>
      </c>
      <c r="P134" s="11">
        <f>IF(ISERROR(VLOOKUP(B134, Paste!$AB$3:$AC$2343, 2, FALSE)), "", VLOOKUP(B134, Paste!$AB$3:$AC$2343, 2, FALSE))</f>
        <v>41</v>
      </c>
      <c r="Q134" s="11">
        <f>IF(ISERROR(VLOOKUP(B134, Paste!$AB$3:$AE$2349, 4, FALSE)), "", VLOOKUP(B134, Paste!$AB$3:$AE$2349, 4, FALSE))</f>
        <v>111</v>
      </c>
      <c r="R134" s="11">
        <f>IF(ISERROR(VLOOKUP(B134, Paste!$N$3:$N$250, 1, FALSE)), "", VLOOKUP(B134, Paste!$N$3:$O$250, 2, FALSE))</f>
        <v>70</v>
      </c>
      <c r="S134" s="27">
        <f>VLOOKUP($B134, Paste!$W$3:$Z$10064, IF($H$4="Cap Hit",3, IF($H$4="AAV", 4, 2)), FALSE)</f>
        <v>4.2249999999999996</v>
      </c>
      <c r="T134" s="11" t="str">
        <f>IF(ISERROR(VLOOKUP(B134, Paste!$Q$3:$Q$245, 1, FALSE)), "", VLOOKUP(B134, Paste!$Q$3:$R$245, 2, FALSE))</f>
        <v/>
      </c>
      <c r="U134" s="18" t="str">
        <f>IF(VLOOKUP(B134, 'Points&amp;Potential'!$B$7:$O$943, 14, FALSE)=0, "", VLOOKUP(B134, 'Points&amp;Potential'!$B$7:$O$943, 14, FALSE))</f>
        <v/>
      </c>
      <c r="V134" s="7" t="str">
        <f>IF(ISERROR(VLOOKUP(B134, Paste!$T$3:$T$1045, 1, FALSE)), "", VLOOKUP(B134, Paste!$T$3:$U$1144, 2, FALSE))</f>
        <v/>
      </c>
    </row>
    <row r="135" spans="1:22">
      <c r="A135" s="11">
        <v>129</v>
      </c>
      <c r="B135" s="67" t="s">
        <v>159</v>
      </c>
      <c r="C135" s="11">
        <f>VLOOKUP(B135, Paste!$AG$3:$AH$2083, 2, FALSE)</f>
        <v>30.5</v>
      </c>
      <c r="D135" s="11" t="str">
        <f>VLOOKUP($B135, Paste!$A$3:$H$933, 6, FALSE)</f>
        <v>LW</v>
      </c>
      <c r="E135" s="11">
        <f>IFERROR(VLOOKUP($B135, Paste!$J$3:$L$933, 3, FALSE), "")</f>
        <v>60</v>
      </c>
      <c r="F135" s="11">
        <f>IFERROR(VLOOKUP($B135, Paste!$J$3:$L$933, 2, FALSE), "")</f>
        <v>70</v>
      </c>
      <c r="G135" s="11" t="str">
        <f>VLOOKUP($B135, Paste!$A$3:$H$933, 8, FALSE)</f>
        <v>VGK</v>
      </c>
      <c r="H135" s="71">
        <f>VLOOKUP($B135, Paste!$A$3:$H$933, 2, FALSE)</f>
        <v>80</v>
      </c>
      <c r="I135" s="71">
        <f>VLOOKUP($B135, Paste!$A$3:$H$933, 3, FALSE)</f>
        <v>22.685677414769238</v>
      </c>
      <c r="J135" s="71">
        <f t="shared" ref="J135:J198" si="2">K135-I135</f>
        <v>33.701685085230771</v>
      </c>
      <c r="K135" s="71">
        <f>VLOOKUP($B135, Paste!$A$3:$H$933, 4, FALSE)</f>
        <v>56.387362500000009</v>
      </c>
      <c r="L135" s="11" t="str">
        <f>IF(ISBLANK(VLOOKUP(B135, 'SOG&amp;PlusMinus'!$B$7:$E$912, 3, FALSE)), "", VLOOKUP(B135,'SOG&amp;PlusMinus'!$B$7:$E$912, 3, FALSE))</f>
        <v>A</v>
      </c>
      <c r="M135" s="11">
        <f>IF(ISBLANK(VLOOKUP(B135, 'SOG&amp;PlusMinus'!$B$7:$E$912, 4, FALSE)), "", VLOOKUP(B135, 'SOG&amp;PlusMinus'!$B$7:$E$912, 4, FALSE))</f>
        <v>2</v>
      </c>
      <c r="N135" s="71">
        <f>VLOOKUP($B135, Paste!$A$3:$H$933, 5, FALSE)</f>
        <v>22.564102564102562</v>
      </c>
      <c r="O135" s="11">
        <f>IF(ISERROR(VLOOKUP(B135, Paste!$AB$3:$AE$2349, 3, FALSE)), "", VLOOKUP(B135, Paste!$AB$3:$AE$2349, 3, FALSE))</f>
        <v>126</v>
      </c>
      <c r="P135" s="11">
        <f>IF(ISERROR(VLOOKUP(B135, Paste!$AB$3:$AC$2343, 2, FALSE)), "", VLOOKUP(B135, Paste!$AB$3:$AC$2343, 2, FALSE))</f>
        <v>37</v>
      </c>
      <c r="Q135" s="11">
        <f>IF(ISERROR(VLOOKUP(B135, Paste!$AB$3:$AE$2349, 4, FALSE)), "", VLOOKUP(B135, Paste!$AB$3:$AE$2349, 4, FALSE))</f>
        <v>128</v>
      </c>
      <c r="R135" s="11" t="str">
        <f>IF(ISERROR(VLOOKUP(B135, Paste!$N$3:$N$250, 1, FALSE)), "", VLOOKUP(B135, Paste!$N$3:$O$250, 2, FALSE))</f>
        <v/>
      </c>
      <c r="S135" s="27">
        <f>VLOOKUP($B135, Paste!$W$3:$Z$10064, IF($H$4="Cap Hit",3, IF($H$4="AAV", 4, 2)), FALSE)</f>
        <v>5</v>
      </c>
      <c r="T135" s="11" t="str">
        <f>IF(ISERROR(VLOOKUP(B135, Paste!$Q$3:$Q$245, 1, FALSE)), "", VLOOKUP(B135, Paste!$Q$3:$R$245, 2, FALSE))</f>
        <v/>
      </c>
      <c r="U135" s="18" t="str">
        <f>IF(VLOOKUP(B135, 'Points&amp;Potential'!$B$7:$O$943, 14, FALSE)=0, "", VLOOKUP(B135, 'Points&amp;Potential'!$B$7:$O$943, 14, FALSE))</f>
        <v/>
      </c>
      <c r="V135" s="7" t="str">
        <f>IF(ISERROR(VLOOKUP(B135, Paste!$T$3:$T$1045, 1, FALSE)), "", VLOOKUP(B135, Paste!$T$3:$U$1144, 2, FALSE))</f>
        <v/>
      </c>
    </row>
    <row r="136" spans="1:22">
      <c r="A136" s="11">
        <v>130</v>
      </c>
      <c r="B136" s="67" t="s">
        <v>160</v>
      </c>
      <c r="C136" s="11">
        <f>VLOOKUP(B136, Paste!$AG$3:$AH$2083, 2, FALSE)</f>
        <v>34.700000000000003</v>
      </c>
      <c r="D136" s="11" t="str">
        <f>VLOOKUP($B136, Paste!$A$3:$H$933, 6, FALSE)</f>
        <v>C</v>
      </c>
      <c r="E136" s="11">
        <f>IFERROR(VLOOKUP($B136, Paste!$J$3:$L$933, 3, FALSE), "")</f>
        <v>57</v>
      </c>
      <c r="F136" s="11">
        <f>IFERROR(VLOOKUP($B136, Paste!$J$3:$L$933, 2, FALSE), "")</f>
        <v>70</v>
      </c>
      <c r="G136" s="11" t="str">
        <f>VLOOKUP($B136, Paste!$A$3:$H$933, 8, FALSE)</f>
        <v>COL</v>
      </c>
      <c r="H136" s="71">
        <f>VLOOKUP($B136, Paste!$A$3:$H$933, 2, FALSE)</f>
        <v>83</v>
      </c>
      <c r="I136" s="71">
        <f>VLOOKUP($B136, Paste!$A$3:$H$933, 3, FALSE)</f>
        <v>30.505541946654237</v>
      </c>
      <c r="J136" s="71">
        <f t="shared" si="2"/>
        <v>25.753670220012442</v>
      </c>
      <c r="K136" s="71">
        <f>VLOOKUP($B136, Paste!$A$3:$H$933, 4, FALSE)</f>
        <v>56.259212166666678</v>
      </c>
      <c r="L136" s="11" t="str">
        <f>IF(ISBLANK(VLOOKUP(B136, 'SOG&amp;PlusMinus'!$B$7:$E$912, 3, FALSE)), "", VLOOKUP(B136,'SOG&amp;PlusMinus'!$B$7:$E$912, 3, FALSE))</f>
        <v>A</v>
      </c>
      <c r="M136" s="11">
        <f>IF(ISBLANK(VLOOKUP(B136, 'SOG&amp;PlusMinus'!$B$7:$E$912, 4, FALSE)), "", VLOOKUP(B136, 'SOG&amp;PlusMinus'!$B$7:$E$912, 4, FALSE))</f>
        <v>2</v>
      </c>
      <c r="N136" s="71">
        <f>VLOOKUP($B136, Paste!$A$3:$H$933, 5, FALSE)</f>
        <v>28.008230452674898</v>
      </c>
      <c r="O136" s="11">
        <f>IF(ISERROR(VLOOKUP(B136, Paste!$AB$3:$AE$2349, 3, FALSE)), "", VLOOKUP(B136, Paste!$AB$3:$AE$2349, 3, FALSE))</f>
        <v>37</v>
      </c>
      <c r="P136" s="11">
        <f>IF(ISERROR(VLOOKUP(B136, Paste!$AB$3:$AC$2343, 2, FALSE)), "", VLOOKUP(B136, Paste!$AB$3:$AC$2343, 2, FALSE))</f>
        <v>54</v>
      </c>
      <c r="Q136" s="11">
        <f>IF(ISERROR(VLOOKUP(B136, Paste!$AB$3:$AE$2349, 4, FALSE)), "", VLOOKUP(B136, Paste!$AB$3:$AE$2349, 4, FALSE))</f>
        <v>191</v>
      </c>
      <c r="R136" s="11" t="str">
        <f>IF(ISERROR(VLOOKUP(B136, Paste!$N$3:$N$250, 1, FALSE)), "", VLOOKUP(B136, Paste!$N$3:$O$250, 2, FALSE))</f>
        <v/>
      </c>
      <c r="S136" s="27">
        <f>VLOOKUP($B136, Paste!$W$3:$Z$10064, IF($H$4="Cap Hit",3, IF($H$4="AAV", 4, 2)), FALSE)</f>
        <v>7.5</v>
      </c>
      <c r="T136" s="11" t="str">
        <f>IF(ISERROR(VLOOKUP(B136, Paste!$Q$3:$Q$245, 1, FALSE)), "", VLOOKUP(B136, Paste!$Q$3:$R$245, 2, FALSE))</f>
        <v/>
      </c>
      <c r="U136" s="18" t="str">
        <f>IF(VLOOKUP(B136, 'Points&amp;Potential'!$B$7:$O$943, 14, FALSE)=0, "", VLOOKUP(B136, 'Points&amp;Potential'!$B$7:$O$943, 14, FALSE))</f>
        <v/>
      </c>
      <c r="V136" s="7" t="str">
        <f>IF(ISERROR(VLOOKUP(B136, Paste!$T$3:$T$1045, 1, FALSE)), "", VLOOKUP(B136, Paste!$T$3:$U$1144, 2, FALSE))</f>
        <v/>
      </c>
    </row>
    <row r="137" spans="1:22">
      <c r="A137" s="11">
        <v>131</v>
      </c>
      <c r="B137" s="67" t="s">
        <v>161</v>
      </c>
      <c r="C137" s="11">
        <f>VLOOKUP(B137, Paste!$AG$3:$AH$2083, 2, FALSE)</f>
        <v>30</v>
      </c>
      <c r="D137" s="11" t="str">
        <f>VLOOKUP($B137, Paste!$A$3:$H$933, 6, FALSE)</f>
        <v>C</v>
      </c>
      <c r="E137" s="11">
        <f>IFERROR(VLOOKUP($B137, Paste!$J$3:$L$933, 3, FALSE), "")</f>
        <v>53</v>
      </c>
      <c r="F137" s="11">
        <f>IFERROR(VLOOKUP($B137, Paste!$J$3:$L$933, 2, FALSE), "")</f>
        <v>70</v>
      </c>
      <c r="G137" s="11" t="str">
        <f>VLOOKUP($B137, Paste!$A$3:$H$933, 8, FALSE)</f>
        <v>FLA</v>
      </c>
      <c r="H137" s="71">
        <f>VLOOKUP($B137, Paste!$A$3:$H$933, 2, FALSE)</f>
        <v>75.666666666666671</v>
      </c>
      <c r="I137" s="71">
        <f>VLOOKUP($B137, Paste!$A$3:$H$933, 3, FALSE)</f>
        <v>24.637738676366936</v>
      </c>
      <c r="J137" s="71">
        <f t="shared" si="2"/>
        <v>31.601235455577495</v>
      </c>
      <c r="K137" s="71">
        <f>VLOOKUP($B137, Paste!$A$3:$H$933, 4, FALSE)</f>
        <v>56.238974131944431</v>
      </c>
      <c r="L137" s="11" t="str">
        <f>IF(ISBLANK(VLOOKUP(B137, 'SOG&amp;PlusMinus'!$B$7:$E$912, 3, FALSE)), "", VLOOKUP(B137,'SOG&amp;PlusMinus'!$B$7:$E$912, 3, FALSE))</f>
        <v>C</v>
      </c>
      <c r="M137" s="11">
        <f>IF(ISBLANK(VLOOKUP(B137, 'SOG&amp;PlusMinus'!$B$7:$E$912, 4, FALSE)), "", VLOOKUP(B137, 'SOG&amp;PlusMinus'!$B$7:$E$912, 4, FALSE))</f>
        <v>2</v>
      </c>
      <c r="N137" s="71">
        <f>VLOOKUP($B137, Paste!$A$3:$H$933, 5, FALSE)</f>
        <v>93.128205128205138</v>
      </c>
      <c r="O137" s="11">
        <f>IF(ISERROR(VLOOKUP(B137, Paste!$AB$3:$AE$2349, 3, FALSE)), "", VLOOKUP(B137, Paste!$AB$3:$AE$2349, 3, FALSE))</f>
        <v>129</v>
      </c>
      <c r="P137" s="11">
        <f>IF(ISERROR(VLOOKUP(B137, Paste!$AB$3:$AC$2343, 2, FALSE)), "", VLOOKUP(B137, Paste!$AB$3:$AC$2343, 2, FALSE))</f>
        <v>38</v>
      </c>
      <c r="Q137" s="11">
        <f>IF(ISERROR(VLOOKUP(B137, Paste!$AB$3:$AE$2349, 4, FALSE)), "", VLOOKUP(B137, Paste!$AB$3:$AE$2349, 4, FALSE))</f>
        <v>204</v>
      </c>
      <c r="R137" s="11" t="str">
        <f>IF(ISERROR(VLOOKUP(B137, Paste!$N$3:$N$250, 1, FALSE)), "", VLOOKUP(B137, Paste!$N$3:$O$250, 2, FALSE))</f>
        <v/>
      </c>
      <c r="S137" s="27">
        <f>VLOOKUP($B137, Paste!$W$3:$Z$10064, IF($H$4="Cap Hit",3, IF($H$4="AAV", 4, 2)), FALSE)</f>
        <v>8</v>
      </c>
      <c r="T137" s="11" t="str">
        <f>IF(ISERROR(VLOOKUP(B137, Paste!$Q$3:$Q$245, 1, FALSE)), "", VLOOKUP(B137, Paste!$Q$3:$R$245, 2, FALSE))</f>
        <v/>
      </c>
      <c r="U137" s="18" t="str">
        <f>IF(VLOOKUP(B137, 'Points&amp;Potential'!$B$7:$O$943, 14, FALSE)=0, "", VLOOKUP(B137, 'Points&amp;Potential'!$B$7:$O$943, 14, FALSE))</f>
        <v/>
      </c>
      <c r="V137" s="7" t="str">
        <f>IF(ISERROR(VLOOKUP(B137, Paste!$T$3:$T$1045, 1, FALSE)), "", VLOOKUP(B137, Paste!$T$3:$U$1144, 2, FALSE))</f>
        <v/>
      </c>
    </row>
    <row r="138" spans="1:22">
      <c r="A138" s="11">
        <v>132</v>
      </c>
      <c r="B138" s="67" t="s">
        <v>162</v>
      </c>
      <c r="C138" s="11">
        <f>VLOOKUP(B138, Paste!$AG$3:$AH$2083, 2, FALSE)</f>
        <v>33.1</v>
      </c>
      <c r="D138" s="11" t="str">
        <f>VLOOKUP($B138, Paste!$A$3:$H$933, 6, FALSE)</f>
        <v>LW</v>
      </c>
      <c r="E138" s="11">
        <f>IFERROR(VLOOKUP($B138, Paste!$J$3:$L$933, 3, FALSE), "")</f>
        <v>52</v>
      </c>
      <c r="F138" s="11">
        <f>IFERROR(VLOOKUP($B138, Paste!$J$3:$L$933, 2, FALSE), "")</f>
        <v>67</v>
      </c>
      <c r="G138" s="11" t="str">
        <f>VLOOKUP($B138, Paste!$A$3:$H$933, 8, FALSE)</f>
        <v>PIT</v>
      </c>
      <c r="H138" s="71">
        <f>VLOOKUP($B138, Paste!$A$3:$H$933, 2, FALSE)</f>
        <v>72.333333333333329</v>
      </c>
      <c r="I138" s="71">
        <f>VLOOKUP($B138, Paste!$A$3:$H$933, 3, FALSE)</f>
        <v>25.684775558754236</v>
      </c>
      <c r="J138" s="71">
        <f t="shared" si="2"/>
        <v>30.408124066245758</v>
      </c>
      <c r="K138" s="71">
        <f>VLOOKUP($B138, Paste!$A$3:$H$933, 4, FALSE)</f>
        <v>56.092899624999994</v>
      </c>
      <c r="L138" s="11" t="str">
        <f>IF(ISBLANK(VLOOKUP(B138, 'SOG&amp;PlusMinus'!$B$7:$E$912, 3, FALSE)), "", VLOOKUP(B138,'SOG&amp;PlusMinus'!$B$7:$E$912, 3, FALSE))</f>
        <v>C</v>
      </c>
      <c r="M138" s="11">
        <f>IF(ISBLANK(VLOOKUP(B138, 'SOG&amp;PlusMinus'!$B$7:$E$912, 4, FALSE)), "", VLOOKUP(B138, 'SOG&amp;PlusMinus'!$B$7:$E$912, 4, FALSE))</f>
        <v>1</v>
      </c>
      <c r="N138" s="71">
        <f>VLOOKUP($B138, Paste!$A$3:$H$933, 5, FALSE)</f>
        <v>15.083728278041072</v>
      </c>
      <c r="O138" s="11">
        <f>IF(ISERROR(VLOOKUP(B138, Paste!$AB$3:$AE$2349, 3, FALSE)), "", VLOOKUP(B138, Paste!$AB$3:$AE$2349, 3, FALSE))</f>
        <v>87</v>
      </c>
      <c r="P138" s="11">
        <f>IF(ISERROR(VLOOKUP(B138, Paste!$AB$3:$AC$2343, 2, FALSE)), "", VLOOKUP(B138, Paste!$AB$3:$AC$2343, 2, FALSE))</f>
        <v>47</v>
      </c>
      <c r="Q138" s="11">
        <f>IF(ISERROR(VLOOKUP(B138, Paste!$AB$3:$AE$2349, 4, FALSE)), "", VLOOKUP(B138, Paste!$AB$3:$AE$2349, 4, FALSE))</f>
        <v>195</v>
      </c>
      <c r="R138" s="11" t="str">
        <f>IF(ISERROR(VLOOKUP(B138, Paste!$N$3:$N$250, 1, FALSE)), "", VLOOKUP(B138, Paste!$N$3:$O$250, 2, FALSE))</f>
        <v/>
      </c>
      <c r="S138" s="27">
        <f>VLOOKUP($B138, Paste!$W$3:$Z$10064, IF($H$4="Cap Hit",3, IF($H$4="AAV", 4, 2)), FALSE)</f>
        <v>5</v>
      </c>
      <c r="T138" s="11"/>
      <c r="U138" s="18" t="str">
        <f>IF(VLOOKUP(B138, 'Points&amp;Potential'!$B$7:$O$943, 14, FALSE)=0, "", VLOOKUP(B138, 'Points&amp;Potential'!$B$7:$O$943, 14, FALSE))</f>
        <v/>
      </c>
      <c r="V138" s="7" t="str">
        <f>IF(ISERROR(VLOOKUP(B138, Paste!$T$3:$T$1045, 1, FALSE)), "", VLOOKUP(B138, Paste!$T$3:$U$1144, 2, FALSE))</f>
        <v/>
      </c>
    </row>
    <row r="139" spans="1:22">
      <c r="A139" s="11">
        <v>133</v>
      </c>
      <c r="B139" s="67" t="s">
        <v>163</v>
      </c>
      <c r="C139" s="11">
        <f>VLOOKUP(B139, Paste!$AG$3:$AH$2083, 2, FALSE)</f>
        <v>28.2</v>
      </c>
      <c r="D139" s="11" t="str">
        <f>VLOOKUP($B139, Paste!$A$3:$H$933, 6, FALSE)</f>
        <v>LD</v>
      </c>
      <c r="E139" s="11">
        <f>IFERROR(VLOOKUP($B139, Paste!$J$3:$L$933, 3, FALSE), "")</f>
        <v>57</v>
      </c>
      <c r="F139" s="11">
        <f>IFERROR(VLOOKUP($B139, Paste!$J$3:$L$933, 2, FALSE), "")</f>
        <v>70</v>
      </c>
      <c r="G139" s="11" t="str">
        <f>VLOOKUP($B139, Paste!$A$3:$H$933, 8, FALSE)</f>
        <v>WAS</v>
      </c>
      <c r="H139" s="71">
        <f>VLOOKUP($B139, Paste!$A$3:$H$933, 2, FALSE)</f>
        <v>80.666666666666671</v>
      </c>
      <c r="I139" s="71">
        <f>VLOOKUP($B139, Paste!$A$3:$H$933, 3, FALSE)</f>
        <v>20.851507510809739</v>
      </c>
      <c r="J139" s="71">
        <f t="shared" si="2"/>
        <v>35.214530116505088</v>
      </c>
      <c r="K139" s="71">
        <f>VLOOKUP($B139, Paste!$A$3:$H$933, 4, FALSE)</f>
        <v>56.066037627314827</v>
      </c>
      <c r="L139" s="11" t="str">
        <f>IF(ISBLANK(VLOOKUP(B139, 'SOG&amp;PlusMinus'!$B$7:$E$912, 3, FALSE)), "", VLOOKUP(B139,'SOG&amp;PlusMinus'!$B$7:$E$912, 3, FALSE))</f>
        <v>A</v>
      </c>
      <c r="M139" s="11">
        <f>IF(ISBLANK(VLOOKUP(B139, 'SOG&amp;PlusMinus'!$B$7:$E$912, 4, FALSE)), "", VLOOKUP(B139, 'SOG&amp;PlusMinus'!$B$7:$E$912, 4, FALSE))</f>
        <v>1</v>
      </c>
      <c r="N139" s="71">
        <f>VLOOKUP($B139, Paste!$A$3:$H$933, 5, FALSE)</f>
        <v>59.47457627118645</v>
      </c>
      <c r="O139" s="11">
        <f>IF(ISERROR(VLOOKUP(B139, Paste!$AB$3:$AE$2349, 3, FALSE)), "", VLOOKUP(B139, Paste!$AB$3:$AE$2349, 3, FALSE))</f>
        <v>65</v>
      </c>
      <c r="P139" s="11">
        <f>IF(ISERROR(VLOOKUP(B139, Paste!$AB$3:$AC$2343, 2, FALSE)), "", VLOOKUP(B139, Paste!$AB$3:$AC$2343, 2, FALSE))</f>
        <v>113</v>
      </c>
      <c r="Q139" s="11">
        <f>IF(ISERROR(VLOOKUP(B139, Paste!$AB$3:$AE$2349, 4, FALSE)), "", VLOOKUP(B139, Paste!$AB$3:$AE$2349, 4, FALSE))</f>
        <v>218</v>
      </c>
      <c r="R139" s="11" t="str">
        <f>IF(ISERROR(VLOOKUP(B139, Paste!$N$3:$N$250, 1, FALSE)), "", VLOOKUP(B139, Paste!$N$3:$O$250, 2, FALSE))</f>
        <v/>
      </c>
      <c r="S139" s="27">
        <f>VLOOKUP($B139, Paste!$W$3:$Z$10064, IF($H$4="Cap Hit",3, IF($H$4="AAV", 4, 2)), FALSE)</f>
        <v>9</v>
      </c>
      <c r="T139" s="11" t="str">
        <f>IF(ISERROR(VLOOKUP(B139, Paste!$Q$3:$Q$245, 1, FALSE)), "", VLOOKUP(B139, Paste!$Q$3:$R$245, 2, FALSE))</f>
        <v/>
      </c>
      <c r="U139" s="18" t="str">
        <f>IF(VLOOKUP(B139, 'Points&amp;Potential'!$B$7:$O$943, 14, FALSE)=0, "", VLOOKUP(B139, 'Points&amp;Potential'!$B$7:$O$943, 14, FALSE))</f>
        <v/>
      </c>
      <c r="V139" s="7" t="str">
        <f>IF(ISERROR(VLOOKUP(B139, Paste!$T$3:$T$1045, 1, FALSE)), "", VLOOKUP(B139, Paste!$T$3:$U$1144, 2, FALSE))</f>
        <v/>
      </c>
    </row>
    <row r="140" spans="1:22">
      <c r="A140" s="11">
        <v>134</v>
      </c>
      <c r="B140" s="10" t="s">
        <v>164</v>
      </c>
      <c r="C140" s="11">
        <f>VLOOKUP(B140, Paste!$AG$3:$AH$2083, 2, FALSE)</f>
        <v>33.200000000000003</v>
      </c>
      <c r="D140" s="11" t="str">
        <f>VLOOKUP($B140, Paste!$A$3:$H$933, 6, FALSE)</f>
        <v>LW</v>
      </c>
      <c r="E140" s="11">
        <f>IFERROR(VLOOKUP($B140, Paste!$J$3:$L$933, 3, FALSE), "")</f>
        <v>62</v>
      </c>
      <c r="F140" s="11">
        <f>IFERROR(VLOOKUP($B140, Paste!$J$3:$L$933, 2, FALSE), "")</f>
        <v>85</v>
      </c>
      <c r="G140" s="11" t="str">
        <f>VLOOKUP($B140, Paste!$A$3:$H$933, 8, FALSE)</f>
        <v>EDM</v>
      </c>
      <c r="H140" s="71">
        <f>VLOOKUP($B140, Paste!$A$3:$H$933, 2, FALSE)</f>
        <v>78</v>
      </c>
      <c r="I140" s="71">
        <f>VLOOKUP($B140, Paste!$A$3:$H$933, 3, FALSE)</f>
        <v>19.333417176406822</v>
      </c>
      <c r="J140" s="71">
        <f t="shared" si="2"/>
        <v>36.666916823593169</v>
      </c>
      <c r="K140" s="71">
        <f>VLOOKUP($B140, Paste!$A$3:$H$933, 4, FALSE)</f>
        <v>56.000333999999995</v>
      </c>
      <c r="L140" s="11" t="str">
        <f>IF(ISBLANK(VLOOKUP(B140, 'SOG&amp;PlusMinus'!$B$7:$E$912, 3, FALSE)), "", VLOOKUP(B140,'SOG&amp;PlusMinus'!$B$7:$E$912, 3, FALSE))</f>
        <v>D</v>
      </c>
      <c r="M140" s="11">
        <f>IF(ISBLANK(VLOOKUP(B140, 'SOG&amp;PlusMinus'!$B$7:$E$912, 4, FALSE)), "", VLOOKUP(B140, 'SOG&amp;PlusMinus'!$B$7:$E$912, 4, FALSE))</f>
        <v>1</v>
      </c>
      <c r="N140" s="71">
        <f>VLOOKUP($B140, Paste!$A$3:$H$933, 5, FALSE)</f>
        <v>27.469565217391306</v>
      </c>
      <c r="O140" s="11">
        <f>IF(ISERROR(VLOOKUP(B140, Paste!$AB$3:$AE$2349, 3, FALSE)), "", VLOOKUP(B140, Paste!$AB$3:$AE$2349, 3, FALSE))</f>
        <v>23</v>
      </c>
      <c r="P140" s="11">
        <f>IF(ISERROR(VLOOKUP(B140, Paste!$AB$3:$AC$2343, 2, FALSE)), "", VLOOKUP(B140, Paste!$AB$3:$AC$2343, 2, FALSE))</f>
        <v>35</v>
      </c>
      <c r="Q140" s="11">
        <f>IF(ISERROR(VLOOKUP(B140, Paste!$AB$3:$AE$2349, 4, FALSE)), "", VLOOKUP(B140, Paste!$AB$3:$AE$2349, 4, FALSE))</f>
        <v>148</v>
      </c>
      <c r="R140" s="11" t="str">
        <f>IF(ISERROR(VLOOKUP(B140, Paste!$N$3:$N$250, 1, FALSE)), "", VLOOKUP(B140, Paste!$N$3:$O$250, 2, FALSE))</f>
        <v/>
      </c>
      <c r="S140" s="27">
        <f>VLOOKUP($B140, Paste!$W$3:$Z$10064, IF($H$4="Cap Hit",3, IF($H$4="AAV", 4, 2)), FALSE)</f>
        <v>5.125</v>
      </c>
      <c r="T140" s="11" t="str">
        <f>IF(ISERROR(VLOOKUP(B140, Paste!$Q$3:$Q$245, 1, FALSE)), "", VLOOKUP(B140, Paste!$Q$3:$R$245, 2, FALSE))</f>
        <v/>
      </c>
      <c r="U140" s="18" t="str">
        <f>IF(VLOOKUP(B140, 'Points&amp;Potential'!$B$7:$O$943, 14, FALSE)=0, "", VLOOKUP(B140, 'Points&amp;Potential'!$B$7:$O$943, 14, FALSE))</f>
        <v/>
      </c>
      <c r="V140" s="7" t="str">
        <f>IF(ISERROR(VLOOKUP(B140, Paste!$T$3:$T$1045, 1, FALSE)), "", VLOOKUP(B140, Paste!$T$3:$U$1144, 2, FALSE))</f>
        <v/>
      </c>
    </row>
    <row r="141" spans="1:22">
      <c r="A141" s="11">
        <v>135</v>
      </c>
      <c r="B141" s="67" t="s">
        <v>165</v>
      </c>
      <c r="C141" s="11">
        <f>VLOOKUP(B141, Paste!$AG$3:$AH$2083, 2, FALSE)</f>
        <v>39.9</v>
      </c>
      <c r="D141" s="11" t="str">
        <f>VLOOKUP($B141, Paste!$A$3:$H$933, 6, FALSE)</f>
        <v>RW</v>
      </c>
      <c r="E141" s="11">
        <f>IFERROR(VLOOKUP($B141, Paste!$J$3:$L$933, 3, FALSE), "")</f>
        <v>53</v>
      </c>
      <c r="F141" s="11">
        <f>IFERROR(VLOOKUP($B141, Paste!$J$3:$L$933, 2, FALSE), "")</f>
        <v>73</v>
      </c>
      <c r="G141" s="11" t="str">
        <f>VLOOKUP($B141, Paste!$A$3:$H$933, 8, FALSE)</f>
        <v>PIT</v>
      </c>
      <c r="H141" s="71">
        <f>VLOOKUP($B141, Paste!$A$3:$H$933, 2, FALSE)</f>
        <v>70.666666666666671</v>
      </c>
      <c r="I141" s="71">
        <f>VLOOKUP($B141, Paste!$A$3:$H$933, 3, FALSE)</f>
        <v>21.609133335580403</v>
      </c>
      <c r="J141" s="71">
        <f t="shared" si="2"/>
        <v>34.141071997752945</v>
      </c>
      <c r="K141" s="71">
        <f>VLOOKUP($B141, Paste!$A$3:$H$933, 4, FALSE)</f>
        <v>55.750205333333348</v>
      </c>
      <c r="L141" s="11" t="str">
        <f>IF(ISBLANK(VLOOKUP(B141, 'SOG&amp;PlusMinus'!$B$7:$E$912, 3, FALSE)), "", VLOOKUP(B141,'SOG&amp;PlusMinus'!$B$7:$E$912, 3, FALSE))</f>
        <v>C</v>
      </c>
      <c r="M141" s="11">
        <f>IF(ISBLANK(VLOOKUP(B141, 'SOG&amp;PlusMinus'!$B$7:$E$912, 4, FALSE)), "", VLOOKUP(B141, 'SOG&amp;PlusMinus'!$B$7:$E$912, 4, FALSE))</f>
        <v>1</v>
      </c>
      <c r="N141" s="71">
        <f>VLOOKUP($B141, Paste!$A$3:$H$933, 5, FALSE)</f>
        <v>59.346278317152105</v>
      </c>
      <c r="O141" s="11">
        <f>IF(ISERROR(VLOOKUP(B141, Paste!$AB$3:$AE$2349, 3, FALSE)), "", VLOOKUP(B141, Paste!$AB$3:$AE$2349, 3, FALSE))</f>
        <v>25</v>
      </c>
      <c r="P141" s="11">
        <f>IF(ISERROR(VLOOKUP(B141, Paste!$AB$3:$AC$2343, 2, FALSE)), "", VLOOKUP(B141, Paste!$AB$3:$AC$2343, 2, FALSE))</f>
        <v>18</v>
      </c>
      <c r="Q141" s="11">
        <f>IF(ISERROR(VLOOKUP(B141, Paste!$AB$3:$AE$2349, 4, FALSE)), "", VLOOKUP(B141, Paste!$AB$3:$AE$2349, 4, FALSE))</f>
        <v>163</v>
      </c>
      <c r="R141" s="11" t="str">
        <f>IF(ISERROR(VLOOKUP(B141, Paste!$N$3:$N$250, 1, FALSE)), "", VLOOKUP(B141, Paste!$N$3:$O$250, 2, FALSE))</f>
        <v/>
      </c>
      <c r="S141" s="27">
        <f>VLOOKUP($B141, Paste!$W$3:$Z$10064, IF($H$4="Cap Hit",3, IF($H$4="AAV", 4, 2)), FALSE)</f>
        <v>9</v>
      </c>
      <c r="T141" s="11" t="str">
        <f>IF(ISERROR(VLOOKUP(B141, Paste!$Q$3:$Q$245, 1, FALSE)), "", VLOOKUP(B141, Paste!$Q$3:$R$245, 2, FALSE))</f>
        <v>Y</v>
      </c>
      <c r="U141" s="18" t="str">
        <f>IF(VLOOKUP(B141, 'Points&amp;Potential'!$B$7:$O$943, 14, FALSE)=0, "", VLOOKUP(B141, 'Points&amp;Potential'!$B$7:$O$943, 14, FALSE))</f>
        <v/>
      </c>
      <c r="V141" s="7" t="str">
        <f>IF(ISERROR(VLOOKUP(B141, Paste!$T$3:$T$1045, 1, FALSE)), "", VLOOKUP(B141, Paste!$T$3:$U$1144, 2, FALSE))</f>
        <v/>
      </c>
    </row>
    <row r="142" spans="1:22">
      <c r="A142" s="11">
        <v>136</v>
      </c>
      <c r="B142" s="67" t="s">
        <v>166</v>
      </c>
      <c r="C142" s="11">
        <f>VLOOKUP(B142, Paste!$AG$3:$AH$2083, 2, FALSE)</f>
        <v>21.7</v>
      </c>
      <c r="D142" s="11" t="str">
        <f>VLOOKUP($B142, Paste!$A$3:$H$933, 6, FALSE)</f>
        <v>LW</v>
      </c>
      <c r="E142" s="11">
        <f>IFERROR(VLOOKUP($B142, Paste!$J$3:$L$933, 3, FALSE), "")</f>
        <v>60</v>
      </c>
      <c r="F142" s="11">
        <f>IFERROR(VLOOKUP($B142, Paste!$J$3:$L$933, 2, FALSE), "")</f>
        <v>82</v>
      </c>
      <c r="G142" s="11" t="str">
        <f>VLOOKUP($B142, Paste!$A$3:$H$933, 8, FALSE)</f>
        <v>CHI</v>
      </c>
      <c r="H142" s="71">
        <f>VLOOKUP($B142, Paste!$A$3:$H$933, 2, FALSE)</f>
        <v>82.333333333333329</v>
      </c>
      <c r="I142" s="71">
        <f>VLOOKUP($B142, Paste!$A$3:$H$933, 3, FALSE)</f>
        <v>26.226353205832584</v>
      </c>
      <c r="J142" s="71">
        <f t="shared" si="2"/>
        <v>29.162302363273088</v>
      </c>
      <c r="K142" s="71">
        <f>VLOOKUP($B142, Paste!$A$3:$H$933, 4, FALSE)</f>
        <v>55.388655569105673</v>
      </c>
      <c r="L142" s="11" t="str">
        <f>IF(ISBLANK(VLOOKUP(B142, 'SOG&amp;PlusMinus'!$B$7:$E$912, 3, FALSE)), "", VLOOKUP(B142,'SOG&amp;PlusMinus'!$B$7:$E$912, 3, FALSE))</f>
        <v>D</v>
      </c>
      <c r="M142" s="11">
        <f>IF(ISBLANK(VLOOKUP(B142, 'SOG&amp;PlusMinus'!$B$7:$E$912, 4, FALSE)), "", VLOOKUP(B142, 'SOG&amp;PlusMinus'!$B$7:$E$912, 4, FALSE))</f>
        <v>1</v>
      </c>
      <c r="N142" s="71">
        <f>VLOOKUP($B142, Paste!$A$3:$H$933, 5, FALSE)</f>
        <v>41.166666666666664</v>
      </c>
      <c r="O142" s="11">
        <f>IF(ISERROR(VLOOKUP(B142, Paste!$AB$3:$AE$2349, 3, FALSE)), "", VLOOKUP(B142, Paste!$AB$3:$AE$2349, 3, FALSE))</f>
        <v>66</v>
      </c>
      <c r="P142" s="11">
        <f>IF(ISERROR(VLOOKUP(B142, Paste!$AB$3:$AC$2343, 2, FALSE)), "", VLOOKUP(B142, Paste!$AB$3:$AC$2343, 2, FALSE))</f>
        <v>33</v>
      </c>
      <c r="Q142" s="11">
        <f>IF(ISERROR(VLOOKUP(B142, Paste!$AB$3:$AE$2349, 4, FALSE)), "", VLOOKUP(B142, Paste!$AB$3:$AE$2349, 4, FALSE))</f>
        <v>173</v>
      </c>
      <c r="R142" s="11">
        <f>IF(ISERROR(VLOOKUP(B142, Paste!$N$3:$N$250, 1, FALSE)), "", VLOOKUP(B142, Paste!$N$3:$O$250, 2, FALSE))</f>
        <v>65</v>
      </c>
      <c r="S142" s="27">
        <f>VLOOKUP($B142, Paste!$W$3:$Z$10064, IF($H$4="Cap Hit",3, IF($H$4="AAV", 4, 2)), FALSE)</f>
        <v>4.5750000000000002</v>
      </c>
      <c r="T142" s="11" t="str">
        <f>IF(ISERROR(VLOOKUP(B142, Paste!$Q$3:$Q$245, 1, FALSE)), "", VLOOKUP(B142, Paste!$Q$3:$R$245, 2, FALSE))</f>
        <v/>
      </c>
      <c r="U142" s="18" t="str">
        <f>IF(VLOOKUP(B142, 'Points&amp;Potential'!$B$7:$O$943, 14, FALSE)=0, "", VLOOKUP(B142, 'Points&amp;Potential'!$B$7:$O$943, 14, FALSE))</f>
        <v/>
      </c>
      <c r="V142" s="7" t="str">
        <f>IF(ISERROR(VLOOKUP(B142, Paste!$T$3:$T$1045, 1, FALSE)), "", VLOOKUP(B142, Paste!$T$3:$U$1144, 2, FALSE))</f>
        <v>Y</v>
      </c>
    </row>
    <row r="143" spans="1:22">
      <c r="A143" s="11">
        <v>137</v>
      </c>
      <c r="B143" s="67" t="s">
        <v>167</v>
      </c>
      <c r="C143" s="11">
        <f>VLOOKUP(B143, Paste!$AG$3:$AH$2083, 2, FALSE)</f>
        <v>20.3</v>
      </c>
      <c r="D143" s="11" t="str">
        <f>VLOOKUP($B143, Paste!$A$3:$H$933, 6, FALSE)</f>
        <v>LW</v>
      </c>
      <c r="E143" s="11">
        <f>IFERROR(VLOOKUP($B143, Paste!$J$3:$L$933, 3, FALSE), "")</f>
        <v>63</v>
      </c>
      <c r="F143" s="11">
        <f>IFERROR(VLOOKUP($B143, Paste!$J$3:$L$933, 2, FALSE), "")</f>
        <v>78</v>
      </c>
      <c r="G143" s="11" t="str">
        <f>VLOOKUP($B143, Paste!$A$3:$H$933, 8, FALSE)</f>
        <v>CGY</v>
      </c>
      <c r="H143" s="71">
        <f>VLOOKUP($B143, Paste!$A$3:$H$933, 2, FALSE)</f>
        <v>81</v>
      </c>
      <c r="I143" s="71">
        <f>VLOOKUP($B143, Paste!$A$3:$H$933, 3, FALSE)</f>
        <v>18.630000000000003</v>
      </c>
      <c r="J143" s="71">
        <f t="shared" si="2"/>
        <v>36.723375000000011</v>
      </c>
      <c r="K143" s="71">
        <f>VLOOKUP($B143, Paste!$A$3:$H$933, 4, FALSE)</f>
        <v>55.353375000000014</v>
      </c>
      <c r="L143" s="11" t="str">
        <f>IF(ISBLANK(VLOOKUP(B143, 'SOG&amp;PlusMinus'!$B$7:$E$912, 3, FALSE)), "", VLOOKUP(B143,'SOG&amp;PlusMinus'!$B$7:$E$912, 3, FALSE))</f>
        <v>D</v>
      </c>
      <c r="M143" s="11">
        <f>IF(ISBLANK(VLOOKUP(B143, 'SOG&amp;PlusMinus'!$B$7:$E$912, 4, FALSE)), "", VLOOKUP(B143, 'SOG&amp;PlusMinus'!$B$7:$E$912, 4, FALSE))</f>
        <v>1</v>
      </c>
      <c r="N143" s="71">
        <f>VLOOKUP($B143, Paste!$A$3:$H$933, 5, FALSE)</f>
        <v>28.349999999999998</v>
      </c>
      <c r="O143" s="11">
        <f>IF(ISERROR(VLOOKUP(B143, Paste!$AB$3:$AE$2349, 3, FALSE)), "", VLOOKUP(B143, Paste!$AB$3:$AE$2349, 3, FALSE))</f>
        <v>29</v>
      </c>
      <c r="P143" s="11">
        <f>IF(ISERROR(VLOOKUP(B143, Paste!$AB$3:$AC$2343, 2, FALSE)), "", VLOOKUP(B143, Paste!$AB$3:$AC$2343, 2, FALSE))</f>
        <v>57</v>
      </c>
      <c r="Q143" s="11">
        <f>IF(ISERROR(VLOOKUP(B143, Paste!$AB$3:$AE$2349, 4, FALSE)), "", VLOOKUP(B143, Paste!$AB$3:$AE$2349, 4, FALSE))</f>
        <v>170</v>
      </c>
      <c r="R143" s="11">
        <f>IF(ISERROR(VLOOKUP(B143, Paste!$N$3:$N$250, 1, FALSE)), "", VLOOKUP(B143, Paste!$N$3:$O$250, 2, FALSE))</f>
        <v>60</v>
      </c>
      <c r="S143" s="27">
        <f>VLOOKUP($B143, Paste!$W$3:$Z$10064, IF($H$4="Cap Hit",3, IF($H$4="AAV", 4, 2)), FALSE)</f>
        <v>0.9425</v>
      </c>
      <c r="T143" s="11" t="str">
        <f>IF(ISERROR(VLOOKUP(B143, Paste!$Q$3:$Q$245, 1, FALSE)), "", VLOOKUP(B143, Paste!$Q$3:$R$245, 2, FALSE))</f>
        <v/>
      </c>
      <c r="U143" s="18" t="str">
        <f>IF(VLOOKUP(B143, 'Points&amp;Potential'!$B$7:$O$943, 14, FALSE)=0, "", VLOOKUP(B143, 'Points&amp;Potential'!$B$7:$O$943, 14, FALSE))</f>
        <v/>
      </c>
      <c r="V143" s="7" t="str">
        <f>IF(ISERROR(VLOOKUP(B143, Paste!$T$3:$T$1045, 1, FALSE)), "", VLOOKUP(B143, Paste!$T$3:$U$1144, 2, FALSE))</f>
        <v/>
      </c>
    </row>
    <row r="144" spans="1:22">
      <c r="A144" s="11">
        <v>138</v>
      </c>
      <c r="B144" s="67" t="s">
        <v>168</v>
      </c>
      <c r="C144" s="11">
        <f>VLOOKUP(B144, Paste!$AG$3:$AH$2083, 2, FALSE)</f>
        <v>30.1</v>
      </c>
      <c r="D144" s="11" t="str">
        <f>VLOOKUP($B144, Paste!$A$3:$H$933, 6, FALSE)</f>
        <v>RW</v>
      </c>
      <c r="E144" s="11">
        <f>IFERROR(VLOOKUP($B144, Paste!$J$3:$L$933, 3, FALSE), "")</f>
        <v>62</v>
      </c>
      <c r="F144" s="11">
        <f>IFERROR(VLOOKUP($B144, Paste!$J$3:$L$933, 2, FALSE), "")</f>
        <v>80</v>
      </c>
      <c r="G144" s="11" t="str">
        <f>VLOOKUP($B144, Paste!$A$3:$H$933, 8, FALSE)</f>
        <v>WAS</v>
      </c>
      <c r="H144" s="71">
        <f>VLOOKUP($B144, Paste!$A$3:$H$933, 2, FALSE)</f>
        <v>80.666666666666671</v>
      </c>
      <c r="I144" s="71">
        <f>VLOOKUP($B144, Paste!$A$3:$H$933, 3, FALSE)</f>
        <v>32.266666666666673</v>
      </c>
      <c r="J144" s="71">
        <f t="shared" si="2"/>
        <v>22.836733333333314</v>
      </c>
      <c r="K144" s="71">
        <f>VLOOKUP($B144, Paste!$A$3:$H$933, 4, FALSE)</f>
        <v>55.103399999999986</v>
      </c>
      <c r="L144" s="11" t="str">
        <f>IF(ISBLANK(VLOOKUP(B144, 'SOG&amp;PlusMinus'!$B$7:$E$912, 3, FALSE)), "", VLOOKUP(B144,'SOG&amp;PlusMinus'!$B$7:$E$912, 3, FALSE))</f>
        <v>C</v>
      </c>
      <c r="M144" s="11">
        <f>IF(ISBLANK(VLOOKUP(B144, 'SOG&amp;PlusMinus'!$B$7:$E$912, 4, FALSE)), "", VLOOKUP(B144, 'SOG&amp;PlusMinus'!$B$7:$E$912, 4, FALSE))</f>
        <v>2</v>
      </c>
      <c r="N144" s="71">
        <f>VLOOKUP($B144, Paste!$A$3:$H$933, 5, FALSE)</f>
        <v>54.005649717514125</v>
      </c>
      <c r="O144" s="11">
        <f>IF(ISERROR(VLOOKUP(B144, Paste!$AB$3:$AE$2349, 3, FALSE)), "", VLOOKUP(B144, Paste!$AB$3:$AE$2349, 3, FALSE))</f>
        <v>81</v>
      </c>
      <c r="P144" s="11">
        <f>IF(ISERROR(VLOOKUP(B144, Paste!$AB$3:$AC$2343, 2, FALSE)), "", VLOOKUP(B144, Paste!$AB$3:$AC$2343, 2, FALSE))</f>
        <v>97</v>
      </c>
      <c r="Q144" s="11">
        <f>IF(ISERROR(VLOOKUP(B144, Paste!$AB$3:$AE$2349, 4, FALSE)), "", VLOOKUP(B144, Paste!$AB$3:$AE$2349, 4, FALSE))</f>
        <v>202</v>
      </c>
      <c r="R144" s="11" t="str">
        <f>IF(ISERROR(VLOOKUP(B144, Paste!$N$3:$N$250, 1, FALSE)), "", VLOOKUP(B144, Paste!$N$3:$O$250, 2, FALSE))</f>
        <v/>
      </c>
      <c r="S144" s="27">
        <f>VLOOKUP($B144, Paste!$W$3:$Z$10064, IF($H$4="Cap Hit",3, IF($H$4="AAV", 4, 2)), FALSE)</f>
        <v>10.5</v>
      </c>
      <c r="T144" s="11" t="str">
        <f>IF(ISERROR(VLOOKUP(B144, Paste!$Q$3:$Q$245, 1, FALSE)), "", VLOOKUP(B144, Paste!$Q$3:$R$245, 2, FALSE))</f>
        <v/>
      </c>
      <c r="U144" s="18" t="str">
        <f>IF(VLOOKUP(B144, 'Points&amp;Potential'!$B$7:$O$943, 14, FALSE)=0, "", VLOOKUP(B144, 'Points&amp;Potential'!$B$7:$O$943, 14, FALSE))</f>
        <v/>
      </c>
      <c r="V144" s="7" t="str">
        <f>IF(ISERROR(VLOOKUP(B144, Paste!$T$3:$T$1045, 1, FALSE)), "", VLOOKUP(B144, Paste!$T$3:$U$1144, 2, FALSE))</f>
        <v/>
      </c>
    </row>
    <row r="145" spans="1:22">
      <c r="A145" s="11">
        <v>139</v>
      </c>
      <c r="B145" s="10" t="s">
        <v>169</v>
      </c>
      <c r="C145" s="11">
        <f>VLOOKUP(B145, Paste!$AG$3:$AH$2083, 2, FALSE)</f>
        <v>40.700000000000003</v>
      </c>
      <c r="D145" s="11" t="str">
        <f>VLOOKUP($B145, Paste!$A$3:$H$933, 6, FALSE)</f>
        <v>LW</v>
      </c>
      <c r="E145" s="11">
        <f>IFERROR(VLOOKUP($B145, Paste!$J$3:$L$933, 3, FALSE), "")</f>
        <v>58</v>
      </c>
      <c r="F145" s="11">
        <f>IFERROR(VLOOKUP($B145, Paste!$J$3:$L$933, 2, FALSE), "")</f>
        <v>70</v>
      </c>
      <c r="G145" s="11" t="str">
        <f>VLOOKUP($B145, Paste!$A$3:$H$933, 8, FALSE)</f>
        <v>WAS</v>
      </c>
      <c r="H145" s="71">
        <f>VLOOKUP($B145, Paste!$A$3:$H$933, 2, FALSE)</f>
        <v>77.333333333333329</v>
      </c>
      <c r="I145" s="71">
        <f>VLOOKUP($B145, Paste!$A$3:$H$933, 3, FALSE)</f>
        <v>28.61333333333333</v>
      </c>
      <c r="J145" s="71">
        <f t="shared" si="2"/>
        <v>26.301775555555551</v>
      </c>
      <c r="K145" s="71">
        <f>VLOOKUP($B145, Paste!$A$3:$H$933, 4, FALSE)</f>
        <v>54.915108888888881</v>
      </c>
      <c r="L145" s="11" t="str">
        <f>IF(ISBLANK(VLOOKUP(B145, 'SOG&amp;PlusMinus'!$B$7:$E$912, 3, FALSE)), "", VLOOKUP(B145,'SOG&amp;PlusMinus'!$B$7:$E$912, 3, FALSE))</f>
        <v>C</v>
      </c>
      <c r="M145" s="11">
        <f>IF(ISBLANK(VLOOKUP(B145, 'SOG&amp;PlusMinus'!$B$7:$E$912, 4, FALSE)), "", VLOOKUP(B145, 'SOG&amp;PlusMinus'!$B$7:$E$912, 4, FALSE))</f>
        <v>1</v>
      </c>
      <c r="N145" s="71">
        <f>VLOOKUP($B145, Paste!$A$3:$H$933, 5, FALSE)</f>
        <v>20.530973451327434</v>
      </c>
      <c r="O145" s="11">
        <f>IF(ISERROR(VLOOKUP(B145, Paste!$AB$3:$AE$2349, 3, FALSE)), "", VLOOKUP(B145, Paste!$AB$3:$AE$2349, 3, FALSE))</f>
        <v>120</v>
      </c>
      <c r="P145" s="11">
        <f>IF(ISERROR(VLOOKUP(B145, Paste!$AB$3:$AC$2343, 2, FALSE)), "", VLOOKUP(B145, Paste!$AB$3:$AC$2343, 2, FALSE))</f>
        <v>15</v>
      </c>
      <c r="Q145" s="11">
        <f>IF(ISERROR(VLOOKUP(B145, Paste!$AB$3:$AE$2349, 4, FALSE)), "", VLOOKUP(B145, Paste!$AB$3:$AE$2349, 4, FALSE))</f>
        <v>224</v>
      </c>
      <c r="R145" s="11" t="str">
        <f>IF(ISERROR(VLOOKUP(B145, Paste!$N$3:$N$250, 1, FALSE)), "", VLOOKUP(B145, Paste!$N$3:$O$250, 2, FALSE))</f>
        <v/>
      </c>
      <c r="S145" s="27">
        <f>VLOOKUP($B145, Paste!$W$3:$Z$10064, IF($H$4="Cap Hit",3, IF($H$4="AAV", 4, 2)), FALSE)</f>
        <v>9</v>
      </c>
      <c r="T145" s="11" t="str">
        <f>IF(ISERROR(VLOOKUP(B145, Paste!$Q$3:$Q$245, 1, FALSE)), "", VLOOKUP(B145, Paste!$Q$3:$R$245, 2, FALSE))</f>
        <v/>
      </c>
      <c r="U145" s="18" t="str">
        <f>IF(VLOOKUP(B145, 'Points&amp;Potential'!$B$7:$O$943, 14, FALSE)=0, "", VLOOKUP(B145, 'Points&amp;Potential'!$B$7:$O$943, 14, FALSE))</f>
        <v/>
      </c>
      <c r="V145" s="7" t="str">
        <f>IF(ISERROR(VLOOKUP(B145, Paste!$T$3:$T$1045, 1, FALSE)), "", VLOOKUP(B145, Paste!$T$3:$U$1144, 2, FALSE))</f>
        <v/>
      </c>
    </row>
    <row r="146" spans="1:22">
      <c r="A146" s="11">
        <v>140</v>
      </c>
      <c r="B146" s="10" t="s">
        <v>170</v>
      </c>
      <c r="C146" s="11">
        <f>VLOOKUP(B146, Paste!$AG$3:$AH$2083, 2, FALSE)</f>
        <v>32.6</v>
      </c>
      <c r="D146" s="11" t="str">
        <f>VLOOKUP($B146, Paste!$A$3:$H$933, 6, FALSE)</f>
        <v>C</v>
      </c>
      <c r="E146" s="11">
        <f>IFERROR(VLOOKUP($B146, Paste!$J$3:$L$933, 3, FALSE), "")</f>
        <v>65</v>
      </c>
      <c r="F146" s="11">
        <f>IFERROR(VLOOKUP($B146, Paste!$J$3:$L$933, 2, FALSE), "")</f>
        <v>77</v>
      </c>
      <c r="G146" s="11" t="str">
        <f>VLOOKUP($B146, Paste!$A$3:$H$933, 8, FALSE)</f>
        <v>VGK</v>
      </c>
      <c r="H146" s="71">
        <f>VLOOKUP($B146, Paste!$A$3:$H$933, 2, FALSE)</f>
        <v>75</v>
      </c>
      <c r="I146" s="71">
        <f>VLOOKUP($B146, Paste!$A$3:$H$933, 3, FALSE)</f>
        <v>26.461422650129244</v>
      </c>
      <c r="J146" s="71">
        <f t="shared" si="2"/>
        <v>28.394110683204097</v>
      </c>
      <c r="K146" s="71">
        <f>VLOOKUP($B146, Paste!$A$3:$H$933, 4, FALSE)</f>
        <v>54.855533333333341</v>
      </c>
      <c r="L146" s="11" t="str">
        <f>IF(ISBLANK(VLOOKUP(B146, 'SOG&amp;PlusMinus'!$B$7:$E$912, 3, FALSE)), "", VLOOKUP(B146,'SOG&amp;PlusMinus'!$B$7:$E$912, 3, FALSE))</f>
        <v>D</v>
      </c>
      <c r="M146" s="11">
        <f>IF(ISBLANK(VLOOKUP(B146, 'SOG&amp;PlusMinus'!$B$7:$E$912, 4, FALSE)), "", VLOOKUP(B146, 'SOG&amp;PlusMinus'!$B$7:$E$912, 4, FALSE))</f>
        <v>1</v>
      </c>
      <c r="N146" s="71">
        <f>VLOOKUP($B146, Paste!$A$3:$H$933, 5, FALSE)</f>
        <v>29.066985645933016</v>
      </c>
      <c r="O146" s="11">
        <f>IF(ISERROR(VLOOKUP(B146, Paste!$AB$3:$AE$2349, 3, FALSE)), "", VLOOKUP(B146, Paste!$AB$3:$AE$2349, 3, FALSE))</f>
        <v>98</v>
      </c>
      <c r="P146" s="11">
        <f>IF(ISERROR(VLOOKUP(B146, Paste!$AB$3:$AC$2343, 2, FALSE)), "", VLOOKUP(B146, Paste!$AB$3:$AC$2343, 2, FALSE))</f>
        <v>45</v>
      </c>
      <c r="Q146" s="11">
        <f>IF(ISERROR(VLOOKUP(B146, Paste!$AB$3:$AE$2349, 4, FALSE)), "", VLOOKUP(B146, Paste!$AB$3:$AE$2349, 4, FALSE))</f>
        <v>180</v>
      </c>
      <c r="R146" s="11" t="str">
        <f>IF(ISERROR(VLOOKUP(B146, Paste!$N$3:$N$250, 1, FALSE)), "", VLOOKUP(B146, Paste!$N$3:$O$250, 2, FALSE))</f>
        <v/>
      </c>
      <c r="S146" s="27">
        <f>VLOOKUP($B146, Paste!$W$3:$Z$10064, IF($H$4="Cap Hit",3, IF($H$4="AAV", 4, 2)), FALSE)</f>
        <v>8.1374999999999993</v>
      </c>
      <c r="T146" s="11" t="str">
        <f>IF(ISERROR(VLOOKUP(B146, Paste!$Q$3:$Q$245, 1, FALSE)), "", VLOOKUP(B146, Paste!$Q$3:$R$245, 2, FALSE))</f>
        <v/>
      </c>
      <c r="U146" s="18" t="str">
        <f>IF(VLOOKUP(B146, 'Points&amp;Potential'!$B$7:$O$943, 14, FALSE)=0, "", VLOOKUP(B146, 'Points&amp;Potential'!$B$7:$O$943, 14, FALSE))</f>
        <v/>
      </c>
      <c r="V146" s="7" t="str">
        <f>IF(ISERROR(VLOOKUP(B146, Paste!$T$3:$T$1045, 1, FALSE)), "", VLOOKUP(B146, Paste!$T$3:$U$1144, 2, FALSE))</f>
        <v/>
      </c>
    </row>
    <row r="147" spans="1:22">
      <c r="A147" s="11">
        <v>141</v>
      </c>
      <c r="B147" s="67" t="s">
        <v>171</v>
      </c>
      <c r="C147" s="11">
        <f>VLOOKUP(B147, Paste!$AG$3:$AH$2083, 2, FALSE)</f>
        <v>20.5</v>
      </c>
      <c r="D147" s="11" t="str">
        <f>VLOOKUP($B147, Paste!$A$3:$H$933, 6, FALSE)</f>
        <v>LW</v>
      </c>
      <c r="E147" s="11">
        <f>IFERROR(VLOOKUP($B147, Paste!$J$3:$L$933, 3, FALSE), "")</f>
        <v>65</v>
      </c>
      <c r="F147" s="11">
        <f>IFERROR(VLOOKUP($B147, Paste!$J$3:$L$933, 2, FALSE), "")</f>
        <v>85</v>
      </c>
      <c r="G147" s="11" t="str">
        <f>VLOOKUP($B147, Paste!$A$3:$H$933, 8, FALSE)</f>
        <v>SJS</v>
      </c>
      <c r="H147" s="71">
        <f>VLOOKUP($B147, Paste!$A$3:$H$933, 2, FALSE)</f>
        <v>77</v>
      </c>
      <c r="I147" s="71">
        <f>VLOOKUP($B147, Paste!$A$3:$H$933, 3, FALSE)</f>
        <v>16.751033816425121</v>
      </c>
      <c r="J147" s="71">
        <f t="shared" si="2"/>
        <v>37.943038308574891</v>
      </c>
      <c r="K147" s="71">
        <f>VLOOKUP($B147, Paste!$A$3:$H$933, 4, FALSE)</f>
        <v>54.694072125000012</v>
      </c>
      <c r="L147" s="11" t="str">
        <f>IF(ISBLANK(VLOOKUP(B147, 'SOG&amp;PlusMinus'!$B$7:$E$912, 3, FALSE)), "", VLOOKUP(B147,'SOG&amp;PlusMinus'!$B$7:$E$912, 3, FALSE))</f>
        <v>C</v>
      </c>
      <c r="M147" s="11">
        <f>IF(ISBLANK(VLOOKUP(B147, 'SOG&amp;PlusMinus'!$B$7:$E$912, 4, FALSE)), "", VLOOKUP(B147, 'SOG&amp;PlusMinus'!$B$7:$E$912, 4, FALSE))</f>
        <v>2</v>
      </c>
      <c r="N147" s="71">
        <f>VLOOKUP($B147, Paste!$A$3:$H$933, 5, FALSE)</f>
        <v>34.65</v>
      </c>
      <c r="O147" s="11">
        <f>IF(ISERROR(VLOOKUP(B147, Paste!$AB$3:$AE$2349, 3, FALSE)), "", VLOOKUP(B147, Paste!$AB$3:$AE$2349, 3, FALSE))</f>
        <v>52</v>
      </c>
      <c r="P147" s="11">
        <f>IF(ISERROR(VLOOKUP(B147, Paste!$AB$3:$AC$2343, 2, FALSE)), "", VLOOKUP(B147, Paste!$AB$3:$AC$2343, 2, FALSE))</f>
        <v>39</v>
      </c>
      <c r="Q147" s="11">
        <f>IF(ISERROR(VLOOKUP(B147, Paste!$AB$3:$AE$2349, 4, FALSE)), "", VLOOKUP(B147, Paste!$AB$3:$AE$2349, 4, FALSE))</f>
        <v>139</v>
      </c>
      <c r="R147" s="11">
        <f>IF(ISERROR(VLOOKUP(B147, Paste!$N$3:$N$250, 1, FALSE)), "", VLOOKUP(B147, Paste!$N$3:$O$250, 2, FALSE))</f>
        <v>65</v>
      </c>
      <c r="S147" s="27">
        <f>VLOOKUP($B147, Paste!$W$3:$Z$10064, IF($H$4="Cap Hit",3, IF($H$4="AAV", 4, 2)), FALSE)</f>
        <v>0.9425</v>
      </c>
      <c r="T147" s="11" t="str">
        <f>IF(ISERROR(VLOOKUP(B147, Paste!$Q$3:$Q$245, 1, FALSE)), "", VLOOKUP(B147, Paste!$Q$3:$R$245, 2, FALSE))</f>
        <v/>
      </c>
      <c r="U147" s="18" t="str">
        <f>IF(VLOOKUP(B147, 'Points&amp;Potential'!$B$7:$O$943, 14, FALSE)=0, "", VLOOKUP(B147, 'Points&amp;Potential'!$B$7:$O$943, 14, FALSE))</f>
        <v/>
      </c>
      <c r="V147" s="7" t="str">
        <f>IF(ISERROR(VLOOKUP(B147, Paste!$T$3:$T$1045, 1, FALSE)), "", VLOOKUP(B147, Paste!$T$3:$U$1144, 2, FALSE))</f>
        <v/>
      </c>
    </row>
    <row r="148" spans="1:22">
      <c r="A148" s="11">
        <v>142</v>
      </c>
      <c r="B148" s="67" t="s">
        <v>172</v>
      </c>
      <c r="C148" s="11">
        <f>VLOOKUP(B148, Paste!$AG$3:$AH$2083, 2, FALSE)</f>
        <v>31.3</v>
      </c>
      <c r="D148" s="11" t="str">
        <f>VLOOKUP($B148, Paste!$A$3:$H$933, 6, FALSE)</f>
        <v>RW</v>
      </c>
      <c r="E148" s="11">
        <f>IFERROR(VLOOKUP($B148, Paste!$J$3:$L$933, 3, FALSE), "")</f>
        <v>50</v>
      </c>
      <c r="F148" s="11">
        <f>IFERROR(VLOOKUP($B148, Paste!$J$3:$L$933, 2, FALSE), "")</f>
        <v>65</v>
      </c>
      <c r="G148" s="11" t="str">
        <f>VLOOKUP($B148, Paste!$A$3:$H$933, 8, FALSE)</f>
        <v>CHI</v>
      </c>
      <c r="H148" s="71">
        <f>VLOOKUP($B148, Paste!$A$3:$H$933, 2, FALSE)</f>
        <v>82.333333333333329</v>
      </c>
      <c r="I148" s="71">
        <f>VLOOKUP($B148, Paste!$A$3:$H$933, 3, FALSE)</f>
        <v>32.93333333333333</v>
      </c>
      <c r="J148" s="71">
        <f t="shared" si="2"/>
        <v>21.682920729166668</v>
      </c>
      <c r="K148" s="71">
        <f>VLOOKUP($B148, Paste!$A$3:$H$933, 4, FALSE)</f>
        <v>54.616254062499998</v>
      </c>
      <c r="L148" s="11" t="str">
        <f>IF(ISBLANK(VLOOKUP(B148, 'SOG&amp;PlusMinus'!$B$7:$E$912, 3, FALSE)), "", VLOOKUP(B148,'SOG&amp;PlusMinus'!$B$7:$E$912, 3, FALSE))</f>
        <v>D</v>
      </c>
      <c r="M148" s="11">
        <f>IF(ISBLANK(VLOOKUP(B148, 'SOG&amp;PlusMinus'!$B$7:$E$912, 4, FALSE)), "", VLOOKUP(B148, 'SOG&amp;PlusMinus'!$B$7:$E$912, 4, FALSE))</f>
        <v>1</v>
      </c>
      <c r="N148" s="71">
        <f>VLOOKUP($B148, Paste!$A$3:$H$933, 5, FALSE)</f>
        <v>49.878284923928071</v>
      </c>
      <c r="O148" s="11">
        <f>IF(ISERROR(VLOOKUP(B148, Paste!$AB$3:$AE$2349, 3, FALSE)), "", VLOOKUP(B148, Paste!$AB$3:$AE$2349, 3, FALSE))</f>
        <v>58</v>
      </c>
      <c r="P148" s="11">
        <f>IF(ISERROR(VLOOKUP(B148, Paste!$AB$3:$AC$2343, 2, FALSE)), "", VLOOKUP(B148, Paste!$AB$3:$AC$2343, 2, FALSE))</f>
        <v>26</v>
      </c>
      <c r="Q148" s="11">
        <f>IF(ISERROR(VLOOKUP(B148, Paste!$AB$3:$AE$2349, 4, FALSE)), "", VLOOKUP(B148, Paste!$AB$3:$AE$2349, 4, FALSE))</f>
        <v>173</v>
      </c>
      <c r="R148" s="11" t="str">
        <f>IF(ISERROR(VLOOKUP(B148, Paste!$N$3:$N$250, 1, FALSE)), "", VLOOKUP(B148, Paste!$N$3:$O$250, 2, FALSE))</f>
        <v/>
      </c>
      <c r="S148" s="27">
        <f>VLOOKUP($B148, Paste!$W$3:$Z$10064, IF($H$4="Cap Hit",3, IF($H$4="AAV", 4, 2)), FALSE)</f>
        <v>5.5</v>
      </c>
      <c r="T148" s="11" t="str">
        <f>IF(ISERROR(VLOOKUP(B148, Paste!$Q$3:$Q$245, 1, FALSE)), "", VLOOKUP(B148, Paste!$Q$3:$R$245, 2, FALSE))</f>
        <v/>
      </c>
      <c r="U148" s="18" t="str">
        <f>IF(VLOOKUP(B148, 'Points&amp;Potential'!$B$7:$O$943, 14, FALSE)=0, "", VLOOKUP(B148, 'Points&amp;Potential'!$B$7:$O$943, 14, FALSE))</f>
        <v/>
      </c>
      <c r="V148" s="7" t="str">
        <f>IF(ISERROR(VLOOKUP(B148, Paste!$T$3:$T$1045, 1, FALSE)), "", VLOOKUP(B148, Paste!$T$3:$U$1144, 2, FALSE))</f>
        <v/>
      </c>
    </row>
    <row r="149" spans="1:22">
      <c r="A149" s="11">
        <v>143</v>
      </c>
      <c r="B149" s="67" t="s">
        <v>173</v>
      </c>
      <c r="C149" s="11">
        <f>VLOOKUP(B149, Paste!$AG$3:$AH$2083, 2, FALSE)</f>
        <v>28.5</v>
      </c>
      <c r="D149" s="11" t="str">
        <f>VLOOKUP($B149, Paste!$A$3:$H$933, 6, FALSE)</f>
        <v>RD</v>
      </c>
      <c r="E149" s="11">
        <f>IFERROR(VLOOKUP($B149, Paste!$J$3:$L$933, 3, FALSE), "")</f>
        <v>58</v>
      </c>
      <c r="F149" s="11">
        <f>IFERROR(VLOOKUP($B149, Paste!$J$3:$L$933, 2, FALSE), "")</f>
        <v>73</v>
      </c>
      <c r="G149" s="11" t="str">
        <f>VLOOKUP($B149, Paste!$A$3:$H$933, 8, FALSE)</f>
        <v>BOS</v>
      </c>
      <c r="H149" s="71">
        <f>VLOOKUP($B149, Paste!$A$3:$H$933, 2, FALSE)</f>
        <v>66.333333333333329</v>
      </c>
      <c r="I149" s="71">
        <f>VLOOKUP($B149, Paste!$A$3:$H$933, 3, FALSE)</f>
        <v>10.141687693785466</v>
      </c>
      <c r="J149" s="71">
        <f t="shared" si="2"/>
        <v>44.263292343029349</v>
      </c>
      <c r="K149" s="71">
        <f>VLOOKUP($B149, Paste!$A$3:$H$933, 4, FALSE)</f>
        <v>54.404980036814813</v>
      </c>
      <c r="L149" s="11" t="str">
        <f>IF(ISBLANK(VLOOKUP(B149, 'SOG&amp;PlusMinus'!$B$7:$E$912, 3, FALSE)), "", VLOOKUP(B149,'SOG&amp;PlusMinus'!$B$7:$E$912, 3, FALSE))</f>
        <v>B</v>
      </c>
      <c r="M149" s="11">
        <f>IF(ISBLANK(VLOOKUP(B149, 'SOG&amp;PlusMinus'!$B$7:$E$912, 4, FALSE)), "", VLOOKUP(B149, 'SOG&amp;PlusMinus'!$B$7:$E$912, 4, FALSE))</f>
        <v>1</v>
      </c>
      <c r="N149" s="71">
        <f>VLOOKUP($B149, Paste!$A$3:$H$933, 5, FALSE)</f>
        <v>66.677029360967182</v>
      </c>
      <c r="O149" s="11">
        <f>IF(ISERROR(VLOOKUP(B149, Paste!$AB$3:$AE$2349, 3, FALSE)), "", VLOOKUP(B149, Paste!$AB$3:$AE$2349, 3, FALSE))</f>
        <v>86</v>
      </c>
      <c r="P149" s="11">
        <f>IF(ISERROR(VLOOKUP(B149, Paste!$AB$3:$AC$2343, 2, FALSE)), "", VLOOKUP(B149, Paste!$AB$3:$AC$2343, 2, FALSE))</f>
        <v>127</v>
      </c>
      <c r="Q149" s="11">
        <f>IF(ISERROR(VLOOKUP(B149, Paste!$AB$3:$AE$2349, 4, FALSE)), "", VLOOKUP(B149, Paste!$AB$3:$AE$2349, 4, FALSE))</f>
        <v>119</v>
      </c>
      <c r="R149" s="11" t="str">
        <f>IF(ISERROR(VLOOKUP(B149, Paste!$N$3:$N$250, 1, FALSE)), "", VLOOKUP(B149, Paste!$N$3:$O$250, 2, FALSE))</f>
        <v/>
      </c>
      <c r="S149" s="27">
        <f>VLOOKUP($B149, Paste!$W$3:$Z$10064, IF($H$4="Cap Hit",3, IF($H$4="AAV", 4, 2)), FALSE)</f>
        <v>9.5</v>
      </c>
      <c r="T149" s="11" t="str">
        <f>IF(ISERROR(VLOOKUP(B149, Paste!$Q$3:$Q$245, 1, FALSE)), "", VLOOKUP(B149, Paste!$Q$3:$R$245, 2, FALSE))</f>
        <v>Y</v>
      </c>
      <c r="U149" s="18" t="str">
        <f>IF(VLOOKUP(B149, 'Points&amp;Potential'!$B$7:$O$943, 14, FALSE)=0, "", VLOOKUP(B149, 'Points&amp;Potential'!$B$7:$O$943, 14, FALSE))</f>
        <v/>
      </c>
      <c r="V149" s="7" t="str">
        <f>IF(ISERROR(VLOOKUP(B149, Paste!$T$3:$T$1045, 1, FALSE)), "", VLOOKUP(B149, Paste!$T$3:$U$1144, 2, FALSE))</f>
        <v/>
      </c>
    </row>
    <row r="150" spans="1:22">
      <c r="A150" s="11">
        <v>144</v>
      </c>
      <c r="B150" s="67" t="s">
        <v>174</v>
      </c>
      <c r="C150" s="11">
        <f>VLOOKUP(B150, Paste!$AG$3:$AH$2083, 2, FALSE)</f>
        <v>25.2</v>
      </c>
      <c r="D150" s="11" t="str">
        <f>VLOOKUP($B150, Paste!$A$3:$H$933, 6, FALSE)</f>
        <v>RD</v>
      </c>
      <c r="E150" s="11">
        <f>IFERROR(VLOOKUP($B150, Paste!$J$3:$L$933, 3, FALSE), "")</f>
        <v>57</v>
      </c>
      <c r="F150" s="11">
        <f>IFERROR(VLOOKUP($B150, Paste!$J$3:$L$933, 2, FALSE), "")</f>
        <v>73</v>
      </c>
      <c r="G150" s="11" t="str">
        <f>VLOOKUP($B150, Paste!$A$3:$H$933, 8, FALSE)</f>
        <v>DET</v>
      </c>
      <c r="H150" s="71">
        <f>VLOOKUP($B150, Paste!$A$3:$H$933, 2, FALSE)</f>
        <v>84</v>
      </c>
      <c r="I150" s="71">
        <f>VLOOKUP($B150, Paste!$A$3:$H$933, 3, FALSE)</f>
        <v>9.8407380033396308</v>
      </c>
      <c r="J150" s="71">
        <f t="shared" si="2"/>
        <v>44.509800663327049</v>
      </c>
      <c r="K150" s="71">
        <f>VLOOKUP($B150, Paste!$A$3:$H$933, 4, FALSE)</f>
        <v>54.350538666666679</v>
      </c>
      <c r="L150" s="11" t="str">
        <f>IF(ISBLANK(VLOOKUP(B150, 'SOG&amp;PlusMinus'!$B$7:$E$912, 3, FALSE)), "", VLOOKUP(B150,'SOG&amp;PlusMinus'!$B$7:$E$912, 3, FALSE))</f>
        <v>A</v>
      </c>
      <c r="M150" s="11">
        <f>IF(ISBLANK(VLOOKUP(B150, 'SOG&amp;PlusMinus'!$B$7:$E$912, 4, FALSE)), "", VLOOKUP(B150, 'SOG&amp;PlusMinus'!$B$7:$E$912, 4, FALSE))</f>
        <v>1</v>
      </c>
      <c r="N150" s="71">
        <f>VLOOKUP($B150, Paste!$A$3:$H$933, 5, FALSE)</f>
        <v>50.536585365853661</v>
      </c>
      <c r="O150" s="11">
        <f>IF(ISERROR(VLOOKUP(B150, Paste!$AB$3:$AE$2349, 3, FALSE)), "", VLOOKUP(B150, Paste!$AB$3:$AE$2349, 3, FALSE))</f>
        <v>151</v>
      </c>
      <c r="P150" s="11">
        <f>IF(ISERROR(VLOOKUP(B150, Paste!$AB$3:$AC$2343, 2, FALSE)), "", VLOOKUP(B150, Paste!$AB$3:$AC$2343, 2, FALSE))</f>
        <v>180</v>
      </c>
      <c r="Q150" s="11">
        <f>IF(ISERROR(VLOOKUP(B150, Paste!$AB$3:$AE$2349, 4, FALSE)), "", VLOOKUP(B150, Paste!$AB$3:$AE$2349, 4, FALSE))</f>
        <v>202</v>
      </c>
      <c r="R150" s="11" t="str">
        <f>IF(ISERROR(VLOOKUP(B150, Paste!$N$3:$N$250, 1, FALSE)), "", VLOOKUP(B150, Paste!$N$3:$O$250, 2, FALSE))</f>
        <v/>
      </c>
      <c r="S150" s="27">
        <f>VLOOKUP($B150, Paste!$W$3:$Z$10064, IF($H$4="Cap Hit",3, IF($H$4="AAV", 4, 2)), FALSE)</f>
        <v>8.5500000000000007</v>
      </c>
      <c r="T150" s="11" t="str">
        <f>IF(ISERROR(VLOOKUP(B150, Paste!$Q$3:$Q$245, 1, FALSE)), "", VLOOKUP(B150, Paste!$Q$3:$R$245, 2, FALSE))</f>
        <v/>
      </c>
      <c r="U150" s="18" t="str">
        <f>IF(VLOOKUP(B150, 'Points&amp;Potential'!$B$7:$O$943, 14, FALSE)=0, "", VLOOKUP(B150, 'Points&amp;Potential'!$B$7:$O$943, 14, FALSE))</f>
        <v/>
      </c>
      <c r="V150" s="7" t="str">
        <f>IF(ISERROR(VLOOKUP(B150, Paste!$T$3:$T$1045, 1, FALSE)), "", VLOOKUP(B150, Paste!$T$3:$U$1144, 2, FALSE))</f>
        <v/>
      </c>
    </row>
    <row r="151" spans="1:22">
      <c r="A151" s="11">
        <v>145</v>
      </c>
      <c r="B151" s="67" t="s">
        <v>175</v>
      </c>
      <c r="C151" s="11">
        <f>VLOOKUP(B151, Paste!$AG$3:$AH$2083, 2, FALSE)</f>
        <v>23.3</v>
      </c>
      <c r="D151" s="11" t="str">
        <f>VLOOKUP($B151, Paste!$A$3:$H$933, 6, FALSE)</f>
        <v>C</v>
      </c>
      <c r="E151" s="11">
        <f>IFERROR(VLOOKUP($B151, Paste!$J$3:$L$933, 3, FALSE), "")</f>
        <v>68</v>
      </c>
      <c r="F151" s="11">
        <f>IFERROR(VLOOKUP($B151, Paste!$J$3:$L$933, 2, FALSE), "")</f>
        <v>87</v>
      </c>
      <c r="G151" s="11" t="str">
        <f>VLOOKUP($B151, Paste!$A$3:$H$933, 8, FALSE)</f>
        <v>CAR</v>
      </c>
      <c r="H151" s="71">
        <f>VLOOKUP($B151, Paste!$A$3:$H$933, 2, FALSE)</f>
        <v>82</v>
      </c>
      <c r="I151" s="71">
        <f>VLOOKUP($B151, Paste!$A$3:$H$933, 3, FALSE)</f>
        <v>23.779999999999998</v>
      </c>
      <c r="J151" s="71">
        <f t="shared" si="2"/>
        <v>30.441475000000008</v>
      </c>
      <c r="K151" s="71">
        <f>VLOOKUP($B151, Paste!$A$3:$H$933, 4, FALSE)</f>
        <v>54.221475000000005</v>
      </c>
      <c r="L151" s="11" t="str">
        <f>IF(ISBLANK(VLOOKUP(B151, 'SOG&amp;PlusMinus'!$B$7:$E$912, 3, FALSE)), "", VLOOKUP(B151,'SOG&amp;PlusMinus'!$B$7:$E$912, 3, FALSE))</f>
        <v>A</v>
      </c>
      <c r="M151" s="11">
        <f>IF(ISBLANK(VLOOKUP(B151, 'SOG&amp;PlusMinus'!$B$7:$E$912, 4, FALSE)), "", VLOOKUP(B151, 'SOG&amp;PlusMinus'!$B$7:$E$912, 4, FALSE))</f>
        <v>2</v>
      </c>
      <c r="N151" s="71">
        <f>VLOOKUP($B151, Paste!$A$3:$H$933, 5, FALSE)</f>
        <v>21.060109289617486</v>
      </c>
      <c r="O151" s="11">
        <f>IF(ISERROR(VLOOKUP(B151, Paste!$AB$3:$AE$2349, 3, FALSE)), "", VLOOKUP(B151, Paste!$AB$3:$AE$2349, 3, FALSE))</f>
        <v>53</v>
      </c>
      <c r="P151" s="11">
        <f>IF(ISERROR(VLOOKUP(B151, Paste!$AB$3:$AC$2343, 2, FALSE)), "", VLOOKUP(B151, Paste!$AB$3:$AC$2343, 2, FALSE))</f>
        <v>29</v>
      </c>
      <c r="Q151" s="11">
        <f>IF(ISERROR(VLOOKUP(B151, Paste!$AB$3:$AE$2349, 4, FALSE)), "", VLOOKUP(B151, Paste!$AB$3:$AE$2349, 4, FALSE))</f>
        <v>180</v>
      </c>
      <c r="R151" s="11">
        <f>IF(ISERROR(VLOOKUP(B151, Paste!$N$3:$N$250, 1, FALSE)), "", VLOOKUP(B151, Paste!$N$3:$O$250, 2, FALSE))</f>
        <v>68</v>
      </c>
      <c r="S151" s="27">
        <f>VLOOKUP($B151, Paste!$W$3:$Z$10064, IF($H$4="Cap Hit",3, IF($H$4="AAV", 4, 2)), FALSE)</f>
        <v>6</v>
      </c>
      <c r="T151" s="11" t="str">
        <f>IF(ISERROR(VLOOKUP(B151, Paste!$Q$3:$Q$245, 1, FALSE)), "", VLOOKUP(B151, Paste!$Q$3:$R$245, 2, FALSE))</f>
        <v/>
      </c>
      <c r="U151" s="18" t="str">
        <f>IF(VLOOKUP(B151, 'Points&amp;Potential'!$B$7:$O$943, 14, FALSE)=0, "", VLOOKUP(B151, 'Points&amp;Potential'!$B$7:$O$943, 14, FALSE))</f>
        <v/>
      </c>
      <c r="V151" s="7" t="str">
        <f>IF(ISERROR(VLOOKUP(B151, Paste!$T$3:$T$1045, 1, FALSE)), "", VLOOKUP(B151, Paste!$T$3:$U$1144, 2, FALSE))</f>
        <v/>
      </c>
    </row>
    <row r="152" spans="1:22">
      <c r="A152" s="11">
        <v>146</v>
      </c>
      <c r="B152" s="67" t="s">
        <v>176</v>
      </c>
      <c r="C152" s="11">
        <f>VLOOKUP(B152, Paste!$AG$3:$AH$2083, 2, FALSE)</f>
        <v>21.1</v>
      </c>
      <c r="D152" s="11" t="str">
        <f>VLOOKUP($B152, Paste!$A$3:$H$933, 6, FALSE)</f>
        <v>LW</v>
      </c>
      <c r="E152" s="11">
        <f>IFERROR(VLOOKUP($B152, Paste!$J$3:$L$933, 3, FALSE), "")</f>
        <v>60</v>
      </c>
      <c r="F152" s="11">
        <f>IFERROR(VLOOKUP($B152, Paste!$J$3:$L$933, 2, FALSE), "")</f>
        <v>82</v>
      </c>
      <c r="G152" s="11" t="str">
        <f>VLOOKUP($B152, Paste!$A$3:$H$933, 8, FALSE)</f>
        <v>BUF</v>
      </c>
      <c r="H152" s="71">
        <f>VLOOKUP($B152, Paste!$A$3:$H$933, 2, FALSE)</f>
        <v>72.333333333333329</v>
      </c>
      <c r="I152" s="71">
        <f>VLOOKUP($B152, Paste!$A$3:$H$933, 3, FALSE)</f>
        <v>17.36</v>
      </c>
      <c r="J152" s="71">
        <f t="shared" si="2"/>
        <v>36.759146990740746</v>
      </c>
      <c r="K152" s="71">
        <f>VLOOKUP($B152, Paste!$A$3:$H$933, 4, FALSE)</f>
        <v>54.119146990740745</v>
      </c>
      <c r="L152" s="11" t="str">
        <f>IF(ISBLANK(VLOOKUP(B152, 'SOG&amp;PlusMinus'!$B$7:$E$912, 3, FALSE)), "", VLOOKUP(B152,'SOG&amp;PlusMinus'!$B$7:$E$912, 3, FALSE))</f>
        <v>A</v>
      </c>
      <c r="M152" s="11">
        <f>IF(ISBLANK(VLOOKUP(B152, 'SOG&amp;PlusMinus'!$B$7:$E$912, 4, FALSE)), "", VLOOKUP(B152, 'SOG&amp;PlusMinus'!$B$7:$E$912, 4, FALSE))</f>
        <v>2</v>
      </c>
      <c r="N152" s="71">
        <f>VLOOKUP($B152, Paste!$A$3:$H$933, 5, FALSE)</f>
        <v>47.308056872037909</v>
      </c>
      <c r="O152" s="11">
        <f>IF(ISERROR(VLOOKUP(B152, Paste!$AB$3:$AE$2349, 3, FALSE)), "", VLOOKUP(B152, Paste!$AB$3:$AE$2349, 3, FALSE))</f>
        <v>51</v>
      </c>
      <c r="P152" s="11">
        <f>IF(ISERROR(VLOOKUP(B152, Paste!$AB$3:$AC$2343, 2, FALSE)), "", VLOOKUP(B152, Paste!$AB$3:$AC$2343, 2, FALSE))</f>
        <v>29</v>
      </c>
      <c r="Q152" s="11">
        <f>IF(ISERROR(VLOOKUP(B152, Paste!$AB$3:$AE$2349, 4, FALSE)), "", VLOOKUP(B152, Paste!$AB$3:$AE$2349, 4, FALSE))</f>
        <v>145</v>
      </c>
      <c r="R152" s="11">
        <f>IF(ISERROR(VLOOKUP(B152, Paste!$N$3:$N$250, 1, FALSE)), "", VLOOKUP(B152, Paste!$N$3:$O$250, 2, FALSE))</f>
        <v>65</v>
      </c>
      <c r="S152" s="27">
        <f>VLOOKUP($B152, Paste!$W$3:$Z$10064, IF($H$4="Cap Hit",3, IF($H$4="AAV", 4, 2)), FALSE)</f>
        <v>7.5</v>
      </c>
      <c r="T152" s="11" t="str">
        <f>IF(ISERROR(VLOOKUP(B152, Paste!$Q$3:$Q$245, 1, FALSE)), "", VLOOKUP(B152, Paste!$Q$3:$R$245, 2, FALSE))</f>
        <v>Y</v>
      </c>
      <c r="U152" s="18" t="str">
        <f>IF(VLOOKUP(B152, 'Points&amp;Potential'!$B$7:$O$943, 14, FALSE)=0, "", VLOOKUP(B152, 'Points&amp;Potential'!$B$7:$O$943, 14, FALSE))</f>
        <v/>
      </c>
      <c r="V152" s="7" t="str">
        <f>IF(ISERROR(VLOOKUP(B152, Paste!$T$3:$T$1045, 1, FALSE)), "", VLOOKUP(B152, Paste!$T$3:$U$1144, 2, FALSE))</f>
        <v/>
      </c>
    </row>
    <row r="153" spans="1:22">
      <c r="A153" s="11">
        <v>147</v>
      </c>
      <c r="B153" s="67" t="s">
        <v>177</v>
      </c>
      <c r="C153" s="11">
        <f>VLOOKUP(B153, Paste!$AG$3:$AH$2083, 2, FALSE)</f>
        <v>22.5</v>
      </c>
      <c r="D153" s="11" t="str">
        <f>VLOOKUP($B153, Paste!$A$3:$H$933, 6, FALSE)</f>
        <v>LW</v>
      </c>
      <c r="E153" s="11">
        <f>IFERROR(VLOOKUP($B153, Paste!$J$3:$L$933, 3, FALSE), "")</f>
        <v>58</v>
      </c>
      <c r="F153" s="11">
        <f>IFERROR(VLOOKUP($B153, Paste!$J$3:$L$933, 2, FALSE), "")</f>
        <v>80</v>
      </c>
      <c r="G153" s="11" t="str">
        <f>VLOOKUP($B153, Paste!$A$3:$H$933, 8, FALSE)</f>
        <v>EDM</v>
      </c>
      <c r="H153" s="71">
        <f>VLOOKUP($B153, Paste!$A$3:$H$933, 2, FALSE)</f>
        <v>83</v>
      </c>
      <c r="I153" s="71">
        <f>VLOOKUP($B153, Paste!$A$3:$H$933, 3, FALSE)</f>
        <v>20.75</v>
      </c>
      <c r="J153" s="71">
        <f t="shared" si="2"/>
        <v>32.915569374999997</v>
      </c>
      <c r="K153" s="71">
        <f>VLOOKUP($B153, Paste!$A$3:$H$933, 4, FALSE)</f>
        <v>53.665569374999997</v>
      </c>
      <c r="L153" s="11" t="str">
        <f>IF(ISBLANK(VLOOKUP(B153, 'SOG&amp;PlusMinus'!$B$7:$E$912, 3, FALSE)), "", VLOOKUP(B153,'SOG&amp;PlusMinus'!$B$7:$E$912, 3, FALSE))</f>
        <v>B</v>
      </c>
      <c r="M153" s="11">
        <f>IF(ISBLANK(VLOOKUP(B153, 'SOG&amp;PlusMinus'!$B$7:$E$912, 4, FALSE)), "", VLOOKUP(B153, 'SOG&amp;PlusMinus'!$B$7:$E$912, 4, FALSE))</f>
        <v>2</v>
      </c>
      <c r="N153" s="71">
        <f>VLOOKUP($B153, Paste!$A$3:$H$933, 5, FALSE)</f>
        <v>25.73</v>
      </c>
      <c r="O153" s="11">
        <f>IF(ISERROR(VLOOKUP(B153, Paste!$AB$3:$AE$2349, 3, FALSE)), "", VLOOKUP(B153, Paste!$AB$3:$AE$2349, 3, FALSE))</f>
        <v>17</v>
      </c>
      <c r="P153" s="11">
        <f>IF(ISERROR(VLOOKUP(B153, Paste!$AB$3:$AC$2343, 2, FALSE)), "", VLOOKUP(B153, Paste!$AB$3:$AC$2343, 2, FALSE))</f>
        <v>42</v>
      </c>
      <c r="Q153" s="11">
        <f>IF(ISERROR(VLOOKUP(B153, Paste!$AB$3:$AE$2349, 4, FALSE)), "", VLOOKUP(B153, Paste!$AB$3:$AE$2349, 4, FALSE))</f>
        <v>158</v>
      </c>
      <c r="R153" s="11">
        <f>IF(ISERROR(VLOOKUP(B153, Paste!$N$3:$N$250, 1, FALSE)), "", VLOOKUP(B153, Paste!$N$3:$O$250, 2, FALSE))</f>
        <v>65</v>
      </c>
      <c r="S153" s="27">
        <f>VLOOKUP($B153, Paste!$W$3:$Z$10064, IF($H$4="Cap Hit",3, IF($H$4="AAV", 4, 2)), FALSE)</f>
        <v>1.886666</v>
      </c>
      <c r="T153" s="11" t="str">
        <f>IF(ISERROR(VLOOKUP(B153, Paste!$Q$3:$Q$245, 1, FALSE)), "", VLOOKUP(B153, Paste!$Q$3:$R$245, 2, FALSE))</f>
        <v/>
      </c>
      <c r="U153" s="18" t="str">
        <f>IF(VLOOKUP(B153, 'Points&amp;Potential'!$B$7:$O$943, 14, FALSE)=0, "", VLOOKUP(B153, 'Points&amp;Potential'!$B$7:$O$943, 14, FALSE))</f>
        <v/>
      </c>
      <c r="V153" s="7" t="str">
        <f>IF(ISERROR(VLOOKUP(B153, Paste!$T$3:$T$1045, 1, FALSE)), "", VLOOKUP(B153, Paste!$T$3:$U$1144, 2, FALSE))</f>
        <v/>
      </c>
    </row>
    <row r="154" spans="1:22">
      <c r="A154" s="11">
        <v>148</v>
      </c>
      <c r="B154" s="67" t="s">
        <v>178</v>
      </c>
      <c r="C154" s="11">
        <f>VLOOKUP(B154, Paste!$AG$3:$AH$2083, 2, FALSE)</f>
        <v>37.6</v>
      </c>
      <c r="D154" s="11" t="str">
        <f>VLOOKUP($B154, Paste!$A$3:$H$933, 6, FALSE)</f>
        <v>RW</v>
      </c>
      <c r="E154" s="11">
        <f>IFERROR(VLOOKUP($B154, Paste!$J$3:$L$933, 3, FALSE), "")</f>
        <v>58</v>
      </c>
      <c r="F154" s="11">
        <f>IFERROR(VLOOKUP($B154, Paste!$J$3:$L$933, 2, FALSE), "")</f>
        <v>72</v>
      </c>
      <c r="G154" s="11" t="str">
        <f>VLOOKUP($B154, Paste!$A$3:$H$933, 8, FALSE)</f>
        <v>CHI</v>
      </c>
      <c r="H154" s="71">
        <f>VLOOKUP($B154, Paste!$A$3:$H$933, 2, FALSE)</f>
        <v>65</v>
      </c>
      <c r="I154" s="71">
        <f>VLOOKUP($B154, Paste!$A$3:$H$933, 3, FALSE)</f>
        <v>19.464248143452359</v>
      </c>
      <c r="J154" s="71">
        <f t="shared" si="2"/>
        <v>34.121166856547639</v>
      </c>
      <c r="K154" s="71">
        <f>VLOOKUP($B154, Paste!$A$3:$H$933, 4, FALSE)</f>
        <v>53.585414999999998</v>
      </c>
      <c r="L154" s="11" t="str">
        <f>IF(ISBLANK(VLOOKUP(B154, 'SOG&amp;PlusMinus'!$B$7:$E$912, 3, FALSE)), "", VLOOKUP(B154,'SOG&amp;PlusMinus'!$B$7:$E$912, 3, FALSE))</f>
        <v>C</v>
      </c>
      <c r="M154" s="11">
        <f>IF(ISBLANK(VLOOKUP(B154, 'SOG&amp;PlusMinus'!$B$7:$E$912, 4, FALSE)), "", VLOOKUP(B154, 'SOG&amp;PlusMinus'!$B$7:$E$912, 4, FALSE))</f>
        <v>1</v>
      </c>
      <c r="N154" s="71">
        <f>VLOOKUP($B154, Paste!$A$3:$H$933, 5, FALSE)</f>
        <v>15.132275132275131</v>
      </c>
      <c r="O154" s="11" t="str">
        <f>IF(ISERROR(VLOOKUP(B154, Paste!$AB$3:$AE$2349, 3, FALSE)), "", VLOOKUP(B154, Paste!$AB$3:$AE$2349, 3, FALSE))</f>
        <v/>
      </c>
      <c r="P154" s="11" t="str">
        <f>IF(ISERROR(VLOOKUP(B154, Paste!$AB$3:$AC$2343, 2, FALSE)), "", VLOOKUP(B154, Paste!$AB$3:$AC$2343, 2, FALSE))</f>
        <v/>
      </c>
      <c r="Q154" s="11" t="str">
        <f>IF(ISERROR(VLOOKUP(B154, Paste!$AB$3:$AE$2349, 4, FALSE)), "", VLOOKUP(B154, Paste!$AB$3:$AE$2349, 4, FALSE))</f>
        <v/>
      </c>
      <c r="R154" s="11" t="str">
        <f>IF(ISERROR(VLOOKUP(B154, Paste!$N$3:$N$250, 1, FALSE)), "", VLOOKUP(B154, Paste!$N$3:$O$250, 2, FALSE))</f>
        <v/>
      </c>
      <c r="S154" s="27" t="e">
        <f>VLOOKUP($B154, Paste!$W$3:$Z$10064, IF($H$4="Cap Hit",3, IF($H$4="AAV", 4, 2)), FALSE)</f>
        <v>#N/A</v>
      </c>
      <c r="T154" s="11" t="str">
        <f>IF(ISERROR(VLOOKUP(B154, Paste!$Q$3:$Q$245, 1, FALSE)), "", VLOOKUP(B154, Paste!$Q$3:$R$245, 2, FALSE))</f>
        <v>Y</v>
      </c>
      <c r="U154" s="18" t="str">
        <f>IF(VLOOKUP(B154, 'Points&amp;Potential'!$B$7:$O$943, 14, FALSE)=0, "", VLOOKUP(B154, 'Points&amp;Potential'!$B$7:$O$943, 14, FALSE))</f>
        <v/>
      </c>
      <c r="V154" s="7" t="str">
        <f>IF(ISERROR(VLOOKUP(B154, Paste!$T$3:$T$1045, 1, FALSE)), "", VLOOKUP(B154, Paste!$T$3:$U$1144, 2, FALSE))</f>
        <v/>
      </c>
    </row>
    <row r="155" spans="1:22">
      <c r="A155" s="11">
        <v>149</v>
      </c>
      <c r="B155" s="67" t="s">
        <v>179</v>
      </c>
      <c r="C155" s="11">
        <f>VLOOKUP(B155, Paste!$AG$3:$AH$2083, 2, FALSE)</f>
        <v>22.9</v>
      </c>
      <c r="D155" s="11" t="str">
        <f>VLOOKUP($B155, Paste!$A$3:$H$933, 6, FALSE)</f>
        <v>RW</v>
      </c>
      <c r="E155" s="11">
        <f>IFERROR(VLOOKUP($B155, Paste!$J$3:$L$933, 3, FALSE), "")</f>
        <v>55</v>
      </c>
      <c r="F155" s="11">
        <f>IFERROR(VLOOKUP($B155, Paste!$J$3:$L$933, 2, FALSE), "")</f>
        <v>72</v>
      </c>
      <c r="G155" s="11" t="str">
        <f>VLOOKUP($B155, Paste!$A$3:$H$933, 8, FALSE)</f>
        <v>CAR</v>
      </c>
      <c r="H155" s="71">
        <f>VLOOKUP($B155, Paste!$A$3:$H$933, 2, FALSE)</f>
        <v>82</v>
      </c>
      <c r="I155" s="71">
        <f>VLOOKUP($B155, Paste!$A$3:$H$933, 3, FALSE)</f>
        <v>24.599999999999998</v>
      </c>
      <c r="J155" s="71">
        <f t="shared" si="2"/>
        <v>28.905000000000012</v>
      </c>
      <c r="K155" s="71">
        <f>VLOOKUP($B155, Paste!$A$3:$H$933, 4, FALSE)</f>
        <v>53.50500000000001</v>
      </c>
      <c r="L155" s="11" t="str">
        <f>IF(ISBLANK(VLOOKUP(B155, 'SOG&amp;PlusMinus'!$B$7:$E$912, 3, FALSE)), "", VLOOKUP(B155,'SOG&amp;PlusMinus'!$B$7:$E$912, 3, FALSE))</f>
        <v>B</v>
      </c>
      <c r="M155" s="11">
        <f>IF(ISBLANK(VLOOKUP(B155, 'SOG&amp;PlusMinus'!$B$7:$E$912, 4, FALSE)), "", VLOOKUP(B155, 'SOG&amp;PlusMinus'!$B$7:$E$912, 4, FALSE))</f>
        <v>2</v>
      </c>
      <c r="N155" s="71">
        <f>VLOOKUP($B155, Paste!$A$3:$H$933, 5, FALSE)</f>
        <v>35.432098765432094</v>
      </c>
      <c r="O155" s="11">
        <f>IF(ISERROR(VLOOKUP(B155, Paste!$AB$3:$AE$2349, 3, FALSE)), "", VLOOKUP(B155, Paste!$AB$3:$AE$2349, 3, FALSE))</f>
        <v>16</v>
      </c>
      <c r="P155" s="11">
        <f>IF(ISERROR(VLOOKUP(B155, Paste!$AB$3:$AC$2343, 2, FALSE)), "", VLOOKUP(B155, Paste!$AB$3:$AC$2343, 2, FALSE))</f>
        <v>37</v>
      </c>
      <c r="Q155" s="11">
        <f>IF(ISERROR(VLOOKUP(B155, Paste!$AB$3:$AE$2349, 4, FALSE)), "", VLOOKUP(B155, Paste!$AB$3:$AE$2349, 4, FALSE))</f>
        <v>189</v>
      </c>
      <c r="R155" s="11" t="str">
        <f>IF(ISERROR(VLOOKUP(B155, Paste!$N$3:$N$250, 1, FALSE)), "", VLOOKUP(B155, Paste!$N$3:$O$250, 2, FALSE))</f>
        <v/>
      </c>
      <c r="S155" s="27">
        <f>VLOOKUP($B155, Paste!$W$3:$Z$10064, IF($H$4="Cap Hit",3, IF($H$4="AAV", 4, 2)), FALSE)</f>
        <v>5.1170020000000003</v>
      </c>
      <c r="T155" s="11" t="str">
        <f>IF(ISERROR(VLOOKUP(B155, Paste!$Q$3:$Q$245, 1, FALSE)), "", VLOOKUP(B155, Paste!$Q$3:$R$245, 2, FALSE))</f>
        <v/>
      </c>
      <c r="U155" s="18" t="str">
        <f>IF(VLOOKUP(B155, 'Points&amp;Potential'!$B$7:$O$943, 14, FALSE)=0, "", VLOOKUP(B155, 'Points&amp;Potential'!$B$7:$O$943, 14, FALSE))</f>
        <v/>
      </c>
      <c r="V155" s="7" t="str">
        <f>IF(ISERROR(VLOOKUP(B155, Paste!$T$3:$T$1045, 1, FALSE)), "", VLOOKUP(B155, Paste!$T$3:$U$1144, 2, FALSE))</f>
        <v/>
      </c>
    </row>
    <row r="156" spans="1:22">
      <c r="A156" s="11">
        <v>150</v>
      </c>
      <c r="B156" s="67" t="s">
        <v>180</v>
      </c>
      <c r="C156" s="11">
        <f>VLOOKUP(B156, Paste!$AG$3:$AH$2083, 2, FALSE)</f>
        <v>23.4</v>
      </c>
      <c r="D156" s="11" t="str">
        <f>VLOOKUP($B156, Paste!$A$3:$H$933, 6, FALSE)</f>
        <v>C</v>
      </c>
      <c r="E156" s="11">
        <f>IFERROR(VLOOKUP($B156, Paste!$J$3:$L$933, 3, FALSE), "")</f>
        <v>57</v>
      </c>
      <c r="F156" s="11">
        <f>IFERROR(VLOOKUP($B156, Paste!$J$3:$L$933, 2, FALSE), "")</f>
        <v>73</v>
      </c>
      <c r="G156" s="11" t="str">
        <f>VLOOKUP($B156, Paste!$A$3:$H$933, 8, FALSE)</f>
        <v>STL</v>
      </c>
      <c r="H156" s="71">
        <f>VLOOKUP($B156, Paste!$A$3:$H$933, 2, FALSE)</f>
        <v>77</v>
      </c>
      <c r="I156" s="71">
        <f>VLOOKUP($B156, Paste!$A$3:$H$933, 3, FALSE)</f>
        <v>20.790000000000003</v>
      </c>
      <c r="J156" s="71">
        <f t="shared" si="2"/>
        <v>32.703343750000002</v>
      </c>
      <c r="K156" s="71">
        <f>VLOOKUP($B156, Paste!$A$3:$H$933, 4, FALSE)</f>
        <v>53.493343750000001</v>
      </c>
      <c r="L156" s="11" t="str">
        <f>IF(ISBLANK(VLOOKUP(B156, 'SOG&amp;PlusMinus'!$B$7:$E$912, 3, FALSE)), "", VLOOKUP(B156,'SOG&amp;PlusMinus'!$B$7:$E$912, 3, FALSE))</f>
        <v>C</v>
      </c>
      <c r="M156" s="11">
        <f>IF(ISBLANK(VLOOKUP(B156, 'SOG&amp;PlusMinus'!$B$7:$E$912, 4, FALSE)), "", VLOOKUP(B156, 'SOG&amp;PlusMinus'!$B$7:$E$912, 4, FALSE))</f>
        <v>1</v>
      </c>
      <c r="N156" s="71">
        <f>VLOOKUP($B156, Paste!$A$3:$H$933, 5, FALSE)</f>
        <v>59.451162790697673</v>
      </c>
      <c r="O156" s="11">
        <f>IF(ISERROR(VLOOKUP(B156, Paste!$AB$3:$AE$2349, 3, FALSE)), "", VLOOKUP(B156, Paste!$AB$3:$AE$2349, 3, FALSE))</f>
        <v>82</v>
      </c>
      <c r="P156" s="11">
        <f>IF(ISERROR(VLOOKUP(B156, Paste!$AB$3:$AC$2343, 2, FALSE)), "", VLOOKUP(B156, Paste!$AB$3:$AC$2343, 2, FALSE))</f>
        <v>39</v>
      </c>
      <c r="Q156" s="11">
        <f>IF(ISERROR(VLOOKUP(B156, Paste!$AB$3:$AE$2349, 4, FALSE)), "", VLOOKUP(B156, Paste!$AB$3:$AE$2349, 4, FALSE))</f>
        <v>169</v>
      </c>
      <c r="R156" s="11" t="str">
        <f>IF(ISERROR(VLOOKUP(B156, Paste!$N$3:$N$250, 1, FALSE)), "", VLOOKUP(B156, Paste!$N$3:$O$250, 2, FALSE))</f>
        <v/>
      </c>
      <c r="S156" s="27">
        <f>VLOOKUP($B156, Paste!$W$3:$Z$10064, IF($H$4="Cap Hit",3, IF($H$4="AAV", 4, 2)), FALSE)</f>
        <v>7</v>
      </c>
      <c r="T156" s="11" t="str">
        <f>IF(ISERROR(VLOOKUP(B156, Paste!$Q$3:$Q$245, 1, FALSE)), "", VLOOKUP(B156, Paste!$Q$3:$R$245, 2, FALSE))</f>
        <v/>
      </c>
      <c r="U156" s="18" t="str">
        <f>IF(VLOOKUP(B156, 'Points&amp;Potential'!$B$7:$O$943, 14, FALSE)=0, "", VLOOKUP(B156, 'Points&amp;Potential'!$B$7:$O$943, 14, FALSE))</f>
        <v/>
      </c>
      <c r="V156" s="7" t="str">
        <f>IF(ISERROR(VLOOKUP(B156, Paste!$T$3:$T$1045, 1, FALSE)), "", VLOOKUP(B156, Paste!$T$3:$U$1144, 2, FALSE))</f>
        <v/>
      </c>
    </row>
    <row r="157" spans="1:22">
      <c r="A157" s="11">
        <v>151</v>
      </c>
      <c r="B157" s="67" t="s">
        <v>181</v>
      </c>
      <c r="C157" s="11">
        <f>VLOOKUP(B157, Paste!$AG$3:$AH$2083, 2, FALSE)</f>
        <v>25.3</v>
      </c>
      <c r="D157" s="11" t="str">
        <f>VLOOKUP($B157, Paste!$A$3:$H$933, 6, FALSE)</f>
        <v>RW</v>
      </c>
      <c r="E157" s="11">
        <f>IFERROR(VLOOKUP($B157, Paste!$J$3:$L$933, 3, FALSE), "")</f>
        <v>60</v>
      </c>
      <c r="F157" s="11">
        <f>IFERROR(VLOOKUP($B157, Paste!$J$3:$L$933, 2, FALSE), "")</f>
        <v>80</v>
      </c>
      <c r="G157" s="11" t="str">
        <f>VLOOKUP($B157, Paste!$A$3:$H$933, 8, FALSE)</f>
        <v>SEA</v>
      </c>
      <c r="H157" s="71">
        <f>VLOOKUP($B157, Paste!$A$3:$H$933, 2, FALSE)</f>
        <v>76</v>
      </c>
      <c r="I157" s="71">
        <f>VLOOKUP($B157, Paste!$A$3:$H$933, 3, FALSE)</f>
        <v>15.959999999999999</v>
      </c>
      <c r="J157" s="71">
        <f t="shared" si="2"/>
        <v>37.239999999999995</v>
      </c>
      <c r="K157" s="71">
        <f>VLOOKUP($B157, Paste!$A$3:$H$933, 4, FALSE)</f>
        <v>53.199999999999996</v>
      </c>
      <c r="L157" s="11" t="str">
        <f>IF(ISBLANK(VLOOKUP(B157, 'SOG&amp;PlusMinus'!$B$7:$E$912, 3, FALSE)), "", VLOOKUP(B157,'SOG&amp;PlusMinus'!$B$7:$E$912, 3, FALSE))</f>
        <v>B</v>
      </c>
      <c r="M157" s="11">
        <f>IF(ISBLANK(VLOOKUP(B157, 'SOG&amp;PlusMinus'!$B$7:$E$912, 4, FALSE)), "", VLOOKUP(B157, 'SOG&amp;PlusMinus'!$B$7:$E$912, 4, FALSE))</f>
        <v>2</v>
      </c>
      <c r="N157" s="71">
        <f>VLOOKUP($B157, Paste!$A$3:$H$933, 5, FALSE)</f>
        <v>28.175609756097561</v>
      </c>
      <c r="O157" s="11">
        <f>IF(ISERROR(VLOOKUP(B157, Paste!$AB$3:$AE$2349, 3, FALSE)), "", VLOOKUP(B157, Paste!$AB$3:$AE$2349, 3, FALSE))</f>
        <v>39</v>
      </c>
      <c r="P157" s="11">
        <f>IF(ISERROR(VLOOKUP(B157, Paste!$AB$3:$AC$2343, 2, FALSE)), "", VLOOKUP(B157, Paste!$AB$3:$AC$2343, 2, FALSE))</f>
        <v>23</v>
      </c>
      <c r="Q157" s="11">
        <f>IF(ISERROR(VLOOKUP(B157, Paste!$AB$3:$AE$2349, 4, FALSE)), "", VLOOKUP(B157, Paste!$AB$3:$AE$2349, 4, FALSE))</f>
        <v>114</v>
      </c>
      <c r="R157" s="11">
        <f>IF(ISERROR(VLOOKUP(B157, Paste!$N$3:$N$250, 1, FALSE)), "", VLOOKUP(B157, Paste!$N$3:$O$250, 2, FALSE))</f>
        <v>63</v>
      </c>
      <c r="S157" s="27">
        <f>VLOOKUP($B157, Paste!$W$3:$Z$10064, IF($H$4="Cap Hit",3, IF($H$4="AAV", 4, 2)), FALSE)</f>
        <v>4.5250000000000004</v>
      </c>
      <c r="T157" s="11" t="str">
        <f>IF(ISERROR(VLOOKUP(B157, Paste!$Q$3:$Q$245, 1, FALSE)), "", VLOOKUP(B157, Paste!$Q$3:$R$245, 2, FALSE))</f>
        <v>Y</v>
      </c>
      <c r="U157" s="18" t="str">
        <f>IF(VLOOKUP(B157, 'Points&amp;Potential'!$B$7:$O$943, 14, FALSE)=0, "", VLOOKUP(B157, 'Points&amp;Potential'!$B$7:$O$943, 14, FALSE))</f>
        <v/>
      </c>
      <c r="V157" s="7" t="str">
        <f>IF(ISERROR(VLOOKUP(B157, Paste!$T$3:$T$1045, 1, FALSE)), "", VLOOKUP(B157, Paste!$T$3:$U$1144, 2, FALSE))</f>
        <v/>
      </c>
    </row>
    <row r="158" spans="1:22">
      <c r="A158" s="11">
        <v>152</v>
      </c>
      <c r="B158" s="67" t="s">
        <v>182</v>
      </c>
      <c r="C158" s="11">
        <f>VLOOKUP(B158, Paste!$AG$3:$AH$2083, 2, FALSE)</f>
        <v>33.200000000000003</v>
      </c>
      <c r="D158" s="11" t="str">
        <f>VLOOKUP($B158, Paste!$A$3:$H$933, 6, FALSE)</f>
        <v>LD</v>
      </c>
      <c r="E158" s="11">
        <f>IFERROR(VLOOKUP($B158, Paste!$J$3:$L$933, 3, FALSE), "")</f>
        <v>53</v>
      </c>
      <c r="F158" s="11">
        <f>IFERROR(VLOOKUP($B158, Paste!$J$3:$L$933, 2, FALSE), "")</f>
        <v>67</v>
      </c>
      <c r="G158" s="11" t="str">
        <f>VLOOKUP($B158, Paste!$A$3:$H$933, 8, FALSE)</f>
        <v>CAR</v>
      </c>
      <c r="H158" s="71">
        <f>VLOOKUP($B158, Paste!$A$3:$H$933, 2, FALSE)</f>
        <v>73</v>
      </c>
      <c r="I158" s="71">
        <f>VLOOKUP($B158, Paste!$A$3:$H$933, 3, FALSE)</f>
        <v>11.280661397489657</v>
      </c>
      <c r="J158" s="71">
        <f t="shared" si="2"/>
        <v>41.90244926501034</v>
      </c>
      <c r="K158" s="71">
        <f>VLOOKUP($B158, Paste!$A$3:$H$933, 4, FALSE)</f>
        <v>53.183110662499999</v>
      </c>
      <c r="L158" s="11" t="str">
        <f>IF(ISBLANK(VLOOKUP(B158, 'SOG&amp;PlusMinus'!$B$7:$E$912, 3, FALSE)), "", VLOOKUP(B158,'SOG&amp;PlusMinus'!$B$7:$E$912, 3, FALSE))</f>
        <v>B</v>
      </c>
      <c r="M158" s="11">
        <f>IF(ISBLANK(VLOOKUP(B158, 'SOG&amp;PlusMinus'!$B$7:$E$912, 4, FALSE)), "", VLOOKUP(B158, 'SOG&amp;PlusMinus'!$B$7:$E$912, 4, FALSE))</f>
        <v>1</v>
      </c>
      <c r="N158" s="71">
        <f>VLOOKUP($B158, Paste!$A$3:$H$933, 5, FALSE)</f>
        <v>31.893203883495143</v>
      </c>
      <c r="O158" s="11">
        <f>IF(ISERROR(VLOOKUP(B158, Paste!$AB$3:$AE$2349, 3, FALSE)), "", VLOOKUP(B158, Paste!$AB$3:$AE$2349, 3, FALSE))</f>
        <v>37</v>
      </c>
      <c r="P158" s="11">
        <f>IF(ISERROR(VLOOKUP(B158, Paste!$AB$3:$AC$2343, 2, FALSE)), "", VLOOKUP(B158, Paste!$AB$3:$AC$2343, 2, FALSE))</f>
        <v>80</v>
      </c>
      <c r="Q158" s="11">
        <f>IF(ISERROR(VLOOKUP(B158, Paste!$AB$3:$AE$2349, 4, FALSE)), "", VLOOKUP(B158, Paste!$AB$3:$AE$2349, 4, FALSE))</f>
        <v>146</v>
      </c>
      <c r="R158" s="11" t="str">
        <f>IF(ISERROR(VLOOKUP(B158, Paste!$N$3:$N$250, 1, FALSE)), "", VLOOKUP(B158, Paste!$N$3:$O$250, 2, FALSE))</f>
        <v/>
      </c>
      <c r="S158" s="27">
        <f>VLOOKUP($B158, Paste!$W$3:$Z$10064, IF($H$4="Cap Hit",3, IF($H$4="AAV", 4, 2)), FALSE)</f>
        <v>3.2</v>
      </c>
      <c r="T158" s="11" t="str">
        <f>IF(ISERROR(VLOOKUP(B158, Paste!$Q$3:$Q$245, 1, FALSE)), "", VLOOKUP(B158, Paste!$Q$3:$R$245, 2, FALSE))</f>
        <v>Y</v>
      </c>
      <c r="U158" s="18" t="str">
        <f>IF(VLOOKUP(B158, 'Points&amp;Potential'!$B$7:$O$943, 14, FALSE)=0, "", VLOOKUP(B158, 'Points&amp;Potential'!$B$7:$O$943, 14, FALSE))</f>
        <v/>
      </c>
      <c r="V158" s="7" t="str">
        <f>IF(ISERROR(VLOOKUP(B158, Paste!$T$3:$T$1045, 1, FALSE)), "", VLOOKUP(B158, Paste!$T$3:$U$1144, 2, FALSE))</f>
        <v/>
      </c>
    </row>
    <row r="159" spans="1:22">
      <c r="A159" s="11">
        <v>153</v>
      </c>
      <c r="B159" s="67" t="s">
        <v>183</v>
      </c>
      <c r="C159" s="11">
        <f>VLOOKUP(B159, Paste!$AG$3:$AH$2083, 2, FALSE)</f>
        <v>31.3</v>
      </c>
      <c r="D159" s="11" t="str">
        <f>VLOOKUP($B159, Paste!$A$3:$H$933, 6, FALSE)</f>
        <v>RW</v>
      </c>
      <c r="E159" s="11">
        <f>IFERROR(VLOOKUP($B159, Paste!$J$3:$L$933, 3, FALSE), "")</f>
        <v>55</v>
      </c>
      <c r="F159" s="11">
        <f>IFERROR(VLOOKUP($B159, Paste!$J$3:$L$933, 2, FALSE), "")</f>
        <v>75</v>
      </c>
      <c r="G159" s="11" t="str">
        <f>VLOOKUP($B159, Paste!$A$3:$H$933, 8, FALSE)</f>
        <v>CBJ</v>
      </c>
      <c r="H159" s="71">
        <f>VLOOKUP($B159, Paste!$A$3:$H$933, 2, FALSE)</f>
        <v>69</v>
      </c>
      <c r="I159" s="71">
        <f>VLOOKUP($B159, Paste!$A$3:$H$933, 3, FALSE)</f>
        <v>26.675511216423871</v>
      </c>
      <c r="J159" s="71">
        <f t="shared" si="2"/>
        <v>26.451958783576131</v>
      </c>
      <c r="K159" s="71">
        <f>VLOOKUP($B159, Paste!$A$3:$H$933, 4, FALSE)</f>
        <v>53.127470000000002</v>
      </c>
      <c r="L159" s="11" t="str">
        <f>IF(ISBLANK(VLOOKUP(B159, 'SOG&amp;PlusMinus'!$B$7:$E$912, 3, FALSE)), "", VLOOKUP(B159,'SOG&amp;PlusMinus'!$B$7:$E$912, 3, FALSE))</f>
        <v>C</v>
      </c>
      <c r="M159" s="11">
        <f>IF(ISBLANK(VLOOKUP(B159, 'SOG&amp;PlusMinus'!$B$7:$E$912, 4, FALSE)), "", VLOOKUP(B159, 'SOG&amp;PlusMinus'!$B$7:$E$912, 4, FALSE))</f>
        <v>1</v>
      </c>
      <c r="N159" s="71">
        <f>VLOOKUP($B159, Paste!$A$3:$H$933, 5, FALSE)</f>
        <v>22.863905325443788</v>
      </c>
      <c r="O159" s="11">
        <f>IF(ISERROR(VLOOKUP(B159, Paste!$AB$3:$AE$2349, 3, FALSE)), "", VLOOKUP(B159, Paste!$AB$3:$AE$2349, 3, FALSE))</f>
        <v>55</v>
      </c>
      <c r="P159" s="11">
        <f>IF(ISERROR(VLOOKUP(B159, Paste!$AB$3:$AC$2343, 2, FALSE)), "", VLOOKUP(B159, Paste!$AB$3:$AC$2343, 2, FALSE))</f>
        <v>28</v>
      </c>
      <c r="Q159" s="11">
        <f>IF(ISERROR(VLOOKUP(B159, Paste!$AB$3:$AE$2349, 4, FALSE)), "", VLOOKUP(B159, Paste!$AB$3:$AE$2349, 4, FALSE))</f>
        <v>173</v>
      </c>
      <c r="R159" s="11">
        <f>IF(ISERROR(VLOOKUP(B159, Paste!$N$3:$N$250, 1, FALSE)), "", VLOOKUP(B159, Paste!$N$3:$O$250, 2, FALSE))</f>
        <v>65</v>
      </c>
      <c r="S159" s="27">
        <f>VLOOKUP($B159, Paste!$W$3:$Z$10064, IF($H$4="Cap Hit",3, IF($H$4="AAV", 4, 2)), FALSE)</f>
        <v>6.125</v>
      </c>
      <c r="T159" s="11" t="str">
        <f>IF(ISERROR(VLOOKUP(B159, Paste!$Q$3:$Q$245, 1, FALSE)), "", VLOOKUP(B159, Paste!$Q$3:$R$245, 2, FALSE))</f>
        <v>Y</v>
      </c>
      <c r="U159" s="18" t="str">
        <f>IF(VLOOKUP(B159, 'Points&amp;Potential'!$B$7:$O$943, 14, FALSE)=0, "", VLOOKUP(B159, 'Points&amp;Potential'!$B$7:$O$943, 14, FALSE))</f>
        <v/>
      </c>
      <c r="V159" s="7" t="str">
        <f>IF(ISERROR(VLOOKUP(B159, Paste!$T$3:$T$1045, 1, FALSE)), "", VLOOKUP(B159, Paste!$T$3:$U$1144, 2, FALSE))</f>
        <v/>
      </c>
    </row>
    <row r="160" spans="1:22">
      <c r="A160" s="11">
        <v>154</v>
      </c>
      <c r="B160" s="67" t="s">
        <v>184</v>
      </c>
      <c r="C160" s="11">
        <f>VLOOKUP(B160, Paste!$AG$3:$AH$2083, 2, FALSE)</f>
        <v>25</v>
      </c>
      <c r="D160" s="11" t="str">
        <f>VLOOKUP($B160, Paste!$A$3:$H$933, 6, FALSE)</f>
        <v>LD</v>
      </c>
      <c r="E160" s="11">
        <f>IFERROR(VLOOKUP($B160, Paste!$J$3:$L$933, 3, FALSE), "")</f>
        <v>57</v>
      </c>
      <c r="F160" s="11">
        <f>IFERROR(VLOOKUP($B160, Paste!$J$3:$L$933, 2, FALSE), "")</f>
        <v>72</v>
      </c>
      <c r="G160" s="11" t="str">
        <f>VLOOKUP($B160, Paste!$A$3:$H$933, 8, FALSE)</f>
        <v>CHI</v>
      </c>
      <c r="H160" s="71">
        <f>VLOOKUP($B160, Paste!$A$3:$H$933, 2, FALSE)</f>
        <v>83</v>
      </c>
      <c r="I160" s="71">
        <f>VLOOKUP($B160, Paste!$A$3:$H$933, 3, FALSE)</f>
        <v>10.496963105812773</v>
      </c>
      <c r="J160" s="71">
        <f t="shared" si="2"/>
        <v>42.497672310853886</v>
      </c>
      <c r="K160" s="71">
        <f>VLOOKUP($B160, Paste!$A$3:$H$933, 4, FALSE)</f>
        <v>52.994635416666661</v>
      </c>
      <c r="L160" s="11" t="str">
        <f>IF(ISBLANK(VLOOKUP(B160, 'SOG&amp;PlusMinus'!$B$7:$E$912, 3, FALSE)), "", VLOOKUP(B160,'SOG&amp;PlusMinus'!$B$7:$E$912, 3, FALSE))</f>
        <v>D</v>
      </c>
      <c r="M160" s="11">
        <f>IF(ISBLANK(VLOOKUP(B160, 'SOG&amp;PlusMinus'!$B$7:$E$912, 4, FALSE)), "", VLOOKUP(B160, 'SOG&amp;PlusMinus'!$B$7:$E$912, 4, FALSE))</f>
        <v>1</v>
      </c>
      <c r="N160" s="71">
        <f>VLOOKUP($B160, Paste!$A$3:$H$933, 5, FALSE)</f>
        <v>51.481012658227847</v>
      </c>
      <c r="O160" s="11">
        <f>IF(ISERROR(VLOOKUP(B160, Paste!$AB$3:$AE$2349, 3, FALSE)), "", VLOOKUP(B160, Paste!$AB$3:$AE$2349, 3, FALSE))</f>
        <v>66</v>
      </c>
      <c r="P160" s="11">
        <f>IF(ISERROR(VLOOKUP(B160, Paste!$AB$3:$AC$2343, 2, FALSE)), "", VLOOKUP(B160, Paste!$AB$3:$AC$2343, 2, FALSE))</f>
        <v>116</v>
      </c>
      <c r="Q160" s="11">
        <f>IF(ISERROR(VLOOKUP(B160, Paste!$AB$3:$AE$2349, 4, FALSE)), "", VLOOKUP(B160, Paste!$AB$3:$AE$2349, 4, FALSE))</f>
        <v>125</v>
      </c>
      <c r="R160" s="11">
        <f>IF(ISERROR(VLOOKUP(B160, Paste!$N$3:$N$250, 1, FALSE)), "", VLOOKUP(B160, Paste!$N$3:$O$250, 2, FALSE))</f>
        <v>60</v>
      </c>
      <c r="S160" s="27">
        <f>VLOOKUP($B160, Paste!$W$3:$Z$10064, IF($H$4="Cap Hit",3, IF($H$4="AAV", 4, 2)), FALSE)</f>
        <v>6.25</v>
      </c>
      <c r="T160" s="11" t="str">
        <f>IF(ISERROR(VLOOKUP(B160, Paste!$Q$3:$Q$245, 1, FALSE)), "", VLOOKUP(B160, Paste!$Q$3:$R$245, 2, FALSE))</f>
        <v/>
      </c>
      <c r="U160" s="18" t="str">
        <f>IF(VLOOKUP(B160, 'Points&amp;Potential'!$B$7:$O$943, 14, FALSE)=0, "", VLOOKUP(B160, 'Points&amp;Potential'!$B$7:$O$943, 14, FALSE))</f>
        <v/>
      </c>
      <c r="V160" s="7" t="str">
        <f>IF(ISERROR(VLOOKUP(B160, Paste!$T$3:$T$1045, 1, FALSE)), "", VLOOKUP(B160, Paste!$T$3:$U$1144, 2, FALSE))</f>
        <v/>
      </c>
    </row>
    <row r="161" spans="1:22">
      <c r="A161" s="11">
        <v>155</v>
      </c>
      <c r="B161" s="67" t="s">
        <v>185</v>
      </c>
      <c r="C161" s="11">
        <f>VLOOKUP(B161, Paste!$AG$3:$AH$2083, 2, FALSE)</f>
        <v>31.7</v>
      </c>
      <c r="D161" s="11" t="str">
        <f>VLOOKUP($B161, Paste!$A$3:$H$933, 6, FALSE)</f>
        <v>RW</v>
      </c>
      <c r="E161" s="11">
        <f>IFERROR(VLOOKUP($B161, Paste!$J$3:$L$933, 3, FALSE), "")</f>
        <v>53</v>
      </c>
      <c r="F161" s="11">
        <f>IFERROR(VLOOKUP($B161, Paste!$J$3:$L$933, 2, FALSE), "")</f>
        <v>67</v>
      </c>
      <c r="G161" s="11" t="str">
        <f>VLOOKUP($B161, Paste!$A$3:$H$933, 8, FALSE)</f>
        <v>NJD</v>
      </c>
      <c r="H161" s="71">
        <f>VLOOKUP($B161, Paste!$A$3:$H$933, 2, FALSE)</f>
        <v>74</v>
      </c>
      <c r="I161" s="71">
        <f>VLOOKUP($B161, Paste!$A$3:$H$933, 3, FALSE)</f>
        <v>26.742606246245476</v>
      </c>
      <c r="J161" s="71">
        <f t="shared" si="2"/>
        <v>25.74176219819898</v>
      </c>
      <c r="K161" s="71">
        <f>VLOOKUP($B161, Paste!$A$3:$H$933, 4, FALSE)</f>
        <v>52.484368444444456</v>
      </c>
      <c r="L161" s="11" t="str">
        <f>IF(ISBLANK(VLOOKUP(B161, 'SOG&amp;PlusMinus'!$B$7:$E$912, 3, FALSE)), "", VLOOKUP(B161,'SOG&amp;PlusMinus'!$B$7:$E$912, 3, FALSE))</f>
        <v>C</v>
      </c>
      <c r="M161" s="11">
        <f>IF(ISBLANK(VLOOKUP(B161, 'SOG&amp;PlusMinus'!$B$7:$E$912, 4, FALSE)), "", VLOOKUP(B161, 'SOG&amp;PlusMinus'!$B$7:$E$912, 4, FALSE))</f>
        <v>1</v>
      </c>
      <c r="N161" s="71">
        <f>VLOOKUP($B161, Paste!$A$3:$H$933, 5, FALSE)</f>
        <v>34.797619047619044</v>
      </c>
      <c r="O161" s="11">
        <f>IF(ISERROR(VLOOKUP(B161, Paste!$AB$3:$AE$2349, 3, FALSE)), "", VLOOKUP(B161, Paste!$AB$3:$AE$2349, 3, FALSE))</f>
        <v>51</v>
      </c>
      <c r="P161" s="11">
        <f>IF(ISERROR(VLOOKUP(B161, Paste!$AB$3:$AC$2343, 2, FALSE)), "", VLOOKUP(B161, Paste!$AB$3:$AC$2343, 2, FALSE))</f>
        <v>33</v>
      </c>
      <c r="Q161" s="11">
        <f>IF(ISERROR(VLOOKUP(B161, Paste!$AB$3:$AE$2349, 4, FALSE)), "", VLOOKUP(B161, Paste!$AB$3:$AE$2349, 4, FALSE))</f>
        <v>141</v>
      </c>
      <c r="R161" s="11" t="str">
        <f>IF(ISERROR(VLOOKUP(B161, Paste!$N$3:$N$250, 1, FALSE)), "", VLOOKUP(B161, Paste!$N$3:$O$250, 2, FALSE))</f>
        <v/>
      </c>
      <c r="S161" s="27">
        <f>VLOOKUP($B161, Paste!$W$3:$Z$10064, IF($H$4="Cap Hit",3, IF($H$4="AAV", 4, 2)), FALSE)</f>
        <v>4.75</v>
      </c>
      <c r="T161" s="11" t="str">
        <f>IF(ISERROR(VLOOKUP(B161, Paste!$Q$3:$Q$245, 1, FALSE)), "", VLOOKUP(B161, Paste!$Q$3:$R$245, 2, FALSE))</f>
        <v/>
      </c>
      <c r="U161" s="18" t="str">
        <f>IF(VLOOKUP(B161, 'Points&amp;Potential'!$B$7:$O$943, 14, FALSE)=0, "", VLOOKUP(B161, 'Points&amp;Potential'!$B$7:$O$943, 14, FALSE))</f>
        <v/>
      </c>
      <c r="V161" s="7" t="str">
        <f>IF(ISERROR(VLOOKUP(B161, Paste!$T$3:$T$1045, 1, FALSE)), "", VLOOKUP(B161, Paste!$T$3:$U$1144, 2, FALSE))</f>
        <v/>
      </c>
    </row>
    <row r="162" spans="1:22">
      <c r="A162" s="11">
        <v>156</v>
      </c>
      <c r="B162" s="67" t="s">
        <v>186</v>
      </c>
      <c r="C162" s="11">
        <f>VLOOKUP(B162, Paste!$AG$3:$AH$2083, 2, FALSE)</f>
        <v>36</v>
      </c>
      <c r="D162" s="11" t="str">
        <f>VLOOKUP($B162, Paste!$A$3:$H$933, 6, FALSE)</f>
        <v>LD</v>
      </c>
      <c r="E162" s="11">
        <f>IFERROR(VLOOKUP($B162, Paste!$J$3:$L$933, 3, FALSE), "")</f>
        <v>48</v>
      </c>
      <c r="F162" s="11">
        <f>IFERROR(VLOOKUP($B162, Paste!$J$3:$L$933, 2, FALSE), "")</f>
        <v>68</v>
      </c>
      <c r="G162" s="11" t="str">
        <f>VLOOKUP($B162, Paste!$A$3:$H$933, 8, FALSE)</f>
        <v>NSH</v>
      </c>
      <c r="H162" s="71">
        <f>VLOOKUP($B162, Paste!$A$3:$H$933, 2, FALSE)</f>
        <v>69.666666666666671</v>
      </c>
      <c r="I162" s="71">
        <f>VLOOKUP($B162, Paste!$A$3:$H$933, 3, FALSE)</f>
        <v>14.247702254144533</v>
      </c>
      <c r="J162" s="71">
        <f t="shared" si="2"/>
        <v>37.997490745855458</v>
      </c>
      <c r="K162" s="71">
        <f>VLOOKUP($B162, Paste!$A$3:$H$933, 4, FALSE)</f>
        <v>52.245192999999993</v>
      </c>
      <c r="L162" s="11" t="str">
        <f>IF(ISBLANK(VLOOKUP(B162, 'SOG&amp;PlusMinus'!$B$7:$E$912, 3, FALSE)), "", VLOOKUP(B162,'SOG&amp;PlusMinus'!$B$7:$E$912, 3, FALSE))</f>
        <v>D</v>
      </c>
      <c r="M162" s="11">
        <f>IF(ISBLANK(VLOOKUP(B162, 'SOG&amp;PlusMinus'!$B$7:$E$912, 4, FALSE)), "", VLOOKUP(B162, 'SOG&amp;PlusMinus'!$B$7:$E$912, 4, FALSE))</f>
        <v>1</v>
      </c>
      <c r="N162" s="71">
        <f>VLOOKUP($B162, Paste!$A$3:$H$933, 5, FALSE)</f>
        <v>31.91625615763547</v>
      </c>
      <c r="O162" s="11">
        <f>IF(ISERROR(VLOOKUP(B162, Paste!$AB$3:$AE$2349, 3, FALSE)), "", VLOOKUP(B162, Paste!$AB$3:$AE$2349, 3, FALSE))</f>
        <v>28</v>
      </c>
      <c r="P162" s="11">
        <f>IF(ISERROR(VLOOKUP(B162, Paste!$AB$3:$AC$2343, 2, FALSE)), "", VLOOKUP(B162, Paste!$AB$3:$AC$2343, 2, FALSE))</f>
        <v>101</v>
      </c>
      <c r="Q162" s="11">
        <f>IF(ISERROR(VLOOKUP(B162, Paste!$AB$3:$AE$2349, 4, FALSE)), "", VLOOKUP(B162, Paste!$AB$3:$AE$2349, 4, FALSE))</f>
        <v>181</v>
      </c>
      <c r="R162" s="11" t="str">
        <f>IF(ISERROR(VLOOKUP(B162, Paste!$N$3:$N$250, 1, FALSE)), "", VLOOKUP(B162, Paste!$N$3:$O$250, 2, FALSE))</f>
        <v/>
      </c>
      <c r="S162" s="27">
        <f>VLOOKUP($B162, Paste!$W$3:$Z$10064, IF($H$4="Cap Hit",3, IF($H$4="AAV", 4, 2)), FALSE)</f>
        <v>9.0589999999999993</v>
      </c>
      <c r="T162" s="11" t="str">
        <f>IF(ISERROR(VLOOKUP(B162, Paste!$Q$3:$Q$245, 1, FALSE)), "", VLOOKUP(B162, Paste!$Q$3:$R$245, 2, FALSE))</f>
        <v>Y</v>
      </c>
      <c r="U162" s="18" t="str">
        <f>IF(VLOOKUP(B162, 'Points&amp;Potential'!$B$7:$O$943, 14, FALSE)=0, "", VLOOKUP(B162, 'Points&amp;Potential'!$B$7:$O$943, 14, FALSE))</f>
        <v/>
      </c>
      <c r="V162" s="7" t="str">
        <f>IF(ISERROR(VLOOKUP(B162, Paste!$T$3:$T$1045, 1, FALSE)), "", VLOOKUP(B162, Paste!$T$3:$U$1144, 2, FALSE))</f>
        <v/>
      </c>
    </row>
    <row r="163" spans="1:22">
      <c r="A163" s="11">
        <v>157</v>
      </c>
      <c r="B163" s="67" t="s">
        <v>187</v>
      </c>
      <c r="C163" s="11">
        <f>VLOOKUP(B163, Paste!$AG$3:$AH$2083, 2, FALSE)</f>
        <v>24.7</v>
      </c>
      <c r="D163" s="11" t="str">
        <f>VLOOKUP($B163, Paste!$A$3:$H$933, 6, FALSE)</f>
        <v>C</v>
      </c>
      <c r="E163" s="11">
        <f>IFERROR(VLOOKUP($B163, Paste!$J$3:$L$933, 3, FALSE), "")</f>
        <v>62</v>
      </c>
      <c r="F163" s="11">
        <f>IFERROR(VLOOKUP($B163, Paste!$J$3:$L$933, 2, FALSE), "")</f>
        <v>82</v>
      </c>
      <c r="G163" s="11" t="str">
        <f>VLOOKUP($B163, Paste!$A$3:$H$933, 8, FALSE)</f>
        <v>FLA</v>
      </c>
      <c r="H163" s="71">
        <f>VLOOKUP($B163, Paste!$A$3:$H$933, 2, FALSE)</f>
        <v>75.666666666666671</v>
      </c>
      <c r="I163" s="71">
        <f>VLOOKUP($B163, Paste!$A$3:$H$933, 3, FALSE)</f>
        <v>18.916666666666668</v>
      </c>
      <c r="J163" s="71">
        <f t="shared" si="2"/>
        <v>33.312265763888888</v>
      </c>
      <c r="K163" s="71">
        <f>VLOOKUP($B163, Paste!$A$3:$H$933, 4, FALSE)</f>
        <v>52.228932430555552</v>
      </c>
      <c r="L163" s="11" t="str">
        <f>IF(ISBLANK(VLOOKUP(B163, 'SOG&amp;PlusMinus'!$B$7:$E$912, 3, FALSE)), "", VLOOKUP(B163,'SOG&amp;PlusMinus'!$B$7:$E$912, 3, FALSE))</f>
        <v>C</v>
      </c>
      <c r="M163" s="11">
        <f>IF(ISBLANK(VLOOKUP(B163, 'SOG&amp;PlusMinus'!$B$7:$E$912, 4, FALSE)), "", VLOOKUP(B163, 'SOG&amp;PlusMinus'!$B$7:$E$912, 4, FALSE))</f>
        <v>2</v>
      </c>
      <c r="N163" s="71">
        <f>VLOOKUP($B163, Paste!$A$3:$H$933, 5, FALSE)</f>
        <v>39.716440422322776</v>
      </c>
      <c r="O163" s="11">
        <f>IF(ISERROR(VLOOKUP(B163, Paste!$AB$3:$AE$2349, 3, FALSE)), "", VLOOKUP(B163, Paste!$AB$3:$AE$2349, 3, FALSE))</f>
        <v>97</v>
      </c>
      <c r="P163" s="11">
        <f>IF(ISERROR(VLOOKUP(B163, Paste!$AB$3:$AC$2343, 2, FALSE)), "", VLOOKUP(B163, Paste!$AB$3:$AC$2343, 2, FALSE))</f>
        <v>45</v>
      </c>
      <c r="Q163" s="11">
        <f>IF(ISERROR(VLOOKUP(B163, Paste!$AB$3:$AE$2349, 4, FALSE)), "", VLOOKUP(B163, Paste!$AB$3:$AE$2349, 4, FALSE))</f>
        <v>159</v>
      </c>
      <c r="R163" s="11" t="str">
        <f>IF(ISERROR(VLOOKUP(B163, Paste!$N$3:$N$250, 1, FALSE)), "", VLOOKUP(B163, Paste!$N$3:$O$250, 2, FALSE))</f>
        <v/>
      </c>
      <c r="S163" s="27">
        <f>VLOOKUP($B163, Paste!$W$3:$Z$10064, IF($H$4="Cap Hit",3, IF($H$4="AAV", 4, 2)), FALSE)</f>
        <v>5</v>
      </c>
      <c r="T163" s="11"/>
      <c r="U163" s="18" t="str">
        <f>IF(VLOOKUP(B163, 'Points&amp;Potential'!$B$7:$O$943, 14, FALSE)=0, "", VLOOKUP(B163, 'Points&amp;Potential'!$B$7:$O$943, 14, FALSE))</f>
        <v/>
      </c>
      <c r="V163" s="7" t="str">
        <f>IF(ISERROR(VLOOKUP(B163, Paste!$T$3:$T$1045, 1, FALSE)), "", VLOOKUP(B163, Paste!$T$3:$U$1144, 2, FALSE))</f>
        <v/>
      </c>
    </row>
    <row r="164" spans="1:22">
      <c r="A164" s="11">
        <v>158</v>
      </c>
      <c r="B164" s="67" t="s">
        <v>188</v>
      </c>
      <c r="C164" s="11">
        <f>VLOOKUP(B164, Paste!$AG$3:$AH$2083, 2, FALSE)</f>
        <v>34.299999999999997</v>
      </c>
      <c r="D164" s="11" t="str">
        <f>VLOOKUP($B164, Paste!$A$3:$H$933, 6, FALSE)</f>
        <v>C</v>
      </c>
      <c r="E164" s="11">
        <f>IFERROR(VLOOKUP($B164, Paste!$J$3:$L$933, 3, FALSE), "")</f>
        <v>52</v>
      </c>
      <c r="F164" s="11">
        <f>IFERROR(VLOOKUP($B164, Paste!$J$3:$L$933, 2, FALSE), "")</f>
        <v>65</v>
      </c>
      <c r="G164" s="11" t="str">
        <f>VLOOKUP($B164, Paste!$A$3:$H$933, 8, FALSE)</f>
        <v>ANA</v>
      </c>
      <c r="H164" s="71">
        <f>VLOOKUP($B164, Paste!$A$3:$H$933, 2, FALSE)</f>
        <v>72</v>
      </c>
      <c r="I164" s="71">
        <f>VLOOKUP($B164, Paste!$A$3:$H$933, 3, FALSE)</f>
        <v>18.443337503204937</v>
      </c>
      <c r="J164" s="71">
        <f t="shared" si="2"/>
        <v>33.525913746795055</v>
      </c>
      <c r="K164" s="71">
        <f>VLOOKUP($B164, Paste!$A$3:$H$933, 4, FALSE)</f>
        <v>51.969251249999992</v>
      </c>
      <c r="L164" s="11" t="str">
        <f>IF(ISBLANK(VLOOKUP(B164, 'SOG&amp;PlusMinus'!$B$7:$E$912, 3, FALSE)), "", VLOOKUP(B164,'SOG&amp;PlusMinus'!$B$7:$E$912, 3, FALSE))</f>
        <v>D</v>
      </c>
      <c r="M164" s="11">
        <f>IF(ISBLANK(VLOOKUP(B164, 'SOG&amp;PlusMinus'!$B$7:$E$912, 4, FALSE)), "", VLOOKUP(B164, 'SOG&amp;PlusMinus'!$B$7:$E$912, 4, FALSE))</f>
        <v>1</v>
      </c>
      <c r="N164" s="71">
        <f>VLOOKUP($B164, Paste!$A$3:$H$933, 5, FALSE)</f>
        <v>26.742857142857144</v>
      </c>
      <c r="O164" s="11">
        <f>IF(ISERROR(VLOOKUP(B164, Paste!$AB$3:$AE$2349, 3, FALSE)), "", VLOOKUP(B164, Paste!$AB$3:$AE$2349, 3, FALSE))</f>
        <v>36</v>
      </c>
      <c r="P164" s="11">
        <f>IF(ISERROR(VLOOKUP(B164, Paste!$AB$3:$AC$2343, 2, FALSE)), "", VLOOKUP(B164, Paste!$AB$3:$AC$2343, 2, FALSE))</f>
        <v>50</v>
      </c>
      <c r="Q164" s="11">
        <f>IF(ISERROR(VLOOKUP(B164, Paste!$AB$3:$AE$2349, 4, FALSE)), "", VLOOKUP(B164, Paste!$AB$3:$AE$2349, 4, FALSE))</f>
        <v>137</v>
      </c>
      <c r="R164" s="11" t="str">
        <f>IF(ISERROR(VLOOKUP(B164, Paste!$N$3:$N$250, 1, FALSE)), "", VLOOKUP(B164, Paste!$N$3:$O$250, 2, FALSE))</f>
        <v/>
      </c>
      <c r="S164" s="27">
        <f>VLOOKUP($B164, Paste!$W$3:$Z$10064, IF($H$4="Cap Hit",3, IF($H$4="AAV", 4, 2)), FALSE)</f>
        <v>7</v>
      </c>
      <c r="T164" s="11" t="str">
        <f>IF(ISERROR(VLOOKUP(B164, Paste!$Q$3:$Q$245, 1, FALSE)), "", VLOOKUP(B164, Paste!$Q$3:$R$245, 2, FALSE))</f>
        <v>Y</v>
      </c>
      <c r="U164" s="18" t="str">
        <f>IF(VLOOKUP(B164, 'Points&amp;Potential'!$B$7:$O$943, 14, FALSE)=0, "", VLOOKUP(B164, 'Points&amp;Potential'!$B$7:$O$943, 14, FALSE))</f>
        <v/>
      </c>
      <c r="V164" s="7" t="str">
        <f>IF(ISERROR(VLOOKUP(B164, Paste!$T$3:$T$1045, 1, FALSE)), "", VLOOKUP(B164, Paste!$T$3:$U$1144, 2, FALSE))</f>
        <v/>
      </c>
    </row>
    <row r="165" spans="1:22">
      <c r="A165" s="11">
        <v>159</v>
      </c>
      <c r="B165" s="10" t="s">
        <v>189</v>
      </c>
      <c r="C165" s="11">
        <f>VLOOKUP(B165, Paste!$AG$3:$AH$2083, 2, FALSE)</f>
        <v>21.1</v>
      </c>
      <c r="D165" s="11" t="str">
        <f>VLOOKUP($B165, Paste!$A$3:$H$933, 6, FALSE)</f>
        <v>LW</v>
      </c>
      <c r="E165" s="11">
        <f>IFERROR(VLOOKUP($B165, Paste!$J$3:$L$933, 3, FALSE), "")</f>
        <v>60</v>
      </c>
      <c r="F165" s="11">
        <f>IFERROR(VLOOKUP($B165, Paste!$J$3:$L$933, 2, FALSE), "")</f>
        <v>82</v>
      </c>
      <c r="G165" s="11" t="str">
        <f>VLOOKUP($B165, Paste!$A$3:$H$933, 8, FALSE)</f>
        <v>NYR</v>
      </c>
      <c r="H165" s="71">
        <f>VLOOKUP($B165, Paste!$A$3:$H$933, 2, FALSE)</f>
        <v>79</v>
      </c>
      <c r="I165" s="71">
        <f>VLOOKUP($B165, Paste!$A$3:$H$933, 3, FALSE)</f>
        <v>19.75</v>
      </c>
      <c r="J165" s="71">
        <f t="shared" si="2"/>
        <v>31.866789583333336</v>
      </c>
      <c r="K165" s="71">
        <f>VLOOKUP($B165, Paste!$A$3:$H$933, 4, FALSE)</f>
        <v>51.616789583333336</v>
      </c>
      <c r="L165" s="11" t="str">
        <f>IF(ISBLANK(VLOOKUP(B165, 'SOG&amp;PlusMinus'!$B$7:$E$912, 3, FALSE)), "", VLOOKUP(B165,'SOG&amp;PlusMinus'!$B$7:$E$912, 3, FALSE))</f>
        <v>C</v>
      </c>
      <c r="M165" s="11">
        <f>IF(ISBLANK(VLOOKUP(B165, 'SOG&amp;PlusMinus'!$B$7:$E$912, 4, FALSE)), "", VLOOKUP(B165, 'SOG&amp;PlusMinus'!$B$7:$E$912, 4, FALSE))</f>
        <v>2</v>
      </c>
      <c r="N165" s="71">
        <f>VLOOKUP($B165, Paste!$A$3:$H$933, 5, FALSE)</f>
        <v>23.7</v>
      </c>
      <c r="O165" s="11">
        <f>IF(ISERROR(VLOOKUP(B165, Paste!$AB$3:$AE$2349, 3, FALSE)), "", VLOOKUP(B165, Paste!$AB$3:$AE$2349, 3, FALSE))</f>
        <v>44</v>
      </c>
      <c r="P165" s="11">
        <f>IF(ISERROR(VLOOKUP(B165, Paste!$AB$3:$AC$2343, 2, FALSE)), "", VLOOKUP(B165, Paste!$AB$3:$AC$2343, 2, FALSE))</f>
        <v>40</v>
      </c>
      <c r="Q165" s="11">
        <f>IF(ISERROR(VLOOKUP(B165, Paste!$AB$3:$AE$2349, 4, FALSE)), "", VLOOKUP(B165, Paste!$AB$3:$AE$2349, 4, FALSE))</f>
        <v>134</v>
      </c>
      <c r="R165" s="11">
        <f>IF(ISERROR(VLOOKUP(B165, Paste!$N$3:$N$250, 1, FALSE)), "", VLOOKUP(B165, Paste!$N$3:$O$250, 2, FALSE))</f>
        <v>65</v>
      </c>
      <c r="S165" s="27">
        <f>VLOOKUP($B165, Paste!$W$3:$Z$10064, IF($H$4="Cap Hit",3, IF($H$4="AAV", 4, 2)), FALSE)</f>
        <v>1.233333</v>
      </c>
      <c r="T165" s="11" t="str">
        <f>IF(ISERROR(VLOOKUP(B165, Paste!$Q$3:$Q$245, 1, FALSE)), "", VLOOKUP(B165, Paste!$Q$3:$R$245, 2, FALSE))</f>
        <v/>
      </c>
      <c r="U165" s="18" t="str">
        <f>IF(VLOOKUP(B165, 'Points&amp;Potential'!$B$7:$O$943, 14, FALSE)=0, "", VLOOKUP(B165, 'Points&amp;Potential'!$B$7:$O$943, 14, FALSE))</f>
        <v/>
      </c>
      <c r="V165" s="7" t="str">
        <f>IF(ISERROR(VLOOKUP(B165, Paste!$T$3:$T$1045, 1, FALSE)), "", VLOOKUP(B165, Paste!$T$3:$U$1144, 2, FALSE))</f>
        <v/>
      </c>
    </row>
    <row r="166" spans="1:22">
      <c r="A166" s="11">
        <v>160</v>
      </c>
      <c r="B166" s="67" t="s">
        <v>190</v>
      </c>
      <c r="C166" s="11">
        <f>VLOOKUP(B166, Paste!$AG$3:$AH$2083, 2, FALSE)</f>
        <v>28.2</v>
      </c>
      <c r="D166" s="11" t="str">
        <f>VLOOKUP($B166, Paste!$A$3:$H$933, 6, FALSE)</f>
        <v>LW</v>
      </c>
      <c r="E166" s="11">
        <f>IFERROR(VLOOKUP($B166, Paste!$J$3:$L$933, 3, FALSE), "")</f>
        <v>47</v>
      </c>
      <c r="F166" s="11">
        <f>IFERROR(VLOOKUP($B166, Paste!$J$3:$L$933, 2, FALSE), "")</f>
        <v>58</v>
      </c>
      <c r="G166" s="11" t="str">
        <f>VLOOKUP($B166, Paste!$A$3:$H$933, 8, FALSE)</f>
        <v>VGK</v>
      </c>
      <c r="H166" s="71">
        <f>VLOOKUP($B166, Paste!$A$3:$H$933, 2, FALSE)</f>
        <v>75</v>
      </c>
      <c r="I166" s="71">
        <f>VLOOKUP($B166, Paste!$A$3:$H$933, 3, FALSE)</f>
        <v>22.5</v>
      </c>
      <c r="J166" s="71">
        <f t="shared" si="2"/>
        <v>28.948556249999989</v>
      </c>
      <c r="K166" s="71">
        <f>VLOOKUP($B166, Paste!$A$3:$H$933, 4, FALSE)</f>
        <v>51.448556249999989</v>
      </c>
      <c r="L166" s="11" t="str">
        <f>IF(ISBLANK(VLOOKUP(B166, 'SOG&amp;PlusMinus'!$B$7:$E$912, 3, FALSE)), "", VLOOKUP(B166,'SOG&amp;PlusMinus'!$B$7:$E$912, 3, FALSE))</f>
        <v>C</v>
      </c>
      <c r="M166" s="11">
        <f>IF(ISBLANK(VLOOKUP(B166, 'SOG&amp;PlusMinus'!$B$7:$E$912, 4, FALSE)), "", VLOOKUP(B166, 'SOG&amp;PlusMinus'!$B$7:$E$912, 4, FALSE))</f>
        <v>2</v>
      </c>
      <c r="N166" s="71">
        <f>VLOOKUP($B166, Paste!$A$3:$H$933, 5, FALSE)</f>
        <v>45</v>
      </c>
      <c r="O166" s="11">
        <f>IF(ISERROR(VLOOKUP(B166, Paste!$AB$3:$AE$2349, 3, FALSE)), "", VLOOKUP(B166, Paste!$AB$3:$AE$2349, 3, FALSE))</f>
        <v>122</v>
      </c>
      <c r="P166" s="11">
        <f>IF(ISERROR(VLOOKUP(B166, Paste!$AB$3:$AC$2343, 2, FALSE)), "", VLOOKUP(B166, Paste!$AB$3:$AC$2343, 2, FALSE))</f>
        <v>34</v>
      </c>
      <c r="Q166" s="11">
        <f>IF(ISERROR(VLOOKUP(B166, Paste!$AB$3:$AE$2349, 4, FALSE)), "", VLOOKUP(B166, Paste!$AB$3:$AE$2349, 4, FALSE))</f>
        <v>113</v>
      </c>
      <c r="R166" s="11">
        <f>IF(ISERROR(VLOOKUP(B166, Paste!$N$3:$N$250, 1, FALSE)), "", VLOOKUP(B166, Paste!$N$3:$O$250, 2, FALSE))</f>
        <v>60</v>
      </c>
      <c r="S166" s="27">
        <f>VLOOKUP($B166, Paste!$W$3:$Z$10064, IF($H$4="Cap Hit",3, IF($H$4="AAV", 4, 2)), FALSE)</f>
        <v>2.5</v>
      </c>
      <c r="T166" s="11" t="str">
        <f>IF(ISERROR(VLOOKUP(B166, Paste!$Q$3:$Q$245, 1, FALSE)), "", VLOOKUP(B166, Paste!$Q$3:$R$245, 2, FALSE))</f>
        <v>Y</v>
      </c>
      <c r="U166" s="18" t="str">
        <f>IF(VLOOKUP(B166, 'Points&amp;Potential'!$B$7:$O$943, 14, FALSE)=0, "", VLOOKUP(B166, 'Points&amp;Potential'!$B$7:$O$943, 14, FALSE))</f>
        <v/>
      </c>
      <c r="V166" s="7" t="str">
        <f>IF(ISERROR(VLOOKUP(B166, Paste!$T$3:$T$1045, 1, FALSE)), "", VLOOKUP(B166, Paste!$T$3:$U$1144, 2, FALSE))</f>
        <v/>
      </c>
    </row>
    <row r="167" spans="1:22">
      <c r="A167" s="11">
        <v>161</v>
      </c>
      <c r="B167" s="67" t="s">
        <v>191</v>
      </c>
      <c r="C167" s="11">
        <f>VLOOKUP(B167, Paste!$AG$3:$AH$2083, 2, FALSE)</f>
        <v>32.1</v>
      </c>
      <c r="D167" s="11" t="str">
        <f>VLOOKUP($B167, Paste!$A$3:$H$933, 6, FALSE)</f>
        <v>C</v>
      </c>
      <c r="E167" s="11">
        <f>IFERROR(VLOOKUP($B167, Paste!$J$3:$L$933, 3, FALSE), "")</f>
        <v>52</v>
      </c>
      <c r="F167" s="11">
        <f>IFERROR(VLOOKUP($B167, Paste!$J$3:$L$933, 2, FALSE), "")</f>
        <v>65</v>
      </c>
      <c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f>VLOOKUP($B167, Paste!$A$3:$H$933, 3, FALSE)</f>
        <v>15.933333333333335</v>
      </c>
      <c r="J167" s="71">
        <f t="shared" si="2"/>
        <v>34.947028124999989</v>
      </c>
      <c r="K167" s="71">
        <f>VLOOKUP($B167, Paste!$A$3:$H$933, 4, FALSE)</f>
        <v>50.880361458333326</v>
      </c>
      <c r="L167" s="11" t="str">
        <f>IF(ISBLANK(VLOOKUP(B167, 'SOG&amp;PlusMinus'!$B$7:$E$912, 3, FALSE)), "", VLOOKUP(B167,'SOG&amp;PlusMinus'!$B$7:$E$912, 3, FALSE))</f>
        <v>D</v>
      </c>
      <c r="M167" s="11">
        <f>IF(ISBLANK(VLOOKUP(B167, 'SOG&amp;PlusMinus'!$B$7:$E$912, 4, FALSE)), "", VLOOKUP(B167, 'SOG&amp;PlusMinus'!$B$7:$E$912, 4, FALSE))</f>
        <v>2</v>
      </c>
      <c r="N167" s="71">
        <f>VLOOKUP($B167, Paste!$A$3:$H$933, 5, FALSE)</f>
        <v>21.540772532188843</v>
      </c>
      <c r="O167" s="11">
        <f>IF(ISERROR(VLOOKUP(B167, Paste!$AB$3:$AE$2349, 3, FALSE)), "", VLOOKUP(B167, Paste!$AB$3:$AE$2349, 3, FALSE))</f>
        <v>24</v>
      </c>
      <c r="P167" s="11">
        <f>IF(ISERROR(VLOOKUP(B167, Paste!$AB$3:$AC$2343, 2, FALSE)), "", VLOOKUP(B167, Paste!$AB$3:$AC$2343, 2, FALSE))</f>
        <v>50</v>
      </c>
      <c r="Q167" s="11">
        <f>IF(ISERROR(VLOOKUP(B167, Paste!$AB$3:$AE$2349, 4, FALSE)), "", VLOOKUP(B167, Paste!$AB$3:$AE$2349, 4, FALSE))</f>
        <v>88</v>
      </c>
      <c r="R167" s="11" t="str">
        <f>IF(ISERROR(VLOOKUP(B167, Paste!$N$3:$N$250, 1, FALSE)), "", VLOOKUP(B167, Paste!$N$3:$O$250, 2, FALSE))</f>
        <v/>
      </c>
      <c r="S167" s="27">
        <f>VLOOKUP($B167, Paste!$W$3:$Z$10064, IF($H$4="Cap Hit",3, IF($H$4="AAV", 4, 2)), FALSE)</f>
        <v>6.25</v>
      </c>
      <c r="T167" s="11" t="str">
        <f>IF(ISERROR(VLOOKUP(B167, Paste!$Q$3:$Q$245, 1, FALSE)), "", VLOOKUP(B167, Paste!$Q$3:$R$245, 2, FALSE))</f>
        <v/>
      </c>
      <c r="U167" s="18" t="str">
        <f>IF(VLOOKUP(B167, 'Points&amp;Potential'!$B$7:$O$943, 14, FALSE)=0, "", VLOOKUP(B167, 'Points&amp;Potential'!$B$7:$O$943, 14, FALSE))</f>
        <v/>
      </c>
      <c r="V167" s="7" t="str">
        <f>IF(ISERROR(VLOOKUP(B167, Paste!$T$3:$T$1045, 1, FALSE)), "", VLOOKUP(B167, Paste!$T$3:$U$1144, 2, FALSE))</f>
        <v/>
      </c>
    </row>
    <row r="168" spans="1:22">
      <c r="A168" s="11">
        <v>162</v>
      </c>
      <c r="B168" s="67" t="s">
        <v>192</v>
      </c>
      <c r="C168" s="11">
        <f>VLOOKUP(B168, Paste!$AG$3:$AH$2083, 2, FALSE)</f>
        <v>25.4</v>
      </c>
      <c r="D168" s="11" t="str">
        <f>VLOOKUP($B168, Paste!$A$3:$H$933, 6, FALSE)</f>
        <v>LW</v>
      </c>
      <c r="E168" s="11" t="str">
        <f>IFERROR(VLOOKUP($B168, Paste!$J$3:$L$933, 3, FALSE), "")</f>
        <v/>
      </c>
      <c r="F168" s="11" t="str">
        <f>IFERROR(VLOOKUP($B168, Paste!$J$3:$L$933, 2, FALSE), "")</f>
        <v/>
      </c>
      <c r="G168" s="11" t="str">
        <f>VLOOKUP($B168, Paste!$A$3:$H$933, 8, FALSE)</f>
        <v>PIT</v>
      </c>
      <c r="H168" s="71">
        <f>VLOOKUP($B168, Paste!$A$3:$H$933, 2, FALSE)</f>
        <v>71</v>
      </c>
      <c r="I168" s="71">
        <f>VLOOKUP($B168, Paste!$A$3:$H$933, 3, FALSE)</f>
        <v>21.3</v>
      </c>
      <c r="J168" s="71">
        <f t="shared" si="2"/>
        <v>29.338087500000004</v>
      </c>
      <c r="K168" s="71">
        <f>VLOOKUP($B168, Paste!$A$3:$H$933, 4, FALSE)</f>
        <v>50.638087500000005</v>
      </c>
      <c r="L168" s="11" t="str">
        <f>IF(ISBLANK(VLOOKUP(B168, 'SOG&amp;PlusMinus'!$B$7:$E$912, 3, FALSE)), "", VLOOKUP(B168,'SOG&amp;PlusMinus'!$B$7:$E$912, 3, FALSE))</f>
        <v>C</v>
      </c>
      <c r="M168" s="11">
        <f>IF(ISBLANK(VLOOKUP(B168, 'SOG&amp;PlusMinus'!$B$7:$E$912, 4, FALSE)), "", VLOOKUP(B168, 'SOG&amp;PlusMinus'!$B$7:$E$912, 4, FALSE))</f>
        <v>2</v>
      </c>
      <c r="N168" s="71">
        <f>VLOOKUP($B168, Paste!$A$3:$H$933, 5, FALSE)</f>
        <v>9.1612903225806441</v>
      </c>
      <c r="O168" s="11">
        <f>IF(ISERROR(VLOOKUP(B168, Paste!$AB$3:$AE$2349, 3, FALSE)), "", VLOOKUP(B168, Paste!$AB$3:$AE$2349, 3, FALSE))</f>
        <v>57</v>
      </c>
      <c r="P168" s="11">
        <f>IF(ISERROR(VLOOKUP(B168, Paste!$AB$3:$AC$2343, 2, FALSE)), "", VLOOKUP(B168, Paste!$AB$3:$AC$2343, 2, FALSE))</f>
        <v>32</v>
      </c>
      <c r="Q168" s="11">
        <f>IF(ISERROR(VLOOKUP(B168, Paste!$AB$3:$AE$2349, 4, FALSE)), "", VLOOKUP(B168, Paste!$AB$3:$AE$2349, 4, FALSE))</f>
        <v>149</v>
      </c>
      <c r="R168" s="11" t="str">
        <f>IF(ISERROR(VLOOKUP(B168, Paste!$N$3:$N$250, 1, FALSE)), "", VLOOKUP(B168, Paste!$N$3:$O$250, 2, FALSE))</f>
        <v/>
      </c>
      <c r="S168" s="27">
        <f>VLOOKUP($B168, Paste!$W$3:$Z$10064, IF($H$4="Cap Hit",3, IF($H$4="AAV", 4, 2)), FALSE)</f>
        <v>6.25</v>
      </c>
      <c r="T168" s="11" t="str">
        <f>IF(ISERROR(VLOOKUP(B168, Paste!$Q$3:$Q$245, 1, FALSE)), "", VLOOKUP(B168, Paste!$Q$3:$R$245, 2, FALSE))</f>
        <v>Y</v>
      </c>
      <c r="U168" s="18" t="str">
        <f>IF(VLOOKUP(B168, 'Points&amp;Potential'!$B$7:$O$943, 14, FALSE)=0, "", VLOOKUP(B168, 'Points&amp;Potential'!$B$7:$O$943, 14, FALSE))</f>
        <v/>
      </c>
      <c r="V168" s="7" t="str">
        <f>IF(ISERROR(VLOOKUP(B168, Paste!$T$3:$T$1045, 1, FALSE)), "", VLOOKUP(B168, Paste!$T$3:$U$1144, 2, FALSE))</f>
        <v/>
      </c>
    </row>
    <row r="169" spans="1:22">
      <c r="A169" s="11">
        <v>163</v>
      </c>
      <c r="B169" s="67" t="s">
        <v>193</v>
      </c>
      <c r="C169" s="11">
        <f>VLOOKUP(B169, Paste!$AG$3:$AH$2083, 2, FALSE)</f>
        <v>30.4</v>
      </c>
      <c r="D169" s="11" t="str">
        <f>VLOOKUP($B169, Paste!$A$3:$H$933, 6, FALSE)</f>
        <v>C</v>
      </c>
      <c r="E169" s="11" t="str">
        <f>IFERROR(VLOOKUP($B169, Paste!$J$3:$L$933, 3, FALSE), "")</f>
        <v/>
      </c>
      <c r="F169" s="11" t="str">
        <f>IFERROR(VLOOKUP($B169, Paste!$J$3:$L$933, 2, FALSE), "")</f>
        <v/>
      </c>
      <c r="G169" s="11" t="str">
        <f>VLOOKUP($B169, Paste!$A$3:$H$933, 8, FALSE)</f>
        <v>PHI</v>
      </c>
      <c r="H169" s="71">
        <f>VLOOKUP($B169, Paste!$A$3:$H$933, 2, FALSE)</f>
        <v>79</v>
      </c>
      <c r="I169" s="71">
        <f>VLOOKUP($B169, Paste!$A$3:$H$933, 3, FALSE)</f>
        <v>17.38</v>
      </c>
      <c r="J169" s="71">
        <f t="shared" si="2"/>
        <v>32.993323000000004</v>
      </c>
      <c r="K169" s="71">
        <f>VLOOKUP($B169, Paste!$A$3:$H$933, 4, FALSE)</f>
        <v>50.373323000000006</v>
      </c>
      <c r="L169" s="11" t="str">
        <f>IF(ISBLANK(VLOOKUP(B169, 'SOG&amp;PlusMinus'!$B$7:$E$912, 3, FALSE)), "", VLOOKUP(B169,'SOG&amp;PlusMinus'!$B$7:$E$912, 3, FALSE))</f>
        <v>B</v>
      </c>
      <c r="M169" s="11">
        <f>IF(ISBLANK(VLOOKUP(B169, 'SOG&amp;PlusMinus'!$B$7:$E$912, 4, FALSE)), "", VLOOKUP(B169, 'SOG&amp;PlusMinus'!$B$7:$E$912, 4, FALSE))</f>
        <v>2</v>
      </c>
      <c r="N169" s="71">
        <f>VLOOKUP($B169, Paste!$A$3:$H$933, 5, FALSE)</f>
        <v>22.12</v>
      </c>
      <c r="O169" s="11">
        <f>IF(ISERROR(VLOOKUP(B169, Paste!$AB$3:$AE$2349, 3, FALSE)), "", VLOOKUP(B169, Paste!$AB$3:$AE$2349, 3, FALSE))</f>
        <v>36</v>
      </c>
      <c r="P169" s="11">
        <f>IF(ISERROR(VLOOKUP(B169, Paste!$AB$3:$AC$2343, 2, FALSE)), "", VLOOKUP(B169, Paste!$AB$3:$AC$2343, 2, FALSE))</f>
        <v>55</v>
      </c>
      <c r="Q169" s="11">
        <f>IF(ISERROR(VLOOKUP(B169, Paste!$AB$3:$AE$2349, 4, FALSE)), "", VLOOKUP(B169, Paste!$AB$3:$AE$2349, 4, FALSE))</f>
        <v>142</v>
      </c>
      <c r="R169" s="11" t="str">
        <f>IF(ISERROR(VLOOKUP(B169, Paste!$N$3:$N$250, 1, FALSE)), "", VLOOKUP(B169, Paste!$N$3:$O$250, 2, FALSE))</f>
        <v/>
      </c>
      <c r="S169" s="27">
        <f>VLOOKUP($B169, Paste!$W$3:$Z$10064, IF($H$4="Cap Hit",3, IF($H$4="AAV", 4, 2)), FALSE)</f>
        <v>5.15</v>
      </c>
      <c r="T169" s="11" t="str">
        <f>IF(ISERROR(VLOOKUP(B169, Paste!$Q$3:$Q$245, 1, FALSE)), "", VLOOKUP(B169, Paste!$Q$3:$R$245, 2, FALSE))</f>
        <v/>
      </c>
      <c r="U169" s="18" t="str">
        <f>IF(VLOOKUP(B169, 'Points&amp;Potential'!$B$7:$O$943, 14, FALSE)=0, "", VLOOKUP(B169, 'Points&amp;Potential'!$B$7:$O$943, 14, FALSE))</f>
        <v/>
      </c>
      <c r="V169" s="7" t="str">
        <f>IF(ISERROR(VLOOKUP(B169, Paste!$T$3:$T$1045, 1, FALSE)), "", VLOOKUP(B169, Paste!$T$3:$U$1144, 2, FALSE))</f>
        <v/>
      </c>
    </row>
    <row r="170" spans="1:22">
      <c r="A170" s="11">
        <v>164</v>
      </c>
      <c r="B170" s="67" t="s">
        <v>194</v>
      </c>
      <c r="C170" s="11">
        <f>VLOOKUP(B170, Paste!$AG$3:$AH$2083, 2, FALSE)</f>
        <v>28.9</v>
      </c>
      <c r="D170" s="11" t="str">
        <f>VLOOKUP($B170, Paste!$A$3:$H$933, 6, FALSE)</f>
        <v>C</v>
      </c>
      <c r="E170" s="11">
        <f>IFERROR(VLOOKUP($B170, Paste!$J$3:$L$933, 3, FALSE), "")</f>
        <v>55</v>
      </c>
      <c r="F170" s="11">
        <f>IFERROR(VLOOKUP($B170, Paste!$J$3:$L$933, 2, FALSE), "")</f>
        <v>70</v>
      </c>
      <c r="G170" s="11" t="str">
        <f>VLOOKUP($B170, Paste!$A$3:$H$933, 8, FALSE)</f>
        <v>TBL</v>
      </c>
      <c r="H170" s="71">
        <f>VLOOKUP($B170, Paste!$A$3:$H$933, 2, FALSE)</f>
        <v>78.666666666666671</v>
      </c>
      <c r="I170" s="71">
        <f>VLOOKUP($B170, Paste!$A$3:$H$933, 3, FALSE)</f>
        <v>24.221956039233326</v>
      </c>
      <c r="J170" s="71">
        <f t="shared" si="2"/>
        <v>26.036534990859273</v>
      </c>
      <c r="K170" s="71">
        <f>VLOOKUP($B170, Paste!$A$3:$H$933, 4, FALSE)</f>
        <v>50.2584910300926</v>
      </c>
      <c r="L170" s="11" t="str">
        <f>IF(ISBLANK(VLOOKUP(B170, 'SOG&amp;PlusMinus'!$B$7:$E$912, 3, FALSE)), "", VLOOKUP(B170,'SOG&amp;PlusMinus'!$B$7:$E$912, 3, FALSE))</f>
        <v>A</v>
      </c>
      <c r="M170" s="11">
        <f>IF(ISBLANK(VLOOKUP(B170, 'SOG&amp;PlusMinus'!$B$7:$E$912, 4, FALSE)), "", VLOOKUP(B170, 'SOG&amp;PlusMinus'!$B$7:$E$912, 4, FALSE))</f>
        <v>2</v>
      </c>
      <c r="N170" s="71">
        <f>VLOOKUP($B170, Paste!$A$3:$H$933, 5, FALSE)</f>
        <v>38.991304347826095</v>
      </c>
      <c r="O170" s="11">
        <f>IF(ISERROR(VLOOKUP(B170, Paste!$AB$3:$AE$2349, 3, FALSE)), "", VLOOKUP(B170, Paste!$AB$3:$AE$2349, 3, FALSE))</f>
        <v>48</v>
      </c>
      <c r="P170" s="11">
        <f>IF(ISERROR(VLOOKUP(B170, Paste!$AB$3:$AC$2343, 2, FALSE)), "", VLOOKUP(B170, Paste!$AB$3:$AC$2343, 2, FALSE))</f>
        <v>55</v>
      </c>
      <c r="Q170" s="11">
        <f>IF(ISERROR(VLOOKUP(B170, Paste!$AB$3:$AE$2349, 4, FALSE)), "", VLOOKUP(B170, Paste!$AB$3:$AE$2349, 4, FALSE))</f>
        <v>142</v>
      </c>
      <c r="R170" s="11" t="str">
        <f>IF(ISERROR(VLOOKUP(B170, Paste!$N$3:$N$250, 1, FALSE)), "", VLOOKUP(B170, Paste!$N$3:$O$250, 2, FALSE))</f>
        <v/>
      </c>
      <c r="S170" s="27">
        <f>VLOOKUP($B170, Paste!$W$3:$Z$10064, IF($H$4="Cap Hit",3, IF($H$4="AAV", 4, 2)), FALSE)</f>
        <v>6.25</v>
      </c>
      <c r="T170" s="11" t="str">
        <f>IF(ISERROR(VLOOKUP(B170, Paste!$Q$3:$Q$245, 1, FALSE)), "", VLOOKUP(B170, Paste!$Q$3:$R$245, 2, FALSE))</f>
        <v/>
      </c>
      <c r="U170" s="18" t="str">
        <f>IF(VLOOKUP(B170, 'Points&amp;Potential'!$B$7:$O$943, 14, FALSE)=0, "", VLOOKUP(B170, 'Points&amp;Potential'!$B$7:$O$943, 14, FALSE))</f>
        <v/>
      </c>
      <c r="V170" s="7" t="str">
        <f>IF(ISERROR(VLOOKUP(B170, Paste!$T$3:$T$1045, 1, FALSE)), "", VLOOKUP(B170, Paste!$T$3:$U$1144, 2, FALSE))</f>
        <v/>
      </c>
    </row>
    <row r="171" spans="1:22">
      <c r="A171" s="11">
        <v>165</v>
      </c>
      <c r="B171" s="67" t="s">
        <v>195</v>
      </c>
      <c r="C171" s="11">
        <f>VLOOKUP(B171, Paste!$AG$3:$AH$2083, 2, FALSE)</f>
        <v>33</v>
      </c>
      <c r="D171" s="11" t="str">
        <f>VLOOKUP($B171, Paste!$A$3:$H$933, 6, FALSE)</f>
        <v>LW</v>
      </c>
      <c r="E171" s="11">
        <f>IFERROR(VLOOKUP($B171, Paste!$J$3:$L$933, 3, FALSE), "")</f>
        <v>50</v>
      </c>
      <c r="F171" s="11">
        <f>IFERROR(VLOOKUP($B171, Paste!$J$3:$L$933, 2, FALSE), "")</f>
        <v>67</v>
      </c>
      <c r="G171" s="11" t="str">
        <f>VLOOKUP($B171, Paste!$A$3:$H$933, 8, FALSE)</f>
        <v>CGY</v>
      </c>
      <c r="H171" s="71">
        <f>VLOOKUP($B171, Paste!$A$3:$H$933, 2, FALSE)</f>
        <v>78</v>
      </c>
      <c r="I171" s="71">
        <f>VLOOKUP($B171, Paste!$A$3:$H$933, 3, FALSE)</f>
        <v>17.66587056543921</v>
      </c>
      <c r="J171" s="71">
        <f t="shared" si="2"/>
        <v>32.512058372060793</v>
      </c>
      <c r="K171" s="71">
        <f>VLOOKUP($B171, Paste!$A$3:$H$933, 4, FALSE)</f>
        <v>50.177928937499999</v>
      </c>
      <c r="L171" s="11" t="str">
        <f>IF(ISBLANK(VLOOKUP(B171, 'SOG&amp;PlusMinus'!$B$7:$E$912, 3, FALSE)), "", VLOOKUP(B171,'SOG&amp;PlusMinus'!$B$7:$E$912, 3, FALSE))</f>
        <v>D</v>
      </c>
      <c r="M171" s="11">
        <f>IF(ISBLANK(VLOOKUP(B171, 'SOG&amp;PlusMinus'!$B$7:$E$912, 4, FALSE)), "", VLOOKUP(B171, 'SOG&amp;PlusMinus'!$B$7:$E$912, 4, FALSE))</f>
        <v>1</v>
      </c>
      <c r="N171" s="71">
        <f>VLOOKUP($B171, Paste!$A$3:$H$933, 5, FALSE)</f>
        <v>45.622641509433961</v>
      </c>
      <c r="O171" s="11">
        <f>IF(ISERROR(VLOOKUP(B171, Paste!$AB$3:$AE$2349, 3, FALSE)), "", VLOOKUP(B171, Paste!$AB$3:$AE$2349, 3, FALSE))</f>
        <v>43</v>
      </c>
      <c r="P171" s="11">
        <f>IF(ISERROR(VLOOKUP(B171, Paste!$AB$3:$AC$2343, 2, FALSE)), "", VLOOKUP(B171, Paste!$AB$3:$AC$2343, 2, FALSE))</f>
        <v>39</v>
      </c>
      <c r="Q171" s="11">
        <f>IF(ISERROR(VLOOKUP(B171, Paste!$AB$3:$AE$2349, 4, FALSE)), "", VLOOKUP(B171, Paste!$AB$3:$AE$2349, 4, FALSE))</f>
        <v>133</v>
      </c>
      <c r="R171" s="11" t="str">
        <f>IF(ISERROR(VLOOKUP(B171, Paste!$N$3:$N$250, 1, FALSE)), "", VLOOKUP(B171, Paste!$N$3:$O$250, 2, FALSE))</f>
        <v/>
      </c>
      <c r="S171" s="27">
        <f>VLOOKUP($B171, Paste!$W$3:$Z$10064, IF($H$4="Cap Hit",3, IF($H$4="AAV", 4, 2)), FALSE)</f>
        <v>10.5</v>
      </c>
      <c r="T171" s="11" t="str">
        <f>IF(ISERROR(VLOOKUP(B171, Paste!$Q$3:$Q$245, 1, FALSE)), "", VLOOKUP(B171, Paste!$Q$3:$R$245, 2, FALSE))</f>
        <v/>
      </c>
      <c r="U171" s="18" t="str">
        <f>IF(VLOOKUP(B171, 'Points&amp;Potential'!$B$7:$O$943, 14, FALSE)=0, "", VLOOKUP(B171, 'Points&amp;Potential'!$B$7:$O$943, 14, FALSE))</f>
        <v/>
      </c>
      <c r="V171" s="7" t="str">
        <f>IF(ISERROR(VLOOKUP(B171, Paste!$T$3:$T$1045, 1, FALSE)), "", VLOOKUP(B171, Paste!$T$3:$U$1144, 2, FALSE))</f>
        <v/>
      </c>
    </row>
    <row r="172" spans="1:22">
      <c r="A172" s="11">
        <v>166</v>
      </c>
      <c r="B172" s="67" t="s">
        <v>196</v>
      </c>
      <c r="C172" s="11">
        <f>VLOOKUP(B172, Paste!$AG$3:$AH$2083, 2, FALSE)</f>
        <v>27.3</v>
      </c>
      <c r="D172" s="11" t="str">
        <f>VLOOKUP($B172, Paste!$A$3:$H$933, 6, FALSE)</f>
        <v>RW</v>
      </c>
      <c r="E172" s="11">
        <f>IFERROR(VLOOKUP($B172, Paste!$J$3:$L$933, 3, FALSE), "")</f>
        <v>58</v>
      </c>
      <c r="F172" s="11">
        <f>IFERROR(VLOOKUP($B172, Paste!$J$3:$L$933, 2, FALSE), "")</f>
        <v>73</v>
      </c>
      <c r="G172" s="11" t="str">
        <f>VLOOKUP($B172, Paste!$A$3:$H$933, 8, FALSE)</f>
        <v>PHI</v>
      </c>
      <c r="H172" s="71">
        <f>VLOOKUP($B172, Paste!$A$3:$H$933, 2, FALSE)</f>
        <v>80.666666666666671</v>
      </c>
      <c r="I172" s="71">
        <f>VLOOKUP($B172, Paste!$A$3:$H$933, 3, FALSE)</f>
        <v>26.620000000000005</v>
      </c>
      <c r="J172" s="71">
        <f t="shared" si="2"/>
        <v>23.471035079861096</v>
      </c>
      <c r="K172" s="71">
        <f>VLOOKUP($B172, Paste!$A$3:$H$933, 4, FALSE)</f>
        <v>50.091035079861101</v>
      </c>
      <c r="L172" s="11" t="str">
        <f>IF(ISBLANK(VLOOKUP(B172, 'SOG&amp;PlusMinus'!$B$7:$E$912, 3, FALSE)), "", VLOOKUP(B172,'SOG&amp;PlusMinus'!$B$7:$E$912, 3, FALSE))</f>
        <v>C</v>
      </c>
      <c r="M172" s="11">
        <f>IF(ISBLANK(VLOOKUP(B172, 'SOG&amp;PlusMinus'!$B$7:$E$912, 4, FALSE)), "", VLOOKUP(B172, 'SOG&amp;PlusMinus'!$B$7:$E$912, 4, FALSE))</f>
        <v>2</v>
      </c>
      <c r="N172" s="71">
        <f>VLOOKUP($B172, Paste!$A$3:$H$933, 5, FALSE)</f>
        <v>20.508474576271187</v>
      </c>
      <c r="O172" s="11">
        <f>IF(ISERROR(VLOOKUP(B172, Paste!$AB$3:$AE$2349, 3, FALSE)), "", VLOOKUP(B172, Paste!$AB$3:$AE$2349, 3, FALSE))</f>
        <v>147</v>
      </c>
      <c r="P172" s="11">
        <f>IF(ISERROR(VLOOKUP(B172, Paste!$AB$3:$AC$2343, 2, FALSE)), "", VLOOKUP(B172, Paste!$AB$3:$AC$2343, 2, FALSE))</f>
        <v>55</v>
      </c>
      <c r="Q172" s="11">
        <f>IF(ISERROR(VLOOKUP(B172, Paste!$AB$3:$AE$2349, 4, FALSE)), "", VLOOKUP(B172, Paste!$AB$3:$AE$2349, 4, FALSE))</f>
        <v>210</v>
      </c>
      <c r="R172" s="11" t="str">
        <f>IF(ISERROR(VLOOKUP(B172, Paste!$N$3:$N$250, 1, FALSE)), "", VLOOKUP(B172, Paste!$N$3:$O$250, 2, FALSE))</f>
        <v/>
      </c>
      <c r="S172" s="27">
        <f>VLOOKUP($B172, Paste!$W$3:$Z$10064, IF($H$4="Cap Hit",3, IF($H$4="AAV", 4, 2)), FALSE)</f>
        <v>6.2</v>
      </c>
      <c r="T172" s="11" t="str">
        <f>IF(ISERROR(VLOOKUP(B172, Paste!$Q$3:$Q$245, 1, FALSE)), "", VLOOKUP(B172, Paste!$Q$3:$R$245, 2, FALSE))</f>
        <v/>
      </c>
      <c r="U172" s="18" t="str">
        <f>IF(VLOOKUP(B172, 'Points&amp;Potential'!$B$7:$O$943, 14, FALSE)=0, "", VLOOKUP(B172, 'Points&amp;Potential'!$B$7:$O$943, 14, FALSE))</f>
        <v/>
      </c>
      <c r="V172" s="7" t="str">
        <f>IF(ISERROR(VLOOKUP(B172, Paste!$T$3:$T$1045, 1, FALSE)), "", VLOOKUP(B172, Paste!$T$3:$U$1144, 2, FALSE))</f>
        <v/>
      </c>
    </row>
    <row r="173" spans="1:22">
      <c r="A173" s="11">
        <v>167</v>
      </c>
      <c r="B173" s="10" t="s">
        <v>197</v>
      </c>
      <c r="C173" s="11">
        <f>VLOOKUP(B173, Paste!$AG$3:$AH$2083, 2, FALSE)</f>
        <v>20</v>
      </c>
      <c r="D173" s="11" t="str">
        <f>VLOOKUP($B173, Paste!$A$3:$H$933, 6, FALSE)</f>
        <v>LD</v>
      </c>
      <c r="E173" s="11">
        <f>IFERROR(VLOOKUP($B173, Paste!$J$3:$L$933, 3, FALSE), "")</f>
        <v>58</v>
      </c>
      <c r="F173" s="11">
        <f>IFERROR(VLOOKUP($B173, Paste!$J$3:$L$933, 2, FALSE), "")</f>
        <v>75</v>
      </c>
      <c r="G173" s="11" t="str">
        <f>VLOOKUP($B173, Paste!$A$3:$H$933, 8, FALSE)</f>
        <v>WAS</v>
      </c>
      <c r="H173" s="71">
        <f>VLOOKUP($B173, Paste!$A$3:$H$933, 2, FALSE)</f>
        <v>80</v>
      </c>
      <c r="I173" s="71">
        <f>VLOOKUP($B173, Paste!$A$3:$H$933, 3, FALSE)</f>
        <v>14.155036075036074</v>
      </c>
      <c r="J173" s="71">
        <f t="shared" si="2"/>
        <v>35.929088924963928</v>
      </c>
      <c r="K173" s="71">
        <f>VLOOKUP($B173, Paste!$A$3:$H$933, 4, FALSE)</f>
        <v>50.084125</v>
      </c>
      <c r="L173" s="11" t="str">
        <f>IF(ISBLANK(VLOOKUP(B173, 'SOG&amp;PlusMinus'!$B$7:$E$912, 3, FALSE)), "", VLOOKUP(B173,'SOG&amp;PlusMinus'!$B$7:$E$912, 3, FALSE))</f>
        <v>C</v>
      </c>
      <c r="M173" s="11">
        <f>IF(ISBLANK(VLOOKUP(B173, 'SOG&amp;PlusMinus'!$B$7:$E$912, 4, FALSE)), "", VLOOKUP(B173, 'SOG&amp;PlusMinus'!$B$7:$E$912, 4, FALSE))</f>
        <v>2</v>
      </c>
      <c r="N173" s="71">
        <f>VLOOKUP($B173, Paste!$A$3:$H$933, 5, FALSE)</f>
        <v>48</v>
      </c>
      <c r="O173" s="11">
        <f>IF(ISERROR(VLOOKUP(B173, Paste!$AB$3:$AE$2349, 3, FALSE)), "", VLOOKUP(B173, Paste!$AB$3:$AE$2349, 3, FALSE))</f>
        <v>91</v>
      </c>
      <c r="P173" s="11">
        <f>IF(ISERROR(VLOOKUP(B173, Paste!$AB$3:$AC$2343, 2, FALSE)), "", VLOOKUP(B173, Paste!$AB$3:$AC$2343, 2, FALSE))</f>
        <v>56</v>
      </c>
      <c r="Q173" s="11">
        <f>IF(ISERROR(VLOOKUP(B173, Paste!$AB$3:$AE$2349, 4, FALSE)), "", VLOOKUP(B173, Paste!$AB$3:$AE$2349, 4, FALSE))</f>
        <v>160</v>
      </c>
      <c r="R173" s="11">
        <f>IF(ISERROR(VLOOKUP(B173, Paste!$N$3:$N$250, 1, FALSE)), "", VLOOKUP(B173, Paste!$N$3:$O$250, 2, FALSE))</f>
        <v>55</v>
      </c>
      <c r="S173" s="27">
        <f>VLOOKUP($B173, Paste!$W$3:$Z$10064, IF($H$4="Cap Hit",3, IF($H$4="AAV", 4, 2)), FALSE)</f>
        <v>2.2291669999999999</v>
      </c>
      <c r="T173" s="11" t="str">
        <f>IF(ISERROR(VLOOKUP(B173, Paste!$Q$3:$Q$245, 1, FALSE)), "", VLOOKUP(B173, Paste!$Q$3:$R$245, 2, FALSE))</f>
        <v/>
      </c>
      <c r="U173" s="18" t="str">
        <f>IF(VLOOKUP(B173, 'Points&amp;Potential'!$B$7:$O$943, 14, FALSE)=0, "", VLOOKUP(B173, 'Points&amp;Potential'!$B$7:$O$943, 14, FALSE))</f>
        <v/>
      </c>
      <c r="V173" s="7" t="str">
        <f>IF(ISERROR(VLOOKUP(B173, Paste!$T$3:$T$1045, 1, FALSE)), "", VLOOKUP(B173, Paste!$T$3:$U$1144, 2, FALSE))</f>
        <v>Y</v>
      </c>
    </row>
    <row r="174" spans="1:22">
      <c r="A174" s="11">
        <v>168</v>
      </c>
      <c r="B174" s="10" t="s">
        <v>198</v>
      </c>
      <c r="C174" s="11">
        <f>VLOOKUP(B174, Paste!$AG$3:$AH$2083, 2, FALSE)</f>
        <v>31.2</v>
      </c>
      <c r="D174" s="11" t="str">
        <f>VLOOKUP($B174, Paste!$A$3:$H$933, 6, FALSE)</f>
        <v>LW</v>
      </c>
      <c r="E174" s="11">
        <f>IFERROR(VLOOKUP($B174, Paste!$J$3:$L$933, 3, FALSE), "")</f>
        <v>53</v>
      </c>
      <c r="F174" s="11">
        <f>IFERROR(VLOOKUP($B174, Paste!$J$3:$L$933, 2, FALSE), "")</f>
        <v>70</v>
      </c>
      <c r="G174" s="11" t="str">
        <f>VLOOKUP($B174, Paste!$A$3:$H$933, 8, FALSE)</f>
        <v>STL</v>
      </c>
      <c r="H174" s="71">
        <f>VLOOKUP($B174, Paste!$A$3:$H$933, 2, FALSE)</f>
        <v>81</v>
      </c>
      <c r="I174" s="71">
        <f>VLOOKUP($B174, Paste!$A$3:$H$933, 3, FALSE)</f>
        <v>21.475988629573283</v>
      </c>
      <c r="J174" s="71">
        <f t="shared" si="2"/>
        <v>28.602109495426721</v>
      </c>
      <c r="K174" s="71">
        <f>VLOOKUP($B174, Paste!$A$3:$H$933, 4, FALSE)</f>
        <v>50.078098125000004</v>
      </c>
      <c r="L174" s="11" t="str">
        <f>IF(ISBLANK(VLOOKUP(B174, 'SOG&amp;PlusMinus'!$B$7:$E$912, 3, FALSE)), "", VLOOKUP(B174,'SOG&amp;PlusMinus'!$B$7:$E$912, 3, FALSE))</f>
        <v>D</v>
      </c>
      <c r="M174" s="11">
        <f>IF(ISBLANK(VLOOKUP(B174, 'SOG&amp;PlusMinus'!$B$7:$E$912, 4, FALSE)), "", VLOOKUP(B174, 'SOG&amp;PlusMinus'!$B$7:$E$912, 4, FALSE))</f>
        <v>2</v>
      </c>
      <c r="N174" s="71">
        <f>VLOOKUP($B174, Paste!$A$3:$H$933, 5, FALSE)</f>
        <v>33.151898734177216</v>
      </c>
      <c r="O174" s="11">
        <f>IF(ISERROR(VLOOKUP(B174, Paste!$AB$3:$AE$2349, 3, FALSE)), "", VLOOKUP(B174, Paste!$AB$3:$AE$2349, 3, FALSE))</f>
        <v>36</v>
      </c>
      <c r="P174" s="11">
        <f>IF(ISERROR(VLOOKUP(B174, Paste!$AB$3:$AC$2343, 2, FALSE)), "", VLOOKUP(B174, Paste!$AB$3:$AC$2343, 2, FALSE))</f>
        <v>36</v>
      </c>
      <c r="Q174" s="11">
        <f>IF(ISERROR(VLOOKUP(B174, Paste!$AB$3:$AE$2349, 4, FALSE)), "", VLOOKUP(B174, Paste!$AB$3:$AE$2349, 4, FALSE))</f>
        <v>154</v>
      </c>
      <c r="R174" s="11" t="str">
        <f>IF(ISERROR(VLOOKUP(B174, Paste!$N$3:$N$250, 1, FALSE)), "", VLOOKUP(B174, Paste!$N$3:$O$250, 2, FALSE))</f>
        <v/>
      </c>
      <c r="S174" s="27">
        <f>VLOOKUP($B174, Paste!$W$3:$Z$10064, IF($H$4="Cap Hit",3, IF($H$4="AAV", 4, 2)), FALSE)</f>
        <v>8</v>
      </c>
      <c r="T174" s="11" t="str">
        <f>IF(ISERROR(VLOOKUP(B174, Paste!$Q$3:$Q$245, 1, FALSE)), "", VLOOKUP(B174, Paste!$Q$3:$R$245, 2, FALSE))</f>
        <v/>
      </c>
      <c r="U174" s="18" t="str">
        <f>IF(VLOOKUP(B174, 'Points&amp;Potential'!$B$7:$O$943, 14, FALSE)=0, "", VLOOKUP(B174, 'Points&amp;Potential'!$B$7:$O$943, 14, FALSE))</f>
        <v/>
      </c>
      <c r="V174" s="7" t="str">
        <f>IF(ISERROR(VLOOKUP(B174, Paste!$T$3:$T$1045, 1, FALSE)), "", VLOOKUP(B174, Paste!$T$3:$U$1144, 2, FALSE))</f>
        <v/>
      </c>
    </row>
    <row r="175" spans="1:22">
      <c r="A175" s="11">
        <v>169</v>
      </c>
      <c r="B175" s="67" t="s">
        <v>199</v>
      </c>
      <c r="C175" s="11">
        <f>VLOOKUP(B175, Paste!$AG$3:$AH$2083, 2, FALSE)</f>
        <v>36.1</v>
      </c>
      <c r="D175" s="11" t="str">
        <f>VLOOKUP($B175, Paste!$A$3:$H$933, 6, FALSE)</f>
        <v>RW</v>
      </c>
      <c r="E175" s="11">
        <f>IFERROR(VLOOKUP($B175, Paste!$J$3:$L$933, 3, FALSE), "")</f>
        <v>45</v>
      </c>
      <c r="F175" s="11">
        <f>IFERROR(VLOOKUP($B175, Paste!$J$3:$L$933, 2, FALSE), "")</f>
        <v>65</v>
      </c>
      <c r="G175" s="11" t="str">
        <f>VLOOKUP($B175, Paste!$A$3:$H$933, 8, FALSE)</f>
        <v>SEA</v>
      </c>
      <c r="H175" s="71">
        <f>VLOOKUP($B175, Paste!$A$3:$H$933, 2, FALSE)</f>
        <v>79</v>
      </c>
      <c r="I175" s="71">
        <f>VLOOKUP($B175, Paste!$A$3:$H$933, 3, FALSE)</f>
        <v>19.967567980960837</v>
      </c>
      <c r="J175" s="71">
        <f t="shared" si="2"/>
        <v>30.101242112789159</v>
      </c>
      <c r="K175" s="71">
        <f>VLOOKUP($B175, Paste!$A$3:$H$933, 4, FALSE)</f>
        <v>50.068810093749995</v>
      </c>
      <c r="L175" s="11" t="str">
        <f>IF(ISBLANK(VLOOKUP(B175, 'SOG&amp;PlusMinus'!$B$7:$E$912, 3, FALSE)), "", VLOOKUP(B175,'SOG&amp;PlusMinus'!$B$7:$E$912, 3, FALSE))</f>
        <v>C</v>
      </c>
      <c r="M175" s="11">
        <f>IF(ISBLANK(VLOOKUP(B175, 'SOG&amp;PlusMinus'!$B$7:$E$912, 4, FALSE)), "", VLOOKUP(B175, 'SOG&amp;PlusMinus'!$B$7:$E$912, 4, FALSE))</f>
        <v>1</v>
      </c>
      <c r="N175" s="71">
        <f>VLOOKUP($B175, Paste!$A$3:$H$933, 5, FALSE)</f>
        <v>23.305</v>
      </c>
      <c r="O175" s="11">
        <f>IF(ISERROR(VLOOKUP(B175, Paste!$AB$3:$AE$2349, 3, FALSE)), "", VLOOKUP(B175, Paste!$AB$3:$AE$2349, 3, FALSE))</f>
        <v>39</v>
      </c>
      <c r="P175" s="11">
        <f>IF(ISERROR(VLOOKUP(B175, Paste!$AB$3:$AC$2343, 2, FALSE)), "", VLOOKUP(B175, Paste!$AB$3:$AC$2343, 2, FALSE))</f>
        <v>39</v>
      </c>
      <c r="Q175" s="11">
        <f>IF(ISERROR(VLOOKUP(B175, Paste!$AB$3:$AE$2349, 4, FALSE)), "", VLOOKUP(B175, Paste!$AB$3:$AE$2349, 4, FALSE))</f>
        <v>158</v>
      </c>
      <c r="R175" s="11" t="str">
        <f>IF(ISERROR(VLOOKUP(B175, Paste!$N$3:$N$250, 1, FALSE)), "", VLOOKUP(B175, Paste!$N$3:$O$250, 2, FALSE))</f>
        <v/>
      </c>
      <c r="S175" s="27">
        <f>VLOOKUP($B175, Paste!$W$3:$Z$10064, IF($H$4="Cap Hit",3, IF($H$4="AAV", 4, 2)), FALSE)</f>
        <v>5.5</v>
      </c>
      <c r="T175" s="11" t="str">
        <f>IF(ISERROR(VLOOKUP(B175, Paste!$Q$3:$Q$245, 1, FALSE)), "", VLOOKUP(B175, Paste!$Q$3:$R$245, 2, FALSE))</f>
        <v/>
      </c>
      <c r="U175" s="18" t="str">
        <f>IF(VLOOKUP(B175, 'Points&amp;Potential'!$B$7:$O$943, 14, FALSE)=0, "", VLOOKUP(B175, 'Points&amp;Potential'!$B$7:$O$943, 14, FALSE))</f>
        <v/>
      </c>
      <c r="V175" s="7" t="str">
        <f>IF(ISERROR(VLOOKUP(B175, Paste!$T$3:$T$1045, 1, FALSE)), "", VLOOKUP(B175, Paste!$T$3:$U$1144, 2, FALSE))</f>
        <v/>
      </c>
    </row>
    <row r="176" spans="1:22">
      <c r="A176" s="11">
        <v>170</v>
      </c>
      <c r="B176" s="67" t="s">
        <v>200</v>
      </c>
      <c r="C176" s="11">
        <f>VLOOKUP(B176, Paste!$AG$3:$AH$2083, 2, FALSE)</f>
        <v>29.7</v>
      </c>
      <c r="D176" s="11" t="str">
        <f>VLOOKUP($B176, Paste!$A$3:$H$933, 6, FALSE)</f>
        <v>LW</v>
      </c>
      <c r="E176" s="11">
        <f>IFERROR(VLOOKUP($B176, Paste!$J$3:$L$933, 3, FALSE), "")</f>
        <v>57</v>
      </c>
      <c r="F176" s="11">
        <f>IFERROR(VLOOKUP($B176, Paste!$J$3:$L$933, 2, FALSE), "")</f>
        <v>75</v>
      </c>
      <c r="G176" s="11" t="str">
        <f>VLOOKUP($B176, Paste!$A$3:$H$933, 8, FALSE)</f>
        <v>NJD</v>
      </c>
      <c r="H176" s="71">
        <f>VLOOKUP($B176, Paste!$A$3:$H$933, 2, FALSE)</f>
        <v>77.333333333333329</v>
      </c>
      <c r="I176" s="71">
        <f>VLOOKUP($B176, Paste!$A$3:$H$933, 3, FALSE)</f>
        <v>27.85943028565946</v>
      </c>
      <c r="J176" s="71">
        <f t="shared" si="2"/>
        <v>21.735130769896077</v>
      </c>
      <c r="K176" s="71">
        <f>VLOOKUP($B176, Paste!$A$3:$H$933, 4, FALSE)</f>
        <v>49.594561055555538</v>
      </c>
      <c r="L176" s="11" t="str">
        <f>IF(ISBLANK(VLOOKUP(B176, 'SOG&amp;PlusMinus'!$B$7:$E$912, 3, FALSE)), "", VLOOKUP(B176,'SOG&amp;PlusMinus'!$B$7:$E$912, 3, FALSE))</f>
        <v>D</v>
      </c>
      <c r="M176" s="11">
        <f>IF(ISBLANK(VLOOKUP(B176, 'SOG&amp;PlusMinus'!$B$7:$E$912, 4, FALSE)), "", VLOOKUP(B176, 'SOG&amp;PlusMinus'!$B$7:$E$912, 4, FALSE))</f>
        <v>2</v>
      </c>
      <c r="N176" s="71">
        <f>VLOOKUP($B176, Paste!$A$3:$H$933, 5, FALSE)</f>
        <v>42.772861356932147</v>
      </c>
      <c r="O176" s="11">
        <f>IF(ISERROR(VLOOKUP(B176, Paste!$AB$3:$AE$2349, 3, FALSE)), "", VLOOKUP(B176, Paste!$AB$3:$AE$2349, 3, FALSE))</f>
        <v>130</v>
      </c>
      <c r="P176" s="11">
        <f>IF(ISERROR(VLOOKUP(B176, Paste!$AB$3:$AC$2343, 2, FALSE)), "", VLOOKUP(B176, Paste!$AB$3:$AC$2343, 2, FALSE))</f>
        <v>50</v>
      </c>
      <c r="Q176" s="11">
        <f>IF(ISERROR(VLOOKUP(B176, Paste!$AB$3:$AE$2349, 4, FALSE)), "", VLOOKUP(B176, Paste!$AB$3:$AE$2349, 4, FALSE))</f>
        <v>263</v>
      </c>
      <c r="R176" s="11" t="str">
        <f>IF(ISERROR(VLOOKUP(B176, Paste!$N$3:$N$250, 1, FALSE)), "", VLOOKUP(B176, Paste!$N$3:$O$250, 2, FALSE))</f>
        <v/>
      </c>
      <c r="S176" s="27">
        <f>VLOOKUP($B176, Paste!$W$3:$Z$10064, IF($H$4="Cap Hit",3, IF($H$4="AAV", 4, 2)), FALSE)</f>
        <v>8.8000000000000007</v>
      </c>
      <c r="T176" s="11" t="str">
        <f>IF(ISERROR(VLOOKUP(B176, Paste!$Q$3:$Q$245, 1, FALSE)), "", VLOOKUP(B176, Paste!$Q$3:$R$245, 2, FALSE))</f>
        <v/>
      </c>
      <c r="U176" s="18" t="str">
        <f>IF(VLOOKUP(B176, 'Points&amp;Potential'!$B$7:$O$943, 14, FALSE)=0, "", VLOOKUP(B176, 'Points&amp;Potential'!$B$7:$O$943, 14, FALSE))</f>
        <v/>
      </c>
      <c r="V176" s="7" t="str">
        <f>IF(ISERROR(VLOOKUP(B176, Paste!$T$3:$T$1045, 1, FALSE)), "", VLOOKUP(B176, Paste!$T$3:$U$1144, 2, FALSE))</f>
        <v/>
      </c>
    </row>
    <row r="177" spans="1:22">
      <c r="A177" s="11">
        <v>171</v>
      </c>
      <c r="B177" s="67" t="s">
        <v>201</v>
      </c>
      <c r="C177" s="11">
        <f>VLOOKUP(B177, Paste!$AG$3:$AH$2083, 2, FALSE)</f>
        <v>23.8</v>
      </c>
      <c r="D177" s="11" t="str">
        <f>VLOOKUP($B177, Paste!$A$3:$H$933, 6, FALSE)</f>
        <v>RD</v>
      </c>
      <c r="E177" s="11">
        <f>IFERROR(VLOOKUP($B177, Paste!$J$3:$L$933, 3, FALSE), "")</f>
        <v>55</v>
      </c>
      <c r="F177" s="11">
        <f>IFERROR(VLOOKUP($B177, Paste!$J$3:$L$933, 2, FALSE), "")</f>
        <v>62</v>
      </c>
      <c r="G177" s="11" t="str">
        <f>VLOOKUP($B177, Paste!$A$3:$H$933, 8, FALSE)</f>
        <v>MIN</v>
      </c>
      <c r="H177" s="71">
        <f>VLOOKUP($B177, Paste!$A$3:$H$933, 2, FALSE)</f>
        <v>82</v>
      </c>
      <c r="I177" s="71">
        <f>VLOOKUP($B177, Paste!$A$3:$H$933, 3, FALSE)</f>
        <v>13.940000000000001</v>
      </c>
      <c r="J177" s="71">
        <f t="shared" si="2"/>
        <v>35.50072466666667</v>
      </c>
      <c r="K177" s="71">
        <f>VLOOKUP($B177, Paste!$A$3:$H$933, 4, FALSE)</f>
        <v>49.440724666666668</v>
      </c>
      <c r="L177" s="11" t="str">
        <f>IF(ISBLANK(VLOOKUP(B177, 'SOG&amp;PlusMinus'!$B$7:$E$912, 3, FALSE)), "", VLOOKUP(B177,'SOG&amp;PlusMinus'!$B$7:$E$912, 3, FALSE))</f>
        <v>A</v>
      </c>
      <c r="M177" s="11">
        <f>IF(ISBLANK(VLOOKUP(B177, 'SOG&amp;PlusMinus'!$B$7:$E$912, 4, FALSE)), "", VLOOKUP(B177, 'SOG&amp;PlusMinus'!$B$7:$E$912, 4, FALSE))</f>
        <v>2</v>
      </c>
      <c r="N177" s="71">
        <f>VLOOKUP($B177, Paste!$A$3:$H$933, 5, FALSE)</f>
        <v>30.066666666666663</v>
      </c>
      <c r="O177" s="11">
        <f>IF(ISERROR(VLOOKUP(B177, Paste!$AB$3:$AE$2349, 3, FALSE)), "", VLOOKUP(B177, Paste!$AB$3:$AE$2349, 3, FALSE))</f>
        <v>37</v>
      </c>
      <c r="P177" s="11">
        <f>IF(ISERROR(VLOOKUP(B177, Paste!$AB$3:$AC$2343, 2, FALSE)), "", VLOOKUP(B177, Paste!$AB$3:$AC$2343, 2, FALSE))</f>
        <v>148</v>
      </c>
      <c r="Q177" s="11">
        <f>IF(ISERROR(VLOOKUP(B177, Paste!$AB$3:$AE$2349, 4, FALSE)), "", VLOOKUP(B177, Paste!$AB$3:$AE$2349, 4, FALSE))</f>
        <v>172</v>
      </c>
      <c r="R177" s="11" t="str">
        <f>IF(ISERROR(VLOOKUP(B177, Paste!$N$3:$N$250, 1, FALSE)), "", VLOOKUP(B177, Paste!$N$3:$O$250, 2, FALSE))</f>
        <v/>
      </c>
      <c r="S177" s="27">
        <f>VLOOKUP($B177, Paste!$W$3:$Z$10064, IF($H$4="Cap Hit",3, IF($H$4="AAV", 4, 2)), FALSE)</f>
        <v>8.5</v>
      </c>
      <c r="T177" s="11" t="str">
        <f>IF(ISERROR(VLOOKUP(B177, Paste!$Q$3:$Q$245, 1, FALSE)), "", VLOOKUP(B177, Paste!$Q$3:$R$245, 2, FALSE))</f>
        <v/>
      </c>
      <c r="U177" s="18" t="str">
        <f>IF(VLOOKUP(B177, 'Points&amp;Potential'!$B$7:$O$943, 14, FALSE)=0, "", VLOOKUP(B177, 'Points&amp;Potential'!$B$7:$O$943, 14, FALSE))</f>
        <v/>
      </c>
      <c r="V177" s="7" t="str">
        <f>IF(ISERROR(VLOOKUP(B177, Paste!$T$3:$T$1045, 1, FALSE)), "", VLOOKUP(B177, Paste!$T$3:$U$1144, 2, FALSE))</f>
        <v/>
      </c>
    </row>
    <row r="178" spans="1:22">
      <c r="A178" s="11">
        <v>172</v>
      </c>
      <c r="B178" s="67" t="s">
        <v>202</v>
      </c>
      <c r="C178" s="11">
        <f>VLOOKUP(B178, Paste!$AG$3:$AH$2083, 2, FALSE)</f>
        <v>34.1</v>
      </c>
      <c r="D178" s="11" t="str">
        <f>VLOOKUP($B178, Paste!$A$3:$H$933, 6, FALSE)</f>
        <v>RW</v>
      </c>
      <c r="E178" s="11">
        <f>IFERROR(VLOOKUP($B178, Paste!$J$3:$L$933, 3, FALSE), "")</f>
        <v>53</v>
      </c>
      <c r="F178" s="11">
        <f>IFERROR(VLOOKUP($B178, Paste!$J$3:$L$933, 2, FALSE), "")</f>
        <v>72</v>
      </c>
      <c r="G178" s="11" t="str">
        <f>VLOOKUP($B178, Paste!$A$3:$H$933, 8, FALSE)</f>
        <v>SJS</v>
      </c>
      <c r="H178" s="71">
        <f>VLOOKUP($B178, Paste!$A$3:$H$933, 2, FALSE)</f>
        <v>80.666666666666671</v>
      </c>
      <c r="I178" s="71">
        <f>VLOOKUP($B178, Paste!$A$3:$H$933, 3, FALSE)</f>
        <v>24.2</v>
      </c>
      <c r="J178" s="71">
        <f t="shared" si="2"/>
        <v>25.16863020833333</v>
      </c>
      <c r="K178" s="71">
        <f>VLOOKUP($B178, Paste!$A$3:$H$933, 4, FALSE)</f>
        <v>49.368630208333329</v>
      </c>
      <c r="L178" s="11" t="str">
        <f>IF(ISBLANK(VLOOKUP(B178, 'SOG&amp;PlusMinus'!$B$7:$E$912, 3, FALSE)), "", VLOOKUP(B178,'SOG&amp;PlusMinus'!$B$7:$E$912, 3, FALSE))</f>
        <v>D</v>
      </c>
      <c r="M178" s="11">
        <f>IF(ISBLANK(VLOOKUP(B178, 'SOG&amp;PlusMinus'!$B$7:$E$912, 4, FALSE)), "", VLOOKUP(B178, 'SOG&amp;PlusMinus'!$B$7:$E$912, 4, FALSE))</f>
        <v>1</v>
      </c>
      <c r="N178" s="71">
        <f>VLOOKUP($B178, Paste!$A$3:$H$933, 5, FALSE)</f>
        <v>12.988700564971751</v>
      </c>
      <c r="O178" s="11">
        <f>IF(ISERROR(VLOOKUP(B178, Paste!$AB$3:$AE$2349, 3, FALSE)), "", VLOOKUP(B178, Paste!$AB$3:$AE$2349, 3, FALSE))</f>
        <v>48</v>
      </c>
      <c r="P178" s="11">
        <f>IF(ISERROR(VLOOKUP(B178, Paste!$AB$3:$AC$2343, 2, FALSE)), "", VLOOKUP(B178, Paste!$AB$3:$AC$2343, 2, FALSE))</f>
        <v>28</v>
      </c>
      <c r="Q178" s="11">
        <f>IF(ISERROR(VLOOKUP(B178, Paste!$AB$3:$AE$2349, 4, FALSE)), "", VLOOKUP(B178, Paste!$AB$3:$AE$2349, 4, FALSE))</f>
        <v>169</v>
      </c>
      <c r="R178" s="11" t="str">
        <f>IF(ISERROR(VLOOKUP(B178, Paste!$N$3:$N$250, 1, FALSE)), "", VLOOKUP(B178, Paste!$N$3:$O$250, 2, FALSE))</f>
        <v/>
      </c>
      <c r="S178" s="27">
        <f>VLOOKUP($B178, Paste!$W$3:$Z$10064, IF($H$4="Cap Hit",3, IF($H$4="AAV", 4, 2)), FALSE)</f>
        <v>6</v>
      </c>
      <c r="T178" s="11" t="str">
        <f>IF(ISERROR(VLOOKUP(B178, Paste!$Q$3:$Q$245, 1, FALSE)), "", VLOOKUP(B178, Paste!$Q$3:$R$245, 2, FALSE))</f>
        <v/>
      </c>
      <c r="U178" s="18" t="str">
        <f>IF(VLOOKUP(B178, 'Points&amp;Potential'!$B$7:$O$943, 14, FALSE)=0, "", VLOOKUP(B178, 'Points&amp;Potential'!$B$7:$O$943, 14, FALSE))</f>
        <v/>
      </c>
      <c r="V178" s="7" t="str">
        <f>IF(ISERROR(VLOOKUP(B178, Paste!$T$3:$T$1045, 1, FALSE)), "", VLOOKUP(B178, Paste!$T$3:$U$1144, 2, FALSE))</f>
        <v/>
      </c>
    </row>
    <row r="179" spans="1:22">
      <c r="A179" s="11">
        <v>173</v>
      </c>
      <c r="B179" s="67" t="s">
        <v>203</v>
      </c>
      <c r="C179" s="11">
        <f>VLOOKUP(B179, Paste!$AG$3:$AH$2083, 2, FALSE)</f>
        <v>19.7</v>
      </c>
      <c r="D179" s="11" t="str">
        <f>VLOOKUP($B179, Paste!$A$3:$H$933, 6, FALSE)</f>
        <v>RW</v>
      </c>
      <c r="E179" s="11">
        <f>IFERROR(VLOOKUP($B179, Paste!$J$3:$L$933, 3, FALSE), "")</f>
        <v>58</v>
      </c>
      <c r="F179" s="11">
        <f>IFERROR(VLOOKUP($B179, Paste!$J$3:$L$933, 2, FALSE), "")</f>
        <v>78</v>
      </c>
      <c r="G179" s="11" t="str">
        <f>VLOOKUP($B179, Paste!$A$3:$H$933, 8, FALSE)</f>
        <v>NYI</v>
      </c>
      <c r="H179" s="71">
        <f>VLOOKUP($B179, Paste!$A$3:$H$933, 2, FALSE)</f>
        <v>73</v>
      </c>
      <c r="I179" s="71">
        <f>VLOOKUP($B179, Paste!$A$3:$H$933, 3, FALSE)</f>
        <v>10.95</v>
      </c>
      <c r="J179" s="71">
        <f t="shared" si="2"/>
        <v>38.040026250000011</v>
      </c>
      <c r="K179" s="71">
        <f>VLOOKUP($B179, Paste!$A$3:$H$933, 4, FALSE)</f>
        <v>48.990026250000007</v>
      </c>
      <c r="L179" s="11" t="str">
        <f>IF(ISBLANK(VLOOKUP(B179, 'SOG&amp;PlusMinus'!$B$7:$E$912, 3, FALSE)), "", VLOOKUP(B179,'SOG&amp;PlusMinus'!$B$7:$E$912, 3, FALSE))</f>
        <v>C</v>
      </c>
      <c r="M179" s="11">
        <f>IF(ISBLANK(VLOOKUP(B179, 'SOG&amp;PlusMinus'!$B$7:$E$912, 4, FALSE)), "", VLOOKUP(B179, 'SOG&amp;PlusMinus'!$B$7:$E$912, 4, FALSE))</f>
        <v>2</v>
      </c>
      <c r="N179" s="71">
        <f>VLOOKUP($B179, Paste!$A$3:$H$933, 5, FALSE)</f>
        <v>21.9</v>
      </c>
      <c r="O179" s="11">
        <f>IF(ISERROR(VLOOKUP(B179, Paste!$AB$3:$AE$2349, 3, FALSE)), "", VLOOKUP(B179, Paste!$AB$3:$AE$2349, 3, FALSE))</f>
        <v>37</v>
      </c>
      <c r="P179" s="11">
        <f>IF(ISERROR(VLOOKUP(B179, Paste!$AB$3:$AC$2343, 2, FALSE)), "", VLOOKUP(B179, Paste!$AB$3:$AC$2343, 2, FALSE))</f>
        <v>37</v>
      </c>
      <c r="Q179" s="11">
        <f>IF(ISERROR(VLOOKUP(B179, Paste!$AB$3:$AE$2349, 4, FALSE)), "", VLOOKUP(B179, Paste!$AB$3:$AE$2349, 4, FALSE))</f>
        <v>110</v>
      </c>
      <c r="R179" s="11">
        <f>IF(ISERROR(VLOOKUP(B179, Paste!$N$3:$N$250, 1, FALSE)), "", VLOOKUP(B179, Paste!$N$3:$O$250, 2, FALSE))</f>
        <v>55</v>
      </c>
      <c r="S179" s="27">
        <f>VLOOKUP($B179, Paste!$W$3:$Z$10064, IF($H$4="Cap Hit",3, IF($H$4="AAV", 4, 2)), FALSE)</f>
        <v>1.4750000000000001</v>
      </c>
      <c r="T179" s="11" t="str">
        <f>IF(ISERROR(VLOOKUP(B179, Paste!$Q$3:$Q$245, 1, FALSE)), "", VLOOKUP(B179, Paste!$Q$3:$R$245, 2, FALSE))</f>
        <v/>
      </c>
      <c r="U179" s="18" t="str">
        <f>IF(VLOOKUP(B179, 'Points&amp;Potential'!$B$7:$O$943, 14, FALSE)=0, "", VLOOKUP(B179, 'Points&amp;Potential'!$B$7:$O$943, 14, FALSE))</f>
        <v/>
      </c>
      <c r="V179" s="7" t="str">
        <f>IF(ISERROR(VLOOKUP(B179, Paste!$T$3:$T$1045, 1, FALSE)), "", VLOOKUP(B179, Paste!$T$3:$U$1144, 2, FALSE))</f>
        <v>Y</v>
      </c>
    </row>
    <row r="180" spans="1:22">
      <c r="A180" s="11">
        <v>174</v>
      </c>
      <c r="B180" s="67" t="s">
        <v>204</v>
      </c>
      <c r="C180" s="11">
        <f>VLOOKUP(B180, Paste!$AG$3:$AH$2083, 2, FALSE)</f>
        <v>30</v>
      </c>
      <c r="D180" s="11" t="str">
        <f>VLOOKUP($B180, Paste!$A$3:$H$933, 6, FALSE)</f>
        <v>LW</v>
      </c>
      <c r="E180" s="11">
        <f>IFERROR(VLOOKUP($B180, Paste!$J$3:$L$933, 3, FALSE), "")</f>
        <v>55</v>
      </c>
      <c r="F180" s="11">
        <f>IFERROR(VLOOKUP($B180, Paste!$J$3:$L$933, 2, FALSE), "")</f>
        <v>63</v>
      </c>
      <c r="G180" s="11" t="str">
        <f>VLOOKUP($B180, Paste!$A$3:$H$933, 8, FALSE)</f>
        <v>SEA</v>
      </c>
      <c r="H180" s="71">
        <f>VLOOKUP($B180, Paste!$A$3:$H$933, 2, FALSE)</f>
        <v>79</v>
      </c>
      <c r="I180" s="71">
        <f>VLOOKUP($B180, Paste!$A$3:$H$933, 3, FALSE)</f>
        <v>24.310871997885954</v>
      </c>
      <c r="J180" s="71">
        <f t="shared" si="2"/>
        <v>24.25148133544738</v>
      </c>
      <c r="K180" s="71">
        <f>VLOOKUP($B180, Paste!$A$3:$H$933, 4, FALSE)</f>
        <v>48.562353333333334</v>
      </c>
      <c r="L180" s="11" t="str">
        <f>IF(ISBLANK(VLOOKUP(B180, 'SOG&amp;PlusMinus'!$B$7:$E$912, 3, FALSE)), "", VLOOKUP(B180,'SOG&amp;PlusMinus'!$B$7:$E$912, 3, FALSE))</f>
        <v>C</v>
      </c>
      <c r="M180" s="11">
        <f>IF(ISBLANK(VLOOKUP(B180, 'SOG&amp;PlusMinus'!$B$7:$E$912, 4, FALSE)), "", VLOOKUP(B180, 'SOG&amp;PlusMinus'!$B$7:$E$912, 4, FALSE))</f>
        <v>1</v>
      </c>
      <c r="N180" s="71">
        <f>VLOOKUP($B180, Paste!$A$3:$H$933, 5, FALSE)</f>
        <v>45.956730769230774</v>
      </c>
      <c r="O180" s="11">
        <f>IF(ISERROR(VLOOKUP(B180, Paste!$AB$3:$AE$2349, 3, FALSE)), "", VLOOKUP(B180, Paste!$AB$3:$AE$2349, 3, FALSE))</f>
        <v>166</v>
      </c>
      <c r="P180" s="11">
        <f>IF(ISERROR(VLOOKUP(B180, Paste!$AB$3:$AC$2343, 2, FALSE)), "", VLOOKUP(B180, Paste!$AB$3:$AC$2343, 2, FALSE))</f>
        <v>28</v>
      </c>
      <c r="Q180" s="11">
        <f>IF(ISERROR(VLOOKUP(B180, Paste!$AB$3:$AE$2349, 4, FALSE)), "", VLOOKUP(B180, Paste!$AB$3:$AE$2349, 4, FALSE))</f>
        <v>190</v>
      </c>
      <c r="R180" s="11" t="str">
        <f>IF(ISERROR(VLOOKUP(B180, Paste!$N$3:$N$250, 1, FALSE)), "", VLOOKUP(B180, Paste!$N$3:$O$250, 2, FALSE))</f>
        <v/>
      </c>
      <c r="S180" s="27">
        <f>VLOOKUP($B180, Paste!$W$3:$Z$10064, IF($H$4="Cap Hit",3, IF($H$4="AAV", 4, 2)), FALSE)</f>
        <v>5.75</v>
      </c>
      <c r="T180" s="11" t="str">
        <f>IF(ISERROR(VLOOKUP(B180, Paste!$Q$3:$Q$245, 1, FALSE)), "", VLOOKUP(B180, Paste!$Q$3:$R$245, 2, FALSE))</f>
        <v/>
      </c>
      <c r="U180" s="18" t="str">
        <f>IF(VLOOKUP(B180, 'Points&amp;Potential'!$B$7:$O$943, 14, FALSE)=0, "", VLOOKUP(B180, 'Points&amp;Potential'!$B$7:$O$943, 14, FALSE))</f>
        <v/>
      </c>
      <c r="V180" s="7" t="str">
        <f>IF(ISERROR(VLOOKUP(B180, Paste!$T$3:$T$1045, 1, FALSE)), "", VLOOKUP(B180, Paste!$T$3:$U$1144, 2, FALSE))</f>
        <v/>
      </c>
    </row>
    <row r="181" spans="1:22">
      <c r="A181" s="11">
        <v>175</v>
      </c>
      <c r="B181" s="67" t="s">
        <v>205</v>
      </c>
      <c r="C181" s="11">
        <f>VLOOKUP(B181, Paste!$AG$3:$AH$2083, 2, FALSE)</f>
        <v>33.200000000000003</v>
      </c>
      <c r="D181" s="11" t="str">
        <f>VLOOKUP($B181, Paste!$A$3:$H$933, 6, FALSE)</f>
        <v>RW</v>
      </c>
      <c r="E181" s="11">
        <f>IFERROR(VLOOKUP($B181, Paste!$J$3:$L$933, 3, FALSE), "")</f>
        <v>48</v>
      </c>
      <c r="F181" s="11">
        <f>IFERROR(VLOOKUP($B181, Paste!$J$3:$L$933, 2, FALSE), "")</f>
        <v>60</v>
      </c>
      <c r="G181" s="11" t="str">
        <f>VLOOKUP($B181, Paste!$A$3:$H$933, 8, FALSE)</f>
        <v>DET</v>
      </c>
      <c r="H181" s="71">
        <f>VLOOKUP($B181, Paste!$A$3:$H$933, 2, FALSE)</f>
        <v>69</v>
      </c>
      <c r="I181" s="71">
        <f>VLOOKUP($B181, Paste!$A$3:$H$933, 3, FALSE)</f>
        <v>20.305190979017862</v>
      </c>
      <c r="J181" s="71">
        <f t="shared" si="2"/>
        <v>28.256174552232142</v>
      </c>
      <c r="K181" s="71">
        <f>VLOOKUP($B181, Paste!$A$3:$H$933, 4, FALSE)</f>
        <v>48.561365531250004</v>
      </c>
      <c r="L181" s="11" t="str">
        <f>IF(ISBLANK(VLOOKUP(B181, 'SOG&amp;PlusMinus'!$B$7:$E$912, 3, FALSE)), "", VLOOKUP(B181,'SOG&amp;PlusMinus'!$B$7:$E$912, 3, FALSE))</f>
        <v>C</v>
      </c>
      <c r="M181" s="11">
        <f>IF(ISBLANK(VLOOKUP(B181, 'SOG&amp;PlusMinus'!$B$7:$E$912, 4, FALSE)), "", VLOOKUP(B181, 'SOG&amp;PlusMinus'!$B$7:$E$912, 4, FALSE))</f>
        <v>1</v>
      </c>
      <c r="N181" s="71">
        <f>VLOOKUP($B181, Paste!$A$3:$H$933, 5, FALSE)</f>
        <v>27.779220779220779</v>
      </c>
      <c r="O181" s="11">
        <f>IF(ISERROR(VLOOKUP(B181, Paste!$AB$3:$AE$2349, 3, FALSE)), "", VLOOKUP(B181, Paste!$AB$3:$AE$2349, 3, FALSE))</f>
        <v>31</v>
      </c>
      <c r="P181" s="11">
        <f>IF(ISERROR(VLOOKUP(B181, Paste!$AB$3:$AC$2343, 2, FALSE)), "", VLOOKUP(B181, Paste!$AB$3:$AC$2343, 2, FALSE))</f>
        <v>35</v>
      </c>
      <c r="Q181" s="11">
        <f>IF(ISERROR(VLOOKUP(B181, Paste!$AB$3:$AE$2349, 4, FALSE)), "", VLOOKUP(B181, Paste!$AB$3:$AE$2349, 4, FALSE))</f>
        <v>166</v>
      </c>
      <c r="R181" s="11" t="str">
        <f>IF(ISERROR(VLOOKUP(B181, Paste!$N$3:$N$250, 1, FALSE)), "", VLOOKUP(B181, Paste!$N$3:$O$250, 2, FALSE))</f>
        <v/>
      </c>
      <c r="S181" s="27">
        <f>VLOOKUP($B181, Paste!$W$3:$Z$10064, IF($H$4="Cap Hit",3, IF($H$4="AAV", 4, 2)), FALSE)</f>
        <v>5</v>
      </c>
      <c r="T181" s="11" t="str">
        <f>IF(ISERROR(VLOOKUP(B181, Paste!$Q$3:$Q$245, 1, FALSE)), "", VLOOKUP(B181, Paste!$Q$3:$R$245, 2, FALSE))</f>
        <v>Y</v>
      </c>
      <c r="U181" s="18" t="str">
        <f>IF(VLOOKUP(B181, 'Points&amp;Potential'!$B$7:$O$943, 14, FALSE)=0, "", VLOOKUP(B181, 'Points&amp;Potential'!$B$7:$O$943, 14, FALSE))</f>
        <v/>
      </c>
      <c r="V181" s="7" t="str">
        <f>IF(ISERROR(VLOOKUP(B181, Paste!$T$3:$T$1045, 1, FALSE)), "", VLOOKUP(B181, Paste!$T$3:$U$1144, 2, FALSE))</f>
        <v/>
      </c>
    </row>
    <row r="182" spans="1:22">
      <c r="A182" s="11">
        <v>176</v>
      </c>
      <c r="B182" s="67" t="s">
        <v>206</v>
      </c>
      <c r="C182" s="11">
        <f>VLOOKUP(B182, Paste!$AG$3:$AH$2083, 2, FALSE)</f>
        <v>35.4</v>
      </c>
      <c r="D182" s="11" t="str">
        <f>VLOOKUP($B182, Paste!$A$3:$H$933, 6, FALSE)</f>
        <v>RW</v>
      </c>
      <c r="E182" s="11">
        <f>IFERROR(VLOOKUP($B182, Paste!$J$3:$L$933, 3, FALSE), "")</f>
        <v>38</v>
      </c>
      <c r="F182" s="11">
        <f>IFERROR(VLOOKUP($B182, Paste!$J$3:$L$933, 2, FALSE), "")</f>
        <v>55</v>
      </c>
      <c r="G182" s="11" t="str">
        <f>VLOOKUP($B182, Paste!$A$3:$H$933, 8, FALSE)</f>
        <v>NYI</v>
      </c>
      <c r="H182" s="71">
        <f>VLOOKUP($B182, Paste!$A$3:$H$933, 2, FALSE)</f>
        <v>72</v>
      </c>
      <c r="I182" s="71">
        <f>VLOOKUP($B182, Paste!$A$3:$H$933, 3, FALSE)</f>
        <v>22.301810937227753</v>
      </c>
      <c r="J182" s="71">
        <f t="shared" si="2"/>
        <v>26.085033062772244</v>
      </c>
      <c r="K182" s="71">
        <f>VLOOKUP($B182, Paste!$A$3:$H$933, 4, FALSE)</f>
        <v>48.386843999999996</v>
      </c>
      <c r="L182" s="11" t="str">
        <f>IF(ISBLANK(VLOOKUP(B182, 'SOG&amp;PlusMinus'!$B$7:$E$912, 3, FALSE)), "", VLOOKUP(B182,'SOG&amp;PlusMinus'!$B$7:$E$912, 3, FALSE))</f>
        <v>C</v>
      </c>
      <c r="M182" s="11">
        <f>IF(ISBLANK(VLOOKUP(B182, 'SOG&amp;PlusMinus'!$B$7:$E$912, 4, FALSE)), "", VLOOKUP(B182, 'SOG&amp;PlusMinus'!$B$7:$E$912, 4, FALSE))</f>
        <v>1</v>
      </c>
      <c r="N182" s="71">
        <f>VLOOKUP($B182, Paste!$A$3:$H$933, 5, FALSE)</f>
        <v>20.571428571428569</v>
      </c>
      <c r="O182" s="11">
        <f>IF(ISERROR(VLOOKUP(B182, Paste!$AB$3:$AE$2349, 3, FALSE)), "", VLOOKUP(B182, Paste!$AB$3:$AE$2349, 3, FALSE))</f>
        <v>51</v>
      </c>
      <c r="P182" s="11">
        <f>IF(ISERROR(VLOOKUP(B182, Paste!$AB$3:$AC$2343, 2, FALSE)), "", VLOOKUP(B182, Paste!$AB$3:$AC$2343, 2, FALSE))</f>
        <v>36</v>
      </c>
      <c r="Q182" s="11">
        <f>IF(ISERROR(VLOOKUP(B182, Paste!$AB$3:$AE$2349, 4, FALSE)), "", VLOOKUP(B182, Paste!$AB$3:$AE$2349, 4, FALSE))</f>
        <v>173</v>
      </c>
      <c r="R182" s="11" t="str">
        <f>IF(ISERROR(VLOOKUP(B182, Paste!$N$3:$N$250, 1, FALSE)), "", VLOOKUP(B182, Paste!$N$3:$O$250, 2, FALSE))</f>
        <v/>
      </c>
      <c r="S182" s="27">
        <f>VLOOKUP($B182, Paste!$W$3:$Z$10064, IF($H$4="Cap Hit",3, IF($H$4="AAV", 4, 2)), FALSE)</f>
        <v>4.75</v>
      </c>
      <c r="T182" s="11" t="str">
        <f>IF(ISERROR(VLOOKUP(B182, Paste!$Q$3:$Q$245, 1, FALSE)), "", VLOOKUP(B182, Paste!$Q$3:$R$245, 2, FALSE))</f>
        <v/>
      </c>
      <c r="U182" s="18" t="str">
        <f>IF(VLOOKUP(B182, 'Points&amp;Potential'!$B$7:$O$943, 14, FALSE)=0, "", VLOOKUP(B182, 'Points&amp;Potential'!$B$7:$O$943, 14, FALSE))</f>
        <v/>
      </c>
      <c r="V182" s="7" t="str">
        <f>IF(ISERROR(VLOOKUP(B182, Paste!$T$3:$T$1045, 1, FALSE)), "", VLOOKUP(B182, Paste!$T$3:$U$1144, 2, FALSE))</f>
        <v/>
      </c>
    </row>
    <row r="183" spans="1:22">
      <c r="A183" s="11">
        <v>177</v>
      </c>
      <c r="B183" s="67" t="s">
        <v>207</v>
      </c>
      <c r="C183" s="11">
        <f>VLOOKUP(B183, Paste!$AG$3:$AH$2083, 2, FALSE)</f>
        <v>20.100000000000001</v>
      </c>
      <c r="D183" s="11" t="str">
        <f>VLOOKUP($B183, Paste!$A$3:$H$933, 6, FALSE)</f>
        <v>C</v>
      </c>
      <c r="E183" s="11">
        <f>IFERROR(VLOOKUP($B183, Paste!$J$3:$L$933, 3, FALSE), "")</f>
        <v>63</v>
      </c>
      <c r="F183" s="11">
        <f>IFERROR(VLOOKUP($B183, Paste!$J$3:$L$933, 2, FALSE), "")</f>
        <v>85</v>
      </c>
      <c r="G183" s="11" t="str">
        <f>VLOOKUP($B183, Paste!$A$3:$H$933, 8, FALSE)</f>
        <v>BUF</v>
      </c>
      <c r="H183" s="71">
        <f>VLOOKUP($B183, Paste!$A$3:$H$933, 2, FALSE)</f>
        <v>79</v>
      </c>
      <c r="I183" s="71">
        <f>VLOOKUP($B183, Paste!$A$3:$H$933, 3, FALSE)</f>
        <v>21.330000000000002</v>
      </c>
      <c r="J183" s="71">
        <f t="shared" si="2"/>
        <v>26.863291666666679</v>
      </c>
      <c r="K183" s="71">
        <f>VLOOKUP($B183, Paste!$A$3:$H$933, 4, FALSE)</f>
        <v>48.193291666666681</v>
      </c>
      <c r="L183" s="11" t="str">
        <f>IF(ISBLANK(VLOOKUP(B183, 'SOG&amp;PlusMinus'!$B$7:$E$912, 3, FALSE)), "", VLOOKUP(B183,'SOG&amp;PlusMinus'!$B$7:$E$912, 3, FALSE))</f>
        <v>C</v>
      </c>
      <c r="M183" s="11">
        <f>IF(ISBLANK(VLOOKUP(B183, 'SOG&amp;PlusMinus'!$B$7:$E$912, 4, FALSE)), "", VLOOKUP(B183, 'SOG&amp;PlusMinus'!$B$7:$E$912, 4, FALSE))</f>
        <v>2</v>
      </c>
      <c r="N183" s="71">
        <f>VLOOKUP($B183, Paste!$A$3:$H$933, 5, FALSE)</f>
        <v>24.49</v>
      </c>
      <c r="O183" s="11">
        <f>IF(ISERROR(VLOOKUP(B183, Paste!$AB$3:$AE$2349, 3, FALSE)), "", VLOOKUP(B183, Paste!$AB$3:$AE$2349, 3, FALSE))</f>
        <v>88</v>
      </c>
      <c r="P183" s="11">
        <f>IF(ISERROR(VLOOKUP(B183, Paste!$AB$3:$AC$2343, 2, FALSE)), "", VLOOKUP(B183, Paste!$AB$3:$AC$2343, 2, FALSE))</f>
        <v>26</v>
      </c>
      <c r="Q183" s="11">
        <f>IF(ISERROR(VLOOKUP(B183, Paste!$AB$3:$AE$2349, 4, FALSE)), "", VLOOKUP(B183, Paste!$AB$3:$AE$2349, 4, FALSE))</f>
        <v>142</v>
      </c>
      <c r="R183" s="11">
        <f>IF(ISERROR(VLOOKUP(B183, Paste!$N$3:$N$250, 1, FALSE)), "", VLOOKUP(B183, Paste!$N$3:$O$250, 2, FALSE))</f>
        <v>65</v>
      </c>
      <c r="S183" s="27">
        <f>VLOOKUP($B183, Paste!$W$3:$Z$10064, IF($H$4="Cap Hit",3, IF($H$4="AAV", 4, 2)), FALSE)</f>
        <v>1.5425</v>
      </c>
      <c r="T183" s="11" t="str">
        <f>IF(ISERROR(VLOOKUP(B183, Paste!$Q$3:$Q$245, 1, FALSE)), "", VLOOKUP(B183, Paste!$Q$3:$R$245, 2, FALSE))</f>
        <v/>
      </c>
      <c r="U183" s="18" t="str">
        <f>IF(VLOOKUP(B183, 'Points&amp;Potential'!$B$7:$O$943, 14, FALSE)=0, "", VLOOKUP(B183, 'Points&amp;Potential'!$B$7:$O$943, 14, FALSE))</f>
        <v/>
      </c>
      <c r="V183" s="7" t="str">
        <f>IF(ISERROR(VLOOKUP(B183, Paste!$T$3:$T$1045, 1, FALSE)), "", VLOOKUP(B183, Paste!$T$3:$U$1144, 2, FALSE))</f>
        <v>Y</v>
      </c>
    </row>
    <row r="184" spans="1:22">
      <c r="A184" s="11">
        <v>178</v>
      </c>
      <c r="B184" s="67" t="s">
        <v>208</v>
      </c>
      <c r="C184" s="11">
        <f>VLOOKUP(B184, Paste!$AG$3:$AH$2083, 2, FALSE)</f>
        <v>23.3</v>
      </c>
      <c r="D184" s="11" t="str">
        <f>VLOOKUP($B184, Paste!$A$3:$H$933, 6, FALSE)</f>
        <v>RD</v>
      </c>
      <c r="E184" s="11">
        <f>IFERROR(VLOOKUP($B184, Paste!$J$3:$L$933, 3, FALSE), "")</f>
        <v>48</v>
      </c>
      <c r="F184" s="11">
        <f>IFERROR(VLOOKUP($B184, Paste!$J$3:$L$933, 2, FALSE), "")</f>
        <v>72</v>
      </c>
      <c r="G184" s="11" t="str">
        <f>VLOOKUP($B184, Paste!$A$3:$H$933, 8, FALSE)</f>
        <v>LAK</v>
      </c>
      <c r="H184" s="71">
        <f>VLOOKUP($B184, Paste!$A$3:$H$933, 2, FALSE)</f>
        <v>83</v>
      </c>
      <c r="I184" s="71">
        <f>VLOOKUP($B184, Paste!$A$3:$H$933, 3, FALSE)</f>
        <v>7.8405326236972925</v>
      </c>
      <c r="J184" s="71">
        <f t="shared" si="2"/>
        <v>39.759967376302711</v>
      </c>
      <c r="K184" s="71">
        <f>VLOOKUP($B184, Paste!$A$3:$H$933, 4, FALSE)</f>
        <v>47.600500000000004</v>
      </c>
      <c r="L184" s="11" t="str">
        <f>IF(ISBLANK(VLOOKUP(B184, 'SOG&amp;PlusMinus'!$B$7:$E$912, 3, FALSE)), "", VLOOKUP(B184,'SOG&amp;PlusMinus'!$B$7:$E$912, 3, FALSE))</f>
        <v>C</v>
      </c>
      <c r="M184" s="11">
        <f>IF(ISBLANK(VLOOKUP(B184, 'SOG&amp;PlusMinus'!$B$7:$E$912, 4, FALSE)), "", VLOOKUP(B184, 'SOG&amp;PlusMinus'!$B$7:$E$912, 4, FALSE))</f>
        <v>1</v>
      </c>
      <c r="N184" s="71">
        <f>VLOOKUP($B184, Paste!$A$3:$H$933, 5, FALSE)</f>
        <v>56.11931818181818</v>
      </c>
      <c r="O184" s="11">
        <f>IF(ISERROR(VLOOKUP(B184, Paste!$AB$3:$AE$2349, 3, FALSE)), "", VLOOKUP(B184, Paste!$AB$3:$AE$2349, 3, FALSE))</f>
        <v>33</v>
      </c>
      <c r="P184" s="11">
        <f>IF(ISERROR(VLOOKUP(B184, Paste!$AB$3:$AC$2343, 2, FALSE)), "", VLOOKUP(B184, Paste!$AB$3:$AC$2343, 2, FALSE))</f>
        <v>158</v>
      </c>
      <c r="Q184" s="11">
        <f>IF(ISERROR(VLOOKUP(B184, Paste!$AB$3:$AE$2349, 4, FALSE)), "", VLOOKUP(B184, Paste!$AB$3:$AE$2349, 4, FALSE))</f>
        <v>174</v>
      </c>
      <c r="R184" s="11">
        <f>IF(ISERROR(VLOOKUP(B184, Paste!$N$3:$N$250, 1, FALSE)), "", VLOOKUP(B184, Paste!$N$3:$O$250, 2, FALSE))</f>
        <v>55</v>
      </c>
      <c r="S184" s="27">
        <f>VLOOKUP($B184, Paste!$W$3:$Z$10064, IF($H$4="Cap Hit",3, IF($H$4="AAV", 4, 2)), FALSE)</f>
        <v>7.4</v>
      </c>
      <c r="T184" s="11" t="str">
        <f>IF(ISERROR(VLOOKUP(B184, Paste!$Q$3:$Q$245, 1, FALSE)), "", VLOOKUP(B184, Paste!$Q$3:$R$245, 2, FALSE))</f>
        <v/>
      </c>
      <c r="U184" s="18" t="str">
        <f>IF(VLOOKUP(B184, 'Points&amp;Potential'!$B$7:$O$943, 14, FALSE)=0, "", VLOOKUP(B184, 'Points&amp;Potential'!$B$7:$O$943, 14, FALSE))</f>
        <v/>
      </c>
      <c r="V184" s="7" t="str">
        <f>IF(ISERROR(VLOOKUP(B184, Paste!$T$3:$T$1045, 1, FALSE)), "", VLOOKUP(B184, Paste!$T$3:$U$1144, 2, FALSE))</f>
        <v/>
      </c>
    </row>
    <row r="185" spans="1:22">
      <c r="A185" s="11">
        <v>179</v>
      </c>
      <c r="B185" s="67" t="s">
        <v>209</v>
      </c>
      <c r="C185" s="11">
        <f>VLOOKUP(B185, Paste!$AG$3:$AH$2083, 2, FALSE)</f>
        <v>27.1</v>
      </c>
      <c r="D185" s="11" t="str">
        <f>VLOOKUP($B185, Paste!$A$3:$H$933, 6, FALSE)</f>
        <v>C</v>
      </c>
      <c r="E185" s="11">
        <f>IFERROR(VLOOKUP($B185, Paste!$J$3:$L$933, 3, FALSE), "")</f>
        <v>53</v>
      </c>
      <c r="F185" s="11">
        <f>IFERROR(VLOOKUP($B185, Paste!$J$3:$L$933, 2, FALSE), "")</f>
        <v>70</v>
      </c>
      <c r="G185" s="11" t="str">
        <f>VLOOKUP($B185, Paste!$A$3:$H$933, 8, FALSE)</f>
        <v>CGY</v>
      </c>
      <c r="H185" s="71">
        <f>VLOOKUP($B185, Paste!$A$3:$H$933, 2, FALSE)</f>
        <v>80</v>
      </c>
      <c r="I185" s="71">
        <f>VLOOKUP($B185, Paste!$A$3:$H$933, 3, FALSE)</f>
        <v>20</v>
      </c>
      <c r="J185" s="71">
        <f t="shared" si="2"/>
        <v>27.581462500000001</v>
      </c>
      <c r="K185" s="71">
        <f>VLOOKUP($B185, Paste!$A$3:$H$933, 4, FALSE)</f>
        <v>47.581462500000001</v>
      </c>
      <c r="L185" s="11" t="str">
        <f>IF(ISBLANK(VLOOKUP(B185, 'SOG&amp;PlusMinus'!$B$7:$E$912, 3, FALSE)), "", VLOOKUP(B185,'SOG&amp;PlusMinus'!$B$7:$E$912, 3, FALSE))</f>
        <v>D</v>
      </c>
      <c r="M185" s="11">
        <f>IF(ISBLANK(VLOOKUP(B185, 'SOG&amp;PlusMinus'!$B$7:$E$912, 4, FALSE)), "", VLOOKUP(B185, 'SOG&amp;PlusMinus'!$B$7:$E$912, 4, FALSE))</f>
        <v>1</v>
      </c>
      <c r="N185" s="71">
        <f>VLOOKUP($B185, Paste!$A$3:$H$933, 5, FALSE)</f>
        <v>24.615384615384617</v>
      </c>
      <c r="O185" s="11">
        <f>IF(ISERROR(VLOOKUP(B185, Paste!$AB$3:$AE$2349, 3, FALSE)), "", VLOOKUP(B185, Paste!$AB$3:$AE$2349, 3, FALSE))</f>
        <v>60</v>
      </c>
      <c r="P185" s="11">
        <f>IF(ISERROR(VLOOKUP(B185, Paste!$AB$3:$AC$2343, 2, FALSE)), "", VLOOKUP(B185, Paste!$AB$3:$AC$2343, 2, FALSE))</f>
        <v>44</v>
      </c>
      <c r="Q185" s="11">
        <f>IF(ISERROR(VLOOKUP(B185, Paste!$AB$3:$AE$2349, 4, FALSE)), "", VLOOKUP(B185, Paste!$AB$3:$AE$2349, 4, FALSE))</f>
        <v>144</v>
      </c>
      <c r="R185" s="11" t="str">
        <f>IF(ISERROR(VLOOKUP(B185, Paste!$N$3:$N$250, 1, FALSE)), "", VLOOKUP(B185, Paste!$N$3:$O$250, 2, FALSE))</f>
        <v/>
      </c>
      <c r="S185" s="27">
        <f>VLOOKUP($B185, Paste!$W$3:$Z$10064, IF($H$4="Cap Hit",3, IF($H$4="AAV", 4, 2)), FALSE)</f>
        <v>4.375</v>
      </c>
      <c r="T185" s="11" t="str">
        <f>IF(ISERROR(VLOOKUP(B185, Paste!$Q$3:$Q$245, 1, FALSE)), "", VLOOKUP(B185, Paste!$Q$3:$R$245, 2, FALSE))</f>
        <v/>
      </c>
      <c r="U185" s="18" t="str">
        <f>IF(VLOOKUP(B185, 'Points&amp;Potential'!$B$7:$O$943, 14, FALSE)=0, "", VLOOKUP(B185, 'Points&amp;Potential'!$B$7:$O$943, 14, FALSE))</f>
        <v/>
      </c>
      <c r="V185" s="7" t="str">
        <f>IF(ISERROR(VLOOKUP(B185, Paste!$T$3:$T$1045, 1, FALSE)), "", VLOOKUP(B185, Paste!$T$3:$U$1144, 2, FALSE))</f>
        <v/>
      </c>
    </row>
    <row r="186" spans="1:22">
      <c r="A186" s="11">
        <v>180</v>
      </c>
      <c r="B186" s="67" t="s">
        <v>210</v>
      </c>
      <c r="C186" s="11">
        <f>VLOOKUP(B186, Paste!$AG$3:$AH$2083, 2, FALSE)</f>
        <v>28.6</v>
      </c>
      <c r="D186" s="11" t="str">
        <f>VLOOKUP($B186, Paste!$A$3:$H$933, 6, FALSE)</f>
        <v>RD</v>
      </c>
      <c r="E186" s="11">
        <f>IFERROR(VLOOKUP($B186, Paste!$J$3:$L$933, 3, FALSE), "")</f>
        <v>50</v>
      </c>
      <c r="F186" s="11">
        <f>IFERROR(VLOOKUP($B186, Paste!$J$3:$L$933, 2, FALSE), "")</f>
        <v>67</v>
      </c>
      <c r="G186" s="11" t="str">
        <f>VLOOKUP($B186, Paste!$A$3:$H$933, 8, FALSE)</f>
        <v>VAN</v>
      </c>
      <c r="H186" s="71">
        <f>VLOOKUP($B186, Paste!$A$3:$H$933, 2, FALSE)</f>
        <v>76.666666666666671</v>
      </c>
      <c r="I186" s="71">
        <f>VLOOKUP($B186, Paste!$A$3:$H$933, 3, FALSE)</f>
        <v>7.6666666666666679</v>
      </c>
      <c r="J186" s="71">
        <f t="shared" si="2"/>
        <v>39.854540555555545</v>
      </c>
      <c r="K186" s="71">
        <f>VLOOKUP($B186, Paste!$A$3:$H$933, 4, FALSE)</f>
        <v>47.521207222222216</v>
      </c>
      <c r="L186" s="11" t="str">
        <f>IF(ISBLANK(VLOOKUP(B186, 'SOG&amp;PlusMinus'!$B$7:$E$912, 3, FALSE)), "", VLOOKUP(B186,'SOG&amp;PlusMinus'!$B$7:$E$912, 3, FALSE))</f>
        <v>D</v>
      </c>
      <c r="M186" s="11">
        <f>IF(ISBLANK(VLOOKUP(B186, 'SOG&amp;PlusMinus'!$B$7:$E$912, 4, FALSE)), "", VLOOKUP(B186, 'SOG&amp;PlusMinus'!$B$7:$E$912, 4, FALSE))</f>
        <v>1</v>
      </c>
      <c r="N186" s="71">
        <f>VLOOKUP($B186, Paste!$A$3:$H$933, 5, FALSE)</f>
        <v>37.991071428571431</v>
      </c>
      <c r="O186" s="11">
        <f>IF(ISERROR(VLOOKUP(B186, Paste!$AB$3:$AE$2349, 3, FALSE)), "", VLOOKUP(B186, Paste!$AB$3:$AE$2349, 3, FALSE))</f>
        <v>111</v>
      </c>
      <c r="P186" s="11">
        <f>IF(ISERROR(VLOOKUP(B186, Paste!$AB$3:$AC$2343, 2, FALSE)), "", VLOOKUP(B186, Paste!$AB$3:$AC$2343, 2, FALSE))</f>
        <v>100</v>
      </c>
      <c r="Q186" s="11">
        <f>IF(ISERROR(VLOOKUP(B186, Paste!$AB$3:$AE$2349, 4, FALSE)), "", VLOOKUP(B186, Paste!$AB$3:$AE$2349, 4, FALSE))</f>
        <v>130</v>
      </c>
      <c r="R186" s="11" t="str">
        <f>IF(ISERROR(VLOOKUP(B186, Paste!$N$3:$N$250, 1, FALSE)), "", VLOOKUP(B186, Paste!$N$3:$O$250, 2, FALSE))</f>
        <v/>
      </c>
      <c r="S186" s="27">
        <f>VLOOKUP($B186, Paste!$W$3:$Z$10064, IF($H$4="Cap Hit",3, IF($H$4="AAV", 4, 2)), FALSE)</f>
        <v>7.25</v>
      </c>
      <c r="T186" s="11" t="str">
        <f>IF(ISERROR(VLOOKUP(B186, Paste!$Q$3:$Q$245, 1, FALSE)), "", VLOOKUP(B186, Paste!$Q$3:$R$245, 2, FALSE))</f>
        <v/>
      </c>
      <c r="U186" s="18" t="str">
        <f>IF(VLOOKUP(B186, 'Points&amp;Potential'!$B$7:$O$943, 14, FALSE)=0, "", VLOOKUP(B186, 'Points&amp;Potential'!$B$7:$O$943, 14, FALSE))</f>
        <v/>
      </c>
      <c r="V186" s="7" t="str">
        <f>IF(ISERROR(VLOOKUP(B186, Paste!$T$3:$T$1045, 1, FALSE)), "", VLOOKUP(B186, Paste!$T$3:$U$1144, 2, FALSE))</f>
        <v/>
      </c>
    </row>
    <row r="187" spans="1:22">
      <c r="A187" s="11">
        <v>181</v>
      </c>
      <c r="B187" s="67" t="s">
        <v>211</v>
      </c>
      <c r="C187" s="11">
        <f>VLOOKUP(B187, Paste!$AG$3:$AH$2083, 2, FALSE)</f>
        <v>31</v>
      </c>
      <c r="D187" s="11" t="str">
        <f>VLOOKUP($B187, Paste!$A$3:$H$933, 6, FALSE)</f>
        <v>LW</v>
      </c>
      <c r="E187" s="11">
        <f>IFERROR(VLOOKUP($B187, Paste!$J$3:$L$933, 3, FALSE), "")</f>
        <v>50</v>
      </c>
      <c r="F187" s="11">
        <f>IFERROR(VLOOKUP($B187, Paste!$J$3:$L$933, 2, FALSE), "")</f>
        <v>68</v>
      </c>
      <c r="G187" s="11" t="str">
        <f>VLOOKUP($B187, Paste!$A$3:$H$933, 8, FALSE)</f>
        <v>SJS</v>
      </c>
      <c r="H187" s="71">
        <f>VLOOKUP($B187, Paste!$A$3:$H$933, 2, FALSE)</f>
        <v>72.333333333333329</v>
      </c>
      <c r="I187" s="71">
        <f>VLOOKUP($B187, Paste!$A$3:$H$933, 3, FALSE)</f>
        <v>21.600765030250983</v>
      </c>
      <c r="J187" s="71">
        <f t="shared" si="2"/>
        <v>25.720264229008272</v>
      </c>
      <c r="K187" s="71">
        <f>VLOOKUP($B187, Paste!$A$3:$H$933, 4, FALSE)</f>
        <v>47.321029259259255</v>
      </c>
      <c r="L187" s="11" t="str">
        <f>IF(ISBLANK(VLOOKUP(B187, 'SOG&amp;PlusMinus'!$B$7:$E$912, 3, FALSE)), "", VLOOKUP(B187,'SOG&amp;PlusMinus'!$B$7:$E$912, 3, FALSE))</f>
        <v>C</v>
      </c>
      <c r="M187" s="11" t="str">
        <f>IF(ISBLANK(VLOOKUP(B187, 'SOG&amp;PlusMinus'!$B$7:$E$912, 4, FALSE)), "", VLOOKUP(B187, 'SOG&amp;PlusMinus'!$B$7:$E$912, 4, FALSE))</f>
        <v/>
      </c>
      <c r="N187" s="71">
        <f>VLOOKUP($B187, Paste!$A$3:$H$933, 5, FALSE)</f>
        <v>55.878357030015792</v>
      </c>
      <c r="O187" s="11">
        <f>IF(ISERROR(VLOOKUP(B187, Paste!$AB$3:$AE$2349, 3, FALSE)), "", VLOOKUP(B187, Paste!$AB$3:$AE$2349, 3, FALSE))</f>
        <v>94</v>
      </c>
      <c r="P187" s="11">
        <f>IF(ISERROR(VLOOKUP(B187, Paste!$AB$3:$AC$2343, 2, FALSE)), "", VLOOKUP(B187, Paste!$AB$3:$AC$2343, 2, FALSE))</f>
        <v>31</v>
      </c>
      <c r="Q187" s="11">
        <f>IF(ISERROR(VLOOKUP(B187, Paste!$AB$3:$AE$2349, 4, FALSE)), "", VLOOKUP(B187, Paste!$AB$3:$AE$2349, 4, FALSE))</f>
        <v>130</v>
      </c>
      <c r="R187" s="11">
        <f>IF(ISERROR(VLOOKUP(B187, Paste!$N$3:$N$250, 1, FALSE)), "", VLOOKUP(B187, Paste!$N$3:$O$250, 2, FALSE))</f>
        <v>65</v>
      </c>
      <c r="S187" s="27">
        <f>VLOOKUP($B187, Paste!$W$3:$Z$10064, IF($H$4="Cap Hit",3, IF($H$4="AAV", 4, 2)), FALSE)</f>
        <v>6.75</v>
      </c>
      <c r="T187" s="11" t="str">
        <f>IF(ISERROR(VLOOKUP(B187, Paste!$Q$3:$Q$245, 1, FALSE)), "", VLOOKUP(B187, Paste!$Q$3:$R$245, 2, FALSE))</f>
        <v>Y</v>
      </c>
      <c r="U187" s="18" t="str">
        <f>IF(VLOOKUP(B187, 'Points&amp;Potential'!$B$7:$O$943, 14, FALSE)=0, "", VLOOKUP(B187, 'Points&amp;Potential'!$B$7:$O$943, 14, FALSE))</f>
        <v/>
      </c>
      <c r="V187" s="7" t="str">
        <f>IF(ISERROR(VLOOKUP(B187, Paste!$T$3:$T$1045, 1, FALSE)), "", VLOOKUP(B187, Paste!$T$3:$U$1144, 2, FALSE))</f>
        <v/>
      </c>
    </row>
    <row r="188" spans="1:22">
      <c r="A188" s="11">
        <v>182</v>
      </c>
      <c r="B188" s="67" t="s">
        <v>212</v>
      </c>
      <c r="C188" s="11">
        <f>VLOOKUP(B188, Paste!$AG$3:$AH$2083, 2, FALSE)</f>
        <v>22.4</v>
      </c>
      <c r="D188" s="11" t="str">
        <f>VLOOKUP($B188, Paste!$A$3:$H$933, 6, FALSE)</f>
        <v>C</v>
      </c>
      <c r="E188" s="11">
        <f>IFERROR(VLOOKUP($B188, Paste!$J$3:$L$933, 3, FALSE), "")</f>
        <v>63</v>
      </c>
      <c r="F188" s="11">
        <f>IFERROR(VLOOKUP($B188, Paste!$J$3:$L$933, 2, FALSE), "")</f>
        <v>80</v>
      </c>
      <c r="G188" s="11" t="str">
        <f>VLOOKUP($B188, Paste!$A$3:$H$933, 8, FALSE)</f>
        <v>CHI</v>
      </c>
      <c r="H188" s="71">
        <f>VLOOKUP($B188, Paste!$A$3:$H$933, 2, FALSE)</f>
        <v>72</v>
      </c>
      <c r="I188" s="71">
        <f>VLOOKUP($B188, Paste!$A$3:$H$933, 3, FALSE)</f>
        <v>20.160000000000004</v>
      </c>
      <c r="J188" s="71">
        <f t="shared" si="2"/>
        <v>26.776331749999983</v>
      </c>
      <c r="K188" s="71">
        <f>VLOOKUP($B188, Paste!$A$3:$H$933, 4, FALSE)</f>
        <v>46.936331749999987</v>
      </c>
      <c r="L188" s="11" t="str">
        <f>IF(ISBLANK(VLOOKUP(B188, 'SOG&amp;PlusMinus'!$B$7:$E$912, 3, FALSE)), "", VLOOKUP(B188,'SOG&amp;PlusMinus'!$B$7:$E$912, 3, FALSE))</f>
        <v>D</v>
      </c>
      <c r="M188" s="11">
        <f>IF(ISBLANK(VLOOKUP(B188, 'SOG&amp;PlusMinus'!$B$7:$E$912, 4, FALSE)), "", VLOOKUP(B188, 'SOG&amp;PlusMinus'!$B$7:$E$912, 4, FALSE))</f>
        <v>2</v>
      </c>
      <c r="N188" s="71">
        <f>VLOOKUP($B188, Paste!$A$3:$H$933, 5, FALSE)</f>
        <v>29.508196721311478</v>
      </c>
      <c r="O188" s="11">
        <f>IF(ISERROR(VLOOKUP(B188, Paste!$AB$3:$AE$2349, 3, FALSE)), "", VLOOKUP(B188, Paste!$AB$3:$AE$2349, 3, FALSE))</f>
        <v>41</v>
      </c>
      <c r="P188" s="11">
        <f>IF(ISERROR(VLOOKUP(B188, Paste!$AB$3:$AC$2343, 2, FALSE)), "", VLOOKUP(B188, Paste!$AB$3:$AC$2343, 2, FALSE))</f>
        <v>47</v>
      </c>
      <c r="Q188" s="11">
        <f>IF(ISERROR(VLOOKUP(B188, Paste!$AB$3:$AE$2349, 4, FALSE)), "", VLOOKUP(B188, Paste!$AB$3:$AE$2349, 4, FALSE))</f>
        <v>158</v>
      </c>
      <c r="R188" s="11" t="str">
        <f>IF(ISERROR(VLOOKUP(B188, Paste!$N$3:$N$250, 1, FALSE)), "", VLOOKUP(B188, Paste!$N$3:$O$250, 2, FALSE))</f>
        <v/>
      </c>
      <c r="S188" s="27">
        <f>VLOOKUP($B188, Paste!$W$3:$Z$10064, IF($H$4="Cap Hit",3, IF($H$4="AAV", 4, 2)), FALSE)</f>
        <v>6.5999910000000002</v>
      </c>
      <c r="T188" s="11" t="str">
        <f>IF(ISERROR(VLOOKUP(B188, Paste!$Q$3:$Q$245, 1, FALSE)), "", VLOOKUP(B188, Paste!$Q$3:$R$245, 2, FALSE))</f>
        <v>Y</v>
      </c>
      <c r="U188" s="18" t="str">
        <f>IF(VLOOKUP(B188, 'Points&amp;Potential'!$B$7:$O$943, 14, FALSE)=0, "", VLOOKUP(B188, 'Points&amp;Potential'!$B$7:$O$943, 14, FALSE))</f>
        <v/>
      </c>
      <c r="V188" s="7" t="str">
        <f>IF(ISERROR(VLOOKUP(B188, Paste!$T$3:$T$1045, 1, FALSE)), "", VLOOKUP(B188, Paste!$T$3:$U$1144, 2, FALSE))</f>
        <v/>
      </c>
    </row>
    <row r="189" spans="1:22">
      <c r="A189" s="11">
        <v>183</v>
      </c>
      <c r="B189" s="67" t="s">
        <v>213</v>
      </c>
      <c r="C189" s="11">
        <f>VLOOKUP(B189, Paste!$AG$3:$AH$2083, 2, FALSE)</f>
        <v>26.4</v>
      </c>
      <c r="D189" s="11" t="str">
        <f>VLOOKUP($B189, Paste!$A$3:$H$933, 6, FALSE)</f>
        <v>RD</v>
      </c>
      <c r="E189" s="11">
        <f>IFERROR(VLOOKUP($B189, Paste!$J$3:$L$933, 3, FALSE), "")</f>
        <v>57</v>
      </c>
      <c r="F189" s="11">
        <f>IFERROR(VLOOKUP($B189, Paste!$J$3:$L$933, 2, FALSE), "")</f>
        <v>75</v>
      </c>
      <c r="G189" s="11" t="str">
        <f>VLOOKUP($B189, Paste!$A$3:$H$933, 8, FALSE)</f>
        <v>MTL</v>
      </c>
      <c r="H189" s="71">
        <f>VLOOKUP($B189, Paste!$A$3:$H$933, 2, FALSE)</f>
        <v>78.666666666666671</v>
      </c>
      <c r="I189" s="71">
        <f>VLOOKUP($B189, Paste!$A$3:$H$933, 3, FALSE)</f>
        <v>11.001851259602187</v>
      </c>
      <c r="J189" s="71">
        <f t="shared" si="2"/>
        <v>35.780731388545973</v>
      </c>
      <c r="K189" s="71">
        <f>VLOOKUP($B189, Paste!$A$3:$H$933, 4, FALSE)</f>
        <v>46.782582648148157</v>
      </c>
      <c r="L189" s="11" t="str">
        <f>IF(ISBLANK(VLOOKUP(B189, 'SOG&amp;PlusMinus'!$B$7:$E$912, 3, FALSE)), "", VLOOKUP(B189,'SOG&amp;PlusMinus'!$B$7:$E$912, 3, FALSE))</f>
        <v>C</v>
      </c>
      <c r="M189" s="11">
        <f>IF(ISBLANK(VLOOKUP(B189, 'SOG&amp;PlusMinus'!$B$7:$E$912, 4, FALSE)), "", VLOOKUP(B189, 'SOG&amp;PlusMinus'!$B$7:$E$912, 4, FALSE))</f>
        <v>2</v>
      </c>
      <c r="N189" s="71">
        <f>VLOOKUP($B189, Paste!$A$3:$H$933, 5, FALSE)</f>
        <v>33.518840579710144</v>
      </c>
      <c r="O189" s="11">
        <f>IF(ISERROR(VLOOKUP(B189, Paste!$AB$3:$AE$2349, 3, FALSE)), "", VLOOKUP(B189, Paste!$AB$3:$AE$2349, 3, FALSE))</f>
        <v>63</v>
      </c>
      <c r="P189" s="11">
        <f>IF(ISERROR(VLOOKUP(B189, Paste!$AB$3:$AC$2343, 2, FALSE)), "", VLOOKUP(B189, Paste!$AB$3:$AC$2343, 2, FALSE))</f>
        <v>165</v>
      </c>
      <c r="Q189" s="11">
        <f>IF(ISERROR(VLOOKUP(B189, Paste!$AB$3:$AE$2349, 4, FALSE)), "", VLOOKUP(B189, Paste!$AB$3:$AE$2349, 4, FALSE))</f>
        <v>165</v>
      </c>
      <c r="R189" s="11" t="str">
        <f>IF(ISERROR(VLOOKUP(B189, Paste!$N$3:$N$250, 1, FALSE)), "", VLOOKUP(B189, Paste!$N$3:$O$250, 2, FALSE))</f>
        <v/>
      </c>
      <c r="S189" s="27">
        <f>VLOOKUP($B189, Paste!$W$3:$Z$10064, IF($H$4="Cap Hit",3, IF($H$4="AAV", 4, 2)), FALSE)</f>
        <v>9.5</v>
      </c>
      <c r="T189" s="11"/>
      <c r="U189" s="18" t="str">
        <f>IF(VLOOKUP(B189, 'Points&amp;Potential'!$B$7:$O$943, 14, FALSE)=0, "", VLOOKUP(B189, 'Points&amp;Potential'!$B$7:$O$943, 14, FALSE))</f>
        <v/>
      </c>
      <c r="V189" s="7" t="str">
        <f>IF(ISERROR(VLOOKUP(B189, Paste!$T$3:$T$1045, 1, FALSE)), "", VLOOKUP(B189, Paste!$T$3:$U$1144, 2, FALSE))</f>
        <v/>
      </c>
    </row>
    <row r="190" spans="1:22">
      <c r="A190" s="11">
        <v>184</v>
      </c>
      <c r="B190" s="67" t="s">
        <v>214</v>
      </c>
      <c r="C190" s="11">
        <f>VLOOKUP(B190, Paste!$AG$3:$AH$2083, 2, FALSE)</f>
        <v>24.4</v>
      </c>
      <c r="D190" s="11" t="str">
        <f>VLOOKUP($B190, Paste!$A$3:$H$933, 6, FALSE)</f>
        <v>RW</v>
      </c>
      <c r="E190" s="11">
        <f>IFERROR(VLOOKUP($B190, Paste!$J$3:$L$933, 3, FALSE), "")</f>
        <v>73</v>
      </c>
      <c r="F190" s="11">
        <f>IFERROR(VLOOKUP($B190, Paste!$J$3:$L$933, 2, FALSE), "")</f>
        <v>85</v>
      </c>
      <c r="G190" s="11" t="str">
        <f>VLOOKUP($B190, Paste!$A$3:$H$933, 8, FALSE)</f>
        <v>CAR</v>
      </c>
      <c r="H190" s="71">
        <f>VLOOKUP($B190, Paste!$A$3:$H$933, 2, FALSE)</f>
        <v>54</v>
      </c>
      <c r="I190" s="71">
        <f>VLOOKUP($B190, Paste!$A$3:$H$933, 3, FALSE)</f>
        <v>23.76</v>
      </c>
      <c r="J190" s="71">
        <f t="shared" si="2"/>
        <v>22.969683</v>
      </c>
      <c r="K190" s="71">
        <f>VLOOKUP($B190, Paste!$A$3:$H$933, 4, FALSE)</f>
        <v>46.729683000000001</v>
      </c>
      <c r="L190" s="11" t="str">
        <f>IF(ISBLANK(VLOOKUP(B190, 'SOG&amp;PlusMinus'!$B$7:$E$912, 3, FALSE)), "", VLOOKUP(B190,'SOG&amp;PlusMinus'!$B$7:$E$912, 3, FALSE))</f>
        <v>B</v>
      </c>
      <c r="M190" s="11">
        <f>IF(ISBLANK(VLOOKUP(B190, 'SOG&amp;PlusMinus'!$B$7:$E$912, 4, FALSE)), "", VLOOKUP(B190, 'SOG&amp;PlusMinus'!$B$7:$E$912, 4, FALSE))</f>
        <v>1</v>
      </c>
      <c r="N190" s="71">
        <f>VLOOKUP($B190, Paste!$A$3:$H$933, 5, FALSE)</f>
        <v>12.719999999999999</v>
      </c>
      <c r="O190" s="11">
        <f>IF(ISERROR(VLOOKUP(B190, Paste!$AB$3:$AE$2349, 3, FALSE)), "", VLOOKUP(B190, Paste!$AB$3:$AE$2349, 3, FALSE))</f>
        <v>57</v>
      </c>
      <c r="P190" s="11">
        <f>IF(ISERROR(VLOOKUP(B190, Paste!$AB$3:$AC$2343, 2, FALSE)), "", VLOOKUP(B190, Paste!$AB$3:$AC$2343, 2, FALSE))</f>
        <v>27</v>
      </c>
      <c r="Q190" s="11">
        <f>IF(ISERROR(VLOOKUP(B190, Paste!$AB$3:$AE$2349, 4, FALSE)), "", VLOOKUP(B190, Paste!$AB$3:$AE$2349, 4, FALSE))</f>
        <v>178</v>
      </c>
      <c r="R190" s="11" t="str">
        <f>IF(ISERROR(VLOOKUP(B190, Paste!$N$3:$N$250, 1, FALSE)), "", VLOOKUP(B190, Paste!$N$3:$O$250, 2, FALSE))</f>
        <v/>
      </c>
      <c r="S190" s="27">
        <f>VLOOKUP($B190, Paste!$W$3:$Z$10064, IF($H$4="Cap Hit",3, IF($H$4="AAV", 4, 2)), FALSE)</f>
        <v>7.4200869999999997</v>
      </c>
      <c r="T190" s="11" t="str">
        <f>IF(ISERROR(VLOOKUP(B190, Paste!$Q$3:$Q$245, 1, FALSE)), "", VLOOKUP(B190, Paste!$Q$3:$R$245, 2, FALSE))</f>
        <v/>
      </c>
      <c r="U190" s="18" t="str">
        <f>IF(VLOOKUP(B190, 'Points&amp;Potential'!$B$7:$O$943, 14, FALSE)=0, "", VLOOKUP(B190, 'Points&amp;Potential'!$B$7:$O$943, 14, FALSE))</f>
        <v/>
      </c>
      <c r="V190" s="7" t="str">
        <f>IF(ISERROR(VLOOKUP(B190, Paste!$T$3:$T$1045, 1, FALSE)), "", VLOOKUP(B190, Paste!$T$3:$U$1144, 2, FALSE))</f>
        <v/>
      </c>
    </row>
    <row r="191" spans="1:22">
      <c r="A191" s="11">
        <v>185</v>
      </c>
      <c r="B191" s="10" t="s">
        <v>215</v>
      </c>
      <c r="C191" s="11">
        <f>VLOOKUP(B191, Paste!$AG$3:$AH$2083, 2, FALSE)</f>
        <v>22.8</v>
      </c>
      <c r="D191" s="11" t="str">
        <f>VLOOKUP($B191, Paste!$A$3:$H$933, 6, FALSE)</f>
        <v>LD</v>
      </c>
      <c r="E191" s="11">
        <f>IFERROR(VLOOKUP($B191, Paste!$J$3:$L$933, 3, FALSE), "")</f>
        <v>52</v>
      </c>
      <c r="F191" s="11">
        <f>IFERROR(VLOOKUP($B191, Paste!$J$3:$L$933, 2, FALSE), "")</f>
        <v>70</v>
      </c>
      <c r="G191" s="11" t="str">
        <f>VLOOKUP($B191, Paste!$A$3:$H$933, 8, FALSE)</f>
        <v>NJD</v>
      </c>
      <c r="H191" s="71">
        <f>VLOOKUP($B191, Paste!$A$3:$H$933, 2, FALSE)</f>
        <v>75.666666666666671</v>
      </c>
      <c r="I191" s="71">
        <f>VLOOKUP($B191, Paste!$A$3:$H$933, 3, FALSE)</f>
        <v>8.0724784219568964</v>
      </c>
      <c r="J191" s="71">
        <f t="shared" si="2"/>
        <v>38.637868568783851</v>
      </c>
      <c r="K191" s="71">
        <f>VLOOKUP($B191, Paste!$A$3:$H$933, 4, FALSE)</f>
        <v>46.710346990740746</v>
      </c>
      <c r="L191" s="11" t="str">
        <f>IF(ISBLANK(VLOOKUP(B191, 'SOG&amp;PlusMinus'!$B$7:$E$912, 3, FALSE)), "", VLOOKUP(B191,'SOG&amp;PlusMinus'!$B$7:$E$912, 3, FALSE))</f>
        <v>C</v>
      </c>
      <c r="M191" s="11">
        <f>IF(ISBLANK(VLOOKUP(B191, 'SOG&amp;PlusMinus'!$B$7:$E$912, 4, FALSE)), "", VLOOKUP(B191, 'SOG&amp;PlusMinus'!$B$7:$E$912, 4, FALSE))</f>
        <v>2</v>
      </c>
      <c r="N191" s="71">
        <f>VLOOKUP($B191, Paste!$A$3:$H$933, 5, FALSE)</f>
        <v>26.021116138763198</v>
      </c>
      <c r="O191" s="11">
        <f>IF(ISERROR(VLOOKUP(B191, Paste!$AB$3:$AE$2349, 3, FALSE)), "", VLOOKUP(B191, Paste!$AB$3:$AE$2349, 3, FALSE))</f>
        <v>21</v>
      </c>
      <c r="P191" s="11">
        <f>IF(ISERROR(VLOOKUP(B191, Paste!$AB$3:$AC$2343, 2, FALSE)), "", VLOOKUP(B191, Paste!$AB$3:$AC$2343, 2, FALSE))</f>
        <v>64</v>
      </c>
      <c r="Q191" s="11">
        <f>IF(ISERROR(VLOOKUP(B191, Paste!$AB$3:$AE$2349, 4, FALSE)), "", VLOOKUP(B191, Paste!$AB$3:$AE$2349, 4, FALSE))</f>
        <v>182</v>
      </c>
      <c r="R191" s="11">
        <f>IF(ISERROR(VLOOKUP(B191, Paste!$N$3:$N$250, 1, FALSE)), "", VLOOKUP(B191, Paste!$N$3:$O$250, 2, FALSE))</f>
        <v>65</v>
      </c>
      <c r="S191" s="27">
        <f>VLOOKUP($B191, Paste!$W$3:$Z$10064, IF($H$4="Cap Hit",3, IF($H$4="AAV", 4, 2)), FALSE)</f>
        <v>9</v>
      </c>
      <c r="T191" s="11" t="str">
        <f>IF(ISERROR(VLOOKUP(B191, Paste!$Q$3:$Q$245, 1, FALSE)), "", VLOOKUP(B191, Paste!$Q$3:$R$245, 2, FALSE))</f>
        <v>Y</v>
      </c>
      <c r="U191" s="18" t="str">
        <f>IF(VLOOKUP(B191, 'Points&amp;Potential'!$B$7:$O$943, 14, FALSE)=0, "", VLOOKUP(B191, 'Points&amp;Potential'!$B$7:$O$943, 14, FALSE))</f>
        <v/>
      </c>
      <c r="V191" s="7" t="str">
        <f>IF(ISERROR(VLOOKUP(B191, Paste!$T$3:$T$1045, 1, FALSE)), "", VLOOKUP(B191, Paste!$T$3:$U$1144, 2, FALSE))</f>
        <v/>
      </c>
    </row>
    <row r="192" spans="1:22">
      <c r="A192" s="11">
        <v>186</v>
      </c>
      <c r="B192" s="67" t="s">
        <v>216</v>
      </c>
      <c r="C192" s="11">
        <f>VLOOKUP(B192, Paste!$AG$3:$AH$2083, 2, FALSE)</f>
        <v>31.7</v>
      </c>
      <c r="D192" s="11" t="str">
        <f>VLOOKUP($B192, Paste!$A$3:$H$933, 6, FALSE)</f>
        <v>C</v>
      </c>
      <c r="E192" s="11">
        <f>IFERROR(VLOOKUP($B192, Paste!$J$3:$L$933, 3, FALSE), "")</f>
        <v>48</v>
      </c>
      <c r="F192" s="11">
        <f>IFERROR(VLOOKUP($B192, Paste!$J$3:$L$933, 2, FALSE), "")</f>
        <v>57</v>
      </c>
      <c r="G192" s="11" t="str">
        <f>VLOOKUP($B192, Paste!$A$3:$H$933, 8, FALSE)</f>
        <v>SJS</v>
      </c>
      <c r="H192" s="71">
        <f>VLOOKUP($B192, Paste!$A$3:$H$933, 2, FALSE)</f>
        <v>80.666666666666671</v>
      </c>
      <c r="I192" s="71">
        <f>VLOOKUP($B192, Paste!$A$3:$H$933, 3, FALSE)</f>
        <v>13.713333333333335</v>
      </c>
      <c r="J192" s="71">
        <f t="shared" si="2"/>
        <v>32.964836666666656</v>
      </c>
      <c r="K192" s="71">
        <f>VLOOKUP($B192, Paste!$A$3:$H$933, 4, FALSE)</f>
        <v>46.678169999999994</v>
      </c>
      <c r="L192" s="11" t="str">
        <f>IF(ISBLANK(VLOOKUP(B192, 'SOG&amp;PlusMinus'!$B$7:$E$912, 3, FALSE)), "", VLOOKUP(B192,'SOG&amp;PlusMinus'!$B$7:$E$912, 3, FALSE))</f>
        <v>D</v>
      </c>
      <c r="M192" s="11">
        <f>IF(ISBLANK(VLOOKUP(B192, 'SOG&amp;PlusMinus'!$B$7:$E$912, 4, FALSE)), "", VLOOKUP(B192, 'SOG&amp;PlusMinus'!$B$7:$E$912, 4, FALSE))</f>
        <v>2</v>
      </c>
      <c r="N192" s="71">
        <f>VLOOKUP($B192, Paste!$A$3:$H$933, 5, FALSE)</f>
        <v>15.723163841807912</v>
      </c>
      <c r="O192" s="11">
        <f>IF(ISERROR(VLOOKUP(B192, Paste!$AB$3:$AE$2349, 3, FALSE)), "", VLOOKUP(B192, Paste!$AB$3:$AE$2349, 3, FALSE))</f>
        <v>24</v>
      </c>
      <c r="P192" s="11">
        <f>IF(ISERROR(VLOOKUP(B192, Paste!$AB$3:$AC$2343, 2, FALSE)), "", VLOOKUP(B192, Paste!$AB$3:$AC$2343, 2, FALSE))</f>
        <v>84</v>
      </c>
      <c r="Q192" s="11">
        <f>IF(ISERROR(VLOOKUP(B192, Paste!$AB$3:$AE$2349, 4, FALSE)), "", VLOOKUP(B192, Paste!$AB$3:$AE$2349, 4, FALSE))</f>
        <v>89</v>
      </c>
      <c r="R192" s="11" t="str">
        <f>IF(ISERROR(VLOOKUP(B192, Paste!$N$3:$N$250, 1, FALSE)), "", VLOOKUP(B192, Paste!$N$3:$O$250, 2, FALSE))</f>
        <v/>
      </c>
      <c r="S192" s="27">
        <f>VLOOKUP($B192, Paste!$W$3:$Z$10064, IF($H$4="Cap Hit",3, IF($H$4="AAV", 4, 2)), FALSE)</f>
        <v>6</v>
      </c>
      <c r="T192" s="11" t="str">
        <f>IF(ISERROR(VLOOKUP(B192, Paste!$Q$3:$Q$245, 1, FALSE)), "", VLOOKUP(B192, Paste!$Q$3:$R$245, 2, FALSE))</f>
        <v/>
      </c>
      <c r="U192" s="18" t="str">
        <f>IF(VLOOKUP(B192, 'Points&amp;Potential'!$B$7:$O$943, 14, FALSE)=0, "", VLOOKUP(B192, 'Points&amp;Potential'!$B$7:$O$943, 14, FALSE))</f>
        <v/>
      </c>
      <c r="V192" s="7" t="str">
        <f>IF(ISERROR(VLOOKUP(B192, Paste!$T$3:$T$1045, 1, FALSE)), "", VLOOKUP(B192, Paste!$T$3:$U$1144, 2, FALSE))</f>
        <v/>
      </c>
    </row>
    <row r="193" spans="1:22">
      <c r="A193" s="11">
        <v>187</v>
      </c>
      <c r="B193" s="67" t="s">
        <v>217</v>
      </c>
      <c r="C193" s="11">
        <f>VLOOKUP(B193, Paste!$AG$3:$AH$2083, 2, FALSE)</f>
        <v>31.8</v>
      </c>
      <c r="D193" s="11" t="str">
        <f>VLOOKUP($B193, Paste!$A$3:$H$933, 6, FALSE)</f>
        <v>LW</v>
      </c>
      <c r="E193" s="11">
        <f>IFERROR(VLOOKUP($B193, Paste!$J$3:$L$933, 3, FALSE), "")</f>
        <v>50</v>
      </c>
      <c r="F193" s="11">
        <f>IFERROR(VLOOKUP($B193, Paste!$J$3:$L$933, 2, FALSE), "")</f>
        <v>67</v>
      </c>
      <c r="G193" s="11" t="str">
        <f>VLOOKUP($B193, Paste!$A$3:$H$933, 8, FALSE)</f>
        <v>CHI</v>
      </c>
      <c r="H193" s="71">
        <f>VLOOKUP($B193, Paste!$A$3:$H$933, 2, FALSE)</f>
        <v>79.666666666666671</v>
      </c>
      <c r="I193" s="71">
        <f>VLOOKUP($B193, Paste!$A$3:$H$933, 3, FALSE)</f>
        <v>16.86964399844042</v>
      </c>
      <c r="J193" s="71">
        <f t="shared" si="2"/>
        <v>29.77721087655959</v>
      </c>
      <c r="K193" s="71">
        <f>VLOOKUP($B193, Paste!$A$3:$H$933, 4, FALSE)</f>
        <v>46.64685487500001</v>
      </c>
      <c r="L193" s="11" t="str">
        <f>IF(ISBLANK(VLOOKUP(B193, 'SOG&amp;PlusMinus'!$B$7:$E$912, 3, FALSE)), "", VLOOKUP(B193,'SOG&amp;PlusMinus'!$B$7:$E$912, 3, FALSE))</f>
        <v>D</v>
      </c>
      <c r="M193" s="11">
        <f>IF(ISBLANK(VLOOKUP(B193, 'SOG&amp;PlusMinus'!$B$7:$E$912, 4, FALSE)), "", VLOOKUP(B193, 'SOG&amp;PlusMinus'!$B$7:$E$912, 4, FALSE))</f>
        <v>2</v>
      </c>
      <c r="N193" s="71">
        <f>VLOOKUP($B193, Paste!$A$3:$H$933, 5, FALSE)</f>
        <v>11.950000000000001</v>
      </c>
      <c r="O193" s="11">
        <f>IF(ISERROR(VLOOKUP(B193, Paste!$AB$3:$AE$2349, 3, FALSE)), "", VLOOKUP(B193, Paste!$AB$3:$AE$2349, 3, FALSE))</f>
        <v>20</v>
      </c>
      <c r="P193" s="11">
        <f>IF(ISERROR(VLOOKUP(B193, Paste!$AB$3:$AC$2343, 2, FALSE)), "", VLOOKUP(B193, Paste!$AB$3:$AC$2343, 2, FALSE))</f>
        <v>32</v>
      </c>
      <c r="Q193" s="11">
        <f>IF(ISERROR(VLOOKUP(B193, Paste!$AB$3:$AE$2349, 4, FALSE)), "", VLOOKUP(B193, Paste!$AB$3:$AE$2349, 4, FALSE))</f>
        <v>112</v>
      </c>
      <c r="R193" s="11" t="str">
        <f>IF(ISERROR(VLOOKUP(B193, Paste!$N$3:$N$250, 1, FALSE)), "", VLOOKUP(B193, Paste!$N$3:$O$250, 2, FALSE))</f>
        <v/>
      </c>
      <c r="S193" s="27">
        <f>VLOOKUP($B193, Paste!$W$3:$Z$10064, IF($H$4="Cap Hit",3, IF($H$4="AAV", 4, 2)), FALSE)</f>
        <v>5.4</v>
      </c>
      <c r="T193" s="11" t="str">
        <f>IF(ISERROR(VLOOKUP(B193, Paste!$Q$3:$Q$245, 1, FALSE)), "", VLOOKUP(B193, Paste!$Q$3:$R$245, 2, FALSE))</f>
        <v/>
      </c>
      <c r="U193" s="18" t="str">
        <f>IF(VLOOKUP(B193, 'Points&amp;Potential'!$B$7:$O$943, 14, FALSE)=0, "", VLOOKUP(B193, 'Points&amp;Potential'!$B$7:$O$943, 14, FALSE))</f>
        <v/>
      </c>
      <c r="V193" s="7" t="str">
        <f>IF(ISERROR(VLOOKUP(B193, Paste!$T$3:$T$1045, 1, FALSE)), "", VLOOKUP(B193, Paste!$T$3:$U$1144, 2, FALSE))</f>
        <v/>
      </c>
    </row>
    <row r="194" spans="1:22">
      <c r="A194" s="11">
        <v>188</v>
      </c>
      <c r="B194" s="67" t="s">
        <v>218</v>
      </c>
      <c r="C194" s="11">
        <f>VLOOKUP(B194, Paste!$AG$3:$AH$2083, 2, FALSE)</f>
        <v>29.6</v>
      </c>
      <c r="D194" s="11" t="str">
        <f>VLOOKUP($B194, Paste!$A$3:$H$933, 6, FALSE)</f>
        <v>LD</v>
      </c>
      <c r="E194" s="11">
        <f>IFERROR(VLOOKUP($B194, Paste!$J$3:$L$933, 3, FALSE), "")</f>
        <v>55</v>
      </c>
      <c r="F194" s="11">
        <f>IFERROR(VLOOKUP($B194, Paste!$J$3:$L$933, 2, FALSE), "")</f>
        <v>70</v>
      </c>
      <c r="G194" s="11" t="str">
        <f>VLOOKUP($B194, Paste!$A$3:$H$933, 8, FALSE)</f>
        <v>SEA</v>
      </c>
      <c r="H194" s="71">
        <f>VLOOKUP($B194, Paste!$A$3:$H$933, 2, FALSE)</f>
        <v>76</v>
      </c>
      <c r="I194" s="71">
        <f>VLOOKUP($B194, Paste!$A$3:$H$933, 3, FALSE)</f>
        <v>12.893360869491516</v>
      </c>
      <c r="J194" s="71">
        <f t="shared" si="2"/>
        <v>33.558444491619596</v>
      </c>
      <c r="K194" s="71">
        <f>VLOOKUP($B194, Paste!$A$3:$H$933, 4, FALSE)</f>
        <v>46.451805361111113</v>
      </c>
      <c r="L194" s="11" t="str">
        <f>IF(ISBLANK(VLOOKUP(B194, 'SOG&amp;PlusMinus'!$B$7:$E$912, 3, FALSE)), "", VLOOKUP(B194,'SOG&amp;PlusMinus'!$B$7:$E$912, 3, FALSE))</f>
        <v>D</v>
      </c>
      <c r="M194" s="11">
        <f>IF(ISBLANK(VLOOKUP(B194, 'SOG&amp;PlusMinus'!$B$7:$E$912, 4, FALSE)), "", VLOOKUP(B194, 'SOG&amp;PlusMinus'!$B$7:$E$912, 4, FALSE))</f>
        <v>1</v>
      </c>
      <c r="N194" s="71">
        <f>VLOOKUP($B194, Paste!$A$3:$H$933, 5, FALSE)</f>
        <v>62.079207920792072</v>
      </c>
      <c r="O194" s="11">
        <f>IF(ISERROR(VLOOKUP(B194, Paste!$AB$3:$AE$2349, 3, FALSE)), "", VLOOKUP(B194, Paste!$AB$3:$AE$2349, 3, FALSE))</f>
        <v>30</v>
      </c>
      <c r="P194" s="11">
        <f>IF(ISERROR(VLOOKUP(B194, Paste!$AB$3:$AC$2343, 2, FALSE)), "", VLOOKUP(B194, Paste!$AB$3:$AC$2343, 2, FALSE))</f>
        <v>86</v>
      </c>
      <c r="Q194" s="11">
        <f>IF(ISERROR(VLOOKUP(B194, Paste!$AB$3:$AE$2349, 4, FALSE)), "", VLOOKUP(B194, Paste!$AB$3:$AE$2349, 4, FALSE))</f>
        <v>160</v>
      </c>
      <c r="R194" s="11" t="str">
        <f>IF(ISERROR(VLOOKUP(B194, Paste!$N$3:$N$250, 1, FALSE)), "", VLOOKUP(B194, Paste!$N$3:$O$250, 2, FALSE))</f>
        <v/>
      </c>
      <c r="S194" s="27">
        <f>VLOOKUP($B194, Paste!$W$3:$Z$10064, IF($H$4="Cap Hit",3, IF($H$4="AAV", 4, 2)), FALSE)</f>
        <v>7.35</v>
      </c>
      <c r="T194" s="11" t="str">
        <f>IF(ISERROR(VLOOKUP(B194, Paste!$Q$3:$Q$245, 1, FALSE)), "", VLOOKUP(B194, Paste!$Q$3:$R$245, 2, FALSE))</f>
        <v>Y</v>
      </c>
      <c r="U194" s="18" t="str">
        <f>IF(VLOOKUP(B194, 'Points&amp;Potential'!$B$7:$O$943, 14, FALSE)=0, "", VLOOKUP(B194, 'Points&amp;Potential'!$B$7:$O$943, 14, FALSE))</f>
        <v/>
      </c>
      <c r="V194" s="7" t="str">
        <f>IF(ISERROR(VLOOKUP(B194, Paste!$T$3:$T$1045, 1, FALSE)), "", VLOOKUP(B194, Paste!$T$3:$U$1144, 2, FALSE))</f>
        <v/>
      </c>
    </row>
    <row r="195" spans="1:22">
      <c r="A195" s="11">
        <v>189</v>
      </c>
      <c r="B195" s="67" t="s">
        <v>219</v>
      </c>
      <c r="C195" s="11">
        <f>VLOOKUP(B195, Paste!$AG$3:$AH$2083, 2, FALSE)</f>
        <v>24.4</v>
      </c>
      <c r="D195" s="11" t="str">
        <f>VLOOKUP($B195, Paste!$A$3:$H$933, 6, FALSE)</f>
        <v>RW</v>
      </c>
      <c r="E195" s="11">
        <f>IFERROR(VLOOKUP($B195, Paste!$J$3:$L$933, 3, FALSE), "")</f>
        <v>58</v>
      </c>
      <c r="F195" s="11">
        <f>IFERROR(VLOOKUP($B195, Paste!$J$3:$L$933, 2, FALSE), "")</f>
        <v>78</v>
      </c>
      <c r="G195" s="11" t="str">
        <f>VLOOKUP($B195, Paste!$A$3:$H$933, 8, FALSE)</f>
        <v>NSH</v>
      </c>
      <c r="H195" s="71">
        <f>VLOOKUP($B195, Paste!$A$3:$H$933, 2, FALSE)</f>
        <v>83</v>
      </c>
      <c r="I195" s="71">
        <f>VLOOKUP($B195, Paste!$A$3:$H$933, 3, FALSE)</f>
        <v>20.75</v>
      </c>
      <c r="J195" s="71">
        <f t="shared" si="2"/>
        <v>25.63420416666667</v>
      </c>
      <c r="K195" s="71">
        <f>VLOOKUP($B195, Paste!$A$3:$H$933, 4, FALSE)</f>
        <v>46.38420416666667</v>
      </c>
      <c r="L195" s="11" t="str">
        <f>IF(ISBLANK(VLOOKUP(B195, 'SOG&amp;PlusMinus'!$B$7:$E$912, 3, FALSE)), "", VLOOKUP(B195,'SOG&amp;PlusMinus'!$B$7:$E$912, 3, FALSE))</f>
        <v>C</v>
      </c>
      <c r="M195" s="11">
        <f>IF(ISBLANK(VLOOKUP(B195, 'SOG&amp;PlusMinus'!$B$7:$E$912, 4, FALSE)), "", VLOOKUP(B195, 'SOG&amp;PlusMinus'!$B$7:$E$912, 4, FALSE))</f>
        <v>1</v>
      </c>
      <c r="N195" s="71">
        <f>VLOOKUP($B195, Paste!$A$3:$H$933, 5, FALSE)</f>
        <v>24.9</v>
      </c>
      <c r="O195" s="11">
        <f>IF(ISERROR(VLOOKUP(B195, Paste!$AB$3:$AE$2349, 3, FALSE)), "", VLOOKUP(B195, Paste!$AB$3:$AE$2349, 3, FALSE))</f>
        <v>87</v>
      </c>
      <c r="P195" s="11">
        <f>IF(ISERROR(VLOOKUP(B195, Paste!$AB$3:$AC$2343, 2, FALSE)), "", VLOOKUP(B195, Paste!$AB$3:$AC$2343, 2, FALSE))</f>
        <v>31</v>
      </c>
      <c r="Q195" s="11">
        <f>IF(ISERROR(VLOOKUP(B195, Paste!$AB$3:$AE$2349, 4, FALSE)), "", VLOOKUP(B195, Paste!$AB$3:$AE$2349, 4, FALSE))</f>
        <v>166</v>
      </c>
      <c r="R195" s="11">
        <f>IF(ISERROR(VLOOKUP(B195, Paste!$N$3:$N$250, 1, FALSE)), "", VLOOKUP(B195, Paste!$N$3:$O$250, 2, FALSE))</f>
        <v>60</v>
      </c>
      <c r="S195" s="27">
        <f>VLOOKUP($B195, Paste!$W$3:$Z$10064, IF($H$4="Cap Hit",3, IF($H$4="AAV", 4, 2)), FALSE)</f>
        <v>5.5</v>
      </c>
      <c r="T195" s="11"/>
      <c r="U195" s="18" t="str">
        <f>IF(VLOOKUP(B195, 'Points&amp;Potential'!$B$7:$O$943, 14, FALSE)=0, "", VLOOKUP(B195, 'Points&amp;Potential'!$B$7:$O$943, 14, FALSE))</f>
        <v/>
      </c>
      <c r="V195" s="7" t="str">
        <f>IF(ISERROR(VLOOKUP(B195, Paste!$T$3:$T$1045, 1, FALSE)), "", VLOOKUP(B195, Paste!$T$3:$U$1144, 2, FALSE))</f>
        <v/>
      </c>
    </row>
    <row r="196" spans="1:22">
      <c r="A196" s="11">
        <v>190</v>
      </c>
      <c r="B196" s="67" t="s">
        <v>220</v>
      </c>
      <c r="C196" s="11">
        <f>VLOOKUP(B196, Paste!$AG$3:$AH$2083, 2, FALSE)</f>
        <v>25.6</v>
      </c>
      <c r="D196" s="11" t="str">
        <f>VLOOKUP($B196, Paste!$A$3:$H$933, 6, FALSE)</f>
        <v>C</v>
      </c>
      <c r="E196" s="11">
        <f>IFERROR(VLOOKUP($B196, Paste!$J$3:$L$933, 3, FALSE), "")</f>
        <v>52</v>
      </c>
      <c r="F196" s="11">
        <f>IFERROR(VLOOKUP($B196, Paste!$J$3:$L$933, 2, FALSE), "")</f>
        <v>70</v>
      </c>
      <c r="G196" s="11" t="str">
        <f>VLOOKUP($B196, Paste!$A$3:$H$933, 8, FALSE)</f>
        <v>OTT</v>
      </c>
      <c r="H196" s="71">
        <f>VLOOKUP($B196, Paste!$A$3:$H$933, 2, FALSE)</f>
        <v>70</v>
      </c>
      <c r="I196" s="71">
        <f>VLOOKUP($B196, Paste!$A$3:$H$933, 3, FALSE)</f>
        <v>19.677376429301368</v>
      </c>
      <c r="J196" s="71">
        <f t="shared" si="2"/>
        <v>26.589541383198629</v>
      </c>
      <c r="K196" s="71">
        <f>VLOOKUP($B196, Paste!$A$3:$H$933, 4, FALSE)</f>
        <v>46.266917812499997</v>
      </c>
      <c r="L196" s="11" t="str">
        <f>IF(ISBLANK(VLOOKUP(B196, 'SOG&amp;PlusMinus'!$B$7:$E$912, 3, FALSE)), "", VLOOKUP(B196,'SOG&amp;PlusMinus'!$B$7:$E$912, 3, FALSE))</f>
        <v>C</v>
      </c>
      <c r="M196" s="11">
        <f>IF(ISBLANK(VLOOKUP(B196, 'SOG&amp;PlusMinus'!$B$7:$E$912, 4, FALSE)), "", VLOOKUP(B196, 'SOG&amp;PlusMinus'!$B$7:$E$912, 4, FALSE))</f>
        <v>2</v>
      </c>
      <c r="N196" s="71">
        <f>VLOOKUP($B196, Paste!$A$3:$H$933, 5, FALSE)</f>
        <v>31.366120218579233</v>
      </c>
      <c r="O196" s="11">
        <f>IF(ISERROR(VLOOKUP(B196, Paste!$AB$3:$AE$2349, 3, FALSE)), "", VLOOKUP(B196, Paste!$AB$3:$AE$2349, 3, FALSE))</f>
        <v>102</v>
      </c>
      <c r="P196" s="11">
        <f>IF(ISERROR(VLOOKUP(B196, Paste!$AB$3:$AC$2343, 2, FALSE)), "", VLOOKUP(B196, Paste!$AB$3:$AC$2343, 2, FALSE))</f>
        <v>53</v>
      </c>
      <c r="Q196" s="11">
        <f>IF(ISERROR(VLOOKUP(B196, Paste!$AB$3:$AE$2349, 4, FALSE)), "", VLOOKUP(B196, Paste!$AB$3:$AE$2349, 4, FALSE))</f>
        <v>161</v>
      </c>
      <c r="R196" s="11" t="str">
        <f>IF(ISERROR(VLOOKUP(B196, Paste!$N$3:$N$250, 1, FALSE)), "", VLOOKUP(B196, Paste!$N$3:$O$250, 2, FALSE))</f>
        <v/>
      </c>
      <c r="S196" s="27">
        <f>VLOOKUP($B196, Paste!$W$3:$Z$10064, IF($H$4="Cap Hit",3, IF($H$4="AAV", 4, 2)), FALSE)</f>
        <v>7.5</v>
      </c>
      <c r="T196" s="11" t="str">
        <f>IF(ISERROR(VLOOKUP(B196, Paste!$Q$3:$Q$245, 1, FALSE)), "", VLOOKUP(B196, Paste!$Q$3:$R$245, 2, FALSE))</f>
        <v>Y</v>
      </c>
      <c r="U196" s="18" t="str">
        <f>IF(VLOOKUP(B196, 'Points&amp;Potential'!$B$7:$O$943, 14, FALSE)=0, "", VLOOKUP(B196, 'Points&amp;Potential'!$B$7:$O$943, 14, FALSE))</f>
        <v/>
      </c>
      <c r="V196" s="7" t="str">
        <f>IF(ISERROR(VLOOKUP(B196, Paste!$T$3:$T$1045, 1, FALSE)), "", VLOOKUP(B196, Paste!$T$3:$U$1144, 2, FALSE))</f>
        <v/>
      </c>
    </row>
    <row r="197" spans="1:22">
      <c r="A197" s="11">
        <v>191</v>
      </c>
      <c r="B197" s="67" t="s">
        <v>221</v>
      </c>
      <c r="C197" s="11">
        <f>VLOOKUP(B197, Paste!$AG$3:$AH$2083, 2, FALSE)</f>
        <v>38.4</v>
      </c>
      <c r="D197" s="11" t="str">
        <f>VLOOKUP($B197, Paste!$A$3:$H$933, 6, FALSE)</f>
        <v>RW</v>
      </c>
      <c r="E197" s="11">
        <f>IFERROR(VLOOKUP($B197, Paste!$J$3:$L$933, 3, FALSE), "")</f>
        <v>50</v>
      </c>
      <c r="F197" s="11">
        <f>IFERROR(VLOOKUP($B197, Paste!$J$3:$L$933, 2, FALSE), "")</f>
        <v>67</v>
      </c>
      <c r="G197" s="11" t="str">
        <f>VLOOKUP($B197, Paste!$A$3:$H$933, 8, FALSE)</f>
        <v>OTT</v>
      </c>
      <c r="H197" s="71">
        <f>VLOOKUP($B197, Paste!$A$3:$H$933, 2, FALSE)</f>
        <v>83.666666666666671</v>
      </c>
      <c r="I197" s="71">
        <f>VLOOKUP($B197, Paste!$A$3:$H$933, 3, FALSE)</f>
        <v>16.138983367108821</v>
      </c>
      <c r="J197" s="71">
        <f t="shared" si="2"/>
        <v>30.05474288289119</v>
      </c>
      <c r="K197" s="71">
        <f>VLOOKUP($B197, Paste!$A$3:$H$933, 4, FALSE)</f>
        <v>46.193726250000012</v>
      </c>
      <c r="L197" s="11" t="str">
        <f>IF(ISBLANK(VLOOKUP(B197, 'SOG&amp;PlusMinus'!$B$7:$E$912, 3, FALSE)), "", VLOOKUP(B197,'SOG&amp;PlusMinus'!$B$7:$E$912, 3, FALSE))</f>
        <v>A</v>
      </c>
      <c r="M197" s="11">
        <f>IF(ISBLANK(VLOOKUP(B197, 'SOG&amp;PlusMinus'!$B$7:$E$912, 4, FALSE)), "", VLOOKUP(B197, 'SOG&amp;PlusMinus'!$B$7:$E$912, 4, FALSE))</f>
        <v>2</v>
      </c>
      <c r="N197" s="71">
        <f>VLOOKUP($B197, Paste!$A$3:$H$933, 5, FALSE)</f>
        <v>22.538775510204083</v>
      </c>
      <c r="O197" s="11">
        <f>IF(ISERROR(VLOOKUP(B197, Paste!$AB$3:$AE$2349, 3, FALSE)), "", VLOOKUP(B197, Paste!$AB$3:$AE$2349, 3, FALSE))</f>
        <v>59</v>
      </c>
      <c r="P197" s="11">
        <f>IF(ISERROR(VLOOKUP(B197, Paste!$AB$3:$AC$2343, 2, FALSE)), "", VLOOKUP(B197, Paste!$AB$3:$AC$2343, 2, FALSE))</f>
        <v>25</v>
      </c>
      <c r="Q197" s="11">
        <f>IF(ISERROR(VLOOKUP(B197, Paste!$AB$3:$AE$2349, 4, FALSE)), "", VLOOKUP(B197, Paste!$AB$3:$AE$2349, 4, FALSE))</f>
        <v>134</v>
      </c>
      <c r="R197" s="11" t="str">
        <f>IF(ISERROR(VLOOKUP(B197, Paste!$N$3:$N$250, 1, FALSE)), "", VLOOKUP(B197, Paste!$N$3:$O$250, 2, FALSE))</f>
        <v/>
      </c>
      <c r="S197" s="27">
        <f>VLOOKUP($B197, Paste!$W$3:$Z$10064, IF($H$4="Cap Hit",3, IF($H$4="AAV", 4, 2)), FALSE)</f>
        <v>5</v>
      </c>
      <c r="T197" s="11" t="str">
        <f>IF(ISERROR(VLOOKUP(B197, Paste!$Q$3:$Q$245, 1, FALSE)), "", VLOOKUP(B197, Paste!$Q$3:$R$245, 2, FALSE))</f>
        <v/>
      </c>
      <c r="U197" s="18" t="str">
        <f>IF(VLOOKUP(B197, 'Points&amp;Potential'!$B$7:$O$943, 14, FALSE)=0, "", VLOOKUP(B197, 'Points&amp;Potential'!$B$7:$O$943, 14, FALSE))</f>
        <v/>
      </c>
      <c r="V197" s="7" t="str">
        <f>IF(ISERROR(VLOOKUP(B197, Paste!$T$3:$T$1045, 1, FALSE)), "", VLOOKUP(B197, Paste!$T$3:$U$1144, 2, FALSE))</f>
        <v/>
      </c>
    </row>
    <row r="198" spans="1:22">
      <c r="A198" s="11">
        <v>192</v>
      </c>
      <c r="B198" s="67" t="s">
        <v>222</v>
      </c>
      <c r="C198" s="11">
        <f>VLOOKUP(B198, Paste!$AG$3:$AH$2083, 2, FALSE)</f>
        <v>30.9</v>
      </c>
      <c r="D198" s="11" t="str">
        <f>VLOOKUP($B198, Paste!$A$3:$H$933, 6, FALSE)</f>
        <v>LW</v>
      </c>
      <c r="E198" s="11">
        <f>IFERROR(VLOOKUP($B198, Paste!$J$3:$L$933, 3, FALSE), "")</f>
        <v>52</v>
      </c>
      <c r="F198" s="11">
        <f>IFERROR(VLOOKUP($B198, Paste!$J$3:$L$933, 2, FALSE), "")</f>
        <v>63</v>
      </c>
      <c r="G198" s="11" t="str">
        <f>VLOOKUP($B198, Paste!$A$3:$H$933, 8, FALSE)</f>
        <v>COL</v>
      </c>
      <c r="H198" s="71">
        <f>VLOOKUP($B198, Paste!$A$3:$H$933, 2, FALSE)</f>
        <v>67</v>
      </c>
      <c r="I198" s="71">
        <f>VLOOKUP($B198, Paste!$A$3:$H$933, 3, FALSE)</f>
        <v>23.226304679153326</v>
      </c>
      <c r="J198" s="71">
        <f t="shared" si="2"/>
        <v>22.885224245846683</v>
      </c>
      <c r="K198" s="71">
        <f>VLOOKUP($B198, Paste!$A$3:$H$933, 4, FALSE)</f>
        <v>46.111528925000009</v>
      </c>
      <c r="L198" s="11" t="str">
        <f>IF(ISBLANK(VLOOKUP(B198, 'SOG&amp;PlusMinus'!$B$7:$E$912, 3, FALSE)), "", VLOOKUP(B198,'SOG&amp;PlusMinus'!$B$7:$E$912, 3, FALSE))</f>
        <v>A</v>
      </c>
      <c r="M198" s="11">
        <f>IF(ISBLANK(VLOOKUP(B198, 'SOG&amp;PlusMinus'!$B$7:$E$912, 4, FALSE)), "", VLOOKUP(B198, 'SOG&amp;PlusMinus'!$B$7:$E$912, 4, FALSE))</f>
        <v>2</v>
      </c>
      <c r="N198" s="71">
        <f>VLOOKUP($B198, Paste!$A$3:$H$933, 5, FALSE)</f>
        <v>23.304347826086957</v>
      </c>
      <c r="O198" s="11">
        <f>IF(ISERROR(VLOOKUP(B198, Paste!$AB$3:$AE$2349, 3, FALSE)), "", VLOOKUP(B198, Paste!$AB$3:$AE$2349, 3, FALSE))</f>
        <v>40</v>
      </c>
      <c r="P198" s="11">
        <f>IF(ISERROR(VLOOKUP(B198, Paste!$AB$3:$AC$2343, 2, FALSE)), "", VLOOKUP(B198, Paste!$AB$3:$AC$2343, 2, FALSE))</f>
        <v>37</v>
      </c>
      <c r="Q198" s="11">
        <f>IF(ISERROR(VLOOKUP(B198, Paste!$AB$3:$AE$2349, 4, FALSE)), "", VLOOKUP(B198, Paste!$AB$3:$AE$2349, 4, FALSE))</f>
        <v>147</v>
      </c>
      <c r="R198" s="11" t="str">
        <f>IF(ISERROR(VLOOKUP(B198, Paste!$N$3:$N$250, 1, FALSE)), "", VLOOKUP(B198, Paste!$N$3:$O$250, 2, FALSE))</f>
        <v/>
      </c>
      <c r="S198" s="27">
        <f>VLOOKUP($B198, Paste!$W$3:$Z$10064, IF($H$4="Cap Hit",3, IF($H$4="AAV", 4, 2)), FALSE)</f>
        <v>4.5</v>
      </c>
      <c r="T198" s="11" t="str">
        <f>IF(ISERROR(VLOOKUP(B198, Paste!$Q$3:$Q$245, 1, FALSE)), "", VLOOKUP(B198, Paste!$Q$3:$R$245, 2, FALSE))</f>
        <v>Y</v>
      </c>
      <c r="U198" s="18" t="str">
        <f>IF(VLOOKUP(B198, 'Points&amp;Potential'!$B$7:$O$943, 14, FALSE)=0, "", VLOOKUP(B198, 'Points&amp;Potential'!$B$7:$O$943, 14, FALSE))</f>
        <v/>
      </c>
      <c r="V198" s="7" t="str">
        <f>IF(ISERROR(VLOOKUP(B198, Paste!$T$3:$T$1045, 1, FALSE)), "", VLOOKUP(B198, Paste!$T$3:$U$1144, 2, FALSE))</f>
        <v/>
      </c>
    </row>
    <row r="199" spans="1:22">
      <c r="A199" s="11">
        <v>193</v>
      </c>
      <c r="B199" s="10" t="s">
        <v>223</v>
      </c>
      <c r="C199" s="11">
        <f>VLOOKUP(B199, Paste!$AG$3:$AH$2083, 2, FALSE)</f>
        <v>34.299999999999997</v>
      </c>
      <c r="D199" s="11" t="str">
        <f>VLOOKUP($B199, Paste!$A$3:$H$933, 6, FALSE)</f>
        <v>C</v>
      </c>
      <c r="E199" s="11">
        <f>IFERROR(VLOOKUP($B199, Paste!$J$3:$L$933, 3, FALSE), "")</f>
        <v>48</v>
      </c>
      <c r="F199" s="11">
        <f>IFERROR(VLOOKUP($B199, Paste!$J$3:$L$933, 2, FALSE), "")</f>
        <v>60</v>
      </c>
      <c r="G199" s="11" t="str">
        <f>VLOOKUP($B199, Paste!$A$3:$H$933, 8, FALSE)</f>
        <v>CBJ</v>
      </c>
      <c r="H199" s="71">
        <f>VLOOKUP($B199, Paste!$A$3:$H$933, 2, FALSE)</f>
        <v>84.333333333333329</v>
      </c>
      <c r="I199" s="71">
        <f>VLOOKUP($B199, Paste!$A$3:$H$933, 3, FALSE)</f>
        <v>21.041718904142524</v>
      </c>
      <c r="J199" s="71">
        <f t="shared" ref="J199:J262" si="3">K199-I199</f>
        <v>24.828867762524158</v>
      </c>
      <c r="K199" s="71">
        <f>VLOOKUP($B199, Paste!$A$3:$H$933, 4, FALSE)</f>
        <v>45.870586666666682</v>
      </c>
      <c r="L199" s="11" t="str">
        <f>IF(ISBLANK(VLOOKUP(B199, 'SOG&amp;PlusMinus'!$B$7:$E$912, 3, FALSE)), "", VLOOKUP(B199,'SOG&amp;PlusMinus'!$B$7:$E$912, 3, FALSE))</f>
        <v>C</v>
      </c>
      <c r="M199" s="11">
        <f>IF(ISBLANK(VLOOKUP(B199, 'SOG&amp;PlusMinus'!$B$7:$E$912, 4, FALSE)), "", VLOOKUP(B199, 'SOG&amp;PlusMinus'!$B$7:$E$912, 4, FALSE))</f>
        <v>2</v>
      </c>
      <c r="N199" s="71">
        <f>VLOOKUP($B199, Paste!$A$3:$H$933, 5, FALSE)</f>
        <v>25.948717948717949</v>
      </c>
      <c r="O199" s="11">
        <f>IF(ISERROR(VLOOKUP(B199, Paste!$AB$3:$AE$2349, 3, FALSE)), "", VLOOKUP(B199, Paste!$AB$3:$AE$2349, 3, FALSE))</f>
        <v>105</v>
      </c>
      <c r="P199" s="11">
        <f>IF(ISERROR(VLOOKUP(B199, Paste!$AB$3:$AC$2343, 2, FALSE)), "", VLOOKUP(B199, Paste!$AB$3:$AC$2343, 2, FALSE))</f>
        <v>51</v>
      </c>
      <c r="Q199" s="11">
        <f>IF(ISERROR(VLOOKUP(B199, Paste!$AB$3:$AE$2349, 4, FALSE)), "", VLOOKUP(B199, Paste!$AB$3:$AE$2349, 4, FALSE))</f>
        <v>143</v>
      </c>
      <c r="R199" s="11" t="str">
        <f>IF(ISERROR(VLOOKUP(B199, Paste!$N$3:$N$250, 1, FALSE)), "", VLOOKUP(B199, Paste!$N$3:$O$250, 2, FALSE))</f>
        <v/>
      </c>
      <c r="S199" s="27">
        <f>VLOOKUP($B199, Paste!$W$3:$Z$10064, IF($H$4="Cap Hit",3, IF($H$4="AAV", 4, 2)), FALSE)</f>
        <v>6</v>
      </c>
      <c r="T199" s="11" t="str">
        <f>IF(ISERROR(VLOOKUP(B199, Paste!$Q$3:$Q$245, 1, FALSE)), "", VLOOKUP(B199, Paste!$Q$3:$R$245, 2, FALSE))</f>
        <v/>
      </c>
      <c r="U199" s="18" t="str">
        <f>IF(VLOOKUP(B199, 'Points&amp;Potential'!$B$7:$O$943, 14, FALSE)=0, "", VLOOKUP(B199, 'Points&amp;Potential'!$B$7:$O$943, 14, FALSE))</f>
        <v/>
      </c>
      <c r="V199" s="7" t="str">
        <f>IF(ISERROR(VLOOKUP(B199, Paste!$T$3:$T$1045, 1, FALSE)), "", VLOOKUP(B199, Paste!$T$3:$U$1144, 2, FALSE))</f>
        <v/>
      </c>
    </row>
    <row r="200" spans="1:22">
      <c r="A200" s="11">
        <v>194</v>
      </c>
      <c r="B200" s="67" t="s">
        <v>224</v>
      </c>
      <c r="C200" s="11">
        <f>VLOOKUP(B200, Paste!$AG$3:$AH$2083, 2, FALSE)</f>
        <v>24.5</v>
      </c>
      <c r="D200" s="11" t="str">
        <f>VLOOKUP($B200, Paste!$A$3:$H$933, 6, FALSE)</f>
        <v>LW</v>
      </c>
      <c r="E200" s="11">
        <f>IFERROR(VLOOKUP($B200, Paste!$J$3:$L$933, 3, FALSE), "")</f>
        <v>60</v>
      </c>
      <c r="F200" s="11">
        <f>IFERROR(VLOOKUP($B200, Paste!$J$3:$L$933, 2, FALSE), "")</f>
        <v>78</v>
      </c>
      <c r="G200" s="11" t="str">
        <f>VLOOKUP($B200, Paste!$A$3:$H$933, 8, FALSE)</f>
        <v>WPG</v>
      </c>
      <c r="H200" s="71">
        <f>VLOOKUP($B200, Paste!$A$3:$H$933, 2, FALSE)</f>
        <v>75.666666666666671</v>
      </c>
      <c r="I200" s="71">
        <f>VLOOKUP($B200, Paste!$A$3:$H$933, 3, FALSE)</f>
        <v>16.823556932219812</v>
      </c>
      <c r="J200" s="71">
        <f t="shared" si="3"/>
        <v>29.03674862333575</v>
      </c>
      <c r="K200" s="71">
        <f>VLOOKUP($B200, Paste!$A$3:$H$933, 4, FALSE)</f>
        <v>45.860305555555563</v>
      </c>
      <c r="L200" s="11" t="str">
        <f>IF(ISBLANK(VLOOKUP(B200, 'SOG&amp;PlusMinus'!$B$7:$E$912, 3, FALSE)), "", VLOOKUP(B200,'SOG&amp;PlusMinus'!$B$7:$E$912, 3, FALSE))</f>
        <v>C</v>
      </c>
      <c r="M200" s="11">
        <f>IF(ISBLANK(VLOOKUP(B200, 'SOG&amp;PlusMinus'!$B$7:$E$912, 4, FALSE)), "", VLOOKUP(B200, 'SOG&amp;PlusMinus'!$B$7:$E$912, 4, FALSE))</f>
        <v>1</v>
      </c>
      <c r="N200" s="71">
        <f>VLOOKUP($B200, Paste!$A$3:$H$933, 5, FALSE)</f>
        <v>17.803921568627452</v>
      </c>
      <c r="O200" s="11">
        <f>IF(ISERROR(VLOOKUP(B200, Paste!$AB$3:$AE$2349, 3, FALSE)), "", VLOOKUP(B200, Paste!$AB$3:$AE$2349, 3, FALSE))</f>
        <v>63</v>
      </c>
      <c r="P200" s="11">
        <f>IF(ISERROR(VLOOKUP(B200, Paste!$AB$3:$AC$2343, 2, FALSE)), "", VLOOKUP(B200, Paste!$AB$3:$AC$2343, 2, FALSE))</f>
        <v>39</v>
      </c>
      <c r="Q200" s="11">
        <f>IF(ISERROR(VLOOKUP(B200, Paste!$AB$3:$AE$2349, 4, FALSE)), "", VLOOKUP(B200, Paste!$AB$3:$AE$2349, 4, FALSE))</f>
        <v>144</v>
      </c>
      <c r="R200" s="11">
        <f>IF(ISERROR(VLOOKUP(B200, Paste!$N$3:$N$250, 1, FALSE)), "", VLOOKUP(B200, Paste!$N$3:$O$250, 2, FALSE))</f>
        <v>60</v>
      </c>
      <c r="S200" s="27">
        <f>VLOOKUP($B200, Paste!$W$3:$Z$10064, IF($H$4="Cap Hit",3, IF($H$4="AAV", 4, 2)), FALSE)</f>
        <v>6</v>
      </c>
      <c r="T200" s="11" t="str">
        <f>IF(ISERROR(VLOOKUP(B200, Paste!$Q$3:$Q$245, 1, FALSE)), "", VLOOKUP(B200, Paste!$Q$3:$R$245, 2, FALSE))</f>
        <v>Y</v>
      </c>
      <c r="U200" s="18" t="str">
        <f>IF(VLOOKUP(B200, 'Points&amp;Potential'!$B$7:$O$943, 14, FALSE)=0, "", VLOOKUP(B200, 'Points&amp;Potential'!$B$7:$O$943, 14, FALSE))</f>
        <v/>
      </c>
      <c r="V200" s="7" t="str">
        <f>IF(ISERROR(VLOOKUP(B200, Paste!$T$3:$T$1045, 1, FALSE)), "", VLOOKUP(B200, Paste!$T$3:$U$1144, 2, FALSE))</f>
        <v/>
      </c>
    </row>
    <row r="201" spans="1:22">
      <c r="A201" s="11">
        <v>195</v>
      </c>
      <c r="B201" s="67" t="s">
        <v>225</v>
      </c>
      <c r="C201" s="11">
        <f>VLOOKUP(B201, Paste!$AG$3:$AH$2083, 2, FALSE)</f>
        <v>26.7</v>
      </c>
      <c r="D201" s="11" t="str">
        <f>VLOOKUP($B201, Paste!$A$3:$H$933, 6, FALSE)</f>
        <v>C</v>
      </c>
      <c r="E201" s="11">
        <f>IFERROR(VLOOKUP($B201, Paste!$J$3:$L$933, 3, FALSE), "")</f>
        <v>52</v>
      </c>
      <c r="F201" s="11">
        <f>IFERROR(VLOOKUP($B201, Paste!$J$3:$L$933, 2, FALSE), "")</f>
        <v>67</v>
      </c>
      <c r="G201" s="11" t="str">
        <f>VLOOKUP($B201, Paste!$A$3:$H$933, 8, FALSE)</f>
        <v>BUF</v>
      </c>
      <c r="H201" s="71">
        <f>VLOOKUP($B201, Paste!$A$3:$H$933, 2, FALSE)</f>
        <v>82.333333333333329</v>
      </c>
      <c r="I201" s="71">
        <f>VLOOKUP($B201, Paste!$A$3:$H$933, 3, FALSE)</f>
        <v>15.41933929047817</v>
      </c>
      <c r="J201" s="71">
        <f t="shared" si="3"/>
        <v>30.423529703792653</v>
      </c>
      <c r="K201" s="71">
        <f>VLOOKUP($B201, Paste!$A$3:$H$933, 4, FALSE)</f>
        <v>45.842868994270823</v>
      </c>
      <c r="L201" s="11" t="str">
        <f>IF(ISBLANK(VLOOKUP(B201, 'SOG&amp;PlusMinus'!$B$7:$E$912, 3, FALSE)), "", VLOOKUP(B201,'SOG&amp;PlusMinus'!$B$7:$E$912, 3, FALSE))</f>
        <v>A</v>
      </c>
      <c r="M201" s="11" t="str">
        <f>IF(ISBLANK(VLOOKUP(B201, 'SOG&amp;PlusMinus'!$B$7:$E$912, 4, FALSE)), "", VLOOKUP(B201, 'SOG&amp;PlusMinus'!$B$7:$E$912, 4, FALSE))</f>
        <v/>
      </c>
      <c r="N201" s="71">
        <f>VLOOKUP($B201, Paste!$A$3:$H$933, 5, FALSE)</f>
        <v>14.348547717842322</v>
      </c>
      <c r="O201" s="11">
        <f>IF(ISERROR(VLOOKUP(B201, Paste!$AB$3:$AE$2349, 3, FALSE)), "", VLOOKUP(B201, Paste!$AB$3:$AE$2349, 3, FALSE))</f>
        <v>17</v>
      </c>
      <c r="P201" s="11">
        <f>IF(ISERROR(VLOOKUP(B201, Paste!$AB$3:$AC$2343, 2, FALSE)), "", VLOOKUP(B201, Paste!$AB$3:$AC$2343, 2, FALSE))</f>
        <v>35</v>
      </c>
      <c r="Q201" s="11">
        <f>IF(ISERROR(VLOOKUP(B201, Paste!$AB$3:$AE$2349, 4, FALSE)), "", VLOOKUP(B201, Paste!$AB$3:$AE$2349, 4, FALSE))</f>
        <v>91</v>
      </c>
      <c r="R201" s="11" t="str">
        <f>IF(ISERROR(VLOOKUP(B201, Paste!$N$3:$N$250, 1, FALSE)), "", VLOOKUP(B201, Paste!$N$3:$O$250, 2, FALSE))</f>
        <v/>
      </c>
      <c r="S201" s="27">
        <f>VLOOKUP($B201, Paste!$W$3:$Z$10064, IF($H$4="Cap Hit",3, IF($H$4="AAV", 4, 2)), FALSE)</f>
        <v>5</v>
      </c>
      <c r="T201" s="11" t="str">
        <f>IF(ISERROR(VLOOKUP(B201, Paste!$Q$3:$Q$245, 1, FALSE)), "", VLOOKUP(B201, Paste!$Q$3:$R$245, 2, FALSE))</f>
        <v/>
      </c>
      <c r="U201" s="18" t="str">
        <f>IF(VLOOKUP(B201, 'Points&amp;Potential'!$B$7:$O$943, 14, FALSE)=0, "", VLOOKUP(B201, 'Points&amp;Potential'!$B$7:$O$943, 14, FALSE))</f>
        <v/>
      </c>
      <c r="V201" s="7" t="str">
        <f>IF(ISERROR(VLOOKUP(B201, Paste!$T$3:$T$1045, 1, FALSE)), "", VLOOKUP(B201, Paste!$T$3:$U$1144, 2, FALSE))</f>
        <v/>
      </c>
    </row>
    <row r="202" spans="1:22">
      <c r="A202" s="11">
        <v>196</v>
      </c>
      <c r="B202" s="67" t="s">
        <v>226</v>
      </c>
      <c r="C202" s="11">
        <f>VLOOKUP(B202, Paste!$AG$3:$AH$2083, 2, FALSE)</f>
        <v>24.4</v>
      </c>
      <c r="D202" s="11" t="str">
        <f>VLOOKUP($B202, Paste!$A$3:$H$933, 6, FALSE)</f>
        <v>LW</v>
      </c>
      <c r="E202" s="11">
        <f>IFERROR(VLOOKUP($B202, Paste!$J$3:$L$933, 3, FALSE), "")</f>
        <v>60</v>
      </c>
      <c r="F202" s="11">
        <f>IFERROR(VLOOKUP($B202, Paste!$J$3:$L$933, 2, FALSE), "")</f>
        <v>75</v>
      </c>
      <c r="G202" s="11" t="str">
        <f>VLOOKUP($B202, Paste!$A$3:$H$933, 8, FALSE)</f>
        <v>PHI</v>
      </c>
      <c r="H202" s="71">
        <f>VLOOKUP($B202, Paste!$A$3:$H$933, 2, FALSE)</f>
        <v>74</v>
      </c>
      <c r="I202" s="71">
        <f>VLOOKUP($B202, Paste!$A$3:$H$933, 3, FALSE)</f>
        <v>25.096730108178374</v>
      </c>
      <c r="J202" s="71">
        <f t="shared" si="3"/>
        <v>20.741953225154962</v>
      </c>
      <c r="K202" s="71">
        <f>VLOOKUP($B202, Paste!$A$3:$H$933, 4, FALSE)</f>
        <v>45.838683333333336</v>
      </c>
      <c r="L202" s="11" t="str">
        <f>IF(ISBLANK(VLOOKUP(B202, 'SOG&amp;PlusMinus'!$B$7:$E$912, 3, FALSE)), "", VLOOKUP(B202,'SOG&amp;PlusMinus'!$B$7:$E$912, 3, FALSE))</f>
        <v>B</v>
      </c>
      <c r="M202" s="11">
        <f>IF(ISBLANK(VLOOKUP(B202, 'SOG&amp;PlusMinus'!$B$7:$E$912, 4, FALSE)), "", VLOOKUP(B202, 'SOG&amp;PlusMinus'!$B$7:$E$912, 4, FALSE))</f>
        <v>2</v>
      </c>
      <c r="N202" s="71">
        <f>VLOOKUP($B202, Paste!$A$3:$H$933, 5, FALSE)</f>
        <v>40.759358288770052</v>
      </c>
      <c r="O202" s="11">
        <f>IF(ISERROR(VLOOKUP(B202, Paste!$AB$3:$AE$2349, 3, FALSE)), "", VLOOKUP(B202, Paste!$AB$3:$AE$2349, 3, FALSE))</f>
        <v>81</v>
      </c>
      <c r="P202" s="11">
        <f>IF(ISERROR(VLOOKUP(B202, Paste!$AB$3:$AC$2343, 2, FALSE)), "", VLOOKUP(B202, Paste!$AB$3:$AC$2343, 2, FALSE))</f>
        <v>52</v>
      </c>
      <c r="Q202" s="11">
        <f>IF(ISERROR(VLOOKUP(B202, Paste!$AB$3:$AE$2349, 4, FALSE)), "", VLOOKUP(B202, Paste!$AB$3:$AE$2349, 4, FALSE))</f>
        <v>163</v>
      </c>
      <c r="R202" s="11">
        <f>IF(ISERROR(VLOOKUP(B202, Paste!$N$3:$N$250, 1, FALSE)), "", VLOOKUP(B202, Paste!$N$3:$O$250, 2, FALSE))</f>
        <v>60</v>
      </c>
      <c r="S202" s="27">
        <f>VLOOKUP($B202, Paste!$W$3:$Z$10064, IF($H$4="Cap Hit",3, IF($H$4="AAV", 4, 2)), FALSE)</f>
        <v>3.75</v>
      </c>
      <c r="T202" s="11" t="str">
        <f>IF(ISERROR(VLOOKUP(B202, Paste!$Q$3:$Q$245, 1, FALSE)), "", VLOOKUP(B202, Paste!$Q$3:$R$245, 2, FALSE))</f>
        <v/>
      </c>
      <c r="U202" s="18" t="str">
        <f>IF(VLOOKUP(B202, 'Points&amp;Potential'!$B$7:$O$943, 14, FALSE)=0, "", VLOOKUP(B202, 'Points&amp;Potential'!$B$7:$O$943, 14, FALSE))</f>
        <v/>
      </c>
      <c r="V202" s="7" t="str">
        <f>IF(ISERROR(VLOOKUP(B202, Paste!$T$3:$T$1045, 1, FALSE)), "", VLOOKUP(B202, Paste!$T$3:$U$1144, 2, FALSE))</f>
        <v/>
      </c>
    </row>
    <row r="203" spans="1:22">
      <c r="A203" s="11">
        <v>197</v>
      </c>
      <c r="B203" s="67" t="s">
        <v>227</v>
      </c>
      <c r="C203" s="11">
        <f>VLOOKUP(B203, Paste!$AG$3:$AH$2083, 2, FALSE)</f>
        <v>31.5</v>
      </c>
      <c r="D203" s="11" t="str">
        <f>VLOOKUP($B203, Paste!$A$3:$H$933, 6, FALSE)</f>
        <v>C</v>
      </c>
      <c r="E203" s="11">
        <f>IFERROR(VLOOKUP($B203, Paste!$J$3:$L$933, 3, FALSE), "")</f>
        <v>47</v>
      </c>
      <c r="F203" s="11">
        <f>IFERROR(VLOOKUP($B203, Paste!$J$3:$L$933, 2, FALSE), "")</f>
        <v>65</v>
      </c>
      <c r="G203" s="11" t="str">
        <f>VLOOKUP($B203, Paste!$A$3:$H$933, 8, FALSE)</f>
        <v>BOS</v>
      </c>
      <c r="H203" s="71">
        <f>VLOOKUP($B203, Paste!$A$3:$H$933, 2, FALSE)</f>
        <v>77.333333333333329</v>
      </c>
      <c r="I203" s="71">
        <f>VLOOKUP($B203, Paste!$A$3:$H$933, 3, FALSE)</f>
        <v>16.383686029808818</v>
      </c>
      <c r="J203" s="71">
        <f t="shared" si="3"/>
        <v>29.335355303524498</v>
      </c>
      <c r="K203" s="71">
        <f>VLOOKUP($B203, Paste!$A$3:$H$933, 4, FALSE)</f>
        <v>45.719041333333315</v>
      </c>
      <c r="L203" s="11" t="str">
        <f>IF(ISBLANK(VLOOKUP(B203, 'SOG&amp;PlusMinus'!$B$7:$E$912, 3, FALSE)), "", VLOOKUP(B203,'SOG&amp;PlusMinus'!$B$7:$E$912, 3, FALSE))</f>
        <v>C</v>
      </c>
      <c r="M203" s="11">
        <f>IF(ISBLANK(VLOOKUP(B203, 'SOG&amp;PlusMinus'!$B$7:$E$912, 4, FALSE)), "", VLOOKUP(B203, 'SOG&amp;PlusMinus'!$B$7:$E$912, 4, FALSE))</f>
        <v>2</v>
      </c>
      <c r="N203" s="71">
        <f>VLOOKUP($B203, Paste!$A$3:$H$933, 5, FALSE)</f>
        <v>26.348082595870203</v>
      </c>
      <c r="O203" s="11">
        <f>IF(ISERROR(VLOOKUP(B203, Paste!$AB$3:$AE$2349, 3, FALSE)), "", VLOOKUP(B203, Paste!$AB$3:$AE$2349, 3, FALSE))</f>
        <v>55</v>
      </c>
      <c r="P203" s="11">
        <f>IF(ISERROR(VLOOKUP(B203, Paste!$AB$3:$AC$2343, 2, FALSE)), "", VLOOKUP(B203, Paste!$AB$3:$AC$2343, 2, FALSE))</f>
        <v>66</v>
      </c>
      <c r="Q203" s="11">
        <f>IF(ISERROR(VLOOKUP(B203, Paste!$AB$3:$AE$2349, 4, FALSE)), "", VLOOKUP(B203, Paste!$AB$3:$AE$2349, 4, FALSE))</f>
        <v>139</v>
      </c>
      <c r="R203" s="11" t="str">
        <f>IF(ISERROR(VLOOKUP(B203, Paste!$N$3:$N$250, 1, FALSE)), "", VLOOKUP(B203, Paste!$N$3:$O$250, 2, FALSE))</f>
        <v/>
      </c>
      <c r="S203" s="27">
        <f>VLOOKUP($B203, Paste!$W$3:$Z$10064, IF($H$4="Cap Hit",3, IF($H$4="AAV", 4, 2)), FALSE)</f>
        <v>7.75</v>
      </c>
      <c r="T203" s="11" t="str">
        <f>IF(ISERROR(VLOOKUP(B203, Paste!$Q$3:$Q$245, 1, FALSE)), "", VLOOKUP(B203, Paste!$Q$3:$R$245, 2, FALSE))</f>
        <v/>
      </c>
      <c r="U203" s="18" t="str">
        <f>IF(VLOOKUP(B203, 'Points&amp;Potential'!$B$7:$O$943, 14, FALSE)=0, "", VLOOKUP(B203, 'Points&amp;Potential'!$B$7:$O$943, 14, FALSE))</f>
        <v/>
      </c>
      <c r="V203" s="7" t="str">
        <f>IF(ISERROR(VLOOKUP(B203, Paste!$T$3:$T$1045, 1, FALSE)), "", VLOOKUP(B203, Paste!$T$3:$U$1144, 2, FALSE))</f>
        <v/>
      </c>
    </row>
    <row r="204" spans="1:22">
      <c r="A204" s="11">
        <v>198</v>
      </c>
      <c r="B204" s="67" t="s">
        <v>228</v>
      </c>
      <c r="C204" s="11">
        <f>VLOOKUP(B204, Paste!$AG$3:$AH$2083, 2, FALSE)</f>
        <v>22.3</v>
      </c>
      <c r="D204" s="11" t="str">
        <f>VLOOKUP($B204, Paste!$A$3:$H$933, 6, FALSE)</f>
        <v>RD</v>
      </c>
      <c r="E204" s="11">
        <f>IFERROR(VLOOKUP($B204, Paste!$J$3:$L$933, 3, FALSE), "")</f>
        <v>53</v>
      </c>
      <c r="F204" s="11">
        <f>IFERROR(VLOOKUP($B204, Paste!$J$3:$L$933, 2, FALSE), "")</f>
        <v>70</v>
      </c>
      <c r="G204" s="11" t="str">
        <f>VLOOKUP($B204, Paste!$A$3:$H$933, 8, FALSE)</f>
        <v>CGY</v>
      </c>
      <c r="H204" s="71">
        <f>VLOOKUP($B204, Paste!$A$3:$H$933, 2, FALSE)</f>
        <v>78</v>
      </c>
      <c r="I204" s="71">
        <f>VLOOKUP($B204, Paste!$A$3:$H$933, 3, FALSE)</f>
        <v>15.600000000000001</v>
      </c>
      <c r="J204" s="71">
        <f t="shared" si="3"/>
        <v>30.070624999999993</v>
      </c>
      <c r="K204" s="71">
        <f>VLOOKUP($B204, Paste!$A$3:$H$933, 4, FALSE)</f>
        <v>45.670624999999994</v>
      </c>
      <c r="L204" s="11" t="str">
        <f>IF(ISBLANK(VLOOKUP(B204, 'SOG&amp;PlusMinus'!$B$7:$E$912, 3, FALSE)), "", VLOOKUP(B204,'SOG&amp;PlusMinus'!$B$7:$E$912, 3, FALSE))</f>
        <v>C</v>
      </c>
      <c r="M204" s="11">
        <f>IF(ISBLANK(VLOOKUP(B204, 'SOG&amp;PlusMinus'!$B$7:$E$912, 4, FALSE)), "", VLOOKUP(B204, 'SOG&amp;PlusMinus'!$B$7:$E$912, 4, FALSE))</f>
        <v>1</v>
      </c>
      <c r="N204" s="71">
        <f>VLOOKUP($B204, Paste!$A$3:$H$933, 5, FALSE)</f>
        <v>36.735483870967741</v>
      </c>
      <c r="O204" s="11">
        <f>IF(ISERROR(VLOOKUP(B204, Paste!$AB$3:$AE$2349, 3, FALSE)), "", VLOOKUP(B204, Paste!$AB$3:$AE$2349, 3, FALSE))</f>
        <v>31</v>
      </c>
      <c r="P204" s="11">
        <f>IF(ISERROR(VLOOKUP(B204, Paste!$AB$3:$AC$2343, 2, FALSE)), "", VLOOKUP(B204, Paste!$AB$3:$AC$2343, 2, FALSE))</f>
        <v>101</v>
      </c>
      <c r="Q204" s="11">
        <f>IF(ISERROR(VLOOKUP(B204, Paste!$AB$3:$AE$2349, 4, FALSE)), "", VLOOKUP(B204, Paste!$AB$3:$AE$2349, 4, FALSE))</f>
        <v>148</v>
      </c>
      <c r="R204" s="11">
        <f>IF(ISERROR(VLOOKUP(B204, Paste!$N$3:$N$250, 1, FALSE)), "", VLOOKUP(B204, Paste!$N$3:$O$250, 2, FALSE))</f>
        <v>60</v>
      </c>
      <c r="S204" s="27">
        <f>VLOOKUP($B204, Paste!$W$3:$Z$10064, IF($H$4="Cap Hit",3, IF($H$4="AAV", 4, 2)), FALSE)</f>
        <v>7.25</v>
      </c>
      <c r="T204" s="11" t="str">
        <f>IF(ISERROR(VLOOKUP(B204, Paste!$Q$3:$Q$245, 1, FALSE)), "", VLOOKUP(B204, Paste!$Q$3:$R$245, 2, FALSE))</f>
        <v/>
      </c>
      <c r="U204" s="18" t="str">
        <f>IF(VLOOKUP(B204, 'Points&amp;Potential'!$B$7:$O$943, 14, FALSE)=0, "", VLOOKUP(B204, 'Points&amp;Potential'!$B$7:$O$943, 14, FALSE))</f>
        <v/>
      </c>
      <c r="V204" s="7" t="str">
        <f>IF(ISERROR(VLOOKUP(B204, Paste!$T$3:$T$1045, 1, FALSE)), "", VLOOKUP(B204, Paste!$T$3:$U$1144, 2, FALSE))</f>
        <v/>
      </c>
    </row>
    <row r="205" spans="1:22">
      <c r="A205" s="11">
        <v>199</v>
      </c>
      <c r="B205" s="67" t="s">
        <v>229</v>
      </c>
      <c r="C205" s="11">
        <f>VLOOKUP(B205, Paste!$AG$3:$AH$2083, 2, FALSE)</f>
        <v>29.7</v>
      </c>
      <c r="D205" s="11" t="str">
        <f>VLOOKUP($B205, Paste!$A$3:$H$933, 6, FALSE)</f>
        <v>LW</v>
      </c>
      <c r="E205" s="11">
        <f>IFERROR(VLOOKUP($B205, Paste!$J$3:$L$933, 3, FALSE), "")</f>
        <v>50</v>
      </c>
      <c r="F205" s="11">
        <f>IFERROR(VLOOKUP($B205, Paste!$J$3:$L$933, 2, FALSE), "")</f>
        <v>65</v>
      </c>
      <c r="G205" s="11" t="str">
        <f>VLOOKUP($B205, Paste!$A$3:$H$933, 8, FALSE)</f>
        <v>VAN</v>
      </c>
      <c r="H205" s="71">
        <f>VLOOKUP($B205, Paste!$A$3:$H$933, 2, FALSE)</f>
        <v>83</v>
      </c>
      <c r="I205" s="71">
        <f>VLOOKUP($B205, Paste!$A$3:$H$933, 3, FALSE)</f>
        <v>25.053656205428013</v>
      </c>
      <c r="J205" s="71">
        <f t="shared" si="3"/>
        <v>20.230736575821993</v>
      </c>
      <c r="K205" s="71">
        <f>VLOOKUP($B205, Paste!$A$3:$H$933, 4, FALSE)</f>
        <v>45.284392781250006</v>
      </c>
      <c r="L205" s="11" t="str">
        <f>IF(ISBLANK(VLOOKUP(B205, 'SOG&amp;PlusMinus'!$B$7:$E$912, 3, FALSE)), "", VLOOKUP(B205,'SOG&amp;PlusMinus'!$B$7:$E$912, 3, FALSE))</f>
        <v>D</v>
      </c>
      <c r="M205" s="11">
        <f>IF(ISBLANK(VLOOKUP(B205, 'SOG&amp;PlusMinus'!$B$7:$E$912, 4, FALSE)), "", VLOOKUP(B205, 'SOG&amp;PlusMinus'!$B$7:$E$912, 4, FALSE))</f>
        <v>1</v>
      </c>
      <c r="N205" s="71">
        <f>VLOOKUP($B205, Paste!$A$3:$H$933, 5, FALSE)</f>
        <v>16.39506172839506</v>
      </c>
      <c r="O205" s="11">
        <f>IF(ISERROR(VLOOKUP(B205, Paste!$AB$3:$AE$2349, 3, FALSE)), "", VLOOKUP(B205, Paste!$AB$3:$AE$2349, 3, FALSE))</f>
        <v>75</v>
      </c>
      <c r="P205" s="11">
        <f>IF(ISERROR(VLOOKUP(B205, Paste!$AB$3:$AC$2343, 2, FALSE)), "", VLOOKUP(B205, Paste!$AB$3:$AC$2343, 2, FALSE))</f>
        <v>42</v>
      </c>
      <c r="Q205" s="11">
        <f>IF(ISERROR(VLOOKUP(B205, Paste!$AB$3:$AE$2349, 4, FALSE)), "", VLOOKUP(B205, Paste!$AB$3:$AE$2349, 4, FALSE))</f>
        <v>199</v>
      </c>
      <c r="R205" s="11" t="str">
        <f>IF(ISERROR(VLOOKUP(B205, Paste!$N$3:$N$250, 1, FALSE)), "", VLOOKUP(B205, Paste!$N$3:$O$250, 2, FALSE))</f>
        <v/>
      </c>
      <c r="S205" s="27">
        <f>VLOOKUP($B205, Paste!$W$3:$Z$10064, IF($H$4="Cap Hit",3, IF($H$4="AAV", 4, 2)), FALSE)</f>
        <v>5.5</v>
      </c>
      <c r="T205" s="11" t="str">
        <f>IF(ISERROR(VLOOKUP(B205, Paste!$Q$3:$Q$245, 1, FALSE)), "", VLOOKUP(B205, Paste!$Q$3:$R$245, 2, FALSE))</f>
        <v/>
      </c>
      <c r="U205" s="18" t="str">
        <f>IF(VLOOKUP(B205, 'Points&amp;Potential'!$B$7:$O$943, 14, FALSE)=0, "", VLOOKUP(B205, 'Points&amp;Potential'!$B$7:$O$943, 14, FALSE))</f>
        <v/>
      </c>
      <c r="V205" s="7" t="str">
        <f>IF(ISERROR(VLOOKUP(B205, Paste!$T$3:$T$1045, 1, FALSE)), "", VLOOKUP(B205, Paste!$T$3:$U$1144, 2, FALSE))</f>
        <v/>
      </c>
    </row>
    <row r="206" spans="1:22">
      <c r="A206" s="11">
        <v>200</v>
      </c>
      <c r="B206" s="67" t="s">
        <v>230</v>
      </c>
      <c r="C206" s="11">
        <f>VLOOKUP(B206, Paste!$AG$3:$AH$2083, 2, FALSE)</f>
        <v>23.7</v>
      </c>
      <c r="D206" s="11" t="str">
        <f>VLOOKUP($B206, Paste!$A$3:$H$933, 6, FALSE)</f>
        <v>RW</v>
      </c>
      <c r="E206" s="11">
        <f>IFERROR(VLOOKUP($B206, Paste!$J$3:$L$933, 3, FALSE), "")</f>
        <v>58</v>
      </c>
      <c r="F206" s="11">
        <f>IFERROR(VLOOKUP($B206, Paste!$J$3:$L$933, 2, FALSE), "")</f>
        <v>75</v>
      </c>
      <c r="G206" s="11" t="str">
        <f>VLOOKUP($B206, Paste!$A$3:$H$933, 8, FALSE)</f>
        <v>CBJ</v>
      </c>
      <c r="H206" s="71">
        <f>VLOOKUP($B206, Paste!$A$3:$H$933, 2, FALSE)</f>
        <v>79</v>
      </c>
      <c r="I206" s="71">
        <f>VLOOKUP($B206, Paste!$A$3:$H$933, 3, FALSE)</f>
        <v>19.75</v>
      </c>
      <c r="J206" s="71">
        <f t="shared" si="3"/>
        <v>25.036087500000001</v>
      </c>
      <c r="K206" s="71">
        <f>VLOOKUP($B206, Paste!$A$3:$H$933, 4, FALSE)</f>
        <v>44.786087500000001</v>
      </c>
      <c r="L206" s="11" t="str">
        <f>IF(ISBLANK(VLOOKUP(B206, 'SOG&amp;PlusMinus'!$B$7:$E$912, 3, FALSE)), "", VLOOKUP(B206,'SOG&amp;PlusMinus'!$B$7:$E$912, 3, FALSE))</f>
        <v>D</v>
      </c>
      <c r="M206" s="11">
        <f>IF(ISBLANK(VLOOKUP(B206, 'SOG&amp;PlusMinus'!$B$7:$E$912, 4, FALSE)), "", VLOOKUP(B206, 'SOG&amp;PlusMinus'!$B$7:$E$912, 4, FALSE))</f>
        <v>1</v>
      </c>
      <c r="N206" s="71">
        <f>VLOOKUP($B206, Paste!$A$3:$H$933, 5, FALSE)</f>
        <v>20.54</v>
      </c>
      <c r="O206" s="11">
        <f>IF(ISERROR(VLOOKUP(B206, Paste!$AB$3:$AE$2349, 3, FALSE)), "", VLOOKUP(B206, Paste!$AB$3:$AE$2349, 3, FALSE))</f>
        <v>16</v>
      </c>
      <c r="P206" s="11">
        <f>IF(ISERROR(VLOOKUP(B206, Paste!$AB$3:$AC$2343, 2, FALSE)), "", VLOOKUP(B206, Paste!$AB$3:$AC$2343, 2, FALSE))</f>
        <v>36</v>
      </c>
      <c r="Q206" s="11">
        <f>IF(ISERROR(VLOOKUP(B206, Paste!$AB$3:$AE$2349, 4, FALSE)), "", VLOOKUP(B206, Paste!$AB$3:$AE$2349, 4, FALSE))</f>
        <v>142</v>
      </c>
      <c r="R206" s="11">
        <f>IF(ISERROR(VLOOKUP(B206, Paste!$N$3:$N$250, 1, FALSE)), "", VLOOKUP(B206, Paste!$N$3:$O$250, 2, FALSE))</f>
        <v>65</v>
      </c>
      <c r="S206" s="27">
        <f>VLOOKUP($B206, Paste!$W$3:$Z$10064, IF($H$4="Cap Hit",3, IF($H$4="AAV", 4, 2)), FALSE)</f>
        <v>1.8</v>
      </c>
      <c r="T206" s="11" t="str">
        <f>IF(ISERROR(VLOOKUP(B206, Paste!$Q$3:$Q$245, 1, FALSE)), "", VLOOKUP(B206, Paste!$Q$3:$R$245, 2, FALSE))</f>
        <v/>
      </c>
      <c r="U206" s="18" t="str">
        <f>IF(VLOOKUP(B206, 'Points&amp;Potential'!$B$7:$O$943, 14, FALSE)=0, "", VLOOKUP(B206, 'Points&amp;Potential'!$B$7:$O$943, 14, FALSE))</f>
        <v/>
      </c>
      <c r="V206" s="7" t="str">
        <f>IF(ISERROR(VLOOKUP(B206, Paste!$T$3:$T$1045, 1, FALSE)), "", VLOOKUP(B206, Paste!$T$3:$U$1144, 2, FALSE))</f>
        <v/>
      </c>
    </row>
    <row r="207" spans="1:22">
      <c r="A207" s="11">
        <v>201</v>
      </c>
      <c r="B207" s="67" t="s">
        <v>231</v>
      </c>
      <c r="C207" s="11">
        <f>VLOOKUP(B207, Paste!$AG$3:$AH$2083, 2, FALSE)</f>
        <v>24.6</v>
      </c>
      <c r="D207" s="11" t="str">
        <f>VLOOKUP($B207, Paste!$A$3:$H$933, 6, FALSE)</f>
        <v>RW</v>
      </c>
      <c r="E207" s="11">
        <f>IFERROR(VLOOKUP($B207, Paste!$J$3:$L$933, 3, FALSE), "")</f>
        <v>50</v>
      </c>
      <c r="F207" s="11">
        <f>IFERROR(VLOOKUP($B207, Paste!$J$3:$L$933, 2, FALSE), "")</f>
        <v>68</v>
      </c>
      <c r="G207" s="11" t="str">
        <f>VLOOKUP($B207, Paste!$A$3:$H$933, 8, FALSE)</f>
        <v>LAK</v>
      </c>
      <c r="H207" s="71">
        <f>VLOOKUP($B207, Paste!$A$3:$H$933, 2, FALSE)</f>
        <v>82</v>
      </c>
      <c r="I207" s="71">
        <f>VLOOKUP($B207, Paste!$A$3:$H$933, 3, FALSE)</f>
        <v>20.5</v>
      </c>
      <c r="J207" s="71">
        <f t="shared" si="3"/>
        <v>24.239701111111103</v>
      </c>
      <c r="K207" s="71">
        <f>VLOOKUP($B207, Paste!$A$3:$H$933, 4, FALSE)</f>
        <v>44.739701111111103</v>
      </c>
      <c r="L207" s="11" t="str">
        <f>IF(ISBLANK(VLOOKUP(B207, 'SOG&amp;PlusMinus'!$B$7:$E$912, 3, FALSE)), "", VLOOKUP(B207,'SOG&amp;PlusMinus'!$B$7:$E$912, 3, FALSE))</f>
        <v>C</v>
      </c>
      <c r="M207" s="11">
        <f>IF(ISBLANK(VLOOKUP(B207, 'SOG&amp;PlusMinus'!$B$7:$E$912, 4, FALSE)), "", VLOOKUP(B207, 'SOG&amp;PlusMinus'!$B$7:$E$912, 4, FALSE))</f>
        <v>2</v>
      </c>
      <c r="N207" s="71">
        <f>VLOOKUP($B207, Paste!$A$3:$H$933, 5, FALSE)</f>
        <v>26.240000000000002</v>
      </c>
      <c r="O207" s="11">
        <f>IF(ISERROR(VLOOKUP(B207, Paste!$AB$3:$AE$2349, 3, FALSE)), "", VLOOKUP(B207, Paste!$AB$3:$AE$2349, 3, FALSE))</f>
        <v>267</v>
      </c>
      <c r="P207" s="11">
        <f>IF(ISERROR(VLOOKUP(B207, Paste!$AB$3:$AC$2343, 2, FALSE)), "", VLOOKUP(B207, Paste!$AB$3:$AC$2343, 2, FALSE))</f>
        <v>53</v>
      </c>
      <c r="Q207" s="11">
        <f>IF(ISERROR(VLOOKUP(B207, Paste!$AB$3:$AE$2349, 4, FALSE)), "", VLOOKUP(B207, Paste!$AB$3:$AE$2349, 4, FALSE))</f>
        <v>213</v>
      </c>
      <c r="R207" s="11" t="str">
        <f>IF(ISERROR(VLOOKUP(B207, Paste!$N$3:$N$250, 1, FALSE)), "", VLOOKUP(B207, Paste!$N$3:$O$250, 2, FALSE))</f>
        <v/>
      </c>
      <c r="S207" s="27">
        <f>VLOOKUP($B207, Paste!$W$3:$Z$10064, IF($H$4="Cap Hit",3, IF($H$4="AAV", 4, 2)), FALSE)</f>
        <v>4.0999999999999996</v>
      </c>
      <c r="T207" s="11" t="str">
        <f>IF(ISERROR(VLOOKUP(B207, Paste!$Q$3:$Q$245, 1, FALSE)), "", VLOOKUP(B207, Paste!$Q$3:$R$245, 2, FALSE))</f>
        <v/>
      </c>
      <c r="U207" s="18" t="str">
        <f>IF(VLOOKUP(B207, 'Points&amp;Potential'!$B$7:$O$943, 14, FALSE)=0, "", VLOOKUP(B207, 'Points&amp;Potential'!$B$7:$O$943, 14, FALSE))</f>
        <v/>
      </c>
      <c r="V207" s="7" t="str">
        <f>IF(ISERROR(VLOOKUP(B207, Paste!$T$3:$T$1045, 1, FALSE)), "", VLOOKUP(B207, Paste!$T$3:$U$1144, 2, FALSE))</f>
        <v/>
      </c>
    </row>
    <row r="208" spans="1:22">
      <c r="A208" s="11">
        <v>202</v>
      </c>
      <c r="B208" s="67" t="s">
        <v>232</v>
      </c>
      <c r="C208" s="11">
        <f>VLOOKUP(B208, Paste!$AG$3:$AH$2083, 2, FALSE)</f>
        <v>29.4</v>
      </c>
      <c r="D208" s="11" t="str">
        <f>VLOOKUP($B208, Paste!$A$3:$H$933, 6, FALSE)</f>
        <v>C</v>
      </c>
      <c r="E208" s="11">
        <f>IFERROR(VLOOKUP($B208, Paste!$J$3:$L$933, 3, FALSE), "")</f>
        <v>60</v>
      </c>
      <c r="F208" s="11">
        <f>IFERROR(VLOOKUP($B208, Paste!$J$3:$L$933, 2, FALSE), "")</f>
        <v>75</v>
      </c>
      <c r="G208" s="11" t="str">
        <f>VLOOKUP($B208, Paste!$A$3:$H$933, 8, FALSE)</f>
        <v>MIN</v>
      </c>
      <c r="H208" s="71">
        <f>VLOOKUP($B208, Paste!$A$3:$H$933, 2, FALSE)</f>
        <v>66.333333333333329</v>
      </c>
      <c r="I208" s="71">
        <f>VLOOKUP($B208, Paste!$A$3:$H$933, 3, FALSE)</f>
        <v>20.428558533594817</v>
      </c>
      <c r="J208" s="71">
        <f t="shared" si="3"/>
        <v>24.176331705988503</v>
      </c>
      <c r="K208" s="71">
        <f>VLOOKUP($B208, Paste!$A$3:$H$933, 4, FALSE)</f>
        <v>44.60489023958332</v>
      </c>
      <c r="L208" s="11" t="str">
        <f>IF(ISBLANK(VLOOKUP(B208, 'SOG&amp;PlusMinus'!$B$7:$E$912, 3, FALSE)), "", VLOOKUP(B208,'SOG&amp;PlusMinus'!$B$7:$E$912, 3, FALSE))</f>
        <v>A</v>
      </c>
      <c r="M208" s="11">
        <f>IF(ISBLANK(VLOOKUP(B208, 'SOG&amp;PlusMinus'!$B$7:$E$912, 4, FALSE)), "", VLOOKUP(B208, 'SOG&amp;PlusMinus'!$B$7:$E$912, 4, FALSE))</f>
        <v>1</v>
      </c>
      <c r="N208" s="71">
        <f>VLOOKUP($B208, Paste!$A$3:$H$933, 5, FALSE)</f>
        <v>39.181347150259064</v>
      </c>
      <c r="O208" s="11">
        <f>IF(ISERROR(VLOOKUP(B208, Paste!$AB$3:$AE$2349, 3, FALSE)), "", VLOOKUP(B208, Paste!$AB$3:$AE$2349, 3, FALSE))</f>
        <v>106</v>
      </c>
      <c r="P208" s="11">
        <f>IF(ISERROR(VLOOKUP(B208, Paste!$AB$3:$AC$2343, 2, FALSE)), "", VLOOKUP(B208, Paste!$AB$3:$AC$2343, 2, FALSE))</f>
        <v>40</v>
      </c>
      <c r="Q208" s="11">
        <f>IF(ISERROR(VLOOKUP(B208, Paste!$AB$3:$AE$2349, 4, FALSE)), "", VLOOKUP(B208, Paste!$AB$3:$AE$2349, 4, FALSE))</f>
        <v>199</v>
      </c>
      <c r="R208" s="11" t="str">
        <f>IF(ISERROR(VLOOKUP(B208, Paste!$N$3:$N$250, 1, FALSE)), "", VLOOKUP(B208, Paste!$N$3:$O$250, 2, FALSE))</f>
        <v/>
      </c>
      <c r="S208" s="27">
        <f>VLOOKUP($B208, Paste!$W$3:$Z$10064, IF($H$4="Cap Hit",3, IF($H$4="AAV", 4, 2)), FALSE)</f>
        <v>5.25</v>
      </c>
      <c r="T208" s="11" t="str">
        <f>IF(ISERROR(VLOOKUP(B208, Paste!$Q$3:$Q$245, 1, FALSE)), "", VLOOKUP(B208, Paste!$Q$3:$R$245, 2, FALSE))</f>
        <v>Y</v>
      </c>
      <c r="U208" s="18" t="str">
        <f>IF(VLOOKUP(B208, 'Points&amp;Potential'!$B$7:$O$943, 14, FALSE)=0, "", VLOOKUP(B208, 'Points&amp;Potential'!$B$7:$O$943, 14, FALSE))</f>
        <v/>
      </c>
      <c r="V208" s="7" t="str">
        <f>IF(ISERROR(VLOOKUP(B208, Paste!$T$3:$T$1045, 1, FALSE)), "", VLOOKUP(B208, Paste!$T$3:$U$1144, 2, FALSE))</f>
        <v/>
      </c>
    </row>
    <row r="209" spans="1:22">
      <c r="A209" s="11">
        <v>203</v>
      </c>
      <c r="B209" s="67" t="s">
        <v>233</v>
      </c>
      <c r="C209" s="11">
        <f>VLOOKUP(B209, Paste!$AG$3:$AH$2083, 2, FALSE)</f>
        <v>31.7</v>
      </c>
      <c r="D209" s="11" t="str">
        <f>VLOOKUP($B209, Paste!$A$3:$H$933, 6, FALSE)</f>
        <v>C</v>
      </c>
      <c r="E209" s="11">
        <f>IFERROR(VLOOKUP($B209, Paste!$J$3:$L$933, 3, FALSE), "")</f>
        <v>50</v>
      </c>
      <c r="F209" s="11">
        <f>IFERROR(VLOOKUP($B209, Paste!$J$3:$L$933, 2, FALSE), "")</f>
        <v>70</v>
      </c>
      <c r="G209" s="11" t="str">
        <f>VLOOKUP($B209, Paste!$A$3:$H$933, 8, FALSE)</f>
        <v>CBJ</v>
      </c>
      <c r="H209" s="71">
        <f>VLOOKUP($B209, Paste!$A$3:$H$933, 2, FALSE)</f>
        <v>73.666666666666671</v>
      </c>
      <c r="I209" s="71">
        <f>VLOOKUP($B209, Paste!$A$3:$H$933, 3, FALSE)</f>
        <v>19.372744070822474</v>
      </c>
      <c r="J209" s="71">
        <f t="shared" si="3"/>
        <v>24.8703693458442</v>
      </c>
      <c r="K209" s="71">
        <f>VLOOKUP($B209, Paste!$A$3:$H$933, 4, FALSE)</f>
        <v>44.243113416666674</v>
      </c>
      <c r="L209" s="11" t="str">
        <f>IF(ISBLANK(VLOOKUP(B209, 'SOG&amp;PlusMinus'!$B$7:$E$912, 3, FALSE)), "", VLOOKUP(B209,'SOG&amp;PlusMinus'!$B$7:$E$912, 3, FALSE))</f>
        <v>C</v>
      </c>
      <c r="M209" s="11">
        <f>IF(ISBLANK(VLOOKUP(B209, 'SOG&amp;PlusMinus'!$B$7:$E$912, 4, FALSE)), "", VLOOKUP(B209, 'SOG&amp;PlusMinus'!$B$7:$E$912, 4, FALSE))</f>
        <v>2</v>
      </c>
      <c r="N209" s="71">
        <f>VLOOKUP($B209, Paste!$A$3:$H$933, 5, FALSE)</f>
        <v>14</v>
      </c>
      <c r="O209" s="11">
        <f>IF(ISERROR(VLOOKUP(B209, Paste!$AB$3:$AE$2349, 3, FALSE)), "", VLOOKUP(B209, Paste!$AB$3:$AE$2349, 3, FALSE))</f>
        <v>37</v>
      </c>
      <c r="P209" s="11">
        <f>IF(ISERROR(VLOOKUP(B209, Paste!$AB$3:$AC$2343, 2, FALSE)), "", VLOOKUP(B209, Paste!$AB$3:$AC$2343, 2, FALSE))</f>
        <v>37</v>
      </c>
      <c r="Q209" s="11">
        <f>IF(ISERROR(VLOOKUP(B209, Paste!$AB$3:$AE$2349, 4, FALSE)), "", VLOOKUP(B209, Paste!$AB$3:$AE$2349, 4, FALSE))</f>
        <v>133</v>
      </c>
      <c r="R209" s="11" t="str">
        <f>IF(ISERROR(VLOOKUP(B209, Paste!$N$3:$N$250, 1, FALSE)), "", VLOOKUP(B209, Paste!$N$3:$O$250, 2, FALSE))</f>
        <v/>
      </c>
      <c r="S209" s="27">
        <f>VLOOKUP($B209, Paste!$W$3:$Z$10064, IF($H$4="Cap Hit",3, IF($H$4="AAV", 4, 2)), FALSE)</f>
        <v>5.5</v>
      </c>
      <c r="T209" s="11" t="str">
        <f>IF(ISERROR(VLOOKUP(B209, Paste!$Q$3:$Q$245, 1, FALSE)), "", VLOOKUP(B209, Paste!$Q$3:$R$245, 2, FALSE))</f>
        <v/>
      </c>
      <c r="U209" s="18" t="str">
        <f>IF(VLOOKUP(B209, 'Points&amp;Potential'!$B$7:$O$943, 14, FALSE)=0, "", VLOOKUP(B209, 'Points&amp;Potential'!$B$7:$O$943, 14, FALSE))</f>
        <v/>
      </c>
      <c r="V209" s="7" t="str">
        <f>IF(ISERROR(VLOOKUP(B209, Paste!$T$3:$T$1045, 1, FALSE)), "", VLOOKUP(B209, Paste!$T$3:$U$1144, 2, FALSE))</f>
        <v/>
      </c>
    </row>
    <row r="210" spans="1:22">
      <c r="A210" s="11">
        <v>204</v>
      </c>
      <c r="B210" s="67" t="s">
        <v>234</v>
      </c>
      <c r="C210" s="11">
        <f>VLOOKUP(B210, Paste!$AG$3:$AH$2083, 2, FALSE)</f>
        <v>34.4</v>
      </c>
      <c r="D210" s="11" t="str">
        <f>VLOOKUP($B210, Paste!$A$3:$H$933, 6, FALSE)</f>
        <v>LW</v>
      </c>
      <c r="E210" s="11">
        <f>IFERROR(VLOOKUP($B210, Paste!$J$3:$L$933, 3, FALSE), "")</f>
        <v>43</v>
      </c>
      <c r="F210" s="11">
        <f>IFERROR(VLOOKUP($B210, Paste!$J$3:$L$933, 2, FALSE), "")</f>
        <v>57</v>
      </c>
      <c r="G210" s="11" t="str">
        <f>VLOOKUP($B210, Paste!$A$3:$H$933, 8, FALSE)</f>
        <v>BUF</v>
      </c>
      <c r="H210" s="71">
        <f>VLOOKUP($B210, Paste!$A$3:$H$933, 2, FALSE)</f>
        <v>69</v>
      </c>
      <c r="I210" s="71">
        <f>VLOOKUP($B210, Paste!$A$3:$H$933, 3, FALSE)</f>
        <v>20.141267649471363</v>
      </c>
      <c r="J210" s="71">
        <f t="shared" si="3"/>
        <v>24.087541953653638</v>
      </c>
      <c r="K210" s="71">
        <f>VLOOKUP($B210, Paste!$A$3:$H$933, 4, FALSE)</f>
        <v>44.228809603125001</v>
      </c>
      <c r="L210" s="11" t="str">
        <f>IF(ISBLANK(VLOOKUP(B210, 'SOG&amp;PlusMinus'!$B$7:$E$912, 3, FALSE)), "", VLOOKUP(B210,'SOG&amp;PlusMinus'!$B$7:$E$912, 3, FALSE))</f>
        <v>C</v>
      </c>
      <c r="M210" s="11">
        <f>IF(ISBLANK(VLOOKUP(B210, 'SOG&amp;PlusMinus'!$B$7:$E$912, 4, FALSE)), "", VLOOKUP(B210, 'SOG&amp;PlusMinus'!$B$7:$E$912, 4, FALSE))</f>
        <v>1</v>
      </c>
      <c r="N210" s="71">
        <f>VLOOKUP($B210, Paste!$A$3:$H$933, 5, FALSE)</f>
        <v>50</v>
      </c>
      <c r="O210" s="11">
        <f>IF(ISERROR(VLOOKUP(B210, Paste!$AB$3:$AE$2349, 3, FALSE)), "", VLOOKUP(B210, Paste!$AB$3:$AE$2349, 3, FALSE))</f>
        <v>59</v>
      </c>
      <c r="P210" s="11">
        <f>IF(ISERROR(VLOOKUP(B210, Paste!$AB$3:$AC$2343, 2, FALSE)), "", VLOOKUP(B210, Paste!$AB$3:$AC$2343, 2, FALSE))</f>
        <v>23</v>
      </c>
      <c r="Q210" s="11">
        <f>IF(ISERROR(VLOOKUP(B210, Paste!$AB$3:$AE$2349, 4, FALSE)), "", VLOOKUP(B210, Paste!$AB$3:$AE$2349, 4, FALSE))</f>
        <v>131</v>
      </c>
      <c r="R210" s="11" t="str">
        <f>IF(ISERROR(VLOOKUP(B210, Paste!$N$3:$N$250, 1, FALSE)), "", VLOOKUP(B210, Paste!$N$3:$O$250, 2, FALSE))</f>
        <v/>
      </c>
      <c r="S210" s="27">
        <f>VLOOKUP($B210, Paste!$W$3:$Z$10064, IF($H$4="Cap Hit",3, IF($H$4="AAV", 4, 2)), FALSE)</f>
        <v>4.75</v>
      </c>
      <c r="T210" s="11" t="str">
        <f>IF(ISERROR(VLOOKUP(B210, Paste!$Q$3:$Q$245, 1, FALSE)), "", VLOOKUP(B210, Paste!$Q$3:$R$245, 2, FALSE))</f>
        <v>Y</v>
      </c>
      <c r="U210" s="18" t="str">
        <f>IF(VLOOKUP(B210, 'Points&amp;Potential'!$B$7:$O$943, 14, FALSE)=0, "", VLOOKUP(B210, 'Points&amp;Potential'!$B$7:$O$943, 14, FALSE))</f>
        <v/>
      </c>
      <c r="V210" s="7" t="str">
        <f>IF(ISERROR(VLOOKUP(B210, Paste!$T$3:$T$1045, 1, FALSE)), "", VLOOKUP(B210, Paste!$T$3:$U$1144, 2, FALSE))</f>
        <v/>
      </c>
    </row>
    <row r="211" spans="1:22">
      <c r="A211" s="11">
        <v>205</v>
      </c>
      <c r="B211" s="10" t="s">
        <v>235</v>
      </c>
      <c r="C211" s="11">
        <f>VLOOKUP(B211, Paste!$AG$3:$AH$2083, 2, FALSE)</f>
        <v>25.4</v>
      </c>
      <c r="D211" s="11" t="str">
        <f>VLOOKUP($B211, Paste!$A$3:$H$933, 6, FALSE)</f>
        <v>LW</v>
      </c>
      <c r="E211" s="11">
        <f>IFERROR(VLOOKUP($B211, Paste!$J$3:$L$933, 3, FALSE), "")</f>
        <v>45</v>
      </c>
      <c r="F211" s="11">
        <f>IFERROR(VLOOKUP($B211, Paste!$J$3:$L$933, 2, FALSE), "")</f>
        <v>68</v>
      </c>
      <c r="G211" s="11" t="str">
        <f>VLOOKUP($B211, Paste!$A$3:$H$933, 8, FALSE)</f>
        <v>BUF</v>
      </c>
      <c r="H211" s="71">
        <f>VLOOKUP($B211, Paste!$A$3:$H$933, 2, FALSE)</f>
        <v>83</v>
      </c>
      <c r="I211" s="71">
        <f>VLOOKUP($B211, Paste!$A$3:$H$933, 3, FALSE)</f>
        <v>13</v>
      </c>
      <c r="J211" s="71">
        <f t="shared" si="3"/>
        <v>31.191102083333341</v>
      </c>
      <c r="K211" s="71">
        <f>VLOOKUP($B211, Paste!$A$3:$H$933, 4, FALSE)</f>
        <v>44.191102083333341</v>
      </c>
      <c r="L211" s="11" t="str">
        <f>IF(ISBLANK(VLOOKUP(B211, 'SOG&amp;PlusMinus'!$B$7:$E$912, 3, FALSE)), "", VLOOKUP(B211,'SOG&amp;PlusMinus'!$B$7:$E$912, 3, FALSE))</f>
        <v>C</v>
      </c>
      <c r="M211" s="11" t="str">
        <f>IF(ISBLANK(VLOOKUP(B211, 'SOG&amp;PlusMinus'!$B$7:$E$912, 4, FALSE)), "", VLOOKUP(B211, 'SOG&amp;PlusMinus'!$B$7:$E$912, 4, FALSE))</f>
        <v/>
      </c>
      <c r="N211" s="71">
        <f>VLOOKUP($B211, Paste!$A$3:$H$933, 5, FALSE)</f>
        <v>70.02057613168725</v>
      </c>
      <c r="O211" s="11">
        <f>IF(ISERROR(VLOOKUP(B211, Paste!$AB$3:$AE$2349, 3, FALSE)), "", VLOOKUP(B211, Paste!$AB$3:$AE$2349, 3, FALSE))</f>
        <v>208</v>
      </c>
      <c r="P211" s="11">
        <f>IF(ISERROR(VLOOKUP(B211, Paste!$AB$3:$AC$2343, 2, FALSE)), "", VLOOKUP(B211, Paste!$AB$3:$AC$2343, 2, FALSE))</f>
        <v>37</v>
      </c>
      <c r="Q211" s="11">
        <f>IF(ISERROR(VLOOKUP(B211, Paste!$AB$3:$AE$2349, 4, FALSE)), "", VLOOKUP(B211, Paste!$AB$3:$AE$2349, 4, FALSE))</f>
        <v>100</v>
      </c>
      <c r="R211" s="11">
        <f>IF(ISERROR(VLOOKUP(B211, Paste!$N$3:$N$250, 1, FALSE)), "", VLOOKUP(B211, Paste!$N$3:$O$250, 2, FALSE))</f>
        <v>60</v>
      </c>
      <c r="S211" s="27">
        <f>VLOOKUP($B211, Paste!$W$3:$Z$10064, IF($H$4="Cap Hit",3, IF($H$4="AAV", 4, 2)), FALSE)</f>
        <v>4.5</v>
      </c>
      <c r="T211" s="11" t="str">
        <f>IF(ISERROR(VLOOKUP(B211, Paste!$Q$3:$Q$245, 1, FALSE)), "", VLOOKUP(B211, Paste!$Q$3:$R$245, 2, FALSE))</f>
        <v/>
      </c>
      <c r="U211" s="18" t="str">
        <f>IF(VLOOKUP(B211, 'Points&amp;Potential'!$B$7:$O$943, 14, FALSE)=0, "", VLOOKUP(B211, 'Points&amp;Potential'!$B$7:$O$943, 14, FALSE))</f>
        <v/>
      </c>
      <c r="V211" s="7" t="str">
        <f>IF(ISERROR(VLOOKUP(B211, Paste!$T$3:$T$1045, 1, FALSE)), "", VLOOKUP(B211, Paste!$T$3:$U$1144, 2, FALSE))</f>
        <v/>
      </c>
    </row>
    <row r="212" spans="1:22">
      <c r="A212" s="11">
        <v>206</v>
      </c>
      <c r="B212" s="67" t="s">
        <v>236</v>
      </c>
      <c r="C212" s="11">
        <f>VLOOKUP(B212, Paste!$AG$3:$AH$2083, 2, FALSE)</f>
        <v>34.6</v>
      </c>
      <c r="D212" s="11" t="str">
        <f>VLOOKUP($B212, Paste!$A$3:$H$933, 6, FALSE)</f>
        <v>LW</v>
      </c>
      <c r="E212" s="11">
        <f>IFERROR(VLOOKUP($B212, Paste!$J$3:$L$933, 3, FALSE), "")</f>
        <v>48</v>
      </c>
      <c r="F212" s="11">
        <f>IFERROR(VLOOKUP($B212, Paste!$J$3:$L$933, 2, FALSE), "")</f>
        <v>62</v>
      </c>
      <c r="G212" s="11" t="str">
        <f>VLOOKUP($B212, Paste!$A$3:$H$933, 8, FALSE)</f>
        <v>CAR</v>
      </c>
      <c r="H212" s="71">
        <f>VLOOKUP($B212, Paste!$A$3:$H$933, 2, FALSE)</f>
        <v>72</v>
      </c>
      <c r="I212" s="71">
        <f>VLOOKUP($B212, Paste!$A$3:$H$933, 3, FALSE)</f>
        <v>19.440000000000001</v>
      </c>
      <c r="J212" s="71">
        <f t="shared" si="3"/>
        <v>24.589012500000006</v>
      </c>
      <c r="K212" s="71">
        <f>VLOOKUP($B212, Paste!$A$3:$H$933, 4, FALSE)</f>
        <v>44.029012500000007</v>
      </c>
      <c r="L212" s="11" t="str">
        <f>IF(ISBLANK(VLOOKUP(B212, 'SOG&amp;PlusMinus'!$B$7:$E$912, 3, FALSE)), "", VLOOKUP(B212,'SOG&amp;PlusMinus'!$B$7:$E$912, 3, FALSE))</f>
        <v>B</v>
      </c>
      <c r="M212" s="11">
        <f>IF(ISBLANK(VLOOKUP(B212, 'SOG&amp;PlusMinus'!$B$7:$E$912, 4, FALSE)), "", VLOOKUP(B212, 'SOG&amp;PlusMinus'!$B$7:$E$912, 4, FALSE))</f>
        <v>2</v>
      </c>
      <c r="N212" s="71">
        <f>VLOOKUP($B212, Paste!$A$3:$H$933, 5, FALSE)</f>
        <v>36.215568862275447</v>
      </c>
      <c r="O212" s="11">
        <f>IF(ISERROR(VLOOKUP(B212, Paste!$AB$3:$AE$2349, 3, FALSE)), "", VLOOKUP(B212, Paste!$AB$3:$AE$2349, 3, FALSE))</f>
        <v>44</v>
      </c>
      <c r="P212" s="11">
        <f>IF(ISERROR(VLOOKUP(B212, Paste!$AB$3:$AC$2343, 2, FALSE)), "", VLOOKUP(B212, Paste!$AB$3:$AC$2343, 2, FALSE))</f>
        <v>22</v>
      </c>
      <c r="Q212" s="11">
        <f>IF(ISERROR(VLOOKUP(B212, Paste!$AB$3:$AE$2349, 4, FALSE)), "", VLOOKUP(B212, Paste!$AB$3:$AE$2349, 4, FALSE))</f>
        <v>130</v>
      </c>
      <c r="R212" s="11" t="str">
        <f>IF(ISERROR(VLOOKUP(B212, Paste!$N$3:$N$250, 1, FALSE)), "", VLOOKUP(B212, Paste!$N$3:$O$250, 2, FALSE))</f>
        <v/>
      </c>
      <c r="S212" s="27">
        <f>VLOOKUP($B212, Paste!$W$3:$Z$10064, IF($H$4="Cap Hit",3, IF($H$4="AAV", 4, 2)), FALSE)</f>
        <v>3.1666669999999999</v>
      </c>
      <c r="T212" s="11" t="str">
        <f>IF(ISERROR(VLOOKUP(B212, Paste!$Q$3:$Q$245, 1, FALSE)), "", VLOOKUP(B212, Paste!$Q$3:$R$245, 2, FALSE))</f>
        <v/>
      </c>
      <c r="U212" s="18" t="str">
        <f>IF(VLOOKUP(B212, 'Points&amp;Potential'!$B$7:$O$943, 14, FALSE)=0, "", VLOOKUP(B212, 'Points&amp;Potential'!$B$7:$O$943, 14, FALSE))</f>
        <v/>
      </c>
      <c r="V212" s="7" t="str">
        <f>IF(ISERROR(VLOOKUP(B212, Paste!$T$3:$T$1045, 1, FALSE)), "", VLOOKUP(B212, Paste!$T$3:$U$1144, 2, FALSE))</f>
        <v/>
      </c>
    </row>
    <row r="213" spans="1:22">
      <c r="A213" s="11">
        <v>207</v>
      </c>
      <c r="B213" s="67" t="s">
        <v>237</v>
      </c>
      <c r="C213" s="11">
        <f>VLOOKUP(B213, Paste!$AG$3:$AH$2083, 2, FALSE)</f>
        <v>25.4</v>
      </c>
      <c r="D213" s="11" t="str">
        <f>VLOOKUP($B213, Paste!$A$3:$H$933, 6, FALSE)</f>
        <v>LW</v>
      </c>
      <c r="E213" s="11">
        <f>IFERROR(VLOOKUP($B213, Paste!$J$3:$L$933, 3, FALSE), "")</f>
        <v>50</v>
      </c>
      <c r="F213" s="11">
        <f>IFERROR(VLOOKUP($B213, Paste!$J$3:$L$933, 2, FALSE), "")</f>
        <v>68</v>
      </c>
      <c r="G213" s="11" t="str">
        <f>VLOOKUP($B213, Paste!$A$3:$H$933, 8, FALSE)</f>
        <v>MTL</v>
      </c>
      <c r="H213" s="71">
        <f>VLOOKUP($B213, Paste!$A$3:$H$933, 2, FALSE)</f>
        <v>76</v>
      </c>
      <c r="I213" s="71">
        <f>VLOOKUP($B213, Paste!$A$3:$H$933, 3, FALSE)</f>
        <v>19.156200629696773</v>
      </c>
      <c r="J213" s="71">
        <f t="shared" si="3"/>
        <v>24.506849648081005</v>
      </c>
      <c r="K213" s="71">
        <f>VLOOKUP($B213, Paste!$A$3:$H$933, 4, FALSE)</f>
        <v>43.663050277777778</v>
      </c>
      <c r="L213" s="11" t="str">
        <f>IF(ISBLANK(VLOOKUP(B213, 'SOG&amp;PlusMinus'!$B$7:$E$912, 3, FALSE)), "", VLOOKUP(B213,'SOG&amp;PlusMinus'!$B$7:$E$912, 3, FALSE))</f>
        <v>B</v>
      </c>
      <c r="M213" s="11">
        <f>IF(ISBLANK(VLOOKUP(B213, 'SOG&amp;PlusMinus'!$B$7:$E$912, 4, FALSE)), "", VLOOKUP(B213, 'SOG&amp;PlusMinus'!$B$7:$E$912, 4, FALSE))</f>
        <v>2</v>
      </c>
      <c r="N213" s="71">
        <f>VLOOKUP($B213, Paste!$A$3:$H$933, 5, FALSE)</f>
        <v>22.078212290502794</v>
      </c>
      <c r="O213" s="11">
        <f>IF(ISERROR(VLOOKUP(B213, Paste!$AB$3:$AE$2349, 3, FALSE)), "", VLOOKUP(B213, Paste!$AB$3:$AE$2349, 3, FALSE))</f>
        <v>84</v>
      </c>
      <c r="P213" s="11">
        <f>IF(ISERROR(VLOOKUP(B213, Paste!$AB$3:$AC$2343, 2, FALSE)), "", VLOOKUP(B213, Paste!$AB$3:$AC$2343, 2, FALSE))</f>
        <v>30</v>
      </c>
      <c r="Q213" s="11">
        <f>IF(ISERROR(VLOOKUP(B213, Paste!$AB$3:$AE$2349, 4, FALSE)), "", VLOOKUP(B213, Paste!$AB$3:$AE$2349, 4, FALSE))</f>
        <v>114</v>
      </c>
      <c r="R213" s="11">
        <f>IF(ISERROR(VLOOKUP(B213, Paste!$N$3:$N$250, 1, FALSE)), "", VLOOKUP(B213, Paste!$N$3:$O$250, 2, FALSE))</f>
        <v>60</v>
      </c>
      <c r="S213" s="27">
        <f>VLOOKUP($B213, Paste!$W$3:$Z$10064, IF($H$4="Cap Hit",3, IF($H$4="AAV", 4, 2)), FALSE)</f>
        <v>2.9</v>
      </c>
      <c r="T213" s="11" t="str">
        <f>IF(ISERROR(VLOOKUP(B213, Paste!$Q$3:$Q$245, 1, FALSE)), "", VLOOKUP(B213, Paste!$Q$3:$R$245, 2, FALSE))</f>
        <v>Y</v>
      </c>
      <c r="U213" s="18" t="str">
        <f>IF(VLOOKUP(B213, 'Points&amp;Potential'!$B$7:$O$943, 14, FALSE)=0, "", VLOOKUP(B213, 'Points&amp;Potential'!$B$7:$O$943, 14, FALSE))</f>
        <v/>
      </c>
      <c r="V213" s="7" t="str">
        <f>IF(ISERROR(VLOOKUP(B213, Paste!$T$3:$T$1045, 1, FALSE)), "", VLOOKUP(B213, Paste!$T$3:$U$1144, 2, FALSE))</f>
        <v/>
      </c>
    </row>
    <row r="214" spans="1:22">
      <c r="A214" s="11">
        <v>208</v>
      </c>
      <c r="B214" s="67" t="s">
        <v>238</v>
      </c>
      <c r="C214" s="11">
        <f>VLOOKUP(B214, Paste!$AG$3:$AH$2083, 2, FALSE)</f>
        <v>34.5</v>
      </c>
      <c r="D214" s="11" t="str">
        <f>VLOOKUP($B214, Paste!$A$3:$H$933, 6, FALSE)</f>
        <v>RW</v>
      </c>
      <c r="E214" s="11">
        <f>IFERROR(VLOOKUP($B214, Paste!$J$3:$L$933, 3, FALSE), "")</f>
        <v>40</v>
      </c>
      <c r="F214" s="11">
        <f>IFERROR(VLOOKUP($B214, Paste!$J$3:$L$933, 2, FALSE), "")</f>
        <v>60</v>
      </c>
      <c r="G214" s="11" t="str">
        <f>VLOOKUP($B214, Paste!$A$3:$H$933, 8, FALSE)</f>
        <v>UFA</v>
      </c>
      <c r="H214" s="71">
        <f>VLOOKUP($B214, Paste!$A$3:$H$933, 2, FALSE)</f>
        <v>79</v>
      </c>
      <c r="I214" s="71">
        <f>VLOOKUP($B214, Paste!$A$3:$H$933, 3, FALSE)</f>
        <v>19.141879203119338</v>
      </c>
      <c r="J214" s="71">
        <f t="shared" si="3"/>
        <v>24.332709546880658</v>
      </c>
      <c r="K214" s="71">
        <f>VLOOKUP($B214, Paste!$A$3:$H$933, 4, FALSE)</f>
        <v>43.474588749999995</v>
      </c>
      <c r="L214" s="11" t="str">
        <f>IF(ISBLANK(VLOOKUP(B214, 'SOG&amp;PlusMinus'!$B$7:$E$912, 3, FALSE)), "", VLOOKUP(B214,'SOG&amp;PlusMinus'!$B$7:$E$912, 3, FALSE))</f>
        <v>C</v>
      </c>
      <c r="M214" s="11">
        <f>IF(ISBLANK(VLOOKUP(B214, 'SOG&amp;PlusMinus'!$B$7:$E$912, 4, FALSE)), "", VLOOKUP(B214, 'SOG&amp;PlusMinus'!$B$7:$E$912, 4, FALSE))</f>
        <v>2</v>
      </c>
      <c r="N214" s="71">
        <f>VLOOKUP($B214, Paste!$A$3:$H$933, 5, FALSE)</f>
        <v>10.259740259740258</v>
      </c>
      <c r="O214" s="11" t="str">
        <f>IF(ISERROR(VLOOKUP(B214, Paste!$AB$3:$AE$2349, 3, FALSE)), "", VLOOKUP(B214, Paste!$AB$3:$AE$2349, 3, FALSE))</f>
        <v/>
      </c>
      <c r="P214" s="11" t="str">
        <f>IF(ISERROR(VLOOKUP(B214, Paste!$AB$3:$AC$2343, 2, FALSE)), "", VLOOKUP(B214, Paste!$AB$3:$AC$2343, 2, FALSE))</f>
        <v/>
      </c>
      <c r="Q214" s="11" t="str">
        <f>IF(ISERROR(VLOOKUP(B214, Paste!$AB$3:$AE$2349, 4, FALSE)), "", VLOOKUP(B214, Paste!$AB$3:$AE$2349, 4, FALSE))</f>
        <v/>
      </c>
      <c r="R214" s="11" t="str">
        <f>IF(ISERROR(VLOOKUP(B214, Paste!$N$3:$N$250, 1, FALSE)), "", VLOOKUP(B214, Paste!$N$3:$O$250, 2, FALSE))</f>
        <v/>
      </c>
      <c r="S214" s="27" t="e">
        <f>VLOOKUP($B214, Paste!$W$3:$Z$10064, IF($H$4="Cap Hit",3, IF($H$4="AAV", 4, 2)), FALSE)</f>
        <v>#N/A</v>
      </c>
      <c r="T214" s="11" t="str">
        <f>IF(ISERROR(VLOOKUP(B214, Paste!$Q$3:$Q$245, 1, FALSE)), "", VLOOKUP(B214, Paste!$Q$3:$R$245, 2, FALSE))</f>
        <v/>
      </c>
      <c r="U214" s="18" t="str">
        <f>IF(VLOOKUP(B214, 'Points&amp;Potential'!$B$7:$O$943, 14, FALSE)=0, "", VLOOKUP(B214, 'Points&amp;Potential'!$B$7:$O$943, 14, FALSE))</f>
        <v/>
      </c>
      <c r="V214" s="7" t="str">
        <f>IF(ISERROR(VLOOKUP(B214, Paste!$T$3:$T$1045, 1, FALSE)), "", VLOOKUP(B214, Paste!$T$3:$U$1144, 2, FALSE))</f>
        <v/>
      </c>
    </row>
    <row r="215" spans="1:22">
      <c r="A215" s="11">
        <v>209</v>
      </c>
      <c r="B215" s="67" t="s">
        <v>239</v>
      </c>
      <c r="C215" s="11">
        <f>VLOOKUP(B215, Paste!$AG$3:$AH$2083, 2, FALSE)</f>
        <v>29.6</v>
      </c>
      <c r="D215" s="11" t="str">
        <f>VLOOKUP($B215, Paste!$A$3:$H$933, 6, FALSE)</f>
        <v>RD</v>
      </c>
      <c r="E215" s="11">
        <f>IFERROR(VLOOKUP($B215, Paste!$J$3:$L$933, 3, FALSE), "")</f>
        <v>48</v>
      </c>
      <c r="F215" s="11">
        <f>IFERROR(VLOOKUP($B215, Paste!$J$3:$L$933, 2, FALSE), "")</f>
        <v>57</v>
      </c>
      <c r="G215" s="11" t="str">
        <f>VLOOKUP($B215, Paste!$A$3:$H$933, 8, FALSE)</f>
        <v>VGK</v>
      </c>
      <c r="H215" s="71">
        <f>VLOOKUP($B215, Paste!$A$3:$H$933, 2, FALSE)</f>
        <v>82</v>
      </c>
      <c r="I215" s="71">
        <f>VLOOKUP($B215, Paste!$A$3:$H$933, 3, FALSE)</f>
        <v>12.660464984898677</v>
      </c>
      <c r="J215" s="71">
        <f t="shared" si="3"/>
        <v>30.654412098434644</v>
      </c>
      <c r="K215" s="71">
        <f>VLOOKUP($B215, Paste!$A$3:$H$933, 4, FALSE)</f>
        <v>43.314877083333322</v>
      </c>
      <c r="L215" s="11" t="str">
        <f>IF(ISBLANK(VLOOKUP(B215, 'SOG&amp;PlusMinus'!$B$7:$E$912, 3, FALSE)), "", VLOOKUP(B215,'SOG&amp;PlusMinus'!$B$7:$E$912, 3, FALSE))</f>
        <v>B</v>
      </c>
      <c r="M215" s="11">
        <f>IF(ISBLANK(VLOOKUP(B215, 'SOG&amp;PlusMinus'!$B$7:$E$912, 4, FALSE)), "", VLOOKUP(B215, 'SOG&amp;PlusMinus'!$B$7:$E$912, 4, FALSE))</f>
        <v>2</v>
      </c>
      <c r="N215" s="71">
        <f>VLOOKUP($B215, Paste!$A$3:$H$933, 5, FALSE)</f>
        <v>60.81666666666667</v>
      </c>
      <c r="O215" s="11">
        <f>IF(ISERROR(VLOOKUP(B215, Paste!$AB$3:$AE$2349, 3, FALSE)), "", VLOOKUP(B215, Paste!$AB$3:$AE$2349, 3, FALSE))</f>
        <v>41</v>
      </c>
      <c r="P215" s="11">
        <f>IF(ISERROR(VLOOKUP(B215, Paste!$AB$3:$AC$2343, 2, FALSE)), "", VLOOKUP(B215, Paste!$AB$3:$AC$2343, 2, FALSE))</f>
        <v>148</v>
      </c>
      <c r="Q215" s="11">
        <f>IF(ISERROR(VLOOKUP(B215, Paste!$AB$3:$AE$2349, 4, FALSE)), "", VLOOKUP(B215, Paste!$AB$3:$AE$2349, 4, FALSE))</f>
        <v>172</v>
      </c>
      <c r="R215" s="11" t="str">
        <f>IF(ISERROR(VLOOKUP(B215, Paste!$N$3:$N$250, 1, FALSE)), "", VLOOKUP(B215, Paste!$N$3:$O$250, 2, FALSE))</f>
        <v/>
      </c>
      <c r="S215" s="27">
        <f>VLOOKUP($B215, Paste!$W$3:$Z$10064, IF($H$4="Cap Hit",3, IF($H$4="AAV", 4, 2)), FALSE)</f>
        <v>8.5</v>
      </c>
      <c r="T215" s="11" t="str">
        <f>IF(ISERROR(VLOOKUP(B215, Paste!$Q$3:$Q$245, 1, FALSE)), "", VLOOKUP(B215, Paste!$Q$3:$R$245, 2, FALSE))</f>
        <v/>
      </c>
      <c r="U215" s="18" t="str">
        <f>IF(VLOOKUP(B215, 'Points&amp;Potential'!$B$7:$O$943, 14, FALSE)=0, "", VLOOKUP(B215, 'Points&amp;Potential'!$B$7:$O$943, 14, FALSE))</f>
        <v/>
      </c>
      <c r="V215" s="7" t="str">
        <f>IF(ISERROR(VLOOKUP(B215, Paste!$T$3:$T$1045, 1, FALSE)), "", VLOOKUP(B215, Paste!$T$3:$U$1144, 2, FALSE))</f>
        <v/>
      </c>
    </row>
    <row r="216" spans="1:22">
      <c r="A216" s="11">
        <v>210</v>
      </c>
      <c r="B216" s="67" t="s">
        <v>240</v>
      </c>
      <c r="C216" s="11">
        <f>VLOOKUP(B216, Paste!$AG$3:$AH$2083, 2, FALSE)</f>
        <v>24.6</v>
      </c>
      <c r="D216" s="11" t="str">
        <f>VLOOKUP($B216, Paste!$A$3:$H$933, 6, FALSE)</f>
        <v>RW</v>
      </c>
      <c r="E216" s="11">
        <f>IFERROR(VLOOKUP($B216, Paste!$J$3:$L$933, 3, FALSE), "")</f>
        <v>52</v>
      </c>
      <c r="F216" s="11">
        <f>IFERROR(VLOOKUP($B216, Paste!$J$3:$L$933, 2, FALSE), "")</f>
        <v>70</v>
      </c>
      <c r="G216" s="11" t="str">
        <f>VLOOKUP($B216, Paste!$A$3:$H$933, 8, FALSE)</f>
        <v>NJD</v>
      </c>
      <c r="H216" s="71">
        <f>VLOOKUP($B216, Paste!$A$3:$H$933, 2, FALSE)</f>
        <v>84</v>
      </c>
      <c r="I216" s="71">
        <f>VLOOKUP($B216, Paste!$A$3:$H$933, 3, FALSE)</f>
        <v>20.794998651018702</v>
      </c>
      <c r="J216" s="71">
        <f t="shared" si="3"/>
        <v>22.191534682314632</v>
      </c>
      <c r="K216" s="71">
        <f>VLOOKUP($B216, Paste!$A$3:$H$933, 4, FALSE)</f>
        <v>42.986533333333334</v>
      </c>
      <c r="L216" s="11" t="str">
        <f>IF(ISBLANK(VLOOKUP(B216, 'SOG&amp;PlusMinus'!$B$7:$E$912, 3, FALSE)), "", VLOOKUP(B216,'SOG&amp;PlusMinus'!$B$7:$E$912, 3, FALSE))</f>
        <v>C</v>
      </c>
      <c r="M216" s="11">
        <f>IF(ISBLANK(VLOOKUP(B216, 'SOG&amp;PlusMinus'!$B$7:$E$912, 4, FALSE)), "", VLOOKUP(B216, 'SOG&amp;PlusMinus'!$B$7:$E$912, 4, FALSE))</f>
        <v>2</v>
      </c>
      <c r="N216" s="71">
        <f>VLOOKUP($B216, Paste!$A$3:$H$933, 5, FALSE)</f>
        <v>26.634146341463413</v>
      </c>
      <c r="O216" s="11">
        <f>IF(ISERROR(VLOOKUP(B216, Paste!$AB$3:$AE$2349, 3, FALSE)), "", VLOOKUP(B216, Paste!$AB$3:$AE$2349, 3, FALSE))</f>
        <v>36</v>
      </c>
      <c r="P216" s="11">
        <f>IF(ISERROR(VLOOKUP(B216, Paste!$AB$3:$AC$2343, 2, FALSE)), "", VLOOKUP(B216, Paste!$AB$3:$AC$2343, 2, FALSE))</f>
        <v>52</v>
      </c>
      <c r="Q216" s="11">
        <f>IF(ISERROR(VLOOKUP(B216, Paste!$AB$3:$AE$2349, 4, FALSE)), "", VLOOKUP(B216, Paste!$AB$3:$AE$2349, 4, FALSE))</f>
        <v>168</v>
      </c>
      <c r="R216" s="11">
        <f>IF(ISERROR(VLOOKUP(B216, Paste!$N$3:$N$250, 1, FALSE)), "", VLOOKUP(B216, Paste!$N$3:$O$250, 2, FALSE))</f>
        <v>55</v>
      </c>
      <c r="S216" s="27">
        <f>VLOOKUP($B216, Paste!$W$3:$Z$10064, IF($H$4="Cap Hit",3, IF($H$4="AAV", 4, 2)), FALSE)</f>
        <v>4</v>
      </c>
      <c r="T216" s="11"/>
      <c r="U216" s="18" t="str">
        <f>IF(VLOOKUP(B216, 'Points&amp;Potential'!$B$7:$O$943, 14, FALSE)=0, "", VLOOKUP(B216, 'Points&amp;Potential'!$B$7:$O$943, 14, FALSE))</f>
        <v/>
      </c>
      <c r="V216" s="7" t="str">
        <f>IF(ISERROR(VLOOKUP(B216, Paste!$T$3:$T$1045, 1, FALSE)), "", VLOOKUP(B216, Paste!$T$3:$U$1144, 2, FALSE))</f>
        <v/>
      </c>
    </row>
    <row r="217" spans="1:22">
      <c r="A217" s="11">
        <v>211</v>
      </c>
      <c r="B217" s="67" t="s">
        <v>241</v>
      </c>
      <c r="C217" s="11">
        <f>VLOOKUP(B217, Paste!$AG$3:$AH$2083, 2, FALSE)</f>
        <v>24.2</v>
      </c>
      <c r="D217" s="11" t="str">
        <f>VLOOKUP($B217, Paste!$A$3:$H$933, 6, FALSE)</f>
        <v>LW</v>
      </c>
      <c r="E217" s="11">
        <f>IFERROR(VLOOKUP($B217, Paste!$J$3:$L$933, 3, FALSE), "")</f>
        <v>48</v>
      </c>
      <c r="F217" s="11">
        <f>IFERROR(VLOOKUP($B217, Paste!$J$3:$L$933, 2, FALSE), "")</f>
        <v>70</v>
      </c>
      <c r="G217" s="11" t="str">
        <f>VLOOKUP($B217, Paste!$A$3:$H$933, 8, FALSE)</f>
        <v>STL</v>
      </c>
      <c r="H217" s="71">
        <f>VLOOKUP($B217, Paste!$A$3:$H$933, 2, FALSE)</f>
        <v>78</v>
      </c>
      <c r="I217" s="71">
        <f>VLOOKUP($B217, Paste!$A$3:$H$933, 3, FALSE)</f>
        <v>20.154505624209239</v>
      </c>
      <c r="J217" s="71">
        <f t="shared" si="3"/>
        <v>22.607575209124089</v>
      </c>
      <c r="K217" s="71">
        <f>VLOOKUP($B217, Paste!$A$3:$H$933, 4, FALSE)</f>
        <v>42.762080833333329</v>
      </c>
      <c r="L217" s="11" t="str">
        <f>IF(ISBLANK(VLOOKUP(B217, 'SOG&amp;PlusMinus'!$B$7:$E$912, 3, FALSE)), "", VLOOKUP(B217,'SOG&amp;PlusMinus'!$B$7:$E$912, 3, FALSE))</f>
        <v>C</v>
      </c>
      <c r="M217" s="11">
        <f>IF(ISBLANK(VLOOKUP(B217, 'SOG&amp;PlusMinus'!$B$7:$E$912, 4, FALSE)), "", VLOOKUP(B217, 'SOG&amp;PlusMinus'!$B$7:$E$912, 4, FALSE))</f>
        <v>2</v>
      </c>
      <c r="N217" s="71">
        <f>VLOOKUP($B217, Paste!$A$3:$H$933, 5, FALSE)</f>
        <v>41.052631578947363</v>
      </c>
      <c r="O217" s="11">
        <f>IF(ISERROR(VLOOKUP(B217, Paste!$AB$3:$AE$2349, 3, FALSE)), "", VLOOKUP(B217, Paste!$AB$3:$AE$2349, 3, FALSE))</f>
        <v>164</v>
      </c>
      <c r="P217" s="11">
        <f>IF(ISERROR(VLOOKUP(B217, Paste!$AB$3:$AC$2343, 2, FALSE)), "", VLOOKUP(B217, Paste!$AB$3:$AC$2343, 2, FALSE))</f>
        <v>48</v>
      </c>
      <c r="Q217" s="11">
        <f>IF(ISERROR(VLOOKUP(B217, Paste!$AB$3:$AE$2349, 4, FALSE)), "", VLOOKUP(B217, Paste!$AB$3:$AE$2349, 4, FALSE))</f>
        <v>125</v>
      </c>
      <c r="R217" s="11" t="str">
        <f>IF(ISERROR(VLOOKUP(B217, Paste!$N$3:$N$250, 1, FALSE)), "", VLOOKUP(B217, Paste!$N$3:$O$250, 2, FALSE))</f>
        <v/>
      </c>
      <c r="S217" s="27">
        <f>VLOOKUP($B217, Paste!$W$3:$Z$10064, IF($H$4="Cap Hit",3, IF($H$4="AAV", 4, 2)), FALSE)</f>
        <v>3.75</v>
      </c>
      <c r="T217" s="11" t="str">
        <f>IF(ISERROR(VLOOKUP(B217, Paste!$Q$3:$Q$245, 1, FALSE)), "", VLOOKUP(B217, Paste!$Q$3:$R$245, 2, FALSE))</f>
        <v/>
      </c>
      <c r="U217" s="18" t="str">
        <f>IF(VLOOKUP(B217, 'Points&amp;Potential'!$B$7:$O$943, 14, FALSE)=0, "", VLOOKUP(B217, 'Points&amp;Potential'!$B$7:$O$943, 14, FALSE))</f>
        <v/>
      </c>
      <c r="V217" s="7" t="str">
        <f>IF(ISERROR(VLOOKUP(B217, Paste!$T$3:$T$1045, 1, FALSE)), "", VLOOKUP(B217, Paste!$T$3:$U$1144, 2, FALSE))</f>
        <v/>
      </c>
    </row>
    <row r="218" spans="1:22">
      <c r="A218" s="11">
        <v>212</v>
      </c>
      <c r="B218" s="10" t="s">
        <v>242</v>
      </c>
      <c r="C218" s="11">
        <f>VLOOKUP(B218, Paste!$AG$3:$AH$2083, 2, FALSE)</f>
        <v>24.7</v>
      </c>
      <c r="D218" s="11" t="str">
        <f>VLOOKUP($B218, Paste!$A$3:$H$933, 6, FALSE)</f>
        <v>LW</v>
      </c>
      <c r="E218" s="11">
        <f>IFERROR(VLOOKUP($B218, Paste!$J$3:$L$933, 3, FALSE), "")</f>
        <v>52</v>
      </c>
      <c r="F218" s="11">
        <f>IFERROR(VLOOKUP($B218, Paste!$J$3:$L$933, 2, FALSE), "")</f>
        <v>73</v>
      </c>
      <c r="G218" s="11" t="str">
        <f>VLOOKUP($B218, Paste!$A$3:$H$933, 8, FALSE)</f>
        <v>CGY</v>
      </c>
      <c r="H218" s="71">
        <f>VLOOKUP($B218, Paste!$A$3:$H$933, 2, FALSE)</f>
        <v>75</v>
      </c>
      <c r="I218" s="71">
        <f>VLOOKUP($B218, Paste!$A$3:$H$933, 3, FALSE)</f>
        <v>18</v>
      </c>
      <c r="J218" s="71">
        <f t="shared" si="3"/>
        <v>24.751190625000007</v>
      </c>
      <c r="K218" s="71">
        <f>VLOOKUP($B218, Paste!$A$3:$H$933, 4, FALSE)</f>
        <v>42.751190625000007</v>
      </c>
      <c r="L218" s="11" t="str">
        <f>IF(ISBLANK(VLOOKUP(B218, 'SOG&amp;PlusMinus'!$B$7:$E$912, 3, FALSE)), "", VLOOKUP(B218,'SOG&amp;PlusMinus'!$B$7:$E$912, 3, FALSE))</f>
        <v>D</v>
      </c>
      <c r="M218" s="11">
        <f>IF(ISBLANK(VLOOKUP(B218, 'SOG&amp;PlusMinus'!$B$7:$E$912, 4, FALSE)), "", VLOOKUP(B218, 'SOG&amp;PlusMinus'!$B$7:$E$912, 4, FALSE))</f>
        <v>2</v>
      </c>
      <c r="N218" s="71">
        <f>VLOOKUP($B218, Paste!$A$3:$H$933, 5, FALSE)</f>
        <v>22.774869109947645</v>
      </c>
      <c r="O218" s="11">
        <f>IF(ISERROR(VLOOKUP(B218, Paste!$AB$3:$AE$2349, 3, FALSE)), "", VLOOKUP(B218, Paste!$AB$3:$AE$2349, 3, FALSE))</f>
        <v>46</v>
      </c>
      <c r="P218" s="11">
        <f>IF(ISERROR(VLOOKUP(B218, Paste!$AB$3:$AC$2343, 2, FALSE)), "", VLOOKUP(B218, Paste!$AB$3:$AC$2343, 2, FALSE))</f>
        <v>29</v>
      </c>
      <c r="Q218" s="11">
        <f>IF(ISERROR(VLOOKUP(B218, Paste!$AB$3:$AE$2349, 4, FALSE)), "", VLOOKUP(B218, Paste!$AB$3:$AE$2349, 4, FALSE))</f>
        <v>135</v>
      </c>
      <c r="R218" s="11">
        <f>IF(ISERROR(VLOOKUP(B218, Paste!$N$3:$N$250, 1, FALSE)), "", VLOOKUP(B218, Paste!$N$3:$O$250, 2, FALSE))</f>
        <v>50</v>
      </c>
      <c r="S218" s="27">
        <f>VLOOKUP($B218, Paste!$W$3:$Z$10064, IF($H$4="Cap Hit",3, IF($H$4="AAV", 4, 2)), FALSE)</f>
        <v>3.7749999999999999</v>
      </c>
      <c r="T218" s="11" t="str">
        <f>IF(ISERROR(VLOOKUP(B218, Paste!$Q$3:$Q$245, 1, FALSE)), "", VLOOKUP(B218, Paste!$Q$3:$R$245, 2, FALSE))</f>
        <v>Y</v>
      </c>
      <c r="U218" s="18" t="str">
        <f>IF(VLOOKUP(B218, 'Points&amp;Potential'!$B$7:$O$943, 14, FALSE)=0, "", VLOOKUP(B218, 'Points&amp;Potential'!$B$7:$O$943, 14, FALSE))</f>
        <v/>
      </c>
      <c r="V218" s="7" t="str">
        <f>IF(ISERROR(VLOOKUP(B218, Paste!$T$3:$T$1045, 1, FALSE)), "", VLOOKUP(B218, Paste!$T$3:$U$1144, 2, FALSE))</f>
        <v/>
      </c>
    </row>
    <row r="219" spans="1:22">
      <c r="A219" s="11">
        <v>213</v>
      </c>
      <c r="B219" s="67" t="s">
        <v>243</v>
      </c>
      <c r="C219" s="11">
        <f>VLOOKUP(B219, Paste!$AG$3:$AH$2083, 2, FALSE)</f>
        <v>18.3</v>
      </c>
      <c r="D219" s="11" t="str">
        <f>VLOOKUP($B219, Paste!$A$3:$H$933, 6, FALSE)</f>
        <v>C</v>
      </c>
      <c r="E219" s="11">
        <f>IFERROR(VLOOKUP($B219, Paste!$J$3:$L$933, 3, FALSE), "")</f>
        <v>55</v>
      </c>
      <c r="F219" s="11">
        <f>IFERROR(VLOOKUP($B219, Paste!$J$3:$L$933, 2, FALSE), "")</f>
        <v>85</v>
      </c>
      <c r="G219" s="11" t="str">
        <f>VLOOKUP($B219, Paste!$A$3:$H$933, 8, FALSE)</f>
        <v>WPG</v>
      </c>
      <c r="H219" s="71">
        <f>VLOOKUP($B219, Paste!$A$3:$H$933, 2, FALSE)</f>
        <v>72</v>
      </c>
      <c r="I219" s="71">
        <f>VLOOKUP($B219, Paste!$A$3:$H$933, 3, FALSE)</f>
        <v>10.799999999999999</v>
      </c>
      <c r="J219" s="71">
        <f t="shared" si="3"/>
        <v>31.438900000000004</v>
      </c>
      <c r="K219" s="71">
        <f>VLOOKUP($B219, Paste!$A$3:$H$933, 4, FALSE)</f>
        <v>42.238900000000001</v>
      </c>
      <c r="L219" s="11" t="str">
        <f>IF(ISBLANK(VLOOKUP(B219, 'SOG&amp;PlusMinus'!$B$7:$E$912, 3, FALSE)), "", VLOOKUP(B219,'SOG&amp;PlusMinus'!$B$7:$E$912, 3, FALSE))</f>
        <v>C</v>
      </c>
      <c r="M219" s="11">
        <f>IF(ISBLANK(VLOOKUP(B219, 'SOG&amp;PlusMinus'!$B$7:$E$912, 4, FALSE)), "", VLOOKUP(B219, 'SOG&amp;PlusMinus'!$B$7:$E$912, 4, FALSE))</f>
        <v>2</v>
      </c>
      <c r="N219" s="71">
        <f>VLOOKUP($B219, Paste!$A$3:$H$933, 5, FALSE)</f>
        <v>14.4</v>
      </c>
      <c r="O219" s="11">
        <f>IF(ISERROR(VLOOKUP(B219, Paste!$AB$3:$AE$2349, 3, FALSE)), "", VLOOKUP(B219, Paste!$AB$3:$AE$2349, 3, FALSE))</f>
        <v>43</v>
      </c>
      <c r="P219" s="11">
        <f>IF(ISERROR(VLOOKUP(B219, Paste!$AB$3:$AC$2343, 2, FALSE)), "", VLOOKUP(B219, Paste!$AB$3:$AC$2343, 2, FALSE))</f>
        <v>18</v>
      </c>
      <c r="Q219" s="11">
        <f>IF(ISERROR(VLOOKUP(B219, Paste!$AB$3:$AE$2349, 4, FALSE)), "", VLOOKUP(B219, Paste!$AB$3:$AE$2349, 4, FALSE))</f>
        <v>144</v>
      </c>
      <c r="R219" s="11">
        <f>IF(ISERROR(VLOOKUP(B219, Paste!$N$3:$N$250, 1, FALSE)), "", VLOOKUP(B219, Paste!$N$3:$O$250, 2, FALSE))</f>
        <v>60</v>
      </c>
      <c r="S219" s="27" t="e">
        <f>VLOOKUP($B219, Paste!$W$3:$Z$10064, IF($H$4="Cap Hit",3, IF($H$4="AAV", 4, 2)), FALSE)</f>
        <v>#N/A</v>
      </c>
      <c r="T219" s="11" t="str">
        <f>IF(ISERROR(VLOOKUP(B219, Paste!$Q$3:$Q$245, 1, FALSE)), "", VLOOKUP(B219, Paste!$Q$3:$R$245, 2, FALSE))</f>
        <v/>
      </c>
      <c r="U219" s="18" t="str">
        <f>IF(VLOOKUP(B219, 'Points&amp;Potential'!$B$7:$O$943, 14, FALSE)=0, "", VLOOKUP(B219, 'Points&amp;Potential'!$B$7:$O$943, 14, FALSE))</f>
        <v/>
      </c>
      <c r="V219" s="7" t="str">
        <f>IF(ISERROR(VLOOKUP(B219, Paste!$T$3:$T$1045, 1, FALSE)), "", VLOOKUP(B219, Paste!$T$3:$U$1144, 2, FALSE))</f>
        <v>Y</v>
      </c>
    </row>
    <row r="220" spans="1:22">
      <c r="A220" s="11">
        <v>214</v>
      </c>
      <c r="B220" s="67" t="s">
        <v>244</v>
      </c>
      <c r="C220" s="11">
        <f>VLOOKUP(B220, Paste!$AG$3:$AH$2083, 2, FALSE)</f>
        <v>25.7</v>
      </c>
      <c r="D220" s="11" t="str">
        <f>VLOOKUP($B220, Paste!$A$3:$H$933, 6, FALSE)</f>
        <v>LW</v>
      </c>
      <c r="E220" s="11">
        <f>IFERROR(VLOOKUP($B220, Paste!$J$3:$L$933, 3, FALSE), "")</f>
        <v>48</v>
      </c>
      <c r="F220" s="11">
        <f>IFERROR(VLOOKUP($B220, Paste!$J$3:$L$933, 2, FALSE), "")</f>
        <v>70</v>
      </c>
      <c r="G220" s="11" t="str">
        <f>VLOOKUP($B220, Paste!$A$3:$H$933, 8, FALSE)</f>
        <v>NYI</v>
      </c>
      <c r="H220" s="71">
        <f>VLOOKUP($B220, Paste!$A$3:$H$933, 2, FALSE)</f>
        <v>76</v>
      </c>
      <c r="I220" s="71">
        <f>VLOOKUP($B220, Paste!$A$3:$H$933, 3, FALSE)</f>
        <v>13.378966927299023</v>
      </c>
      <c r="J220" s="71">
        <f t="shared" si="3"/>
        <v>28.816317517145414</v>
      </c>
      <c r="K220" s="71">
        <f>VLOOKUP($B220, Paste!$A$3:$H$933, 4, FALSE)</f>
        <v>42.195284444444439</v>
      </c>
      <c r="L220" s="11" t="str">
        <f>IF(ISBLANK(VLOOKUP(B220, 'SOG&amp;PlusMinus'!$B$7:$E$912, 3, FALSE)), "", VLOOKUP(B220,'SOG&amp;PlusMinus'!$B$7:$E$912, 3, FALSE))</f>
        <v>C</v>
      </c>
      <c r="M220" s="11">
        <f>IF(ISBLANK(VLOOKUP(B220, 'SOG&amp;PlusMinus'!$B$7:$E$912, 4, FALSE)), "", VLOOKUP(B220, 'SOG&amp;PlusMinus'!$B$7:$E$912, 4, FALSE))</f>
        <v>2</v>
      </c>
      <c r="N220" s="71">
        <f>VLOOKUP($B220, Paste!$A$3:$H$933, 5, FALSE)</f>
        <v>11.692307692307693</v>
      </c>
      <c r="O220" s="11">
        <f>IF(ISERROR(VLOOKUP(B220, Paste!$AB$3:$AE$2349, 3, FALSE)), "", VLOOKUP(B220, Paste!$AB$3:$AE$2349, 3, FALSE))</f>
        <v>27</v>
      </c>
      <c r="P220" s="11">
        <f>IF(ISERROR(VLOOKUP(B220, Paste!$AB$3:$AC$2343, 2, FALSE)), "", VLOOKUP(B220, Paste!$AB$3:$AC$2343, 2, FALSE))</f>
        <v>19</v>
      </c>
      <c r="Q220" s="11">
        <f>IF(ISERROR(VLOOKUP(B220, Paste!$AB$3:$AE$2349, 4, FALSE)), "", VLOOKUP(B220, Paste!$AB$3:$AE$2349, 4, FALSE))</f>
        <v>114</v>
      </c>
      <c r="R220" s="11">
        <f>IF(ISERROR(VLOOKUP(B220, Paste!$N$3:$N$250, 1, FALSE)), "", VLOOKUP(B220, Paste!$N$3:$O$250, 2, FALSE))</f>
        <v>60</v>
      </c>
      <c r="S220" s="27">
        <f>VLOOKUP($B220, Paste!$W$3:$Z$10064, IF($H$4="Cap Hit",3, IF($H$4="AAV", 4, 2)), FALSE)</f>
        <v>2.25</v>
      </c>
      <c r="T220" s="11" t="str">
        <f>IF(ISERROR(VLOOKUP(B220, Paste!$Q$3:$Q$245, 1, FALSE)), "", VLOOKUP(B220, Paste!$Q$3:$R$245, 2, FALSE))</f>
        <v/>
      </c>
      <c r="U220" s="18" t="str">
        <f>IF(VLOOKUP(B220, 'Points&amp;Potential'!$B$7:$O$943, 14, FALSE)=0, "", VLOOKUP(B220, 'Points&amp;Potential'!$B$7:$O$943, 14, FALSE))</f>
        <v/>
      </c>
      <c r="V220" s="7" t="str">
        <f>IF(ISERROR(VLOOKUP(B220, Paste!$T$3:$T$1045, 1, FALSE)), "", VLOOKUP(B220, Paste!$T$3:$U$1144, 2, FALSE))</f>
        <v/>
      </c>
    </row>
    <row r="221" spans="1:22">
      <c r="A221" s="11">
        <v>215</v>
      </c>
      <c r="B221" s="67" t="s">
        <v>245</v>
      </c>
      <c r="C221" s="11">
        <f>VLOOKUP(B221, Paste!$AG$3:$AH$2083, 2, FALSE)</f>
        <v>24.8</v>
      </c>
      <c r="D221" s="11" t="str">
        <f>VLOOKUP($B221, Paste!$A$3:$H$933, 6, FALSE)</f>
        <v>LD</v>
      </c>
      <c r="E221" s="11">
        <f>IFERROR(VLOOKUP($B221, Paste!$J$3:$L$933, 3, FALSE), "")</f>
        <v>55</v>
      </c>
      <c r="F221" s="11">
        <f>IFERROR(VLOOKUP($B221, Paste!$J$3:$L$933, 2, FALSE), "")</f>
        <v>70</v>
      </c>
      <c r="G221" s="11" t="str">
        <f>VLOOKUP($B221, Paste!$A$3:$H$933, 8, FALSE)</f>
        <v>DAL</v>
      </c>
      <c r="H221" s="71">
        <f>VLOOKUP($B221, Paste!$A$3:$H$933, 2, FALSE)</f>
        <v>77.666666666666671</v>
      </c>
      <c r="I221" s="71">
        <f>VLOOKUP($B221, Paste!$A$3:$H$933, 3, FALSE)</f>
        <v>11.959587994692045</v>
      </c>
      <c r="J221" s="71">
        <f t="shared" si="3"/>
        <v>30.074476046974624</v>
      </c>
      <c r="K221" s="71">
        <f>VLOOKUP($B221, Paste!$A$3:$H$933, 4, FALSE)</f>
        <v>42.034064041666667</v>
      </c>
      <c r="L221" s="11" t="str">
        <f>IF(ISBLANK(VLOOKUP(B221, 'SOG&amp;PlusMinus'!$B$7:$E$912, 3, FALSE)), "", VLOOKUP(B221,'SOG&amp;PlusMinus'!$B$7:$E$912, 3, FALSE))</f>
        <v>B</v>
      </c>
      <c r="M221" s="11">
        <f>IF(ISBLANK(VLOOKUP(B221, 'SOG&amp;PlusMinus'!$B$7:$E$912, 4, FALSE)), "", VLOOKUP(B221, 'SOG&amp;PlusMinus'!$B$7:$E$912, 4, FALSE))</f>
        <v>2</v>
      </c>
      <c r="N221" s="71">
        <f>VLOOKUP($B221, Paste!$A$3:$H$933, 5, FALSE)</f>
        <v>20.528634361233483</v>
      </c>
      <c r="O221" s="11">
        <f>IF(ISERROR(VLOOKUP(B221, Paste!$AB$3:$AE$2349, 3, FALSE)), "", VLOOKUP(B221, Paste!$AB$3:$AE$2349, 3, FALSE))</f>
        <v>47</v>
      </c>
      <c r="P221" s="11">
        <f>IF(ISERROR(VLOOKUP(B221, Paste!$AB$3:$AC$2343, 2, FALSE)), "", VLOOKUP(B221, Paste!$AB$3:$AC$2343, 2, FALSE))</f>
        <v>171</v>
      </c>
      <c r="Q221" s="11">
        <f>IF(ISERROR(VLOOKUP(B221, Paste!$AB$3:$AE$2349, 4, FALSE)), "", VLOOKUP(B221, Paste!$AB$3:$AE$2349, 4, FALSE))</f>
        <v>148</v>
      </c>
      <c r="R221" s="11" t="str">
        <f>IF(ISERROR(VLOOKUP(B221, Paste!$N$3:$N$250, 1, FALSE)), "", VLOOKUP(B221, Paste!$N$3:$O$250, 2, FALSE))</f>
        <v/>
      </c>
      <c r="S221" s="27">
        <f>VLOOKUP($B221, Paste!$W$3:$Z$10064, IF($H$4="Cap Hit",3, IF($H$4="AAV", 4, 2)), FALSE)</f>
        <v>10.587</v>
      </c>
      <c r="T221" s="11" t="str">
        <f>IF(ISERROR(VLOOKUP(B221, Paste!$Q$3:$Q$245, 1, FALSE)), "", VLOOKUP(B221, Paste!$Q$3:$R$245, 2, FALSE))</f>
        <v/>
      </c>
      <c r="U221" s="18" t="str">
        <f>IF(VLOOKUP(B221, 'Points&amp;Potential'!$B$7:$O$943, 14, FALSE)=0, "", VLOOKUP(B221, 'Points&amp;Potential'!$B$7:$O$943, 14, FALSE))</f>
        <v/>
      </c>
      <c r="V221" s="7" t="str">
        <f>IF(ISERROR(VLOOKUP(B221, Paste!$T$3:$T$1045, 1, FALSE)), "", VLOOKUP(B221, Paste!$T$3:$U$1144, 2, FALSE))</f>
        <v/>
      </c>
    </row>
    <row r="222" spans="1:22">
      <c r="A222" s="11">
        <v>216</v>
      </c>
      <c r="B222" s="67" t="s">
        <v>246</v>
      </c>
      <c r="C222" s="11">
        <f>VLOOKUP(B222, Paste!$AG$3:$AH$2083, 2, FALSE)</f>
        <v>27.6</v>
      </c>
      <c r="D222" s="11" t="str">
        <f>VLOOKUP($B222, Paste!$A$3:$H$933, 6, FALSE)</f>
        <v>LW</v>
      </c>
      <c r="E222" s="11">
        <f>IFERROR(VLOOKUP($B222, Paste!$J$3:$L$933, 3, FALSE), "")</f>
        <v>47</v>
      </c>
      <c r="F222" s="11">
        <f>IFERROR(VLOOKUP($B222, Paste!$J$3:$L$933, 2, FALSE), "")</f>
        <v>63</v>
      </c>
      <c r="G222" s="11" t="str">
        <f>VLOOKUP($B222, Paste!$A$3:$H$933, 8, FALSE)</f>
        <v>BOS</v>
      </c>
      <c r="H222" s="71">
        <f>VLOOKUP($B222, Paste!$A$3:$H$933, 2, FALSE)</f>
        <v>79.333333333333329</v>
      </c>
      <c r="I222" s="71">
        <f>VLOOKUP($B222, Paste!$A$3:$H$933, 3, FALSE)</f>
        <v>15.730798451542643</v>
      </c>
      <c r="J222" s="71">
        <f t="shared" si="3"/>
        <v>26.287777328549939</v>
      </c>
      <c r="K222" s="71">
        <f>VLOOKUP($B222, Paste!$A$3:$H$933, 4, FALSE)</f>
        <v>42.018575780092583</v>
      </c>
      <c r="L222" s="11" t="str">
        <f>IF(ISBLANK(VLOOKUP(B222, 'SOG&amp;PlusMinus'!$B$7:$E$912, 3, FALSE)), "", VLOOKUP(B222,'SOG&amp;PlusMinus'!$B$7:$E$912, 3, FALSE))</f>
        <v>C</v>
      </c>
      <c r="M222" s="11">
        <f>IF(ISBLANK(VLOOKUP(B222, 'SOG&amp;PlusMinus'!$B$7:$E$912, 4, FALSE)), "", VLOOKUP(B222, 'SOG&amp;PlusMinus'!$B$7:$E$912, 4, FALSE))</f>
        <v>2</v>
      </c>
      <c r="N222" s="71">
        <f>VLOOKUP($B222, Paste!$A$3:$H$933, 5, FALSE)</f>
        <v>23.252873563218387</v>
      </c>
      <c r="O222" s="11">
        <f>IF(ISERROR(VLOOKUP(B222, Paste!$AB$3:$AE$2349, 3, FALSE)), "", VLOOKUP(B222, Paste!$AB$3:$AE$2349, 3, FALSE))</f>
        <v>27</v>
      </c>
      <c r="P222" s="11">
        <f>IF(ISERROR(VLOOKUP(B222, Paste!$AB$3:$AC$2343, 2, FALSE)), "", VLOOKUP(B222, Paste!$AB$3:$AC$2343, 2, FALSE))</f>
        <v>24</v>
      </c>
      <c r="Q222" s="11">
        <f>IF(ISERROR(VLOOKUP(B222, Paste!$AB$3:$AE$2349, 4, FALSE)), "", VLOOKUP(B222, Paste!$AB$3:$AE$2349, 4, FALSE))</f>
        <v>103</v>
      </c>
      <c r="R222" s="11" t="str">
        <f>IF(ISERROR(VLOOKUP(B222, Paste!$N$3:$N$250, 1, FALSE)), "", VLOOKUP(B222, Paste!$N$3:$O$250, 2, FALSE))</f>
        <v/>
      </c>
      <c r="S222" s="27">
        <f>VLOOKUP($B222, Paste!$W$3:$Z$10064, IF($H$4="Cap Hit",3, IF($H$4="AAV", 4, 2)), FALSE)</f>
        <v>5.75</v>
      </c>
      <c r="T222" s="11" t="str">
        <f>IF(ISERROR(VLOOKUP(B222, Paste!$Q$3:$Q$245, 1, FALSE)), "", VLOOKUP(B222, Paste!$Q$3:$R$245, 2, FALSE))</f>
        <v/>
      </c>
      <c r="U222" s="18" t="str">
        <f>IF(VLOOKUP(B222, 'Points&amp;Potential'!$B$7:$O$943, 14, FALSE)=0, "", VLOOKUP(B222, 'Points&amp;Potential'!$B$7:$O$943, 14, FALSE))</f>
        <v/>
      </c>
      <c r="V222" s="7" t="str">
        <f>IF(ISERROR(VLOOKUP(B222, Paste!$T$3:$T$1045, 1, FALSE)), "", VLOOKUP(B222, Paste!$T$3:$U$1144, 2, FALSE))</f>
        <v/>
      </c>
    </row>
    <row r="223" spans="1:22">
      <c r="A223" s="11">
        <v>217</v>
      </c>
      <c r="B223" s="67" t="s">
        <v>247</v>
      </c>
      <c r="C223" s="11">
        <f>VLOOKUP(B223, Paste!$AG$3:$AH$2083, 2, FALSE)</f>
        <v>35.1</v>
      </c>
      <c r="D223" s="11" t="str">
        <f>VLOOKUP($B223, Paste!$A$3:$H$933, 6, FALSE)</f>
        <v>LW</v>
      </c>
      <c r="E223" s="11">
        <f>IFERROR(VLOOKUP($B223, Paste!$J$3:$L$933, 3, FALSE), "")</f>
        <v>45</v>
      </c>
      <c r="F223" s="11">
        <f>IFERROR(VLOOKUP($B223, Paste!$J$3:$L$933, 2, FALSE), "")</f>
        <v>60</v>
      </c>
      <c r="G223" s="11" t="str">
        <f>VLOOKUP($B223, Paste!$A$3:$H$933, 8, FALSE)</f>
        <v>ANA</v>
      </c>
      <c r="H223" s="71">
        <f>VLOOKUP($B223, Paste!$A$3:$H$933, 2, FALSE)</f>
        <v>77</v>
      </c>
      <c r="I223" s="71">
        <f>VLOOKUP($B223, Paste!$A$3:$H$933, 3, FALSE)</f>
        <v>25.722762987325986</v>
      </c>
      <c r="J223" s="71">
        <f t="shared" si="3"/>
        <v>16.28228342934068</v>
      </c>
      <c r="K223" s="71">
        <f>VLOOKUP($B223, Paste!$A$3:$H$933, 4, FALSE)</f>
        <v>42.005046416666666</v>
      </c>
      <c r="L223" s="11" t="str">
        <f>IF(ISBLANK(VLOOKUP(B223, 'SOG&amp;PlusMinus'!$B$7:$E$912, 3, FALSE)), "", VLOOKUP(B223,'SOG&amp;PlusMinus'!$B$7:$E$912, 3, FALSE))</f>
        <v>C</v>
      </c>
      <c r="M223" s="11">
        <f>IF(ISBLANK(VLOOKUP(B223, 'SOG&amp;PlusMinus'!$B$7:$E$912, 4, FALSE)), "", VLOOKUP(B223, 'SOG&amp;PlusMinus'!$B$7:$E$912, 4, FALSE))</f>
        <v>2</v>
      </c>
      <c r="N223" s="71">
        <f>VLOOKUP($B223, Paste!$A$3:$H$933, 5, FALSE)</f>
        <v>28.74666666666667</v>
      </c>
      <c r="O223" s="11">
        <f>IF(ISERROR(VLOOKUP(B223, Paste!$AB$3:$AE$2349, 3, FALSE)), "", VLOOKUP(B223, Paste!$AB$3:$AE$2349, 3, FALSE))</f>
        <v>64</v>
      </c>
      <c r="P223" s="11">
        <f>IF(ISERROR(VLOOKUP(B223, Paste!$AB$3:$AC$2343, 2, FALSE)), "", VLOOKUP(B223, Paste!$AB$3:$AC$2343, 2, FALSE))</f>
        <v>19</v>
      </c>
      <c r="Q223" s="11">
        <f>IF(ISERROR(VLOOKUP(B223, Paste!$AB$3:$AE$2349, 4, FALSE)), "", VLOOKUP(B223, Paste!$AB$3:$AE$2349, 4, FALSE))</f>
        <v>154</v>
      </c>
      <c r="R223" s="11" t="str">
        <f>IF(ISERROR(VLOOKUP(B223, Paste!$N$3:$N$250, 1, FALSE)), "", VLOOKUP(B223, Paste!$N$3:$O$250, 2, FALSE))</f>
        <v/>
      </c>
      <c r="S223" s="27">
        <f>VLOOKUP($B223, Paste!$W$3:$Z$10064, IF($H$4="Cap Hit",3, IF($H$4="AAV", 4, 2)), FALSE)</f>
        <v>6.5</v>
      </c>
      <c r="T223" s="11" t="str">
        <f>IF(ISERROR(VLOOKUP(B223, Paste!$Q$3:$Q$245, 1, FALSE)), "", VLOOKUP(B223, Paste!$Q$3:$R$245, 2, FALSE))</f>
        <v/>
      </c>
      <c r="U223" s="18" t="str">
        <f>IF(VLOOKUP(B223, 'Points&amp;Potential'!$B$7:$O$943, 14, FALSE)=0, "", VLOOKUP(B223, 'Points&amp;Potential'!$B$7:$O$943, 14, FALSE))</f>
        <v/>
      </c>
      <c r="V223" s="7" t="str">
        <f>IF(ISERROR(VLOOKUP(B223, Paste!$T$3:$T$1045, 1, FALSE)), "", VLOOKUP(B223, Paste!$T$3:$U$1144, 2, FALSE))</f>
        <v/>
      </c>
    </row>
    <row r="224" spans="1:22">
      <c r="A224" s="11">
        <v>218</v>
      </c>
      <c r="B224" s="67" t="s">
        <v>248</v>
      </c>
      <c r="C224" s="11">
        <f>VLOOKUP(B224, Paste!$AG$3:$AH$2083, 2, FALSE)</f>
        <v>33.6</v>
      </c>
      <c r="D224" s="11" t="str">
        <f>VLOOKUP($B224, Paste!$A$3:$H$933, 6, FALSE)</f>
        <v>LW</v>
      </c>
      <c r="E224" s="11">
        <f>IFERROR(VLOOKUP($B224, Paste!$J$3:$L$933, 3, FALSE), "")</f>
        <v>45</v>
      </c>
      <c r="F224" s="11">
        <f>IFERROR(VLOOKUP($B224, Paste!$J$3:$L$933, 2, FALSE), "")</f>
        <v>63</v>
      </c>
      <c r="G224" s="11" t="str">
        <f>VLOOKUP($B224, Paste!$A$3:$H$933, 8, FALSE)</f>
        <v>COL</v>
      </c>
      <c r="H224" s="71">
        <f>VLOOKUP($B224, Paste!$A$3:$H$933, 2, FALSE)</f>
        <v>66</v>
      </c>
      <c r="I224" s="71">
        <f>VLOOKUP($B224, Paste!$A$3:$H$933, 3, FALSE)</f>
        <v>21.78</v>
      </c>
      <c r="J224" s="71">
        <f t="shared" si="3"/>
        <v>20.041683750000011</v>
      </c>
      <c r="K224" s="71">
        <f>VLOOKUP($B224, Paste!$A$3:$H$933, 4, FALSE)</f>
        <v>41.821683750000012</v>
      </c>
      <c r="L224" s="11" t="str">
        <f>IF(ISBLANK(VLOOKUP(B224, 'SOG&amp;PlusMinus'!$B$7:$E$912, 3, FALSE)), "", VLOOKUP(B224,'SOG&amp;PlusMinus'!$B$7:$E$912, 3, FALSE))</f>
        <v>A</v>
      </c>
      <c r="M224" s="11">
        <f>IF(ISBLANK(VLOOKUP(B224, 'SOG&amp;PlusMinus'!$B$7:$E$912, 4, FALSE)), "", VLOOKUP(B224, 'SOG&amp;PlusMinus'!$B$7:$E$912, 4, FALSE))</f>
        <v>1</v>
      </c>
      <c r="N224" s="71">
        <f>VLOOKUP($B224, Paste!$A$3:$H$933, 5, FALSE)</f>
        <v>66</v>
      </c>
      <c r="O224" s="11">
        <f>IF(ISERROR(VLOOKUP(B224, Paste!$AB$3:$AE$2349, 3, FALSE)), "", VLOOKUP(B224, Paste!$AB$3:$AE$2349, 3, FALSE))</f>
        <v>92</v>
      </c>
      <c r="P224" s="11">
        <f>IF(ISERROR(VLOOKUP(B224, Paste!$AB$3:$AC$2343, 2, FALSE)), "", VLOOKUP(B224, Paste!$AB$3:$AC$2343, 2, FALSE))</f>
        <v>33</v>
      </c>
      <c r="Q224" s="11">
        <f>IF(ISERROR(VLOOKUP(B224, Paste!$AB$3:$AE$2349, 4, FALSE)), "", VLOOKUP(B224, Paste!$AB$3:$AE$2349, 4, FALSE))</f>
        <v>152</v>
      </c>
      <c r="R224" s="11">
        <f>IF(ISERROR(VLOOKUP(B224, Paste!$N$3:$N$250, 1, FALSE)), "", VLOOKUP(B224, Paste!$N$3:$O$250, 2, FALSE))</f>
        <v>55</v>
      </c>
      <c r="S224" s="27">
        <f>VLOOKUP($B224, Paste!$W$3:$Z$10064, IF($H$4="Cap Hit",3, IF($H$4="AAV", 4, 2)), FALSE)</f>
        <v>7</v>
      </c>
      <c r="T224" s="11" t="str">
        <f>IF(ISERROR(VLOOKUP(B224, Paste!$Q$3:$Q$245, 1, FALSE)), "", VLOOKUP(B224, Paste!$Q$3:$R$245, 2, FALSE))</f>
        <v/>
      </c>
      <c r="U224" s="18" t="str">
        <f>IF(VLOOKUP(B224, 'Points&amp;Potential'!$B$7:$O$943, 14, FALSE)=0, "", VLOOKUP(B224, 'Points&amp;Potential'!$B$7:$O$943, 14, FALSE))</f>
        <v/>
      </c>
      <c r="V224" s="7" t="str">
        <f>IF(ISERROR(VLOOKUP(B224, Paste!$T$3:$T$1045, 1, FALSE)), "", VLOOKUP(B224, Paste!$T$3:$U$1144, 2, FALSE))</f>
        <v/>
      </c>
    </row>
    <row r="225" spans="1:22">
      <c r="A225" s="11">
        <v>219</v>
      </c>
      <c r="B225" s="67" t="s">
        <v>249</v>
      </c>
      <c r="C225" s="11">
        <f>VLOOKUP(B225, Paste!$AG$3:$AH$2083, 2, FALSE)</f>
        <v>23.6</v>
      </c>
      <c r="D225" s="11" t="str">
        <f>VLOOKUP($B225, Paste!$A$3:$H$933, 6, FALSE)</f>
        <v>LD</v>
      </c>
      <c r="E225" s="11">
        <f>IFERROR(VLOOKUP($B225, Paste!$J$3:$L$933, 3, FALSE), "")</f>
        <v>45</v>
      </c>
      <c r="F225" s="11">
        <f>IFERROR(VLOOKUP($B225, Paste!$J$3:$L$933, 2, FALSE), "")</f>
        <v>60</v>
      </c>
      <c r="G225" s="11" t="str">
        <f>VLOOKUP($B225, Paste!$A$3:$H$933, 8, FALSE)</f>
        <v>BUF</v>
      </c>
      <c r="H225" s="71">
        <f>VLOOKUP($B225, Paste!$A$3:$H$933, 2, FALSE)</f>
        <v>80.666666666666671</v>
      </c>
      <c r="I225" s="71">
        <f>VLOOKUP($B225, Paste!$A$3:$H$933, 3, FALSE)</f>
        <v>8.0666666666666682</v>
      </c>
      <c r="J225" s="71">
        <f t="shared" si="3"/>
        <v>33.745589166666669</v>
      </c>
      <c r="K225" s="71">
        <f>VLOOKUP($B225, Paste!$A$3:$H$933, 4, FALSE)</f>
        <v>41.812255833333339</v>
      </c>
      <c r="L225" s="11" t="str">
        <f>IF(ISBLANK(VLOOKUP(B225, 'SOG&amp;PlusMinus'!$B$7:$E$912, 3, FALSE)), "", VLOOKUP(B225,'SOG&amp;PlusMinus'!$B$7:$E$912, 3, FALSE))</f>
        <v>B</v>
      </c>
      <c r="M225" s="11">
        <f>IF(ISBLANK(VLOOKUP(B225, 'SOG&amp;PlusMinus'!$B$7:$E$912, 4, FALSE)), "", VLOOKUP(B225, 'SOG&amp;PlusMinus'!$B$7:$E$912, 4, FALSE))</f>
        <v>2</v>
      </c>
      <c r="N225" s="71">
        <f>VLOOKUP($B225, Paste!$A$3:$H$933, 5, FALSE)</f>
        <v>20.508474576271187</v>
      </c>
      <c r="O225" s="11">
        <f>IF(ISERROR(VLOOKUP(B225, Paste!$AB$3:$AE$2349, 3, FALSE)), "", VLOOKUP(B225, Paste!$AB$3:$AE$2349, 3, FALSE))</f>
        <v>32</v>
      </c>
      <c r="P225" s="11">
        <f>IF(ISERROR(VLOOKUP(B225, Paste!$AB$3:$AC$2343, 2, FALSE)), "", VLOOKUP(B225, Paste!$AB$3:$AC$2343, 2, FALSE))</f>
        <v>109</v>
      </c>
      <c r="Q225" s="11">
        <f>IF(ISERROR(VLOOKUP(B225, Paste!$AB$3:$AE$2349, 4, FALSE)), "", VLOOKUP(B225, Paste!$AB$3:$AE$2349, 4, FALSE))</f>
        <v>145</v>
      </c>
      <c r="R225" s="11">
        <f>IF(ISERROR(VLOOKUP(B225, Paste!$N$3:$N$250, 1, FALSE)), "", VLOOKUP(B225, Paste!$N$3:$O$250, 2, FALSE))</f>
        <v>50</v>
      </c>
      <c r="S225" s="27">
        <f>VLOOKUP($B225, Paste!$W$3:$Z$10064, IF($H$4="Cap Hit",3, IF($H$4="AAV", 4, 2)), FALSE)</f>
        <v>8.35</v>
      </c>
      <c r="T225" s="11" t="str">
        <f>IF(ISERROR(VLOOKUP(B225, Paste!$Q$3:$Q$245, 1, FALSE)), "", VLOOKUP(B225, Paste!$Q$3:$R$245, 2, FALSE))</f>
        <v/>
      </c>
      <c r="U225" s="18" t="str">
        <f>IF(VLOOKUP(B225, 'Points&amp;Potential'!$B$7:$O$943, 14, FALSE)=0, "", VLOOKUP(B225, 'Points&amp;Potential'!$B$7:$O$943, 14, FALSE))</f>
        <v/>
      </c>
      <c r="V225" s="7" t="str">
        <f>IF(ISERROR(VLOOKUP(B225, Paste!$T$3:$T$1045, 1, FALSE)), "", VLOOKUP(B225, Paste!$T$3:$U$1144, 2, FALSE))</f>
        <v/>
      </c>
    </row>
    <row r="226" spans="1:22">
      <c r="A226" s="11">
        <v>220</v>
      </c>
      <c r="B226" s="67" t="s">
        <v>250</v>
      </c>
      <c r="C226" s="11">
        <f>VLOOKUP(B226, Paste!$AG$3:$AH$2083, 2, FALSE)</f>
        <v>25</v>
      </c>
      <c r="D226" s="11" t="str">
        <f>VLOOKUP($B226, Paste!$A$3:$H$933, 6, FALSE)</f>
        <v>LW</v>
      </c>
      <c r="E226" s="11">
        <f>IFERROR(VLOOKUP($B226, Paste!$J$3:$L$933, 3, FALSE), "")</f>
        <v>43</v>
      </c>
      <c r="F226" s="11">
        <f>IFERROR(VLOOKUP($B226, Paste!$J$3:$L$933, 2, FALSE), "")</f>
        <v>67</v>
      </c>
      <c r="G226" s="11" t="str">
        <f>VLOOKUP($B226, Paste!$A$3:$H$933, 8, FALSE)</f>
        <v>EDM</v>
      </c>
      <c r="H226" s="71">
        <f>VLOOKUP($B226, Paste!$A$3:$H$933, 2, FALSE)</f>
        <v>84</v>
      </c>
      <c r="I226" s="71">
        <f>VLOOKUP($B226, Paste!$A$3:$H$933, 3, FALSE)</f>
        <v>21</v>
      </c>
      <c r="J226" s="71">
        <f t="shared" si="3"/>
        <v>20.7956</v>
      </c>
      <c r="K226" s="71">
        <f>VLOOKUP($B226, Paste!$A$3:$H$933, 4, FALSE)</f>
        <v>41.7956</v>
      </c>
      <c r="L226" s="11" t="str">
        <f>IF(ISBLANK(VLOOKUP(B226, 'SOG&amp;PlusMinus'!$B$7:$E$912, 3, FALSE)), "", VLOOKUP(B226,'SOG&amp;PlusMinus'!$B$7:$E$912, 3, FALSE))</f>
        <v>A</v>
      </c>
      <c r="M226" s="11">
        <f>IF(ISBLANK(VLOOKUP(B226, 'SOG&amp;PlusMinus'!$B$7:$E$912, 4, FALSE)), "", VLOOKUP(B226, 'SOG&amp;PlusMinus'!$B$7:$E$912, 4, FALSE))</f>
        <v>2</v>
      </c>
      <c r="N226" s="71">
        <f>VLOOKUP($B226, Paste!$A$3:$H$933, 5, FALSE)</f>
        <v>54.622950819672127</v>
      </c>
      <c r="O226" s="11">
        <f>IF(ISERROR(VLOOKUP(B226, Paste!$AB$3:$AE$2349, 3, FALSE)), "", VLOOKUP(B226, Paste!$AB$3:$AE$2349, 3, FALSE))</f>
        <v>231</v>
      </c>
      <c r="P226" s="11">
        <f>IF(ISERROR(VLOOKUP(B226, Paste!$AB$3:$AC$2343, 2, FALSE)), "", VLOOKUP(B226, Paste!$AB$3:$AC$2343, 2, FALSE))</f>
        <v>54</v>
      </c>
      <c r="Q226" s="11">
        <f>IF(ISERROR(VLOOKUP(B226, Paste!$AB$3:$AE$2349, 4, FALSE)), "", VLOOKUP(B226, Paste!$AB$3:$AE$2349, 4, FALSE))</f>
        <v>151</v>
      </c>
      <c r="R226" s="11">
        <f>IF(ISERROR(VLOOKUP(B226, Paste!$N$3:$N$250, 1, FALSE)), "", VLOOKUP(B226, Paste!$N$3:$O$250, 2, FALSE))</f>
        <v>55</v>
      </c>
      <c r="S226" s="27">
        <f>VLOOKUP($B226, Paste!$W$3:$Z$10064, IF($H$4="Cap Hit",3, IF($H$4="AAV", 4, 2)), FALSE)</f>
        <v>2.95</v>
      </c>
      <c r="T226" s="11" t="str">
        <f>IF(ISERROR(VLOOKUP(B226, Paste!$Q$3:$Q$245, 1, FALSE)), "", VLOOKUP(B226, Paste!$Q$3:$R$245, 2, FALSE))</f>
        <v/>
      </c>
      <c r="U226" s="18" t="str">
        <f>IF(VLOOKUP(B226, 'Points&amp;Potential'!$B$7:$O$943, 14, FALSE)=0, "", VLOOKUP(B226, 'Points&amp;Potential'!$B$7:$O$943, 14, FALSE))</f>
        <v/>
      </c>
      <c r="V226" s="7" t="str">
        <f>IF(ISERROR(VLOOKUP(B226, Paste!$T$3:$T$1045, 1, FALSE)), "", VLOOKUP(B226, Paste!$T$3:$U$1144, 2, FALSE))</f>
        <v/>
      </c>
    </row>
    <row r="227" spans="1:22">
      <c r="A227" s="11">
        <v>221</v>
      </c>
      <c r="B227" s="67" t="s">
        <v>251</v>
      </c>
      <c r="C227" s="11">
        <f>VLOOKUP(B227, Paste!$AG$3:$AH$2083, 2, FALSE)</f>
        <v>30.3</v>
      </c>
      <c r="D227" s="11" t="str">
        <f>VLOOKUP($B227, Paste!$A$3:$H$933, 6, FALSE)</f>
        <v>RW</v>
      </c>
      <c r="E227" s="11">
        <f>IFERROR(VLOOKUP($B227, Paste!$J$3:$L$933, 3, FALSE), "")</f>
        <v>48</v>
      </c>
      <c r="F227" s="11">
        <f>IFERROR(VLOOKUP($B227, Paste!$J$3:$L$933, 2, FALSE), "")</f>
        <v>62</v>
      </c>
      <c r="G227" s="11" t="str">
        <f>VLOOKUP($B227, Paste!$A$3:$H$933, 8, FALSE)</f>
        <v>CBJ</v>
      </c>
      <c r="H227" s="71">
        <f>VLOOKUP($B227, Paste!$A$3:$H$933, 2, FALSE)</f>
        <v>80</v>
      </c>
      <c r="I227" s="71">
        <f>VLOOKUP($B227, Paste!$A$3:$H$933, 3, FALSE)</f>
        <v>18.400000000000002</v>
      </c>
      <c r="J227" s="71">
        <f t="shared" si="3"/>
        <v>23.252750000000002</v>
      </c>
      <c r="K227" s="71">
        <f>VLOOKUP($B227, Paste!$A$3:$H$933, 4, FALSE)</f>
        <v>41.652750000000005</v>
      </c>
      <c r="L227" s="11" t="str">
        <f>IF(ISBLANK(VLOOKUP(B227, 'SOG&amp;PlusMinus'!$B$7:$E$912, 3, FALSE)), "", VLOOKUP(B227,'SOG&amp;PlusMinus'!$B$7:$E$912, 3, FALSE))</f>
        <v>C</v>
      </c>
      <c r="M227" s="11">
        <f>IF(ISBLANK(VLOOKUP(B227, 'SOG&amp;PlusMinus'!$B$7:$E$912, 4, FALSE)), "", VLOOKUP(B227, 'SOG&amp;PlusMinus'!$B$7:$E$912, 4, FALSE))</f>
        <v>2</v>
      </c>
      <c r="N227" s="71">
        <f>VLOOKUP($B227, Paste!$A$3:$H$933, 5, FALSE)</f>
        <v>41.36752136752137</v>
      </c>
      <c r="O227" s="11">
        <f>IF(ISERROR(VLOOKUP(B227, Paste!$AB$3:$AE$2349, 3, FALSE)), "", VLOOKUP(B227, Paste!$AB$3:$AE$2349, 3, FALSE))</f>
        <v>56</v>
      </c>
      <c r="P227" s="11">
        <f>IF(ISERROR(VLOOKUP(B227, Paste!$AB$3:$AC$2343, 2, FALSE)), "", VLOOKUP(B227, Paste!$AB$3:$AC$2343, 2, FALSE))</f>
        <v>36</v>
      </c>
      <c r="Q227" s="11">
        <f>IF(ISERROR(VLOOKUP(B227, Paste!$AB$3:$AE$2349, 4, FALSE)), "", VLOOKUP(B227, Paste!$AB$3:$AE$2349, 4, FALSE))</f>
        <v>160</v>
      </c>
      <c r="R227" s="11" t="str">
        <f>IF(ISERROR(VLOOKUP(B227, Paste!$N$3:$N$250, 1, FALSE)), "", VLOOKUP(B227, Paste!$N$3:$O$250, 2, FALSE))</f>
        <v/>
      </c>
      <c r="S227" s="27">
        <f>VLOOKUP($B227, Paste!$W$3:$Z$10064, IF($H$4="Cap Hit",3, IF($H$4="AAV", 4, 2)), FALSE)</f>
        <v>6</v>
      </c>
      <c r="T227" s="11" t="str">
        <f>IF(ISERROR(VLOOKUP(B227, Paste!$Q$3:$Q$245, 1, FALSE)), "", VLOOKUP(B227, Paste!$Q$3:$R$245, 2, FALSE))</f>
        <v/>
      </c>
      <c r="U227" s="18" t="str">
        <f>IF(VLOOKUP(B227, 'Points&amp;Potential'!$B$7:$O$943, 14, FALSE)=0, "", VLOOKUP(B227, 'Points&amp;Potential'!$B$7:$O$943, 14, FALSE))</f>
        <v/>
      </c>
      <c r="V227" s="7" t="str">
        <f>IF(ISERROR(VLOOKUP(B227, Paste!$T$3:$T$1045, 1, FALSE)), "", VLOOKUP(B227, Paste!$T$3:$U$1144, 2, FALSE))</f>
        <v/>
      </c>
    </row>
    <row r="228" spans="1:22">
      <c r="A228" s="11">
        <v>222</v>
      </c>
      <c r="B228" s="67" t="s">
        <v>252</v>
      </c>
      <c r="C228" s="11">
        <f>VLOOKUP(B228, Paste!$AG$3:$AH$2083, 2, FALSE)</f>
        <v>25.1</v>
      </c>
      <c r="D228" s="11" t="str">
        <f>VLOOKUP($B228, Paste!$A$3:$H$933, 6, FALSE)</f>
        <v>RW</v>
      </c>
      <c r="E228" s="11">
        <f>IFERROR(VLOOKUP($B228, Paste!$J$3:$L$933, 3, FALSE), "")</f>
        <v>43</v>
      </c>
      <c r="F228" s="11">
        <f>IFERROR(VLOOKUP($B228, Paste!$J$3:$L$933, 2, FALSE), "")</f>
        <v>62</v>
      </c>
      <c r="G228" s="11" t="str">
        <f>VLOOKUP($B228, Paste!$A$3:$H$933, 8, FALSE)</f>
        <v>NYI</v>
      </c>
      <c r="H228" s="71">
        <f>VLOOKUP($B228, Paste!$A$3:$H$933, 2, FALSE)</f>
        <v>78.333333333333329</v>
      </c>
      <c r="I228" s="71">
        <f>VLOOKUP($B228, Paste!$A$3:$H$933, 3, FALSE)</f>
        <v>19.31901984685107</v>
      </c>
      <c r="J228" s="71">
        <f t="shared" si="3"/>
        <v>22.146773671667447</v>
      </c>
      <c r="K228" s="71">
        <f>VLOOKUP($B228, Paste!$A$3:$H$933, 4, FALSE)</f>
        <v>41.465793518518517</v>
      </c>
      <c r="L228" s="11" t="str">
        <f>IF(ISBLANK(VLOOKUP(B228, 'SOG&amp;PlusMinus'!$B$7:$E$912, 3, FALSE)), "", VLOOKUP(B228,'SOG&amp;PlusMinus'!$B$7:$E$912, 3, FALSE))</f>
        <v>C</v>
      </c>
      <c r="M228" s="11" t="str">
        <f>IF(ISBLANK(VLOOKUP(B228, 'SOG&amp;PlusMinus'!$B$7:$E$912, 4, FALSE)), "", VLOOKUP(B228, 'SOG&amp;PlusMinus'!$B$7:$E$912, 4, FALSE))</f>
        <v/>
      </c>
      <c r="N228" s="71">
        <f>VLOOKUP($B228, Paste!$A$3:$H$933, 5, FALSE)</f>
        <v>12.998544395924307</v>
      </c>
      <c r="O228" s="11">
        <f>IF(ISERROR(VLOOKUP(B228, Paste!$AB$3:$AE$2349, 3, FALSE)), "", VLOOKUP(B228, Paste!$AB$3:$AE$2349, 3, FALSE))</f>
        <v>21</v>
      </c>
      <c r="P228" s="11">
        <f>IF(ISERROR(VLOOKUP(B228, Paste!$AB$3:$AC$2343, 2, FALSE)), "", VLOOKUP(B228, Paste!$AB$3:$AC$2343, 2, FALSE))</f>
        <v>47</v>
      </c>
      <c r="Q228" s="11">
        <f>IF(ISERROR(VLOOKUP(B228, Paste!$AB$3:$AE$2349, 4, FALSE)), "", VLOOKUP(B228, Paste!$AB$3:$AE$2349, 4, FALSE))</f>
        <v>110</v>
      </c>
      <c r="R228" s="11" t="str">
        <f>IF(ISERROR(VLOOKUP(B228, Paste!$N$3:$N$250, 1, FALSE)), "", VLOOKUP(B228, Paste!$N$3:$O$250, 2, FALSE))</f>
        <v/>
      </c>
      <c r="S228" s="27">
        <f>VLOOKUP($B228, Paste!$W$3:$Z$10064, IF($H$4="Cap Hit",3, IF($H$4="AAV", 4, 2)), FALSE)</f>
        <v>3.625</v>
      </c>
      <c r="T228" s="11" t="str">
        <f>IF(ISERROR(VLOOKUP(B228, Paste!$Q$3:$Q$245, 1, FALSE)), "", VLOOKUP(B228, Paste!$Q$3:$R$245, 2, FALSE))</f>
        <v/>
      </c>
      <c r="U228" s="18" t="str">
        <f>IF(VLOOKUP(B228, 'Points&amp;Potential'!$B$7:$O$943, 14, FALSE)=0, "", VLOOKUP(B228, 'Points&amp;Potential'!$B$7:$O$943, 14, FALSE))</f>
        <v/>
      </c>
      <c r="V228" s="7" t="str">
        <f>IF(ISERROR(VLOOKUP(B228, Paste!$T$3:$T$1045, 1, FALSE)), "", VLOOKUP(B228, Paste!$T$3:$U$1144, 2, FALSE))</f>
        <v/>
      </c>
    </row>
    <row r="229" spans="1:22">
      <c r="A229" s="11">
        <v>223</v>
      </c>
      <c r="B229" s="67" t="s">
        <v>253</v>
      </c>
      <c r="C229" s="11">
        <f>VLOOKUP(B229, Paste!$AG$3:$AH$2083, 2, FALSE)</f>
        <v>24.4</v>
      </c>
      <c r="D229" s="11" t="str">
        <f>VLOOKUP($B229, Paste!$A$3:$H$933, 6, FALSE)</f>
        <v>LW</v>
      </c>
      <c r="E229" s="11">
        <f>IFERROR(VLOOKUP($B229, Paste!$J$3:$L$933, 3, FALSE), "")</f>
        <v>48</v>
      </c>
      <c r="F229" s="11">
        <f>IFERROR(VLOOKUP($B229, Paste!$J$3:$L$933, 2, FALSE), "")</f>
        <v>67</v>
      </c>
      <c r="G229" s="11" t="str">
        <f>VLOOKUP($B229, Paste!$A$3:$H$933, 8, FALSE)</f>
        <v>NYR</v>
      </c>
      <c r="H229" s="71">
        <f>VLOOKUP($B229, Paste!$A$3:$H$933, 2, FALSE)</f>
        <v>83.666666666666671</v>
      </c>
      <c r="I229" s="71">
        <f>VLOOKUP($B229, Paste!$A$3:$H$933, 3, FALSE)</f>
        <v>18.690189364693168</v>
      </c>
      <c r="J229" s="71">
        <f t="shared" si="3"/>
        <v>22.684859801973502</v>
      </c>
      <c r="K229" s="71">
        <f>VLOOKUP($B229, Paste!$A$3:$H$933, 4, FALSE)</f>
        <v>41.37504916666667</v>
      </c>
      <c r="L229" s="11" t="str">
        <f>IF(ISBLANK(VLOOKUP(B229, 'SOG&amp;PlusMinus'!$B$7:$E$912, 3, FALSE)), "", VLOOKUP(B229,'SOG&amp;PlusMinus'!$B$7:$E$912, 3, FALSE))</f>
        <v>D</v>
      </c>
      <c r="M229" s="11">
        <f>IF(ISBLANK(VLOOKUP(B229, 'SOG&amp;PlusMinus'!$B$7:$E$912, 4, FALSE)), "", VLOOKUP(B229, 'SOG&amp;PlusMinus'!$B$7:$E$912, 4, FALSE))</f>
        <v>2</v>
      </c>
      <c r="N229" s="71">
        <f>VLOOKUP($B229, Paste!$A$3:$H$933, 5, FALSE)</f>
        <v>66.933333333333337</v>
      </c>
      <c r="O229" s="11">
        <f>IF(ISERROR(VLOOKUP(B229, Paste!$AB$3:$AE$2349, 3, FALSE)), "", VLOOKUP(B229, Paste!$AB$3:$AE$2349, 3, FALSE))</f>
        <v>301</v>
      </c>
      <c r="P229" s="11">
        <f>IF(ISERROR(VLOOKUP(B229, Paste!$AB$3:$AC$2343, 2, FALSE)), "", VLOOKUP(B229, Paste!$AB$3:$AC$2343, 2, FALSE))</f>
        <v>67</v>
      </c>
      <c r="Q229" s="11">
        <f>IF(ISERROR(VLOOKUP(B229, Paste!$AB$3:$AE$2349, 4, FALSE)), "", VLOOKUP(B229, Paste!$AB$3:$AE$2349, 4, FALSE))</f>
        <v>167</v>
      </c>
      <c r="R229" s="11" t="str">
        <f>IF(ISERROR(VLOOKUP(B229, Paste!$N$3:$N$250, 1, FALSE)), "", VLOOKUP(B229, Paste!$N$3:$O$250, 2, FALSE))</f>
        <v/>
      </c>
      <c r="S229" s="27">
        <f>VLOOKUP($B229, Paste!$W$3:$Z$10064, IF($H$4="Cap Hit",3, IF($H$4="AAV", 4, 2)), FALSE)</f>
        <v>3.9</v>
      </c>
      <c r="T229" s="11" t="str">
        <f>IF(ISERROR(VLOOKUP(B229, Paste!$Q$3:$Q$245, 1, FALSE)), "", VLOOKUP(B229, Paste!$Q$3:$R$245, 2, FALSE))</f>
        <v/>
      </c>
      <c r="U229" s="18" t="str">
        <f>IF(VLOOKUP(B229, 'Points&amp;Potential'!$B$7:$O$943, 14, FALSE)=0, "", VLOOKUP(B229, 'Points&amp;Potential'!$B$7:$O$943, 14, FALSE))</f>
        <v/>
      </c>
      <c r="V229" s="7" t="str">
        <f>IF(ISERROR(VLOOKUP(B229, Paste!$T$3:$T$1045, 1, FALSE)), "", VLOOKUP(B229, Paste!$T$3:$U$1144, 2, FALSE))</f>
        <v/>
      </c>
    </row>
    <row r="230" spans="1:22">
      <c r="A230" s="11">
        <v>224</v>
      </c>
      <c r="B230" s="67" t="s">
        <v>254</v>
      </c>
      <c r="C230" s="11">
        <f>VLOOKUP(B230, Paste!$AG$3:$AH$2083, 2, FALSE)</f>
        <v>35.5</v>
      </c>
      <c r="D230" s="11" t="str">
        <f>VLOOKUP($B230, Paste!$A$3:$H$933, 6, FALSE)</f>
        <v>LD</v>
      </c>
      <c r="E230" s="11">
        <f>IFERROR(VLOOKUP($B230, Paste!$J$3:$L$933, 3, FALSE), "")</f>
        <v>55</v>
      </c>
      <c r="F230" s="11">
        <f>IFERROR(VLOOKUP($B230, Paste!$J$3:$L$933, 2, FALSE), "")</f>
        <v>67</v>
      </c>
      <c r="G230" s="11" t="str">
        <f>VLOOKUP($B230, Paste!$A$3:$H$933, 8, FALSE)</f>
        <v>TBL</v>
      </c>
      <c r="H230" s="71">
        <f>VLOOKUP($B230, Paste!$A$3:$H$933, 2, FALSE)</f>
        <v>76</v>
      </c>
      <c r="I230" s="71">
        <f>VLOOKUP($B230, Paste!$A$3:$H$933, 3, FALSE)</f>
        <v>8.5860933545219158</v>
      </c>
      <c r="J230" s="71">
        <f t="shared" si="3"/>
        <v>32.704847245478092</v>
      </c>
      <c r="K230" s="71">
        <f>VLOOKUP($B230, Paste!$A$3:$H$933, 4, FALSE)</f>
        <v>41.290940600000006</v>
      </c>
      <c r="L230" s="11" t="str">
        <f>IF(ISBLANK(VLOOKUP(B230, 'SOG&amp;PlusMinus'!$B$7:$E$912, 3, FALSE)), "", VLOOKUP(B230,'SOG&amp;PlusMinus'!$B$7:$E$912, 3, FALSE))</f>
        <v>C</v>
      </c>
      <c r="M230" s="11">
        <f>IF(ISBLANK(VLOOKUP(B230, 'SOG&amp;PlusMinus'!$B$7:$E$912, 4, FALSE)), "", VLOOKUP(B230, 'SOG&amp;PlusMinus'!$B$7:$E$912, 4, FALSE))</f>
        <v>2</v>
      </c>
      <c r="N230" s="71">
        <f>VLOOKUP($B230, Paste!$A$3:$H$933, 5, FALSE)</f>
        <v>46.4</v>
      </c>
      <c r="O230" s="11">
        <f>IF(ISERROR(VLOOKUP(B230, Paste!$AB$3:$AE$2349, 3, FALSE)), "", VLOOKUP(B230, Paste!$AB$3:$AE$2349, 3, FALSE))</f>
        <v>46</v>
      </c>
      <c r="P230" s="11">
        <f>IF(ISERROR(VLOOKUP(B230, Paste!$AB$3:$AC$2343, 2, FALSE)), "", VLOOKUP(B230, Paste!$AB$3:$AC$2343, 2, FALSE))</f>
        <v>106</v>
      </c>
      <c r="Q230" s="11">
        <f>IF(ISERROR(VLOOKUP(B230, Paste!$AB$3:$AE$2349, 4, FALSE)), "", VLOOKUP(B230, Paste!$AB$3:$AE$2349, 4, FALSE))</f>
        <v>152</v>
      </c>
      <c r="R230" s="11" t="str">
        <f>IF(ISERROR(VLOOKUP(B230, Paste!$N$3:$N$250, 1, FALSE)), "", VLOOKUP(B230, Paste!$N$3:$O$250, 2, FALSE))</f>
        <v/>
      </c>
      <c r="S230" s="27">
        <f>VLOOKUP($B230, Paste!$W$3:$Z$10064, IF($H$4="Cap Hit",3, IF($H$4="AAV", 4, 2)), FALSE)</f>
        <v>8</v>
      </c>
      <c r="T230" s="11" t="str">
        <f>IF(ISERROR(VLOOKUP(B230, Paste!$Q$3:$Q$245, 1, FALSE)), "", VLOOKUP(B230, Paste!$Q$3:$R$245, 2, FALSE))</f>
        <v/>
      </c>
      <c r="U230" s="18" t="str">
        <f>IF(VLOOKUP(B230, 'Points&amp;Potential'!$B$7:$O$943, 14, FALSE)=0, "", VLOOKUP(B230, 'Points&amp;Potential'!$B$7:$O$943, 14, FALSE))</f>
        <v/>
      </c>
      <c r="V230" s="7" t="str">
        <f>IF(ISERROR(VLOOKUP(B230, Paste!$T$3:$T$1045, 1, FALSE)), "", VLOOKUP(B230, Paste!$T$3:$U$1144, 2, FALSE))</f>
        <v/>
      </c>
    </row>
    <row r="231" spans="1:22">
      <c r="A231" s="11">
        <v>225</v>
      </c>
      <c r="B231" s="67" t="s">
        <v>255</v>
      </c>
      <c r="C231" s="11">
        <f>VLOOKUP(B231, Paste!$AG$3:$AH$2083, 2, FALSE)</f>
        <v>24.8</v>
      </c>
      <c r="D231" s="11" t="str">
        <f>VLOOKUP($B231, Paste!$A$3:$H$933, 6, FALSE)</f>
        <v>RW</v>
      </c>
      <c r="E231" s="11">
        <f>IFERROR(VLOOKUP($B231, Paste!$J$3:$L$933, 3, FALSE), "")</f>
        <v>47</v>
      </c>
      <c r="F231" s="11">
        <f>IFERROR(VLOOKUP($B231, Paste!$J$3:$L$933, 2, FALSE), "")</f>
        <v>73</v>
      </c>
      <c r="G231" s="11" t="str">
        <f>VLOOKUP($B231, Paste!$A$3:$H$933, 8, FALSE)</f>
        <v>PIT</v>
      </c>
      <c r="H231" s="71">
        <f>VLOOKUP($B231, Paste!$A$3:$H$933, 2, FALSE)</f>
        <v>77</v>
      </c>
      <c r="I231" s="71">
        <f>VLOOKUP($B231, Paste!$A$3:$H$933, 3, FALSE)</f>
        <v>17.088369050428991</v>
      </c>
      <c r="J231" s="71">
        <f t="shared" si="3"/>
        <v>24.11994553290435</v>
      </c>
      <c r="K231" s="71">
        <f>VLOOKUP($B231, Paste!$A$3:$H$933, 4, FALSE)</f>
        <v>41.20831458333334</v>
      </c>
      <c r="L231" s="11" t="str">
        <f>IF(ISBLANK(VLOOKUP(B231, 'SOG&amp;PlusMinus'!$B$7:$E$912, 3, FALSE)), "", VLOOKUP(B231,'SOG&amp;PlusMinus'!$B$7:$E$912, 3, FALSE))</f>
        <v>C</v>
      </c>
      <c r="M231" s="11">
        <f>IF(ISBLANK(VLOOKUP(B231, 'SOG&amp;PlusMinus'!$B$7:$E$912, 4, FALSE)), "", VLOOKUP(B231, 'SOG&amp;PlusMinus'!$B$7:$E$912, 4, FALSE))</f>
        <v>2</v>
      </c>
      <c r="N231" s="71">
        <f>VLOOKUP($B231, Paste!$A$3:$H$933, 5, FALSE)</f>
        <v>13.86</v>
      </c>
      <c r="O231" s="11">
        <f>IF(ISERROR(VLOOKUP(B231, Paste!$AB$3:$AE$2349, 3, FALSE)), "", VLOOKUP(B231, Paste!$AB$3:$AE$2349, 3, FALSE))</f>
        <v>85</v>
      </c>
      <c r="P231" s="11">
        <f>IF(ISERROR(VLOOKUP(B231, Paste!$AB$3:$AC$2343, 2, FALSE)), "", VLOOKUP(B231, Paste!$AB$3:$AC$2343, 2, FALSE))</f>
        <v>37</v>
      </c>
      <c r="Q231" s="11">
        <f>IF(ISERROR(VLOOKUP(B231, Paste!$AB$3:$AE$2349, 4, FALSE)), "", VLOOKUP(B231, Paste!$AB$3:$AE$2349, 4, FALSE))</f>
        <v>139</v>
      </c>
      <c r="R231" s="11">
        <f>IF(ISERROR(VLOOKUP(B231, Paste!$N$3:$N$250, 1, FALSE)), "", VLOOKUP(B231, Paste!$N$3:$O$250, 2, FALSE))</f>
        <v>55</v>
      </c>
      <c r="S231" s="27">
        <f>VLOOKUP($B231, Paste!$W$3:$Z$10064, IF($H$4="Cap Hit",3, IF($H$4="AAV", 4, 2)), FALSE)</f>
        <v>3.25</v>
      </c>
      <c r="T231" s="11" t="str">
        <f>IF(ISERROR(VLOOKUP(B231, Paste!$Q$3:$Q$245, 1, FALSE)), "", VLOOKUP(B231, Paste!$Q$3:$R$245, 2, FALSE))</f>
        <v/>
      </c>
      <c r="U231" s="18" t="str">
        <f>IF(VLOOKUP(B231, 'Points&amp;Potential'!$B$7:$O$943, 14, FALSE)=0, "", VLOOKUP(B231, 'Points&amp;Potential'!$B$7:$O$943, 14, FALSE))</f>
        <v/>
      </c>
      <c r="V231" s="7" t="str">
        <f>IF(ISERROR(VLOOKUP(B231, Paste!$T$3:$T$1045, 1, FALSE)), "", VLOOKUP(B231, Paste!$T$3:$U$1144, 2, FALSE))</f>
        <v/>
      </c>
    </row>
    <row r="232" spans="1:22">
      <c r="A232" s="11">
        <v>226</v>
      </c>
      <c r="B232" s="67" t="s">
        <v>256</v>
      </c>
      <c r="C232" s="11">
        <f>VLOOKUP(B232, Paste!$AG$3:$AH$2083, 2, FALSE)</f>
        <v>29.4</v>
      </c>
      <c r="D232" s="11" t="str">
        <f>VLOOKUP($B232, Paste!$A$3:$H$933, 6, FALSE)</f>
        <v>RW</v>
      </c>
      <c r="E232" s="11">
        <f>IFERROR(VLOOKUP($B232, Paste!$J$3:$L$933, 3, FALSE), "")</f>
        <v>42</v>
      </c>
      <c r="F232" s="11">
        <f>IFERROR(VLOOKUP($B232, Paste!$J$3:$L$933, 2, FALSE), "")</f>
        <v>62</v>
      </c>
      <c r="G232" s="11" t="str">
        <f>VLOOKUP($B232, Paste!$A$3:$H$933, 8, FALSE)</f>
        <v>TOR</v>
      </c>
      <c r="H232" s="71">
        <f>VLOOKUP($B232, Paste!$A$3:$H$933, 2, FALSE)</f>
        <v>77</v>
      </c>
      <c r="I232" s="71">
        <f>VLOOKUP($B232, Paste!$A$3:$H$933, 3, FALSE)</f>
        <v>20.790000000000003</v>
      </c>
      <c r="J232" s="71">
        <f t="shared" si="3"/>
        <v>20.396599513888884</v>
      </c>
      <c r="K232" s="71">
        <f>VLOOKUP($B232, Paste!$A$3:$H$933, 4, FALSE)</f>
        <v>41.186599513888886</v>
      </c>
      <c r="L232" s="11" t="str">
        <f>IF(ISBLANK(VLOOKUP(B232, 'SOG&amp;PlusMinus'!$B$7:$E$912, 3, FALSE)), "", VLOOKUP(B232,'SOG&amp;PlusMinus'!$B$7:$E$912, 3, FALSE))</f>
        <v>D</v>
      </c>
      <c r="M232" s="11">
        <f>IF(ISBLANK(VLOOKUP(B232, 'SOG&amp;PlusMinus'!$B$7:$E$912, 4, FALSE)), "", VLOOKUP(B232, 'SOG&amp;PlusMinus'!$B$7:$E$912, 4, FALSE))</f>
        <v>2</v>
      </c>
      <c r="N232" s="71">
        <f>VLOOKUP($B232, Paste!$A$3:$H$933, 5, FALSE)</f>
        <v>15.473684210526315</v>
      </c>
      <c r="O232" s="11">
        <f>IF(ISERROR(VLOOKUP(B232, Paste!$AB$3:$AE$2349, 3, FALSE)), "", VLOOKUP(B232, Paste!$AB$3:$AE$2349, 3, FALSE))</f>
        <v>33</v>
      </c>
      <c r="P232" s="11">
        <f>IF(ISERROR(VLOOKUP(B232, Paste!$AB$3:$AC$2343, 2, FALSE)), "", VLOOKUP(B232, Paste!$AB$3:$AC$2343, 2, FALSE))</f>
        <v>29</v>
      </c>
      <c r="Q232" s="11">
        <f>IF(ISERROR(VLOOKUP(B232, Paste!$AB$3:$AE$2349, 4, FALSE)), "", VLOOKUP(B232, Paste!$AB$3:$AE$2349, 4, FALSE))</f>
        <v>146</v>
      </c>
      <c r="R232" s="11">
        <f>IF(ISERROR(VLOOKUP(B232, Paste!$N$3:$N$250, 1, FALSE)), "", VLOOKUP(B232, Paste!$N$3:$O$250, 2, FALSE))</f>
        <v>55</v>
      </c>
      <c r="S232" s="27">
        <f>VLOOKUP($B232, Paste!$W$3:$Z$10064, IF($H$4="Cap Hit",3, IF($H$4="AAV", 4, 2)), FALSE)</f>
        <v>4</v>
      </c>
      <c r="T232" s="11" t="str">
        <f>IF(ISERROR(VLOOKUP(B232, Paste!$Q$3:$Q$245, 1, FALSE)), "", VLOOKUP(B232, Paste!$Q$3:$R$245, 2, FALSE))</f>
        <v>Y</v>
      </c>
      <c r="U232" s="18" t="str">
        <f>IF(VLOOKUP(B232, 'Points&amp;Potential'!$B$7:$O$943, 14, FALSE)=0, "", VLOOKUP(B232, 'Points&amp;Potential'!$B$7:$O$943, 14, FALSE))</f>
        <v/>
      </c>
      <c r="V232" s="7" t="str">
        <f>IF(ISERROR(VLOOKUP(B232, Paste!$T$3:$T$1045, 1, FALSE)), "", VLOOKUP(B232, Paste!$T$3:$U$1144, 2, FALSE))</f>
        <v/>
      </c>
    </row>
    <row r="233" spans="1:22">
      <c r="A233" s="11">
        <v>227</v>
      </c>
      <c r="B233" s="67" t="s">
        <v>257</v>
      </c>
      <c r="C233" s="11">
        <f>VLOOKUP(B233, Paste!$AG$3:$AH$2083, 2, FALSE)</f>
        <v>26.3</v>
      </c>
      <c r="D233" s="11" t="str">
        <f>VLOOKUP($B233, Paste!$A$3:$H$933, 6, FALSE)</f>
        <v>RW</v>
      </c>
      <c r="E233" s="11">
        <f>IFERROR(VLOOKUP($B233, Paste!$J$3:$L$933, 3, FALSE), "")</f>
        <v>40</v>
      </c>
      <c r="F233" s="11">
        <f>IFERROR(VLOOKUP($B233, Paste!$J$3:$L$933, 2, FALSE), "")</f>
        <v>65</v>
      </c>
      <c r="G233" s="11" t="str">
        <f>VLOOKUP($B233, Paste!$A$3:$H$933, 8, FALSE)</f>
        <v>CGY</v>
      </c>
      <c r="H233" s="71">
        <f>VLOOKUP($B233, Paste!$A$3:$H$933, 2, FALSE)</f>
        <v>83.666666666666671</v>
      </c>
      <c r="I233" s="71">
        <f>VLOOKUP($B233, Paste!$A$3:$H$933, 3, FALSE)</f>
        <v>20.916666666666668</v>
      </c>
      <c r="J233" s="71">
        <f t="shared" si="3"/>
        <v>19.978170694444447</v>
      </c>
      <c r="K233" s="71">
        <f>VLOOKUP($B233, Paste!$A$3:$H$933, 4, FALSE)</f>
        <v>40.894837361111115</v>
      </c>
      <c r="L233" s="11" t="str">
        <f>IF(ISBLANK(VLOOKUP(B233, 'SOG&amp;PlusMinus'!$B$7:$E$912, 3, FALSE)), "", VLOOKUP(B233,'SOG&amp;PlusMinus'!$B$7:$E$912, 3, FALSE))</f>
        <v>D</v>
      </c>
      <c r="M233" s="11">
        <f>IF(ISBLANK(VLOOKUP(B233, 'SOG&amp;PlusMinus'!$B$7:$E$912, 4, FALSE)), "", VLOOKUP(B233, 'SOG&amp;PlusMinus'!$B$7:$E$912, 4, FALSE))</f>
        <v>2</v>
      </c>
      <c r="N233" s="71">
        <f>VLOOKUP($B233, Paste!$A$3:$H$933, 5, FALSE)</f>
        <v>33.808163265306128</v>
      </c>
      <c r="O233" s="11">
        <f>IF(ISERROR(VLOOKUP(B233, Paste!$AB$3:$AE$2349, 3, FALSE)), "", VLOOKUP(B233, Paste!$AB$3:$AE$2349, 3, FALSE))</f>
        <v>63</v>
      </c>
      <c r="P233" s="11">
        <f>IF(ISERROR(VLOOKUP(B233, Paste!$AB$3:$AC$2343, 2, FALSE)), "", VLOOKUP(B233, Paste!$AB$3:$AC$2343, 2, FALSE))</f>
        <v>53</v>
      </c>
      <c r="Q233" s="11">
        <f>IF(ISERROR(VLOOKUP(B233, Paste!$AB$3:$AE$2349, 4, FALSE)), "", VLOOKUP(B233, Paste!$AB$3:$AE$2349, 4, FALSE))</f>
        <v>151</v>
      </c>
      <c r="R233" s="11" t="str">
        <f>IF(ISERROR(VLOOKUP(B233, Paste!$N$3:$N$250, 1, FALSE)), "", VLOOKUP(B233, Paste!$N$3:$O$250, 2, FALSE))</f>
        <v/>
      </c>
      <c r="S233" s="27">
        <f>VLOOKUP($B233, Paste!$W$3:$Z$10064, IF($H$4="Cap Hit",3, IF($H$4="AAV", 4, 2)), FALSE)</f>
        <v>5</v>
      </c>
      <c r="T233" s="11"/>
      <c r="U233" s="18" t="str">
        <f>IF(VLOOKUP(B233, 'Points&amp;Potential'!$B$7:$O$943, 14, FALSE)=0, "", VLOOKUP(B233, 'Points&amp;Potential'!$B$7:$O$943, 14, FALSE))</f>
        <v/>
      </c>
      <c r="V233" s="7" t="str">
        <f>IF(ISERROR(VLOOKUP(B233, Paste!$T$3:$T$1045, 1, FALSE)), "", VLOOKUP(B233, Paste!$T$3:$U$1144, 2, FALSE))</f>
        <v/>
      </c>
    </row>
    <row r="234" spans="1:22">
      <c r="A234" s="11">
        <v>228</v>
      </c>
      <c r="B234" s="67" t="s">
        <v>258</v>
      </c>
      <c r="C234" s="11">
        <f>VLOOKUP(B234, Paste!$AG$3:$AH$2083, 2, FALSE)</f>
        <v>23.6</v>
      </c>
      <c r="D234" s="11" t="str">
        <f>VLOOKUP($B234, Paste!$A$3:$H$933, 6, FALSE)</f>
        <v>LW</v>
      </c>
      <c r="E234" s="11">
        <f>IFERROR(VLOOKUP($B234, Paste!$J$3:$L$933, 3, FALSE), "")</f>
        <v>57</v>
      </c>
      <c r="F234" s="11">
        <f>IFERROR(VLOOKUP($B234, Paste!$J$3:$L$933, 2, FALSE), "")</f>
        <v>72</v>
      </c>
      <c r="G234" s="11" t="str">
        <f>VLOOKUP($B234, Paste!$A$3:$H$933, 8, FALSE)</f>
        <v>SEA</v>
      </c>
      <c r="H234" s="71">
        <f>VLOOKUP($B234, Paste!$A$3:$H$933, 2, FALSE)</f>
        <v>78</v>
      </c>
      <c r="I234" s="71">
        <f>VLOOKUP($B234, Paste!$A$3:$H$933, 3, FALSE)</f>
        <v>17.16</v>
      </c>
      <c r="J234" s="71">
        <f t="shared" si="3"/>
        <v>23.672458333333335</v>
      </c>
      <c r="K234" s="71">
        <f>VLOOKUP($B234, Paste!$A$3:$H$933, 4, FALSE)</f>
        <v>40.832458333333335</v>
      </c>
      <c r="L234" s="11" t="str">
        <f>IF(ISBLANK(VLOOKUP(B234, 'SOG&amp;PlusMinus'!$B$7:$E$912, 3, FALSE)), "", VLOOKUP(B234,'SOG&amp;PlusMinus'!$B$7:$E$912, 3, FALSE))</f>
        <v>C</v>
      </c>
      <c r="M234" s="11">
        <f>IF(ISBLANK(VLOOKUP(B234, 'SOG&amp;PlusMinus'!$B$7:$E$912, 4, FALSE)), "", VLOOKUP(B234, 'SOG&amp;PlusMinus'!$B$7:$E$912, 4, FALSE))</f>
        <v>2</v>
      </c>
      <c r="N234" s="71">
        <f>VLOOKUP($B234, Paste!$A$3:$H$933, 5, FALSE)</f>
        <v>28.86</v>
      </c>
      <c r="O234" s="11">
        <f>IF(ISERROR(VLOOKUP(B234, Paste!$AB$3:$AE$2349, 3, FALSE)), "", VLOOKUP(B234, Paste!$AB$3:$AE$2349, 3, FALSE))</f>
        <v>133</v>
      </c>
      <c r="P234" s="11">
        <f>IF(ISERROR(VLOOKUP(B234, Paste!$AB$3:$AC$2343, 2, FALSE)), "", VLOOKUP(B234, Paste!$AB$3:$AC$2343, 2, FALSE))</f>
        <v>39</v>
      </c>
      <c r="Q234" s="11">
        <f>IF(ISERROR(VLOOKUP(B234, Paste!$AB$3:$AE$2349, 4, FALSE)), "", VLOOKUP(B234, Paste!$AB$3:$AE$2349, 4, FALSE))</f>
        <v>172</v>
      </c>
      <c r="R234" s="11" t="str">
        <f>IF(ISERROR(VLOOKUP(B234, Paste!$N$3:$N$250, 1, FALSE)), "", VLOOKUP(B234, Paste!$N$3:$O$250, 2, FALSE))</f>
        <v/>
      </c>
      <c r="S234" s="27">
        <f>VLOOKUP($B234, Paste!$W$3:$Z$10064, IF($H$4="Cap Hit",3, IF($H$4="AAV", 4, 2)), FALSE)</f>
        <v>3.85</v>
      </c>
      <c r="T234" s="11" t="str">
        <f>IF(ISERROR(VLOOKUP(B234, Paste!$Q$3:$Q$245, 1, FALSE)), "", VLOOKUP(B234, Paste!$Q$3:$R$245, 2, FALSE))</f>
        <v/>
      </c>
      <c r="U234" s="18" t="str">
        <f>IF(VLOOKUP(B234, 'Points&amp;Potential'!$B$7:$O$943, 14, FALSE)=0, "", VLOOKUP(B234, 'Points&amp;Potential'!$B$7:$O$943, 14, FALSE))</f>
        <v/>
      </c>
      <c r="V234" s="7" t="str">
        <f>IF(ISERROR(VLOOKUP(B234, Paste!$T$3:$T$1045, 1, FALSE)), "", VLOOKUP(B234, Paste!$T$3:$U$1144, 2, FALSE))</f>
        <v/>
      </c>
    </row>
    <row r="235" spans="1:22">
      <c r="A235" s="11">
        <v>229</v>
      </c>
      <c r="B235" s="67" t="s">
        <v>259</v>
      </c>
      <c r="C235" s="11">
        <f>VLOOKUP(B235, Paste!$AG$3:$AH$2083, 2, FALSE)</f>
        <v>19.2</v>
      </c>
      <c r="D235" s="11" t="str">
        <f>VLOOKUP($B235, Paste!$A$3:$H$933, 6, FALSE)</f>
        <v>C</v>
      </c>
      <c r="E235" s="11" t="str">
        <f>IFERROR(VLOOKUP($B235, Paste!$J$3:$L$933, 3, FALSE), "")</f>
        <v/>
      </c>
      <c r="F235" s="11" t="str">
        <f>IFERROR(VLOOKUP($B235, Paste!$J$3:$L$933, 2, FALSE), "")</f>
        <v/>
      </c>
      <c r="G235" s="11" t="str">
        <f>VLOOKUP($B235, Paste!$A$3:$H$933, 8, FALSE)</f>
        <v>PIT</v>
      </c>
      <c r="H235" s="71">
        <f>VLOOKUP($B235, Paste!$A$3:$H$933, 2, FALSE)</f>
        <v>79</v>
      </c>
      <c r="I235" s="71">
        <f>VLOOKUP($B235, Paste!$A$3:$H$933, 3, FALSE)</f>
        <v>16.196866985847119</v>
      </c>
      <c r="J235" s="71">
        <f t="shared" si="3"/>
        <v>24.523386764152878</v>
      </c>
      <c r="K235" s="71">
        <f>VLOOKUP($B235, Paste!$A$3:$H$933, 4, FALSE)</f>
        <v>40.720253749999998</v>
      </c>
      <c r="L235" s="11" t="str">
        <f>IF(ISBLANK(VLOOKUP(B235, 'SOG&amp;PlusMinus'!$B$7:$E$912, 3, FALSE)), "", VLOOKUP(B235,'SOG&amp;PlusMinus'!$B$7:$E$912, 3, FALSE))</f>
        <v>C</v>
      </c>
      <c r="M235" s="11">
        <f>IF(ISBLANK(VLOOKUP(B235, 'SOG&amp;PlusMinus'!$B$7:$E$912, 4, FALSE)), "", VLOOKUP(B235, 'SOG&amp;PlusMinus'!$B$7:$E$912, 4, FALSE))</f>
        <v>2</v>
      </c>
      <c r="N235" s="71">
        <f>VLOOKUP($B235, Paste!$A$3:$H$933, 5, FALSE)</f>
        <v>19.75</v>
      </c>
      <c r="O235" s="11">
        <f>IF(ISERROR(VLOOKUP(B235, Paste!$AB$3:$AE$2349, 3, FALSE)), "", VLOOKUP(B235, Paste!$AB$3:$AE$2349, 3, FALSE))</f>
        <v>34</v>
      </c>
      <c r="P235" s="11">
        <f>IF(ISERROR(VLOOKUP(B235, Paste!$AB$3:$AC$2343, 2, FALSE)), "", VLOOKUP(B235, Paste!$AB$3:$AC$2343, 2, FALSE))</f>
        <v>55</v>
      </c>
      <c r="Q235" s="11">
        <f>IF(ISERROR(VLOOKUP(B235, Paste!$AB$3:$AE$2349, 4, FALSE)), "", VLOOKUP(B235, Paste!$AB$3:$AE$2349, 4, FALSE))</f>
        <v>166</v>
      </c>
      <c r="R235" s="11" t="str">
        <f>IF(ISERROR(VLOOKUP(B235, Paste!$N$3:$N$250, 1, FALSE)), "", VLOOKUP(B235, Paste!$N$3:$O$250, 2, FALSE))</f>
        <v/>
      </c>
      <c r="S235" s="27">
        <f>VLOOKUP($B235, Paste!$W$3:$Z$10064, IF($H$4="Cap Hit",3, IF($H$4="AAV", 4, 2)), FALSE)</f>
        <v>1.4750000000000001</v>
      </c>
      <c r="T235" s="11" t="str">
        <f>IF(ISERROR(VLOOKUP(B235, Paste!$Q$3:$Q$245, 1, FALSE)), "", VLOOKUP(B235, Paste!$Q$3:$R$245, 2, FALSE))</f>
        <v/>
      </c>
      <c r="U235" s="18" t="str">
        <f>IF(VLOOKUP(B235, 'Points&amp;Potential'!$B$7:$O$943, 14, FALSE)=0, "", VLOOKUP(B235, 'Points&amp;Potential'!$B$7:$O$943, 14, FALSE))</f>
        <v/>
      </c>
      <c r="V235" s="7" t="str">
        <f>IF(ISERROR(VLOOKUP(B235, Paste!$T$3:$T$1045, 1, FALSE)), "", VLOOKUP(B235, Paste!$T$3:$U$1144, 2, FALSE))</f>
        <v/>
      </c>
    </row>
    <row r="236" spans="1:22">
      <c r="A236" s="11">
        <v>230</v>
      </c>
      <c r="B236" s="67" t="s">
        <v>260</v>
      </c>
      <c r="C236" s="11">
        <f>VLOOKUP(B236, Paste!$AG$3:$AH$2083, 2, FALSE)</f>
        <v>34.799999999999997</v>
      </c>
      <c r="D236" s="11" t="str">
        <f>VLOOKUP($B236, Paste!$A$3:$H$933, 6, FALSE)</f>
        <v>LW</v>
      </c>
      <c r="E236" s="11">
        <f>IFERROR(VLOOKUP($B236, Paste!$J$3:$L$933, 3, FALSE), "")</f>
        <v>42</v>
      </c>
      <c r="F236" s="11">
        <f>IFERROR(VLOOKUP($B236, Paste!$J$3:$L$933, 2, FALSE), "")</f>
        <v>62</v>
      </c>
      <c r="G236" s="11" t="str">
        <f>VLOOKUP($B236, Paste!$A$3:$H$933, 8, FALSE)</f>
        <v>NYI</v>
      </c>
      <c r="H236" s="71">
        <f>VLOOKUP($B236, Paste!$A$3:$H$933, 2, FALSE)</f>
        <v>83.333333333333329</v>
      </c>
      <c r="I236" s="71">
        <f>VLOOKUP($B236, Paste!$A$3:$H$933, 3, FALSE)</f>
        <v>18.323751629716927</v>
      </c>
      <c r="J236" s="71">
        <f t="shared" si="3"/>
        <v>22.354060870283067</v>
      </c>
      <c r="K236" s="71">
        <f>VLOOKUP($B236, Paste!$A$3:$H$933, 4, FALSE)</f>
        <v>40.677812499999995</v>
      </c>
      <c r="L236" s="11" t="str">
        <f>IF(ISBLANK(VLOOKUP(B236, 'SOG&amp;PlusMinus'!$B$7:$E$912, 3, FALSE)), "", VLOOKUP(B236,'SOG&amp;PlusMinus'!$B$7:$E$912, 3, FALSE))</f>
        <v>C</v>
      </c>
      <c r="M236" s="11">
        <f>IF(ISBLANK(VLOOKUP(B236, 'SOG&amp;PlusMinus'!$B$7:$E$912, 4, FALSE)), "", VLOOKUP(B236, 'SOG&amp;PlusMinus'!$B$7:$E$912, 4, FALSE))</f>
        <v>1</v>
      </c>
      <c r="N236" s="71">
        <f>VLOOKUP($B236, Paste!$A$3:$H$933, 5, FALSE)</f>
        <v>63.183060109289613</v>
      </c>
      <c r="O236" s="11">
        <f>IF(ISERROR(VLOOKUP(B236, Paste!$AB$3:$AE$2349, 3, FALSE)), "", VLOOKUP(B236, Paste!$AB$3:$AE$2349, 3, FALSE))</f>
        <v>200</v>
      </c>
      <c r="P236" s="11">
        <f>IF(ISERROR(VLOOKUP(B236, Paste!$AB$3:$AC$2343, 2, FALSE)), "", VLOOKUP(B236, Paste!$AB$3:$AC$2343, 2, FALSE))</f>
        <v>50</v>
      </c>
      <c r="Q236" s="11">
        <f>IF(ISERROR(VLOOKUP(B236, Paste!$AB$3:$AE$2349, 4, FALSE)), "", VLOOKUP(B236, Paste!$AB$3:$AE$2349, 4, FALSE))</f>
        <v>142</v>
      </c>
      <c r="R236" s="11" t="str">
        <f>IF(ISERROR(VLOOKUP(B236, Paste!$N$3:$N$250, 1, FALSE)), "", VLOOKUP(B236, Paste!$N$3:$O$250, 2, FALSE))</f>
        <v/>
      </c>
      <c r="S236" s="27">
        <f>VLOOKUP($B236, Paste!$W$3:$Z$10064, IF($H$4="Cap Hit",3, IF($H$4="AAV", 4, 2)), FALSE)</f>
        <v>6.5</v>
      </c>
      <c r="T236" s="11" t="str">
        <f>IF(ISERROR(VLOOKUP(B236, Paste!$Q$3:$Q$245, 1, FALSE)), "", VLOOKUP(B236, Paste!$Q$3:$R$245, 2, FALSE))</f>
        <v/>
      </c>
      <c r="U236" s="18" t="str">
        <f>IF(VLOOKUP(B236, 'Points&amp;Potential'!$B$7:$O$943, 14, FALSE)=0, "", VLOOKUP(B236, 'Points&amp;Potential'!$B$7:$O$943, 14, FALSE))</f>
        <v/>
      </c>
      <c r="V236" s="7" t="str">
        <f>IF(ISERROR(VLOOKUP(B236, Paste!$T$3:$T$1045, 1, FALSE)), "", VLOOKUP(B236, Paste!$T$3:$U$1144, 2, FALSE))</f>
        <v/>
      </c>
    </row>
    <row r="237" spans="1:22">
      <c r="A237" s="11">
        <v>231</v>
      </c>
      <c r="B237" s="67" t="s">
        <v>261</v>
      </c>
      <c r="C237" s="11">
        <f>VLOOKUP(B237, Paste!$AG$3:$AH$2083, 2, FALSE)</f>
        <v>25.8</v>
      </c>
      <c r="D237" s="11" t="str">
        <f>VLOOKUP($B237, Paste!$A$3:$H$933, 6, FALSE)</f>
        <v>LW</v>
      </c>
      <c r="E237" s="11">
        <f>IFERROR(VLOOKUP($B237, Paste!$J$3:$L$933, 3, FALSE), "")</f>
        <v>52</v>
      </c>
      <c r="F237" s="11">
        <f>IFERROR(VLOOKUP($B237, Paste!$J$3:$L$933, 2, FALSE), "")</f>
        <v>65</v>
      </c>
      <c r="G237" s="11" t="str">
        <f>VLOOKUP($B237, Paste!$A$3:$H$933, 8, FALSE)</f>
        <v>CBJ</v>
      </c>
      <c r="H237" s="71">
        <f>VLOOKUP($B237, Paste!$A$3:$H$933, 2, FALSE)</f>
        <v>72.333333333333329</v>
      </c>
      <c r="I237" s="71">
        <f>VLOOKUP($B237, Paste!$A$3:$H$933, 3, FALSE)</f>
        <v>19.347194357696381</v>
      </c>
      <c r="J237" s="71">
        <f t="shared" si="3"/>
        <v>21.330431012095289</v>
      </c>
      <c r="K237" s="71">
        <f>VLOOKUP($B237, Paste!$A$3:$H$933, 4, FALSE)</f>
        <v>40.67762536979167</v>
      </c>
      <c r="L237" s="11" t="str">
        <f>IF(ISBLANK(VLOOKUP(B237, 'SOG&amp;PlusMinus'!$B$7:$E$912, 3, FALSE)), "", VLOOKUP(B237,'SOG&amp;PlusMinus'!$B$7:$E$912, 3, FALSE))</f>
        <v>C</v>
      </c>
      <c r="M237" s="11">
        <f>IF(ISBLANK(VLOOKUP(B237, 'SOG&amp;PlusMinus'!$B$7:$E$912, 4, FALSE)), "", VLOOKUP(B237, 'SOG&amp;PlusMinus'!$B$7:$E$912, 4, FALSE))</f>
        <v>2</v>
      </c>
      <c r="N237" s="71">
        <f>VLOOKUP($B237, Paste!$A$3:$H$933, 5, FALSE)</f>
        <v>56.906793048973142</v>
      </c>
      <c r="O237" s="11">
        <f>IF(ISERROR(VLOOKUP(B237, Paste!$AB$3:$AE$2349, 3, FALSE)), "", VLOOKUP(B237, Paste!$AB$3:$AE$2349, 3, FALSE))</f>
        <v>109</v>
      </c>
      <c r="P237" s="11">
        <f>IF(ISERROR(VLOOKUP(B237, Paste!$AB$3:$AC$2343, 2, FALSE)), "", VLOOKUP(B237, Paste!$AB$3:$AC$2343, 2, FALSE))</f>
        <v>36</v>
      </c>
      <c r="Q237" s="11">
        <f>IF(ISERROR(VLOOKUP(B237, Paste!$AB$3:$AE$2349, 4, FALSE)), "", VLOOKUP(B237, Paste!$AB$3:$AE$2349, 4, FALSE))</f>
        <v>130</v>
      </c>
      <c r="R237" s="11" t="str">
        <f>IF(ISERROR(VLOOKUP(B237, Paste!$N$3:$N$250, 1, FALSE)), "", VLOOKUP(B237, Paste!$N$3:$O$250, 2, FALSE))</f>
        <v/>
      </c>
      <c r="S237" s="27">
        <f>VLOOKUP($B237, Paste!$W$3:$Z$10064, IF($H$4="Cap Hit",3, IF($H$4="AAV", 4, 2)), FALSE)</f>
        <v>4.1749999999999998</v>
      </c>
      <c r="T237" s="11" t="str">
        <f>IF(ISERROR(VLOOKUP(B237, Paste!$Q$3:$Q$245, 1, FALSE)), "", VLOOKUP(B237, Paste!$Q$3:$R$245, 2, FALSE))</f>
        <v/>
      </c>
      <c r="U237" s="18" t="str">
        <f>IF(VLOOKUP(B237, 'Points&amp;Potential'!$B$7:$O$943, 14, FALSE)=0, "", VLOOKUP(B237, 'Points&amp;Potential'!$B$7:$O$943, 14, FALSE))</f>
        <v/>
      </c>
      <c r="V237" s="7" t="str">
        <f>IF(ISERROR(VLOOKUP(B237, Paste!$T$3:$T$1045, 1, FALSE)), "", VLOOKUP(B237, Paste!$T$3:$U$1144, 2, FALSE))</f>
        <v/>
      </c>
    </row>
    <row r="238" spans="1:22">
      <c r="A238" s="11">
        <v>232</v>
      </c>
      <c r="B238" s="67" t="s">
        <v>262</v>
      </c>
      <c r="C238" s="11">
        <f>VLOOKUP(B238, Paste!$AG$3:$AH$2083, 2, FALSE)</f>
        <v>22.4</v>
      </c>
      <c r="D238" s="11" t="str">
        <f>VLOOKUP($B238, Paste!$A$3:$H$933, 6, FALSE)</f>
        <v>RW</v>
      </c>
      <c r="E238" s="11">
        <f>IFERROR(VLOOKUP($B238, Paste!$J$3:$L$933, 3, FALSE), "")</f>
        <v>55</v>
      </c>
      <c r="F238" s="11">
        <f>IFERROR(VLOOKUP($B238, Paste!$J$3:$L$933, 2, FALSE), "")</f>
        <v>83</v>
      </c>
      <c r="G238" s="11" t="str">
        <f>VLOOKUP($B238, Paste!$A$3:$H$933, 8, FALSE)</f>
        <v>SEA</v>
      </c>
      <c r="H238" s="71">
        <f>VLOOKUP($B238, Paste!$A$3:$H$933, 2, FALSE)</f>
        <v>77</v>
      </c>
      <c r="I238" s="71">
        <f>VLOOKUP($B238, Paste!$A$3:$H$933, 3, FALSE)</f>
        <v>22.035087698143943</v>
      </c>
      <c r="J238" s="71">
        <f t="shared" si="3"/>
        <v>18.538778968522724</v>
      </c>
      <c r="K238" s="71">
        <f>VLOOKUP($B238, Paste!$A$3:$H$933, 4, FALSE)</f>
        <v>40.573866666666667</v>
      </c>
      <c r="L238" s="11" t="str">
        <f>IF(ISBLANK(VLOOKUP(B238, 'SOG&amp;PlusMinus'!$B$7:$E$912, 3, FALSE)), "", VLOOKUP(B238,'SOG&amp;PlusMinus'!$B$7:$E$912, 3, FALSE))</f>
        <v>C</v>
      </c>
      <c r="M238" s="11">
        <f>IF(ISBLANK(VLOOKUP(B238, 'SOG&amp;PlusMinus'!$B$7:$E$912, 4, FALSE)), "", VLOOKUP(B238, 'SOG&amp;PlusMinus'!$B$7:$E$912, 4, FALSE))</f>
        <v>2</v>
      </c>
      <c r="N238" s="71">
        <f>VLOOKUP($B238, Paste!$A$3:$H$933, 5, FALSE)</f>
        <v>13.391304347826086</v>
      </c>
      <c r="O238" s="11">
        <f>IF(ISERROR(VLOOKUP(B238, Paste!$AB$3:$AE$2349, 3, FALSE)), "", VLOOKUP(B238, Paste!$AB$3:$AE$2349, 3, FALSE))</f>
        <v>58</v>
      </c>
      <c r="P238" s="11">
        <f>IF(ISERROR(VLOOKUP(B238, Paste!$AB$3:$AC$2343, 2, FALSE)), "", VLOOKUP(B238, Paste!$AB$3:$AC$2343, 2, FALSE))</f>
        <v>65</v>
      </c>
      <c r="Q238" s="11">
        <f>IF(ISERROR(VLOOKUP(B238, Paste!$AB$3:$AE$2349, 4, FALSE)), "", VLOOKUP(B238, Paste!$AB$3:$AE$2349, 4, FALSE))</f>
        <v>116</v>
      </c>
      <c r="R238" s="11" t="str">
        <f>IF(ISERROR(VLOOKUP(B238, Paste!$N$3:$N$250, 1, FALSE)), "", VLOOKUP(B238, Paste!$N$3:$O$250, 2, FALSE))</f>
        <v/>
      </c>
      <c r="S238" s="27">
        <f>VLOOKUP($B238, Paste!$W$3:$Z$10064, IF($H$4="Cap Hit",3, IF($H$4="AAV", 4, 2)), FALSE)</f>
        <v>3.949166</v>
      </c>
      <c r="T238" s="11" t="str">
        <f>IF(ISERROR(VLOOKUP(B238, Paste!$Q$3:$Q$245, 1, FALSE)), "", VLOOKUP(B238, Paste!$Q$3:$R$245, 2, FALSE))</f>
        <v/>
      </c>
      <c r="U238" s="18" t="str">
        <f>IF(VLOOKUP(B238, 'Points&amp;Potential'!$B$7:$O$943, 14, FALSE)=0, "", VLOOKUP(B238, 'Points&amp;Potential'!$B$7:$O$943, 14, FALSE))</f>
        <v/>
      </c>
      <c r="V238" s="7" t="str">
        <f>IF(ISERROR(VLOOKUP(B238, Paste!$T$3:$T$1045, 1, FALSE)), "", VLOOKUP(B238, Paste!$T$3:$U$1144, 2, FALSE))</f>
        <v/>
      </c>
    </row>
    <row r="239" spans="1:22">
      <c r="A239" s="11">
        <v>233</v>
      </c>
      <c r="B239" s="67" t="s">
        <v>263</v>
      </c>
      <c r="C239" s="11">
        <f>VLOOKUP(B239, Paste!$AG$3:$AH$2083, 2, FALSE)</f>
        <v>35.5</v>
      </c>
      <c r="D239" s="11" t="str">
        <f>VLOOKUP($B239, Paste!$A$3:$H$933, 6, FALSE)</f>
        <v>RW</v>
      </c>
      <c r="E239" s="11">
        <f>IFERROR(VLOOKUP($B239, Paste!$J$3:$L$933, 3, FALSE), "")</f>
        <v>48</v>
      </c>
      <c r="F239" s="11">
        <f>IFERROR(VLOOKUP($B239, Paste!$J$3:$L$933, 2, FALSE), "")</f>
        <v>63</v>
      </c>
      <c r="G239" s="11" t="str">
        <f>VLOOKUP($B239, Paste!$A$3:$H$933, 8, FALSE)</f>
        <v>NSH</v>
      </c>
      <c r="H239" s="71">
        <f>VLOOKUP($B239, Paste!$A$3:$H$933, 2, FALSE)</f>
        <v>74</v>
      </c>
      <c r="I239" s="71">
        <f>VLOOKUP($B239, Paste!$A$3:$H$933, 3, FALSE)</f>
        <v>18.5</v>
      </c>
      <c r="J239" s="71">
        <f t="shared" si="3"/>
        <v>21.729174999999998</v>
      </c>
      <c r="K239" s="71">
        <f>VLOOKUP($B239, Paste!$A$3:$H$933, 4, FALSE)</f>
        <v>40.229174999999998</v>
      </c>
      <c r="L239" s="11" t="str">
        <f>IF(ISBLANK(VLOOKUP(B239, 'SOG&amp;PlusMinus'!$B$7:$E$912, 3, FALSE)), "", VLOOKUP(B239,'SOG&amp;PlusMinus'!$B$7:$E$912, 3, FALSE))</f>
        <v>D</v>
      </c>
      <c r="M239" s="11">
        <f>IF(ISBLANK(VLOOKUP(B239, 'SOG&amp;PlusMinus'!$B$7:$E$912, 4, FALSE)), "", VLOOKUP(B239, 'SOG&amp;PlusMinus'!$B$7:$E$912, 4, FALSE))</f>
        <v>2</v>
      </c>
      <c r="N239" s="71">
        <f>VLOOKUP($B239, Paste!$A$3:$H$933, 5, FALSE)</f>
        <v>35.666666666666671</v>
      </c>
      <c r="O239" s="11">
        <f>IF(ISERROR(VLOOKUP(B239, Paste!$AB$3:$AE$2349, 3, FALSE)), "", VLOOKUP(B239, Paste!$AB$3:$AE$2349, 3, FALSE))</f>
        <v>87</v>
      </c>
      <c r="P239" s="11">
        <f>IF(ISERROR(VLOOKUP(B239, Paste!$AB$3:$AC$2343, 2, FALSE)), "", VLOOKUP(B239, Paste!$AB$3:$AC$2343, 2, FALSE))</f>
        <v>19</v>
      </c>
      <c r="Q239" s="11">
        <f>IF(ISERROR(VLOOKUP(B239, Paste!$AB$3:$AE$2349, 4, FALSE)), "", VLOOKUP(B239, Paste!$AB$3:$AE$2349, 4, FALSE))</f>
        <v>163</v>
      </c>
      <c r="R239" s="11" t="str">
        <f>IF(ISERROR(VLOOKUP(B239, Paste!$N$3:$N$250, 1, FALSE)), "", VLOOKUP(B239, Paste!$N$3:$O$250, 2, FALSE))</f>
        <v/>
      </c>
      <c r="S239" s="27">
        <f>VLOOKUP($B239, Paste!$W$3:$Z$10064, IF($H$4="Cap Hit",3, IF($H$4="AAV", 4, 2)), FALSE)</f>
        <v>5.5</v>
      </c>
      <c r="T239" s="11" t="str">
        <f>IF(ISERROR(VLOOKUP(B239, Paste!$Q$3:$Q$245, 1, FALSE)), "", VLOOKUP(B239, Paste!$Q$3:$R$245, 2, FALSE))</f>
        <v/>
      </c>
      <c r="U239" s="18" t="str">
        <f>IF(VLOOKUP(B239, 'Points&amp;Potential'!$B$7:$O$943, 14, FALSE)=0, "", VLOOKUP(B239, 'Points&amp;Potential'!$B$7:$O$943, 14, FALSE))</f>
        <v/>
      </c>
      <c r="V239" s="7" t="str">
        <f>IF(ISERROR(VLOOKUP(B239, Paste!$T$3:$T$1045, 1, FALSE)), "", VLOOKUP(B239, Paste!$T$3:$U$1144, 2, FALSE))</f>
        <v/>
      </c>
    </row>
    <row r="240" spans="1:22">
      <c r="A240" s="11">
        <v>234</v>
      </c>
      <c r="B240" s="67" t="s">
        <v>264</v>
      </c>
      <c r="C240" s="11">
        <f>VLOOKUP(B240, Paste!$AG$3:$AH$2083, 2, FALSE)</f>
        <v>31.2</v>
      </c>
      <c r="D240" s="11" t="str">
        <f>VLOOKUP($B240, Paste!$A$3:$H$933, 6, FALSE)</f>
        <v>RW</v>
      </c>
      <c r="E240" s="11">
        <f>IFERROR(VLOOKUP($B240, Paste!$J$3:$L$933, 3, FALSE), "")</f>
        <v>38</v>
      </c>
      <c r="F240" s="11">
        <f>IFERROR(VLOOKUP($B240, Paste!$J$3:$L$933, 2, FALSE), "")</f>
        <v>65</v>
      </c>
      <c r="G240" s="11" t="str">
        <f>VLOOKUP($B240, Paste!$A$3:$H$933, 8, FALSE)</f>
        <v>NYR</v>
      </c>
      <c r="H240" s="71">
        <f>VLOOKUP($B240, Paste!$A$3:$H$933, 2, FALSE)</f>
        <v>82.333333333333329</v>
      </c>
      <c r="I240" s="71">
        <f>VLOOKUP($B240, Paste!$A$3:$H$933, 3, FALSE)</f>
        <v>16.980379414091423</v>
      </c>
      <c r="J240" s="71">
        <f t="shared" si="3"/>
        <v>22.962330210908569</v>
      </c>
      <c r="K240" s="71">
        <f>VLOOKUP($B240, Paste!$A$3:$H$933, 4, FALSE)</f>
        <v>39.942709624999992</v>
      </c>
      <c r="L240" s="11" t="str">
        <f>IF(ISBLANK(VLOOKUP(B240, 'SOG&amp;PlusMinus'!$B$7:$E$912, 3, FALSE)), "", VLOOKUP(B240,'SOG&amp;PlusMinus'!$B$7:$E$912, 3, FALSE))</f>
        <v>D</v>
      </c>
      <c r="M240" s="11">
        <f>IF(ISBLANK(VLOOKUP(B240, 'SOG&amp;PlusMinus'!$B$7:$E$912, 4, FALSE)), "", VLOOKUP(B240, 'SOG&amp;PlusMinus'!$B$7:$E$912, 4, FALSE))</f>
        <v>2</v>
      </c>
      <c r="N240" s="71">
        <f>VLOOKUP($B240, Paste!$A$3:$H$933, 5, FALSE)</f>
        <v>15.715076071922542</v>
      </c>
      <c r="O240" s="11">
        <f>IF(ISERROR(VLOOKUP(B240, Paste!$AB$3:$AE$2349, 3, FALSE)), "", VLOOKUP(B240, Paste!$AB$3:$AE$2349, 3, FALSE))</f>
        <v>77</v>
      </c>
      <c r="P240" s="11">
        <f>IF(ISERROR(VLOOKUP(B240, Paste!$AB$3:$AC$2343, 2, FALSE)), "", VLOOKUP(B240, Paste!$AB$3:$AC$2343, 2, FALSE))</f>
        <v>33</v>
      </c>
      <c r="Q240" s="11">
        <f>IF(ISERROR(VLOOKUP(B240, Paste!$AB$3:$AE$2349, 4, FALSE)), "", VLOOKUP(B240, Paste!$AB$3:$AE$2349, 4, FALSE))</f>
        <v>156</v>
      </c>
      <c r="R240" s="11" t="str">
        <f>IF(ISERROR(VLOOKUP(B240, Paste!$N$3:$N$250, 1, FALSE)), "", VLOOKUP(B240, Paste!$N$3:$O$250, 2, FALSE))</f>
        <v/>
      </c>
      <c r="S240" s="27">
        <f>VLOOKUP($B240, Paste!$W$3:$Z$10064, IF($H$4="Cap Hit",3, IF($H$4="AAV", 4, 2)), FALSE)</f>
        <v>4.5</v>
      </c>
      <c r="T240" s="11" t="str">
        <f>IF(ISERROR(VLOOKUP(B240, Paste!$Q$3:$Q$245, 1, FALSE)), "", VLOOKUP(B240, Paste!$Q$3:$R$245, 2, FALSE))</f>
        <v/>
      </c>
      <c r="U240" s="18" t="str">
        <f>IF(VLOOKUP(B240, 'Points&amp;Potential'!$B$7:$O$943, 14, FALSE)=0, "", VLOOKUP(B240, 'Points&amp;Potential'!$B$7:$O$943, 14, FALSE))</f>
        <v/>
      </c>
      <c r="V240" s="7" t="str">
        <f>IF(ISERROR(VLOOKUP(B240, Paste!$T$3:$T$1045, 1, FALSE)), "", VLOOKUP(B240, Paste!$T$3:$U$1144, 2, FALSE))</f>
        <v/>
      </c>
    </row>
    <row r="241" spans="1:22">
      <c r="A241" s="11">
        <v>235</v>
      </c>
      <c r="B241" s="10" t="s">
        <v>265</v>
      </c>
      <c r="C241" s="11">
        <f>VLOOKUP(B241, Paste!$AG$3:$AH$2083, 2, FALSE)</f>
        <v>20.7</v>
      </c>
      <c r="D241" s="11" t="str">
        <f>VLOOKUP($B241, Paste!$A$3:$H$933, 6, FALSE)</f>
        <v>RD</v>
      </c>
      <c r="E241" s="11">
        <f>IFERROR(VLOOKUP($B241, Paste!$J$3:$L$933, 3, FALSE), "")</f>
        <v>48</v>
      </c>
      <c r="F241" s="11">
        <f>IFERROR(VLOOKUP($B241, Paste!$J$3:$L$933, 2, FALSE), "")</f>
        <v>65</v>
      </c>
      <c r="G241" s="11" t="str">
        <f>VLOOKUP($B241, Paste!$A$3:$H$933, 8, FALSE)</f>
        <v>OTT</v>
      </c>
      <c r="H241" s="71">
        <f>VLOOKUP($B241, Paste!$A$3:$H$933, 2, FALSE)</f>
        <v>69</v>
      </c>
      <c r="I241" s="71">
        <f>VLOOKUP($B241, Paste!$A$3:$H$933, 3, FALSE)</f>
        <v>11.561333333333332</v>
      </c>
      <c r="J241" s="71">
        <f t="shared" si="3"/>
        <v>28.330134760416669</v>
      </c>
      <c r="K241" s="71">
        <f>VLOOKUP($B241, Paste!$A$3:$H$933, 4, FALSE)</f>
        <v>39.891468093749999</v>
      </c>
      <c r="L241" s="11" t="str">
        <f>IF(ISBLANK(VLOOKUP(B241, 'SOG&amp;PlusMinus'!$B$7:$E$912, 3, FALSE)), "", VLOOKUP(B241,'SOG&amp;PlusMinus'!$B$7:$E$912, 3, FALSE))</f>
        <v>C</v>
      </c>
      <c r="M241" s="11">
        <f>IF(ISBLANK(VLOOKUP(B241, 'SOG&amp;PlusMinus'!$B$7:$E$912, 4, FALSE)), "", VLOOKUP(B241, 'SOG&amp;PlusMinus'!$B$7:$E$912, 4, FALSE))</f>
        <v>2</v>
      </c>
      <c r="N241" s="71">
        <f>VLOOKUP($B241, Paste!$A$3:$H$933, 5, FALSE)</f>
        <v>27.6</v>
      </c>
      <c r="O241" s="11">
        <f>IF(ISERROR(VLOOKUP(B241, Paste!$AB$3:$AE$2349, 3, FALSE)), "", VLOOKUP(B241, Paste!$AB$3:$AE$2349, 3, FALSE))</f>
        <v>35</v>
      </c>
      <c r="P241" s="11">
        <f>IF(ISERROR(VLOOKUP(B241, Paste!$AB$3:$AC$2343, 2, FALSE)), "", VLOOKUP(B241, Paste!$AB$3:$AC$2343, 2, FALSE))</f>
        <v>76</v>
      </c>
      <c r="Q241" s="11">
        <f>IF(ISERROR(VLOOKUP(B241, Paste!$AB$3:$AE$2349, 4, FALSE)), "", VLOOKUP(B241, Paste!$AB$3:$AE$2349, 4, FALSE))</f>
        <v>117</v>
      </c>
      <c r="R241" s="11">
        <f>IF(ISERROR(VLOOKUP(B241, Paste!$N$3:$N$250, 1, FALSE)), "", VLOOKUP(B241, Paste!$N$3:$O$250, 2, FALSE))</f>
        <v>50</v>
      </c>
      <c r="S241" s="27">
        <f>VLOOKUP($B241, Paste!$W$3:$Z$10064, IF($H$4="Cap Hit",3, IF($H$4="AAV", 4, 2)), FALSE)</f>
        <v>1.9424999999999999</v>
      </c>
      <c r="T241" s="11" t="str">
        <f>IF(ISERROR(VLOOKUP(B241, Paste!$Q$3:$Q$245, 1, FALSE)), "", VLOOKUP(B241, Paste!$Q$3:$R$245, 2, FALSE))</f>
        <v/>
      </c>
      <c r="U241" s="18" t="str">
        <f>IF(VLOOKUP(B241, 'Points&amp;Potential'!$B$7:$O$943, 14, FALSE)=0, "", VLOOKUP(B241, 'Points&amp;Potential'!$B$7:$O$943, 14, FALSE))</f>
        <v/>
      </c>
      <c r="V241" s="7" t="str">
        <f>IF(ISERROR(VLOOKUP(B241, Paste!$T$3:$T$1045, 1, FALSE)), "", VLOOKUP(B241, Paste!$T$3:$U$1144, 2, FALSE))</f>
        <v>Y</v>
      </c>
    </row>
    <row r="242" spans="1:22">
      <c r="A242" s="11">
        <v>236</v>
      </c>
      <c r="B242" s="67" t="s">
        <v>266</v>
      </c>
      <c r="C242" s="11">
        <f>VLOOKUP(B242, Paste!$AG$3:$AH$2083, 2, FALSE)</f>
        <v>21.1</v>
      </c>
      <c r="D242" s="11" t="str">
        <f>VLOOKUP($B242, Paste!$A$3:$H$933, 6, FALSE)</f>
        <v>LW</v>
      </c>
      <c r="E242" s="11">
        <f>IFERROR(VLOOKUP($B242, Paste!$J$3:$L$933, 3, FALSE), "")</f>
        <v>60</v>
      </c>
      <c r="F242" s="11">
        <f>IFERROR(VLOOKUP($B242, Paste!$J$3:$L$933, 2, FALSE), "")</f>
        <v>75</v>
      </c>
      <c r="G242" s="11" t="str">
        <f>VLOOKUP($B242, Paste!$A$3:$H$933, 8, FALSE)</f>
        <v>TOR</v>
      </c>
      <c r="H242" s="71">
        <f>VLOOKUP($B242, Paste!$A$3:$H$933, 2, FALSE)</f>
        <v>76</v>
      </c>
      <c r="I242" s="71">
        <f>VLOOKUP($B242, Paste!$A$3:$H$933, 3, FALSE)</f>
        <v>12.920000000000002</v>
      </c>
      <c r="J242" s="71">
        <f t="shared" si="3"/>
        <v>26.904949999999999</v>
      </c>
      <c r="K242" s="71">
        <f>VLOOKUP($B242, Paste!$A$3:$H$933, 4, FALSE)</f>
        <v>39.824950000000001</v>
      </c>
      <c r="L242" s="11" t="str">
        <f>IF(ISBLANK(VLOOKUP(B242, 'SOG&amp;PlusMinus'!$B$7:$E$912, 3, FALSE)), "", VLOOKUP(B242,'SOG&amp;PlusMinus'!$B$7:$E$912, 3, FALSE))</f>
        <v>C</v>
      </c>
      <c r="M242" s="11">
        <f>IF(ISBLANK(VLOOKUP(B242, 'SOG&amp;PlusMinus'!$B$7:$E$912, 4, FALSE)), "", VLOOKUP(B242, 'SOG&amp;PlusMinus'!$B$7:$E$912, 4, FALSE))</f>
        <v>2</v>
      </c>
      <c r="N242" s="71">
        <f>VLOOKUP($B242, Paste!$A$3:$H$933, 5, FALSE)</f>
        <v>54.72</v>
      </c>
      <c r="O242" s="11">
        <f>IF(ISERROR(VLOOKUP(B242, Paste!$AB$3:$AE$2349, 3, FALSE)), "", VLOOKUP(B242, Paste!$AB$3:$AE$2349, 3, FALSE))</f>
        <v>91</v>
      </c>
      <c r="P242" s="11">
        <f>IF(ISERROR(VLOOKUP(B242, Paste!$AB$3:$AC$2343, 2, FALSE)), "", VLOOKUP(B242, Paste!$AB$3:$AC$2343, 2, FALSE))</f>
        <v>40</v>
      </c>
      <c r="Q242" s="11">
        <f>IF(ISERROR(VLOOKUP(B242, Paste!$AB$3:$AE$2349, 4, FALSE)), "", VLOOKUP(B242, Paste!$AB$3:$AE$2349, 4, FALSE))</f>
        <v>122</v>
      </c>
      <c r="R242" s="11">
        <f>IF(ISERROR(VLOOKUP(B242, Paste!$N$3:$N$250, 1, FALSE)), "", VLOOKUP(B242, Paste!$N$3:$O$250, 2, FALSE))</f>
        <v>55</v>
      </c>
      <c r="S242" s="27">
        <f>VLOOKUP($B242, Paste!$W$3:$Z$10064, IF($H$4="Cap Hit",3, IF($H$4="AAV", 4, 2)), FALSE)</f>
        <v>0.87350000000000005</v>
      </c>
      <c r="T242" s="11" t="str">
        <f>IF(ISERROR(VLOOKUP(B242, Paste!$Q$3:$Q$245, 1, FALSE)), "", VLOOKUP(B242, Paste!$Q$3:$R$245, 2, FALSE))</f>
        <v/>
      </c>
      <c r="U242" s="18" t="str">
        <f>IF(VLOOKUP(B242, 'Points&amp;Potential'!$B$7:$O$943, 14, FALSE)=0, "", VLOOKUP(B242, 'Points&amp;Potential'!$B$7:$O$943, 14, FALSE))</f>
        <v/>
      </c>
      <c r="V242" s="7" t="str">
        <f>IF(ISERROR(VLOOKUP(B242, Paste!$T$3:$T$1045, 1, FALSE)), "", VLOOKUP(B242, Paste!$T$3:$U$1144, 2, FALSE))</f>
        <v/>
      </c>
    </row>
    <row r="243" spans="1:22">
      <c r="A243" s="11">
        <v>237</v>
      </c>
      <c r="B243" s="67" t="s">
        <v>267</v>
      </c>
      <c r="C243" s="11">
        <f>VLOOKUP(B243, Paste!$AG$3:$AH$2083, 2, FALSE)</f>
        <v>33</v>
      </c>
      <c r="D243" s="11" t="str">
        <f>VLOOKUP($B243, Paste!$A$3:$H$933, 6, FALSE)</f>
        <v>RD</v>
      </c>
      <c r="E243" s="11">
        <f>IFERROR(VLOOKUP($B243, Paste!$J$3:$L$933, 3, FALSE), "")</f>
        <v>45</v>
      </c>
      <c r="F243" s="11">
        <f>IFERROR(VLOOKUP($B243, Paste!$J$3:$L$933, 2, FALSE), "")</f>
        <v>63</v>
      </c>
      <c r="G243" s="11" t="str">
        <f>VLOOKUP($B243, Paste!$A$3:$H$933, 8, FALSE)</f>
        <v>NJD</v>
      </c>
      <c r="H243" s="71">
        <f>VLOOKUP($B243, Paste!$A$3:$H$933, 2, FALSE)</f>
        <v>73</v>
      </c>
      <c r="I243" s="71">
        <f>VLOOKUP($B243, Paste!$A$3:$H$933, 3, FALSE)</f>
        <v>12.887230410250236</v>
      </c>
      <c r="J243" s="71">
        <f t="shared" si="3"/>
        <v>26.905169964749771</v>
      </c>
      <c r="K243" s="71">
        <f>VLOOKUP($B243, Paste!$A$3:$H$933, 4, FALSE)</f>
        <v>39.792400375000007</v>
      </c>
      <c r="L243" s="11" t="str">
        <f>IF(ISBLANK(VLOOKUP(B243, 'SOG&amp;PlusMinus'!$B$7:$E$912, 3, FALSE)), "", VLOOKUP(B243,'SOG&amp;PlusMinus'!$B$7:$E$912, 3, FALSE))</f>
        <v>C</v>
      </c>
      <c r="M243" s="11">
        <f>IF(ISBLANK(VLOOKUP(B243, 'SOG&amp;PlusMinus'!$B$7:$E$912, 4, FALSE)), "", VLOOKUP(B243, 'SOG&amp;PlusMinus'!$B$7:$E$912, 4, FALSE))</f>
        <v>1</v>
      </c>
      <c r="N243" s="71">
        <f>VLOOKUP($B243, Paste!$A$3:$H$933, 5, FALSE)</f>
        <v>45.341614906832298</v>
      </c>
      <c r="O243" s="11">
        <f>IF(ISERROR(VLOOKUP(B243, Paste!$AB$3:$AE$2349, 3, FALSE)), "", VLOOKUP(B243, Paste!$AB$3:$AE$2349, 3, FALSE))</f>
        <v>80</v>
      </c>
      <c r="P243" s="11">
        <f>IF(ISERROR(VLOOKUP(B243, Paste!$AB$3:$AC$2343, 2, FALSE)), "", VLOOKUP(B243, Paste!$AB$3:$AC$2343, 2, FALSE))</f>
        <v>76</v>
      </c>
      <c r="Q243" s="11">
        <f>IF(ISERROR(VLOOKUP(B243, Paste!$AB$3:$AE$2349, 4, FALSE)), "", VLOOKUP(B243, Paste!$AB$3:$AE$2349, 4, FALSE))</f>
        <v>197</v>
      </c>
      <c r="R243" s="11">
        <f>IF(ISERROR(VLOOKUP(B243, Paste!$N$3:$N$250, 1, FALSE)), "", VLOOKUP(B243, Paste!$N$3:$O$250, 2, FALSE))</f>
        <v>60</v>
      </c>
      <c r="S243" s="27">
        <f>VLOOKUP($B243, Paste!$W$3:$Z$10064, IF($H$4="Cap Hit",3, IF($H$4="AAV", 4, 2)), FALSE)</f>
        <v>9</v>
      </c>
      <c r="T243" s="11" t="str">
        <f>IF(ISERROR(VLOOKUP(B243, Paste!$Q$3:$Q$245, 1, FALSE)), "", VLOOKUP(B243, Paste!$Q$3:$R$245, 2, FALSE))</f>
        <v>Y</v>
      </c>
      <c r="U243" s="18" t="str">
        <f>IF(VLOOKUP(B243, 'Points&amp;Potential'!$B$7:$O$943, 14, FALSE)=0, "", VLOOKUP(B243, 'Points&amp;Potential'!$B$7:$O$943, 14, FALSE))</f>
        <v/>
      </c>
      <c r="V243" s="7" t="str">
        <f>IF(ISERROR(VLOOKUP(B243, Paste!$T$3:$T$1045, 1, FALSE)), "", VLOOKUP(B243, Paste!$T$3:$U$1144, 2, FALSE))</f>
        <v/>
      </c>
    </row>
    <row r="244" spans="1:22">
      <c r="A244" s="11">
        <v>238</v>
      </c>
      <c r="B244" s="67" t="s">
        <v>268</v>
      </c>
      <c r="C244" s="11">
        <f>VLOOKUP(B244, Paste!$AG$3:$AH$2083, 2, FALSE)</f>
        <v>29</v>
      </c>
      <c r="D244" s="11" t="str">
        <f>VLOOKUP($B244, Paste!$A$3:$H$933, 6, FALSE)</f>
        <v>RW</v>
      </c>
      <c r="E244" s="11">
        <f>IFERROR(VLOOKUP($B244, Paste!$J$3:$L$933, 3, FALSE), "")</f>
        <v>42</v>
      </c>
      <c r="F244" s="11">
        <f>IFERROR(VLOOKUP($B244, Paste!$J$3:$L$933, 2, FALSE), "")</f>
        <v>58</v>
      </c>
      <c r="G244" s="11" t="str">
        <f>VLOOKUP($B244, Paste!$A$3:$H$933, 8, FALSE)</f>
        <v>UTA</v>
      </c>
      <c r="H244" s="71">
        <f>VLOOKUP($B244, Paste!$A$3:$H$933, 2, FALSE)</f>
        <v>83</v>
      </c>
      <c r="I244" s="71">
        <f>VLOOKUP($B244, Paste!$A$3:$H$933, 3, FALSE)</f>
        <v>20.75</v>
      </c>
      <c r="J244" s="71">
        <f t="shared" si="3"/>
        <v>18.912042812500005</v>
      </c>
      <c r="K244" s="71">
        <f>VLOOKUP($B244, Paste!$A$3:$H$933, 4, FALSE)</f>
        <v>39.662042812500005</v>
      </c>
      <c r="L244" s="11" t="str">
        <f>IF(ISBLANK(VLOOKUP(B244, 'SOG&amp;PlusMinus'!$B$7:$E$912, 3, FALSE)), "", VLOOKUP(B244,'SOG&amp;PlusMinus'!$B$7:$E$912, 3, FALSE))</f>
        <v>A</v>
      </c>
      <c r="M244" s="11" t="str">
        <f>IF(ISBLANK(VLOOKUP(B244, 'SOG&amp;PlusMinus'!$B$7:$E$912, 4, FALSE)), "", VLOOKUP(B244, 'SOG&amp;PlusMinus'!$B$7:$E$912, 4, FALSE))</f>
        <v/>
      </c>
      <c r="N244" s="71">
        <f>VLOOKUP($B244, Paste!$A$3:$H$933, 5, FALSE)</f>
        <v>41.329218106995889</v>
      </c>
      <c r="O244" s="11">
        <f>IF(ISERROR(VLOOKUP(B244, Paste!$AB$3:$AE$2349, 3, FALSE)), "", VLOOKUP(B244, Paste!$AB$3:$AE$2349, 3, FALSE))</f>
        <v>198</v>
      </c>
      <c r="P244" s="11">
        <f>IF(ISERROR(VLOOKUP(B244, Paste!$AB$3:$AC$2343, 2, FALSE)), "", VLOOKUP(B244, Paste!$AB$3:$AC$2343, 2, FALSE))</f>
        <v>54</v>
      </c>
      <c r="Q244" s="11">
        <f>IF(ISERROR(VLOOKUP(B244, Paste!$AB$3:$AE$2349, 4, FALSE)), "", VLOOKUP(B244, Paste!$AB$3:$AE$2349, 4, FALSE))</f>
        <v>133</v>
      </c>
      <c r="R244" s="11" t="str">
        <f>IF(ISERROR(VLOOKUP(B244, Paste!$N$3:$N$250, 1, FALSE)), "", VLOOKUP(B244, Paste!$N$3:$O$250, 2, FALSE))</f>
        <v/>
      </c>
      <c r="S244" s="27">
        <f>VLOOKUP($B244, Paste!$W$3:$Z$10064, IF($H$4="Cap Hit",3, IF($H$4="AAV", 4, 2)), FALSE)</f>
        <v>4.3</v>
      </c>
      <c r="T244" s="11" t="str">
        <f>IF(ISERROR(VLOOKUP(B244, Paste!$Q$3:$Q$245, 1, FALSE)), "", VLOOKUP(B244, Paste!$Q$3:$R$245, 2, FALSE))</f>
        <v/>
      </c>
      <c r="U244" s="18" t="str">
        <f>IF(VLOOKUP(B244, 'Points&amp;Potential'!$B$7:$O$943, 14, FALSE)=0, "", VLOOKUP(B244, 'Points&amp;Potential'!$B$7:$O$943, 14, FALSE))</f>
        <v/>
      </c>
      <c r="V244" s="7" t="str">
        <f>IF(ISERROR(VLOOKUP(B244, Paste!$T$3:$T$1045, 1, FALSE)), "", VLOOKUP(B244, Paste!$T$3:$U$1144, 2, FALSE))</f>
        <v/>
      </c>
    </row>
    <row r="245" spans="1:22">
      <c r="A245" s="11">
        <v>239</v>
      </c>
      <c r="B245" s="67" t="s">
        <v>269</v>
      </c>
      <c r="C245" s="11">
        <f>VLOOKUP(B245, Paste!$AG$3:$AH$2083, 2, FALSE)</f>
        <v>25.7</v>
      </c>
      <c r="D245" s="11" t="str">
        <f>VLOOKUP($B245, Paste!$A$3:$H$933, 6, FALSE)</f>
        <v>LW</v>
      </c>
      <c r="E245" s="11" t="str">
        <f>IFERROR(VLOOKUP($B245, Paste!$J$3:$L$933, 3, FALSE), "")</f>
        <v/>
      </c>
      <c r="F245" s="11" t="str">
        <f>IFERROR(VLOOKUP($B245, Paste!$J$3:$L$933, 2, FALSE), "")</f>
        <v/>
      </c>
      <c r="G245" s="11" t="str">
        <f>VLOOKUP($B245, Paste!$A$3:$H$933, 8, FALSE)</f>
        <v>MIN</v>
      </c>
      <c r="H245" s="71">
        <f>VLOOKUP($B245, Paste!$A$3:$H$933, 2, FALSE)</f>
        <v>67</v>
      </c>
      <c r="I245" s="71">
        <f>VLOOKUP($B245, Paste!$A$3:$H$933, 3, FALSE)</f>
        <v>16.75</v>
      </c>
      <c r="J245" s="71">
        <f t="shared" si="3"/>
        <v>22.716350000000013</v>
      </c>
      <c r="K245" s="71">
        <f>VLOOKUP($B245, Paste!$A$3:$H$933, 4, FALSE)</f>
        <v>39.466350000000013</v>
      </c>
      <c r="L245" s="11" t="str">
        <f>IF(ISBLANK(VLOOKUP(B245, 'SOG&amp;PlusMinus'!$B$7:$E$912, 3, FALSE)), "", VLOOKUP(B245,'SOG&amp;PlusMinus'!$B$7:$E$912, 3, FALSE))</f>
        <v>C</v>
      </c>
      <c r="M245" s="11">
        <f>IF(ISBLANK(VLOOKUP(B245, 'SOG&amp;PlusMinus'!$B$7:$E$912, 4, FALSE)), "", VLOOKUP(B245, 'SOG&amp;PlusMinus'!$B$7:$E$912, 4, FALSE))</f>
        <v>1</v>
      </c>
      <c r="N245" s="71">
        <f>VLOOKUP($B245, Paste!$A$3:$H$933, 5, FALSE)</f>
        <v>12.059999999999999</v>
      </c>
      <c r="O245" s="11">
        <f>IF(ISERROR(VLOOKUP(B245, Paste!$AB$3:$AE$2349, 3, FALSE)), "", VLOOKUP(B245, Paste!$AB$3:$AE$2349, 3, FALSE))</f>
        <v>41</v>
      </c>
      <c r="P245" s="11">
        <f>IF(ISERROR(VLOOKUP(B245, Paste!$AB$3:$AC$2343, 2, FALSE)), "", VLOOKUP(B245, Paste!$AB$3:$AC$2343, 2, FALSE))</f>
        <v>24</v>
      </c>
      <c r="Q245" s="11">
        <f>IF(ISERROR(VLOOKUP(B245, Paste!$AB$3:$AE$2349, 4, FALSE)), "", VLOOKUP(B245, Paste!$AB$3:$AE$2349, 4, FALSE))</f>
        <v>114</v>
      </c>
      <c r="R245" s="11" t="str">
        <f>IF(ISERROR(VLOOKUP(B245, Paste!$N$3:$N$250, 1, FALSE)), "", VLOOKUP(B245, Paste!$N$3:$O$250, 2, FALSE))</f>
        <v/>
      </c>
      <c r="S245" s="27">
        <f>VLOOKUP($B245, Paste!$W$3:$Z$10064, IF($H$4="Cap Hit",3, IF($H$4="AAV", 4, 2)), FALSE)</f>
        <v>1.6</v>
      </c>
      <c r="T245" s="11" t="str">
        <f>IF(ISERROR(VLOOKUP(B245, Paste!$Q$3:$Q$245, 1, FALSE)), "", VLOOKUP(B245, Paste!$Q$3:$R$245, 2, FALSE))</f>
        <v/>
      </c>
      <c r="U245" s="18" t="str">
        <f>IF(VLOOKUP(B245, 'Points&amp;Potential'!$B$7:$O$943, 14, FALSE)=0, "", VLOOKUP(B245, 'Points&amp;Potential'!$B$7:$O$943, 14, FALSE))</f>
        <v/>
      </c>
      <c r="V245" s="7" t="str">
        <f>IF(ISERROR(VLOOKUP(B245, Paste!$T$3:$T$1045, 1, FALSE)), "", VLOOKUP(B245, Paste!$T$3:$U$1144, 2, FALSE))</f>
        <v/>
      </c>
    </row>
    <row r="246" spans="1:22">
      <c r="A246" s="11">
        <v>240</v>
      </c>
      <c r="B246" s="67" t="s">
        <v>270</v>
      </c>
      <c r="C246" s="11">
        <f>VLOOKUP(B246, Paste!$AG$3:$AH$2083, 2, FALSE)</f>
        <v>24.6</v>
      </c>
      <c r="D246" s="11" t="str">
        <f>VLOOKUP($B246, Paste!$A$3:$H$933, 6, FALSE)</f>
        <v>RW</v>
      </c>
      <c r="E246" s="11">
        <f>IFERROR(VLOOKUP($B246, Paste!$J$3:$L$933, 3, FALSE), "")</f>
        <v>48</v>
      </c>
      <c r="F246" s="11">
        <f>IFERROR(VLOOKUP($B246, Paste!$J$3:$L$933, 2, FALSE), "")</f>
        <v>67</v>
      </c>
      <c r="G246" s="11" t="str">
        <f>VLOOKUP($B246, Paste!$A$3:$H$933, 8, FALSE)</f>
        <v>NYI</v>
      </c>
      <c r="H246" s="71">
        <f>VLOOKUP($B246, Paste!$A$3:$H$933, 2, FALSE)</f>
        <v>83</v>
      </c>
      <c r="I246" s="71">
        <f>VLOOKUP($B246, Paste!$A$3:$H$933, 3, FALSE)</f>
        <v>20.75</v>
      </c>
      <c r="J246" s="71">
        <f t="shared" si="3"/>
        <v>18.509</v>
      </c>
      <c r="K246" s="71">
        <f>VLOOKUP($B246, Paste!$A$3:$H$933, 4, FALSE)</f>
        <v>39.259</v>
      </c>
      <c r="L246" s="11" t="str">
        <f>IF(ISBLANK(VLOOKUP(B246, 'SOG&amp;PlusMinus'!$B$7:$E$912, 3, FALSE)), "", VLOOKUP(B246,'SOG&amp;PlusMinus'!$B$7:$E$912, 3, FALSE))</f>
        <v>D</v>
      </c>
      <c r="M246" s="11">
        <f>IF(ISBLANK(VLOOKUP(B246, 'SOG&amp;PlusMinus'!$B$7:$E$912, 4, FALSE)), "", VLOOKUP(B246, 'SOG&amp;PlusMinus'!$B$7:$E$912, 4, FALSE))</f>
        <v>2</v>
      </c>
      <c r="N246" s="71">
        <f>VLOOKUP($B246, Paste!$A$3:$H$933, 5, FALSE)</f>
        <v>21.310810810810811</v>
      </c>
      <c r="O246" s="11">
        <f>IF(ISERROR(VLOOKUP(B246, Paste!$AB$3:$AE$2349, 3, FALSE)), "", VLOOKUP(B246, Paste!$AB$3:$AE$2349, 3, FALSE))</f>
        <v>270</v>
      </c>
      <c r="P246" s="11">
        <f>IF(ISERROR(VLOOKUP(B246, Paste!$AB$3:$AC$2343, 2, FALSE)), "", VLOOKUP(B246, Paste!$AB$3:$AC$2343, 2, FALSE))</f>
        <v>50</v>
      </c>
      <c r="Q246" s="11">
        <f>IF(ISERROR(VLOOKUP(B246, Paste!$AB$3:$AE$2349, 4, FALSE)), "", VLOOKUP(B246, Paste!$AB$3:$AE$2349, 4, FALSE))</f>
        <v>183</v>
      </c>
      <c r="R246" s="11">
        <f>IF(ISERROR(VLOOKUP(B246, Paste!$N$3:$N$250, 1, FALSE)), "", VLOOKUP(B246, Paste!$N$3:$O$250, 2, FALSE))</f>
        <v>55</v>
      </c>
      <c r="S246" s="27">
        <f>VLOOKUP($B246, Paste!$W$3:$Z$10064, IF($H$4="Cap Hit",3, IF($H$4="AAV", 4, 2)), FALSE)</f>
        <v>1.1000000000000001</v>
      </c>
      <c r="T246" s="11" t="str">
        <f>IF(ISERROR(VLOOKUP(B246, Paste!$Q$3:$Q$245, 1, FALSE)), "", VLOOKUP(B246, Paste!$Q$3:$R$245, 2, FALSE))</f>
        <v/>
      </c>
      <c r="U246" s="18" t="str">
        <f>IF(VLOOKUP(B246, 'Points&amp;Potential'!$B$7:$O$943, 14, FALSE)=0, "", VLOOKUP(B246, 'Points&amp;Potential'!$B$7:$O$943, 14, FALSE))</f>
        <v/>
      </c>
      <c r="V246" s="7" t="str">
        <f>IF(ISERROR(VLOOKUP(B246, Paste!$T$3:$T$1045, 1, FALSE)), "", VLOOKUP(B246, Paste!$T$3:$U$1144, 2, FALSE))</f>
        <v/>
      </c>
    </row>
    <row r="247" spans="1:22">
      <c r="A247" s="11">
        <v>241</v>
      </c>
      <c r="B247" s="67" t="s">
        <v>271</v>
      </c>
      <c r="C247" s="11">
        <f>VLOOKUP(B247, Paste!$AG$3:$AH$2083, 2, FALSE)</f>
        <v>29.4</v>
      </c>
      <c r="D247" s="11" t="str">
        <f>VLOOKUP($B247, Paste!$A$3:$H$933, 6, FALSE)</f>
        <v>LD</v>
      </c>
      <c r="E247" s="11">
        <f>IFERROR(VLOOKUP($B247, Paste!$J$3:$L$933, 3, FALSE), "")</f>
        <v>42</v>
      </c>
      <c r="F247" s="11">
        <f>IFERROR(VLOOKUP($B247, Paste!$J$3:$L$933, 2, FALSE), "")</f>
        <v>55</v>
      </c>
      <c r="G247" s="11" t="str">
        <f>VLOOKUP($B247, Paste!$A$3:$H$933, 8, FALSE)</f>
        <v>VGK</v>
      </c>
      <c r="H247" s="71">
        <f>VLOOKUP($B247, Paste!$A$3:$H$933, 2, FALSE)</f>
        <v>80</v>
      </c>
      <c r="I247" s="71">
        <f>VLOOKUP($B247, Paste!$A$3:$H$933, 3, FALSE)</f>
        <v>8.62070045521026</v>
      </c>
      <c r="J247" s="71">
        <f t="shared" si="3"/>
        <v>30.551911811456407</v>
      </c>
      <c r="K247" s="71">
        <f>VLOOKUP($B247, Paste!$A$3:$H$933, 4, FALSE)</f>
        <v>39.172612266666668</v>
      </c>
      <c r="L247" s="11" t="str">
        <f>IF(ISBLANK(VLOOKUP(B247, 'SOG&amp;PlusMinus'!$B$7:$E$912, 3, FALSE)), "", VLOOKUP(B247,'SOG&amp;PlusMinus'!$B$7:$E$912, 3, FALSE))</f>
        <v>B</v>
      </c>
      <c r="M247" s="11" t="str">
        <f>IF(ISBLANK(VLOOKUP(B247, 'SOG&amp;PlusMinus'!$B$7:$E$912, 4, FALSE)), "", VLOOKUP(B247, 'SOG&amp;PlusMinus'!$B$7:$E$912, 4, FALSE))</f>
        <v/>
      </c>
      <c r="N247" s="71">
        <f>VLOOKUP($B247, Paste!$A$3:$H$933, 5, FALSE)</f>
        <v>18.00865800865801</v>
      </c>
      <c r="O247" s="11">
        <f>IF(ISERROR(VLOOKUP(B247, Paste!$AB$3:$AE$2349, 3, FALSE)), "", VLOOKUP(B247, Paste!$AB$3:$AE$2349, 3, FALSE))</f>
        <v>42</v>
      </c>
      <c r="P247" s="11">
        <f>IF(ISERROR(VLOOKUP(B247, Paste!$AB$3:$AC$2343, 2, FALSE)), "", VLOOKUP(B247, Paste!$AB$3:$AC$2343, 2, FALSE))</f>
        <v>112</v>
      </c>
      <c r="Q247" s="11">
        <f>IF(ISERROR(VLOOKUP(B247, Paste!$AB$3:$AE$2349, 4, FALSE)), "", VLOOKUP(B247, Paste!$AB$3:$AE$2349, 4, FALSE))</f>
        <v>152</v>
      </c>
      <c r="R247" s="11" t="str">
        <f>IF(ISERROR(VLOOKUP(B247, Paste!$N$3:$N$250, 1, FALSE)), "", VLOOKUP(B247, Paste!$N$3:$O$250, 2, FALSE))</f>
        <v/>
      </c>
      <c r="S247" s="27">
        <f>VLOOKUP($B247, Paste!$W$3:$Z$10064, IF($H$4="Cap Hit",3, IF($H$4="AAV", 4, 2)), FALSE)</f>
        <v>7.35</v>
      </c>
      <c r="T247" s="11" t="str">
        <f>IF(ISERROR(VLOOKUP(B247, Paste!$Q$3:$Q$245, 1, FALSE)), "", VLOOKUP(B247, Paste!$Q$3:$R$245, 2, FALSE))</f>
        <v/>
      </c>
      <c r="U247" s="18" t="str">
        <f>IF(VLOOKUP(B247, 'Points&amp;Potential'!$B$7:$O$943, 14, FALSE)=0, "", VLOOKUP(B247, 'Points&amp;Potential'!$B$7:$O$943, 14, FALSE))</f>
        <v/>
      </c>
      <c r="V247" s="7" t="str">
        <f>IF(ISERROR(VLOOKUP(B247, Paste!$T$3:$T$1045, 1, FALSE)), "", VLOOKUP(B247, Paste!$T$3:$U$1144, 2, FALSE))</f>
        <v/>
      </c>
    </row>
    <row r="248" spans="1:22">
      <c r="A248" s="11">
        <v>242</v>
      </c>
      <c r="B248" s="67" t="s">
        <v>272</v>
      </c>
      <c r="C248" s="11">
        <f>VLOOKUP(B248, Paste!$AG$3:$AH$2083, 2, FALSE)</f>
        <v>27.4</v>
      </c>
      <c r="D248" s="11" t="str">
        <f>VLOOKUP($B248, Paste!$A$3:$H$933, 6, FALSE)</f>
        <v>C</v>
      </c>
      <c r="E248" s="11">
        <f>IFERROR(VLOOKUP($B248, Paste!$J$3:$L$933, 3, FALSE), "")</f>
        <v>42</v>
      </c>
      <c r="F248" s="11">
        <f>IFERROR(VLOOKUP($B248, Paste!$J$3:$L$933, 2, FALSE), "")</f>
        <v>57</v>
      </c>
      <c r="G248" s="11" t="str">
        <f>VLOOKUP($B248, Paste!$A$3:$H$933, 8, FALSE)</f>
        <v>PHI</v>
      </c>
      <c r="H248" s="71">
        <f>VLOOKUP($B248, Paste!$A$3:$H$933, 2, FALSE)</f>
        <v>75</v>
      </c>
      <c r="I248" s="71">
        <f>VLOOKUP($B248, Paste!$A$3:$H$933, 3, FALSE)</f>
        <v>15.75</v>
      </c>
      <c r="J248" s="71">
        <f t="shared" si="3"/>
        <v>23.326914062499995</v>
      </c>
      <c r="K248" s="71">
        <f>VLOOKUP($B248, Paste!$A$3:$H$933, 4, FALSE)</f>
        <v>39.076914062499995</v>
      </c>
      <c r="L248" s="11" t="str">
        <f>IF(ISBLANK(VLOOKUP(B248, 'SOG&amp;PlusMinus'!$B$7:$E$912, 3, FALSE)), "", VLOOKUP(B248,'SOG&amp;PlusMinus'!$B$7:$E$912, 3, FALSE))</f>
        <v>A</v>
      </c>
      <c r="M248" s="11">
        <f>IF(ISBLANK(VLOOKUP(B248, 'SOG&amp;PlusMinus'!$B$7:$E$912, 4, FALSE)), "", VLOOKUP(B248, 'SOG&amp;PlusMinus'!$B$7:$E$912, 4, FALSE))</f>
        <v>2</v>
      </c>
      <c r="N248" s="71">
        <f>VLOOKUP($B248, Paste!$A$3:$H$933, 5, FALSE)</f>
        <v>19.863013698630137</v>
      </c>
      <c r="O248" s="11">
        <f>IF(ISERROR(VLOOKUP(B248, Paste!$AB$3:$AE$2349, 3, FALSE)), "", VLOOKUP(B248, Paste!$AB$3:$AE$2349, 3, FALSE))</f>
        <v>102</v>
      </c>
      <c r="P248" s="11">
        <f>IF(ISERROR(VLOOKUP(B248, Paste!$AB$3:$AC$2343, 2, FALSE)), "", VLOOKUP(B248, Paste!$AB$3:$AC$2343, 2, FALSE))</f>
        <v>50</v>
      </c>
      <c r="Q248" s="11">
        <f>IF(ISERROR(VLOOKUP(B248, Paste!$AB$3:$AE$2349, 4, FALSE)), "", VLOOKUP(B248, Paste!$AB$3:$AE$2349, 4, FALSE))</f>
        <v>128</v>
      </c>
      <c r="R248" s="11" t="str">
        <f>IF(ISERROR(VLOOKUP(B248, Paste!$N$3:$N$250, 1, FALSE)), "", VLOOKUP(B248, Paste!$N$3:$O$250, 2, FALSE))</f>
        <v/>
      </c>
      <c r="S248" s="27">
        <f>VLOOKUP($B248, Paste!$W$3:$Z$10064, IF($H$4="Cap Hit",3, IF($H$4="AAV", 4, 2)), FALSE)</f>
        <v>4</v>
      </c>
      <c r="T248" s="11" t="str">
        <f>IF(ISERROR(VLOOKUP(B248, Paste!$Q$3:$Q$245, 1, FALSE)), "", VLOOKUP(B248, Paste!$Q$3:$R$245, 2, FALSE))</f>
        <v/>
      </c>
      <c r="U248" s="18" t="str">
        <f>IF(VLOOKUP(B248, 'Points&amp;Potential'!$B$7:$O$943, 14, FALSE)=0, "", VLOOKUP(B248, 'Points&amp;Potential'!$B$7:$O$943, 14, FALSE))</f>
        <v/>
      </c>
      <c r="V248" s="7" t="str">
        <f>IF(ISERROR(VLOOKUP(B248, Paste!$T$3:$T$1045, 1, FALSE)), "", VLOOKUP(B248, Paste!$T$3:$U$1144, 2, FALSE))</f>
        <v/>
      </c>
    </row>
    <row r="249" spans="1:22">
      <c r="A249" s="11">
        <v>243</v>
      </c>
      <c r="B249" s="67" t="s">
        <v>273</v>
      </c>
      <c r="C249" s="11">
        <f>VLOOKUP(B249, Paste!$AG$3:$AH$2083, 2, FALSE)</f>
        <v>25.4</v>
      </c>
      <c r="D249" s="11" t="str">
        <f>VLOOKUP($B249, Paste!$A$3:$H$933, 6, FALSE)</f>
        <v>RW</v>
      </c>
      <c r="E249" s="11">
        <f>IFERROR(VLOOKUP($B249, Paste!$J$3:$L$933, 3, FALSE), "")</f>
        <v>42</v>
      </c>
      <c r="F249" s="11">
        <f>IFERROR(VLOOKUP($B249, Paste!$J$3:$L$933, 2, FALSE), "")</f>
        <v>65</v>
      </c>
      <c r="G249" s="11" t="str">
        <f>VLOOKUP($B249, Paste!$A$3:$H$933, 8, FALSE)</f>
        <v>TBL</v>
      </c>
      <c r="H249" s="71">
        <f>VLOOKUP($B249, Paste!$A$3:$H$933, 2, FALSE)</f>
        <v>76</v>
      </c>
      <c r="I249" s="71">
        <f>VLOOKUP($B249, Paste!$A$3:$H$933, 3, FALSE)</f>
        <v>12.16</v>
      </c>
      <c r="J249" s="71">
        <f t="shared" si="3"/>
        <v>26.91096666666667</v>
      </c>
      <c r="K249" s="71">
        <f>VLOOKUP($B249, Paste!$A$3:$H$933, 4, FALSE)</f>
        <v>39.070966666666671</v>
      </c>
      <c r="L249" s="11" t="str">
        <f>IF(ISBLANK(VLOOKUP(B249, 'SOG&amp;PlusMinus'!$B$7:$E$912, 3, FALSE)), "", VLOOKUP(B249,'SOG&amp;PlusMinus'!$B$7:$E$912, 3, FALSE))</f>
        <v>A</v>
      </c>
      <c r="M249" s="11">
        <f>IF(ISBLANK(VLOOKUP(B249, 'SOG&amp;PlusMinus'!$B$7:$E$912, 4, FALSE)), "", VLOOKUP(B249, 'SOG&amp;PlusMinus'!$B$7:$E$912, 4, FALSE))</f>
        <v>2</v>
      </c>
      <c r="N249" s="71">
        <f>VLOOKUP($B249, Paste!$A$3:$H$933, 5, FALSE)</f>
        <v>34.088235294117645</v>
      </c>
      <c r="O249" s="11">
        <f>IF(ISERROR(VLOOKUP(B249, Paste!$AB$3:$AE$2349, 3, FALSE)), "", VLOOKUP(B249, Paste!$AB$3:$AE$2349, 3, FALSE))</f>
        <v>95</v>
      </c>
      <c r="P249" s="11">
        <f>IF(ISERROR(VLOOKUP(B249, Paste!$AB$3:$AC$2343, 2, FALSE)), "", VLOOKUP(B249, Paste!$AB$3:$AC$2343, 2, FALSE))</f>
        <v>34</v>
      </c>
      <c r="Q249" s="11">
        <f>IF(ISERROR(VLOOKUP(B249, Paste!$AB$3:$AE$2349, 4, FALSE)), "", VLOOKUP(B249, Paste!$AB$3:$AE$2349, 4, FALSE))</f>
        <v>84</v>
      </c>
      <c r="R249" s="11">
        <f>IF(ISERROR(VLOOKUP(B249, Paste!$N$3:$N$250, 1, FALSE)), "", VLOOKUP(B249, Paste!$N$3:$O$250, 2, FALSE))</f>
        <v>55</v>
      </c>
      <c r="S249" s="27">
        <f>VLOOKUP($B249, Paste!$W$3:$Z$10064, IF($H$4="Cap Hit",3, IF($H$4="AAV", 4, 2)), FALSE)</f>
        <v>1.2</v>
      </c>
      <c r="T249" s="11" t="str">
        <f>IF(ISERROR(VLOOKUP(B249, Paste!$Q$3:$Q$245, 1, FALSE)), "", VLOOKUP(B249, Paste!$Q$3:$R$245, 2, FALSE))</f>
        <v/>
      </c>
      <c r="U249" s="18" t="str">
        <f>IF(VLOOKUP(B249, 'Points&amp;Potential'!$B$7:$O$943, 14, FALSE)=0, "", VLOOKUP(B249, 'Points&amp;Potential'!$B$7:$O$943, 14, FALSE))</f>
        <v/>
      </c>
      <c r="V249" s="7" t="str">
        <f>IF(ISERROR(VLOOKUP(B249, Paste!$T$3:$T$1045, 1, FALSE)), "", VLOOKUP(B249, Paste!$T$3:$U$1144, 2, FALSE))</f>
        <v/>
      </c>
    </row>
    <row r="250" spans="1:22">
      <c r="A250" s="11">
        <v>244</v>
      </c>
      <c r="B250" s="67" t="s">
        <v>274</v>
      </c>
      <c r="C250" s="11">
        <f>VLOOKUP(B250, Paste!$AG$3:$AH$2083, 2, FALSE)</f>
        <v>21.4</v>
      </c>
      <c r="D250" s="11" t="str">
        <f>VLOOKUP($B250, Paste!$A$3:$H$933, 6, FALSE)</f>
        <v>RW</v>
      </c>
      <c r="E250" s="11">
        <f>IFERROR(VLOOKUP($B250, Paste!$J$3:$L$933, 3, FALSE), "")</f>
        <v>53</v>
      </c>
      <c r="F250" s="11">
        <f>IFERROR(VLOOKUP($B250, Paste!$J$3:$L$933, 2, FALSE), "")</f>
        <v>75</v>
      </c>
      <c r="G250" s="11" t="str">
        <f>VLOOKUP($B250, Paste!$A$3:$H$933, 8, FALSE)</f>
        <v>NYI</v>
      </c>
      <c r="H250" s="71">
        <f>VLOOKUP($B250, Paste!$A$3:$H$933, 2, FALSE)</f>
        <v>71</v>
      </c>
      <c r="I250" s="71">
        <f>VLOOKUP($B250, Paste!$A$3:$H$933, 3, FALSE)</f>
        <v>14.200000000000001</v>
      </c>
      <c r="J250" s="71">
        <f t="shared" si="3"/>
        <v>24.795655416666669</v>
      </c>
      <c r="K250" s="71">
        <f>VLOOKUP($B250, Paste!$A$3:$H$933, 4, FALSE)</f>
        <v>38.995655416666672</v>
      </c>
      <c r="L250" s="11" t="str">
        <f>IF(ISBLANK(VLOOKUP(B250, 'SOG&amp;PlusMinus'!$B$7:$E$912, 3, FALSE)), "", VLOOKUP(B250,'SOG&amp;PlusMinus'!$B$7:$E$912, 3, FALSE))</f>
        <v>D</v>
      </c>
      <c r="M250" s="11">
        <f>IF(ISBLANK(VLOOKUP(B250, 'SOG&amp;PlusMinus'!$B$7:$E$912, 4, FALSE)), "", VLOOKUP(B250, 'SOG&amp;PlusMinus'!$B$7:$E$912, 4, FALSE))</f>
        <v>2</v>
      </c>
      <c r="N250" s="71">
        <f>VLOOKUP($B250, Paste!$A$3:$H$933, 5, FALSE)</f>
        <v>14.462962962962962</v>
      </c>
      <c r="O250" s="11">
        <f>IF(ISERROR(VLOOKUP(B250, Paste!$AB$3:$AE$2349, 3, FALSE)), "", VLOOKUP(B250, Paste!$AB$3:$AE$2349, 3, FALSE))</f>
        <v>23</v>
      </c>
      <c r="P250" s="11">
        <f>IF(ISERROR(VLOOKUP(B250, Paste!$AB$3:$AC$2343, 2, FALSE)), "", VLOOKUP(B250, Paste!$AB$3:$AC$2343, 2, FALSE))</f>
        <v>39</v>
      </c>
      <c r="Q250" s="11">
        <f>IF(ISERROR(VLOOKUP(B250, Paste!$AB$3:$AE$2349, 4, FALSE)), "", VLOOKUP(B250, Paste!$AB$3:$AE$2349, 4, FALSE))</f>
        <v>107</v>
      </c>
      <c r="R250" s="11" t="str">
        <f>IF(ISERROR(VLOOKUP(B250, Paste!$N$3:$N$250, 1, FALSE)), "", VLOOKUP(B250, Paste!$N$3:$O$250, 2, FALSE))</f>
        <v/>
      </c>
      <c r="S250" s="27">
        <f>VLOOKUP($B250, Paste!$W$3:$Z$10064, IF($H$4="Cap Hit",3, IF($H$4="AAV", 4, 2)), FALSE)</f>
        <v>1.1599999999999999</v>
      </c>
      <c r="T250" s="11" t="str">
        <f>IF(ISERROR(VLOOKUP(B250, Paste!$Q$3:$Q$245, 1, FALSE)), "", VLOOKUP(B250, Paste!$Q$3:$R$245, 2, FALSE))</f>
        <v/>
      </c>
      <c r="U250" s="18" t="str">
        <f>IF(VLOOKUP(B250, 'Points&amp;Potential'!$B$7:$O$943, 14, FALSE)=0, "", VLOOKUP(B250, 'Points&amp;Potential'!$B$7:$O$943, 14, FALSE))</f>
        <v/>
      </c>
      <c r="V250" s="7" t="str">
        <f>IF(ISERROR(VLOOKUP(B250, Paste!$T$3:$T$1045, 1, FALSE)), "", VLOOKUP(B250, Paste!$T$3:$U$1144, 2, FALSE))</f>
        <v/>
      </c>
    </row>
    <row r="251" spans="1:22">
      <c r="A251" s="11">
        <v>245</v>
      </c>
      <c r="B251" s="67" t="s">
        <v>275</v>
      </c>
      <c r="C251" s="11">
        <f>VLOOKUP(B251, Paste!$AG$3:$AH$2083, 2, FALSE)</f>
        <v>27.1</v>
      </c>
      <c r="D251" s="11" t="str">
        <f>VLOOKUP($B251, Paste!$A$3:$H$933, 6, FALSE)</f>
        <v>C</v>
      </c>
      <c r="E251" s="11">
        <f>IFERROR(VLOOKUP($B251, Paste!$J$3:$L$933, 3, FALSE), "")</f>
        <v>55</v>
      </c>
      <c r="F251" s="11">
        <f>IFERROR(VLOOKUP($B251, Paste!$J$3:$L$933, 2, FALSE), "")</f>
        <v>80</v>
      </c>
      <c r="G251" s="11" t="str">
        <f>VLOOKUP($B251, Paste!$A$3:$H$933, 8, FALSE)</f>
        <v>BUF</v>
      </c>
      <c r="H251" s="71">
        <f>VLOOKUP($B251, Paste!$A$3:$H$933, 2, FALSE)</f>
        <v>52</v>
      </c>
      <c r="I251" s="71">
        <f>VLOOKUP($B251, Paste!$A$3:$H$933, 3, FALSE)</f>
        <v>16.453289661680515</v>
      </c>
      <c r="J251" s="71">
        <f t="shared" si="3"/>
        <v>22.470973782763927</v>
      </c>
      <c r="K251" s="71">
        <f>VLOOKUP($B251, Paste!$A$3:$H$933, 4, FALSE)</f>
        <v>38.924263444444442</v>
      </c>
      <c r="L251" s="11" t="str">
        <f>IF(ISBLANK(VLOOKUP(B251, 'SOG&amp;PlusMinus'!$B$7:$E$912, 3, FALSE)), "", VLOOKUP(B251,'SOG&amp;PlusMinus'!$B$7:$E$912, 3, FALSE))</f>
        <v>B</v>
      </c>
      <c r="M251" s="11">
        <f>IF(ISBLANK(VLOOKUP(B251, 'SOG&amp;PlusMinus'!$B$7:$E$912, 4, FALSE)), "", VLOOKUP(B251, 'SOG&amp;PlusMinus'!$B$7:$E$912, 4, FALSE))</f>
        <v>2</v>
      </c>
      <c r="N251" s="71">
        <f>VLOOKUP($B251, Paste!$A$3:$H$933, 5, FALSE)</f>
        <v>32.586666666666666</v>
      </c>
      <c r="O251" s="11">
        <f>IF(ISERROR(VLOOKUP(B251, Paste!$AB$3:$AE$2349, 3, FALSE)), "", VLOOKUP(B251, Paste!$AB$3:$AE$2349, 3, FALSE))</f>
        <v>36</v>
      </c>
      <c r="P251" s="11">
        <f>IF(ISERROR(VLOOKUP(B251, Paste!$AB$3:$AC$2343, 2, FALSE)), "", VLOOKUP(B251, Paste!$AB$3:$AC$2343, 2, FALSE))</f>
        <v>31</v>
      </c>
      <c r="Q251" s="11">
        <f>IF(ISERROR(VLOOKUP(B251, Paste!$AB$3:$AE$2349, 4, FALSE)), "", VLOOKUP(B251, Paste!$AB$3:$AE$2349, 4, FALSE))</f>
        <v>94</v>
      </c>
      <c r="R251" s="11" t="str">
        <f>IF(ISERROR(VLOOKUP(B251, Paste!$N$3:$N$250, 1, FALSE)), "", VLOOKUP(B251, Paste!$N$3:$O$250, 2, FALSE))</f>
        <v/>
      </c>
      <c r="S251" s="27">
        <f>VLOOKUP($B251, Paste!$W$3:$Z$10064, IF($H$4="Cap Hit",3, IF($H$4="AAV", 4, 2)), FALSE)</f>
        <v>7.95</v>
      </c>
      <c r="T251" s="11" t="str">
        <f>IF(ISERROR(VLOOKUP(B251, Paste!$Q$3:$Q$245, 1, FALSE)), "", VLOOKUP(B251, Paste!$Q$3:$R$245, 2, FALSE))</f>
        <v>Y</v>
      </c>
      <c r="U251" s="18" t="str">
        <f>IF(VLOOKUP(B251, 'Points&amp;Potential'!$B$7:$O$943, 14, FALSE)=0, "", VLOOKUP(B251, 'Points&amp;Potential'!$B$7:$O$943, 14, FALSE))</f>
        <v/>
      </c>
      <c r="V251" s="7" t="str">
        <f>IF(ISERROR(VLOOKUP(B251, Paste!$T$3:$T$1045, 1, FALSE)), "", VLOOKUP(B251, Paste!$T$3:$U$1144, 2, FALSE))</f>
        <v/>
      </c>
    </row>
    <row r="252" spans="1:22">
      <c r="A252" s="11">
        <v>246</v>
      </c>
      <c r="B252" s="67" t="s">
        <v>276</v>
      </c>
      <c r="C252" s="11">
        <f>VLOOKUP(B252, Paste!$AG$3:$AH$2083, 2, FALSE)</f>
        <v>36</v>
      </c>
      <c r="D252" s="11" t="str">
        <f>VLOOKUP($B252, Paste!$A$3:$H$933, 6, FALSE)</f>
        <v>LW</v>
      </c>
      <c r="E252" s="11">
        <f>IFERROR(VLOOKUP($B252, Paste!$J$3:$L$933, 3, FALSE), "")</f>
        <v>42</v>
      </c>
      <c r="F252" s="11">
        <f>IFERROR(VLOOKUP($B252, Paste!$J$3:$L$933, 2, FALSE), "")</f>
        <v>57</v>
      </c>
      <c r="G252" s="11" t="str">
        <f>VLOOKUP($B252, Paste!$A$3:$H$933, 8, FALSE)</f>
        <v>UTA</v>
      </c>
      <c r="H252" s="71">
        <f>VLOOKUP($B252, Paste!$A$3:$H$933, 2, FALSE)</f>
        <v>83.666666666666671</v>
      </c>
      <c r="I252" s="71">
        <f>VLOOKUP($B252, Paste!$A$3:$H$933, 3, FALSE)</f>
        <v>23.250263768462592</v>
      </c>
      <c r="J252" s="71">
        <f t="shared" si="3"/>
        <v>15.502974194500371</v>
      </c>
      <c r="K252" s="71">
        <f>VLOOKUP($B252, Paste!$A$3:$H$933, 4, FALSE)</f>
        <v>38.753237962962963</v>
      </c>
      <c r="L252" s="11" t="str">
        <f>IF(ISBLANK(VLOOKUP(B252, 'SOG&amp;PlusMinus'!$B$7:$E$912, 3, FALSE)), "", VLOOKUP(B252,'SOG&amp;PlusMinus'!$B$7:$E$912, 3, FALSE))</f>
        <v>C</v>
      </c>
      <c r="M252" s="11">
        <f>IF(ISBLANK(VLOOKUP(B252, 'SOG&amp;PlusMinus'!$B$7:$E$912, 4, FALSE)), "", VLOOKUP(B252, 'SOG&amp;PlusMinus'!$B$7:$E$912, 4, FALSE))</f>
        <v>2</v>
      </c>
      <c r="N252" s="71">
        <f>VLOOKUP($B252, Paste!$A$3:$H$933, 5, FALSE)</f>
        <v>50.2</v>
      </c>
      <c r="O252" s="11">
        <f>IF(ISERROR(VLOOKUP(B252, Paste!$AB$3:$AE$2349, 3, FALSE)), "", VLOOKUP(B252, Paste!$AB$3:$AE$2349, 3, FALSE))</f>
        <v>105</v>
      </c>
      <c r="P252" s="11">
        <f>IF(ISERROR(VLOOKUP(B252, Paste!$AB$3:$AC$2343, 2, FALSE)), "", VLOOKUP(B252, Paste!$AB$3:$AC$2343, 2, FALSE))</f>
        <v>33</v>
      </c>
      <c r="Q252" s="11">
        <f>IF(ISERROR(VLOOKUP(B252, Paste!$AB$3:$AE$2349, 4, FALSE)), "", VLOOKUP(B252, Paste!$AB$3:$AE$2349, 4, FALSE))</f>
        <v>184</v>
      </c>
      <c r="R252" s="11" t="str">
        <f>IF(ISERROR(VLOOKUP(B252, Paste!$N$3:$N$250, 1, FALSE)), "", VLOOKUP(B252, Paste!$N$3:$O$250, 2, FALSE))</f>
        <v/>
      </c>
      <c r="S252" s="27">
        <f>VLOOKUP($B252, Paste!$W$3:$Z$10064, IF($H$4="Cap Hit",3, IF($H$4="AAV", 4, 2)), FALSE)</f>
        <v>5.4</v>
      </c>
      <c r="T252" s="11" t="str">
        <f>IF(ISERROR(VLOOKUP(B252, Paste!$Q$3:$Q$245, 1, FALSE)), "", VLOOKUP(B252, Paste!$Q$3:$R$245, 2, FALSE))</f>
        <v/>
      </c>
      <c r="U252" s="18" t="str">
        <f>IF(VLOOKUP(B252, 'Points&amp;Potential'!$B$7:$O$943, 14, FALSE)=0, "", VLOOKUP(B252, 'Points&amp;Potential'!$B$7:$O$943, 14, FALSE))</f>
        <v/>
      </c>
      <c r="V252" s="7" t="str">
        <f>IF(ISERROR(VLOOKUP(B252, Paste!$T$3:$T$1045, 1, FALSE)), "", VLOOKUP(B252, Paste!$T$3:$U$1144, 2, FALSE))</f>
        <v/>
      </c>
    </row>
    <row r="253" spans="1:22">
      <c r="A253" s="11">
        <v>247</v>
      </c>
      <c r="B253" s="67" t="s">
        <v>277</v>
      </c>
      <c r="C253" s="11">
        <f>VLOOKUP(B253, Paste!$AG$3:$AH$2083, 2, FALSE)</f>
        <v>23.9</v>
      </c>
      <c r="D253" s="11" t="str">
        <f>VLOOKUP($B253, Paste!$A$3:$H$933, 6, FALSE)</f>
        <v>LW</v>
      </c>
      <c r="E253" s="11">
        <f>IFERROR(VLOOKUP($B253, Paste!$J$3:$L$933, 3, FALSE), "")</f>
        <v>45</v>
      </c>
      <c r="F253" s="11">
        <f>IFERROR(VLOOKUP($B253, Paste!$J$3:$L$933, 2, FALSE), "")</f>
        <v>65</v>
      </c>
      <c r="G253" s="11" t="str">
        <f>VLOOKUP($B253, Paste!$A$3:$H$933, 8, FALSE)</f>
        <v>OTT</v>
      </c>
      <c r="H253" s="71">
        <f>VLOOKUP($B253, Paste!$A$3:$H$933, 2, FALSE)</f>
        <v>77.666666666666671</v>
      </c>
      <c r="I253" s="71">
        <f>VLOOKUP($B253, Paste!$A$3:$H$933, 3, FALSE)</f>
        <v>13.990324897048902</v>
      </c>
      <c r="J253" s="71">
        <f t="shared" si="3"/>
        <v>24.52230982517333</v>
      </c>
      <c r="K253" s="71">
        <f>VLOOKUP($B253, Paste!$A$3:$H$933, 4, FALSE)</f>
        <v>38.512634722222231</v>
      </c>
      <c r="L253" s="11" t="str">
        <f>IF(ISBLANK(VLOOKUP(B253, 'SOG&amp;PlusMinus'!$B$7:$E$912, 3, FALSE)), "", VLOOKUP(B253,'SOG&amp;PlusMinus'!$B$7:$E$912, 3, FALSE))</f>
        <v>C</v>
      </c>
      <c r="M253" s="11" t="str">
        <f>IF(ISBLANK(VLOOKUP(B253, 'SOG&amp;PlusMinus'!$B$7:$E$912, 4, FALSE)), "", VLOOKUP(B253, 'SOG&amp;PlusMinus'!$B$7:$E$912, 4, FALSE))</f>
        <v/>
      </c>
      <c r="N253" s="71">
        <f>VLOOKUP($B253, Paste!$A$3:$H$933, 5, FALSE)</f>
        <v>71.508076358296634</v>
      </c>
      <c r="O253" s="11">
        <f>IF(ISERROR(VLOOKUP(B253, Paste!$AB$3:$AE$2349, 3, FALSE)), "", VLOOKUP(B253, Paste!$AB$3:$AE$2349, 3, FALSE))</f>
        <v>109</v>
      </c>
      <c r="P253" s="11">
        <f>IF(ISERROR(VLOOKUP(B253, Paste!$AB$3:$AC$2343, 2, FALSE)), "", VLOOKUP(B253, Paste!$AB$3:$AC$2343, 2, FALSE))</f>
        <v>50</v>
      </c>
      <c r="Q253" s="11">
        <f>IF(ISERROR(VLOOKUP(B253, Paste!$AB$3:$AE$2349, 4, FALSE)), "", VLOOKUP(B253, Paste!$AB$3:$AE$2349, 4, FALSE))</f>
        <v>140</v>
      </c>
      <c r="R253" s="11" t="str">
        <f>IF(ISERROR(VLOOKUP(B253, Paste!$N$3:$N$250, 1, FALSE)), "", VLOOKUP(B253, Paste!$N$3:$O$250, 2, FALSE))</f>
        <v/>
      </c>
      <c r="S253" s="27">
        <f>VLOOKUP($B253, Paste!$W$3:$Z$10064, IF($H$4="Cap Hit",3, IF($H$4="AAV", 4, 2)), FALSE)</f>
        <v>3.25</v>
      </c>
      <c r="T253" s="11" t="str">
        <f>IF(ISERROR(VLOOKUP(B253, Paste!$Q$3:$Q$245, 1, FALSE)), "", VLOOKUP(B253, Paste!$Q$3:$R$245, 2, FALSE))</f>
        <v/>
      </c>
      <c r="U253" s="18" t="str">
        <f>IF(VLOOKUP(B253, 'Points&amp;Potential'!$B$7:$O$943, 14, FALSE)=0, "", VLOOKUP(B253, 'Points&amp;Potential'!$B$7:$O$943, 14, FALSE))</f>
        <v/>
      </c>
      <c r="V253" s="7" t="str">
        <f>IF(ISERROR(VLOOKUP(B253, Paste!$T$3:$T$1045, 1, FALSE)), "", VLOOKUP(B253, Paste!$T$3:$U$1144, 2, FALSE))</f>
        <v/>
      </c>
    </row>
    <row r="254" spans="1:22">
      <c r="A254" s="11">
        <v>248</v>
      </c>
      <c r="B254" s="67" t="s">
        <v>278</v>
      </c>
      <c r="C254" s="11">
        <f>VLOOKUP(B254, Paste!$AG$3:$AH$2083, 2, FALSE)</f>
        <v>20.3</v>
      </c>
      <c r="D254" s="11" t="str">
        <f>VLOOKUP($B254, Paste!$A$3:$H$933, 6, FALSE)</f>
        <v>RD</v>
      </c>
      <c r="E254" s="11">
        <f>IFERROR(VLOOKUP($B254, Paste!$J$3:$L$933, 3, FALSE), "")</f>
        <v>55</v>
      </c>
      <c r="F254" s="11">
        <f>IFERROR(VLOOKUP($B254, Paste!$J$3:$L$933, 2, FALSE), "")</f>
        <v>80</v>
      </c>
      <c r="G254" s="11" t="str">
        <f>VLOOKUP($B254, Paste!$A$3:$H$933, 8, FALSE)</f>
        <v>CGY</v>
      </c>
      <c r="H254" s="71">
        <f>VLOOKUP($B254, Paste!$A$3:$H$933, 2, FALSE)</f>
        <v>75</v>
      </c>
      <c r="I254" s="71">
        <f>VLOOKUP($B254, Paste!$A$3:$H$933, 3, FALSE)</f>
        <v>11.25</v>
      </c>
      <c r="J254" s="71">
        <f t="shared" si="3"/>
        <v>27.176029687500005</v>
      </c>
      <c r="K254" s="71">
        <f>VLOOKUP($B254, Paste!$A$3:$H$933, 4, FALSE)</f>
        <v>38.426029687500005</v>
      </c>
      <c r="L254" s="11" t="str">
        <f>IF(ISBLANK(VLOOKUP(B254, 'SOG&amp;PlusMinus'!$B$7:$E$912, 3, FALSE)), "", VLOOKUP(B254,'SOG&amp;PlusMinus'!$B$7:$E$912, 3, FALSE))</f>
        <v>D</v>
      </c>
      <c r="M254" s="11">
        <f>IF(ISBLANK(VLOOKUP(B254, 'SOG&amp;PlusMinus'!$B$7:$E$912, 4, FALSE)), "", VLOOKUP(B254, 'SOG&amp;PlusMinus'!$B$7:$E$912, 4, FALSE))</f>
        <v>2</v>
      </c>
      <c r="N254" s="71">
        <f>VLOOKUP($B254, Paste!$A$3:$H$933, 5, FALSE)</f>
        <v>30</v>
      </c>
      <c r="O254" s="11">
        <f>IF(ISERROR(VLOOKUP(B254, Paste!$AB$3:$AE$2349, 3, FALSE)), "", VLOOKUP(B254, Paste!$AB$3:$AE$2349, 3, FALSE))</f>
        <v>38</v>
      </c>
      <c r="P254" s="11">
        <f>IF(ISERROR(VLOOKUP(B254, Paste!$AB$3:$AC$2343, 2, FALSE)), "", VLOOKUP(B254, Paste!$AB$3:$AC$2343, 2, FALSE))</f>
        <v>74</v>
      </c>
      <c r="Q254" s="11">
        <f>IF(ISERROR(VLOOKUP(B254, Paste!$AB$3:$AE$2349, 4, FALSE)), "", VLOOKUP(B254, Paste!$AB$3:$AE$2349, 4, FALSE))</f>
        <v>113</v>
      </c>
      <c r="R254" s="11" t="str">
        <f>IF(ISERROR(VLOOKUP(B254, Paste!$N$3:$N$250, 1, FALSE)), "", VLOOKUP(B254, Paste!$N$3:$O$250, 2, FALSE))</f>
        <v/>
      </c>
      <c r="S254" s="27">
        <f>VLOOKUP($B254, Paste!$W$3:$Z$10064, IF($H$4="Cap Hit",3, IF($H$4="AAV", 4, 2)), FALSE)</f>
        <v>1.9424999999999999</v>
      </c>
      <c r="T254" s="11" t="str">
        <f>IF(ISERROR(VLOOKUP(B254, Paste!$Q$3:$Q$245, 1, FALSE)), "", VLOOKUP(B254, Paste!$Q$3:$R$245, 2, FALSE))</f>
        <v/>
      </c>
      <c r="U254" s="18" t="str">
        <f>IF(VLOOKUP(B254, 'Points&amp;Potential'!$B$7:$O$943, 14, FALSE)=0, "", VLOOKUP(B254, 'Points&amp;Potential'!$B$7:$O$943, 14, FALSE))</f>
        <v/>
      </c>
      <c r="V254" s="7" t="str">
        <f>IF(ISERROR(VLOOKUP(B254, Paste!$T$3:$T$1045, 1, FALSE)), "", VLOOKUP(B254, Paste!$T$3:$U$1144, 2, FALSE))</f>
        <v/>
      </c>
    </row>
    <row r="255" spans="1:22">
      <c r="A255" s="11">
        <v>249</v>
      </c>
      <c r="B255" s="67" t="s">
        <v>279</v>
      </c>
      <c r="C255" s="11">
        <f>VLOOKUP(B255, Paste!$AG$3:$AH$2083, 2, FALSE)</f>
        <v>32.9</v>
      </c>
      <c r="D255" s="11" t="str">
        <f>VLOOKUP($B255, Paste!$A$3:$H$933, 6, FALSE)</f>
        <v>C</v>
      </c>
      <c r="E255" s="11">
        <f>IFERROR(VLOOKUP($B255, Paste!$J$3:$L$933, 3, FALSE), "")</f>
        <v>40</v>
      </c>
      <c r="F255" s="11">
        <f>IFERROR(VLOOKUP($B255, Paste!$J$3:$L$933, 2, FALSE), "")</f>
        <v>65</v>
      </c>
      <c r="G255" s="11" t="str">
        <f>VLOOKUP($B255, Paste!$A$3:$H$933, 8, FALSE)</f>
        <v>CGY</v>
      </c>
      <c r="H255" s="71">
        <f>VLOOKUP($B255, Paste!$A$3:$H$933, 2, FALSE)</f>
        <v>76</v>
      </c>
      <c r="I255" s="71">
        <f>VLOOKUP($B255, Paste!$A$3:$H$933, 3, FALSE)</f>
        <v>13.68</v>
      </c>
      <c r="J255" s="71">
        <f t="shared" si="3"/>
        <v>24.713026875000004</v>
      </c>
      <c r="K255" s="71">
        <f>VLOOKUP($B255, Paste!$A$3:$H$933, 4, FALSE)</f>
        <v>38.393026875000004</v>
      </c>
      <c r="L255" s="11" t="str">
        <f>IF(ISBLANK(VLOOKUP(B255, 'SOG&amp;PlusMinus'!$B$7:$E$912, 3, FALSE)), "", VLOOKUP(B255,'SOG&amp;PlusMinus'!$B$7:$E$912, 3, FALSE))</f>
        <v>C</v>
      </c>
      <c r="M255" s="11">
        <f>IF(ISBLANK(VLOOKUP(B255, 'SOG&amp;PlusMinus'!$B$7:$E$912, 4, FALSE)), "", VLOOKUP(B255, 'SOG&amp;PlusMinus'!$B$7:$E$912, 4, FALSE))</f>
        <v>2</v>
      </c>
      <c r="N255" s="71">
        <f>VLOOKUP($B255, Paste!$A$3:$H$933, 5, FALSE)</f>
        <v>68.150234741784033</v>
      </c>
      <c r="O255" s="11">
        <f>IF(ISERROR(VLOOKUP(B255, Paste!$AB$3:$AE$2349, 3, FALSE)), "", VLOOKUP(B255, Paste!$AB$3:$AE$2349, 3, FALSE))</f>
        <v>32</v>
      </c>
      <c r="P255" s="11">
        <f>IF(ISERROR(VLOOKUP(B255, Paste!$AB$3:$AC$2343, 2, FALSE)), "", VLOOKUP(B255, Paste!$AB$3:$AC$2343, 2, FALSE))</f>
        <v>23</v>
      </c>
      <c r="Q255" s="11">
        <f>IF(ISERROR(VLOOKUP(B255, Paste!$AB$3:$AE$2349, 4, FALSE)), "", VLOOKUP(B255, Paste!$AB$3:$AE$2349, 4, FALSE))</f>
        <v>106</v>
      </c>
      <c r="R255" s="11" t="str">
        <f>IF(ISERROR(VLOOKUP(B255, Paste!$N$3:$N$250, 1, FALSE)), "", VLOOKUP(B255, Paste!$N$3:$O$250, 2, FALSE))</f>
        <v/>
      </c>
      <c r="S255" s="27">
        <f>VLOOKUP($B255, Paste!$W$3:$Z$10064, IF($H$4="Cap Hit",3, IF($H$4="AAV", 4, 2)), FALSE)</f>
        <v>5</v>
      </c>
      <c r="T255" s="11" t="str">
        <f>IF(ISERROR(VLOOKUP(B255, Paste!$Q$3:$Q$245, 1, FALSE)), "", VLOOKUP(B255, Paste!$Q$3:$R$245, 2, FALSE))</f>
        <v/>
      </c>
      <c r="U255" s="18" t="str">
        <f>IF(VLOOKUP(B255, 'Points&amp;Potential'!$B$7:$O$943, 14, FALSE)=0, "", VLOOKUP(B255, 'Points&amp;Potential'!$B$7:$O$943, 14, FALSE))</f>
        <v/>
      </c>
      <c r="V255" s="7" t="str">
        <f>IF(ISERROR(VLOOKUP(B255, Paste!$T$3:$T$1045, 1, FALSE)), "", VLOOKUP(B255, Paste!$T$3:$U$1144, 2, FALSE))</f>
        <v/>
      </c>
    </row>
    <row r="256" spans="1:22">
      <c r="A256" s="11">
        <v>250</v>
      </c>
      <c r="B256" s="10" t="s">
        <v>280</v>
      </c>
      <c r="C256" s="11">
        <f>VLOOKUP(B256, Paste!$AG$3:$AH$2083, 2, FALSE)</f>
        <v>25.3</v>
      </c>
      <c r="D256" s="11" t="str">
        <f>VLOOKUP($B256, Paste!$A$3:$H$933, 6, FALSE)</f>
        <v>LW</v>
      </c>
      <c r="E256" s="11" t="str">
        <f>IFERROR(VLOOKUP($B256, Paste!$J$3:$L$933, 3, FALSE), "")</f>
        <v/>
      </c>
      <c r="F256" s="11" t="str">
        <f>IFERROR(VLOOKUP($B256, Paste!$J$3:$L$933, 2, FALSE), "")</f>
        <v/>
      </c>
      <c r="G256" s="11" t="str">
        <f>VLOOKUP($B256, Paste!$A$3:$H$933, 8, FALSE)</f>
        <v>NJD</v>
      </c>
      <c r="H256" s="71">
        <f>VLOOKUP($B256, Paste!$A$3:$H$933, 2, FALSE)</f>
        <v>76</v>
      </c>
      <c r="I256" s="71">
        <f>VLOOKUP($B256, Paste!$A$3:$H$933, 3, FALSE)</f>
        <v>16.476795878245539</v>
      </c>
      <c r="J256" s="71">
        <f t="shared" si="3"/>
        <v>21.889481899532242</v>
      </c>
      <c r="K256" s="71">
        <f>VLOOKUP($B256, Paste!$A$3:$H$933, 4, FALSE)</f>
        <v>38.366277777777782</v>
      </c>
      <c r="L256" s="11" t="str">
        <f>IF(ISBLANK(VLOOKUP(B256, 'SOG&amp;PlusMinus'!$B$7:$E$912, 3, FALSE)), "", VLOOKUP(B256,'SOG&amp;PlusMinus'!$B$7:$E$912, 3, FALSE))</f>
        <v>C</v>
      </c>
      <c r="M256" s="11">
        <f>IF(ISBLANK(VLOOKUP(B256, 'SOG&amp;PlusMinus'!$B$7:$E$912, 4, FALSE)), "", VLOOKUP(B256, 'SOG&amp;PlusMinus'!$B$7:$E$912, 4, FALSE))</f>
        <v>2</v>
      </c>
      <c r="N256" s="71">
        <f>VLOOKUP($B256, Paste!$A$3:$H$933, 5, FALSE)</f>
        <v>30.400000000000002</v>
      </c>
      <c r="O256" s="11">
        <f>IF(ISERROR(VLOOKUP(B256, Paste!$AB$3:$AE$2349, 3, FALSE)), "", VLOOKUP(B256, Paste!$AB$3:$AE$2349, 3, FALSE))</f>
        <v>74</v>
      </c>
      <c r="P256" s="11">
        <f>IF(ISERROR(VLOOKUP(B256, Paste!$AB$3:$AC$2343, 2, FALSE)), "", VLOOKUP(B256, Paste!$AB$3:$AC$2343, 2, FALSE))</f>
        <v>23</v>
      </c>
      <c r="Q256" s="11">
        <f>IF(ISERROR(VLOOKUP(B256, Paste!$AB$3:$AE$2349, 4, FALSE)), "", VLOOKUP(B256, Paste!$AB$3:$AE$2349, 4, FALSE))</f>
        <v>175</v>
      </c>
      <c r="R256" s="11" t="str">
        <f>IF(ISERROR(VLOOKUP(B256, Paste!$N$3:$N$250, 1, FALSE)), "", VLOOKUP(B256, Paste!$N$3:$O$250, 2, FALSE))</f>
        <v/>
      </c>
      <c r="S256" s="27">
        <f>VLOOKUP($B256, Paste!$W$3:$Z$10064, IF($H$4="Cap Hit",3, IF($H$4="AAV", 4, 2)), FALSE)</f>
        <v>3.25</v>
      </c>
      <c r="T256" s="11" t="str">
        <f>IF(ISERROR(VLOOKUP(B256, Paste!$Q$3:$Q$245, 1, FALSE)), "", VLOOKUP(B256, Paste!$Q$3:$R$245, 2, FALSE))</f>
        <v/>
      </c>
      <c r="U256" s="18" t="str">
        <f>IF(VLOOKUP(B256, 'Points&amp;Potential'!$B$7:$O$943, 14, FALSE)=0, "", VLOOKUP(B256, 'Points&amp;Potential'!$B$7:$O$943, 14, FALSE))</f>
        <v/>
      </c>
      <c r="V256" s="7" t="str">
        <f>IF(ISERROR(VLOOKUP(B256, Paste!$T$3:$T$1045, 1, FALSE)), "", VLOOKUP(B256, Paste!$T$3:$U$1144, 2, FALSE))</f>
        <v/>
      </c>
    </row>
    <row r="257" spans="1:22">
      <c r="A257" s="11">
        <v>251</v>
      </c>
      <c r="B257" s="67" t="s">
        <v>281</v>
      </c>
      <c r="C257" s="11">
        <f>VLOOKUP(B257, Paste!$AG$3:$AH$2083, 2, FALSE)</f>
        <v>32.4</v>
      </c>
      <c r="D257" s="11" t="str">
        <f>VLOOKUP($B257, Paste!$A$3:$H$933, 6, FALSE)</f>
        <v>RW</v>
      </c>
      <c r="E257" s="11">
        <f>IFERROR(VLOOKUP($B257, Paste!$J$3:$L$933, 3, FALSE), "")</f>
        <v>42</v>
      </c>
      <c r="F257" s="11">
        <f>IFERROR(VLOOKUP($B257, Paste!$J$3:$L$933, 2, FALSE), "")</f>
        <v>52</v>
      </c>
      <c r="G257" s="11" t="str">
        <f>VLOOKUP($B257, Paste!$A$3:$H$933, 8, FALSE)</f>
        <v>NJD</v>
      </c>
      <c r="H257" s="71">
        <f>VLOOKUP($B257, Paste!$A$3:$H$933, 2, FALSE)</f>
        <v>78</v>
      </c>
      <c r="I257" s="71">
        <f>VLOOKUP($B257, Paste!$A$3:$H$933, 3, FALSE)</f>
        <v>14.04</v>
      </c>
      <c r="J257" s="71">
        <f t="shared" si="3"/>
        <v>24.127798499999997</v>
      </c>
      <c r="K257" s="71">
        <f>VLOOKUP($B257, Paste!$A$3:$H$933, 4, FALSE)</f>
        <v>38.167798499999996</v>
      </c>
      <c r="L257" s="11" t="str">
        <f>IF(ISBLANK(VLOOKUP(B257, 'SOG&amp;PlusMinus'!$B$7:$E$912, 3, FALSE)), "", VLOOKUP(B257,'SOG&amp;PlusMinus'!$B$7:$E$912, 3, FALSE))</f>
        <v>C</v>
      </c>
      <c r="M257" s="11">
        <f>IF(ISBLANK(VLOOKUP(B257, 'SOG&amp;PlusMinus'!$B$7:$E$912, 4, FALSE)), "", VLOOKUP(B257, 'SOG&amp;PlusMinus'!$B$7:$E$912, 4, FALSE))</f>
        <v>2</v>
      </c>
      <c r="N257" s="71">
        <f>VLOOKUP($B257, Paste!$A$3:$H$933, 5, FALSE)</f>
        <v>15.600000000000001</v>
      </c>
      <c r="O257" s="11">
        <f>IF(ISERROR(VLOOKUP(B257, Paste!$AB$3:$AE$2349, 3, FALSE)), "", VLOOKUP(B257, Paste!$AB$3:$AE$2349, 3, FALSE))</f>
        <v>23</v>
      </c>
      <c r="P257" s="11">
        <f>IF(ISERROR(VLOOKUP(B257, Paste!$AB$3:$AC$2343, 2, FALSE)), "", VLOOKUP(B257, Paste!$AB$3:$AC$2343, 2, FALSE))</f>
        <v>35</v>
      </c>
      <c r="Q257" s="11">
        <f>IF(ISERROR(VLOOKUP(B257, Paste!$AB$3:$AE$2349, 4, FALSE)), "", VLOOKUP(B257, Paste!$AB$3:$AE$2349, 4, FALSE))</f>
        <v>109</v>
      </c>
      <c r="R257" s="11" t="str">
        <f>IF(ISERROR(VLOOKUP(B257, Paste!$N$3:$N$250, 1, FALSE)), "", VLOOKUP(B257, Paste!$N$3:$O$250, 2, FALSE))</f>
        <v/>
      </c>
      <c r="S257" s="27">
        <f>VLOOKUP($B257, Paste!$W$3:$Z$10064, IF($H$4="Cap Hit",3, IF($H$4="AAV", 4, 2)), FALSE)</f>
        <v>3</v>
      </c>
      <c r="T257" s="11" t="str">
        <f>IF(ISERROR(VLOOKUP(B257, Paste!$Q$3:$Q$245, 1, FALSE)), "", VLOOKUP(B257, Paste!$Q$3:$R$245, 2, FALSE))</f>
        <v/>
      </c>
      <c r="U257" s="18" t="str">
        <f>IF(VLOOKUP(B257, 'Points&amp;Potential'!$B$7:$O$943, 14, FALSE)=0, "", VLOOKUP(B257, 'Points&amp;Potential'!$B$7:$O$943, 14, FALSE))</f>
        <v/>
      </c>
      <c r="V257" s="7" t="str">
        <f>IF(ISERROR(VLOOKUP(B257, Paste!$T$3:$T$1045, 1, FALSE)), "", VLOOKUP(B257, Paste!$T$3:$U$1144, 2, FALSE))</f>
        <v/>
      </c>
    </row>
    <row r="258" spans="1:22">
      <c r="A258" s="11">
        <v>252</v>
      </c>
      <c r="B258" s="67" t="s">
        <v>282</v>
      </c>
      <c r="C258" s="11">
        <f>VLOOKUP(B258, Paste!$AG$3:$AH$2083, 2, FALSE)</f>
        <v>27.1</v>
      </c>
      <c r="D258" s="11" t="str">
        <f>VLOOKUP($B258, Paste!$A$3:$H$933, 6, FALSE)</f>
        <v>LW</v>
      </c>
      <c r="E258" s="11">
        <f>IFERROR(VLOOKUP($B258, Paste!$J$3:$L$933, 3, FALSE), "")</f>
        <v>50</v>
      </c>
      <c r="F258" s="11">
        <f>IFERROR(VLOOKUP($B258, Paste!$J$3:$L$933, 2, FALSE), "")</f>
        <v>65</v>
      </c>
      <c r="G258" s="11" t="str">
        <f>VLOOKUP($B258, Paste!$A$3:$H$933, 8, FALSE)</f>
        <v>UFA</v>
      </c>
      <c r="H258" s="71">
        <f>VLOOKUP($B258, Paste!$A$3:$H$933, 2, FALSE)</f>
        <v>82</v>
      </c>
      <c r="I258" s="71">
        <f>VLOOKUP($B258, Paste!$A$3:$H$933, 3, FALSE)</f>
        <v>17.440415938795802</v>
      </c>
      <c r="J258" s="71">
        <f t="shared" si="3"/>
        <v>20.600929248704198</v>
      </c>
      <c r="K258" s="71">
        <f>VLOOKUP($B258, Paste!$A$3:$H$933, 4, FALSE)</f>
        <v>38.041345187499999</v>
      </c>
      <c r="L258" s="11" t="str">
        <f>IF(ISBLANK(VLOOKUP(B258, 'SOG&amp;PlusMinus'!$B$7:$E$912, 3, FALSE)), "", VLOOKUP(B258,'SOG&amp;PlusMinus'!$B$7:$E$912, 3, FALSE))</f>
        <v>C</v>
      </c>
      <c r="M258" s="11">
        <f>IF(ISBLANK(VLOOKUP(B258, 'SOG&amp;PlusMinus'!$B$7:$E$912, 4, FALSE)), "", VLOOKUP(B258, 'SOG&amp;PlusMinus'!$B$7:$E$912, 4, FALSE))</f>
        <v>2</v>
      </c>
      <c r="N258" s="71">
        <f>VLOOKUP($B258, Paste!$A$3:$H$933, 5, FALSE)</f>
        <v>26.308333333333337</v>
      </c>
      <c r="O258" s="11" t="str">
        <f>IF(ISERROR(VLOOKUP(B258, Paste!$AB$3:$AE$2349, 3, FALSE)), "", VLOOKUP(B258, Paste!$AB$3:$AE$2349, 3, FALSE))</f>
        <v/>
      </c>
      <c r="P258" s="11" t="str">
        <f>IF(ISERROR(VLOOKUP(B258, Paste!$AB$3:$AC$2343, 2, FALSE)), "", VLOOKUP(B258, Paste!$AB$3:$AC$2343, 2, FALSE))</f>
        <v/>
      </c>
      <c r="Q258" s="11" t="str">
        <f>IF(ISERROR(VLOOKUP(B258, Paste!$AB$3:$AE$2349, 4, FALSE)), "", VLOOKUP(B258, Paste!$AB$3:$AE$2349, 4, FALSE))</f>
        <v/>
      </c>
      <c r="R258" s="11" t="str">
        <f>IF(ISERROR(VLOOKUP(B258, Paste!$N$3:$N$250, 1, FALSE)), "", VLOOKUP(B258, Paste!$N$3:$O$250, 2, FALSE))</f>
        <v/>
      </c>
      <c r="S258" s="27" t="e">
        <f>VLOOKUP($B258, Paste!$W$3:$Z$10064, IF($H$4="Cap Hit",3, IF($H$4="AAV", 4, 2)), FALSE)</f>
        <v>#N/A</v>
      </c>
      <c r="T258" s="11" t="str">
        <f>IF(ISERROR(VLOOKUP(B258, Paste!$Q$3:$Q$245, 1, FALSE)), "", VLOOKUP(B258, Paste!$Q$3:$R$245, 2, FALSE))</f>
        <v/>
      </c>
      <c r="U258" s="18" t="str">
        <f>IF(VLOOKUP(B258, 'Points&amp;Potential'!$B$7:$O$943, 14, FALSE)=0, "", VLOOKUP(B258, 'Points&amp;Potential'!$B$7:$O$943, 14, FALSE))</f>
        <v/>
      </c>
      <c r="V258" s="7" t="str">
        <f>IF(ISERROR(VLOOKUP(B258, Paste!$T$3:$T$1045, 1, FALSE)), "", VLOOKUP(B258, Paste!$T$3:$U$1144, 2, FALSE))</f>
        <v/>
      </c>
    </row>
    <row r="259" spans="1:22">
      <c r="A259" s="11">
        <v>253</v>
      </c>
      <c r="B259" s="67" t="s">
        <v>283</v>
      </c>
      <c r="C259" s="11">
        <f>VLOOKUP(B259, Paste!$AG$3:$AH$2083, 2, FALSE)</f>
        <v>24.9</v>
      </c>
      <c r="D259" s="11" t="str">
        <f>VLOOKUP($B259, Paste!$A$3:$H$933, 6, FALSE)</f>
        <v>RW</v>
      </c>
      <c r="E259" s="11">
        <f>IFERROR(VLOOKUP($B259, Paste!$J$3:$L$933, 3, FALSE), "")</f>
        <v>53</v>
      </c>
      <c r="F259" s="11">
        <f>IFERROR(VLOOKUP($B259, Paste!$J$3:$L$933, 2, FALSE), "")</f>
        <v>70</v>
      </c>
      <c r="G259" s="11" t="str">
        <f>VLOOKUP($B259, Paste!$A$3:$H$933, 8, FALSE)</f>
        <v>MIN</v>
      </c>
      <c r="H259" s="71">
        <f>VLOOKUP($B259, Paste!$A$3:$H$933, 2, FALSE)</f>
        <v>73</v>
      </c>
      <c r="I259" s="71">
        <f>VLOOKUP($B259, Paste!$A$3:$H$933, 3, FALSE)</f>
        <v>13.860938842641289</v>
      </c>
      <c r="J259" s="71">
        <f t="shared" si="3"/>
        <v>24.062074490692055</v>
      </c>
      <c r="K259" s="71">
        <f>VLOOKUP($B259, Paste!$A$3:$H$933, 4, FALSE)</f>
        <v>37.923013333333344</v>
      </c>
      <c r="L259" s="11" t="str">
        <f>IF(ISBLANK(VLOOKUP(B259, 'SOG&amp;PlusMinus'!$B$7:$E$912, 3, FALSE)), "", VLOOKUP(B259,'SOG&amp;PlusMinus'!$B$7:$E$912, 3, FALSE))</f>
        <v>C</v>
      </c>
      <c r="M259" s="11">
        <f>IF(ISBLANK(VLOOKUP(B259, 'SOG&amp;PlusMinus'!$B$7:$E$912, 4, FALSE)), "", VLOOKUP(B259, 'SOG&amp;PlusMinus'!$B$7:$E$912, 4, FALSE))</f>
        <v>2</v>
      </c>
      <c r="N259" s="71">
        <f>VLOOKUP($B259, Paste!$A$3:$H$933, 5, FALSE)</f>
        <v>21.9</v>
      </c>
      <c r="O259" s="11">
        <f>IF(ISERROR(VLOOKUP(B259, Paste!$AB$3:$AE$2349, 3, FALSE)), "", VLOOKUP(B259, Paste!$AB$3:$AE$2349, 3, FALSE))</f>
        <v>88</v>
      </c>
      <c r="P259" s="11">
        <f>IF(ISERROR(VLOOKUP(B259, Paste!$AB$3:$AC$2343, 2, FALSE)), "", VLOOKUP(B259, Paste!$AB$3:$AC$2343, 2, FALSE))</f>
        <v>47</v>
      </c>
      <c r="Q259" s="11">
        <f>IF(ISERROR(VLOOKUP(B259, Paste!$AB$3:$AE$2349, 4, FALSE)), "", VLOOKUP(B259, Paste!$AB$3:$AE$2349, 4, FALSE))</f>
        <v>102</v>
      </c>
      <c r="R259" s="11">
        <f>IF(ISERROR(VLOOKUP(B259, Paste!$N$3:$N$250, 1, FALSE)), "", VLOOKUP(B259, Paste!$N$3:$O$250, 2, FALSE))</f>
        <v>60</v>
      </c>
      <c r="S259" s="27">
        <f>VLOOKUP($B259, Paste!$W$3:$Z$10064, IF($H$4="Cap Hit",3, IF($H$4="AAV", 4, 2)), FALSE)</f>
        <v>2.75</v>
      </c>
      <c r="T259" s="11" t="str">
        <f>IF(ISERROR(VLOOKUP(B259, Paste!$Q$3:$Q$245, 1, FALSE)), "", VLOOKUP(B259, Paste!$Q$3:$R$245, 2, FALSE))</f>
        <v>Y</v>
      </c>
      <c r="U259" s="18" t="str">
        <f>IF(VLOOKUP(B259, 'Points&amp;Potential'!$B$7:$O$943, 14, FALSE)=0, "", VLOOKUP(B259, 'Points&amp;Potential'!$B$7:$O$943, 14, FALSE))</f>
        <v/>
      </c>
      <c r="V259" s="7" t="str">
        <f>IF(ISERROR(VLOOKUP(B259, Paste!$T$3:$T$1045, 1, FALSE)), "", VLOOKUP(B259, Paste!$T$3:$U$1144, 2, FALSE))</f>
        <v/>
      </c>
    </row>
    <row r="260" spans="1:22">
      <c r="A260" s="11">
        <v>254</v>
      </c>
      <c r="B260" s="67" t="s">
        <v>284</v>
      </c>
      <c r="C260" s="11">
        <f>VLOOKUP(B260, Paste!$AG$3:$AH$2083, 2, FALSE)</f>
        <v>23.7</v>
      </c>
      <c r="D260" s="11" t="str">
        <f>VLOOKUP($B260, Paste!$A$3:$H$933, 6, FALSE)</f>
        <v>LW</v>
      </c>
      <c r="E260" s="11">
        <f>IFERROR(VLOOKUP($B260, Paste!$J$3:$L$933, 3, FALSE), "")</f>
        <v>50</v>
      </c>
      <c r="F260" s="11">
        <f>IFERROR(VLOOKUP($B260, Paste!$J$3:$L$933, 2, FALSE), "")</f>
        <v>63</v>
      </c>
      <c r="G260" s="11" t="str">
        <f>VLOOKUP($B260, Paste!$A$3:$H$933, 8, FALSE)</f>
        <v>SJS</v>
      </c>
      <c r="H260" s="71">
        <f>VLOOKUP($B260, Paste!$A$3:$H$933, 2, FALSE)</f>
        <v>80</v>
      </c>
      <c r="I260" s="71">
        <f>VLOOKUP($B260, Paste!$A$3:$H$933, 3, FALSE)</f>
        <v>16</v>
      </c>
      <c r="J260" s="71">
        <f t="shared" si="3"/>
        <v>21.90658333333333</v>
      </c>
      <c r="K260" s="71">
        <f>VLOOKUP($B260, Paste!$A$3:$H$933, 4, FALSE)</f>
        <v>37.90658333333333</v>
      </c>
      <c r="L260" s="11" t="str">
        <f>IF(ISBLANK(VLOOKUP(B260, 'SOG&amp;PlusMinus'!$B$7:$E$912, 3, FALSE)), "", VLOOKUP(B260,'SOG&amp;PlusMinus'!$B$7:$E$912, 3, FALSE))</f>
        <v>B</v>
      </c>
      <c r="M260" s="11" t="str">
        <f>IF(ISBLANK(VLOOKUP(B260, 'SOG&amp;PlusMinus'!$B$7:$E$912, 4, FALSE)), "", VLOOKUP(B260, 'SOG&amp;PlusMinus'!$B$7:$E$912, 4, FALSE))</f>
        <v/>
      </c>
      <c r="N260" s="71">
        <f>VLOOKUP($B260, Paste!$A$3:$H$933, 5, FALSE)</f>
        <v>13.223140495867769</v>
      </c>
      <c r="O260" s="11">
        <f>IF(ISERROR(VLOOKUP(B260, Paste!$AB$3:$AE$2349, 3, FALSE)), "", VLOOKUP(B260, Paste!$AB$3:$AE$2349, 3, FALSE))</f>
        <v>96</v>
      </c>
      <c r="P260" s="11">
        <f>IF(ISERROR(VLOOKUP(B260, Paste!$AB$3:$AC$2343, 2, FALSE)), "", VLOOKUP(B260, Paste!$AB$3:$AC$2343, 2, FALSE))</f>
        <v>48</v>
      </c>
      <c r="Q260" s="11">
        <f>IF(ISERROR(VLOOKUP(B260, Paste!$AB$3:$AE$2349, 4, FALSE)), "", VLOOKUP(B260, Paste!$AB$3:$AE$2349, 4, FALSE))</f>
        <v>120</v>
      </c>
      <c r="R260" s="11" t="str">
        <f>IF(ISERROR(VLOOKUP(B260, Paste!$N$3:$N$250, 1, FALSE)), "", VLOOKUP(B260, Paste!$N$3:$O$250, 2, FALSE))</f>
        <v/>
      </c>
      <c r="S260" s="27" t="e">
        <f>VLOOKUP($B260, Paste!$W$3:$Z$10064, IF($H$4="Cap Hit",3, IF($H$4="AAV", 4, 2)), FALSE)</f>
        <v>#N/A</v>
      </c>
      <c r="T260" s="11" t="str">
        <f>IF(ISERROR(VLOOKUP(B260, Paste!$Q$3:$Q$245, 1, FALSE)), "", VLOOKUP(B260, Paste!$Q$3:$R$245, 2, FALSE))</f>
        <v/>
      </c>
      <c r="U260" s="18" t="str">
        <f>IF(VLOOKUP(B260, 'Points&amp;Potential'!$B$7:$O$943, 14, FALSE)=0, "", VLOOKUP(B260, 'Points&amp;Potential'!$B$7:$O$943, 14, FALSE))</f>
        <v/>
      </c>
      <c r="V260" s="7" t="str">
        <f>IF(ISERROR(VLOOKUP(B260, Paste!$T$3:$T$1045, 1, FALSE)), "", VLOOKUP(B260, Paste!$T$3:$U$1144, 2, FALSE))</f>
        <v/>
      </c>
    </row>
    <row r="261" spans="1:22">
      <c r="A261" s="11">
        <v>255</v>
      </c>
      <c r="B261" s="67" t="s">
        <v>285</v>
      </c>
      <c r="C261" s="11">
        <f>VLOOKUP(B261, Paste!$AG$3:$AH$2083, 2, FALSE)</f>
        <v>33.4</v>
      </c>
      <c r="D261" s="11" t="str">
        <f>VLOOKUP($B261, Paste!$A$3:$H$933, 6, FALSE)</f>
        <v>C</v>
      </c>
      <c r="E261" s="11">
        <f>IFERROR(VLOOKUP($B261, Paste!$J$3:$L$933, 3, FALSE), "")</f>
        <v>42</v>
      </c>
      <c r="F261" s="11">
        <f>IFERROR(VLOOKUP($B261, Paste!$J$3:$L$933, 2, FALSE), "")</f>
        <v>67</v>
      </c>
      <c r="G261" s="11" t="str">
        <f>VLOOKUP($B261, Paste!$A$3:$H$933, 8, FALSE)</f>
        <v>VGK</v>
      </c>
      <c r="H261" s="71">
        <f>VLOOKUP($B261, Paste!$A$3:$H$933, 2, FALSE)</f>
        <v>58</v>
      </c>
      <c r="I261" s="71">
        <f>VLOOKUP($B261, Paste!$A$3:$H$933, 3, FALSE)</f>
        <v>16.447944964149183</v>
      </c>
      <c r="J261" s="71">
        <f t="shared" si="3"/>
        <v>21.412976035850821</v>
      </c>
      <c r="K261" s="71">
        <f>VLOOKUP($B261, Paste!$A$3:$H$933, 4, FALSE)</f>
        <v>37.860921000000005</v>
      </c>
      <c r="L261" s="11" t="str">
        <f>IF(ISBLANK(VLOOKUP(B261, 'SOG&amp;PlusMinus'!$B$7:$E$912, 3, FALSE)), "", VLOOKUP(B261,'SOG&amp;PlusMinus'!$B$7:$E$912, 3, FALSE))</f>
        <v>B</v>
      </c>
      <c r="M261" s="11">
        <f>IF(ISBLANK(VLOOKUP(B261, 'SOG&amp;PlusMinus'!$B$7:$E$912, 4, FALSE)), "", VLOOKUP(B261, 'SOG&amp;PlusMinus'!$B$7:$E$912, 4, FALSE))</f>
        <v>2</v>
      </c>
      <c r="N261" s="71">
        <f>VLOOKUP($B261, Paste!$A$3:$H$933, 5, FALSE)</f>
        <v>12.7007299270073</v>
      </c>
      <c r="O261" s="11">
        <f>IF(ISERROR(VLOOKUP(B261, Paste!$AB$3:$AE$2349, 3, FALSE)), "", VLOOKUP(B261, Paste!$AB$3:$AE$2349, 3, FALSE))</f>
        <v>23</v>
      </c>
      <c r="P261" s="11">
        <f>IF(ISERROR(VLOOKUP(B261, Paste!$AB$3:$AC$2343, 2, FALSE)), "", VLOOKUP(B261, Paste!$AB$3:$AC$2343, 2, FALSE))</f>
        <v>42</v>
      </c>
      <c r="Q261" s="11">
        <f>IF(ISERROR(VLOOKUP(B261, Paste!$AB$3:$AE$2349, 4, FALSE)), "", VLOOKUP(B261, Paste!$AB$3:$AE$2349, 4, FALSE))</f>
        <v>128</v>
      </c>
      <c r="R261" s="11">
        <f>IF(ISERROR(VLOOKUP(B261, Paste!$N$3:$N$250, 1, FALSE)), "", VLOOKUP(B261, Paste!$N$3:$O$250, 2, FALSE))</f>
        <v>55</v>
      </c>
      <c r="S261" s="27">
        <f>VLOOKUP($B261, Paste!$W$3:$Z$10064, IF($H$4="Cap Hit",3, IF($H$4="AAV", 4, 2)), FALSE)</f>
        <v>5.9</v>
      </c>
      <c r="T261" s="11" t="str">
        <f>IF(ISERROR(VLOOKUP(B261, Paste!$Q$3:$Q$245, 1, FALSE)), "", VLOOKUP(B261, Paste!$Q$3:$R$245, 2, FALSE))</f>
        <v>Y</v>
      </c>
      <c r="U261" s="18" t="str">
        <f>IF(VLOOKUP(B261, 'Points&amp;Potential'!$B$7:$O$943, 14, FALSE)=0, "", VLOOKUP(B261, 'Points&amp;Potential'!$B$7:$O$943, 14, FALSE))</f>
        <v/>
      </c>
      <c r="V261" s="7" t="str">
        <f>IF(ISERROR(VLOOKUP(B261, Paste!$T$3:$T$1045, 1, FALSE)), "", VLOOKUP(B261, Paste!$T$3:$U$1144, 2, FALSE))</f>
        <v/>
      </c>
    </row>
    <row r="262" spans="1:22">
      <c r="A262" s="11">
        <v>256</v>
      </c>
      <c r="B262" s="67" t="s">
        <v>286</v>
      </c>
      <c r="C262" s="11">
        <f>VLOOKUP(B262, Paste!$AG$3:$AH$2083, 2, FALSE)</f>
        <v>21.7</v>
      </c>
      <c r="D262" s="11" t="str">
        <f>VLOOKUP($B262, Paste!$A$3:$H$933, 6, FALSE)</f>
        <v>C</v>
      </c>
      <c r="E262" s="11">
        <f>IFERROR(VLOOKUP($B262, Paste!$J$3:$L$933, 3, FALSE), "")</f>
        <v>45</v>
      </c>
      <c r="F262" s="11">
        <f>IFERROR(VLOOKUP($B262, Paste!$J$3:$L$933, 2, FALSE), "")</f>
        <v>75</v>
      </c>
      <c r="G262" s="11" t="str">
        <f>VLOOKUP($B262, Paste!$A$3:$H$933, 8, FALSE)</f>
        <v>MIN</v>
      </c>
      <c r="H262" s="71">
        <f>VLOOKUP($B262, Paste!$A$3:$H$933, 2, FALSE)</f>
        <v>78</v>
      </c>
      <c r="I262" s="71">
        <f>VLOOKUP($B262, Paste!$A$3:$H$933, 3, FALSE)</f>
        <v>14.04</v>
      </c>
      <c r="J262" s="71">
        <f t="shared" si="3"/>
        <v>23.740355853658535</v>
      </c>
      <c r="K262" s="71">
        <f>VLOOKUP($B262, Paste!$A$3:$H$933, 4, FALSE)</f>
        <v>37.780355853658534</v>
      </c>
      <c r="L262" s="11" t="str">
        <f>IF(ISBLANK(VLOOKUP(B262, 'SOG&amp;PlusMinus'!$B$7:$E$912, 3, FALSE)), "", VLOOKUP(B262,'SOG&amp;PlusMinus'!$B$7:$E$912, 3, FALSE))</f>
        <v>C</v>
      </c>
      <c r="M262" s="11">
        <f>IF(ISBLANK(VLOOKUP(B262, 'SOG&amp;PlusMinus'!$B$7:$E$912, 4, FALSE)), "", VLOOKUP(B262, 'SOG&amp;PlusMinus'!$B$7:$E$912, 4, FALSE))</f>
        <v>2</v>
      </c>
      <c r="N262" s="71">
        <f>VLOOKUP($B262, Paste!$A$3:$H$933, 5, FALSE)</f>
        <v>46.8</v>
      </c>
      <c r="O262" s="11">
        <f>IF(ISERROR(VLOOKUP(B262, Paste!$AB$3:$AE$2349, 3, FALSE)), "", VLOOKUP(B262, Paste!$AB$3:$AE$2349, 3, FALSE))</f>
        <v>94</v>
      </c>
      <c r="P262" s="11">
        <f>IF(ISERROR(VLOOKUP(B262, Paste!$AB$3:$AC$2343, 2, FALSE)), "", VLOOKUP(B262, Paste!$AB$3:$AC$2343, 2, FALSE))</f>
        <v>31</v>
      </c>
      <c r="Q262" s="11">
        <f>IF(ISERROR(VLOOKUP(B262, Paste!$AB$3:$AE$2349, 4, FALSE)), "", VLOOKUP(B262, Paste!$AB$3:$AE$2349, 4, FALSE))</f>
        <v>140</v>
      </c>
      <c r="R262" s="11">
        <f>IF(ISERROR(VLOOKUP(B262, Paste!$N$3:$N$250, 1, FALSE)), "", VLOOKUP(B262, Paste!$N$3:$O$250, 2, FALSE))</f>
        <v>50</v>
      </c>
      <c r="S262" s="27">
        <f>VLOOKUP($B262, Paste!$W$3:$Z$10064, IF($H$4="Cap Hit",3, IF($H$4="AAV", 4, 2)), FALSE)</f>
        <v>2.0750000000000002</v>
      </c>
      <c r="T262" s="11" t="str">
        <f>IF(ISERROR(VLOOKUP(B262, Paste!$Q$3:$Q$245, 1, FALSE)), "", VLOOKUP(B262, Paste!$Q$3:$R$245, 2, FALSE))</f>
        <v/>
      </c>
      <c r="U262" s="18" t="str">
        <f>IF(VLOOKUP(B262, 'Points&amp;Potential'!$B$7:$O$943, 14, FALSE)=0, "", VLOOKUP(B262, 'Points&amp;Potential'!$B$7:$O$943, 14, FALSE))</f>
        <v/>
      </c>
      <c r="V262" s="7" t="str">
        <f>IF(ISERROR(VLOOKUP(B262, Paste!$T$3:$T$1045, 1, FALSE)), "", VLOOKUP(B262, Paste!$T$3:$U$1144, 2, FALSE))</f>
        <v>Y</v>
      </c>
    </row>
    <row r="263" spans="1:22">
      <c r="A263" s="11">
        <v>257</v>
      </c>
      <c r="B263" s="67" t="s">
        <v>287</v>
      </c>
      <c r="C263" s="11">
        <f>VLOOKUP(B263, Paste!$AG$3:$AH$2083, 2, FALSE)</f>
        <v>31.7</v>
      </c>
      <c r="D263" s="11" t="str">
        <f>VLOOKUP($B263, Paste!$A$3:$H$933, 6, FALSE)</f>
        <v>LW</v>
      </c>
      <c r="E263" s="11">
        <f>IFERROR(VLOOKUP($B263, Paste!$J$3:$L$933, 3, FALSE), "")</f>
        <v>33</v>
      </c>
      <c r="F263" s="11">
        <f>IFERROR(VLOOKUP($B263, Paste!$J$3:$L$933, 2, FALSE), "")</f>
        <v>58</v>
      </c>
      <c r="G263" s="11" t="str">
        <f>VLOOKUP($B263, Paste!$A$3:$H$933, 8, FALSE)</f>
        <v>TBL</v>
      </c>
      <c r="H263" s="71">
        <f>VLOOKUP($B263, Paste!$A$3:$H$933, 2, FALSE)</f>
        <v>80.333333333333329</v>
      </c>
      <c r="I263" s="71">
        <f>VLOOKUP($B263, Paste!$A$3:$H$933, 3, FALSE)</f>
        <v>18.476666666666667</v>
      </c>
      <c r="J263" s="71">
        <f t="shared" ref="J263:J326" si="4">K263-I263</f>
        <v>19.038628458333342</v>
      </c>
      <c r="K263" s="71">
        <f>VLOOKUP($B263, Paste!$A$3:$H$933, 4, FALSE)</f>
        <v>37.515295125000009</v>
      </c>
      <c r="L263" s="11" t="str">
        <f>IF(ISBLANK(VLOOKUP(B263, 'SOG&amp;PlusMinus'!$B$7:$E$912, 3, FALSE)), "", VLOOKUP(B263,'SOG&amp;PlusMinus'!$B$7:$E$912, 3, FALSE))</f>
        <v>B</v>
      </c>
      <c r="M263" s="11">
        <f>IF(ISBLANK(VLOOKUP(B263, 'SOG&amp;PlusMinus'!$B$7:$E$912, 4, FALSE)), "", VLOOKUP(B263, 'SOG&amp;PlusMinus'!$B$7:$E$912, 4, FALSE))</f>
        <v>2</v>
      </c>
      <c r="N263" s="71">
        <f>VLOOKUP($B263, Paste!$A$3:$H$933, 5, FALSE)</f>
        <v>14.459999999999999</v>
      </c>
      <c r="O263" s="11">
        <f>IF(ISERROR(VLOOKUP(B263, Paste!$AB$3:$AE$2349, 3, FALSE)), "", VLOOKUP(B263, Paste!$AB$3:$AE$2349, 3, FALSE))</f>
        <v>32</v>
      </c>
      <c r="P263" s="11">
        <f>IF(ISERROR(VLOOKUP(B263, Paste!$AB$3:$AC$2343, 2, FALSE)), "", VLOOKUP(B263, Paste!$AB$3:$AC$2343, 2, FALSE))</f>
        <v>28</v>
      </c>
      <c r="Q263" s="11">
        <f>IF(ISERROR(VLOOKUP(B263, Paste!$AB$3:$AE$2349, 4, FALSE)), "", VLOOKUP(B263, Paste!$AB$3:$AE$2349, 4, FALSE))</f>
        <v>121</v>
      </c>
      <c r="R263" s="11" t="str">
        <f>IF(ISERROR(VLOOKUP(B263, Paste!$N$3:$N$250, 1, FALSE)), "", VLOOKUP(B263, Paste!$N$3:$O$250, 2, FALSE))</f>
        <v/>
      </c>
      <c r="S263" s="27">
        <f>VLOOKUP($B263, Paste!$W$3:$Z$10064, IF($H$4="Cap Hit",3, IF($H$4="AAV", 4, 2)), FALSE)</f>
        <v>3.85</v>
      </c>
      <c r="T263" s="11" t="str">
        <f>IF(ISERROR(VLOOKUP(B263, Paste!$Q$3:$Q$245, 1, FALSE)), "", VLOOKUP(B263, Paste!$Q$3:$R$245, 2, FALSE))</f>
        <v/>
      </c>
      <c r="U263" s="18" t="str">
        <f>IF(VLOOKUP(B263, 'Points&amp;Potential'!$B$7:$O$943, 14, FALSE)=0, "", VLOOKUP(B263, 'Points&amp;Potential'!$B$7:$O$943, 14, FALSE))</f>
        <v/>
      </c>
      <c r="V263" s="7" t="str">
        <f>IF(ISERROR(VLOOKUP(B263, Paste!$T$3:$T$1045, 1, FALSE)), "", VLOOKUP(B263, Paste!$T$3:$U$1144, 2, FALSE))</f>
        <v/>
      </c>
    </row>
    <row r="264" spans="1:22">
      <c r="A264" s="11">
        <v>258</v>
      </c>
      <c r="B264" s="67" t="s">
        <v>288</v>
      </c>
      <c r="C264" s="11">
        <f>VLOOKUP(B264, Paste!$AG$3:$AH$2083, 2, FALSE)</f>
        <v>21.9</v>
      </c>
      <c r="D264" s="11" t="str">
        <f>VLOOKUP($B264, Paste!$A$3:$H$933, 6, FALSE)</f>
        <v>C</v>
      </c>
      <c r="E264" s="11">
        <f>IFERROR(VLOOKUP($B264, Paste!$J$3:$L$933, 3, FALSE), "")</f>
        <v>53</v>
      </c>
      <c r="F264" s="11">
        <f>IFERROR(VLOOKUP($B264, Paste!$J$3:$L$933, 2, FALSE), "")</f>
        <v>68</v>
      </c>
      <c r="G264" s="11" t="str">
        <f>VLOOKUP($B264, Paste!$A$3:$H$933, 8, FALSE)</f>
        <v>BOS</v>
      </c>
      <c r="H264" s="71">
        <f>VLOOKUP($B264, Paste!$A$3:$H$933, 2, FALSE)</f>
        <v>84</v>
      </c>
      <c r="I264" s="71">
        <f>VLOOKUP($B264, Paste!$A$3:$H$933, 3, FALSE)</f>
        <v>16.8</v>
      </c>
      <c r="J264" s="71">
        <f t="shared" si="4"/>
        <v>20.653641225000012</v>
      </c>
      <c r="K264" s="71">
        <f>VLOOKUP($B264, Paste!$A$3:$H$933, 4, FALSE)</f>
        <v>37.453641225000013</v>
      </c>
      <c r="L264" s="11" t="str">
        <f>IF(ISBLANK(VLOOKUP(B264, 'SOG&amp;PlusMinus'!$B$7:$E$912, 3, FALSE)), "", VLOOKUP(B264,'SOG&amp;PlusMinus'!$B$7:$E$912, 3, FALSE))</f>
        <v>A</v>
      </c>
      <c r="M264" s="11" t="str">
        <f>IF(ISBLANK(VLOOKUP(B264, 'SOG&amp;PlusMinus'!$B$7:$E$912, 4, FALSE)), "", VLOOKUP(B264, 'SOG&amp;PlusMinus'!$B$7:$E$912, 4, FALSE))</f>
        <v/>
      </c>
      <c r="N264" s="71">
        <f>VLOOKUP($B264, Paste!$A$3:$H$933, 5, FALSE)</f>
        <v>18.841121495327101</v>
      </c>
      <c r="O264" s="11">
        <f>IF(ISERROR(VLOOKUP(B264, Paste!$AB$3:$AE$2349, 3, FALSE)), "", VLOOKUP(B264, Paste!$AB$3:$AE$2349, 3, FALSE))</f>
        <v>151</v>
      </c>
      <c r="P264" s="11">
        <f>IF(ISERROR(VLOOKUP(B264, Paste!$AB$3:$AC$2343, 2, FALSE)), "", VLOOKUP(B264, Paste!$AB$3:$AC$2343, 2, FALSE))</f>
        <v>59</v>
      </c>
      <c r="Q264" s="11">
        <f>IF(ISERROR(VLOOKUP(B264, Paste!$AB$3:$AE$2349, 4, FALSE)), "", VLOOKUP(B264, Paste!$AB$3:$AE$2349, 4, FALSE))</f>
        <v>126</v>
      </c>
      <c r="R264" s="11">
        <f>IF(ISERROR(VLOOKUP(B264, Paste!$N$3:$N$250, 1, FALSE)), "", VLOOKUP(B264, Paste!$N$3:$O$250, 2, FALSE))</f>
        <v>50</v>
      </c>
      <c r="S264" s="27">
        <f>VLOOKUP($B264, Paste!$W$3:$Z$10064, IF($H$4="Cap Hit",3, IF($H$4="AAV", 4, 2)), FALSE)</f>
        <v>0.816666</v>
      </c>
      <c r="T264" s="11" t="str">
        <f>IF(ISERROR(VLOOKUP(B264, Paste!$Q$3:$Q$245, 1, FALSE)), "", VLOOKUP(B264, Paste!$Q$3:$R$245, 2, FALSE))</f>
        <v/>
      </c>
      <c r="U264" s="18" t="str">
        <f>IF(VLOOKUP(B264, 'Points&amp;Potential'!$B$7:$O$943, 14, FALSE)=0, "", VLOOKUP(B264, 'Points&amp;Potential'!$B$7:$O$943, 14, FALSE))</f>
        <v/>
      </c>
      <c r="V264" s="7" t="str">
        <f>IF(ISERROR(VLOOKUP(B264, Paste!$T$3:$T$1045, 1, FALSE)), "", VLOOKUP(B264, Paste!$T$3:$U$1144, 2, FALSE))</f>
        <v/>
      </c>
    </row>
    <row r="265" spans="1:22">
      <c r="A265" s="11">
        <v>259</v>
      </c>
      <c r="B265" s="67" t="s">
        <v>289</v>
      </c>
      <c r="C265" s="11">
        <f>VLOOKUP(B265, Paste!$AG$3:$AH$2083, 2, FALSE)</f>
        <v>34.4</v>
      </c>
      <c r="D265" s="11" t="str">
        <f>VLOOKUP($B265, Paste!$A$3:$H$933, 6, FALSE)</f>
        <v>C</v>
      </c>
      <c r="E265" s="11">
        <f>IFERROR(VLOOKUP($B265, Paste!$J$3:$L$933, 3, FALSE), "")</f>
        <v>50</v>
      </c>
      <c r="F265" s="11">
        <f>IFERROR(VLOOKUP($B265, Paste!$J$3:$L$933, 2, FALSE), "")</f>
        <v>67</v>
      </c>
      <c r="G265" s="11" t="str">
        <f>VLOOKUP($B265, Paste!$A$3:$H$933, 8, FALSE)</f>
        <v>DAL</v>
      </c>
      <c r="H265" s="71">
        <f>VLOOKUP($B265, Paste!$A$3:$H$933, 2, FALSE)</f>
        <v>50</v>
      </c>
      <c r="I265" s="71">
        <f>VLOOKUP($B265, Paste!$A$3:$H$933, 3, FALSE)</f>
        <v>16.71789914392285</v>
      </c>
      <c r="J265" s="71">
        <f t="shared" si="4"/>
        <v>20.68835085607715</v>
      </c>
      <c r="K265" s="71">
        <f>VLOOKUP($B265, Paste!$A$3:$H$933, 4, FALSE)</f>
        <v>37.40625</v>
      </c>
      <c r="L265" s="11" t="str">
        <f>IF(ISBLANK(VLOOKUP(B265, 'SOG&amp;PlusMinus'!$B$7:$E$912, 3, FALSE)), "", VLOOKUP(B265,'SOG&amp;PlusMinus'!$B$7:$E$912, 3, FALSE))</f>
        <v>A</v>
      </c>
      <c r="M265" s="11">
        <f>IF(ISBLANK(VLOOKUP(B265, 'SOG&amp;PlusMinus'!$B$7:$E$912, 4, FALSE)), "", VLOOKUP(B265, 'SOG&amp;PlusMinus'!$B$7:$E$912, 4, FALSE))</f>
        <v>2</v>
      </c>
      <c r="N265" s="71">
        <f>VLOOKUP($B265, Paste!$A$3:$H$933, 5, FALSE)</f>
        <v>13.913043478260869</v>
      </c>
      <c r="O265" s="11">
        <f>IF(ISERROR(VLOOKUP(B265, Paste!$AB$3:$AE$2349, 3, FALSE)), "", VLOOKUP(B265, Paste!$AB$3:$AE$2349, 3, FALSE))</f>
        <v>37</v>
      </c>
      <c r="P265" s="11">
        <f>IF(ISERROR(VLOOKUP(B265, Paste!$AB$3:$AC$2343, 2, FALSE)), "", VLOOKUP(B265, Paste!$AB$3:$AC$2343, 2, FALSE))</f>
        <v>15</v>
      </c>
      <c r="Q265" s="11">
        <f>IF(ISERROR(VLOOKUP(B265, Paste!$AB$3:$AE$2349, 4, FALSE)), "", VLOOKUP(B265, Paste!$AB$3:$AE$2349, 4, FALSE))</f>
        <v>100</v>
      </c>
      <c r="R265" s="11" t="str">
        <f>IF(ISERROR(VLOOKUP(B265, Paste!$N$3:$N$250, 1, FALSE)), "", VLOOKUP(B265, Paste!$N$3:$O$250, 2, FALSE))</f>
        <v/>
      </c>
      <c r="S265" s="27">
        <f>VLOOKUP($B265, Paste!$W$3:$Z$10064, IF($H$4="Cap Hit",3, IF($H$4="AAV", 4, 2)), FALSE)</f>
        <v>9.85</v>
      </c>
      <c r="T265" s="11" t="str">
        <f>IF(ISERROR(VLOOKUP(B265, Paste!$Q$3:$Q$245, 1, FALSE)), "", VLOOKUP(B265, Paste!$Q$3:$R$245, 2, FALSE))</f>
        <v>Y</v>
      </c>
      <c r="U265" s="18" t="str">
        <f>IF(VLOOKUP(B265, 'Points&amp;Potential'!$B$7:$O$943, 14, FALSE)=0, "", VLOOKUP(B265, 'Points&amp;Potential'!$B$7:$O$943, 14, FALSE))</f>
        <v/>
      </c>
      <c r="V265" s="7" t="str">
        <f>IF(ISERROR(VLOOKUP(B265, Paste!$T$3:$T$1045, 1, FALSE)), "", VLOOKUP(B265, Paste!$T$3:$U$1144, 2, FALSE))</f>
        <v/>
      </c>
    </row>
    <row r="266" spans="1:22">
      <c r="A266" s="11">
        <v>260</v>
      </c>
      <c r="B266" s="10" t="s">
        <v>290</v>
      </c>
      <c r="C266" s="11">
        <f>VLOOKUP(B266, Paste!$AG$3:$AH$2083, 2, FALSE)</f>
        <v>27.9</v>
      </c>
      <c r="D266" s="11" t="str">
        <f>VLOOKUP($B266, Paste!$A$3:$H$933, 6, FALSE)</f>
        <v>RD</v>
      </c>
      <c r="E266" s="11">
        <f>IFERROR(VLOOKUP($B266, Paste!$J$3:$L$933, 3, FALSE), "")</f>
        <v>35</v>
      </c>
      <c r="F266" s="11">
        <f>IFERROR(VLOOKUP($B266, Paste!$J$3:$L$933, 2, FALSE), "")</f>
        <v>40</v>
      </c>
      <c r="G266" s="11" t="str">
        <f>VLOOKUP($B266, Paste!$A$3:$H$933, 8, FALSE)</f>
        <v>COL</v>
      </c>
      <c r="H266" s="71">
        <f>VLOOKUP($B266, Paste!$A$3:$H$933, 2, FALSE)</f>
        <v>82</v>
      </c>
      <c r="I266" s="71">
        <f>VLOOKUP($B266, Paste!$A$3:$H$933, 3, FALSE)</f>
        <v>8.9336930043873028</v>
      </c>
      <c r="J266" s="71">
        <f t="shared" si="4"/>
        <v>28.363414317834916</v>
      </c>
      <c r="K266" s="71">
        <f>VLOOKUP($B266, Paste!$A$3:$H$933, 4, FALSE)</f>
        <v>37.297107322222217</v>
      </c>
      <c r="L266" s="11" t="str">
        <f>IF(ISBLANK(VLOOKUP(B266, 'SOG&amp;PlusMinus'!$B$7:$E$912, 3, FALSE)), "", VLOOKUP(B266,'SOG&amp;PlusMinus'!$B$7:$E$912, 3, FALSE))</f>
        <v>A</v>
      </c>
      <c r="M266" s="11" t="str">
        <f>IF(ISBLANK(VLOOKUP(B266, 'SOG&amp;PlusMinus'!$B$7:$E$912, 4, FALSE)), "", VLOOKUP(B266, 'SOG&amp;PlusMinus'!$B$7:$E$912, 4, FALSE))</f>
        <v/>
      </c>
      <c r="N266" s="71">
        <f>VLOOKUP($B266, Paste!$A$3:$H$933, 5, FALSE)</f>
        <v>19.933701657458563</v>
      </c>
      <c r="O266" s="11">
        <f>IF(ISERROR(VLOOKUP(B266, Paste!$AB$3:$AE$2349, 3, FALSE)), "", VLOOKUP(B266, Paste!$AB$3:$AE$2349, 3, FALSE))</f>
        <v>49</v>
      </c>
      <c r="P266" s="11">
        <f>IF(ISERROR(VLOOKUP(B266, Paste!$AB$3:$AC$2343, 2, FALSE)), "", VLOOKUP(B266, Paste!$AB$3:$AC$2343, 2, FALSE))</f>
        <v>101</v>
      </c>
      <c r="Q266" s="11">
        <f>IF(ISERROR(VLOOKUP(B266, Paste!$AB$3:$AE$2349, 4, FALSE)), "", VLOOKUP(B266, Paste!$AB$3:$AE$2349, 4, FALSE))</f>
        <v>172</v>
      </c>
      <c r="R266" s="11">
        <f>IF(ISERROR(VLOOKUP(B266, Paste!$N$3:$N$250, 1, FALSE)), "", VLOOKUP(B266, Paste!$N$3:$O$250, 2, FALSE))</f>
        <v>45</v>
      </c>
      <c r="S266" s="27">
        <f>VLOOKUP($B266, Paste!$W$3:$Z$10064, IF($H$4="Cap Hit",3, IF($H$4="AAV", 4, 2)), FALSE)</f>
        <v>4.75</v>
      </c>
      <c r="T266" s="11" t="str">
        <f>IF(ISERROR(VLOOKUP(B266, Paste!$Q$3:$Q$245, 1, FALSE)), "", VLOOKUP(B266, Paste!$Q$3:$R$245, 2, FALSE))</f>
        <v/>
      </c>
      <c r="U266" s="18" t="str">
        <f>IF(VLOOKUP(B266, 'Points&amp;Potential'!$B$7:$O$943, 14, FALSE)=0, "", VLOOKUP(B266, 'Points&amp;Potential'!$B$7:$O$943, 14, FALSE))</f>
        <v/>
      </c>
      <c r="V266" s="7" t="str">
        <f>IF(ISERROR(VLOOKUP(B266, Paste!$T$3:$T$1045, 1, FALSE)), "", VLOOKUP(B266, Paste!$T$3:$U$1144, 2, FALSE))</f>
        <v/>
      </c>
    </row>
    <row r="267" spans="1:22">
      <c r="A267" s="11">
        <v>261</v>
      </c>
      <c r="B267" s="67" t="s">
        <v>291</v>
      </c>
      <c r="C267" s="11">
        <f>VLOOKUP(B267, Paste!$AG$3:$AH$2083, 2, FALSE)</f>
        <v>26.6</v>
      </c>
      <c r="D267" s="11" t="str">
        <f>VLOOKUP($B267, Paste!$A$3:$H$933, 6, FALSE)</f>
        <v>RW</v>
      </c>
      <c r="E267" s="11">
        <f>IFERROR(VLOOKUP($B267, Paste!$J$3:$L$933, 3, FALSE), "")</f>
        <v>45</v>
      </c>
      <c r="F267" s="11">
        <f>IFERROR(VLOOKUP($B267, Paste!$J$3:$L$933, 2, FALSE), "")</f>
        <v>65</v>
      </c>
      <c r="G267" s="11" t="str">
        <f>VLOOKUP($B267, Paste!$A$3:$H$933, 8, FALSE)</f>
        <v>VAN</v>
      </c>
      <c r="H267" s="71">
        <f>VLOOKUP($B267, Paste!$A$3:$H$933, 2, FALSE)</f>
        <v>80</v>
      </c>
      <c r="I267" s="71">
        <f>VLOOKUP($B267, Paste!$A$3:$H$933, 3, FALSE)</f>
        <v>15.2</v>
      </c>
      <c r="J267" s="71">
        <f t="shared" si="4"/>
        <v>22.071033333333329</v>
      </c>
      <c r="K267" s="71">
        <f>VLOOKUP($B267, Paste!$A$3:$H$933, 4, FALSE)</f>
        <v>37.271033333333328</v>
      </c>
      <c r="L267" s="11" t="str">
        <f>IF(ISBLANK(VLOOKUP(B267, 'SOG&amp;PlusMinus'!$B$7:$E$912, 3, FALSE)), "", VLOOKUP(B267,'SOG&amp;PlusMinus'!$B$7:$E$912, 3, FALSE))</f>
        <v>D</v>
      </c>
      <c r="M267" s="11">
        <f>IF(ISBLANK(VLOOKUP(B267, 'SOG&amp;PlusMinus'!$B$7:$E$912, 4, FALSE)), "", VLOOKUP(B267, 'SOG&amp;PlusMinus'!$B$7:$E$912, 4, FALSE))</f>
        <v>2</v>
      </c>
      <c r="N267" s="71">
        <f>VLOOKUP($B267, Paste!$A$3:$H$933, 5, FALSE)</f>
        <v>40</v>
      </c>
      <c r="O267" s="11">
        <f>IF(ISERROR(VLOOKUP(B267, Paste!$AB$3:$AE$2349, 3, FALSE)), "", VLOOKUP(B267, Paste!$AB$3:$AE$2349, 3, FALSE))</f>
        <v>85</v>
      </c>
      <c r="P267" s="11">
        <f>IF(ISERROR(VLOOKUP(B267, Paste!$AB$3:$AC$2343, 2, FALSE)), "", VLOOKUP(B267, Paste!$AB$3:$AC$2343, 2, FALSE))</f>
        <v>24</v>
      </c>
      <c r="Q267" s="11">
        <f>IF(ISERROR(VLOOKUP(B267, Paste!$AB$3:$AE$2349, 4, FALSE)), "", VLOOKUP(B267, Paste!$AB$3:$AE$2349, 4, FALSE))</f>
        <v>136</v>
      </c>
      <c r="R267" s="11">
        <f>IF(ISERROR(VLOOKUP(B267, Paste!$N$3:$N$250, 1, FALSE)), "", VLOOKUP(B267, Paste!$N$3:$O$250, 2, FALSE))</f>
        <v>50</v>
      </c>
      <c r="S267" s="27">
        <f>VLOOKUP($B267, Paste!$W$3:$Z$10064, IF($H$4="Cap Hit",3, IF($H$4="AAV", 4, 2)), FALSE)</f>
        <v>2.25</v>
      </c>
      <c r="T267" s="11" t="str">
        <f>IF(ISERROR(VLOOKUP(B267, Paste!$Q$3:$Q$245, 1, FALSE)), "", VLOOKUP(B267, Paste!$Q$3:$R$245, 2, FALSE))</f>
        <v/>
      </c>
      <c r="U267" s="18" t="str">
        <f>IF(VLOOKUP(B267, 'Points&amp;Potential'!$B$7:$O$943, 14, FALSE)=0, "", VLOOKUP(B267, 'Points&amp;Potential'!$B$7:$O$943, 14, FALSE))</f>
        <v/>
      </c>
      <c r="V267" s="7" t="str">
        <f>IF(ISERROR(VLOOKUP(B267, Paste!$T$3:$T$1045, 1, FALSE)), "", VLOOKUP(B267, Paste!$T$3:$U$1144, 2, FALSE))</f>
        <v/>
      </c>
    </row>
    <row r="268" spans="1:22">
      <c r="A268" s="11">
        <v>262</v>
      </c>
      <c r="B268" s="67" t="s">
        <v>292</v>
      </c>
      <c r="C268" s="11">
        <f>VLOOKUP(B268, Paste!$AG$3:$AH$2083, 2, FALSE)</f>
        <v>25.3</v>
      </c>
      <c r="D268" s="11" t="str">
        <f>VLOOKUP($B268, Paste!$A$3:$H$933, 6, FALSE)</f>
        <v>LW</v>
      </c>
      <c r="E268" s="11">
        <f>IFERROR(VLOOKUP($B268, Paste!$J$3:$L$933, 3, FALSE), "")</f>
        <v>38</v>
      </c>
      <c r="F268" s="11">
        <f>IFERROR(VLOOKUP($B268, Paste!$J$3:$L$933, 2, FALSE), "")</f>
        <v>67</v>
      </c>
      <c r="G268" s="11" t="str">
        <f>VLOOKUP($B268, Paste!$A$3:$H$933, 8, FALSE)</f>
        <v>DAL</v>
      </c>
      <c r="H268" s="71">
        <f>VLOOKUP($B268, Paste!$A$3:$H$933, 2, FALSE)</f>
        <v>83</v>
      </c>
      <c r="I268" s="71">
        <f>VLOOKUP($B268, Paste!$A$3:$H$933, 3, FALSE)</f>
        <v>13.280000000000001</v>
      </c>
      <c r="J268" s="71">
        <f t="shared" si="4"/>
        <v>23.973339583333328</v>
      </c>
      <c r="K268" s="71">
        <f>VLOOKUP($B268, Paste!$A$3:$H$933, 4, FALSE)</f>
        <v>37.253339583333329</v>
      </c>
      <c r="L268" s="11" t="str">
        <f>IF(ISBLANK(VLOOKUP(B268, 'SOG&amp;PlusMinus'!$B$7:$E$912, 3, FALSE)), "", VLOOKUP(B268,'SOG&amp;PlusMinus'!$B$7:$E$912, 3, FALSE))</f>
        <v>C</v>
      </c>
      <c r="M268" s="11">
        <f>IF(ISBLANK(VLOOKUP(B268, 'SOG&amp;PlusMinus'!$B$7:$E$912, 4, FALSE)), "", VLOOKUP(B268, 'SOG&amp;PlusMinus'!$B$7:$E$912, 4, FALSE))</f>
        <v>2</v>
      </c>
      <c r="N268" s="71">
        <f>VLOOKUP($B268, Paste!$A$3:$H$933, 5, FALSE)</f>
        <v>41.5</v>
      </c>
      <c r="O268" s="11">
        <f>IF(ISERROR(VLOOKUP(B268, Paste!$AB$3:$AE$2349, 3, FALSE)), "", VLOOKUP(B268, Paste!$AB$3:$AE$2349, 3, FALSE))</f>
        <v>134</v>
      </c>
      <c r="P268" s="11">
        <f>IF(ISERROR(VLOOKUP(B268, Paste!$AB$3:$AC$2343, 2, FALSE)), "", VLOOKUP(B268, Paste!$AB$3:$AC$2343, 2, FALSE))</f>
        <v>50</v>
      </c>
      <c r="Q268" s="11">
        <f>IF(ISERROR(VLOOKUP(B268, Paste!$AB$3:$AE$2349, 4, FALSE)), "", VLOOKUP(B268, Paste!$AB$3:$AE$2349, 4, FALSE))</f>
        <v>91</v>
      </c>
      <c r="R268" s="11">
        <f>IF(ISERROR(VLOOKUP(B268, Paste!$N$3:$N$250, 1, FALSE)), "", VLOOKUP(B268, Paste!$N$3:$O$250, 2, FALSE))</f>
        <v>50</v>
      </c>
      <c r="S268" s="27">
        <f>VLOOKUP($B268, Paste!$W$3:$Z$10064, IF($H$4="Cap Hit",3, IF($H$4="AAV", 4, 2)), FALSE)</f>
        <v>0.95</v>
      </c>
      <c r="T268" s="11" t="str">
        <f>IF(ISERROR(VLOOKUP(B268, Paste!$Q$3:$Q$245, 1, FALSE)), "", VLOOKUP(B268, Paste!$Q$3:$R$245, 2, FALSE))</f>
        <v/>
      </c>
      <c r="U268" s="18" t="str">
        <f>IF(VLOOKUP(B268, 'Points&amp;Potential'!$B$7:$O$943, 14, FALSE)=0, "", VLOOKUP(B268, 'Points&amp;Potential'!$B$7:$O$943, 14, FALSE))</f>
        <v/>
      </c>
      <c r="V268" s="7" t="str">
        <f>IF(ISERROR(VLOOKUP(B268, Paste!$T$3:$T$1045, 1, FALSE)), "", VLOOKUP(B268, Paste!$T$3:$U$1144, 2, FALSE))</f>
        <v/>
      </c>
    </row>
    <row r="269" spans="1:22">
      <c r="A269" s="11">
        <v>263</v>
      </c>
      <c r="B269" s="67" t="s">
        <v>293</v>
      </c>
      <c r="C269" s="11">
        <f>VLOOKUP(B269, Paste!$AG$3:$AH$2083, 2, FALSE)</f>
        <v>31.2</v>
      </c>
      <c r="D269" s="11" t="str">
        <f>VLOOKUP($B269, Paste!$A$3:$H$933, 6, FALSE)</f>
        <v>RW</v>
      </c>
      <c r="E269" s="11">
        <f>IFERROR(VLOOKUP($B269, Paste!$J$3:$L$933, 3, FALSE), "")</f>
        <v>40</v>
      </c>
      <c r="F269" s="11">
        <f>IFERROR(VLOOKUP($B269, Paste!$J$3:$L$933, 2, FALSE), "")</f>
        <v>53</v>
      </c>
      <c r="G269" s="11" t="str">
        <f>VLOOKUP($B269, Paste!$A$3:$H$933, 8, FALSE)</f>
        <v>SJS</v>
      </c>
      <c r="H269" s="71">
        <f>VLOOKUP($B269, Paste!$A$3:$H$933, 2, FALSE)</f>
        <v>74.666666666666671</v>
      </c>
      <c r="I269" s="71">
        <f>VLOOKUP($B269, Paste!$A$3:$H$933, 3, FALSE)</f>
        <v>18.496265329644263</v>
      </c>
      <c r="J269" s="71">
        <f t="shared" si="4"/>
        <v>18.718021337022403</v>
      </c>
      <c r="K269" s="71">
        <f>VLOOKUP($B269, Paste!$A$3:$H$933, 4, FALSE)</f>
        <v>37.214286666666666</v>
      </c>
      <c r="L269" s="11" t="str">
        <f>IF(ISBLANK(VLOOKUP(B269, 'SOG&amp;PlusMinus'!$B$7:$E$912, 3, FALSE)), "", VLOOKUP(B269,'SOG&amp;PlusMinus'!$B$7:$E$912, 3, FALSE))</f>
        <v>C</v>
      </c>
      <c r="M269" s="11" t="str">
        <f>IF(ISBLANK(VLOOKUP(B269, 'SOG&amp;PlusMinus'!$B$7:$E$912, 4, FALSE)), "", VLOOKUP(B269, 'SOG&amp;PlusMinus'!$B$7:$E$912, 4, FALSE))</f>
        <v/>
      </c>
      <c r="N269" s="71">
        <f>VLOOKUP($B269, Paste!$A$3:$H$933, 5, FALSE)</f>
        <v>43.155963302752298</v>
      </c>
      <c r="O269" s="11">
        <f>IF(ISERROR(VLOOKUP(B269, Paste!$AB$3:$AE$2349, 3, FALSE)), "", VLOOKUP(B269, Paste!$AB$3:$AE$2349, 3, FALSE))</f>
        <v>336</v>
      </c>
      <c r="P269" s="11">
        <f>IF(ISERROR(VLOOKUP(B269, Paste!$AB$3:$AC$2343, 2, FALSE)), "", VLOOKUP(B269, Paste!$AB$3:$AC$2343, 2, FALSE))</f>
        <v>30</v>
      </c>
      <c r="Q269" s="11">
        <f>IF(ISERROR(VLOOKUP(B269, Paste!$AB$3:$AE$2349, 4, FALSE)), "", VLOOKUP(B269, Paste!$AB$3:$AE$2349, 4, FALSE))</f>
        <v>149</v>
      </c>
      <c r="R269" s="11" t="str">
        <f>IF(ISERROR(VLOOKUP(B269, Paste!$N$3:$N$250, 1, FALSE)), "", VLOOKUP(B269, Paste!$N$3:$O$250, 2, FALSE))</f>
        <v/>
      </c>
      <c r="S269" s="27">
        <f>VLOOKUP($B269, Paste!$W$3:$Z$10064, IF($H$4="Cap Hit",3, IF($H$4="AAV", 4, 2)), FALSE)</f>
        <v>5.75</v>
      </c>
      <c r="T269" s="11" t="str">
        <f>IF(ISERROR(VLOOKUP(B269, Paste!$Q$3:$Q$245, 1, FALSE)), "", VLOOKUP(B269, Paste!$Q$3:$R$245, 2, FALSE))</f>
        <v>Y</v>
      </c>
      <c r="U269" s="18" t="str">
        <f>IF(VLOOKUP(B269, 'Points&amp;Potential'!$B$7:$O$943, 14, FALSE)=0, "", VLOOKUP(B269, 'Points&amp;Potential'!$B$7:$O$943, 14, FALSE))</f>
        <v/>
      </c>
      <c r="V269" s="7" t="str">
        <f>IF(ISERROR(VLOOKUP(B269, Paste!$T$3:$T$1045, 1, FALSE)), "", VLOOKUP(B269, Paste!$T$3:$U$1144, 2, FALSE))</f>
        <v/>
      </c>
    </row>
    <row r="270" spans="1:22">
      <c r="A270" s="11">
        <v>264</v>
      </c>
      <c r="B270" s="67" t="s">
        <v>294</v>
      </c>
      <c r="C270" s="11">
        <f>VLOOKUP(B270, Paste!$AG$3:$AH$2083, 2, FALSE)</f>
        <v>24.7</v>
      </c>
      <c r="D270" s="11" t="str">
        <f>VLOOKUP($B270, Paste!$A$3:$H$933, 6, FALSE)</f>
        <v>LD</v>
      </c>
      <c r="E270" s="11">
        <f>IFERROR(VLOOKUP($B270, Paste!$J$3:$L$933, 3, FALSE), "")</f>
        <v>50</v>
      </c>
      <c r="F270" s="11">
        <f>IFERROR(VLOOKUP($B270, Paste!$J$3:$L$933, 2, FALSE), "")</f>
        <v>70</v>
      </c>
      <c r="G270" s="11" t="str">
        <f>VLOOKUP($B270, Paste!$A$3:$H$933, 8, FALSE)</f>
        <v>CAR</v>
      </c>
      <c r="H270" s="71">
        <f>VLOOKUP($B270, Paste!$A$3:$H$933, 2, FALSE)</f>
        <v>83</v>
      </c>
      <c r="I270" s="71">
        <f>VLOOKUP($B270, Paste!$A$3:$H$933, 3, FALSE)</f>
        <v>12.14487715037442</v>
      </c>
      <c r="J270" s="71">
        <f t="shared" si="4"/>
        <v>24.757822016292259</v>
      </c>
      <c r="K270" s="71">
        <f>VLOOKUP($B270, Paste!$A$3:$H$933, 4, FALSE)</f>
        <v>36.902699166666679</v>
      </c>
      <c r="L270" s="11" t="str">
        <f>IF(ISBLANK(VLOOKUP(B270, 'SOG&amp;PlusMinus'!$B$7:$E$912, 3, FALSE)), "", VLOOKUP(B270,'SOG&amp;PlusMinus'!$B$7:$E$912, 3, FALSE))</f>
        <v>A</v>
      </c>
      <c r="M270" s="11">
        <f>IF(ISBLANK(VLOOKUP(B270, 'SOG&amp;PlusMinus'!$B$7:$E$912, 4, FALSE)), "", VLOOKUP(B270, 'SOG&amp;PlusMinus'!$B$7:$E$912, 4, FALSE))</f>
        <v>2</v>
      </c>
      <c r="N270" s="71">
        <f>VLOOKUP($B270, Paste!$A$3:$H$933, 5, FALSE)</f>
        <v>41.5</v>
      </c>
      <c r="O270" s="11">
        <f>IF(ISERROR(VLOOKUP(B270, Paste!$AB$3:$AE$2349, 3, FALSE)), "", VLOOKUP(B270, Paste!$AB$3:$AE$2349, 3, FALSE))</f>
        <v>149</v>
      </c>
      <c r="P270" s="11">
        <f>IF(ISERROR(VLOOKUP(B270, Paste!$AB$3:$AC$2343, 2, FALSE)), "", VLOOKUP(B270, Paste!$AB$3:$AC$2343, 2, FALSE))</f>
        <v>108</v>
      </c>
      <c r="Q270" s="11">
        <f>IF(ISERROR(VLOOKUP(B270, Paste!$AB$3:$AE$2349, 4, FALSE)), "", VLOOKUP(B270, Paste!$AB$3:$AE$2349, 4, FALSE))</f>
        <v>141</v>
      </c>
      <c r="R270" s="11">
        <f>IF(ISERROR(VLOOKUP(B270, Paste!$N$3:$N$250, 1, FALSE)), "", VLOOKUP(B270, Paste!$N$3:$O$250, 2, FALSE))</f>
        <v>50</v>
      </c>
      <c r="S270" s="27" t="e">
        <f>VLOOKUP($B270, Paste!$W$3:$Z$10064, IF($H$4="Cap Hit",3, IF($H$4="AAV", 4, 2)), FALSE)</f>
        <v>#N/A</v>
      </c>
      <c r="T270" s="11" t="str">
        <f>IF(ISERROR(VLOOKUP(B270, Paste!$Q$3:$Q$245, 1, FALSE)), "", VLOOKUP(B270, Paste!$Q$3:$R$245, 2, FALSE))</f>
        <v/>
      </c>
      <c r="U270" s="18" t="str">
        <f>IF(VLOOKUP(B270, 'Points&amp;Potential'!$B$7:$O$943, 14, FALSE)=0, "", VLOOKUP(B270, 'Points&amp;Potential'!$B$7:$O$943, 14, FALSE))</f>
        <v/>
      </c>
      <c r="V270" s="7" t="str">
        <f>IF(ISERROR(VLOOKUP(B270, Paste!$T$3:$T$1045, 1, FALSE)), "", VLOOKUP(B270, Paste!$T$3:$U$1144, 2, FALSE))</f>
        <v/>
      </c>
    </row>
    <row r="271" spans="1:22">
      <c r="A271" s="11">
        <v>265</v>
      </c>
      <c r="B271" s="67" t="s">
        <v>295</v>
      </c>
      <c r="C271" s="11">
        <f>VLOOKUP(B271, Paste!$AG$3:$AH$2083, 2, FALSE)</f>
        <v>24.2</v>
      </c>
      <c r="D271" s="11" t="str">
        <f>VLOOKUP($B271, Paste!$A$3:$H$933, 6, FALSE)</f>
        <v>C</v>
      </c>
      <c r="E271" s="11">
        <f>IFERROR(VLOOKUP($B271, Paste!$J$3:$L$933, 3, FALSE), "")</f>
        <v>45</v>
      </c>
      <c r="F271" s="11">
        <f>IFERROR(VLOOKUP($B271, Paste!$J$3:$L$933, 2, FALSE), "")</f>
        <v>70</v>
      </c>
      <c r="G271" s="11" t="str">
        <f>VLOOKUP($B271, Paste!$A$3:$H$933, 8, FALSE)</f>
        <v>WAS</v>
      </c>
      <c r="H271" s="71">
        <f>VLOOKUP($B271, Paste!$A$3:$H$933, 2, FALSE)</f>
        <v>80</v>
      </c>
      <c r="I271" s="71">
        <f>VLOOKUP($B271, Paste!$A$3:$H$933, 3, FALSE)</f>
        <v>18.400000000000002</v>
      </c>
      <c r="J271" s="71">
        <f t="shared" si="4"/>
        <v>18.50074444444444</v>
      </c>
      <c r="K271" s="71">
        <f>VLOOKUP($B271, Paste!$A$3:$H$933, 4, FALSE)</f>
        <v>36.900744444444442</v>
      </c>
      <c r="L271" s="11" t="str">
        <f>IF(ISBLANK(VLOOKUP(B271, 'SOG&amp;PlusMinus'!$B$7:$E$912, 3, FALSE)), "", VLOOKUP(B271,'SOG&amp;PlusMinus'!$B$7:$E$912, 3, FALSE))</f>
        <v>A</v>
      </c>
      <c r="M271" s="11">
        <f>IF(ISBLANK(VLOOKUP(B271, 'SOG&amp;PlusMinus'!$B$7:$E$912, 4, FALSE)), "", VLOOKUP(B271, 'SOG&amp;PlusMinus'!$B$7:$E$912, 4, FALSE))</f>
        <v>2</v>
      </c>
      <c r="N271" s="71">
        <f>VLOOKUP($B271, Paste!$A$3:$H$933, 5, FALSE)</f>
        <v>36</v>
      </c>
      <c r="O271" s="11">
        <f>IF(ISERROR(VLOOKUP(B271, Paste!$AB$3:$AE$2349, 3, FALSE)), "", VLOOKUP(B271, Paste!$AB$3:$AE$2349, 3, FALSE))</f>
        <v>110</v>
      </c>
      <c r="P271" s="11">
        <f>IF(ISERROR(VLOOKUP(B271, Paste!$AB$3:$AC$2343, 2, FALSE)), "", VLOOKUP(B271, Paste!$AB$3:$AC$2343, 2, FALSE))</f>
        <v>45</v>
      </c>
      <c r="Q271" s="11">
        <f>IF(ISERROR(VLOOKUP(B271, Paste!$AB$3:$AE$2349, 4, FALSE)), "", VLOOKUP(B271, Paste!$AB$3:$AE$2349, 4, FALSE))</f>
        <v>112</v>
      </c>
      <c r="R271" s="11" t="str">
        <f>IF(ISERROR(VLOOKUP(B271, Paste!$N$3:$N$250, 1, FALSE)), "", VLOOKUP(B271, Paste!$N$3:$O$250, 2, FALSE))</f>
        <v/>
      </c>
      <c r="S271" s="27">
        <f>VLOOKUP($B271, Paste!$W$3:$Z$10064, IF($H$4="Cap Hit",3, IF($H$4="AAV", 4, 2)), FALSE)</f>
        <v>0.82499999999999996</v>
      </c>
      <c r="T271" s="11" t="str">
        <f>IF(ISERROR(VLOOKUP(B271, Paste!$Q$3:$Q$245, 1, FALSE)), "", VLOOKUP(B271, Paste!$Q$3:$R$245, 2, FALSE))</f>
        <v/>
      </c>
      <c r="U271" s="18" t="str">
        <f>IF(VLOOKUP(B271, 'Points&amp;Potential'!$B$7:$O$943, 14, FALSE)=0, "", VLOOKUP(B271, 'Points&amp;Potential'!$B$7:$O$943, 14, FALSE))</f>
        <v/>
      </c>
      <c r="V271" s="7" t="str">
        <f>IF(ISERROR(VLOOKUP(B271, Paste!$T$3:$T$1045, 1, FALSE)), "", VLOOKUP(B271, Paste!$T$3:$U$1144, 2, FALSE))</f>
        <v/>
      </c>
    </row>
    <row r="272" spans="1:22">
      <c r="A272" s="11">
        <v>266</v>
      </c>
      <c r="B272" s="67" t="s">
        <v>296</v>
      </c>
      <c r="C272" s="11">
        <f>VLOOKUP(B272, Paste!$AG$3:$AH$2083, 2, FALSE)</f>
        <v>29.1</v>
      </c>
      <c r="D272" s="11" t="str">
        <f>VLOOKUP($B272, Paste!$A$3:$H$933, 6, FALSE)</f>
        <v>C</v>
      </c>
      <c r="E272" s="11">
        <f>IFERROR(VLOOKUP($B272, Paste!$J$3:$L$933, 3, FALSE), "")</f>
        <v>40</v>
      </c>
      <c r="F272" s="11">
        <f>IFERROR(VLOOKUP($B272, Paste!$J$3:$L$933, 2, FALSE), "")</f>
        <v>58</v>
      </c>
      <c r="G272" s="11" t="str">
        <f>VLOOKUP($B272, Paste!$A$3:$H$933, 8, FALSE)</f>
        <v>PIT</v>
      </c>
      <c r="H272" s="71">
        <f>VLOOKUP($B272, Paste!$A$3:$H$933, 2, FALSE)</f>
        <v>74</v>
      </c>
      <c r="I272" s="71">
        <f>VLOOKUP($B272, Paste!$A$3:$H$933, 3, FALSE)</f>
        <v>16.988568821359777</v>
      </c>
      <c r="J272" s="71">
        <f t="shared" si="4"/>
        <v>19.823786963362437</v>
      </c>
      <c r="K272" s="71">
        <f>VLOOKUP($B272, Paste!$A$3:$H$933, 4, FALSE)</f>
        <v>36.812355784722214</v>
      </c>
      <c r="L272" s="11" t="str">
        <f>IF(ISBLANK(VLOOKUP(B272, 'SOG&amp;PlusMinus'!$B$7:$E$912, 3, FALSE)), "", VLOOKUP(B272,'SOG&amp;PlusMinus'!$B$7:$E$912, 3, FALSE))</f>
        <v>C</v>
      </c>
      <c r="M272" s="11" t="str">
        <f>IF(ISBLANK(VLOOKUP(B272, 'SOG&amp;PlusMinus'!$B$7:$E$912, 4, FALSE)), "", VLOOKUP(B272, 'SOG&amp;PlusMinus'!$B$7:$E$912, 4, FALSE))</f>
        <v/>
      </c>
      <c r="N272" s="71">
        <f>VLOOKUP($B272, Paste!$A$3:$H$933, 5, FALSE)</f>
        <v>12.869565217391305</v>
      </c>
      <c r="O272" s="11">
        <f>IF(ISERROR(VLOOKUP(B272, Paste!$AB$3:$AE$2349, 3, FALSE)), "", VLOOKUP(B272, Paste!$AB$3:$AE$2349, 3, FALSE))</f>
        <v>9</v>
      </c>
      <c r="P272" s="11">
        <f>IF(ISERROR(VLOOKUP(B272, Paste!$AB$3:$AC$2343, 2, FALSE)), "", VLOOKUP(B272, Paste!$AB$3:$AC$2343, 2, FALSE))</f>
        <v>33</v>
      </c>
      <c r="Q272" s="11">
        <f>IF(ISERROR(VLOOKUP(B272, Paste!$AB$3:$AE$2349, 4, FALSE)), "", VLOOKUP(B272, Paste!$AB$3:$AE$2349, 4, FALSE))</f>
        <v>118</v>
      </c>
      <c r="R272" s="11" t="str">
        <f>IF(ISERROR(VLOOKUP(B272, Paste!$N$3:$N$250, 1, FALSE)), "", VLOOKUP(B272, Paste!$N$3:$O$250, 2, FALSE))</f>
        <v/>
      </c>
      <c r="S272" s="27">
        <f>VLOOKUP($B272, Paste!$W$3:$Z$10064, IF($H$4="Cap Hit",3, IF($H$4="AAV", 4, 2)), FALSE)</f>
        <v>3.5</v>
      </c>
      <c r="T272" s="11" t="str">
        <f>IF(ISERROR(VLOOKUP(B272, Paste!$Q$3:$Q$245, 1, FALSE)), "", VLOOKUP(B272, Paste!$Q$3:$R$245, 2, FALSE))</f>
        <v>Y</v>
      </c>
      <c r="U272" s="18" t="str">
        <f>IF(VLOOKUP(B272, 'Points&amp;Potential'!$B$7:$O$943, 14, FALSE)=0, "", VLOOKUP(B272, 'Points&amp;Potential'!$B$7:$O$943, 14, FALSE))</f>
        <v/>
      </c>
      <c r="V272" s="7" t="str">
        <f>IF(ISERROR(VLOOKUP(B272, Paste!$T$3:$T$1045, 1, FALSE)), "", VLOOKUP(B272, Paste!$T$3:$U$1144, 2, FALSE))</f>
        <v/>
      </c>
    </row>
    <row r="273" spans="1:22">
      <c r="A273" s="11">
        <v>267</v>
      </c>
      <c r="B273" s="67" t="s">
        <v>297</v>
      </c>
      <c r="C273" s="11">
        <f>VLOOKUP(B273, Paste!$AG$3:$AH$2083, 2, FALSE)</f>
        <v>31.7</v>
      </c>
      <c r="D273" s="11" t="str">
        <f>VLOOKUP($B273, Paste!$A$3:$H$933, 6, FALSE)</f>
        <v>C</v>
      </c>
      <c r="E273" s="11">
        <f>IFERROR(VLOOKUP($B273, Paste!$J$3:$L$933, 3, FALSE), "")</f>
        <v>35</v>
      </c>
      <c r="F273" s="11">
        <f>IFERROR(VLOOKUP($B273, Paste!$J$3:$L$933, 2, FALSE), "")</f>
        <v>55</v>
      </c>
      <c r="G273" s="11" t="str">
        <f>VLOOKUP($B273, Paste!$A$3:$H$933, 8, FALSE)</f>
        <v>MIN</v>
      </c>
      <c r="H273" s="71">
        <f>VLOOKUP($B273, Paste!$A$3:$H$933, 2, FALSE)</f>
        <v>75</v>
      </c>
      <c r="I273" s="71">
        <f>VLOOKUP($B273, Paste!$A$3:$H$933, 3, FALSE)</f>
        <v>18.504402125951096</v>
      </c>
      <c r="J273" s="71">
        <f t="shared" si="4"/>
        <v>17.980718967798907</v>
      </c>
      <c r="K273" s="71">
        <f>VLOOKUP($B273, Paste!$A$3:$H$933, 4, FALSE)</f>
        <v>36.485121093750003</v>
      </c>
      <c r="L273" s="11" t="str">
        <f>IF(ISBLANK(VLOOKUP(B273, 'SOG&amp;PlusMinus'!$B$7:$E$912, 3, FALSE)), "", VLOOKUP(B273,'SOG&amp;PlusMinus'!$B$7:$E$912, 3, FALSE))</f>
        <v>C</v>
      </c>
      <c r="M273" s="11">
        <f>IF(ISBLANK(VLOOKUP(B273, 'SOG&amp;PlusMinus'!$B$7:$E$912, 4, FALSE)), "", VLOOKUP(B273, 'SOG&amp;PlusMinus'!$B$7:$E$912, 4, FALSE))</f>
        <v>2</v>
      </c>
      <c r="N273" s="71">
        <f>VLOOKUP($B273, Paste!$A$3:$H$933, 5, FALSE)</f>
        <v>66.780821917808225</v>
      </c>
      <c r="O273" s="11">
        <f>IF(ISERROR(VLOOKUP(B273, Paste!$AB$3:$AE$2349, 3, FALSE)), "", VLOOKUP(B273, Paste!$AB$3:$AE$2349, 3, FALSE))</f>
        <v>68</v>
      </c>
      <c r="P273" s="11">
        <f>IF(ISERROR(VLOOKUP(B273, Paste!$AB$3:$AC$2343, 2, FALSE)), "", VLOOKUP(B273, Paste!$AB$3:$AC$2343, 2, FALSE))</f>
        <v>71</v>
      </c>
      <c r="Q273" s="11">
        <f>IF(ISERROR(VLOOKUP(B273, Paste!$AB$3:$AE$2349, 4, FALSE)), "", VLOOKUP(B273, Paste!$AB$3:$AE$2349, 4, FALSE))</f>
        <v>173</v>
      </c>
      <c r="R273" s="11" t="str">
        <f>IF(ISERROR(VLOOKUP(B273, Paste!$N$3:$N$250, 1, FALSE)), "", VLOOKUP(B273, Paste!$N$3:$O$250, 2, FALSE))</f>
        <v/>
      </c>
      <c r="S273" s="27">
        <f>VLOOKUP($B273, Paste!$W$3:$Z$10064, IF($H$4="Cap Hit",3, IF($H$4="AAV", 4, 2)), FALSE)</f>
        <v>4</v>
      </c>
      <c r="T273" s="11" t="str">
        <f>IF(ISERROR(VLOOKUP(B273, Paste!$Q$3:$Q$245, 1, FALSE)), "", VLOOKUP(B273, Paste!$Q$3:$R$245, 2, FALSE))</f>
        <v/>
      </c>
      <c r="U273" s="18" t="str">
        <f>IF(VLOOKUP(B273, 'Points&amp;Potential'!$B$7:$O$943, 14, FALSE)=0, "", VLOOKUP(B273, 'Points&amp;Potential'!$B$7:$O$943, 14, FALSE))</f>
        <v/>
      </c>
      <c r="V273" s="7" t="str">
        <f>IF(ISERROR(VLOOKUP(B273, Paste!$T$3:$T$1045, 1, FALSE)), "", VLOOKUP(B273, Paste!$T$3:$U$1144, 2, FALSE))</f>
        <v/>
      </c>
    </row>
    <row r="274" spans="1:22">
      <c r="A274" s="11">
        <v>268</v>
      </c>
      <c r="B274" s="10" t="s">
        <v>298</v>
      </c>
      <c r="C274" s="11">
        <f>VLOOKUP(B274, Paste!$AG$3:$AH$2083, 2, FALSE)</f>
        <v>30.7</v>
      </c>
      <c r="D274" s="11" t="str">
        <f>VLOOKUP($B274, Paste!$A$3:$H$933, 6, FALSE)</f>
        <v>LW</v>
      </c>
      <c r="E274" s="11">
        <f>IFERROR(VLOOKUP($B274, Paste!$J$3:$L$933, 3, FALSE), "")</f>
        <v>42</v>
      </c>
      <c r="F274" s="11">
        <f>IFERROR(VLOOKUP($B274, Paste!$J$3:$L$933, 2, FALSE), "")</f>
        <v>62</v>
      </c>
      <c r="G274" s="11" t="str">
        <f>VLOOKUP($B274, Paste!$A$3:$H$933, 8, FALSE)</f>
        <v>UFA</v>
      </c>
      <c r="H274" s="71">
        <f>VLOOKUP($B274, Paste!$A$3:$H$933, 2, FALSE)</f>
        <v>79</v>
      </c>
      <c r="I274" s="71">
        <f>VLOOKUP($B274, Paste!$A$3:$H$933, 3, FALSE)</f>
        <v>17.139547129612549</v>
      </c>
      <c r="J274" s="71">
        <f t="shared" si="4"/>
        <v>19.107351370387445</v>
      </c>
      <c r="K274" s="71">
        <f>VLOOKUP($B274, Paste!$A$3:$H$933, 4, FALSE)</f>
        <v>36.246898499999993</v>
      </c>
      <c r="L274" s="11" t="str">
        <f>IF(ISBLANK(VLOOKUP(B274, 'SOG&amp;PlusMinus'!$B$7:$E$912, 3, FALSE)), "", VLOOKUP(B274,'SOG&amp;PlusMinus'!$B$7:$E$912, 3, FALSE))</f>
        <v>C</v>
      </c>
      <c r="M274" s="11">
        <f>IF(ISBLANK(VLOOKUP(B274, 'SOG&amp;PlusMinus'!$B$7:$E$912, 4, FALSE)), "", VLOOKUP(B274, 'SOG&amp;PlusMinus'!$B$7:$E$912, 4, FALSE))</f>
        <v>2</v>
      </c>
      <c r="N274" s="71">
        <f>VLOOKUP($B274, Paste!$A$3:$H$933, 5, FALSE)</f>
        <v>49.588744588744582</v>
      </c>
      <c r="O274" s="11" t="str">
        <f>IF(ISERROR(VLOOKUP(B274, Paste!$AB$3:$AE$2349, 3, FALSE)), "", VLOOKUP(B274, Paste!$AB$3:$AE$2349, 3, FALSE))</f>
        <v/>
      </c>
      <c r="P274" s="11" t="str">
        <f>IF(ISERROR(VLOOKUP(B274, Paste!$AB$3:$AC$2343, 2, FALSE)), "", VLOOKUP(B274, Paste!$AB$3:$AC$2343, 2, FALSE))</f>
        <v/>
      </c>
      <c r="Q274" s="11" t="str">
        <f>IF(ISERROR(VLOOKUP(B274, Paste!$AB$3:$AE$2349, 4, FALSE)), "", VLOOKUP(B274, Paste!$AB$3:$AE$2349, 4, FALSE))</f>
        <v/>
      </c>
      <c r="R274" s="11" t="str">
        <f>IF(ISERROR(VLOOKUP(B274, Paste!$N$3:$N$250, 1, FALSE)), "", VLOOKUP(B274, Paste!$N$3:$O$250, 2, FALSE))</f>
        <v/>
      </c>
      <c r="S274" s="27" t="e">
        <f>VLOOKUP($B274, Paste!$W$3:$Z$10064, IF($H$4="Cap Hit",3, IF($H$4="AAV", 4, 2)), FALSE)</f>
        <v>#N/A</v>
      </c>
      <c r="T274" s="11" t="str">
        <f>IF(ISERROR(VLOOKUP(B274, Paste!$Q$3:$Q$245, 1, FALSE)), "", VLOOKUP(B274, Paste!$Q$3:$R$245, 2, FALSE))</f>
        <v/>
      </c>
      <c r="U274" s="18" t="str">
        <f>IF(VLOOKUP(B274, 'Points&amp;Potential'!$B$7:$O$943, 14, FALSE)=0, "", VLOOKUP(B274, 'Points&amp;Potential'!$B$7:$O$943, 14, FALSE))</f>
        <v/>
      </c>
      <c r="V274" s="7" t="str">
        <f>IF(ISERROR(VLOOKUP(B274, Paste!$T$3:$T$1045, 1, FALSE)), "", VLOOKUP(B274, Paste!$T$3:$U$1144, 2, FALSE))</f>
        <v/>
      </c>
    </row>
    <row r="275" spans="1:22">
      <c r="A275" s="11">
        <v>269</v>
      </c>
      <c r="B275" s="67" t="s">
        <v>299</v>
      </c>
      <c r="C275" s="11">
        <f>VLOOKUP(B275, Paste!$AG$3:$AH$2083, 2, FALSE)</f>
        <v>28.8</v>
      </c>
      <c r="D275" s="11" t="str">
        <f>VLOOKUP($B275, Paste!$A$3:$H$933, 6, FALSE)</f>
        <v>RW</v>
      </c>
      <c r="E275" s="11">
        <f>IFERROR(VLOOKUP($B275, Paste!$J$3:$L$933, 3, FALSE), "")</f>
        <v>72</v>
      </c>
      <c r="F275" s="11">
        <f>IFERROR(VLOOKUP($B275, Paste!$J$3:$L$933, 2, FALSE), "")</f>
        <v>88</v>
      </c>
      <c r="G275" s="11" t="str">
        <f>VLOOKUP($B275, Paste!$A$3:$H$933, 8, FALSE)</f>
        <v>ANA</v>
      </c>
      <c r="H275" s="71">
        <f>VLOOKUP($B275, Paste!$A$3:$H$933, 2, FALSE)</f>
        <v>43</v>
      </c>
      <c r="I275" s="71">
        <f>VLOOKUP($B275, Paste!$A$3:$H$933, 3, FALSE)</f>
        <v>12.45125750379148</v>
      </c>
      <c r="J275" s="71">
        <f t="shared" si="4"/>
        <v>23.785245621208524</v>
      </c>
      <c r="K275" s="71">
        <f>VLOOKUP($B275, Paste!$A$3:$H$933, 4, FALSE)</f>
        <v>36.236503125000006</v>
      </c>
      <c r="L275" s="11" t="str">
        <f>IF(ISBLANK(VLOOKUP(B275, 'SOG&amp;PlusMinus'!$B$7:$E$912, 3, FALSE)), "", VLOOKUP(B275,'SOG&amp;PlusMinus'!$B$7:$E$912, 3, FALSE))</f>
        <v>B</v>
      </c>
      <c r="M275" s="11">
        <f>IF(ISBLANK(VLOOKUP(B275, 'SOG&amp;PlusMinus'!$B$7:$E$912, 4, FALSE)), "", VLOOKUP(B275, 'SOG&amp;PlusMinus'!$B$7:$E$912, 4, FALSE))</f>
        <v>2</v>
      </c>
      <c r="N275" s="71">
        <f>VLOOKUP($B275, Paste!$A$3:$H$933, 5, FALSE)</f>
        <v>10</v>
      </c>
      <c r="O275" s="11">
        <f>IF(ISERROR(VLOOKUP(B275, Paste!$AB$3:$AE$2349, 3, FALSE)), "", VLOOKUP(B275, Paste!$AB$3:$AE$2349, 3, FALSE))</f>
        <v>2</v>
      </c>
      <c r="P275" s="11">
        <f>IF(ISERROR(VLOOKUP(B275, Paste!$AB$3:$AC$2343, 2, FALSE)), "", VLOOKUP(B275, Paste!$AB$3:$AC$2343, 2, FALSE))</f>
        <v>13</v>
      </c>
      <c r="Q275" s="11">
        <f>IF(ISERROR(VLOOKUP(B275, Paste!$AB$3:$AE$2349, 4, FALSE)), "", VLOOKUP(B275, Paste!$AB$3:$AE$2349, 4, FALSE))</f>
        <v>103</v>
      </c>
      <c r="R275" s="11" t="str">
        <f>IF(ISERROR(VLOOKUP(B275, Paste!$N$3:$N$250, 1, FALSE)), "", VLOOKUP(B275, Paste!$N$3:$O$250, 2, FALSE))</f>
        <v/>
      </c>
      <c r="S275" s="27">
        <f>VLOOKUP($B275, Paste!$W$3:$Z$10064, IF($H$4="Cap Hit",3, IF($H$4="AAV", 4, 2)), FALSE)</f>
        <v>7</v>
      </c>
      <c r="T275" s="11" t="str">
        <f>IF(ISERROR(VLOOKUP(B275, Paste!$Q$3:$Q$245, 1, FALSE)), "", VLOOKUP(B275, Paste!$Q$3:$R$245, 2, FALSE))</f>
        <v/>
      </c>
      <c r="U275" s="18" t="str">
        <f>IF(VLOOKUP(B275, 'Points&amp;Potential'!$B$7:$O$943, 14, FALSE)=0, "", VLOOKUP(B275, 'Points&amp;Potential'!$B$7:$O$943, 14, FALSE))</f>
        <v/>
      </c>
      <c r="V275" s="7" t="str">
        <f>IF(ISERROR(VLOOKUP(B275, Paste!$T$3:$T$1045, 1, FALSE)), "", VLOOKUP(B275, Paste!$T$3:$U$1144, 2, FALSE))</f>
        <v/>
      </c>
    </row>
    <row r="276" spans="1:22">
      <c r="A276" s="11">
        <v>270</v>
      </c>
      <c r="B276" s="67" t="s">
        <v>300</v>
      </c>
      <c r="C276" s="11">
        <f>VLOOKUP(B276, Paste!$AG$3:$AH$2083, 2, FALSE)</f>
        <v>19.600000000000001</v>
      </c>
      <c r="D276" s="11" t="str">
        <f>VLOOKUP($B276, Paste!$A$3:$H$933, 6, FALSE)</f>
        <v>LW</v>
      </c>
      <c r="E276" s="11">
        <f>IFERROR(VLOOKUP($B276, Paste!$J$3:$L$933, 3, FALSE), "")</f>
        <v>65</v>
      </c>
      <c r="F276" s="11">
        <f>IFERROR(VLOOKUP($B276, Paste!$J$3:$L$933, 2, FALSE), "")</f>
        <v>83</v>
      </c>
      <c r="G276" s="11" t="str">
        <f>VLOOKUP($B276, Paste!$A$3:$H$933, 8, FALSE)</f>
        <v>BOS</v>
      </c>
      <c r="H276" s="71">
        <f>VLOOKUP($B276, Paste!$A$3:$H$933, 2, FALSE)</f>
        <v>78</v>
      </c>
      <c r="I276" s="71">
        <f>VLOOKUP($B276, Paste!$A$3:$H$933, 3, FALSE)</f>
        <v>14.04</v>
      </c>
      <c r="J276" s="71">
        <f t="shared" si="4"/>
        <v>22.156404146341465</v>
      </c>
      <c r="K276" s="71">
        <f>VLOOKUP($B276, Paste!$A$3:$H$933, 4, FALSE)</f>
        <v>36.196404146341465</v>
      </c>
      <c r="L276" s="11" t="str">
        <f>IF(ISBLANK(VLOOKUP(B276, 'SOG&amp;PlusMinus'!$B$7:$E$912, 3, FALSE)), "", VLOOKUP(B276,'SOG&amp;PlusMinus'!$B$7:$E$912, 3, FALSE))</f>
        <v>C</v>
      </c>
      <c r="M276" s="11">
        <f>IF(ISBLANK(VLOOKUP(B276, 'SOG&amp;PlusMinus'!$B$7:$E$912, 4, FALSE)), "", VLOOKUP(B276, 'SOG&amp;PlusMinus'!$B$7:$E$912, 4, FALSE))</f>
        <v>2</v>
      </c>
      <c r="N276" s="71">
        <f>VLOOKUP($B276, Paste!$A$3:$H$933, 5, FALSE)</f>
        <v>31.200000000000003</v>
      </c>
      <c r="O276" s="11">
        <f>IF(ISERROR(VLOOKUP(B276, Paste!$AB$3:$AE$2349, 3, FALSE)), "", VLOOKUP(B276, Paste!$AB$3:$AE$2349, 3, FALSE))</f>
        <v>31</v>
      </c>
      <c r="P276" s="11">
        <f>IF(ISERROR(VLOOKUP(B276, Paste!$AB$3:$AC$2343, 2, FALSE)), "", VLOOKUP(B276, Paste!$AB$3:$AC$2343, 2, FALSE))</f>
        <v>23</v>
      </c>
      <c r="Q276" s="11">
        <f>IF(ISERROR(VLOOKUP(B276, Paste!$AB$3:$AE$2349, 4, FALSE)), "", VLOOKUP(B276, Paste!$AB$3:$AE$2349, 4, FALSE))</f>
        <v>156</v>
      </c>
      <c r="R276" s="11">
        <f>IF(ISERROR(VLOOKUP(B276, Paste!$N$3:$N$250, 1, FALSE)), "", VLOOKUP(B276, Paste!$N$3:$O$250, 2, FALSE))</f>
        <v>53</v>
      </c>
      <c r="S276" s="27">
        <f>VLOOKUP($B276, Paste!$W$3:$Z$10064, IF($H$4="Cap Hit",3, IF($H$4="AAV", 4, 2)), FALSE)</f>
        <v>1.6458330000000001</v>
      </c>
      <c r="T276" s="11" t="str">
        <f>IF(ISERROR(VLOOKUP(B276, Paste!$Q$3:$Q$245, 1, FALSE)), "", VLOOKUP(B276, Paste!$Q$3:$R$245, 2, FALSE))</f>
        <v/>
      </c>
      <c r="U276" s="18" t="str">
        <f>IF(VLOOKUP(B276, 'Points&amp;Potential'!$B$7:$O$943, 14, FALSE)=0, "", VLOOKUP(B276, 'Points&amp;Potential'!$B$7:$O$943, 14, FALSE))</f>
        <v/>
      </c>
      <c r="V276" s="7" t="str">
        <f>IF(ISERROR(VLOOKUP(B276, Paste!$T$3:$T$1045, 1, FALSE)), "", VLOOKUP(B276, Paste!$T$3:$U$1144, 2, FALSE))</f>
        <v>Y</v>
      </c>
    </row>
    <row r="277" spans="1:22">
      <c r="A277" s="11">
        <v>271</v>
      </c>
      <c r="B277" s="67" t="s">
        <v>301</v>
      </c>
      <c r="C277" s="11">
        <f>VLOOKUP(B277, Paste!$AG$3:$AH$2083, 2, FALSE)</f>
        <v>24.2</v>
      </c>
      <c r="D277" s="11" t="str">
        <f>VLOOKUP($B277, Paste!$A$3:$H$933, 6, FALSE)</f>
        <v>RD</v>
      </c>
      <c r="E277" s="11">
        <f>IFERROR(VLOOKUP($B277, Paste!$J$3:$L$933, 3, FALSE), "")</f>
        <v>47</v>
      </c>
      <c r="F277" s="11">
        <f>IFERROR(VLOOKUP($B277, Paste!$J$3:$L$933, 2, FALSE), "")</f>
        <v>68</v>
      </c>
      <c r="G277" s="11" t="str">
        <f>VLOOKUP($B277, Paste!$A$3:$H$933, 8, FALSE)</f>
        <v>PHI</v>
      </c>
      <c r="H277" s="71">
        <f>VLOOKUP($B277, Paste!$A$3:$H$933, 2, FALSE)</f>
        <v>74</v>
      </c>
      <c r="I277" s="71">
        <f>VLOOKUP($B277, Paste!$A$3:$H$933, 3, FALSE)</f>
        <v>8.879999999999999</v>
      </c>
      <c r="J277" s="71">
        <f t="shared" si="4"/>
        <v>27.309083333333344</v>
      </c>
      <c r="K277" s="71">
        <f>VLOOKUP($B277, Paste!$A$3:$H$933, 4, FALSE)</f>
        <v>36.189083333333343</v>
      </c>
      <c r="L277" s="11" t="str">
        <f>IF(ISBLANK(VLOOKUP(B277, 'SOG&amp;PlusMinus'!$B$7:$E$912, 3, FALSE)), "", VLOOKUP(B277,'SOG&amp;PlusMinus'!$B$7:$E$912, 3, FALSE))</f>
        <v>C</v>
      </c>
      <c r="M277" s="11">
        <f>IF(ISBLANK(VLOOKUP(B277, 'SOG&amp;PlusMinus'!$B$7:$E$912, 4, FALSE)), "", VLOOKUP(B277, 'SOG&amp;PlusMinus'!$B$7:$E$912, 4, FALSE))</f>
        <v>1</v>
      </c>
      <c r="N277" s="71">
        <f>VLOOKUP($B277, Paste!$A$3:$H$933, 5, FALSE)</f>
        <v>25.615384615384613</v>
      </c>
      <c r="O277" s="11">
        <f>IF(ISERROR(VLOOKUP(B277, Paste!$AB$3:$AE$2349, 3, FALSE)), "", VLOOKUP(B277, Paste!$AB$3:$AE$2349, 3, FALSE))</f>
        <v>19</v>
      </c>
      <c r="P277" s="11">
        <f>IF(ISERROR(VLOOKUP(B277, Paste!$AB$3:$AC$2343, 2, FALSE)), "", VLOOKUP(B277, Paste!$AB$3:$AC$2343, 2, FALSE))</f>
        <v>98</v>
      </c>
      <c r="Q277" s="11">
        <f>IF(ISERROR(VLOOKUP(B277, Paste!$AB$3:$AE$2349, 4, FALSE)), "", VLOOKUP(B277, Paste!$AB$3:$AE$2349, 4, FALSE))</f>
        <v>104</v>
      </c>
      <c r="R277" s="11">
        <f>IF(ISERROR(VLOOKUP(B277, Paste!$N$3:$N$250, 1, FALSE)), "", VLOOKUP(B277, Paste!$N$3:$O$250, 2, FALSE))</f>
        <v>50</v>
      </c>
      <c r="S277" s="27">
        <f>VLOOKUP($B277, Paste!$W$3:$Z$10064, IF($H$4="Cap Hit",3, IF($H$4="AAV", 4, 2)), FALSE)</f>
        <v>6.5</v>
      </c>
      <c r="T277" s="11" t="str">
        <f>IF(ISERROR(VLOOKUP(B277, Paste!$Q$3:$Q$245, 1, FALSE)), "", VLOOKUP(B277, Paste!$Q$3:$R$245, 2, FALSE))</f>
        <v>Y</v>
      </c>
      <c r="U277" s="18" t="str">
        <f>IF(VLOOKUP(B277, 'Points&amp;Potential'!$B$7:$O$943, 14, FALSE)=0, "", VLOOKUP(B277, 'Points&amp;Potential'!$B$7:$O$943, 14, FALSE))</f>
        <v/>
      </c>
      <c r="V277" s="7" t="str">
        <f>IF(ISERROR(VLOOKUP(B277, Paste!$T$3:$T$1045, 1, FALSE)), "", VLOOKUP(B277, Paste!$T$3:$U$1144, 2, FALSE))</f>
        <v/>
      </c>
    </row>
    <row r="278" spans="1:22">
      <c r="A278" s="11">
        <v>272</v>
      </c>
      <c r="B278" s="67" t="s">
        <v>302</v>
      </c>
      <c r="C278" s="11">
        <f>VLOOKUP(B278, Paste!$AG$3:$AH$2083, 2, FALSE)</f>
        <v>26</v>
      </c>
      <c r="D278" s="11" t="str">
        <f>VLOOKUP($B278, Paste!$A$3:$H$933, 6, FALSE)</f>
        <v>C</v>
      </c>
      <c r="E278" s="11">
        <f>IFERROR(VLOOKUP($B278, Paste!$J$3:$L$933, 3, FALSE), "")</f>
        <v>47</v>
      </c>
      <c r="F278" s="11">
        <f>IFERROR(VLOOKUP($B278, Paste!$J$3:$L$933, 2, FALSE), "")</f>
        <v>67</v>
      </c>
      <c r="G278" s="11" t="str">
        <f>VLOOKUP($B278, Paste!$A$3:$H$933, 8, FALSE)</f>
        <v>UTA</v>
      </c>
      <c r="H278" s="71">
        <f>VLOOKUP($B278, Paste!$A$3:$H$933, 2, FALSE)</f>
        <v>74</v>
      </c>
      <c r="I278" s="71">
        <f>VLOOKUP($B278, Paste!$A$3:$H$933, 3, FALSE)</f>
        <v>11.831398411674934</v>
      </c>
      <c r="J278" s="71">
        <f t="shared" si="4"/>
        <v>24.264979366102843</v>
      </c>
      <c r="K278" s="71">
        <f>VLOOKUP($B278, Paste!$A$3:$H$933, 4, FALSE)</f>
        <v>36.096377777777775</v>
      </c>
      <c r="L278" s="11" t="str">
        <f>IF(ISBLANK(VLOOKUP(B278, 'SOG&amp;PlusMinus'!$B$7:$E$912, 3, FALSE)), "", VLOOKUP(B278,'SOG&amp;PlusMinus'!$B$7:$E$912, 3, FALSE))</f>
        <v>C</v>
      </c>
      <c r="M278" s="11">
        <f>IF(ISBLANK(VLOOKUP(B278, 'SOG&amp;PlusMinus'!$B$7:$E$912, 4, FALSE)), "", VLOOKUP(B278, 'SOG&amp;PlusMinus'!$B$7:$E$912, 4, FALSE))</f>
        <v>2</v>
      </c>
      <c r="N278" s="71">
        <f>VLOOKUP($B278, Paste!$A$3:$H$933, 5, FALSE)</f>
        <v>50.824175824175825</v>
      </c>
      <c r="O278" s="11">
        <f>IF(ISERROR(VLOOKUP(B278, Paste!$AB$3:$AE$2349, 3, FALSE)), "", VLOOKUP(B278, Paste!$AB$3:$AE$2349, 3, FALSE))</f>
        <v>33</v>
      </c>
      <c r="P278" s="11">
        <f>IF(ISERROR(VLOOKUP(B278, Paste!$AB$3:$AC$2343, 2, FALSE)), "", VLOOKUP(B278, Paste!$AB$3:$AC$2343, 2, FALSE))</f>
        <v>37</v>
      </c>
      <c r="Q278" s="11">
        <f>IF(ISERROR(VLOOKUP(B278, Paste!$AB$3:$AE$2349, 4, FALSE)), "", VLOOKUP(B278, Paste!$AB$3:$AE$2349, 4, FALSE))</f>
        <v>133</v>
      </c>
      <c r="R278" s="11" t="str">
        <f>IF(ISERROR(VLOOKUP(B278, Paste!$N$3:$N$250, 1, FALSE)), "", VLOOKUP(B278, Paste!$N$3:$O$250, 2, FALSE))</f>
        <v/>
      </c>
      <c r="S278" s="27">
        <f>VLOOKUP($B278, Paste!$W$3:$Z$10064, IF($H$4="Cap Hit",3, IF($H$4="AAV", 4, 2)), FALSE)</f>
        <v>4.7750000000000004</v>
      </c>
      <c r="T278" s="11" t="str">
        <f>IF(ISERROR(VLOOKUP(B278, Paste!$Q$3:$Q$245, 1, FALSE)), "", VLOOKUP(B278, Paste!$Q$3:$R$245, 2, FALSE))</f>
        <v>Y</v>
      </c>
      <c r="U278" s="18" t="str">
        <f>IF(VLOOKUP(B278, 'Points&amp;Potential'!$B$7:$O$943, 14, FALSE)=0, "", VLOOKUP(B278, 'Points&amp;Potential'!$B$7:$O$943, 14, FALSE))</f>
        <v/>
      </c>
      <c r="V278" s="7" t="str">
        <f>IF(ISERROR(VLOOKUP(B278, Paste!$T$3:$T$1045, 1, FALSE)), "", VLOOKUP(B278, Paste!$T$3:$U$1144, 2, FALSE))</f>
        <v/>
      </c>
    </row>
    <row r="279" spans="1:22">
      <c r="A279" s="11">
        <v>273</v>
      </c>
      <c r="B279" s="67" t="s">
        <v>303</v>
      </c>
      <c r="C279" s="11">
        <f>VLOOKUP(B279, Paste!$AG$3:$AH$2083, 2, FALSE)</f>
        <v>36.9</v>
      </c>
      <c r="D279" s="11" t="str">
        <f>VLOOKUP($B279, Paste!$A$3:$H$933, 6, FALSE)</f>
        <v>RW</v>
      </c>
      <c r="E279" s="11">
        <f>IFERROR(VLOOKUP($B279, Paste!$J$3:$L$933, 3, FALSE), "")</f>
        <v>48</v>
      </c>
      <c r="F279" s="11">
        <f>IFERROR(VLOOKUP($B279, Paste!$J$3:$L$933, 2, FALSE), "")</f>
        <v>65</v>
      </c>
      <c r="G279" s="11" t="str">
        <f>VLOOKUP($B279, Paste!$A$3:$H$933, 8, FALSE)</f>
        <v>DAL</v>
      </c>
      <c r="H279" s="71">
        <f>VLOOKUP($B279, Paste!$A$3:$H$933, 2, FALSE)</f>
        <v>74</v>
      </c>
      <c r="I279" s="71">
        <f>VLOOKUP($B279, Paste!$A$3:$H$933, 3, FALSE)</f>
        <v>16.799079387852704</v>
      </c>
      <c r="J279" s="71">
        <f t="shared" si="4"/>
        <v>18.990260056591747</v>
      </c>
      <c r="K279" s="71">
        <f>VLOOKUP($B279, Paste!$A$3:$H$933, 4, FALSE)</f>
        <v>35.789339444444451</v>
      </c>
      <c r="L279" s="11" t="str">
        <f>IF(ISBLANK(VLOOKUP(B279, 'SOG&amp;PlusMinus'!$B$7:$E$912, 3, FALSE)), "", VLOOKUP(B279,'SOG&amp;PlusMinus'!$B$7:$E$912, 3, FALSE))</f>
        <v>B</v>
      </c>
      <c r="M279" s="11">
        <f>IF(ISBLANK(VLOOKUP(B279, 'SOG&amp;PlusMinus'!$B$7:$E$912, 4, FALSE)), "", VLOOKUP(B279, 'SOG&amp;PlusMinus'!$B$7:$E$912, 4, FALSE))</f>
        <v>2</v>
      </c>
      <c r="N279" s="71">
        <f>VLOOKUP($B279, Paste!$A$3:$H$933, 5, FALSE)</f>
        <v>54.666666666666664</v>
      </c>
      <c r="O279" s="11">
        <f>IF(ISERROR(VLOOKUP(B279, Paste!$AB$3:$AE$2349, 3, FALSE)), "", VLOOKUP(B279, Paste!$AB$3:$AE$2349, 3, FALSE))</f>
        <v>89</v>
      </c>
      <c r="P279" s="11">
        <f>IF(ISERROR(VLOOKUP(B279, Paste!$AB$3:$AC$2343, 2, FALSE)), "", VLOOKUP(B279, Paste!$AB$3:$AC$2343, 2, FALSE))</f>
        <v>22</v>
      </c>
      <c r="Q279" s="11">
        <f>IF(ISERROR(VLOOKUP(B279, Paste!$AB$3:$AE$2349, 4, FALSE)), "", VLOOKUP(B279, Paste!$AB$3:$AE$2349, 4, FALSE))</f>
        <v>104</v>
      </c>
      <c r="R279" s="11" t="str">
        <f>IF(ISERROR(VLOOKUP(B279, Paste!$N$3:$N$250, 1, FALSE)), "", VLOOKUP(B279, Paste!$N$3:$O$250, 2, FALSE))</f>
        <v/>
      </c>
      <c r="S279" s="27">
        <f>VLOOKUP($B279, Paste!$W$3:$Z$10064, IF($H$4="Cap Hit",3, IF($H$4="AAV", 4, 2)), FALSE)</f>
        <v>2</v>
      </c>
      <c r="T279" s="11" t="str">
        <f>IF(ISERROR(VLOOKUP(B279, Paste!$Q$3:$Q$245, 1, FALSE)), "", VLOOKUP(B279, Paste!$Q$3:$R$245, 2, FALSE))</f>
        <v/>
      </c>
      <c r="U279" s="18" t="str">
        <f>IF(VLOOKUP(B279, 'Points&amp;Potential'!$B$7:$O$943, 14, FALSE)=0, "", VLOOKUP(B279, 'Points&amp;Potential'!$B$7:$O$943, 14, FALSE))</f>
        <v/>
      </c>
      <c r="V279" s="7" t="str">
        <f>IF(ISERROR(VLOOKUP(B279, Paste!$T$3:$T$1045, 1, FALSE)), "", VLOOKUP(B279, Paste!$T$3:$U$1144, 2, FALSE))</f>
        <v/>
      </c>
    </row>
    <row r="280" spans="1:22">
      <c r="A280" s="11">
        <v>274</v>
      </c>
      <c r="B280" s="67" t="s">
        <v>304</v>
      </c>
      <c r="C280" s="11">
        <f>VLOOKUP(B280, Paste!$AG$3:$AH$2083, 2, FALSE)</f>
        <v>30.2</v>
      </c>
      <c r="D280" s="11" t="str">
        <f>VLOOKUP($B280, Paste!$A$3:$H$933, 6, FALSE)</f>
        <v>LW</v>
      </c>
      <c r="E280" s="11">
        <f>IFERROR(VLOOKUP($B280, Paste!$J$3:$L$933, 3, FALSE), "")</f>
        <v>43</v>
      </c>
      <c r="F280" s="11">
        <f>IFERROR(VLOOKUP($B280, Paste!$J$3:$L$933, 2, FALSE), "")</f>
        <v>65</v>
      </c>
      <c r="G280" s="11" t="str">
        <f>VLOOKUP($B280, Paste!$A$3:$H$933, 8, FALSE)</f>
        <v>CHI</v>
      </c>
      <c r="H280" s="71">
        <f>VLOOKUP($B280, Paste!$A$3:$H$933, 2, FALSE)</f>
        <v>82</v>
      </c>
      <c r="I280" s="71">
        <f>VLOOKUP($B280, Paste!$A$3:$H$933, 3, FALSE)</f>
        <v>18.602421319159216</v>
      </c>
      <c r="J280" s="71">
        <f t="shared" si="4"/>
        <v>17.176659180840783</v>
      </c>
      <c r="K280" s="71">
        <f>VLOOKUP($B280, Paste!$A$3:$H$933, 4, FALSE)</f>
        <v>35.779080499999999</v>
      </c>
      <c r="L280" s="11" t="str">
        <f>IF(ISBLANK(VLOOKUP(B280, 'SOG&amp;PlusMinus'!$B$7:$E$912, 3, FALSE)), "", VLOOKUP(B280,'SOG&amp;PlusMinus'!$B$7:$E$912, 3, FALSE))</f>
        <v>D</v>
      </c>
      <c r="M280" s="11">
        <f>IF(ISBLANK(VLOOKUP(B280, 'SOG&amp;PlusMinus'!$B$7:$E$912, 4, FALSE)), "", VLOOKUP(B280, 'SOG&amp;PlusMinus'!$B$7:$E$912, 4, FALSE))</f>
        <v>2</v>
      </c>
      <c r="N280" s="71">
        <f>VLOOKUP($B280, Paste!$A$3:$H$933, 5, FALSE)</f>
        <v>38.608333333333334</v>
      </c>
      <c r="O280" s="11">
        <f>IF(ISERROR(VLOOKUP(B280, Paste!$AB$3:$AE$2349, 3, FALSE)), "", VLOOKUP(B280, Paste!$AB$3:$AE$2349, 3, FALSE))</f>
        <v>88</v>
      </c>
      <c r="P280" s="11">
        <f>IF(ISERROR(VLOOKUP(B280, Paste!$AB$3:$AC$2343, 2, FALSE)), "", VLOOKUP(B280, Paste!$AB$3:$AC$2343, 2, FALSE))</f>
        <v>21</v>
      </c>
      <c r="Q280" s="11">
        <f>IF(ISERROR(VLOOKUP(B280, Paste!$AB$3:$AE$2349, 4, FALSE)), "", VLOOKUP(B280, Paste!$AB$3:$AE$2349, 4, FALSE))</f>
        <v>139</v>
      </c>
      <c r="R280" s="11" t="str">
        <f>IF(ISERROR(VLOOKUP(B280, Paste!$N$3:$N$250, 1, FALSE)), "", VLOOKUP(B280, Paste!$N$3:$O$250, 2, FALSE))</f>
        <v/>
      </c>
      <c r="S280" s="27">
        <f>VLOOKUP($B280, Paste!$W$3:$Z$10064, IF($H$4="Cap Hit",3, IF($H$4="AAV", 4, 2)), FALSE)</f>
        <v>4</v>
      </c>
      <c r="T280" s="11" t="str">
        <f>IF(ISERROR(VLOOKUP(B280, Paste!$Q$3:$Q$245, 1, FALSE)), "", VLOOKUP(B280, Paste!$Q$3:$R$245, 2, FALSE))</f>
        <v/>
      </c>
      <c r="U280" s="18" t="str">
        <f>IF(VLOOKUP(B280, 'Points&amp;Potential'!$B$7:$O$943, 14, FALSE)=0, "", VLOOKUP(B280, 'Points&amp;Potential'!$B$7:$O$943, 14, FALSE))</f>
        <v/>
      </c>
      <c r="V280" s="7" t="str">
        <f>IF(ISERROR(VLOOKUP(B280, Paste!$T$3:$T$1045, 1, FALSE)), "", VLOOKUP(B280, Paste!$T$3:$U$1144, 2, FALSE))</f>
        <v/>
      </c>
    </row>
    <row r="281" spans="1:22">
      <c r="A281" s="11">
        <v>275</v>
      </c>
      <c r="B281" s="67" t="s">
        <v>305</v>
      </c>
      <c r="C281" s="11">
        <f>VLOOKUP(B281, Paste!$AG$3:$AH$2083, 2, FALSE)</f>
        <v>31.2</v>
      </c>
      <c r="D281" s="11" t="str">
        <f>VLOOKUP($B281, Paste!$A$3:$H$933, 6, FALSE)</f>
        <v>LW</v>
      </c>
      <c r="E281" s="11">
        <f>IFERROR(VLOOKUP($B281, Paste!$J$3:$L$933, 3, FALSE), "")</f>
        <v>37</v>
      </c>
      <c r="F281" s="11">
        <f>IFERROR(VLOOKUP($B281, Paste!$J$3:$L$933, 2, FALSE), "")</f>
        <v>55</v>
      </c>
      <c r="G281" s="11" t="str">
        <f>VLOOKUP($B281, Paste!$A$3:$H$933, 8, FALSE)</f>
        <v>LAK</v>
      </c>
      <c r="H281" s="71">
        <f>VLOOKUP($B281, Paste!$A$3:$H$933, 2, FALSE)</f>
        <v>76</v>
      </c>
      <c r="I281" s="71">
        <f>VLOOKUP($B281, Paste!$A$3:$H$933, 3, FALSE)</f>
        <v>19.570875030064762</v>
      </c>
      <c r="J281" s="71">
        <f t="shared" si="4"/>
        <v>16.180218469935234</v>
      </c>
      <c r="K281" s="71">
        <f>VLOOKUP($B281, Paste!$A$3:$H$933, 4, FALSE)</f>
        <v>35.751093499999996</v>
      </c>
      <c r="L281" s="11" t="str">
        <f>IF(ISBLANK(VLOOKUP(B281, 'SOG&amp;PlusMinus'!$B$7:$E$912, 3, FALSE)), "", VLOOKUP(B281,'SOG&amp;PlusMinus'!$B$7:$E$912, 3, FALSE))</f>
        <v>C</v>
      </c>
      <c r="M281" s="11" t="str">
        <f>IF(ISBLANK(VLOOKUP(B281, 'SOG&amp;PlusMinus'!$B$7:$E$912, 4, FALSE)), "", VLOOKUP(B281, 'SOG&amp;PlusMinus'!$B$7:$E$912, 4, FALSE))</f>
        <v/>
      </c>
      <c r="N281" s="71">
        <f>VLOOKUP($B281, Paste!$A$3:$H$933, 5, FALSE)</f>
        <v>17.117117117117118</v>
      </c>
      <c r="O281" s="11">
        <f>IF(ISERROR(VLOOKUP(B281, Paste!$AB$3:$AE$2349, 3, FALSE)), "", VLOOKUP(B281, Paste!$AB$3:$AE$2349, 3, FALSE))</f>
        <v>57</v>
      </c>
      <c r="P281" s="11">
        <f>IF(ISERROR(VLOOKUP(B281, Paste!$AB$3:$AC$2343, 2, FALSE)), "", VLOOKUP(B281, Paste!$AB$3:$AC$2343, 2, FALSE))</f>
        <v>38</v>
      </c>
      <c r="Q281" s="11">
        <f>IF(ISERROR(VLOOKUP(B281, Paste!$AB$3:$AE$2349, 4, FALSE)), "", VLOOKUP(B281, Paste!$AB$3:$AE$2349, 4, FALSE))</f>
        <v>167</v>
      </c>
      <c r="R281" s="11" t="str">
        <f>IF(ISERROR(VLOOKUP(B281, Paste!$N$3:$N$250, 1, FALSE)), "", VLOOKUP(B281, Paste!$N$3:$O$250, 2, FALSE))</f>
        <v/>
      </c>
      <c r="S281" s="27">
        <f>VLOOKUP($B281, Paste!$W$3:$Z$10064, IF($H$4="Cap Hit",3, IF($H$4="AAV", 4, 2)), FALSE)</f>
        <v>4.2</v>
      </c>
      <c r="T281" s="11" t="str">
        <f>IF(ISERROR(VLOOKUP(B281, Paste!$Q$3:$Q$245, 1, FALSE)), "", VLOOKUP(B281, Paste!$Q$3:$R$245, 2, FALSE))</f>
        <v>Y</v>
      </c>
      <c r="U281" s="18" t="str">
        <f>IF(VLOOKUP(B281, 'Points&amp;Potential'!$B$7:$O$943, 14, FALSE)=0, "", VLOOKUP(B281, 'Points&amp;Potential'!$B$7:$O$943, 14, FALSE))</f>
        <v/>
      </c>
      <c r="V281" s="7" t="str">
        <f>IF(ISERROR(VLOOKUP(B281, Paste!$T$3:$T$1045, 1, FALSE)), "", VLOOKUP(B281, Paste!$T$3:$U$1144, 2, FALSE))</f>
        <v/>
      </c>
    </row>
    <row r="282" spans="1:22">
      <c r="A282" s="11">
        <v>276</v>
      </c>
      <c r="B282" s="67" t="s">
        <v>306</v>
      </c>
      <c r="C282" s="11">
        <f>VLOOKUP(B282, Paste!$AG$3:$AH$2083, 2, FALSE)</f>
        <v>37.200000000000003</v>
      </c>
      <c r="D282" s="11" t="str">
        <f>VLOOKUP($B282, Paste!$A$3:$H$933, 6, FALSE)</f>
        <v>C</v>
      </c>
      <c r="E282" s="11">
        <f>IFERROR(VLOOKUP($B282, Paste!$J$3:$L$933, 3, FALSE), "")</f>
        <v>37</v>
      </c>
      <c r="F282" s="11">
        <f>IFERROR(VLOOKUP($B282, Paste!$J$3:$L$933, 2, FALSE), "")</f>
        <v>50</v>
      </c>
      <c r="G282" s="11" t="str">
        <f>VLOOKUP($B282, Paste!$A$3:$H$933, 8, FALSE)</f>
        <v>CGY</v>
      </c>
      <c r="H282" s="71">
        <f>VLOOKUP($B282, Paste!$A$3:$H$933, 2, FALSE)</f>
        <v>84</v>
      </c>
      <c r="I282" s="71">
        <f>VLOOKUP($B282, Paste!$A$3:$H$933, 3, FALSE)</f>
        <v>16.214075384725923</v>
      </c>
      <c r="J282" s="71">
        <f t="shared" si="4"/>
        <v>19.495277490274077</v>
      </c>
      <c r="K282" s="71">
        <f>VLOOKUP($B282, Paste!$A$3:$H$933, 4, FALSE)</f>
        <v>35.709352875</v>
      </c>
      <c r="L282" s="11" t="str">
        <f>IF(ISBLANK(VLOOKUP(B282, 'SOG&amp;PlusMinus'!$B$7:$E$912, 3, FALSE)), "", VLOOKUP(B282,'SOG&amp;PlusMinus'!$B$7:$E$912, 3, FALSE))</f>
        <v>B</v>
      </c>
      <c r="M282" s="11">
        <f>IF(ISBLANK(VLOOKUP(B282, 'SOG&amp;PlusMinus'!$B$7:$E$912, 4, FALSE)), "", VLOOKUP(B282, 'SOG&amp;PlusMinus'!$B$7:$E$912, 4, FALSE))</f>
        <v>2</v>
      </c>
      <c r="N282" s="71">
        <f>VLOOKUP($B282, Paste!$A$3:$H$933, 5, FALSE)</f>
        <v>25.2</v>
      </c>
      <c r="O282" s="11">
        <f>IF(ISERROR(VLOOKUP(B282, Paste!$AB$3:$AE$2349, 3, FALSE)), "", VLOOKUP(B282, Paste!$AB$3:$AE$2349, 3, FALSE))</f>
        <v>25</v>
      </c>
      <c r="P282" s="11">
        <f>IF(ISERROR(VLOOKUP(B282, Paste!$AB$3:$AC$2343, 2, FALSE)), "", VLOOKUP(B282, Paste!$AB$3:$AC$2343, 2, FALSE))</f>
        <v>34</v>
      </c>
      <c r="Q282" s="11">
        <f>IF(ISERROR(VLOOKUP(B282, Paste!$AB$3:$AE$2349, 4, FALSE)), "", VLOOKUP(B282, Paste!$AB$3:$AE$2349, 4, FALSE))</f>
        <v>185</v>
      </c>
      <c r="R282" s="11" t="str">
        <f>IF(ISERROR(VLOOKUP(B282, Paste!$N$3:$N$250, 1, FALSE)), "", VLOOKUP(B282, Paste!$N$3:$O$250, 2, FALSE))</f>
        <v/>
      </c>
      <c r="S282" s="27">
        <f>VLOOKUP($B282, Paste!$W$3:$Z$10064, IF($H$4="Cap Hit",3, IF($H$4="AAV", 4, 2)), FALSE)</f>
        <v>3.25</v>
      </c>
      <c r="T282" s="11" t="str">
        <f>IF(ISERROR(VLOOKUP(B282, Paste!$Q$3:$Q$245, 1, FALSE)), "", VLOOKUP(B282, Paste!$Q$3:$R$245, 2, FALSE))</f>
        <v/>
      </c>
      <c r="U282" s="18" t="str">
        <f>IF(VLOOKUP(B282, 'Points&amp;Potential'!$B$7:$O$943, 14, FALSE)=0, "", VLOOKUP(B282, 'Points&amp;Potential'!$B$7:$O$943, 14, FALSE))</f>
        <v/>
      </c>
      <c r="V282" s="7" t="str">
        <f>IF(ISERROR(VLOOKUP(B282, Paste!$T$3:$T$1045, 1, FALSE)), "", VLOOKUP(B282, Paste!$T$3:$U$1144, 2, FALSE))</f>
        <v/>
      </c>
    </row>
    <row r="283" spans="1:22">
      <c r="A283" s="11">
        <v>277</v>
      </c>
      <c r="B283" s="67" t="s">
        <v>307</v>
      </c>
      <c r="C283" s="11">
        <f>VLOOKUP(B283, Paste!$AG$3:$AH$2083, 2, FALSE)</f>
        <v>23.1</v>
      </c>
      <c r="D283" s="11" t="str">
        <f>VLOOKUP($B283, Paste!$A$3:$H$933, 6, FALSE)</f>
        <v>RD</v>
      </c>
      <c r="E283" s="11">
        <f>IFERROR(VLOOKUP($B283, Paste!$J$3:$L$933, 3, FALSE), "")</f>
        <v>35</v>
      </c>
      <c r="F283" s="11">
        <f>IFERROR(VLOOKUP($B283, Paste!$J$3:$L$933, 2, FALSE), "")</f>
        <v>55</v>
      </c>
      <c r="G283" s="11" t="str">
        <f>VLOOKUP($B283, Paste!$A$3:$H$933, 8, FALSE)</f>
        <v>NSH</v>
      </c>
      <c r="H283" s="71">
        <f>VLOOKUP($B283, Paste!$A$3:$H$933, 2, FALSE)</f>
        <v>60</v>
      </c>
      <c r="I283" s="71">
        <f>VLOOKUP($B283, Paste!$A$3:$H$933, 3, FALSE)</f>
        <v>3.0138888888888893</v>
      </c>
      <c r="J283" s="71">
        <f t="shared" si="4"/>
        <v>32.643702777777776</v>
      </c>
      <c r="K283" s="71">
        <f>VLOOKUP($B283, Paste!$A$3:$H$933, 4, FALSE)</f>
        <v>35.657591666666661</v>
      </c>
      <c r="L283" s="11" t="str">
        <f>IF(ISBLANK(VLOOKUP(B283, 'SOG&amp;PlusMinus'!$B$7:$E$912, 3, FALSE)), "", VLOOKUP(B283,'SOG&amp;PlusMinus'!$B$7:$E$912, 3, FALSE))</f>
        <v>C</v>
      </c>
      <c r="M283" s="11">
        <f>IF(ISBLANK(VLOOKUP(B283, 'SOG&amp;PlusMinus'!$B$7:$E$912, 4, FALSE)), "", VLOOKUP(B283, 'SOG&amp;PlusMinus'!$B$7:$E$912, 4, FALSE))</f>
        <v>2</v>
      </c>
      <c r="N283" s="71">
        <f>VLOOKUP($B283, Paste!$A$3:$H$933, 5, FALSE)</f>
        <v>13.8</v>
      </c>
      <c r="O283" s="11">
        <f>IF(ISERROR(VLOOKUP(B283, Paste!$AB$3:$AE$2349, 3, FALSE)), "", VLOOKUP(B283, Paste!$AB$3:$AE$2349, 3, FALSE))</f>
        <v>34</v>
      </c>
      <c r="P283" s="11">
        <f>IF(ISERROR(VLOOKUP(B283, Paste!$AB$3:$AC$2343, 2, FALSE)), "", VLOOKUP(B283, Paste!$AB$3:$AC$2343, 2, FALSE))</f>
        <v>48</v>
      </c>
      <c r="Q283" s="11">
        <f>IF(ISERROR(VLOOKUP(B283, Paste!$AB$3:$AE$2349, 4, FALSE)), "", VLOOKUP(B283, Paste!$AB$3:$AE$2349, 4, FALSE))</f>
        <v>72</v>
      </c>
      <c r="R283" s="11">
        <f>IF(ISERROR(VLOOKUP(B283, Paste!$N$3:$N$250, 1, FALSE)), "", VLOOKUP(B283, Paste!$N$3:$O$250, 2, FALSE))</f>
        <v>45</v>
      </c>
      <c r="S283" s="27">
        <f>VLOOKUP($B283, Paste!$W$3:$Z$10064, IF($H$4="Cap Hit",3, IF($H$4="AAV", 4, 2)), FALSE)</f>
        <v>0.92500000000000004</v>
      </c>
      <c r="T283" s="11" t="str">
        <f>IF(ISERROR(VLOOKUP(B283, Paste!$Q$3:$Q$245, 1, FALSE)), "", VLOOKUP(B283, Paste!$Q$3:$R$245, 2, FALSE))</f>
        <v/>
      </c>
      <c r="U283" s="18" t="str">
        <f>IF(VLOOKUP(B283, 'Points&amp;Potential'!$B$7:$O$943, 14, FALSE)=0, "", VLOOKUP(B283, 'Points&amp;Potential'!$B$7:$O$943, 14, FALSE))</f>
        <v/>
      </c>
      <c r="V283" s="7" t="str">
        <f>IF(ISERROR(VLOOKUP(B283, Paste!$T$3:$T$1045, 1, FALSE)), "", VLOOKUP(B283, Paste!$T$3:$U$1144, 2, FALSE))</f>
        <v>Y</v>
      </c>
    </row>
    <row r="284" spans="1:22">
      <c r="A284" s="11">
        <v>278</v>
      </c>
      <c r="B284" s="67" t="s">
        <v>308</v>
      </c>
      <c r="C284" s="11">
        <f>VLOOKUP(B284, Paste!$AG$3:$AH$2083, 2, FALSE)</f>
        <v>26.4</v>
      </c>
      <c r="D284" s="11" t="str">
        <f>VLOOKUP($B284, Paste!$A$3:$H$933, 6, FALSE)</f>
        <v>LD</v>
      </c>
      <c r="E284" s="11">
        <f>IFERROR(VLOOKUP($B284, Paste!$J$3:$L$933, 3, FALSE), "")</f>
        <v>40</v>
      </c>
      <c r="F284" s="11">
        <f>IFERROR(VLOOKUP($B284, Paste!$J$3:$L$933, 2, FALSE), "")</f>
        <v>53</v>
      </c>
      <c r="G284" s="11" t="str">
        <f>VLOOKUP($B284, Paste!$A$3:$H$933, 8, FALSE)</f>
        <v>CAR</v>
      </c>
      <c r="H284" s="71">
        <f>VLOOKUP($B284, Paste!$A$3:$H$933, 2, FALSE)</f>
        <v>77</v>
      </c>
      <c r="I284" s="71">
        <f>VLOOKUP($B284, Paste!$A$3:$H$933, 3, FALSE)</f>
        <v>8.432639941771038</v>
      </c>
      <c r="J284" s="71">
        <f t="shared" si="4"/>
        <v>27.19911005822896</v>
      </c>
      <c r="K284" s="71">
        <f>VLOOKUP($B284, Paste!$A$3:$H$933, 4, FALSE)</f>
        <v>35.631749999999997</v>
      </c>
      <c r="L284" s="11" t="str">
        <f>IF(ISBLANK(VLOOKUP(B284, 'SOG&amp;PlusMinus'!$B$7:$E$912, 3, FALSE)), "", VLOOKUP(B284,'SOG&amp;PlusMinus'!$B$7:$E$912, 3, FALSE))</f>
        <v>B</v>
      </c>
      <c r="M284" s="11">
        <f>IF(ISBLANK(VLOOKUP(B284, 'SOG&amp;PlusMinus'!$B$7:$E$912, 4, FALSE)), "", VLOOKUP(B284, 'SOG&amp;PlusMinus'!$B$7:$E$912, 4, FALSE))</f>
        <v>2</v>
      </c>
      <c r="N284" s="71">
        <f>VLOOKUP($B284, Paste!$A$3:$H$933, 5, FALSE)</f>
        <v>43.269911504424776</v>
      </c>
      <c r="O284" s="11">
        <f>IF(ISERROR(VLOOKUP(B284, Paste!$AB$3:$AE$2349, 3, FALSE)), "", VLOOKUP(B284, Paste!$AB$3:$AE$2349, 3, FALSE))</f>
        <v>104</v>
      </c>
      <c r="P284" s="11">
        <f>IF(ISERROR(VLOOKUP(B284, Paste!$AB$3:$AC$2343, 2, FALSE)), "", VLOOKUP(B284, Paste!$AB$3:$AC$2343, 2, FALSE))</f>
        <v>85</v>
      </c>
      <c r="Q284" s="11">
        <f>IF(ISERROR(VLOOKUP(B284, Paste!$AB$3:$AE$2349, 4, FALSE)), "", VLOOKUP(B284, Paste!$AB$3:$AE$2349, 4, FALSE))</f>
        <v>123</v>
      </c>
      <c r="R284" s="11" t="str">
        <f>IF(ISERROR(VLOOKUP(B284, Paste!$N$3:$N$250, 1, FALSE)), "", VLOOKUP(B284, Paste!$N$3:$O$250, 2, FALSE))</f>
        <v/>
      </c>
      <c r="S284" s="27">
        <f>VLOOKUP($B284, Paste!$W$3:$Z$10064, IF($H$4="Cap Hit",3, IF($H$4="AAV", 4, 2)), FALSE)</f>
        <v>7.5</v>
      </c>
      <c r="T284" s="11" t="str">
        <f>IF(ISERROR(VLOOKUP(B284, Paste!$Q$3:$Q$245, 1, FALSE)), "", VLOOKUP(B284, Paste!$Q$3:$R$245, 2, FALSE))</f>
        <v/>
      </c>
      <c r="U284" s="18" t="str">
        <f>IF(VLOOKUP(B284, 'Points&amp;Potential'!$B$7:$O$943, 14, FALSE)=0, "", VLOOKUP(B284, 'Points&amp;Potential'!$B$7:$O$943, 14, FALSE))</f>
        <v/>
      </c>
      <c r="V284" s="7" t="str">
        <f>IF(ISERROR(VLOOKUP(B284, Paste!$T$3:$T$1045, 1, FALSE)), "", VLOOKUP(B284, Paste!$T$3:$U$1144, 2, FALSE))</f>
        <v/>
      </c>
    </row>
    <row r="285" spans="1:22">
      <c r="A285" s="11">
        <v>279</v>
      </c>
      <c r="B285" s="67" t="s">
        <v>309</v>
      </c>
      <c r="C285" s="11">
        <f>VLOOKUP(B285, Paste!$AG$3:$AH$2083, 2, FALSE)</f>
        <v>24.4</v>
      </c>
      <c r="D285" s="11" t="str">
        <f>VLOOKUP($B285, Paste!$A$3:$H$933, 6, FALSE)</f>
        <v>C</v>
      </c>
      <c r="E285" s="11">
        <f>IFERROR(VLOOKUP($B285, Paste!$J$3:$L$933, 3, FALSE), "")</f>
        <v>37</v>
      </c>
      <c r="F285" s="11">
        <f>IFERROR(VLOOKUP($B285, Paste!$J$3:$L$933, 2, FALSE), "")</f>
        <v>70</v>
      </c>
      <c r="G285" s="11" t="str">
        <f>VLOOKUP($B285, Paste!$A$3:$H$933, 8, FALSE)</f>
        <v>NSH</v>
      </c>
      <c r="H285" s="71">
        <f>VLOOKUP($B285, Paste!$A$3:$H$933, 2, FALSE)</f>
        <v>74</v>
      </c>
      <c r="I285" s="71">
        <f>VLOOKUP($B285, Paste!$A$3:$H$933, 3, FALSE)</f>
        <v>18.5</v>
      </c>
      <c r="J285" s="71">
        <f t="shared" si="4"/>
        <v>17.0490275152439</v>
      </c>
      <c r="K285" s="71">
        <f>VLOOKUP($B285, Paste!$A$3:$H$933, 4, FALSE)</f>
        <v>35.5490275152439</v>
      </c>
      <c r="L285" s="11" t="str">
        <f>IF(ISBLANK(VLOOKUP(B285, 'SOG&amp;PlusMinus'!$B$7:$E$912, 3, FALSE)), "", VLOOKUP(B285,'SOG&amp;PlusMinus'!$B$7:$E$912, 3, FALSE))</f>
        <v>C</v>
      </c>
      <c r="M285" s="11">
        <f>IF(ISBLANK(VLOOKUP(B285, 'SOG&amp;PlusMinus'!$B$7:$E$912, 4, FALSE)), "", VLOOKUP(B285, 'SOG&amp;PlusMinus'!$B$7:$E$912, 4, FALSE))</f>
        <v>2</v>
      </c>
      <c r="N285" s="71">
        <f>VLOOKUP($B285, Paste!$A$3:$H$933, 5, FALSE)</f>
        <v>22.2</v>
      </c>
      <c r="O285" s="11">
        <f>IF(ISERROR(VLOOKUP(B285, Paste!$AB$3:$AE$2349, 3, FALSE)), "", VLOOKUP(B285, Paste!$AB$3:$AE$2349, 3, FALSE))</f>
        <v>44</v>
      </c>
      <c r="P285" s="11">
        <f>IF(ISERROR(VLOOKUP(B285, Paste!$AB$3:$AC$2343, 2, FALSE)), "", VLOOKUP(B285, Paste!$AB$3:$AC$2343, 2, FALSE))</f>
        <v>22</v>
      </c>
      <c r="Q285" s="11">
        <f>IF(ISERROR(VLOOKUP(B285, Paste!$AB$3:$AE$2349, 4, FALSE)), "", VLOOKUP(B285, Paste!$AB$3:$AE$2349, 4, FALSE))</f>
        <v>133</v>
      </c>
      <c r="R285" s="11">
        <f>IF(ISERROR(VLOOKUP(B285, Paste!$N$3:$N$250, 1, FALSE)), "", VLOOKUP(B285, Paste!$N$3:$O$250, 2, FALSE))</f>
        <v>55</v>
      </c>
      <c r="S285" s="27" t="e">
        <f>VLOOKUP($B285, Paste!$W$3:$Z$10064, IF($H$4="Cap Hit",3, IF($H$4="AAV", 4, 2)), FALSE)</f>
        <v>#N/A</v>
      </c>
      <c r="T285" s="11" t="str">
        <f>IF(ISERROR(VLOOKUP(B285, Paste!$Q$3:$Q$245, 1, FALSE)), "", VLOOKUP(B285, Paste!$Q$3:$R$245, 2, FALSE))</f>
        <v/>
      </c>
      <c r="U285" s="18" t="str">
        <f>IF(VLOOKUP(B285, 'Points&amp;Potential'!$B$7:$O$943, 14, FALSE)=0, "", VLOOKUP(B285, 'Points&amp;Potential'!$B$7:$O$943, 14, FALSE))</f>
        <v/>
      </c>
      <c r="V285" s="7" t="str">
        <f>IF(ISERROR(VLOOKUP(B285, Paste!$T$3:$T$1045, 1, FALSE)), "", VLOOKUP(B285, Paste!$T$3:$U$1144, 2, FALSE))</f>
        <v>Y</v>
      </c>
    </row>
    <row r="286" spans="1:22">
      <c r="A286" s="11">
        <v>280</v>
      </c>
      <c r="B286" s="67" t="s">
        <v>310</v>
      </c>
      <c r="C286" s="11">
        <f>VLOOKUP(B286, Paste!$AG$3:$AH$2083, 2, FALSE)</f>
        <v>22.9</v>
      </c>
      <c r="D286" s="11" t="str">
        <f>VLOOKUP($B286, Paste!$A$3:$H$933, 6, FALSE)</f>
        <v>C</v>
      </c>
      <c r="E286" s="11">
        <f>IFERROR(VLOOKUP($B286, Paste!$J$3:$L$933, 3, FALSE), "")</f>
        <v>43</v>
      </c>
      <c r="F286" s="11">
        <f>IFERROR(VLOOKUP($B286, Paste!$J$3:$L$933, 2, FALSE), "")</f>
        <v>65</v>
      </c>
      <c r="G286" s="11" t="str">
        <f>VLOOKUP($B286, Paste!$A$3:$H$933, 8, FALSE)</f>
        <v>MTL</v>
      </c>
      <c r="H286" s="71">
        <f>VLOOKUP($B286, Paste!$A$3:$H$933, 2, FALSE)</f>
        <v>83</v>
      </c>
      <c r="I286" s="71">
        <f>VLOOKUP($B286, Paste!$A$3:$H$933, 3, FALSE)</f>
        <v>14.223273133494693</v>
      </c>
      <c r="J286" s="71">
        <f t="shared" si="4"/>
        <v>21.313326727616413</v>
      </c>
      <c r="K286" s="71">
        <f>VLOOKUP($B286, Paste!$A$3:$H$933, 4, FALSE)</f>
        <v>35.536599861111107</v>
      </c>
      <c r="L286" s="11" t="str">
        <f>IF(ISBLANK(VLOOKUP(B286, 'SOG&amp;PlusMinus'!$B$7:$E$912, 3, FALSE)), "", VLOOKUP(B286,'SOG&amp;PlusMinus'!$B$7:$E$912, 3, FALSE))</f>
        <v>C</v>
      </c>
      <c r="M286" s="11">
        <f>IF(ISBLANK(VLOOKUP(B286, 'SOG&amp;PlusMinus'!$B$7:$E$912, 4, FALSE)), "", VLOOKUP(B286, 'SOG&amp;PlusMinus'!$B$7:$E$912, 4, FALSE))</f>
        <v>2</v>
      </c>
      <c r="N286" s="71">
        <f>VLOOKUP($B286, Paste!$A$3:$H$933, 5, FALSE)</f>
        <v>24.9</v>
      </c>
      <c r="O286" s="11">
        <f>IF(ISERROR(VLOOKUP(B286, Paste!$AB$3:$AE$2349, 3, FALSE)), "", VLOOKUP(B286, Paste!$AB$3:$AE$2349, 3, FALSE))</f>
        <v>39</v>
      </c>
      <c r="P286" s="11">
        <f>IF(ISERROR(VLOOKUP(B286, Paste!$AB$3:$AC$2343, 2, FALSE)), "", VLOOKUP(B286, Paste!$AB$3:$AC$2343, 2, FALSE))</f>
        <v>66</v>
      </c>
      <c r="Q286" s="11">
        <f>IF(ISERROR(VLOOKUP(B286, Paste!$AB$3:$AE$2349, 4, FALSE)), "", VLOOKUP(B286, Paste!$AB$3:$AE$2349, 4, FALSE))</f>
        <v>133</v>
      </c>
      <c r="R286" s="11" t="str">
        <f>IF(ISERROR(VLOOKUP(B286, Paste!$N$3:$N$250, 1, FALSE)), "", VLOOKUP(B286, Paste!$N$3:$O$250, 2, FALSE))</f>
        <v/>
      </c>
      <c r="S286" s="27">
        <f>VLOOKUP($B286, Paste!$W$3:$Z$10064, IF($H$4="Cap Hit",3, IF($H$4="AAV", 4, 2)), FALSE)</f>
        <v>1.2083330000000001</v>
      </c>
      <c r="T286" s="11"/>
      <c r="U286" s="18" t="str">
        <f>IF(VLOOKUP(B286, 'Points&amp;Potential'!$B$7:$O$943, 14, FALSE)=0, "", VLOOKUP(B286, 'Points&amp;Potential'!$B$7:$O$943, 14, FALSE))</f>
        <v/>
      </c>
      <c r="V286" s="7" t="str">
        <f>IF(ISERROR(VLOOKUP(B286, Paste!$T$3:$T$1045, 1, FALSE)), "", VLOOKUP(B286, Paste!$T$3:$U$1144, 2, FALSE))</f>
        <v/>
      </c>
    </row>
    <row r="287" spans="1:22">
      <c r="A287" s="11">
        <v>281</v>
      </c>
      <c r="B287" s="67" t="s">
        <v>311</v>
      </c>
      <c r="C287" s="11">
        <f>VLOOKUP(B287, Paste!$AG$3:$AH$2083, 2, FALSE)</f>
        <v>23</v>
      </c>
      <c r="D287" s="11" t="str">
        <f>VLOOKUP($B287, Paste!$A$3:$H$933, 6, FALSE)</f>
        <v>RW</v>
      </c>
      <c r="E287" s="11">
        <f>IFERROR(VLOOKUP($B287, Paste!$J$3:$L$933, 3, FALSE), "")</f>
        <v>40</v>
      </c>
      <c r="F287" s="11">
        <f>IFERROR(VLOOKUP($B287, Paste!$J$3:$L$933, 2, FALSE), "")</f>
        <v>65</v>
      </c>
      <c r="G287" s="11" t="str">
        <f>VLOOKUP($B287, Paste!$A$3:$H$933, 8, FALSE)</f>
        <v>VGK</v>
      </c>
      <c r="H287" s="71">
        <f>VLOOKUP($B287, Paste!$A$3:$H$933, 2, FALSE)</f>
        <v>74</v>
      </c>
      <c r="I287" s="71">
        <f>VLOOKUP($B287, Paste!$A$3:$H$933, 3, FALSE)</f>
        <v>10.556602469135802</v>
      </c>
      <c r="J287" s="71">
        <f t="shared" si="4"/>
        <v>24.847258641975309</v>
      </c>
      <c r="K287" s="71">
        <f>VLOOKUP($B287, Paste!$A$3:$H$933, 4, FALSE)</f>
        <v>35.403861111111112</v>
      </c>
      <c r="L287" s="11" t="str">
        <f>IF(ISBLANK(VLOOKUP(B287, 'SOG&amp;PlusMinus'!$B$7:$E$912, 3, FALSE)), "", VLOOKUP(B287,'SOG&amp;PlusMinus'!$B$7:$E$912, 3, FALSE))</f>
        <v>D</v>
      </c>
      <c r="M287" s="11">
        <f>IF(ISBLANK(VLOOKUP(B287, 'SOG&amp;PlusMinus'!$B$7:$E$912, 4, FALSE)), "", VLOOKUP(B287, 'SOG&amp;PlusMinus'!$B$7:$E$912, 4, FALSE))</f>
        <v>2</v>
      </c>
      <c r="N287" s="71">
        <f>VLOOKUP($B287, Paste!$A$3:$H$933, 5, FALSE)</f>
        <v>16.28</v>
      </c>
      <c r="O287" s="11">
        <f>IF(ISERROR(VLOOKUP(B287, Paste!$AB$3:$AE$2349, 3, FALSE)), "", VLOOKUP(B287, Paste!$AB$3:$AE$2349, 3, FALSE))</f>
        <v>29</v>
      </c>
      <c r="P287" s="11">
        <f>IF(ISERROR(VLOOKUP(B287, Paste!$AB$3:$AC$2343, 2, FALSE)), "", VLOOKUP(B287, Paste!$AB$3:$AC$2343, 2, FALSE))</f>
        <v>36</v>
      </c>
      <c r="Q287" s="11">
        <f>IF(ISERROR(VLOOKUP(B287, Paste!$AB$3:$AE$2349, 4, FALSE)), "", VLOOKUP(B287, Paste!$AB$3:$AE$2349, 4, FALSE))</f>
        <v>96</v>
      </c>
      <c r="R287" s="11" t="str">
        <f>IF(ISERROR(VLOOKUP(B287, Paste!$N$3:$N$250, 1, FALSE)), "", VLOOKUP(B287, Paste!$N$3:$O$250, 2, FALSE))</f>
        <v/>
      </c>
      <c r="S287" s="27">
        <f>VLOOKUP($B287, Paste!$W$3:$Z$10064, IF($H$4="Cap Hit",3, IF($H$4="AAV", 4, 2)), FALSE)</f>
        <v>0.83750000000000002</v>
      </c>
      <c r="T287" s="11" t="str">
        <f>IF(ISERROR(VLOOKUP(B287, Paste!$Q$3:$Q$245, 1, FALSE)), "", VLOOKUP(B287, Paste!$Q$3:$R$245, 2, FALSE))</f>
        <v/>
      </c>
      <c r="U287" s="18" t="str">
        <f>IF(VLOOKUP(B287, 'Points&amp;Potential'!$B$7:$O$943, 14, FALSE)=0, "", VLOOKUP(B287, 'Points&amp;Potential'!$B$7:$O$943, 14, FALSE))</f>
        <v/>
      </c>
      <c r="V287" s="7" t="str">
        <f>IF(ISERROR(VLOOKUP(B287, Paste!$T$3:$T$1045, 1, FALSE)), "", VLOOKUP(B287, Paste!$T$3:$U$1144, 2, FALSE))</f>
        <v/>
      </c>
    </row>
    <row r="288" spans="1:22">
      <c r="A288" s="11">
        <v>282</v>
      </c>
      <c r="B288" s="67" t="s">
        <v>312</v>
      </c>
      <c r="C288" s="11">
        <f>VLOOKUP(B288, Paste!$AG$3:$AH$2083, 2, FALSE)</f>
        <v>31.7</v>
      </c>
      <c r="D288" s="11" t="str">
        <f>VLOOKUP($B288, Paste!$A$3:$H$933, 6, FALSE)</f>
        <v>RD</v>
      </c>
      <c r="E288" s="11">
        <f>IFERROR(VLOOKUP($B288, Paste!$J$3:$L$933, 3, FALSE), "")</f>
        <v>45</v>
      </c>
      <c r="F288" s="11">
        <f>IFERROR(VLOOKUP($B288, Paste!$J$3:$L$933, 2, FALSE), "")</f>
        <v>60</v>
      </c>
      <c r="G288" s="11" t="str">
        <f>VLOOKUP($B288, Paste!$A$3:$H$933, 8, FALSE)</f>
        <v>FLA</v>
      </c>
      <c r="H288" s="71">
        <f>VLOOKUP($B288, Paste!$A$3:$H$933, 2, FALSE)</f>
        <v>62.666666666666664</v>
      </c>
      <c r="I288" s="71">
        <f>VLOOKUP($B288, Paste!$A$3:$H$933, 3, FALSE)</f>
        <v>8.0047710070640647</v>
      </c>
      <c r="J288" s="71">
        <f t="shared" si="4"/>
        <v>27.371151392935936</v>
      </c>
      <c r="K288" s="71">
        <f>VLOOKUP($B288, Paste!$A$3:$H$933, 4, FALSE)</f>
        <v>35.3759224</v>
      </c>
      <c r="L288" s="11" t="str">
        <f>IF(ISBLANK(VLOOKUP(B288, 'SOG&amp;PlusMinus'!$B$7:$E$912, 3, FALSE)), "", VLOOKUP(B288,'SOG&amp;PlusMinus'!$B$7:$E$912, 3, FALSE))</f>
        <v>B</v>
      </c>
      <c r="M288" s="11">
        <f>IF(ISBLANK(VLOOKUP(B288, 'SOG&amp;PlusMinus'!$B$7:$E$912, 4, FALSE)), "", VLOOKUP(B288, 'SOG&amp;PlusMinus'!$B$7:$E$912, 4, FALSE))</f>
        <v>1</v>
      </c>
      <c r="N288" s="71">
        <f>VLOOKUP($B288, Paste!$A$3:$H$933, 5, FALSE)</f>
        <v>25.479853479853478</v>
      </c>
      <c r="O288" s="11">
        <f>IF(ISERROR(VLOOKUP(B288, Paste!$AB$3:$AE$2349, 3, FALSE)), "", VLOOKUP(B288, Paste!$AB$3:$AE$2349, 3, FALSE))</f>
        <v>62</v>
      </c>
      <c r="P288" s="11">
        <f>IF(ISERROR(VLOOKUP(B288, Paste!$AB$3:$AC$2343, 2, FALSE)), "", VLOOKUP(B288, Paste!$AB$3:$AC$2343, 2, FALSE))</f>
        <v>78</v>
      </c>
      <c r="Q288" s="11">
        <f>IF(ISERROR(VLOOKUP(B288, Paste!$AB$3:$AE$2349, 4, FALSE)), "", VLOOKUP(B288, Paste!$AB$3:$AE$2349, 4, FALSE))</f>
        <v>113</v>
      </c>
      <c r="R288" s="11">
        <f>IF(ISERROR(VLOOKUP(B288, Paste!$N$3:$N$250, 1, FALSE)), "", VLOOKUP(B288, Paste!$N$3:$O$250, 2, FALSE))</f>
        <v>60</v>
      </c>
      <c r="S288" s="27">
        <f>VLOOKUP($B288, Paste!$W$3:$Z$10064, IF($H$4="Cap Hit",3, IF($H$4="AAV", 4, 2)), FALSE)</f>
        <v>9.5</v>
      </c>
      <c r="T288" s="11" t="str">
        <f>IF(ISERROR(VLOOKUP(B288, Paste!$Q$3:$Q$245, 1, FALSE)), "", VLOOKUP(B288, Paste!$Q$3:$R$245, 2, FALSE))</f>
        <v>Y</v>
      </c>
      <c r="U288" s="18" t="str">
        <f>IF(VLOOKUP(B288, 'Points&amp;Potential'!$B$7:$O$943, 14, FALSE)=0, "", VLOOKUP(B288, 'Points&amp;Potential'!$B$7:$O$943, 14, FALSE))</f>
        <v/>
      </c>
      <c r="V288" s="7" t="str">
        <f>IF(ISERROR(VLOOKUP(B288, Paste!$T$3:$T$1045, 1, FALSE)), "", VLOOKUP(B288, Paste!$T$3:$U$1144, 2, FALSE))</f>
        <v/>
      </c>
    </row>
    <row r="289" spans="1:22">
      <c r="A289" s="11">
        <v>283</v>
      </c>
      <c r="B289" s="67" t="s">
        <v>313</v>
      </c>
      <c r="C289" s="11">
        <f>VLOOKUP(B289, Paste!$AG$3:$AH$2083, 2, FALSE)</f>
        <v>30.6</v>
      </c>
      <c r="D289" s="11" t="str">
        <f>VLOOKUP($B289, Paste!$A$3:$H$933, 6, FALSE)</f>
        <v>RD</v>
      </c>
      <c r="E289" s="11">
        <f>IFERROR(VLOOKUP($B289, Paste!$J$3:$L$933, 3, FALSE), "")</f>
        <v>33</v>
      </c>
      <c r="F289" s="11">
        <f>IFERROR(VLOOKUP($B289, Paste!$J$3:$L$933, 2, FALSE), "")</f>
        <v>53</v>
      </c>
      <c r="G289" s="11" t="str">
        <f>VLOOKUP($B289, Paste!$A$3:$H$933, 8, FALSE)</f>
        <v>NYI</v>
      </c>
      <c r="H289" s="71">
        <f>VLOOKUP($B289, Paste!$A$3:$H$933, 2, FALSE)</f>
        <v>75</v>
      </c>
      <c r="I289" s="71">
        <f>VLOOKUP($B289, Paste!$A$3:$H$933, 3, FALSE)</f>
        <v>7.4749780518925366</v>
      </c>
      <c r="J289" s="71">
        <f t="shared" si="4"/>
        <v>27.89485528144079</v>
      </c>
      <c r="K289" s="71">
        <f>VLOOKUP($B289, Paste!$A$3:$H$933, 4, FALSE)</f>
        <v>35.369833333333325</v>
      </c>
      <c r="L289" s="11" t="str">
        <f>IF(ISBLANK(VLOOKUP(B289, 'SOG&amp;PlusMinus'!$B$7:$E$912, 3, FALSE)), "", VLOOKUP(B289,'SOG&amp;PlusMinus'!$B$7:$E$912, 3, FALSE))</f>
        <v>C</v>
      </c>
      <c r="M289" s="11">
        <f>IF(ISBLANK(VLOOKUP(B289, 'SOG&amp;PlusMinus'!$B$7:$E$912, 4, FALSE)), "", VLOOKUP(B289, 'SOG&amp;PlusMinus'!$B$7:$E$912, 4, FALSE))</f>
        <v>2</v>
      </c>
      <c r="N289" s="71">
        <f>VLOOKUP($B289, Paste!$A$3:$H$933, 5, FALSE)</f>
        <v>40.669014084507047</v>
      </c>
      <c r="O289" s="11">
        <f>IF(ISERROR(VLOOKUP(B289, Paste!$AB$3:$AE$2349, 3, FALSE)), "", VLOOKUP(B289, Paste!$AB$3:$AE$2349, 3, FALSE))</f>
        <v>34</v>
      </c>
      <c r="P289" s="11">
        <f>IF(ISERROR(VLOOKUP(B289, Paste!$AB$3:$AC$2343, 2, FALSE)), "", VLOOKUP(B289, Paste!$AB$3:$AC$2343, 2, FALSE))</f>
        <v>68</v>
      </c>
      <c r="Q289" s="11">
        <f>IF(ISERROR(VLOOKUP(B289, Paste!$AB$3:$AE$2349, 4, FALSE)), "", VLOOKUP(B289, Paste!$AB$3:$AE$2349, 4, FALSE))</f>
        <v>135</v>
      </c>
      <c r="R289" s="11" t="str">
        <f>IF(ISERROR(VLOOKUP(B289, Paste!$N$3:$N$250, 1, FALSE)), "", VLOOKUP(B289, Paste!$N$3:$O$250, 2, FALSE))</f>
        <v/>
      </c>
      <c r="S289" s="27">
        <f>VLOOKUP($B289, Paste!$W$3:$Z$10064, IF($H$4="Cap Hit",3, IF($H$4="AAV", 4, 2)), FALSE)</f>
        <v>4.5</v>
      </c>
      <c r="T289" s="11" t="str">
        <f>IF(ISERROR(VLOOKUP(B289, Paste!$Q$3:$Q$245, 1, FALSE)), "", VLOOKUP(B289, Paste!$Q$3:$R$245, 2, FALSE))</f>
        <v>Y</v>
      </c>
      <c r="U289" s="18" t="str">
        <f>IF(VLOOKUP(B289, 'Points&amp;Potential'!$B$7:$O$943, 14, FALSE)=0, "", VLOOKUP(B289, 'Points&amp;Potential'!$B$7:$O$943, 14, FALSE))</f>
        <v/>
      </c>
      <c r="V289" s="7" t="str">
        <f>IF(ISERROR(VLOOKUP(B289, Paste!$T$3:$T$1045, 1, FALSE)), "", VLOOKUP(B289, Paste!$T$3:$U$1144, 2, FALSE))</f>
        <v/>
      </c>
    </row>
    <row r="290" spans="1:22">
      <c r="A290" s="11">
        <v>284</v>
      </c>
      <c r="B290" s="67" t="s">
        <v>314</v>
      </c>
      <c r="C290" s="11">
        <f>VLOOKUP(B290, Paste!$AG$3:$AH$2083, 2, FALSE)</f>
        <v>23.1</v>
      </c>
      <c r="D290" s="11" t="str">
        <f>VLOOKUP($B290, Paste!$A$3:$H$933, 6, FALSE)</f>
        <v>LW</v>
      </c>
      <c r="E290" s="11">
        <f>IFERROR(VLOOKUP($B290, Paste!$J$3:$L$933, 3, FALSE), "")</f>
        <v>50</v>
      </c>
      <c r="F290" s="11">
        <f>IFERROR(VLOOKUP($B290, Paste!$J$3:$L$933, 2, FALSE), "")</f>
        <v>68</v>
      </c>
      <c r="G290" s="11" t="str">
        <f>VLOOKUP($B290, Paste!$A$3:$H$933, 8, FALSE)</f>
        <v>CBJ</v>
      </c>
      <c r="H290" s="71">
        <f>VLOOKUP($B290, Paste!$A$3:$H$933, 2, FALSE)</f>
        <v>76.666666666666671</v>
      </c>
      <c r="I290" s="71">
        <f>VLOOKUP($B290, Paste!$A$3:$H$933, 3, FALSE)</f>
        <v>13.033333333333335</v>
      </c>
      <c r="J290" s="71">
        <f t="shared" si="4"/>
        <v>22.290115115740736</v>
      </c>
      <c r="K290" s="71">
        <f>VLOOKUP($B290, Paste!$A$3:$H$933, 4, FALSE)</f>
        <v>35.323448449074071</v>
      </c>
      <c r="L290" s="11" t="str">
        <f>IF(ISBLANK(VLOOKUP(B290, 'SOG&amp;PlusMinus'!$B$7:$E$912, 3, FALSE)), "", VLOOKUP(B290,'SOG&amp;PlusMinus'!$B$7:$E$912, 3, FALSE))</f>
        <v>C</v>
      </c>
      <c r="M290" s="11" t="str">
        <f>IF(ISBLANK(VLOOKUP(B290, 'SOG&amp;PlusMinus'!$B$7:$E$912, 4, FALSE)), "", VLOOKUP(B290, 'SOG&amp;PlusMinus'!$B$7:$E$912, 4, FALSE))</f>
        <v/>
      </c>
      <c r="N290" s="71">
        <f>VLOOKUP($B290, Paste!$A$3:$H$933, 5, FALSE)</f>
        <v>40.386904761904766</v>
      </c>
      <c r="O290" s="11">
        <f>IF(ISERROR(VLOOKUP(B290, Paste!$AB$3:$AE$2349, 3, FALSE)), "", VLOOKUP(B290, Paste!$AB$3:$AE$2349, 3, FALSE))</f>
        <v>104</v>
      </c>
      <c r="P290" s="11">
        <f>IF(ISERROR(VLOOKUP(B290, Paste!$AB$3:$AC$2343, 2, FALSE)), "", VLOOKUP(B290, Paste!$AB$3:$AC$2343, 2, FALSE))</f>
        <v>42</v>
      </c>
      <c r="Q290" s="11">
        <f>IF(ISERROR(VLOOKUP(B290, Paste!$AB$3:$AE$2349, 4, FALSE)), "", VLOOKUP(B290, Paste!$AB$3:$AE$2349, 4, FALSE))</f>
        <v>138</v>
      </c>
      <c r="R290" s="11">
        <f>IF(ISERROR(VLOOKUP(B290, Paste!$N$3:$N$250, 1, FALSE)), "", VLOOKUP(B290, Paste!$N$3:$O$250, 2, FALSE))</f>
        <v>50</v>
      </c>
      <c r="S290" s="27" t="e">
        <f>VLOOKUP($B290, Paste!$W$3:$Z$10064, IF($H$4="Cap Hit",3, IF($H$4="AAV", 4, 2)), FALSE)</f>
        <v>#N/A</v>
      </c>
      <c r="T290" s="11" t="str">
        <f>IF(ISERROR(VLOOKUP(B290, Paste!$Q$3:$Q$245, 1, FALSE)), "", VLOOKUP(B290, Paste!$Q$3:$R$245, 2, FALSE))</f>
        <v/>
      </c>
      <c r="U290" s="18" t="str">
        <f>IF(VLOOKUP(B290, 'Points&amp;Potential'!$B$7:$O$943, 14, FALSE)=0, "", VLOOKUP(B290, 'Points&amp;Potential'!$B$7:$O$943, 14, FALSE))</f>
        <v/>
      </c>
      <c r="V290" s="7" t="str">
        <f>IF(ISERROR(VLOOKUP(B290, Paste!$T$3:$T$1045, 1, FALSE)), "", VLOOKUP(B290, Paste!$T$3:$U$1144, 2, FALSE))</f>
        <v/>
      </c>
    </row>
    <row r="291" spans="1:22">
      <c r="A291" s="11">
        <v>285</v>
      </c>
      <c r="B291" s="67" t="s">
        <v>315</v>
      </c>
      <c r="C291" s="11">
        <f>VLOOKUP(B291, Paste!$AG$3:$AH$2083, 2, FALSE)</f>
        <v>23.3</v>
      </c>
      <c r="D291" s="11" t="str">
        <f>VLOOKUP($B291, Paste!$A$3:$H$933, 6, FALSE)</f>
        <v>LW</v>
      </c>
      <c r="E291" s="11" t="str">
        <f>IFERROR(VLOOKUP($B291, Paste!$J$3:$L$933, 3, FALSE), "")</f>
        <v/>
      </c>
      <c r="F291" s="11" t="str">
        <f>IFERROR(VLOOKUP($B291, Paste!$J$3:$L$933, 2, FALSE), "")</f>
        <v/>
      </c>
      <c r="G291" s="11" t="str">
        <f>VLOOKUP($B291, Paste!$A$3:$H$933, 8, FALSE)</f>
        <v>MTL</v>
      </c>
      <c r="H291" s="71">
        <f>VLOOKUP($B291, Paste!$A$3:$H$933, 2, FALSE)</f>
        <v>79</v>
      </c>
      <c r="I291" s="71">
        <f>VLOOKUP($B291, Paste!$A$3:$H$933, 3, FALSE)</f>
        <v>15.675559553105989</v>
      </c>
      <c r="J291" s="71">
        <f t="shared" si="4"/>
        <v>19.577093224671785</v>
      </c>
      <c r="K291" s="71">
        <f>VLOOKUP($B291, Paste!$A$3:$H$933, 4, FALSE)</f>
        <v>35.252652777777776</v>
      </c>
      <c r="L291" s="11" t="str">
        <f>IF(ISBLANK(VLOOKUP(B291, 'SOG&amp;PlusMinus'!$B$7:$E$912, 3, FALSE)), "", VLOOKUP(B291,'SOG&amp;PlusMinus'!$B$7:$E$912, 3, FALSE))</f>
        <v>D</v>
      </c>
      <c r="M291" s="11">
        <f>IF(ISBLANK(VLOOKUP(B291, 'SOG&amp;PlusMinus'!$B$7:$E$912, 4, FALSE)), "", VLOOKUP(B291, 'SOG&amp;PlusMinus'!$B$7:$E$912, 4, FALSE))</f>
        <v>2</v>
      </c>
      <c r="N291" s="71">
        <f>VLOOKUP($B291, Paste!$A$3:$H$933, 5, FALSE)</f>
        <v>32.051428571428573</v>
      </c>
      <c r="O291" s="11">
        <f>IF(ISERROR(VLOOKUP(B291, Paste!$AB$3:$AE$2349, 3, FALSE)), "", VLOOKUP(B291, Paste!$AB$3:$AE$2349, 3, FALSE))</f>
        <v>190</v>
      </c>
      <c r="P291" s="11">
        <f>IF(ISERROR(VLOOKUP(B291, Paste!$AB$3:$AC$2343, 2, FALSE)), "", VLOOKUP(B291, Paste!$AB$3:$AC$2343, 2, FALSE))</f>
        <v>47</v>
      </c>
      <c r="Q291" s="11">
        <f>IF(ISERROR(VLOOKUP(B291, Paste!$AB$3:$AE$2349, 4, FALSE)), "", VLOOKUP(B291, Paste!$AB$3:$AE$2349, 4, FALSE))</f>
        <v>119</v>
      </c>
      <c r="R291" s="11" t="str">
        <f>IF(ISERROR(VLOOKUP(B291, Paste!$N$3:$N$250, 1, FALSE)), "", VLOOKUP(B291, Paste!$N$3:$O$250, 2, FALSE))</f>
        <v/>
      </c>
      <c r="S291" s="27" t="e">
        <f>VLOOKUP($B291, Paste!$W$3:$Z$10064, IF($H$4="Cap Hit",3, IF($H$4="AAV", 4, 2)), FALSE)</f>
        <v>#N/A</v>
      </c>
      <c r="T291" s="11" t="str">
        <f>IF(ISERROR(VLOOKUP(B291, Paste!$Q$3:$Q$245, 1, FALSE)), "", VLOOKUP(B291, Paste!$Q$3:$R$245, 2, FALSE))</f>
        <v/>
      </c>
      <c r="U291" s="18" t="str">
        <f>IF(VLOOKUP(B291, 'Points&amp;Potential'!$B$7:$O$943, 14, FALSE)=0, "", VLOOKUP(B291, 'Points&amp;Potential'!$B$7:$O$943, 14, FALSE))</f>
        <v/>
      </c>
      <c r="V291" s="7" t="str">
        <f>IF(ISERROR(VLOOKUP(B291, Paste!$T$3:$T$1045, 1, FALSE)), "", VLOOKUP(B291, Paste!$T$3:$U$1144, 2, FALSE))</f>
        <v/>
      </c>
    </row>
    <row r="292" spans="1:22">
      <c r="A292" s="11">
        <v>286</v>
      </c>
      <c r="B292" s="67" t="s">
        <v>316</v>
      </c>
      <c r="C292" s="11">
        <f>VLOOKUP(B292, Paste!$AG$3:$AH$2083, 2, FALSE)</f>
        <v>34.5</v>
      </c>
      <c r="D292" s="11" t="str">
        <f>VLOOKUP($B292, Paste!$A$3:$H$933, 6, FALSE)</f>
        <v>LW</v>
      </c>
      <c r="E292" s="11">
        <f>IFERROR(VLOOKUP($B292, Paste!$J$3:$L$933, 3, FALSE), "")</f>
        <v>35</v>
      </c>
      <c r="F292" s="11">
        <f>IFERROR(VLOOKUP($B292, Paste!$J$3:$L$933, 2, FALSE), "")</f>
        <v>52</v>
      </c>
      <c r="G292" s="11" t="str">
        <f>VLOOKUP($B292, Paste!$A$3:$H$933, 8, FALSE)</f>
        <v>MIN</v>
      </c>
      <c r="H292" s="71">
        <f>VLOOKUP($B292, Paste!$A$3:$H$933, 2, FALSE)</f>
        <v>78.333333333333329</v>
      </c>
      <c r="I292" s="71">
        <f>VLOOKUP($B292, Paste!$A$3:$H$933, 3, FALSE)</f>
        <v>19.583333333333332</v>
      </c>
      <c r="J292" s="71">
        <f t="shared" si="4"/>
        <v>15.452963541666659</v>
      </c>
      <c r="K292" s="71">
        <f>VLOOKUP($B292, Paste!$A$3:$H$933, 4, FALSE)</f>
        <v>35.036296874999991</v>
      </c>
      <c r="L292" s="11" t="str">
        <f>IF(ISBLANK(VLOOKUP(B292, 'SOG&amp;PlusMinus'!$B$7:$E$912, 3, FALSE)), "", VLOOKUP(B292,'SOG&amp;PlusMinus'!$B$7:$E$912, 3, FALSE))</f>
        <v>B</v>
      </c>
      <c r="M292" s="11">
        <f>IF(ISBLANK(VLOOKUP(B292, 'SOG&amp;PlusMinus'!$B$7:$E$912, 4, FALSE)), "", VLOOKUP(B292, 'SOG&amp;PlusMinus'!$B$7:$E$912, 4, FALSE))</f>
        <v>2</v>
      </c>
      <c r="N292" s="71">
        <f>VLOOKUP($B292, Paste!$A$3:$H$933, 5, FALSE)</f>
        <v>55.072780203784568</v>
      </c>
      <c r="O292" s="11">
        <f>IF(ISERROR(VLOOKUP(B292, Paste!$AB$3:$AE$2349, 3, FALSE)), "", VLOOKUP(B292, Paste!$AB$3:$AE$2349, 3, FALSE))</f>
        <v>172</v>
      </c>
      <c r="P292" s="11">
        <f>IF(ISERROR(VLOOKUP(B292, Paste!$AB$3:$AC$2343, 2, FALSE)), "", VLOOKUP(B292, Paste!$AB$3:$AC$2343, 2, FALSE))</f>
        <v>61</v>
      </c>
      <c r="Q292" s="11">
        <f>IF(ISERROR(VLOOKUP(B292, Paste!$AB$3:$AE$2349, 4, FALSE)), "", VLOOKUP(B292, Paste!$AB$3:$AE$2349, 4, FALSE))</f>
        <v>180</v>
      </c>
      <c r="R292" s="11" t="str">
        <f>IF(ISERROR(VLOOKUP(B292, Paste!$N$3:$N$250, 1, FALSE)), "", VLOOKUP(B292, Paste!$N$3:$O$250, 2, FALSE))</f>
        <v/>
      </c>
      <c r="S292" s="27">
        <f>VLOOKUP($B292, Paste!$W$3:$Z$10064, IF($H$4="Cap Hit",3, IF($H$4="AAV", 4, 2)), FALSE)</f>
        <v>4.9000000000000004</v>
      </c>
      <c r="T292" s="11" t="str">
        <f>IF(ISERROR(VLOOKUP(B292, Paste!$Q$3:$Q$245, 1, FALSE)), "", VLOOKUP(B292, Paste!$Q$3:$R$245, 2, FALSE))</f>
        <v/>
      </c>
      <c r="U292" s="18" t="str">
        <f>IF(VLOOKUP(B292, 'Points&amp;Potential'!$B$7:$O$943, 14, FALSE)=0, "", VLOOKUP(B292, 'Points&amp;Potential'!$B$7:$O$943, 14, FALSE))</f>
        <v/>
      </c>
      <c r="V292" s="7" t="str">
        <f>IF(ISERROR(VLOOKUP(B292, Paste!$T$3:$T$1045, 1, FALSE)), "", VLOOKUP(B292, Paste!$T$3:$U$1144, 2, FALSE))</f>
        <v/>
      </c>
    </row>
    <row r="293" spans="1:22">
      <c r="A293" s="11">
        <v>287</v>
      </c>
      <c r="B293" s="67" t="s">
        <v>317</v>
      </c>
      <c r="C293" s="11">
        <f>VLOOKUP(B293, Paste!$AG$3:$AH$2083, 2, FALSE)</f>
        <v>21.9</v>
      </c>
      <c r="D293" s="11" t="str">
        <f>VLOOKUP($B293, Paste!$A$3:$H$933, 6, FALSE)</f>
        <v>LD</v>
      </c>
      <c r="E293" s="11">
        <f>IFERROR(VLOOKUP($B293, Paste!$J$3:$L$933, 3, FALSE), "")</f>
        <v>48</v>
      </c>
      <c r="F293" s="11">
        <f>IFERROR(VLOOKUP($B293, Paste!$J$3:$L$933, 2, FALSE), "")</f>
        <v>68</v>
      </c>
      <c r="G293" s="11" t="str">
        <f>VLOOKUP($B293, Paste!$A$3:$H$933, 8, FALSE)</f>
        <v>CBJ</v>
      </c>
      <c r="H293" s="71">
        <f>VLOOKUP($B293, Paste!$A$3:$H$933, 2, FALSE)</f>
        <v>77</v>
      </c>
      <c r="I293" s="71">
        <f>VLOOKUP($B293, Paste!$A$3:$H$933, 3, FALSE)</f>
        <v>13.090000000000002</v>
      </c>
      <c r="J293" s="71">
        <f t="shared" si="4"/>
        <v>21.774496333333339</v>
      </c>
      <c r="K293" s="71">
        <f>VLOOKUP($B293, Paste!$A$3:$H$933, 4, FALSE)</f>
        <v>34.864496333333342</v>
      </c>
      <c r="L293" s="11" t="str">
        <f>IF(ISBLANK(VLOOKUP(B293, 'SOG&amp;PlusMinus'!$B$7:$E$912, 3, FALSE)), "", VLOOKUP(B293,'SOG&amp;PlusMinus'!$B$7:$E$912, 3, FALSE))</f>
        <v>B</v>
      </c>
      <c r="M293" s="11">
        <f>IF(ISBLANK(VLOOKUP(B293, 'SOG&amp;PlusMinus'!$B$7:$E$912, 4, FALSE)), "", VLOOKUP(B293, 'SOG&amp;PlusMinus'!$B$7:$E$912, 4, FALSE))</f>
        <v>2</v>
      </c>
      <c r="N293" s="71">
        <f>VLOOKUP($B293, Paste!$A$3:$H$933, 5, FALSE)</f>
        <v>23.099999999999998</v>
      </c>
      <c r="O293" s="11">
        <f>IF(ISERROR(VLOOKUP(B293, Paste!$AB$3:$AE$2349, 3, FALSE)), "", VLOOKUP(B293, Paste!$AB$3:$AE$2349, 3, FALSE))</f>
        <v>34</v>
      </c>
      <c r="P293" s="11">
        <f>IF(ISERROR(VLOOKUP(B293, Paste!$AB$3:$AC$2343, 2, FALSE)), "", VLOOKUP(B293, Paste!$AB$3:$AC$2343, 2, FALSE))</f>
        <v>99</v>
      </c>
      <c r="Q293" s="11">
        <f>IF(ISERROR(VLOOKUP(B293, Paste!$AB$3:$AE$2349, 4, FALSE)), "", VLOOKUP(B293, Paste!$AB$3:$AE$2349, 4, FALSE))</f>
        <v>123</v>
      </c>
      <c r="R293" s="11">
        <f>IF(ISERROR(VLOOKUP(B293, Paste!$N$3:$N$250, 1, FALSE)), "", VLOOKUP(B293, Paste!$N$3:$O$250, 2, FALSE))</f>
        <v>45</v>
      </c>
      <c r="S293" s="27">
        <f>VLOOKUP($B293, Paste!$W$3:$Z$10064, IF($H$4="Cap Hit",3, IF($H$4="AAV", 4, 2)), FALSE)</f>
        <v>1.636666</v>
      </c>
      <c r="T293" s="11" t="str">
        <f>IF(ISERROR(VLOOKUP(B293, Paste!$Q$3:$Q$245, 1, FALSE)), "", VLOOKUP(B293, Paste!$Q$3:$R$245, 2, FALSE))</f>
        <v/>
      </c>
      <c r="U293" s="18" t="str">
        <f>IF(VLOOKUP(B293, 'Points&amp;Potential'!$B$7:$O$943, 14, FALSE)=0, "", VLOOKUP(B293, 'Points&amp;Potential'!$B$7:$O$943, 14, FALSE))</f>
        <v/>
      </c>
      <c r="V293" s="7" t="str">
        <f>IF(ISERROR(VLOOKUP(B293, Paste!$T$3:$T$1045, 1, FALSE)), "", VLOOKUP(B293, Paste!$T$3:$U$1144, 2, FALSE))</f>
        <v/>
      </c>
    </row>
    <row r="294" spans="1:22">
      <c r="A294" s="11">
        <v>288</v>
      </c>
      <c r="B294" s="67" t="s">
        <v>318</v>
      </c>
      <c r="C294" s="11">
        <f>VLOOKUP(B294, Paste!$AG$3:$AH$2083, 2, FALSE)</f>
        <v>21.4</v>
      </c>
      <c r="D294" s="11" t="str">
        <f>VLOOKUP($B294, Paste!$A$3:$H$933, 6, FALSE)</f>
        <v>C</v>
      </c>
      <c r="E294" s="11">
        <f>IFERROR(VLOOKUP($B294, Paste!$J$3:$L$933, 3, FALSE), "")</f>
        <v>53</v>
      </c>
      <c r="F294" s="11">
        <f>IFERROR(VLOOKUP($B294, Paste!$J$3:$L$933, 2, FALSE), "")</f>
        <v>70</v>
      </c>
      <c r="G294" s="11" t="str">
        <f>VLOOKUP($B294, Paste!$A$3:$H$933, 8, FALSE)</f>
        <v>NSH</v>
      </c>
      <c r="H294" s="71">
        <f>VLOOKUP($B294, Paste!$A$3:$H$933, 2, FALSE)</f>
        <v>74</v>
      </c>
      <c r="I294" s="71">
        <f>VLOOKUP($B294, Paste!$A$3:$H$933, 3, FALSE)</f>
        <v>18.5</v>
      </c>
      <c r="J294" s="71">
        <f t="shared" si="4"/>
        <v>16.346831250000001</v>
      </c>
      <c r="K294" s="71">
        <f>VLOOKUP($B294, Paste!$A$3:$H$933, 4, FALSE)</f>
        <v>34.846831250000001</v>
      </c>
      <c r="L294" s="11" t="str">
        <f>IF(ISBLANK(VLOOKUP(B294, 'SOG&amp;PlusMinus'!$B$7:$E$912, 3, FALSE)), "", VLOOKUP(B294,'SOG&amp;PlusMinus'!$B$7:$E$912, 3, FALSE))</f>
        <v>C</v>
      </c>
      <c r="M294" s="11">
        <f>IF(ISBLANK(VLOOKUP(B294, 'SOG&amp;PlusMinus'!$B$7:$E$912, 4, FALSE)), "", VLOOKUP(B294, 'SOG&amp;PlusMinus'!$B$7:$E$912, 4, FALSE))</f>
        <v>2</v>
      </c>
      <c r="N294" s="71">
        <f>VLOOKUP($B294, Paste!$A$3:$H$933, 5, FALSE)</f>
        <v>16.28</v>
      </c>
      <c r="O294" s="11">
        <f>IF(ISERROR(VLOOKUP(B294, Paste!$AB$3:$AE$2349, 3, FALSE)), "", VLOOKUP(B294, Paste!$AB$3:$AE$2349, 3, FALSE))</f>
        <v>67</v>
      </c>
      <c r="P294" s="11">
        <f>IF(ISERROR(VLOOKUP(B294, Paste!$AB$3:$AC$2343, 2, FALSE)), "", VLOOKUP(B294, Paste!$AB$3:$AC$2343, 2, FALSE))</f>
        <v>30</v>
      </c>
      <c r="Q294" s="11">
        <f>IF(ISERROR(VLOOKUP(B294, Paste!$AB$3:$AE$2349, 4, FALSE)), "", VLOOKUP(B294, Paste!$AB$3:$AE$2349, 4, FALSE))</f>
        <v>126</v>
      </c>
      <c r="R294" s="11">
        <f>IF(ISERROR(VLOOKUP(B294, Paste!$N$3:$N$250, 1, FALSE)), "", VLOOKUP(B294, Paste!$N$3:$O$250, 2, FALSE))</f>
        <v>55</v>
      </c>
      <c r="S294" s="27">
        <f>VLOOKUP($B294, Paste!$W$3:$Z$10064, IF($H$4="Cap Hit",3, IF($H$4="AAV", 4, 2)), FALSE)</f>
        <v>1.2833330000000001</v>
      </c>
      <c r="T294" s="11" t="str">
        <f>IF(ISERROR(VLOOKUP(B294, Paste!$Q$3:$Q$245, 1, FALSE)), "", VLOOKUP(B294, Paste!$Q$3:$R$245, 2, FALSE))</f>
        <v/>
      </c>
      <c r="U294" s="18" t="str">
        <f>IF(VLOOKUP(B294, 'Points&amp;Potential'!$B$7:$O$943, 14, FALSE)=0, "", VLOOKUP(B294, 'Points&amp;Potential'!$B$7:$O$943, 14, FALSE))</f>
        <v/>
      </c>
      <c r="V294" s="7" t="str">
        <f>IF(ISERROR(VLOOKUP(B294, Paste!$T$3:$T$1045, 1, FALSE)), "", VLOOKUP(B294, Paste!$T$3:$U$1144, 2, FALSE))</f>
        <v/>
      </c>
    </row>
    <row r="295" spans="1:22">
      <c r="A295" s="11">
        <v>289</v>
      </c>
      <c r="B295" s="67" t="s">
        <v>319</v>
      </c>
      <c r="C295" s="11">
        <f>VLOOKUP(B295, Paste!$AG$3:$AH$2083, 2, FALSE)</f>
        <v>25</v>
      </c>
      <c r="D295" s="11" t="str">
        <f>VLOOKUP($B295, Paste!$A$3:$H$933, 6, FALSE)</f>
        <v>LD</v>
      </c>
      <c r="E295" s="11">
        <f>IFERROR(VLOOKUP($B295, Paste!$J$3:$L$933, 3, FALSE), "")</f>
        <v>37</v>
      </c>
      <c r="F295" s="11">
        <f>IFERROR(VLOOKUP($B295, Paste!$J$3:$L$933, 2, FALSE), "")</f>
        <v>55</v>
      </c>
      <c r="G295" s="11" t="str">
        <f>VLOOKUP($B295, Paste!$A$3:$H$933, 8, FALSE)</f>
        <v>STL</v>
      </c>
      <c r="H295" s="71">
        <f>VLOOKUP($B295, Paste!$A$3:$H$933, 2, FALSE)</f>
        <v>79</v>
      </c>
      <c r="I295" s="71">
        <f>VLOOKUP($B295, Paste!$A$3:$H$933, 3, FALSE)</f>
        <v>7.9</v>
      </c>
      <c r="J295" s="71">
        <f t="shared" si="4"/>
        <v>26.920731250000003</v>
      </c>
      <c r="K295" s="71">
        <f>VLOOKUP($B295, Paste!$A$3:$H$933, 4, FALSE)</f>
        <v>34.820731250000001</v>
      </c>
      <c r="L295" s="11" t="str">
        <f>IF(ISBLANK(VLOOKUP(B295, 'SOG&amp;PlusMinus'!$B$7:$E$912, 3, FALSE)), "", VLOOKUP(B295,'SOG&amp;PlusMinus'!$B$7:$E$912, 3, FALSE))</f>
        <v>C</v>
      </c>
      <c r="M295" s="11">
        <f>IF(ISBLANK(VLOOKUP(B295, 'SOG&amp;PlusMinus'!$B$7:$E$912, 4, FALSE)), "", VLOOKUP(B295, 'SOG&amp;PlusMinus'!$B$7:$E$912, 4, FALSE))</f>
        <v>1</v>
      </c>
      <c r="N295" s="71">
        <f>VLOOKUP($B295, Paste!$A$3:$H$933, 5, FALSE)</f>
        <v>15.701863354037267</v>
      </c>
      <c r="O295" s="11">
        <f>IF(ISERROR(VLOOKUP(B295, Paste!$AB$3:$AE$2349, 3, FALSE)), "", VLOOKUP(B295, Paste!$AB$3:$AE$2349, 3, FALSE))</f>
        <v>40</v>
      </c>
      <c r="P295" s="11">
        <f>IF(ISERROR(VLOOKUP(B295, Paste!$AB$3:$AC$2343, 2, FALSE)), "", VLOOKUP(B295, Paste!$AB$3:$AC$2343, 2, FALSE))</f>
        <v>103</v>
      </c>
      <c r="Q295" s="11">
        <f>IF(ISERROR(VLOOKUP(B295, Paste!$AB$3:$AE$2349, 4, FALSE)), "", VLOOKUP(B295, Paste!$AB$3:$AE$2349, 4, FALSE))</f>
        <v>111</v>
      </c>
      <c r="R295" s="11" t="str">
        <f>IF(ISERROR(VLOOKUP(B295, Paste!$N$3:$N$250, 1, FALSE)), "", VLOOKUP(B295, Paste!$N$3:$O$250, 2, FALSE))</f>
        <v/>
      </c>
      <c r="S295" s="27">
        <f>VLOOKUP($B295, Paste!$W$3:$Z$10064, IF($H$4="Cap Hit",3, IF($H$4="AAV", 4, 2)), FALSE)</f>
        <v>8</v>
      </c>
      <c r="T295" s="11" t="str">
        <f>IF(ISERROR(VLOOKUP(B295, Paste!$Q$3:$Q$245, 1, FALSE)), "", VLOOKUP(B295, Paste!$Q$3:$R$245, 2, FALSE))</f>
        <v>Y</v>
      </c>
      <c r="U295" s="18" t="str">
        <f>IF(VLOOKUP(B295, 'Points&amp;Potential'!$B$7:$O$943, 14, FALSE)=0, "", VLOOKUP(B295, 'Points&amp;Potential'!$B$7:$O$943, 14, FALSE))</f>
        <v/>
      </c>
      <c r="V295" s="7" t="str">
        <f>IF(ISERROR(VLOOKUP(B295, Paste!$T$3:$T$1045, 1, FALSE)), "", VLOOKUP(B295, Paste!$T$3:$U$1144, 2, FALSE))</f>
        <v/>
      </c>
    </row>
    <row r="296" spans="1:22">
      <c r="A296" s="11">
        <v>290</v>
      </c>
      <c r="B296" s="67" t="s">
        <v>320</v>
      </c>
      <c r="C296" s="11">
        <f>VLOOKUP(B296, Paste!$AG$3:$AH$2083, 2, FALSE)</f>
        <v>21.1</v>
      </c>
      <c r="D296" s="11" t="str">
        <f>VLOOKUP($B296, Paste!$A$3:$H$933, 6, FALSE)</f>
        <v>RW</v>
      </c>
      <c r="E296" s="11">
        <f>IFERROR(VLOOKUP($B296, Paste!$J$3:$L$933, 3, FALSE), "")</f>
        <v>53</v>
      </c>
      <c r="F296" s="11">
        <f>IFERROR(VLOOKUP($B296, Paste!$J$3:$L$933, 2, FALSE), "")</f>
        <v>77</v>
      </c>
      <c r="G296" s="11" t="str">
        <f>VLOOKUP($B296, Paste!$A$3:$H$933, 8, FALSE)</f>
        <v>PHI</v>
      </c>
      <c r="H296" s="71">
        <f>VLOOKUP($B296, Paste!$A$3:$H$933, 2, FALSE)</f>
        <v>73</v>
      </c>
      <c r="I296" s="71">
        <f>VLOOKUP($B296, Paste!$A$3:$H$933, 3, FALSE)</f>
        <v>9.49</v>
      </c>
      <c r="J296" s="71">
        <f t="shared" si="4"/>
        <v>25.324566874999995</v>
      </c>
      <c r="K296" s="71">
        <f>VLOOKUP($B296, Paste!$A$3:$H$933, 4, FALSE)</f>
        <v>34.814566874999997</v>
      </c>
      <c r="L296" s="11" t="str">
        <f>IF(ISBLANK(VLOOKUP(B296, 'SOG&amp;PlusMinus'!$B$7:$E$912, 3, FALSE)), "", VLOOKUP(B296,'SOG&amp;PlusMinus'!$B$7:$E$912, 3, FALSE))</f>
        <v>C</v>
      </c>
      <c r="M296" s="11">
        <f>IF(ISBLANK(VLOOKUP(B296, 'SOG&amp;PlusMinus'!$B$7:$E$912, 4, FALSE)), "", VLOOKUP(B296, 'SOG&amp;PlusMinus'!$B$7:$E$912, 4, FALSE))</f>
        <v>2</v>
      </c>
      <c r="N296" s="71">
        <f>VLOOKUP($B296, Paste!$A$3:$H$933, 5, FALSE)</f>
        <v>27.009999999999998</v>
      </c>
      <c r="O296" s="11">
        <f>IF(ISERROR(VLOOKUP(B296, Paste!$AB$3:$AE$2349, 3, FALSE)), "", VLOOKUP(B296, Paste!$AB$3:$AE$2349, 3, FALSE))</f>
        <v>80</v>
      </c>
      <c r="P296" s="11">
        <f>IF(ISERROR(VLOOKUP(B296, Paste!$AB$3:$AC$2343, 2, FALSE)), "", VLOOKUP(B296, Paste!$AB$3:$AC$2343, 2, FALSE))</f>
        <v>32</v>
      </c>
      <c r="Q296" s="11">
        <f>IF(ISERROR(VLOOKUP(B296, Paste!$AB$3:$AE$2349, 4, FALSE)), "", VLOOKUP(B296, Paste!$AB$3:$AE$2349, 4, FALSE))</f>
        <v>88</v>
      </c>
      <c r="R296" s="11" t="str">
        <f>IF(ISERROR(VLOOKUP(B296, Paste!$N$3:$N$250, 1, FALSE)), "", VLOOKUP(B296, Paste!$N$3:$O$250, 2, FALSE))</f>
        <v/>
      </c>
      <c r="S296" s="27">
        <f>VLOOKUP($B296, Paste!$W$3:$Z$10064, IF($H$4="Cap Hit",3, IF($H$4="AAV", 4, 2)), FALSE)</f>
        <v>0.91833299999999995</v>
      </c>
      <c r="T296" s="11" t="str">
        <f>IF(ISERROR(VLOOKUP(B296, Paste!$Q$3:$Q$245, 1, FALSE)), "", VLOOKUP(B296, Paste!$Q$3:$R$245, 2, FALSE))</f>
        <v/>
      </c>
      <c r="U296" s="18" t="str">
        <f>IF(VLOOKUP(B296, 'Points&amp;Potential'!$B$7:$O$943, 14, FALSE)=0, "", VLOOKUP(B296, 'Points&amp;Potential'!$B$7:$O$943, 14, FALSE))</f>
        <v/>
      </c>
      <c r="V296" s="7" t="str">
        <f>IF(ISERROR(VLOOKUP(B296, Paste!$T$3:$T$1045, 1, FALSE)), "", VLOOKUP(B296, Paste!$T$3:$U$1144, 2, FALSE))</f>
        <v/>
      </c>
    </row>
    <row r="297" spans="1:22">
      <c r="A297" s="11">
        <v>291</v>
      </c>
      <c r="B297" s="67" t="s">
        <v>321</v>
      </c>
      <c r="C297" s="11">
        <f>VLOOKUP(B297, Paste!$AG$3:$AH$2083, 2, FALSE)</f>
        <v>21</v>
      </c>
      <c r="D297" s="11" t="str">
        <f>VLOOKUP($B297, Paste!$A$3:$H$933, 6, FALSE)</f>
        <v>C</v>
      </c>
      <c r="E297" s="11">
        <f>IFERROR(VLOOKUP($B297, Paste!$J$3:$L$933, 3, FALSE), "")</f>
        <v>52</v>
      </c>
      <c r="F297" s="11">
        <f>IFERROR(VLOOKUP($B297, Paste!$J$3:$L$933, 2, FALSE), "")</f>
        <v>75</v>
      </c>
      <c r="G297" s="11" t="str">
        <f>VLOOKUP($B297, Paste!$A$3:$H$933, 8, FALSE)</f>
        <v>STL</v>
      </c>
      <c r="H297" s="71">
        <f>VLOOKUP($B297, Paste!$A$3:$H$933, 2, FALSE)</f>
        <v>83</v>
      </c>
      <c r="I297" s="71">
        <f>VLOOKUP($B297, Paste!$A$3:$H$933, 3, FALSE)</f>
        <v>16.600000000000001</v>
      </c>
      <c r="J297" s="71">
        <f t="shared" si="4"/>
        <v>18.14626925000001</v>
      </c>
      <c r="K297" s="71">
        <f>VLOOKUP($B297, Paste!$A$3:$H$933, 4, FALSE)</f>
        <v>34.746269250000012</v>
      </c>
      <c r="L297" s="11" t="str">
        <f>IF(ISBLANK(VLOOKUP(B297, 'SOG&amp;PlusMinus'!$B$7:$E$912, 3, FALSE)), "", VLOOKUP(B297,'SOG&amp;PlusMinus'!$B$7:$E$912, 3, FALSE))</f>
        <v>C</v>
      </c>
      <c r="M297" s="11">
        <f>IF(ISBLANK(VLOOKUP(B297, 'SOG&amp;PlusMinus'!$B$7:$E$912, 4, FALSE)), "", VLOOKUP(B297, 'SOG&amp;PlusMinus'!$B$7:$E$912, 4, FALSE))</f>
        <v>2</v>
      </c>
      <c r="N297" s="71">
        <f>VLOOKUP($B297, Paste!$A$3:$H$933, 5, FALSE)</f>
        <v>30.71</v>
      </c>
      <c r="O297" s="11">
        <f>IF(ISERROR(VLOOKUP(B297, Paste!$AB$3:$AE$2349, 3, FALSE)), "", VLOOKUP(B297, Paste!$AB$3:$AE$2349, 3, FALSE))</f>
        <v>99</v>
      </c>
      <c r="P297" s="11">
        <f>IF(ISERROR(VLOOKUP(B297, Paste!$AB$3:$AC$2343, 2, FALSE)), "", VLOOKUP(B297, Paste!$AB$3:$AC$2343, 2, FALSE))</f>
        <v>31</v>
      </c>
      <c r="Q297" s="11">
        <f>IF(ISERROR(VLOOKUP(B297, Paste!$AB$3:$AE$2349, 4, FALSE)), "", VLOOKUP(B297, Paste!$AB$3:$AE$2349, 4, FALSE))</f>
        <v>125</v>
      </c>
      <c r="R297" s="11">
        <f>IF(ISERROR(VLOOKUP(B297, Paste!$N$3:$N$250, 1, FALSE)), "", VLOOKUP(B297, Paste!$N$3:$O$250, 2, FALSE))</f>
        <v>60</v>
      </c>
      <c r="S297" s="27">
        <f>VLOOKUP($B297, Paste!$W$3:$Z$10064, IF($H$4="Cap Hit",3, IF($H$4="AAV", 4, 2)), FALSE)</f>
        <v>1.669999</v>
      </c>
      <c r="T297" s="11" t="str">
        <f>IF(ISERROR(VLOOKUP(B297, Paste!$Q$3:$Q$245, 1, FALSE)), "", VLOOKUP(B297, Paste!$Q$3:$R$245, 2, FALSE))</f>
        <v/>
      </c>
      <c r="U297" s="18" t="str">
        <f>IF(VLOOKUP(B297, 'Points&amp;Potential'!$B$7:$O$943, 14, FALSE)=0, "", VLOOKUP(B297, 'Points&amp;Potential'!$B$7:$O$943, 14, FALSE))</f>
        <v/>
      </c>
      <c r="V297" s="7" t="str">
        <f>IF(ISERROR(VLOOKUP(B297, Paste!$T$3:$T$1045, 1, FALSE)), "", VLOOKUP(B297, Paste!$T$3:$U$1144, 2, FALSE))</f>
        <v/>
      </c>
    </row>
    <row r="298" spans="1:22">
      <c r="A298" s="11">
        <v>292</v>
      </c>
      <c r="B298" s="10" t="s">
        <v>322</v>
      </c>
      <c r="C298" s="11">
        <f>VLOOKUP(B298, Paste!$AG$3:$AH$2083, 2, FALSE)</f>
        <v>28</v>
      </c>
      <c r="D298" s="11" t="str">
        <f>VLOOKUP($B298, Paste!$A$3:$H$933, 6, FALSE)</f>
        <v>LW</v>
      </c>
      <c r="E298" s="11">
        <f>IFERROR(VLOOKUP($B298, Paste!$J$3:$L$933, 3, FALSE), "")</f>
        <v>38</v>
      </c>
      <c r="F298" s="11">
        <f>IFERROR(VLOOKUP($B298, Paste!$J$3:$L$933, 2, FALSE), "")</f>
        <v>58</v>
      </c>
      <c r="G298" s="11" t="str">
        <f>VLOOKUP($B298, Paste!$A$3:$H$933, 8, FALSE)</f>
        <v>CGY</v>
      </c>
      <c r="H298" s="71">
        <f>VLOOKUP($B298, Paste!$A$3:$H$933, 2, FALSE)</f>
        <v>79.666666666666671</v>
      </c>
      <c r="I298" s="71">
        <f>VLOOKUP($B298, Paste!$A$3:$H$933, 3, FALSE)</f>
        <v>20.315986959728804</v>
      </c>
      <c r="J298" s="71">
        <f t="shared" si="4"/>
        <v>14.38614583193786</v>
      </c>
      <c r="K298" s="71">
        <f>VLOOKUP($B298, Paste!$A$3:$H$933, 4, FALSE)</f>
        <v>34.702132791666664</v>
      </c>
      <c r="L298" s="11" t="str">
        <f>IF(ISBLANK(VLOOKUP(B298, 'SOG&amp;PlusMinus'!$B$7:$E$912, 3, FALSE)), "", VLOOKUP(B298,'SOG&amp;PlusMinus'!$B$7:$E$912, 3, FALSE))</f>
        <v>C</v>
      </c>
      <c r="M298" s="11">
        <f>IF(ISBLANK(VLOOKUP(B298, 'SOG&amp;PlusMinus'!$B$7:$E$912, 4, FALSE)), "", VLOOKUP(B298, 'SOG&amp;PlusMinus'!$B$7:$E$912, 4, FALSE))</f>
        <v>2</v>
      </c>
      <c r="N298" s="71">
        <f>VLOOKUP($B298, Paste!$A$3:$H$933, 5, FALSE)</f>
        <v>11.950000000000001</v>
      </c>
      <c r="O298" s="11">
        <f>IF(ISERROR(VLOOKUP(B298, Paste!$AB$3:$AE$2349, 3, FALSE)), "", VLOOKUP(B298, Paste!$AB$3:$AE$2349, 3, FALSE))</f>
        <v>20</v>
      </c>
      <c r="P298" s="11">
        <f>IF(ISERROR(VLOOKUP(B298, Paste!$AB$3:$AC$2343, 2, FALSE)), "", VLOOKUP(B298, Paste!$AB$3:$AC$2343, 2, FALSE))</f>
        <v>33</v>
      </c>
      <c r="Q298" s="11">
        <f>IF(ISERROR(VLOOKUP(B298, Paste!$AB$3:$AE$2349, 4, FALSE)), "", VLOOKUP(B298, Paste!$AB$3:$AE$2349, 4, FALSE))</f>
        <v>151</v>
      </c>
      <c r="R298" s="11" t="str">
        <f>IF(ISERROR(VLOOKUP(B298, Paste!$N$3:$N$250, 1, FALSE)), "", VLOOKUP(B298, Paste!$N$3:$O$250, 2, FALSE))</f>
        <v/>
      </c>
      <c r="S298" s="27">
        <f>VLOOKUP($B298, Paste!$W$3:$Z$10064, IF($H$4="Cap Hit",3, IF($H$4="AAV", 4, 2)), FALSE)</f>
        <v>5.75</v>
      </c>
      <c r="T298" s="11" t="str">
        <f>IF(ISERROR(VLOOKUP(B298, Paste!$Q$3:$Q$245, 1, FALSE)), "", VLOOKUP(B298, Paste!$Q$3:$R$245, 2, FALSE))</f>
        <v/>
      </c>
      <c r="U298" s="18" t="str">
        <f>IF(VLOOKUP(B298, 'Points&amp;Potential'!$B$7:$O$943, 14, FALSE)=0, "", VLOOKUP(B298, 'Points&amp;Potential'!$B$7:$O$943, 14, FALSE))</f>
        <v/>
      </c>
      <c r="V298" s="7" t="str">
        <f>IF(ISERROR(VLOOKUP(B298, Paste!$T$3:$T$1045, 1, FALSE)), "", VLOOKUP(B298, Paste!$T$3:$U$1144, 2, FALSE))</f>
        <v/>
      </c>
    </row>
    <row r="299" spans="1:22">
      <c r="A299" s="11">
        <v>293</v>
      </c>
      <c r="B299" s="67" t="s">
        <v>323</v>
      </c>
      <c r="C299" s="11">
        <f>VLOOKUP(B299, Paste!$AG$3:$AH$2083, 2, FALSE)</f>
        <v>25.3</v>
      </c>
      <c r="D299" s="11" t="str">
        <f>VLOOKUP($B299, Paste!$A$3:$H$933, 6, FALSE)</f>
        <v>RD</v>
      </c>
      <c r="E299" s="11">
        <f>IFERROR(VLOOKUP($B299, Paste!$J$3:$L$933, 3, FALSE), "")</f>
        <v>42</v>
      </c>
      <c r="F299" s="11">
        <f>IFERROR(VLOOKUP($B299, Paste!$J$3:$L$933, 2, FALSE), "")</f>
        <v>60</v>
      </c>
      <c r="G299" s="11" t="str">
        <f>VLOOKUP($B299, Paste!$A$3:$H$933, 8, FALSE)</f>
        <v>OTT</v>
      </c>
      <c r="H299" s="71">
        <f>VLOOKUP($B299, Paste!$A$3:$H$933, 2, FALSE)</f>
        <v>77</v>
      </c>
      <c r="I299" s="71">
        <f>VLOOKUP($B299, Paste!$A$3:$H$933, 3, FALSE)</f>
        <v>7.7</v>
      </c>
      <c r="J299" s="71">
        <f t="shared" si="4"/>
        <v>26.963186196527783</v>
      </c>
      <c r="K299" s="71">
        <f>VLOOKUP($B299, Paste!$A$3:$H$933, 4, FALSE)</f>
        <v>34.663186196527782</v>
      </c>
      <c r="L299" s="11" t="str">
        <f>IF(ISBLANK(VLOOKUP(B299, 'SOG&amp;PlusMinus'!$B$7:$E$912, 3, FALSE)), "", VLOOKUP(B299,'SOG&amp;PlusMinus'!$B$7:$E$912, 3, FALSE))</f>
        <v>B</v>
      </c>
      <c r="M299" s="11">
        <f>IF(ISBLANK(VLOOKUP(B299, 'SOG&amp;PlusMinus'!$B$7:$E$912, 4, FALSE)), "", VLOOKUP(B299, 'SOG&amp;PlusMinus'!$B$7:$E$912, 4, FALSE))</f>
        <v>2</v>
      </c>
      <c r="N299" s="71">
        <f>VLOOKUP($B299, Paste!$A$3:$H$933, 5, FALSE)</f>
        <v>17.264573991031391</v>
      </c>
      <c r="O299" s="11">
        <f>IF(ISERROR(VLOOKUP(B299, Paste!$AB$3:$AE$2349, 3, FALSE)), "", VLOOKUP(B299, Paste!$AB$3:$AE$2349, 3, FALSE))</f>
        <v>64</v>
      </c>
      <c r="P299" s="11">
        <f>IF(ISERROR(VLOOKUP(B299, Paste!$AB$3:$AC$2343, 2, FALSE)), "", VLOOKUP(B299, Paste!$AB$3:$AC$2343, 2, FALSE))</f>
        <v>69</v>
      </c>
      <c r="Q299" s="11">
        <f>IF(ISERROR(VLOOKUP(B299, Paste!$AB$3:$AE$2349, 4, FALSE)), "", VLOOKUP(B299, Paste!$AB$3:$AE$2349, 4, FALSE))</f>
        <v>123</v>
      </c>
      <c r="R299" s="11">
        <f>IF(ISERROR(VLOOKUP(B299, Paste!$N$3:$N$250, 1, FALSE)), "", VLOOKUP(B299, Paste!$N$3:$O$250, 2, FALSE))</f>
        <v>50</v>
      </c>
      <c r="S299" s="27">
        <f>VLOOKUP($B299, Paste!$W$3:$Z$10064, IF($H$4="Cap Hit",3, IF($H$4="AAV", 4, 2)), FALSE)</f>
        <v>5</v>
      </c>
      <c r="T299" s="11" t="str">
        <f>IF(ISERROR(VLOOKUP(B299, Paste!$Q$3:$Q$245, 1, FALSE)), "", VLOOKUP(B299, Paste!$Q$3:$R$245, 2, FALSE))</f>
        <v/>
      </c>
      <c r="U299" s="18" t="str">
        <f>IF(VLOOKUP(B299, 'Points&amp;Potential'!$B$7:$O$943, 14, FALSE)=0, "", VLOOKUP(B299, 'Points&amp;Potential'!$B$7:$O$943, 14, FALSE))</f>
        <v/>
      </c>
      <c r="V299" s="7" t="str">
        <f>IF(ISERROR(VLOOKUP(B299, Paste!$T$3:$T$1045, 1, FALSE)), "", VLOOKUP(B299, Paste!$T$3:$U$1144, 2, FALSE))</f>
        <v/>
      </c>
    </row>
    <row r="300" spans="1:22">
      <c r="A300" s="11">
        <v>294</v>
      </c>
      <c r="B300" s="67" t="s">
        <v>324</v>
      </c>
      <c r="C300" s="11">
        <f>VLOOKUP(B300, Paste!$AG$3:$AH$2083, 2, FALSE)</f>
        <v>26.3</v>
      </c>
      <c r="D300" s="11" t="str">
        <f>VLOOKUP($B300, Paste!$A$3:$H$933, 6, FALSE)</f>
        <v>LD</v>
      </c>
      <c r="E300" s="11">
        <f>IFERROR(VLOOKUP($B300, Paste!$J$3:$L$933, 3, FALSE), "")</f>
        <v>42</v>
      </c>
      <c r="F300" s="11">
        <f>IFERROR(VLOOKUP($B300, Paste!$J$3:$L$933, 2, FALSE), "")</f>
        <v>52</v>
      </c>
      <c r="G300" s="11" t="str">
        <f>VLOOKUP($B300, Paste!$A$3:$H$933, 8, FALSE)</f>
        <v>BUF</v>
      </c>
      <c r="H300" s="71">
        <f>VLOOKUP($B300, Paste!$A$3:$H$933, 2, FALSE)</f>
        <v>68</v>
      </c>
      <c r="I300" s="71">
        <f>VLOOKUP($B300, Paste!$A$3:$H$933, 3, FALSE)</f>
        <v>8.16</v>
      </c>
      <c r="J300" s="71">
        <f t="shared" si="4"/>
        <v>26.313969444444435</v>
      </c>
      <c r="K300" s="71">
        <f>VLOOKUP($B300, Paste!$A$3:$H$933, 4, FALSE)</f>
        <v>34.473969444444435</v>
      </c>
      <c r="L300" s="11" t="str">
        <f>IF(ISBLANK(VLOOKUP(B300, 'SOG&amp;PlusMinus'!$B$7:$E$912, 3, FALSE)), "", VLOOKUP(B300,'SOG&amp;PlusMinus'!$B$7:$E$912, 3, FALSE))</f>
        <v>A</v>
      </c>
      <c r="M300" s="11" t="str">
        <f>IF(ISBLANK(VLOOKUP(B300, 'SOG&amp;PlusMinus'!$B$7:$E$912, 4, FALSE)), "", VLOOKUP(B300, 'SOG&amp;PlusMinus'!$B$7:$E$912, 4, FALSE))</f>
        <v/>
      </c>
      <c r="N300" s="71">
        <f>VLOOKUP($B300, Paste!$A$3:$H$933, 5, FALSE)</f>
        <v>28.552486187845304</v>
      </c>
      <c r="O300" s="11">
        <f>IF(ISERROR(VLOOKUP(B300, Paste!$AB$3:$AE$2349, 3, FALSE)), "", VLOOKUP(B300, Paste!$AB$3:$AE$2349, 3, FALSE))</f>
        <v>116</v>
      </c>
      <c r="P300" s="11">
        <f>IF(ISERROR(VLOOKUP(B300, Paste!$AB$3:$AC$2343, 2, FALSE)), "", VLOOKUP(B300, Paste!$AB$3:$AC$2343, 2, FALSE))</f>
        <v>122</v>
      </c>
      <c r="Q300" s="11">
        <f>IF(ISERROR(VLOOKUP(B300, Paste!$AB$3:$AE$2349, 4, FALSE)), "", VLOOKUP(B300, Paste!$AB$3:$AE$2349, 4, FALSE))</f>
        <v>88</v>
      </c>
      <c r="R300" s="11" t="str">
        <f>IF(ISERROR(VLOOKUP(B300, Paste!$N$3:$N$250, 1, FALSE)), "", VLOOKUP(B300, Paste!$N$3:$O$250, 2, FALSE))</f>
        <v/>
      </c>
      <c r="S300" s="27">
        <f>VLOOKUP($B300, Paste!$W$3:$Z$10064, IF($H$4="Cap Hit",3, IF($H$4="AAV", 4, 2)), FALSE)</f>
        <v>4.2857139999999996</v>
      </c>
      <c r="T300" s="11" t="str">
        <f>IF(ISERROR(VLOOKUP(B300, Paste!$Q$3:$Q$245, 1, FALSE)), "", VLOOKUP(B300, Paste!$Q$3:$R$245, 2, FALSE))</f>
        <v>Y</v>
      </c>
      <c r="U300" s="18" t="str">
        <f>IF(VLOOKUP(B300, 'Points&amp;Potential'!$B$7:$O$943, 14, FALSE)=0, "", VLOOKUP(B300, 'Points&amp;Potential'!$B$7:$O$943, 14, FALSE))</f>
        <v/>
      </c>
      <c r="V300" s="7" t="str">
        <f>IF(ISERROR(VLOOKUP(B300, Paste!$T$3:$T$1045, 1, FALSE)), "", VLOOKUP(B300, Paste!$T$3:$U$1144, 2, FALSE))</f>
        <v/>
      </c>
    </row>
    <row r="301" spans="1:22">
      <c r="A301" s="11">
        <v>295</v>
      </c>
      <c r="B301" s="67" t="s">
        <v>325</v>
      </c>
      <c r="C301" s="11">
        <f>VLOOKUP(B301, Paste!$AG$3:$AH$2083, 2, FALSE)</f>
        <v>34</v>
      </c>
      <c r="D301" s="11" t="str">
        <f>VLOOKUP($B301, Paste!$A$3:$H$933, 6, FALSE)</f>
        <v>RW</v>
      </c>
      <c r="E301" s="11">
        <f>IFERROR(VLOOKUP($B301, Paste!$J$3:$L$933, 3, FALSE), "")</f>
        <v>40</v>
      </c>
      <c r="F301" s="11">
        <f>IFERROR(VLOOKUP($B301, Paste!$J$3:$L$933, 2, FALSE), "")</f>
        <v>55</v>
      </c>
      <c r="G301" s="11" t="str">
        <f>VLOOKUP($B301, Paste!$A$3:$H$933, 8, FALSE)</f>
        <v>COL</v>
      </c>
      <c r="H301" s="71">
        <f>VLOOKUP($B301, Paste!$A$3:$H$933, 2, FALSE)</f>
        <v>66.333333333333329</v>
      </c>
      <c r="I301" s="71">
        <f>VLOOKUP($B301, Paste!$A$3:$H$933, 3, FALSE)</f>
        <v>16.209549863307664</v>
      </c>
      <c r="J301" s="71">
        <f t="shared" si="4"/>
        <v>18.263583726275662</v>
      </c>
      <c r="K301" s="71">
        <f>VLOOKUP($B301, Paste!$A$3:$H$933, 4, FALSE)</f>
        <v>34.473133589583327</v>
      </c>
      <c r="L301" s="11" t="str">
        <f>IF(ISBLANK(VLOOKUP(B301, 'SOG&amp;PlusMinus'!$B$7:$E$912, 3, FALSE)), "", VLOOKUP(B301,'SOG&amp;PlusMinus'!$B$7:$E$912, 3, FALSE))</f>
        <v>A</v>
      </c>
      <c r="M301" s="11">
        <f>IF(ISBLANK(VLOOKUP(B301, 'SOG&amp;PlusMinus'!$B$7:$E$912, 4, FALSE)), "", VLOOKUP(B301, 'SOG&amp;PlusMinus'!$B$7:$E$912, 4, FALSE))</f>
        <v>2</v>
      </c>
      <c r="N301" s="71">
        <f>VLOOKUP($B301, Paste!$A$3:$H$933, 5, FALSE)</f>
        <v>19.246977547495678</v>
      </c>
      <c r="O301" s="11">
        <f>IF(ISERROR(VLOOKUP(B301, Paste!$AB$3:$AE$2349, 3, FALSE)), "", VLOOKUP(B301, Paste!$AB$3:$AE$2349, 3, FALSE))</f>
        <v>43</v>
      </c>
      <c r="P301" s="11">
        <f>IF(ISERROR(VLOOKUP(B301, Paste!$AB$3:$AC$2343, 2, FALSE)), "", VLOOKUP(B301, Paste!$AB$3:$AC$2343, 2, FALSE))</f>
        <v>50</v>
      </c>
      <c r="Q301" s="11">
        <f>IF(ISERROR(VLOOKUP(B301, Paste!$AB$3:$AE$2349, 4, FALSE)), "", VLOOKUP(B301, Paste!$AB$3:$AE$2349, 4, FALSE))</f>
        <v>113</v>
      </c>
      <c r="R301" s="11">
        <f>IF(ISERROR(VLOOKUP(B301, Paste!$N$3:$N$250, 1, FALSE)), "", VLOOKUP(B301, Paste!$N$3:$O$250, 2, FALSE))</f>
        <v>50</v>
      </c>
      <c r="S301" s="27">
        <f>VLOOKUP($B301, Paste!$W$3:$Z$10064, IF($H$4="Cap Hit",3, IF($H$4="AAV", 4, 2)), FALSE)</f>
        <v>3.25</v>
      </c>
      <c r="T301" s="11" t="str">
        <f>IF(ISERROR(VLOOKUP(B301, Paste!$Q$3:$Q$245, 1, FALSE)), "", VLOOKUP(B301, Paste!$Q$3:$R$245, 2, FALSE))</f>
        <v>Y</v>
      </c>
      <c r="U301" s="18" t="str">
        <f>IF(VLOOKUP(B301, 'Points&amp;Potential'!$B$7:$O$943, 14, FALSE)=0, "", VLOOKUP(B301, 'Points&amp;Potential'!$B$7:$O$943, 14, FALSE))</f>
        <v/>
      </c>
      <c r="V301" s="7" t="str">
        <f>IF(ISERROR(VLOOKUP(B301, Paste!$T$3:$T$1045, 1, FALSE)), "", VLOOKUP(B301, Paste!$T$3:$U$1144, 2, FALSE))</f>
        <v/>
      </c>
    </row>
    <row r="302" spans="1:22">
      <c r="A302" s="11">
        <v>296</v>
      </c>
      <c r="B302" s="67" t="s">
        <v>326</v>
      </c>
      <c r="C302" s="11">
        <f>VLOOKUP(B302, Paste!$AG$3:$AH$2083, 2, FALSE)</f>
        <v>22.6</v>
      </c>
      <c r="D302" s="11" t="str">
        <f>VLOOKUP($B302, Paste!$A$3:$H$933, 6, FALSE)</f>
        <v>LW</v>
      </c>
      <c r="E302" s="11">
        <f>IFERROR(VLOOKUP($B302, Paste!$J$3:$L$933, 3, FALSE), "")</f>
        <v>42</v>
      </c>
      <c r="F302" s="11">
        <f>IFERROR(VLOOKUP($B302, Paste!$J$3:$L$933, 2, FALSE), "")</f>
        <v>70</v>
      </c>
      <c r="G302" s="11" t="str">
        <f>VLOOKUP($B302, Paste!$A$3:$H$933, 8, FALSE)</f>
        <v>PHI</v>
      </c>
      <c r="H302" s="71">
        <f>VLOOKUP($B302, Paste!$A$3:$H$933, 2, FALSE)</f>
        <v>65</v>
      </c>
      <c r="I302" s="71">
        <f>VLOOKUP($B302, Paste!$A$3:$H$933, 3, FALSE)</f>
        <v>12.295583972719523</v>
      </c>
      <c r="J302" s="71">
        <f t="shared" si="4"/>
        <v>22.042133041169368</v>
      </c>
      <c r="K302" s="71">
        <f>VLOOKUP($B302, Paste!$A$3:$H$933, 4, FALSE)</f>
        <v>34.337717013888891</v>
      </c>
      <c r="L302" s="11" t="str">
        <f>IF(ISBLANK(VLOOKUP(B302, 'SOG&amp;PlusMinus'!$B$7:$E$912, 3, FALSE)), "", VLOOKUP(B302,'SOG&amp;PlusMinus'!$B$7:$E$912, 3, FALSE))</f>
        <v>C</v>
      </c>
      <c r="M302" s="11" t="str">
        <f>IF(ISBLANK(VLOOKUP(B302, 'SOG&amp;PlusMinus'!$B$7:$E$912, 4, FALSE)), "", VLOOKUP(B302, 'SOG&amp;PlusMinus'!$B$7:$E$912, 4, FALSE))</f>
        <v/>
      </c>
      <c r="N302" s="71">
        <f>VLOOKUP($B302, Paste!$A$3:$H$933, 5, FALSE)</f>
        <v>19.5</v>
      </c>
      <c r="O302" s="11">
        <f>IF(ISERROR(VLOOKUP(B302, Paste!$AB$3:$AE$2349, 3, FALSE)), "", VLOOKUP(B302, Paste!$AB$3:$AE$2349, 3, FALSE))</f>
        <v>67</v>
      </c>
      <c r="P302" s="11">
        <f>IF(ISERROR(VLOOKUP(B302, Paste!$AB$3:$AC$2343, 2, FALSE)), "", VLOOKUP(B302, Paste!$AB$3:$AC$2343, 2, FALSE))</f>
        <v>27</v>
      </c>
      <c r="Q302" s="11">
        <f>IF(ISERROR(VLOOKUP(B302, Paste!$AB$3:$AE$2349, 4, FALSE)), "", VLOOKUP(B302, Paste!$AB$3:$AE$2349, 4, FALSE))</f>
        <v>98</v>
      </c>
      <c r="R302" s="11">
        <f>IF(ISERROR(VLOOKUP(B302, Paste!$N$3:$N$250, 1, FALSE)), "", VLOOKUP(B302, Paste!$N$3:$O$250, 2, FALSE))</f>
        <v>45</v>
      </c>
      <c r="S302" s="27">
        <f>VLOOKUP($B302, Paste!$W$3:$Z$10064, IF($H$4="Cap Hit",3, IF($H$4="AAV", 4, 2)), FALSE)</f>
        <v>1.45</v>
      </c>
      <c r="T302" s="11" t="str">
        <f>IF(ISERROR(VLOOKUP(B302, Paste!$Q$3:$Q$245, 1, FALSE)), "", VLOOKUP(B302, Paste!$Q$3:$R$245, 2, FALSE))</f>
        <v/>
      </c>
      <c r="U302" s="18" t="str">
        <f>IF(VLOOKUP(B302, 'Points&amp;Potential'!$B$7:$O$943, 14, FALSE)=0, "", VLOOKUP(B302, 'Points&amp;Potential'!$B$7:$O$943, 14, FALSE))</f>
        <v/>
      </c>
      <c r="V302" s="7" t="str">
        <f>IF(ISERROR(VLOOKUP(B302, Paste!$T$3:$T$1045, 1, FALSE)), "", VLOOKUP(B302, Paste!$T$3:$U$1144, 2, FALSE))</f>
        <v>Y</v>
      </c>
    </row>
    <row r="303" spans="1:22">
      <c r="A303" s="11">
        <v>297</v>
      </c>
      <c r="B303" s="67" t="s">
        <v>327</v>
      </c>
      <c r="C303" s="11">
        <f>VLOOKUP(B303, Paste!$AG$3:$AH$2083, 2, FALSE)</f>
        <v>30.2</v>
      </c>
      <c r="D303" s="11" t="str">
        <f>VLOOKUP($B303, Paste!$A$3:$H$933, 6, FALSE)</f>
        <v>LD</v>
      </c>
      <c r="E303" s="11">
        <f>IFERROR(VLOOKUP($B303, Paste!$J$3:$L$933, 3, FALSE), "")</f>
        <v>35</v>
      </c>
      <c r="F303" s="11">
        <f>IFERROR(VLOOKUP($B303, Paste!$J$3:$L$933, 2, FALSE), "")</f>
        <v>50</v>
      </c>
      <c r="G303" s="11" t="str">
        <f>VLOOKUP($B303, Paste!$A$3:$H$933, 8, FALSE)</f>
        <v>PHI</v>
      </c>
      <c r="H303" s="71">
        <f>VLOOKUP($B303, Paste!$A$3:$H$933, 2, FALSE)</f>
        <v>83.333333333333329</v>
      </c>
      <c r="I303" s="71">
        <f>VLOOKUP($B303, Paste!$A$3:$H$933, 3, FALSE)</f>
        <v>9.7532150822240897</v>
      </c>
      <c r="J303" s="71">
        <f t="shared" si="4"/>
        <v>24.365360149257384</v>
      </c>
      <c r="K303" s="71">
        <f>VLOOKUP($B303, Paste!$A$3:$H$933, 4, FALSE)</f>
        <v>34.118575231481472</v>
      </c>
      <c r="L303" s="11" t="str">
        <f>IF(ISBLANK(VLOOKUP(B303, 'SOG&amp;PlusMinus'!$B$7:$E$912, 3, FALSE)), "", VLOOKUP(B303,'SOG&amp;PlusMinus'!$B$7:$E$912, 3, FALSE))</f>
        <v>B</v>
      </c>
      <c r="M303" s="11">
        <f>IF(ISBLANK(VLOOKUP(B303, 'SOG&amp;PlusMinus'!$B$7:$E$912, 4, FALSE)), "", VLOOKUP(B303, 'SOG&amp;PlusMinus'!$B$7:$E$912, 4, FALSE))</f>
        <v>2</v>
      </c>
      <c r="N303" s="71">
        <f>VLOOKUP($B303, Paste!$A$3:$H$933, 5, FALSE)</f>
        <v>36.885245901639344</v>
      </c>
      <c r="O303" s="11">
        <f>IF(ISERROR(VLOOKUP(B303, Paste!$AB$3:$AE$2349, 3, FALSE)), "", VLOOKUP(B303, Paste!$AB$3:$AE$2349, 3, FALSE))</f>
        <v>58</v>
      </c>
      <c r="P303" s="11">
        <f>IF(ISERROR(VLOOKUP(B303, Paste!$AB$3:$AC$2343, 2, FALSE)), "", VLOOKUP(B303, Paste!$AB$3:$AC$2343, 2, FALSE))</f>
        <v>164</v>
      </c>
      <c r="Q303" s="11">
        <f>IF(ISERROR(VLOOKUP(B303, Paste!$AB$3:$AE$2349, 4, FALSE)), "", VLOOKUP(B303, Paste!$AB$3:$AE$2349, 4, FALSE))</f>
        <v>117</v>
      </c>
      <c r="R303" s="11" t="str">
        <f>IF(ISERROR(VLOOKUP(B303, Paste!$N$3:$N$250, 1, FALSE)), "", VLOOKUP(B303, Paste!$N$3:$O$250, 2, FALSE))</f>
        <v/>
      </c>
      <c r="S303" s="27">
        <f>VLOOKUP($B303, Paste!$W$3:$Z$10064, IF($H$4="Cap Hit",3, IF($H$4="AAV", 4, 2)), FALSE)</f>
        <v>6.25</v>
      </c>
      <c r="T303" s="11" t="str">
        <f>IF(ISERROR(VLOOKUP(B303, Paste!$Q$3:$Q$245, 1, FALSE)), "", VLOOKUP(B303, Paste!$Q$3:$R$245, 2, FALSE))</f>
        <v/>
      </c>
      <c r="U303" s="18" t="str">
        <f>IF(VLOOKUP(B303, 'Points&amp;Potential'!$B$7:$O$943, 14, FALSE)=0, "", VLOOKUP(B303, 'Points&amp;Potential'!$B$7:$O$943, 14, FALSE))</f>
        <v/>
      </c>
      <c r="V303" s="7" t="str">
        <f>IF(ISERROR(VLOOKUP(B303, Paste!$T$3:$T$1045, 1, FALSE)), "", VLOOKUP(B303, Paste!$T$3:$U$1144, 2, FALSE))</f>
        <v/>
      </c>
    </row>
    <row r="304" spans="1:22">
      <c r="A304" s="11">
        <v>298</v>
      </c>
      <c r="B304" s="67" t="s">
        <v>328</v>
      </c>
      <c r="C304" s="11">
        <f>VLOOKUP(B304, Paste!$AG$3:$AH$2083, 2, FALSE)</f>
        <v>30.4</v>
      </c>
      <c r="D304" s="11" t="str">
        <f>VLOOKUP($B304, Paste!$A$3:$H$933, 6, FALSE)</f>
        <v>RW</v>
      </c>
      <c r="E304" s="11">
        <f>IFERROR(VLOOKUP($B304, Paste!$J$3:$L$933, 3, FALSE), "")</f>
        <v>38</v>
      </c>
      <c r="F304" s="11">
        <f>IFERROR(VLOOKUP($B304, Paste!$J$3:$L$933, 2, FALSE), "")</f>
        <v>57</v>
      </c>
      <c r="G304" s="11" t="str">
        <f>VLOOKUP($B304, Paste!$A$3:$H$933, 8, FALSE)</f>
        <v>PIT</v>
      </c>
      <c r="H304" s="71">
        <f>VLOOKUP($B304, Paste!$A$3:$H$933, 2, FALSE)</f>
        <v>65.333333333333343</v>
      </c>
      <c r="I304" s="71">
        <f>VLOOKUP($B304, Paste!$A$3:$H$933, 3, FALSE)</f>
        <v>14.91301578601451</v>
      </c>
      <c r="J304" s="71">
        <f t="shared" si="4"/>
        <v>19.104211338985493</v>
      </c>
      <c r="K304" s="71">
        <f>VLOOKUP($B304, Paste!$A$3:$H$933, 4, FALSE)</f>
        <v>34.017227125000005</v>
      </c>
      <c r="L304" s="11" t="str">
        <f>IF(ISBLANK(VLOOKUP(B304, 'SOG&amp;PlusMinus'!$B$7:$E$912, 3, FALSE)), "", VLOOKUP(B304,'SOG&amp;PlusMinus'!$B$7:$E$912, 3, FALSE))</f>
        <v>C</v>
      </c>
      <c r="M304" s="11">
        <f>IF(ISBLANK(VLOOKUP(B304, 'SOG&amp;PlusMinus'!$B$7:$E$912, 4, FALSE)), "", VLOOKUP(B304, 'SOG&amp;PlusMinus'!$B$7:$E$912, 4, FALSE))</f>
        <v>2</v>
      </c>
      <c r="N304" s="71">
        <f>VLOOKUP($B304, Paste!$A$3:$H$933, 5, FALSE)</f>
        <v>14.442105263157897</v>
      </c>
      <c r="O304" s="11">
        <f>IF(ISERROR(VLOOKUP(B304, Paste!$AB$3:$AE$2349, 3, FALSE)), "", VLOOKUP(B304, Paste!$AB$3:$AE$2349, 3, FALSE))</f>
        <v>23</v>
      </c>
      <c r="P304" s="11">
        <f>IF(ISERROR(VLOOKUP(B304, Paste!$AB$3:$AC$2343, 2, FALSE)), "", VLOOKUP(B304, Paste!$AB$3:$AC$2343, 2, FALSE))</f>
        <v>20</v>
      </c>
      <c r="Q304" s="11">
        <f>IF(ISERROR(VLOOKUP(B304, Paste!$AB$3:$AE$2349, 4, FALSE)), "", VLOOKUP(B304, Paste!$AB$3:$AE$2349, 4, FALSE))</f>
        <v>91</v>
      </c>
      <c r="R304" s="11" t="str">
        <f>IF(ISERROR(VLOOKUP(B304, Paste!$N$3:$N$250, 1, FALSE)), "", VLOOKUP(B304, Paste!$N$3:$O$250, 2, FALSE))</f>
        <v/>
      </c>
      <c r="S304" s="27">
        <f>VLOOKUP($B304, Paste!$W$3:$Z$10064, IF($H$4="Cap Hit",3, IF($H$4="AAV", 4, 2)), FALSE)</f>
        <v>5</v>
      </c>
      <c r="T304" s="11" t="str">
        <f>IF(ISERROR(VLOOKUP(B304, Paste!$Q$3:$Q$245, 1, FALSE)), "", VLOOKUP(B304, Paste!$Q$3:$R$245, 2, FALSE))</f>
        <v>Y</v>
      </c>
      <c r="U304" s="18" t="str">
        <f>IF(VLOOKUP(B304, 'Points&amp;Potential'!$B$7:$O$943, 14, FALSE)=0, "", VLOOKUP(B304, 'Points&amp;Potential'!$B$7:$O$943, 14, FALSE))</f>
        <v/>
      </c>
      <c r="V304" s="7" t="str">
        <f>IF(ISERROR(VLOOKUP(B304, Paste!$T$3:$T$1045, 1, FALSE)), "", VLOOKUP(B304, Paste!$T$3:$U$1144, 2, FALSE))</f>
        <v/>
      </c>
    </row>
    <row r="305" spans="1:22">
      <c r="A305" s="11">
        <v>299</v>
      </c>
      <c r="B305" s="67" t="s">
        <v>329</v>
      </c>
      <c r="C305" s="11">
        <f>VLOOKUP(B305, Paste!$AG$3:$AH$2083, 2, FALSE)</f>
        <v>29.4</v>
      </c>
      <c r="D305" s="11" t="str">
        <f>VLOOKUP($B305, Paste!$A$3:$H$933, 6, FALSE)</f>
        <v>LD</v>
      </c>
      <c r="E305" s="11">
        <f>IFERROR(VLOOKUP($B305, Paste!$J$3:$L$933, 3, FALSE), "")</f>
        <v>45</v>
      </c>
      <c r="F305" s="11">
        <f>IFERROR(VLOOKUP($B305, Paste!$J$3:$L$933, 2, FALSE), "")</f>
        <v>63</v>
      </c>
      <c r="G305" s="11" t="str">
        <f>VLOOKUP($B305, Paste!$A$3:$H$933, 8, FALSE)</f>
        <v>OTT</v>
      </c>
      <c r="H305" s="71">
        <f>VLOOKUP($B305, Paste!$A$3:$H$933, 2, FALSE)</f>
        <v>64.666666666666657</v>
      </c>
      <c r="I305" s="71">
        <f>VLOOKUP($B305, Paste!$A$3:$H$933, 3, FALSE)</f>
        <v>8.4978982532335667</v>
      </c>
      <c r="J305" s="71">
        <f t="shared" si="4"/>
        <v>25.467372016673842</v>
      </c>
      <c r="K305" s="71">
        <f>VLOOKUP($B305, Paste!$A$3:$H$933, 4, FALSE)</f>
        <v>33.965270269907407</v>
      </c>
      <c r="L305" s="11" t="str">
        <f>IF(ISBLANK(VLOOKUP(B305, 'SOG&amp;PlusMinus'!$B$7:$E$912, 3, FALSE)), "", VLOOKUP(B305,'SOG&amp;PlusMinus'!$B$7:$E$912, 3, FALSE))</f>
        <v>C</v>
      </c>
      <c r="M305" s="11">
        <f>IF(ISBLANK(VLOOKUP(B305, 'SOG&amp;PlusMinus'!$B$7:$E$912, 4, FALSE)), "", VLOOKUP(B305, 'SOG&amp;PlusMinus'!$B$7:$E$912, 4, FALSE))</f>
        <v>2</v>
      </c>
      <c r="N305" s="71">
        <f>VLOOKUP($B305, Paste!$A$3:$H$933, 5, FALSE)</f>
        <v>23.926666666666662</v>
      </c>
      <c r="O305" s="11">
        <f>IF(ISERROR(VLOOKUP(B305, Paste!$AB$3:$AE$2349, 3, FALSE)), "", VLOOKUP(B305, Paste!$AB$3:$AE$2349, 3, FALSE))</f>
        <v>44</v>
      </c>
      <c r="P305" s="11">
        <f>IF(ISERROR(VLOOKUP(B305, Paste!$AB$3:$AC$2343, 2, FALSE)), "", VLOOKUP(B305, Paste!$AB$3:$AC$2343, 2, FALSE))</f>
        <v>118</v>
      </c>
      <c r="Q305" s="11">
        <f>IF(ISERROR(VLOOKUP(B305, Paste!$AB$3:$AE$2349, 4, FALSE)), "", VLOOKUP(B305, Paste!$AB$3:$AE$2349, 4, FALSE))</f>
        <v>129</v>
      </c>
      <c r="R305" s="11" t="str">
        <f>IF(ISERROR(VLOOKUP(B305, Paste!$N$3:$N$250, 1, FALSE)), "", VLOOKUP(B305, Paste!$N$3:$O$250, 2, FALSE))</f>
        <v/>
      </c>
      <c r="S305" s="27">
        <f>VLOOKUP($B305, Paste!$W$3:$Z$10064, IF($H$4="Cap Hit",3, IF($H$4="AAV", 4, 2)), FALSE)</f>
        <v>8</v>
      </c>
      <c r="T305" s="11" t="str">
        <f>IF(ISERROR(VLOOKUP(B305, Paste!$Q$3:$Q$245, 1, FALSE)), "", VLOOKUP(B305, Paste!$Q$3:$R$245, 2, FALSE))</f>
        <v>Y</v>
      </c>
      <c r="U305" s="18" t="str">
        <f>IF(VLOOKUP(B305, 'Points&amp;Potential'!$B$7:$O$943, 14, FALSE)=0, "", VLOOKUP(B305, 'Points&amp;Potential'!$B$7:$O$943, 14, FALSE))</f>
        <v/>
      </c>
      <c r="V305" s="7" t="str">
        <f>IF(ISERROR(VLOOKUP(B305, Paste!$T$3:$T$1045, 1, FALSE)), "", VLOOKUP(B305, Paste!$T$3:$U$1144, 2, FALSE))</f>
        <v/>
      </c>
    </row>
    <row r="306" spans="1:22">
      <c r="A306" s="11">
        <v>300</v>
      </c>
      <c r="B306" s="67" t="s">
        <v>330</v>
      </c>
      <c r="C306" s="11">
        <f>VLOOKUP(B306, Paste!$AG$3:$AH$2083, 2, FALSE)</f>
        <v>32.200000000000003</v>
      </c>
      <c r="D306" s="11" t="str">
        <f>VLOOKUP($B306, Paste!$A$3:$H$933, 6, FALSE)</f>
        <v>RD</v>
      </c>
      <c r="E306" s="11">
        <f>IFERROR(VLOOKUP($B306, Paste!$J$3:$L$933, 3, FALSE), "")</f>
        <v>40</v>
      </c>
      <c r="F306" s="11">
        <f>IFERROR(VLOOKUP($B306, Paste!$J$3:$L$933, 2, FALSE), "")</f>
        <v>55</v>
      </c>
      <c r="G306" s="11" t="str">
        <f>VLOOKUP($B306, Paste!$A$3:$H$933, 8, FALSE)</f>
        <v>SEA</v>
      </c>
      <c r="H306" s="71">
        <f>VLOOKUP($B306, Paste!$A$3:$H$933, 2, FALSE)</f>
        <v>72.333333333333329</v>
      </c>
      <c r="I306" s="71">
        <f>VLOOKUP($B306, Paste!$A$3:$H$933, 3, FALSE)</f>
        <v>12.444053575271464</v>
      </c>
      <c r="J306" s="71">
        <f t="shared" si="4"/>
        <v>21.413823508061864</v>
      </c>
      <c r="K306" s="71">
        <f>VLOOKUP($B306, Paste!$A$3:$H$933, 4, FALSE)</f>
        <v>33.857877083333328</v>
      </c>
      <c r="L306" s="11" t="str">
        <f>IF(ISBLANK(VLOOKUP(B306, 'SOG&amp;PlusMinus'!$B$7:$E$912, 3, FALSE)), "", VLOOKUP(B306,'SOG&amp;PlusMinus'!$B$7:$E$912, 3, FALSE))</f>
        <v>D</v>
      </c>
      <c r="M306" s="11">
        <f>IF(ISBLANK(VLOOKUP(B306, 'SOG&amp;PlusMinus'!$B$7:$E$912, 4, FALSE)), "", VLOOKUP(B306, 'SOG&amp;PlusMinus'!$B$7:$E$912, 4, FALSE))</f>
        <v>2</v>
      </c>
      <c r="N306" s="71">
        <f>VLOOKUP($B306, Paste!$A$3:$H$933, 5, FALSE)</f>
        <v>55.192733017377563</v>
      </c>
      <c r="O306" s="11">
        <f>IF(ISERROR(VLOOKUP(B306, Paste!$AB$3:$AE$2349, 3, FALSE)), "", VLOOKUP(B306, Paste!$AB$3:$AE$2349, 3, FALSE))</f>
        <v>80</v>
      </c>
      <c r="P306" s="11">
        <f>IF(ISERROR(VLOOKUP(B306, Paste!$AB$3:$AC$2343, 2, FALSE)), "", VLOOKUP(B306, Paste!$AB$3:$AC$2343, 2, FALSE))</f>
        <v>90</v>
      </c>
      <c r="Q306" s="11">
        <f>IF(ISERROR(VLOOKUP(B306, Paste!$AB$3:$AE$2349, 4, FALSE)), "", VLOOKUP(B306, Paste!$AB$3:$AE$2349, 4, FALSE))</f>
        <v>181</v>
      </c>
      <c r="R306" s="11" t="str">
        <f>IF(ISERROR(VLOOKUP(B306, Paste!$N$3:$N$250, 1, FALSE)), "", VLOOKUP(B306, Paste!$N$3:$O$250, 2, FALSE))</f>
        <v/>
      </c>
      <c r="S306" s="27">
        <f>VLOOKUP($B306, Paste!$W$3:$Z$10064, IF($H$4="Cap Hit",3, IF($H$4="AAV", 4, 2)), FALSE)</f>
        <v>7.1428570000000002</v>
      </c>
      <c r="T306" s="11" t="str">
        <f>IF(ISERROR(VLOOKUP(B306, Paste!$Q$3:$Q$245, 1, FALSE)), "", VLOOKUP(B306, Paste!$Q$3:$R$245, 2, FALSE))</f>
        <v>Y</v>
      </c>
      <c r="U306" s="18" t="str">
        <f>IF(VLOOKUP(B306, 'Points&amp;Potential'!$B$7:$O$943, 14, FALSE)=0, "", VLOOKUP(B306, 'Points&amp;Potential'!$B$7:$O$943, 14, FALSE))</f>
        <v/>
      </c>
      <c r="V306" s="7" t="str">
        <f>IF(ISERROR(VLOOKUP(B306, Paste!$T$3:$T$1045, 1, FALSE)), "", VLOOKUP(B306, Paste!$T$3:$U$1144, 2, FALSE))</f>
        <v/>
      </c>
    </row>
    <row r="307" spans="1:22">
      <c r="A307" s="11">
        <v>301</v>
      </c>
      <c r="B307" s="67" t="s">
        <v>331</v>
      </c>
      <c r="C307" s="11">
        <f>VLOOKUP(B307, Paste!$AG$3:$AH$2083, 2, FALSE)</f>
        <v>32.9</v>
      </c>
      <c r="D307" s="11" t="str">
        <f>VLOOKUP($B307, Paste!$A$3:$H$933, 6, FALSE)</f>
        <v>C</v>
      </c>
      <c r="E307" s="11">
        <f>IFERROR(VLOOKUP($B307, Paste!$J$3:$L$933, 3, FALSE), "")</f>
        <v>35</v>
      </c>
      <c r="F307" s="11">
        <f>IFERROR(VLOOKUP($B307, Paste!$J$3:$L$933, 2, FALSE), "")</f>
        <v>48</v>
      </c>
      <c r="G307" s="11" t="str">
        <f>VLOOKUP($B307, Paste!$A$3:$H$933, 8, FALSE)</f>
        <v>NJD</v>
      </c>
      <c r="H307" s="71">
        <f>VLOOKUP($B307, Paste!$A$3:$H$933, 2, FALSE)</f>
        <v>79</v>
      </c>
      <c r="I307" s="71">
        <f>VLOOKUP($B307, Paste!$A$3:$H$933, 3, FALSE)</f>
        <v>13.126365775308557</v>
      </c>
      <c r="J307" s="71">
        <f t="shared" si="4"/>
        <v>20.683002537191442</v>
      </c>
      <c r="K307" s="71">
        <f>VLOOKUP($B307, Paste!$A$3:$H$933, 4, FALSE)</f>
        <v>33.809368312499998</v>
      </c>
      <c r="L307" s="11" t="str">
        <f>IF(ISBLANK(VLOOKUP(B307, 'SOG&amp;PlusMinus'!$B$7:$E$912, 3, FALSE)), "", VLOOKUP(B307,'SOG&amp;PlusMinus'!$B$7:$E$912, 3, FALSE))</f>
        <v>C</v>
      </c>
      <c r="M307" s="11">
        <f>IF(ISBLANK(VLOOKUP(B307, 'SOG&amp;PlusMinus'!$B$7:$E$912, 4, FALSE)), "", VLOOKUP(B307, 'SOG&amp;PlusMinus'!$B$7:$E$912, 4, FALSE))</f>
        <v>2</v>
      </c>
      <c r="N307" s="71">
        <f>VLOOKUP($B307, Paste!$A$3:$H$933, 5, FALSE)</f>
        <v>37.61904761904762</v>
      </c>
      <c r="O307" s="11">
        <f>IF(ISERROR(VLOOKUP(B307, Paste!$AB$3:$AE$2349, 3, FALSE)), "", VLOOKUP(B307, Paste!$AB$3:$AE$2349, 3, FALSE))</f>
        <v>79</v>
      </c>
      <c r="P307" s="11">
        <f>IF(ISERROR(VLOOKUP(B307, Paste!$AB$3:$AC$2343, 2, FALSE)), "", VLOOKUP(B307, Paste!$AB$3:$AC$2343, 2, FALSE))</f>
        <v>28</v>
      </c>
      <c r="Q307" s="11">
        <f>IF(ISERROR(VLOOKUP(B307, Paste!$AB$3:$AE$2349, 4, FALSE)), "", VLOOKUP(B307, Paste!$AB$3:$AE$2349, 4, FALSE))</f>
        <v>182</v>
      </c>
      <c r="R307" s="11" t="str">
        <f>IF(ISERROR(VLOOKUP(B307, Paste!$N$3:$N$250, 1, FALSE)), "", VLOOKUP(B307, Paste!$N$3:$O$250, 2, FALSE))</f>
        <v/>
      </c>
      <c r="S307" s="27">
        <f>VLOOKUP($B307, Paste!$W$3:$Z$10064, IF($H$4="Cap Hit",3, IF($H$4="AAV", 4, 2)), FALSE)</f>
        <v>3</v>
      </c>
      <c r="T307" s="11" t="str">
        <f>IF(ISERROR(VLOOKUP(B307, Paste!$Q$3:$Q$245, 1, FALSE)), "", VLOOKUP(B307, Paste!$Q$3:$R$245, 2, FALSE))</f>
        <v/>
      </c>
      <c r="U307" s="18" t="str">
        <f>IF(VLOOKUP(B307, 'Points&amp;Potential'!$B$7:$O$943, 14, FALSE)=0, "", VLOOKUP(B307, 'Points&amp;Potential'!$B$7:$O$943, 14, FALSE))</f>
        <v/>
      </c>
      <c r="V307" s="7" t="str">
        <f>IF(ISERROR(VLOOKUP(B307, Paste!$T$3:$T$1045, 1, FALSE)), "", VLOOKUP(B307, Paste!$T$3:$U$1144, 2, FALSE))</f>
        <v/>
      </c>
    </row>
    <row r="308" spans="1:22">
      <c r="A308" s="11">
        <v>302</v>
      </c>
      <c r="B308" s="67" t="s">
        <v>332</v>
      </c>
      <c r="C308" s="11">
        <f>VLOOKUP(B308, Paste!$AG$3:$AH$2083, 2, FALSE)</f>
        <v>35.200000000000003</v>
      </c>
      <c r="D308" s="11" t="str">
        <f>VLOOKUP($B308, Paste!$A$3:$H$933, 6, FALSE)</f>
        <v>C</v>
      </c>
      <c r="E308" s="11" t="str">
        <f>IFERROR(VLOOKUP($B308, Paste!$J$3:$L$933, 3, FALSE), "")</f>
        <v/>
      </c>
      <c r="F308" s="11" t="str">
        <f>IFERROR(VLOOKUP($B308, Paste!$J$3:$L$933, 2, FALSE), "")</f>
        <v/>
      </c>
      <c r="G308" s="11" t="str">
        <f>VLOOKUP($B308, Paste!$A$3:$H$933, 8, FALSE)</f>
        <v>LAK</v>
      </c>
      <c r="H308" s="71">
        <f>VLOOKUP($B308, Paste!$A$3:$H$933, 2, FALSE)</f>
        <v>77.333333333333329</v>
      </c>
      <c r="I308" s="71">
        <f>VLOOKUP($B308, Paste!$A$3:$H$933, 3, FALSE)</f>
        <v>15.466666666666667</v>
      </c>
      <c r="J308" s="71">
        <f t="shared" si="4"/>
        <v>18.286701583333326</v>
      </c>
      <c r="K308" s="71">
        <f>VLOOKUP($B308, Paste!$A$3:$H$933, 4, FALSE)</f>
        <v>33.753368249999994</v>
      </c>
      <c r="L308" s="11" t="str">
        <f>IF(ISBLANK(VLOOKUP(B308, 'SOG&amp;PlusMinus'!$B$7:$E$912, 3, FALSE)), "", VLOOKUP(B308,'SOG&amp;PlusMinus'!$B$7:$E$912, 3, FALSE))</f>
        <v>C</v>
      </c>
      <c r="M308" s="11" t="str">
        <f>IF(ISBLANK(VLOOKUP(B308, 'SOG&amp;PlusMinus'!$B$7:$E$912, 4, FALSE)), "", VLOOKUP(B308, 'SOG&amp;PlusMinus'!$B$7:$E$912, 4, FALSE))</f>
        <v/>
      </c>
      <c r="N308" s="71">
        <f>VLOOKUP($B308, Paste!$A$3:$H$933, 5, FALSE)</f>
        <v>53.722713864306776</v>
      </c>
      <c r="O308" s="11">
        <f>IF(ISERROR(VLOOKUP(B308, Paste!$AB$3:$AE$2349, 3, FALSE)), "", VLOOKUP(B308, Paste!$AB$3:$AE$2349, 3, FALSE))</f>
        <v>107</v>
      </c>
      <c r="P308" s="11">
        <f>IF(ISERROR(VLOOKUP(B308, Paste!$AB$3:$AC$2343, 2, FALSE)), "", VLOOKUP(B308, Paste!$AB$3:$AC$2343, 2, FALSE))</f>
        <v>46</v>
      </c>
      <c r="Q308" s="11">
        <f>IF(ISERROR(VLOOKUP(B308, Paste!$AB$3:$AE$2349, 4, FALSE)), "", VLOOKUP(B308, Paste!$AB$3:$AE$2349, 4, FALSE))</f>
        <v>131</v>
      </c>
      <c r="R308" s="11" t="str">
        <f>IF(ISERROR(VLOOKUP(B308, Paste!$N$3:$N$250, 1, FALSE)), "", VLOOKUP(B308, Paste!$N$3:$O$250, 2, FALSE))</f>
        <v/>
      </c>
      <c r="S308" s="27">
        <f>VLOOKUP($B308, Paste!$W$3:$Z$10064, IF($H$4="Cap Hit",3, IF($H$4="AAV", 4, 2)), FALSE)</f>
        <v>3.6</v>
      </c>
      <c r="T308" s="11" t="str">
        <f>IF(ISERROR(VLOOKUP(B308, Paste!$Q$3:$Q$245, 1, FALSE)), "", VLOOKUP(B308, Paste!$Q$3:$R$245, 2, FALSE))</f>
        <v/>
      </c>
      <c r="U308" s="18" t="str">
        <f>IF(VLOOKUP(B308, 'Points&amp;Potential'!$B$7:$O$943, 14, FALSE)=0, "", VLOOKUP(B308, 'Points&amp;Potential'!$B$7:$O$943, 14, FALSE))</f>
        <v/>
      </c>
      <c r="V308" s="7" t="str">
        <f>IF(ISERROR(VLOOKUP(B308, Paste!$T$3:$T$1045, 1, FALSE)), "", VLOOKUP(B308, Paste!$T$3:$U$1144, 2, FALSE))</f>
        <v/>
      </c>
    </row>
    <row r="309" spans="1:22">
      <c r="A309" s="11">
        <v>303</v>
      </c>
      <c r="B309" s="67" t="s">
        <v>333</v>
      </c>
      <c r="C309" s="11">
        <f>VLOOKUP(B309, Paste!$AG$3:$AH$2083, 2, FALSE)</f>
        <v>31.2</v>
      </c>
      <c r="D309" s="11" t="str">
        <f>VLOOKUP($B309, Paste!$A$3:$H$933, 6, FALSE)</f>
        <v>RW</v>
      </c>
      <c r="E309" s="11">
        <f>IFERROR(VLOOKUP($B309, Paste!$J$3:$L$933, 3, FALSE), "")</f>
        <v>43</v>
      </c>
      <c r="F309" s="11">
        <f>IFERROR(VLOOKUP($B309, Paste!$J$3:$L$933, 2, FALSE), "")</f>
        <v>65</v>
      </c>
      <c r="G309" s="11" t="str">
        <f>VLOOKUP($B309, Paste!$A$3:$H$933, 8, FALSE)</f>
        <v>UFA</v>
      </c>
      <c r="H309" s="71">
        <f>VLOOKUP($B309, Paste!$A$3:$H$933, 2, FALSE)</f>
        <v>64</v>
      </c>
      <c r="I309" s="71">
        <f>VLOOKUP($B309, Paste!$A$3:$H$933, 3, FALSE)</f>
        <v>11.505619660991487</v>
      </c>
      <c r="J309" s="71">
        <f t="shared" si="4"/>
        <v>22.246930339008514</v>
      </c>
      <c r="K309" s="71">
        <f>VLOOKUP($B309, Paste!$A$3:$H$933, 4, FALSE)</f>
        <v>33.752549999999999</v>
      </c>
      <c r="L309" s="11" t="str">
        <f>IF(ISBLANK(VLOOKUP(B309, 'SOG&amp;PlusMinus'!$B$7:$E$912, 3, FALSE)), "", VLOOKUP(B309,'SOG&amp;PlusMinus'!$B$7:$E$912, 3, FALSE))</f>
        <v>C</v>
      </c>
      <c r="M309" s="11">
        <f>IF(ISBLANK(VLOOKUP(B309, 'SOG&amp;PlusMinus'!$B$7:$E$912, 4, FALSE)), "", VLOOKUP(B309, 'SOG&amp;PlusMinus'!$B$7:$E$912, 4, FALSE))</f>
        <v>2</v>
      </c>
      <c r="N309" s="71">
        <f>VLOOKUP($B309, Paste!$A$3:$H$933, 5, FALSE)</f>
        <v>18.236559139784948</v>
      </c>
      <c r="O309" s="11" t="str">
        <f>IF(ISERROR(VLOOKUP(B309, Paste!$AB$3:$AE$2349, 3, FALSE)), "", VLOOKUP(B309, Paste!$AB$3:$AE$2349, 3, FALSE))</f>
        <v/>
      </c>
      <c r="P309" s="11" t="str">
        <f>IF(ISERROR(VLOOKUP(B309, Paste!$AB$3:$AC$2343, 2, FALSE)), "", VLOOKUP(B309, Paste!$AB$3:$AC$2343, 2, FALSE))</f>
        <v/>
      </c>
      <c r="Q309" s="11" t="str">
        <f>IF(ISERROR(VLOOKUP(B309, Paste!$AB$3:$AE$2349, 4, FALSE)), "", VLOOKUP(B309, Paste!$AB$3:$AE$2349, 4, FALSE))</f>
        <v/>
      </c>
      <c r="R309" s="11" t="str">
        <f>IF(ISERROR(VLOOKUP(B309, Paste!$N$3:$N$250, 1, FALSE)), "", VLOOKUP(B309, Paste!$N$3:$O$250, 2, FALSE))</f>
        <v/>
      </c>
      <c r="S309" s="27">
        <f>VLOOKUP($B309, Paste!$W$3:$Z$10064, IF($H$4="Cap Hit",3, IF($H$4="AAV", 4, 2)), FALSE)</f>
        <v>4</v>
      </c>
      <c r="T309" s="11" t="str">
        <f>IF(ISERROR(VLOOKUP(B309, Paste!$Q$3:$Q$245, 1, FALSE)), "", VLOOKUP(B309, Paste!$Q$3:$R$245, 2, FALSE))</f>
        <v>Y</v>
      </c>
      <c r="U309" s="18" t="str">
        <f>IF(VLOOKUP(B309, 'Points&amp;Potential'!$B$7:$O$943, 14, FALSE)=0, "", VLOOKUP(B309, 'Points&amp;Potential'!$B$7:$O$943, 14, FALSE))</f>
        <v/>
      </c>
      <c r="V309" s="7" t="str">
        <f>IF(ISERROR(VLOOKUP(B309, Paste!$T$3:$T$1045, 1, FALSE)), "", VLOOKUP(B309, Paste!$T$3:$U$1144, 2, FALSE))</f>
        <v/>
      </c>
    </row>
    <row r="310" spans="1:22">
      <c r="A310" s="11">
        <v>304</v>
      </c>
      <c r="B310" s="67" t="s">
        <v>334</v>
      </c>
      <c r="C310" s="11">
        <f>VLOOKUP(B310, Paste!$AG$3:$AH$2083, 2, FALSE)</f>
        <v>32.299999999999997</v>
      </c>
      <c r="D310" s="11" t="str">
        <f>VLOOKUP($B310, Paste!$A$3:$H$933, 6, FALSE)</f>
        <v>LD</v>
      </c>
      <c r="E310" s="11">
        <f>IFERROR(VLOOKUP($B310, Paste!$J$3:$L$933, 3, FALSE), "")</f>
        <v>38</v>
      </c>
      <c r="F310" s="11">
        <f>IFERROR(VLOOKUP($B310, Paste!$J$3:$L$933, 2, FALSE), "")</f>
        <v>57</v>
      </c>
      <c r="G310" s="11" t="str">
        <f>VLOOKUP($B310, Paste!$A$3:$H$933, 8, FALSE)</f>
        <v>MTL</v>
      </c>
      <c r="H310" s="71">
        <f>VLOOKUP($B310, Paste!$A$3:$H$933, 2, FALSE)</f>
        <v>82</v>
      </c>
      <c r="I310" s="71">
        <f>VLOOKUP($B310, Paste!$A$3:$H$933, 3, FALSE)</f>
        <v>7.5966838607573015</v>
      </c>
      <c r="J310" s="71">
        <f t="shared" si="4"/>
        <v>25.967065676742699</v>
      </c>
      <c r="K310" s="71">
        <f>VLOOKUP($B310, Paste!$A$3:$H$933, 4, FALSE)</f>
        <v>33.563749537500001</v>
      </c>
      <c r="L310" s="11" t="str">
        <f>IF(ISBLANK(VLOOKUP(B310, 'SOG&amp;PlusMinus'!$B$7:$E$912, 3, FALSE)), "", VLOOKUP(B310,'SOG&amp;PlusMinus'!$B$7:$E$912, 3, FALSE))</f>
        <v>B</v>
      </c>
      <c r="M310" s="11" t="str">
        <f>IF(ISBLANK(VLOOKUP(B310, 'SOG&amp;PlusMinus'!$B$7:$E$912, 4, FALSE)), "", VLOOKUP(B310, 'SOG&amp;PlusMinus'!$B$7:$E$912, 4, FALSE))</f>
        <v/>
      </c>
      <c r="N310" s="71">
        <f>VLOOKUP($B310, Paste!$A$3:$H$933, 5, FALSE)</f>
        <v>48.858333333333334</v>
      </c>
      <c r="O310" s="11">
        <f>IF(ISERROR(VLOOKUP(B310, Paste!$AB$3:$AE$2349, 3, FALSE)), "", VLOOKUP(B310, Paste!$AB$3:$AE$2349, 3, FALSE))</f>
        <v>62</v>
      </c>
      <c r="P310" s="11">
        <f>IF(ISERROR(VLOOKUP(B310, Paste!$AB$3:$AC$2343, 2, FALSE)), "", VLOOKUP(B310, Paste!$AB$3:$AC$2343, 2, FALSE))</f>
        <v>148</v>
      </c>
      <c r="Q310" s="11">
        <f>IF(ISERROR(VLOOKUP(B310, Paste!$AB$3:$AE$2349, 4, FALSE)), "", VLOOKUP(B310, Paste!$AB$3:$AE$2349, 4, FALSE))</f>
        <v>131</v>
      </c>
      <c r="R310" s="11" t="str">
        <f>IF(ISERROR(VLOOKUP(B310, Paste!$N$3:$N$250, 1, FALSE)), "", VLOOKUP(B310, Paste!$N$3:$O$250, 2, FALSE))</f>
        <v/>
      </c>
      <c r="S310" s="27">
        <f>VLOOKUP($B310, Paste!$W$3:$Z$10064, IF($H$4="Cap Hit",3, IF($H$4="AAV", 4, 2)), FALSE)</f>
        <v>6</v>
      </c>
      <c r="T310" s="11" t="str">
        <f>IF(ISERROR(VLOOKUP(B310, Paste!$Q$3:$Q$245, 1, FALSE)), "", VLOOKUP(B310, Paste!$Q$3:$R$245, 2, FALSE))</f>
        <v/>
      </c>
      <c r="U310" s="18" t="str">
        <f>IF(VLOOKUP(B310, 'Points&amp;Potential'!$B$7:$O$943, 14, FALSE)=0, "", VLOOKUP(B310, 'Points&amp;Potential'!$B$7:$O$943, 14, FALSE))</f>
        <v/>
      </c>
      <c r="V310" s="7" t="str">
        <f>IF(ISERROR(VLOOKUP(B310, Paste!$T$3:$T$1045, 1, FALSE)), "", VLOOKUP(B310, Paste!$T$3:$U$1144, 2, FALSE))</f>
        <v/>
      </c>
    </row>
    <row r="311" spans="1:22">
      <c r="A311" s="11">
        <v>305</v>
      </c>
      <c r="B311" s="67" t="s">
        <v>335</v>
      </c>
      <c r="C311" s="11">
        <f>VLOOKUP(B311, Paste!$AG$3:$AH$2083, 2, FALSE)</f>
        <v>21</v>
      </c>
      <c r="D311" s="11" t="str">
        <f>VLOOKUP($B311, Paste!$A$3:$H$933, 6, FALSE)</f>
        <v>LW</v>
      </c>
      <c r="E311" s="11">
        <f>IFERROR(VLOOKUP($B311, Paste!$J$3:$L$933, 3, FALSE), "")</f>
        <v>52</v>
      </c>
      <c r="F311" s="11">
        <f>IFERROR(VLOOKUP($B311, Paste!$J$3:$L$933, 2, FALSE), "")</f>
        <v>68</v>
      </c>
      <c r="G311" s="11" t="str">
        <f>VLOOKUP($B311, Paste!$A$3:$H$933, 8, FALSE)</f>
        <v>DET</v>
      </c>
      <c r="H311" s="71">
        <f>VLOOKUP($B311, Paste!$A$3:$H$933, 2, FALSE)</f>
        <v>83</v>
      </c>
      <c r="I311" s="71">
        <f>VLOOKUP($B311, Paste!$A$3:$H$933, 3, FALSE)</f>
        <v>14.94</v>
      </c>
      <c r="J311" s="71">
        <f t="shared" si="4"/>
        <v>18.554165833333329</v>
      </c>
      <c r="K311" s="71">
        <f>VLOOKUP($B311, Paste!$A$3:$H$933, 4, FALSE)</f>
        <v>33.494165833333327</v>
      </c>
      <c r="L311" s="11" t="str">
        <f>IF(ISBLANK(VLOOKUP(B311, 'SOG&amp;PlusMinus'!$B$7:$E$912, 3, FALSE)), "", VLOOKUP(B311,'SOG&amp;PlusMinus'!$B$7:$E$912, 3, FALSE))</f>
        <v>D</v>
      </c>
      <c r="M311" s="11">
        <f>IF(ISBLANK(VLOOKUP(B311, 'SOG&amp;PlusMinus'!$B$7:$E$912, 4, FALSE)), "", VLOOKUP(B311, 'SOG&amp;PlusMinus'!$B$7:$E$912, 4, FALSE))</f>
        <v>2</v>
      </c>
      <c r="N311" s="71">
        <f>VLOOKUP($B311, Paste!$A$3:$H$933, 5, FALSE)</f>
        <v>8.3000000000000007</v>
      </c>
      <c r="O311" s="11">
        <f>IF(ISERROR(VLOOKUP(B311, Paste!$AB$3:$AE$2349, 3, FALSE)), "", VLOOKUP(B311, Paste!$AB$3:$AE$2349, 3, FALSE))</f>
        <v>149</v>
      </c>
      <c r="P311" s="11">
        <f>IF(ISERROR(VLOOKUP(B311, Paste!$AB$3:$AC$2343, 2, FALSE)), "", VLOOKUP(B311, Paste!$AB$3:$AC$2343, 2, FALSE))</f>
        <v>42</v>
      </c>
      <c r="Q311" s="11">
        <f>IF(ISERROR(VLOOKUP(B311, Paste!$AB$3:$AE$2349, 4, FALSE)), "", VLOOKUP(B311, Paste!$AB$3:$AE$2349, 4, FALSE))</f>
        <v>141</v>
      </c>
      <c r="R311" s="11">
        <f>IF(ISERROR(VLOOKUP(B311, Paste!$N$3:$N$250, 1, FALSE)), "", VLOOKUP(B311, Paste!$N$3:$O$250, 2, FALSE))</f>
        <v>55</v>
      </c>
      <c r="S311" s="27">
        <f>VLOOKUP($B311, Paste!$W$3:$Z$10064, IF($H$4="Cap Hit",3, IF($H$4="AAV", 4, 2)), FALSE)</f>
        <v>0.82166700000000004</v>
      </c>
      <c r="T311" s="11" t="str">
        <f>IF(ISERROR(VLOOKUP(B311, Paste!$Q$3:$Q$245, 1, FALSE)), "", VLOOKUP(B311, Paste!$Q$3:$R$245, 2, FALSE))</f>
        <v/>
      </c>
      <c r="U311" s="18" t="str">
        <f>IF(VLOOKUP(B311, 'Points&amp;Potential'!$B$7:$O$943, 14, FALSE)=0, "", VLOOKUP(B311, 'Points&amp;Potential'!$B$7:$O$943, 14, FALSE))</f>
        <v/>
      </c>
      <c r="V311" s="7" t="str">
        <f>IF(ISERROR(VLOOKUP(B311, Paste!$T$3:$T$1045, 1, FALSE)), "", VLOOKUP(B311, Paste!$T$3:$U$1144, 2, FALSE))</f>
        <v/>
      </c>
    </row>
    <row r="312" spans="1:22">
      <c r="A312" s="11">
        <v>306</v>
      </c>
      <c r="B312" s="67" t="s">
        <v>336</v>
      </c>
      <c r="C312" s="11">
        <f>VLOOKUP(B312, Paste!$AG$3:$AH$2083, 2, FALSE)</f>
        <v>30.1</v>
      </c>
      <c r="D312" s="11" t="str">
        <f>VLOOKUP($B312, Paste!$A$3:$H$933, 6, FALSE)</f>
        <v>RW</v>
      </c>
      <c r="E312" s="11" t="str">
        <f>IFERROR(VLOOKUP($B312, Paste!$J$3:$L$933, 3, FALSE), "")</f>
        <v/>
      </c>
      <c r="F312" s="11" t="str">
        <f>IFERROR(VLOOKUP($B312, Paste!$J$3:$L$933, 2, FALSE), "")</f>
        <v/>
      </c>
      <c r="G312" s="11" t="str">
        <f>VLOOKUP($B312, Paste!$A$3:$H$933, 8, FALSE)</f>
        <v>OTT</v>
      </c>
      <c r="H312" s="71">
        <f>VLOOKUP($B312, Paste!$A$3:$H$933, 2, FALSE)</f>
        <v>77.333333333333329</v>
      </c>
      <c r="I312" s="71">
        <f>VLOOKUP($B312, Paste!$A$3:$H$933, 3, FALSE)</f>
        <v>13.093680029272033</v>
      </c>
      <c r="J312" s="71">
        <f t="shared" si="4"/>
        <v>20.350598970727969</v>
      </c>
      <c r="K312" s="71">
        <f>VLOOKUP($B312, Paste!$A$3:$H$933, 4, FALSE)</f>
        <v>33.444279000000002</v>
      </c>
      <c r="L312" s="11" t="str">
        <f>IF(ISBLANK(VLOOKUP(B312, 'SOG&amp;PlusMinus'!$B$7:$E$912, 3, FALSE)), "", VLOOKUP(B312,'SOG&amp;PlusMinus'!$B$7:$E$912, 3, FALSE))</f>
        <v>B</v>
      </c>
      <c r="M312" s="11" t="str">
        <f>IF(ISBLANK(VLOOKUP(B312, 'SOG&amp;PlusMinus'!$B$7:$E$912, 4, FALSE)), "", VLOOKUP(B312, 'SOG&amp;PlusMinus'!$B$7:$E$912, 4, FALSE))</f>
        <v/>
      </c>
      <c r="N312" s="71">
        <f>VLOOKUP($B312, Paste!$A$3:$H$933, 5, FALSE)</f>
        <v>17.793510324483776</v>
      </c>
      <c r="O312" s="11">
        <f>IF(ISERROR(VLOOKUP(B312, Paste!$AB$3:$AE$2349, 3, FALSE)), "", VLOOKUP(B312, Paste!$AB$3:$AE$2349, 3, FALSE))</f>
        <v>108</v>
      </c>
      <c r="P312" s="11">
        <f>IF(ISERROR(VLOOKUP(B312, Paste!$AB$3:$AC$2343, 2, FALSE)), "", VLOOKUP(B312, Paste!$AB$3:$AC$2343, 2, FALSE))</f>
        <v>50</v>
      </c>
      <c r="Q312" s="11">
        <f>IF(ISERROR(VLOOKUP(B312, Paste!$AB$3:$AE$2349, 4, FALSE)), "", VLOOKUP(B312, Paste!$AB$3:$AE$2349, 4, FALSE))</f>
        <v>85</v>
      </c>
      <c r="R312" s="11" t="str">
        <f>IF(ISERROR(VLOOKUP(B312, Paste!$N$3:$N$250, 1, FALSE)), "", VLOOKUP(B312, Paste!$N$3:$O$250, 2, FALSE))</f>
        <v/>
      </c>
      <c r="S312" s="27">
        <f>VLOOKUP($B312, Paste!$W$3:$Z$10064, IF($H$4="Cap Hit",3, IF($H$4="AAV", 4, 2)), FALSE)</f>
        <v>2.6</v>
      </c>
      <c r="T312" s="11" t="str">
        <f>IF(ISERROR(VLOOKUP(B312, Paste!$Q$3:$Q$245, 1, FALSE)), "", VLOOKUP(B312, Paste!$Q$3:$R$245, 2, FALSE))</f>
        <v/>
      </c>
      <c r="U312" s="18" t="str">
        <f>IF(VLOOKUP(B312, 'Points&amp;Potential'!$B$7:$O$943, 14, FALSE)=0, "", VLOOKUP(B312, 'Points&amp;Potential'!$B$7:$O$943, 14, FALSE))</f>
        <v/>
      </c>
      <c r="V312" s="7" t="str">
        <f>IF(ISERROR(VLOOKUP(B312, Paste!$T$3:$T$1045, 1, FALSE)), "", VLOOKUP(B312, Paste!$T$3:$U$1144, 2, FALSE))</f>
        <v/>
      </c>
    </row>
    <row r="313" spans="1:22">
      <c r="A313" s="11">
        <v>307</v>
      </c>
      <c r="B313" s="67" t="s">
        <v>337</v>
      </c>
      <c r="C313" s="11">
        <f>VLOOKUP(B313, Paste!$AG$3:$AH$2083, 2, FALSE)</f>
        <v>21.4</v>
      </c>
      <c r="D313" s="11" t="str">
        <f>VLOOKUP($B313, Paste!$A$3:$H$933, 6, FALSE)</f>
        <v>LW</v>
      </c>
      <c r="E313" s="11">
        <f>IFERROR(VLOOKUP($B313, Paste!$J$3:$L$933, 3, FALSE), "")</f>
        <v>55</v>
      </c>
      <c r="F313" s="11">
        <f>IFERROR(VLOOKUP($B313, Paste!$J$3:$L$933, 2, FALSE), "")</f>
        <v>73</v>
      </c>
      <c r="G313" s="11" t="str">
        <f>VLOOKUP($B313, Paste!$A$3:$H$933, 8, FALSE)</f>
        <v>CHI</v>
      </c>
      <c r="H313" s="71">
        <f>VLOOKUP($B313, Paste!$A$3:$H$933, 2, FALSE)</f>
        <v>76</v>
      </c>
      <c r="I313" s="71">
        <f>VLOOKUP($B313, Paste!$A$3:$H$933, 3, FALSE)</f>
        <v>11.4</v>
      </c>
      <c r="J313" s="71">
        <f t="shared" si="4"/>
        <v>22.025892500000005</v>
      </c>
      <c r="K313" s="71">
        <f>VLOOKUP($B313, Paste!$A$3:$H$933, 4, FALSE)</f>
        <v>33.425892500000003</v>
      </c>
      <c r="L313" s="11" t="str">
        <f>IF(ISBLANK(VLOOKUP(B313, 'SOG&amp;PlusMinus'!$B$7:$E$912, 3, FALSE)), "", VLOOKUP(B313,'SOG&amp;PlusMinus'!$B$7:$E$912, 3, FALSE))</f>
        <v>D</v>
      </c>
      <c r="M313" s="11" t="str">
        <f>IF(ISBLANK(VLOOKUP(B313, 'SOG&amp;PlusMinus'!$B$7:$E$912, 4, FALSE)), "", VLOOKUP(B313, 'SOG&amp;PlusMinus'!$B$7:$E$912, 4, FALSE))</f>
        <v/>
      </c>
      <c r="N313" s="71">
        <f>VLOOKUP($B313, Paste!$A$3:$H$933, 5, FALSE)</f>
        <v>19.422222222222221</v>
      </c>
      <c r="O313" s="11">
        <f>IF(ISERROR(VLOOKUP(B313, Paste!$AB$3:$AE$2349, 3, FALSE)), "", VLOOKUP(B313, Paste!$AB$3:$AE$2349, 3, FALSE))</f>
        <v>39</v>
      </c>
      <c r="P313" s="11">
        <f>IF(ISERROR(VLOOKUP(B313, Paste!$AB$3:$AC$2343, 2, FALSE)), "", VLOOKUP(B313, Paste!$AB$3:$AC$2343, 2, FALSE))</f>
        <v>21</v>
      </c>
      <c r="Q313" s="11">
        <f>IF(ISERROR(VLOOKUP(B313, Paste!$AB$3:$AE$2349, 4, FALSE)), "", VLOOKUP(B313, Paste!$AB$3:$AE$2349, 4, FALSE))</f>
        <v>99</v>
      </c>
      <c r="R313" s="11" t="str">
        <f>IF(ISERROR(VLOOKUP(B313, Paste!$N$3:$N$250, 1, FALSE)), "", VLOOKUP(B313, Paste!$N$3:$O$250, 2, FALSE))</f>
        <v/>
      </c>
      <c r="S313" s="27">
        <f>VLOOKUP($B313, Paste!$W$3:$Z$10064, IF($H$4="Cap Hit",3, IF($H$4="AAV", 4, 2)), FALSE)</f>
        <v>1.35</v>
      </c>
      <c r="T313" s="11" t="str">
        <f>IF(ISERROR(VLOOKUP(B313, Paste!$Q$3:$Q$245, 1, FALSE)), "", VLOOKUP(B313, Paste!$Q$3:$R$245, 2, FALSE))</f>
        <v/>
      </c>
      <c r="U313" s="18" t="str">
        <f>IF(VLOOKUP(B313, 'Points&amp;Potential'!$B$7:$O$943, 14, FALSE)=0, "", VLOOKUP(B313, 'Points&amp;Potential'!$B$7:$O$943, 14, FALSE))</f>
        <v/>
      </c>
      <c r="V313" s="7" t="str">
        <f>IF(ISERROR(VLOOKUP(B313, Paste!$T$3:$T$1045, 1, FALSE)), "", VLOOKUP(B313, Paste!$T$3:$U$1144, 2, FALSE))</f>
        <v/>
      </c>
    </row>
    <row r="314" spans="1:22">
      <c r="A314" s="11">
        <v>308</v>
      </c>
      <c r="B314" s="67" t="s">
        <v>338</v>
      </c>
      <c r="C314" s="11">
        <f>VLOOKUP(B314, Paste!$AG$3:$AH$2083, 2, FALSE)</f>
        <v>31.9</v>
      </c>
      <c r="D314" s="11" t="str">
        <f>VLOOKUP($B314, Paste!$A$3:$H$933, 6, FALSE)</f>
        <v>C</v>
      </c>
      <c r="E314" s="11">
        <f>IFERROR(VLOOKUP($B314, Paste!$J$3:$L$933, 3, FALSE), "")</f>
        <v>35</v>
      </c>
      <c r="F314" s="11">
        <f>IFERROR(VLOOKUP($B314, Paste!$J$3:$L$933, 2, FALSE), "")</f>
        <v>50</v>
      </c>
      <c r="G314" s="11" t="str">
        <f>VLOOKUP($B314, Paste!$A$3:$H$933, 8, FALSE)</f>
        <v>DET</v>
      </c>
      <c r="H314" s="71">
        <f>VLOOKUP($B314, Paste!$A$3:$H$933, 2, FALSE)</f>
        <v>73.333333333333329</v>
      </c>
      <c r="I314" s="71">
        <f>VLOOKUP($B314, Paste!$A$3:$H$933, 3, FALSE)</f>
        <v>11.499839731940801</v>
      </c>
      <c r="J314" s="71">
        <f t="shared" si="4"/>
        <v>21.750275059725858</v>
      </c>
      <c r="K314" s="71">
        <f>VLOOKUP($B314, Paste!$A$3:$H$933, 4, FALSE)</f>
        <v>33.250114791666661</v>
      </c>
      <c r="L314" s="11" t="str">
        <f>IF(ISBLANK(VLOOKUP(B314, 'SOG&amp;PlusMinus'!$B$7:$E$912, 3, FALSE)), "", VLOOKUP(B314,'SOG&amp;PlusMinus'!$B$7:$E$912, 3, FALSE))</f>
        <v>C</v>
      </c>
      <c r="M314" s="11">
        <f>IF(ISBLANK(VLOOKUP(B314, 'SOG&amp;PlusMinus'!$B$7:$E$912, 4, FALSE)), "", VLOOKUP(B314, 'SOG&amp;PlusMinus'!$B$7:$E$912, 4, FALSE))</f>
        <v>2</v>
      </c>
      <c r="N314" s="71">
        <f>VLOOKUP($B314, Paste!$A$3:$H$933, 5, FALSE)</f>
        <v>19.875389408099686</v>
      </c>
      <c r="O314" s="11">
        <f>IF(ISERROR(VLOOKUP(B314, Paste!$AB$3:$AE$2349, 3, FALSE)), "", VLOOKUP(B314, Paste!$AB$3:$AE$2349, 3, FALSE))</f>
        <v>29</v>
      </c>
      <c r="P314" s="11">
        <f>IF(ISERROR(VLOOKUP(B314, Paste!$AB$3:$AC$2343, 2, FALSE)), "", VLOOKUP(B314, Paste!$AB$3:$AC$2343, 2, FALSE))</f>
        <v>48</v>
      </c>
      <c r="Q314" s="11">
        <f>IF(ISERROR(VLOOKUP(B314, Paste!$AB$3:$AE$2349, 4, FALSE)), "", VLOOKUP(B314, Paste!$AB$3:$AE$2349, 4, FALSE))</f>
        <v>103</v>
      </c>
      <c r="R314" s="11" t="str">
        <f>IF(ISERROR(VLOOKUP(B314, Paste!$N$3:$N$250, 1, FALSE)), "", VLOOKUP(B314, Paste!$N$3:$O$250, 2, FALSE))</f>
        <v/>
      </c>
      <c r="S314" s="27">
        <f>VLOOKUP($B314, Paste!$W$3:$Z$10064, IF($H$4="Cap Hit",3, IF($H$4="AAV", 4, 2)), FALSE)</f>
        <v>5.625</v>
      </c>
      <c r="T314" s="11" t="str">
        <f>IF(ISERROR(VLOOKUP(B314, Paste!$Q$3:$Q$245, 1, FALSE)), "", VLOOKUP(B314, Paste!$Q$3:$R$245, 2, FALSE))</f>
        <v/>
      </c>
      <c r="U314" s="18" t="str">
        <f>IF(VLOOKUP(B314, 'Points&amp;Potential'!$B$7:$O$943, 14, FALSE)=0, "", VLOOKUP(B314, 'Points&amp;Potential'!$B$7:$O$943, 14, FALSE))</f>
        <v/>
      </c>
      <c r="V314" s="7" t="str">
        <f>IF(ISERROR(VLOOKUP(B314, Paste!$T$3:$T$1045, 1, FALSE)), "", VLOOKUP(B314, Paste!$T$3:$U$1144, 2, FALSE))</f>
        <v/>
      </c>
    </row>
    <row r="315" spans="1:22">
      <c r="A315" s="11">
        <v>309</v>
      </c>
      <c r="B315" s="67" t="s">
        <v>339</v>
      </c>
      <c r="C315" s="11">
        <f>VLOOKUP(B315, Paste!$AG$3:$AH$2083, 2, FALSE)</f>
        <v>36.1</v>
      </c>
      <c r="D315" s="11" t="str">
        <f>VLOOKUP($B315, Paste!$A$3:$H$933, 6, FALSE)</f>
        <v>LD</v>
      </c>
      <c r="E315" s="11">
        <f>IFERROR(VLOOKUP($B315, Paste!$J$3:$L$933, 3, FALSE), "")</f>
        <v>37</v>
      </c>
      <c r="F315" s="11">
        <f>IFERROR(VLOOKUP($B315, Paste!$J$3:$L$933, 2, FALSE), "")</f>
        <v>45</v>
      </c>
      <c r="G315" s="11" t="str">
        <f>VLOOKUP($B315, Paste!$A$3:$H$933, 8, FALSE)</f>
        <v>EDM</v>
      </c>
      <c r="H315" s="71">
        <f>VLOOKUP($B315, Paste!$A$3:$H$933, 2, FALSE)</f>
        <v>77.333333333333329</v>
      </c>
      <c r="I315" s="71">
        <f>VLOOKUP($B315, Paste!$A$3:$H$933, 3, FALSE)</f>
        <v>8.3962670888846436</v>
      </c>
      <c r="J315" s="71">
        <f t="shared" si="4"/>
        <v>24.594135811115358</v>
      </c>
      <c r="K315" s="71">
        <f>VLOOKUP($B315, Paste!$A$3:$H$933, 4, FALSE)</f>
        <v>32.990402899999999</v>
      </c>
      <c r="L315" s="11" t="str">
        <f>IF(ISBLANK(VLOOKUP(B315, 'SOG&amp;PlusMinus'!$B$7:$E$912, 3, FALSE)), "", VLOOKUP(B315,'SOG&amp;PlusMinus'!$B$7:$E$912, 3, FALSE))</f>
        <v>A</v>
      </c>
      <c r="M315" s="11">
        <f>IF(ISBLANK(VLOOKUP(B315, 'SOG&amp;PlusMinus'!$B$7:$E$912, 4, FALSE)), "", VLOOKUP(B315, 'SOG&amp;PlusMinus'!$B$7:$E$912, 4, FALSE))</f>
        <v>2</v>
      </c>
      <c r="N315" s="71">
        <f>VLOOKUP($B315, Paste!$A$3:$H$933, 5, FALSE)</f>
        <v>36.613569321533923</v>
      </c>
      <c r="O315" s="11">
        <f>IF(ISERROR(VLOOKUP(B315, Paste!$AB$3:$AE$2349, 3, FALSE)), "", VLOOKUP(B315, Paste!$AB$3:$AE$2349, 3, FALSE))</f>
        <v>58</v>
      </c>
      <c r="P315" s="11">
        <f>IF(ISERROR(VLOOKUP(B315, Paste!$AB$3:$AC$2343, 2, FALSE)), "", VLOOKUP(B315, Paste!$AB$3:$AC$2343, 2, FALSE))</f>
        <v>108</v>
      </c>
      <c r="Q315" s="11">
        <f>IF(ISERROR(VLOOKUP(B315, Paste!$AB$3:$AE$2349, 4, FALSE)), "", VLOOKUP(B315, Paste!$AB$3:$AE$2349, 4, FALSE))</f>
        <v>131</v>
      </c>
      <c r="R315" s="11" t="str">
        <f>IF(ISERROR(VLOOKUP(B315, Paste!$N$3:$N$250, 1, FALSE)), "", VLOOKUP(B315, Paste!$N$3:$O$250, 2, FALSE))</f>
        <v/>
      </c>
      <c r="S315" s="27">
        <f>VLOOKUP($B315, Paste!$W$3:$Z$10064, IF($H$4="Cap Hit",3, IF($H$4="AAV", 4, 2)), FALSE)</f>
        <v>4</v>
      </c>
      <c r="T315" s="11" t="str">
        <f>IF(ISERROR(VLOOKUP(B315, Paste!$Q$3:$Q$245, 1, FALSE)), "", VLOOKUP(B315, Paste!$Q$3:$R$245, 2, FALSE))</f>
        <v/>
      </c>
      <c r="U315" s="18" t="str">
        <f>IF(VLOOKUP(B315, 'Points&amp;Potential'!$B$7:$O$943, 14, FALSE)=0, "", VLOOKUP(B315, 'Points&amp;Potential'!$B$7:$O$943, 14, FALSE))</f>
        <v/>
      </c>
      <c r="V315" s="7" t="str">
        <f>IF(ISERROR(VLOOKUP(B315, Paste!$T$3:$T$1045, 1, FALSE)), "", VLOOKUP(B315, Paste!$T$3:$U$1144, 2, FALSE))</f>
        <v/>
      </c>
    </row>
    <row r="316" spans="1:22">
      <c r="A316" s="11">
        <v>310</v>
      </c>
      <c r="B316" s="67" t="s">
        <v>340</v>
      </c>
      <c r="C316" s="11">
        <f>VLOOKUP(B316, Paste!$AG$3:$AH$2083, 2, FALSE)</f>
        <v>27.6</v>
      </c>
      <c r="D316" s="11" t="str">
        <f>VLOOKUP($B316, Paste!$A$3:$H$933, 6, FALSE)</f>
        <v>RD</v>
      </c>
      <c r="E316" s="11">
        <f>IFERROR(VLOOKUP($B316, Paste!$J$3:$L$933, 3, FALSE), "")</f>
        <v>47</v>
      </c>
      <c r="F316" s="11">
        <f>IFERROR(VLOOKUP($B316, Paste!$J$3:$L$933, 2, FALSE), "")</f>
        <v>58</v>
      </c>
      <c r="G316" s="11" t="str">
        <f>VLOOKUP($B316, Paste!$A$3:$H$933, 8, FALSE)</f>
        <v>NYR</v>
      </c>
      <c r="H316" s="71">
        <f>VLOOKUP($B316, Paste!$A$3:$H$933, 2, FALSE)</f>
        <v>69</v>
      </c>
      <c r="I316" s="71">
        <f>VLOOKUP($B316, Paste!$A$3:$H$933, 3, FALSE)</f>
        <v>7.4920707443038781</v>
      </c>
      <c r="J316" s="71">
        <f t="shared" si="4"/>
        <v>25.400837701529458</v>
      </c>
      <c r="K316" s="71">
        <f>VLOOKUP($B316, Paste!$A$3:$H$933, 4, FALSE)</f>
        <v>32.892908445833335</v>
      </c>
      <c r="L316" s="11" t="str">
        <f>IF(ISBLANK(VLOOKUP(B316, 'SOG&amp;PlusMinus'!$B$7:$E$912, 3, FALSE)), "", VLOOKUP(B316,'SOG&amp;PlusMinus'!$B$7:$E$912, 3, FALSE))</f>
        <v>C</v>
      </c>
      <c r="M316" s="11">
        <f>IF(ISBLANK(VLOOKUP(B316, 'SOG&amp;PlusMinus'!$B$7:$E$912, 4, FALSE)), "", VLOOKUP(B316, 'SOG&amp;PlusMinus'!$B$7:$E$912, 4, FALSE))</f>
        <v>2</v>
      </c>
      <c r="N316" s="71">
        <f>VLOOKUP($B316, Paste!$A$3:$H$933, 5, FALSE)</f>
        <v>54.867469879518076</v>
      </c>
      <c r="O316" s="11">
        <f>IF(ISERROR(VLOOKUP(B316, Paste!$AB$3:$AE$2349, 3, FALSE)), "", VLOOKUP(B316, Paste!$AB$3:$AE$2349, 3, FALSE))</f>
        <v>46</v>
      </c>
      <c r="P316" s="11">
        <f>IF(ISERROR(VLOOKUP(B316, Paste!$AB$3:$AC$2343, 2, FALSE)), "", VLOOKUP(B316, Paste!$AB$3:$AC$2343, 2, FALSE))</f>
        <v>97</v>
      </c>
      <c r="Q316" s="11">
        <f>IF(ISERROR(VLOOKUP(B316, Paste!$AB$3:$AE$2349, 4, FALSE)), "", VLOOKUP(B316, Paste!$AB$3:$AE$2349, 4, FALSE))</f>
        <v>104</v>
      </c>
      <c r="R316" s="11">
        <f>IF(ISERROR(VLOOKUP(B316, Paste!$N$3:$N$250, 1, FALSE)), "", VLOOKUP(B316, Paste!$N$3:$O$250, 2, FALSE))</f>
        <v>45</v>
      </c>
      <c r="S316" s="27">
        <f>VLOOKUP($B316, Paste!$W$3:$Z$10064, IF($H$4="Cap Hit",3, IF($H$4="AAV", 4, 2)), FALSE)</f>
        <v>6</v>
      </c>
      <c r="T316" s="11" t="str">
        <f>IF(ISERROR(VLOOKUP(B316, Paste!$Q$3:$Q$245, 1, FALSE)), "", VLOOKUP(B316, Paste!$Q$3:$R$245, 2, FALSE))</f>
        <v>Y</v>
      </c>
      <c r="U316" s="18" t="str">
        <f>IF(VLOOKUP(B316, 'Points&amp;Potential'!$B$7:$O$943, 14, FALSE)=0, "", VLOOKUP(B316, 'Points&amp;Potential'!$B$7:$O$943, 14, FALSE))</f>
        <v/>
      </c>
      <c r="V316" s="7" t="str">
        <f>IF(ISERROR(VLOOKUP(B316, Paste!$T$3:$T$1045, 1, FALSE)), "", VLOOKUP(B316, Paste!$T$3:$U$1144, 2, FALSE))</f>
        <v/>
      </c>
    </row>
    <row r="317" spans="1:22">
      <c r="A317" s="11">
        <v>311</v>
      </c>
      <c r="B317" s="67" t="s">
        <v>341</v>
      </c>
      <c r="C317" s="11">
        <f>VLOOKUP(B317, Paste!$AG$3:$AH$2083, 2, FALSE)</f>
        <v>31.3</v>
      </c>
      <c r="D317" s="11" t="str">
        <f>VLOOKUP($B317, Paste!$A$3:$H$933, 6, FALSE)</f>
        <v>LW</v>
      </c>
      <c r="E317" s="11">
        <f>IFERROR(VLOOKUP($B317, Paste!$J$3:$L$933, 3, FALSE), "")</f>
        <v>43</v>
      </c>
      <c r="F317" s="11">
        <f>IFERROR(VLOOKUP($B317, Paste!$J$3:$L$933, 2, FALSE), "")</f>
        <v>62</v>
      </c>
      <c r="G317" s="11" t="str">
        <f>VLOOKUP($B317, Paste!$A$3:$H$933, 8, FALSE)</f>
        <v>OTT</v>
      </c>
      <c r="H317" s="71">
        <f>VLOOKUP($B317, Paste!$A$3:$H$933, 2, FALSE)</f>
        <v>77</v>
      </c>
      <c r="I317" s="71">
        <f>VLOOKUP($B317, Paste!$A$3:$H$933, 3, FALSE)</f>
        <v>10.244451823214373</v>
      </c>
      <c r="J317" s="71">
        <f t="shared" si="4"/>
        <v>22.535692796230077</v>
      </c>
      <c r="K317" s="71">
        <f>VLOOKUP($B317, Paste!$A$3:$H$933, 4, FALSE)</f>
        <v>32.780144619444449</v>
      </c>
      <c r="L317" s="11" t="str">
        <f>IF(ISBLANK(VLOOKUP(B317, 'SOG&amp;PlusMinus'!$B$7:$E$912, 3, FALSE)), "", VLOOKUP(B317,'SOG&amp;PlusMinus'!$B$7:$E$912, 3, FALSE))</f>
        <v>C</v>
      </c>
      <c r="M317" s="11">
        <f>IF(ISBLANK(VLOOKUP(B317, 'SOG&amp;PlusMinus'!$B$7:$E$912, 4, FALSE)), "", VLOOKUP(B317, 'SOG&amp;PlusMinus'!$B$7:$E$912, 4, FALSE))</f>
        <v>2</v>
      </c>
      <c r="N317" s="71">
        <f>VLOOKUP($B317, Paste!$A$3:$H$933, 5, FALSE)</f>
        <v>15.931034482758621</v>
      </c>
      <c r="O317" s="11">
        <f>IF(ISERROR(VLOOKUP(B317, Paste!$AB$3:$AE$2349, 3, FALSE)), "", VLOOKUP(B317, Paste!$AB$3:$AE$2349, 3, FALSE))</f>
        <v>19</v>
      </c>
      <c r="P317" s="11">
        <f>IF(ISERROR(VLOOKUP(B317, Paste!$AB$3:$AC$2343, 2, FALSE)), "", VLOOKUP(B317, Paste!$AB$3:$AC$2343, 2, FALSE))</f>
        <v>27</v>
      </c>
      <c r="Q317" s="11">
        <f>IF(ISERROR(VLOOKUP(B317, Paste!$AB$3:$AE$2349, 4, FALSE)), "", VLOOKUP(B317, Paste!$AB$3:$AE$2349, 4, FALSE))</f>
        <v>100</v>
      </c>
      <c r="R317" s="11" t="str">
        <f>IF(ISERROR(VLOOKUP(B317, Paste!$N$3:$N$250, 1, FALSE)), "", VLOOKUP(B317, Paste!$N$3:$O$250, 2, FALSE))</f>
        <v/>
      </c>
      <c r="S317" s="27">
        <f>VLOOKUP($B317, Paste!$W$3:$Z$10064, IF($H$4="Cap Hit",3, IF($H$4="AAV", 4, 2)), FALSE)</f>
        <v>5.5</v>
      </c>
      <c r="T317" s="11" t="str">
        <f>IF(ISERROR(VLOOKUP(B317, Paste!$Q$3:$Q$245, 1, FALSE)), "", VLOOKUP(B317, Paste!$Q$3:$R$245, 2, FALSE))</f>
        <v/>
      </c>
      <c r="U317" s="18" t="str">
        <f>IF(VLOOKUP(B317, 'Points&amp;Potential'!$B$7:$O$943, 14, FALSE)=0, "", VLOOKUP(B317, 'Points&amp;Potential'!$B$7:$O$943, 14, FALSE))</f>
        <v/>
      </c>
      <c r="V317" s="7" t="str">
        <f>IF(ISERROR(VLOOKUP(B317, Paste!$T$3:$T$1045, 1, FALSE)), "", VLOOKUP(B317, Paste!$T$3:$U$1144, 2, FALSE))</f>
        <v/>
      </c>
    </row>
    <row r="318" spans="1:22">
      <c r="A318" s="11">
        <v>312</v>
      </c>
      <c r="B318" s="67" t="s">
        <v>342</v>
      </c>
      <c r="C318" s="11">
        <f>VLOOKUP(B318, Paste!$AG$3:$AH$2083, 2, FALSE)</f>
        <v>32.4</v>
      </c>
      <c r="D318" s="11" t="str">
        <f>VLOOKUP($B318, Paste!$A$3:$H$933, 6, FALSE)</f>
        <v>RD</v>
      </c>
      <c r="E318" s="11">
        <f>IFERROR(VLOOKUP($B318, Paste!$J$3:$L$933, 3, FALSE), "")</f>
        <v>33</v>
      </c>
      <c r="F318" s="11">
        <f>IFERROR(VLOOKUP($B318, Paste!$J$3:$L$933, 2, FALSE), "")</f>
        <v>48</v>
      </c>
      <c r="G318" s="11" t="str">
        <f>VLOOKUP($B318, Paste!$A$3:$H$933, 8, FALSE)</f>
        <v>UTA</v>
      </c>
      <c r="H318" s="71">
        <f>VLOOKUP($B318, Paste!$A$3:$H$933, 2, FALSE)</f>
        <v>82.666666666666671</v>
      </c>
      <c r="I318" s="71">
        <f>VLOOKUP($B318, Paste!$A$3:$H$933, 3, FALSE)</f>
        <v>8.2666666666666675</v>
      </c>
      <c r="J318" s="71">
        <f t="shared" si="4"/>
        <v>24.422423100000003</v>
      </c>
      <c r="K318" s="71">
        <f>VLOOKUP($B318, Paste!$A$3:$H$933, 4, FALSE)</f>
        <v>32.689089766666669</v>
      </c>
      <c r="L318" s="11" t="str">
        <f>IF(ISBLANK(VLOOKUP(B318, 'SOG&amp;PlusMinus'!$B$7:$E$912, 3, FALSE)), "", VLOOKUP(B318,'SOG&amp;PlusMinus'!$B$7:$E$912, 3, FALSE))</f>
        <v>C</v>
      </c>
      <c r="M318" s="11">
        <f>IF(ISBLANK(VLOOKUP(B318, 'SOG&amp;PlusMinus'!$B$7:$E$912, 4, FALSE)), "", VLOOKUP(B318, 'SOG&amp;PlusMinus'!$B$7:$E$912, 4, FALSE))</f>
        <v>2</v>
      </c>
      <c r="N318" s="71">
        <f>VLOOKUP($B318, Paste!$A$3:$H$933, 5, FALSE)</f>
        <v>58.754820936639121</v>
      </c>
      <c r="O318" s="11">
        <f>IF(ISERROR(VLOOKUP(B318, Paste!$AB$3:$AE$2349, 3, FALSE)), "", VLOOKUP(B318, Paste!$AB$3:$AE$2349, 3, FALSE))</f>
        <v>182</v>
      </c>
      <c r="P318" s="11">
        <f>IF(ISERROR(VLOOKUP(B318, Paste!$AB$3:$AC$2343, 2, FALSE)), "", VLOOKUP(B318, Paste!$AB$3:$AC$2343, 2, FALSE))</f>
        <v>174</v>
      </c>
      <c r="Q318" s="11">
        <f>IF(ISERROR(VLOOKUP(B318, Paste!$AB$3:$AE$2349, 4, FALSE)), "", VLOOKUP(B318, Paste!$AB$3:$AE$2349, 4, FALSE))</f>
        <v>165</v>
      </c>
      <c r="R318" s="11" t="str">
        <f>IF(ISERROR(VLOOKUP(B318, Paste!$N$3:$N$250, 1, FALSE)), "", VLOOKUP(B318, Paste!$N$3:$O$250, 2, FALSE))</f>
        <v/>
      </c>
      <c r="S318" s="27">
        <f>VLOOKUP($B318, Paste!$W$3:$Z$10064, IF($H$4="Cap Hit",3, IF($H$4="AAV", 4, 2)), FALSE)</f>
        <v>6.25</v>
      </c>
      <c r="T318" s="11" t="str">
        <f>IF(ISERROR(VLOOKUP(B318, Paste!$Q$3:$Q$245, 1, FALSE)), "", VLOOKUP(B318, Paste!$Q$3:$R$245, 2, FALSE))</f>
        <v/>
      </c>
      <c r="U318" s="18" t="str">
        <f>IF(VLOOKUP(B318, 'Points&amp;Potential'!$B$7:$O$943, 14, FALSE)=0, "", VLOOKUP(B318, 'Points&amp;Potential'!$B$7:$O$943, 14, FALSE))</f>
        <v/>
      </c>
      <c r="V318" s="7" t="str">
        <f>IF(ISERROR(VLOOKUP(B318, Paste!$T$3:$T$1045, 1, FALSE)), "", VLOOKUP(B318, Paste!$T$3:$U$1144, 2, FALSE))</f>
        <v/>
      </c>
    </row>
    <row r="319" spans="1:22">
      <c r="A319" s="11">
        <v>313</v>
      </c>
      <c r="B319" s="67" t="s">
        <v>343</v>
      </c>
      <c r="C319" s="11">
        <f>VLOOKUP(B319, Paste!$AG$3:$AH$2083, 2, FALSE)</f>
        <v>22.5</v>
      </c>
      <c r="D319" s="11" t="str">
        <f>VLOOKUP($B319, Paste!$A$3:$H$933, 6, FALSE)</f>
        <v>C</v>
      </c>
      <c r="E319" s="11">
        <f>IFERROR(VLOOKUP($B319, Paste!$J$3:$L$933, 3, FALSE), "")</f>
        <v>52</v>
      </c>
      <c r="F319" s="11">
        <f>IFERROR(VLOOKUP($B319, Paste!$J$3:$L$933, 2, FALSE), "")</f>
        <v>75</v>
      </c>
      <c r="G319" s="11" t="str">
        <f>VLOOKUP($B319, Paste!$A$3:$H$933, 8, FALSE)</f>
        <v>MIN</v>
      </c>
      <c r="H319" s="71">
        <f>VLOOKUP($B319, Paste!$A$3:$H$933, 2, FALSE)</f>
        <v>78</v>
      </c>
      <c r="I319" s="71">
        <f>VLOOKUP($B319, Paste!$A$3:$H$933, 3, FALSE)</f>
        <v>10.033269406392694</v>
      </c>
      <c r="J319" s="71">
        <f t="shared" si="4"/>
        <v>22.508980593607301</v>
      </c>
      <c r="K319" s="71">
        <f>VLOOKUP($B319, Paste!$A$3:$H$933, 4, FALSE)</f>
        <v>32.542249999999996</v>
      </c>
      <c r="L319" s="11" t="str">
        <f>IF(ISBLANK(VLOOKUP(B319, 'SOG&amp;PlusMinus'!$B$7:$E$912, 3, FALSE)), "", VLOOKUP(B319,'SOG&amp;PlusMinus'!$B$7:$E$912, 3, FALSE))</f>
        <v>C</v>
      </c>
      <c r="M319" s="11">
        <f>IF(ISBLANK(VLOOKUP(B319, 'SOG&amp;PlusMinus'!$B$7:$E$912, 4, FALSE)), "", VLOOKUP(B319, 'SOG&amp;PlusMinus'!$B$7:$E$912, 4, FALSE))</f>
        <v>2</v>
      </c>
      <c r="N319" s="71">
        <f>VLOOKUP($B319, Paste!$A$3:$H$933, 5, FALSE)</f>
        <v>29.64</v>
      </c>
      <c r="O319" s="11">
        <f>IF(ISERROR(VLOOKUP(B319, Paste!$AB$3:$AE$2349, 3, FALSE)), "", VLOOKUP(B319, Paste!$AB$3:$AE$2349, 3, FALSE))</f>
        <v>73</v>
      </c>
      <c r="P319" s="11">
        <f>IF(ISERROR(VLOOKUP(B319, Paste!$AB$3:$AC$2343, 2, FALSE)), "", VLOOKUP(B319, Paste!$AB$3:$AC$2343, 2, FALSE))</f>
        <v>51</v>
      </c>
      <c r="Q319" s="11">
        <f>IF(ISERROR(VLOOKUP(B319, Paste!$AB$3:$AE$2349, 4, FALSE)), "", VLOOKUP(B319, Paste!$AB$3:$AE$2349, 4, FALSE))</f>
        <v>101</v>
      </c>
      <c r="R319" s="11">
        <f>IF(ISERROR(VLOOKUP(B319, Paste!$N$3:$N$250, 1, FALSE)), "", VLOOKUP(B319, Paste!$N$3:$O$250, 2, FALSE))</f>
        <v>53</v>
      </c>
      <c r="S319" s="27">
        <f>VLOOKUP($B319, Paste!$W$3:$Z$10064, IF($H$4="Cap Hit",3, IF($H$4="AAV", 4, 2)), FALSE)</f>
        <v>2.95</v>
      </c>
      <c r="T319" s="11" t="str">
        <f>IF(ISERROR(VLOOKUP(B319, Paste!$Q$3:$Q$245, 1, FALSE)), "", VLOOKUP(B319, Paste!$Q$3:$R$245, 2, FALSE))</f>
        <v/>
      </c>
      <c r="U319" s="18" t="str">
        <f>IF(VLOOKUP(B319, 'Points&amp;Potential'!$B$7:$O$943, 14, FALSE)=0, "", VLOOKUP(B319, 'Points&amp;Potential'!$B$7:$O$943, 14, FALSE))</f>
        <v/>
      </c>
      <c r="V319" s="7" t="str">
        <f>IF(ISERROR(VLOOKUP(B319, Paste!$T$3:$T$1045, 1, FALSE)), "", VLOOKUP(B319, Paste!$T$3:$U$1144, 2, FALSE))</f>
        <v/>
      </c>
    </row>
    <row r="320" spans="1:22">
      <c r="A320" s="11">
        <v>314</v>
      </c>
      <c r="B320" s="67" t="s">
        <v>344</v>
      </c>
      <c r="C320" s="11">
        <f>VLOOKUP(B320, Paste!$AG$3:$AH$2083, 2, FALSE)</f>
        <v>27.8</v>
      </c>
      <c r="D320" s="11" t="str">
        <f>VLOOKUP($B320, Paste!$A$3:$H$933, 6, FALSE)</f>
        <v>C</v>
      </c>
      <c r="E320" s="11">
        <f>IFERROR(VLOOKUP($B320, Paste!$J$3:$L$933, 3, FALSE), "")</f>
        <v>38</v>
      </c>
      <c r="F320" s="11">
        <f>IFERROR(VLOOKUP($B320, Paste!$J$3:$L$933, 2, FALSE), "")</f>
        <v>55</v>
      </c>
      <c r="G320" s="11" t="str">
        <f>VLOOKUP($B320, Paste!$A$3:$H$933, 8, FALSE)</f>
        <v>FLA</v>
      </c>
      <c r="H320" s="71">
        <f>VLOOKUP($B320, Paste!$A$3:$H$933, 2, FALSE)</f>
        <v>80.333333333333329</v>
      </c>
      <c r="I320" s="71">
        <f>VLOOKUP($B320, Paste!$A$3:$H$933, 3, FALSE)</f>
        <v>11.005190126027109</v>
      </c>
      <c r="J320" s="71">
        <f t="shared" si="4"/>
        <v>21.536395533695114</v>
      </c>
      <c r="K320" s="71">
        <f>VLOOKUP($B320, Paste!$A$3:$H$933, 4, FALSE)</f>
        <v>32.541585659722223</v>
      </c>
      <c r="L320" s="11" t="str">
        <f>IF(ISBLANK(VLOOKUP(B320, 'SOG&amp;PlusMinus'!$B$7:$E$912, 3, FALSE)), "", VLOOKUP(B320,'SOG&amp;PlusMinus'!$B$7:$E$912, 3, FALSE))</f>
        <v>B</v>
      </c>
      <c r="M320" s="11" t="str">
        <f>IF(ISBLANK(VLOOKUP(B320, 'SOG&amp;PlusMinus'!$B$7:$E$912, 4, FALSE)), "", VLOOKUP(B320, 'SOG&amp;PlusMinus'!$B$7:$E$912, 4, FALSE))</f>
        <v/>
      </c>
      <c r="N320" s="71">
        <f>VLOOKUP($B320, Paste!$A$3:$H$933, 5, FALSE)</f>
        <v>29.398581560283684</v>
      </c>
      <c r="O320" s="11">
        <f>IF(ISERROR(VLOOKUP(B320, Paste!$AB$3:$AE$2349, 3, FALSE)), "", VLOOKUP(B320, Paste!$AB$3:$AE$2349, 3, FALSE))</f>
        <v>148</v>
      </c>
      <c r="P320" s="11">
        <f>IF(ISERROR(VLOOKUP(B320, Paste!$AB$3:$AC$2343, 2, FALSE)), "", VLOOKUP(B320, Paste!$AB$3:$AC$2343, 2, FALSE))</f>
        <v>60</v>
      </c>
      <c r="Q320" s="11">
        <f>IF(ISERROR(VLOOKUP(B320, Paste!$AB$3:$AE$2349, 4, FALSE)), "", VLOOKUP(B320, Paste!$AB$3:$AE$2349, 4, FALSE))</f>
        <v>112</v>
      </c>
      <c r="R320" s="11" t="str">
        <f>IF(ISERROR(VLOOKUP(B320, Paste!$N$3:$N$250, 1, FALSE)), "", VLOOKUP(B320, Paste!$N$3:$O$250, 2, FALSE))</f>
        <v/>
      </c>
      <c r="S320" s="27">
        <f>VLOOKUP($B320, Paste!$W$3:$Z$10064, IF($H$4="Cap Hit",3, IF($H$4="AAV", 4, 2)), FALSE)</f>
        <v>3</v>
      </c>
      <c r="T320" s="11" t="str">
        <f>IF(ISERROR(VLOOKUP(B320, Paste!$Q$3:$Q$245, 1, FALSE)), "", VLOOKUP(B320, Paste!$Q$3:$R$245, 2, FALSE))</f>
        <v/>
      </c>
      <c r="U320" s="18" t="str">
        <f>IF(VLOOKUP(B320, 'Points&amp;Potential'!$B$7:$O$943, 14, FALSE)=0, "", VLOOKUP(B320, 'Points&amp;Potential'!$B$7:$O$943, 14, FALSE))</f>
        <v/>
      </c>
      <c r="V320" s="7" t="str">
        <f>IF(ISERROR(VLOOKUP(B320, Paste!$T$3:$T$1045, 1, FALSE)), "", VLOOKUP(B320, Paste!$T$3:$U$1144, 2, FALSE))</f>
        <v/>
      </c>
    </row>
    <row r="321" spans="1:22">
      <c r="A321" s="11">
        <v>315</v>
      </c>
      <c r="B321" s="67" t="s">
        <v>345</v>
      </c>
      <c r="C321" s="11">
        <f>VLOOKUP(B321, Paste!$AG$3:$AH$2083, 2, FALSE)</f>
        <v>29.4</v>
      </c>
      <c r="D321" s="11" t="str">
        <f>VLOOKUP($B321, Paste!$A$3:$H$933, 6, FALSE)</f>
        <v>LD</v>
      </c>
      <c r="E321" s="11">
        <f>IFERROR(VLOOKUP($B321, Paste!$J$3:$L$933, 3, FALSE), "")</f>
        <v>37</v>
      </c>
      <c r="F321" s="11">
        <f>IFERROR(VLOOKUP($B321, Paste!$J$3:$L$933, 2, FALSE), "")</f>
        <v>50</v>
      </c>
      <c r="G321" s="11" t="str">
        <f>VLOOKUP($B321, Paste!$A$3:$H$933, 8, FALSE)</f>
        <v>CBJ</v>
      </c>
      <c r="H321" s="71">
        <f>VLOOKUP($B321, Paste!$A$3:$H$933, 2, FALSE)</f>
        <v>84</v>
      </c>
      <c r="I321" s="71">
        <f>VLOOKUP($B321, Paste!$A$3:$H$933, 3, FALSE)</f>
        <v>7.7200705863795891</v>
      </c>
      <c r="J321" s="71">
        <f t="shared" si="4"/>
        <v>24.698637296953745</v>
      </c>
      <c r="K321" s="71">
        <f>VLOOKUP($B321, Paste!$A$3:$H$933, 4, FALSE)</f>
        <v>32.418707883333333</v>
      </c>
      <c r="L321" s="11" t="str">
        <f>IF(ISBLANK(VLOOKUP(B321, 'SOG&amp;PlusMinus'!$B$7:$E$912, 3, FALSE)), "", VLOOKUP(B321,'SOG&amp;PlusMinus'!$B$7:$E$912, 3, FALSE))</f>
        <v>A</v>
      </c>
      <c r="M321" s="11" t="str">
        <f>IF(ISBLANK(VLOOKUP(B321, 'SOG&amp;PlusMinus'!$B$7:$E$912, 4, FALSE)), "", VLOOKUP(B321, 'SOG&amp;PlusMinus'!$B$7:$E$912, 4, FALSE))</f>
        <v/>
      </c>
      <c r="N321" s="71">
        <f>VLOOKUP($B321, Paste!$A$3:$H$933, 5, FALSE)</f>
        <v>28.341463414634148</v>
      </c>
      <c r="O321" s="11">
        <f>IF(ISERROR(VLOOKUP(B321, Paste!$AB$3:$AE$2349, 3, FALSE)), "", VLOOKUP(B321, Paste!$AB$3:$AE$2349, 3, FALSE))</f>
        <v>29</v>
      </c>
      <c r="P321" s="11">
        <f>IF(ISERROR(VLOOKUP(B321, Paste!$AB$3:$AC$2343, 2, FALSE)), "", VLOOKUP(B321, Paste!$AB$3:$AC$2343, 2, FALSE))</f>
        <v>134</v>
      </c>
      <c r="Q321" s="11">
        <f>IF(ISERROR(VLOOKUP(B321, Paste!$AB$3:$AE$2349, 4, FALSE)), "", VLOOKUP(B321, Paste!$AB$3:$AE$2349, 4, FALSE))</f>
        <v>143</v>
      </c>
      <c r="R321" s="11" t="str">
        <f>IF(ISERROR(VLOOKUP(B321, Paste!$N$3:$N$250, 1, FALSE)), "", VLOOKUP(B321, Paste!$N$3:$O$250, 2, FALSE))</f>
        <v/>
      </c>
      <c r="S321" s="27">
        <f>VLOOKUP($B321, Paste!$W$3:$Z$10064, IF($H$4="Cap Hit",3, IF($H$4="AAV", 4, 2)), FALSE)</f>
        <v>8.5</v>
      </c>
      <c r="T321" s="11" t="str">
        <f>IF(ISERROR(VLOOKUP(B321, Paste!$Q$3:$Q$245, 1, FALSE)), "", VLOOKUP(B321, Paste!$Q$3:$R$245, 2, FALSE))</f>
        <v/>
      </c>
      <c r="U321" s="18" t="str">
        <f>IF(VLOOKUP(B321, 'Points&amp;Potential'!$B$7:$O$943, 14, FALSE)=0, "", VLOOKUP(B321, 'Points&amp;Potential'!$B$7:$O$943, 14, FALSE))</f>
        <v/>
      </c>
      <c r="V321" s="7" t="str">
        <f>IF(ISERROR(VLOOKUP(B321, Paste!$T$3:$T$1045, 1, FALSE)), "", VLOOKUP(B321, Paste!$T$3:$U$1144, 2, FALSE))</f>
        <v/>
      </c>
    </row>
    <row r="322" spans="1:22">
      <c r="A322" s="11">
        <v>316</v>
      </c>
      <c r="B322" s="67" t="s">
        <v>346</v>
      </c>
      <c r="C322" s="11" t="e">
        <f>VLOOKUP(B322, Paste!$AG$3:$AH$2083, 2, FALSE)</f>
        <v>#N/A</v>
      </c>
      <c r="D322" s="11" t="str">
        <f>VLOOKUP($B322, Paste!$A$3:$H$933, 6, FALSE)</f>
        <v>LD</v>
      </c>
      <c r="E322" s="11">
        <f>IFERROR(VLOOKUP($B322, Paste!$J$3:$L$933, 3, FALSE), "")</f>
        <v>35</v>
      </c>
      <c r="F322" s="11">
        <f>IFERROR(VLOOKUP($B322, Paste!$J$3:$L$933, 2, FALSE), "")</f>
        <v>55</v>
      </c>
      <c r="G322" s="11" t="str">
        <f>VLOOKUP($B322, Paste!$A$3:$H$933, 8, FALSE)</f>
        <v>SEA</v>
      </c>
      <c r="H322" s="71">
        <f>VLOOKUP($B322, Paste!$A$3:$H$933, 2, FALSE)</f>
        <v>32</v>
      </c>
      <c r="I322" s="71">
        <f>VLOOKUP($B322, Paste!$A$3:$H$933, 3, FALSE)</f>
        <v>3.2</v>
      </c>
      <c r="J322" s="71">
        <f t="shared" si="4"/>
        <v>3.7822154471544707</v>
      </c>
      <c r="K322" s="71">
        <f>VLOOKUP($B322, Paste!$A$3:$H$933, 4, FALSE)</f>
        <v>6.9822154471544708</v>
      </c>
      <c r="L322" s="11" t="str">
        <f>IF(ISBLANK(VLOOKUP(B322, 'SOG&amp;PlusMinus'!$B$7:$E$912, 3, FALSE)), "", VLOOKUP(B322,'SOG&amp;PlusMinus'!$B$7:$E$912, 3, FALSE))</f>
        <v>C</v>
      </c>
      <c r="M322" s="11">
        <f>IF(ISBLANK(VLOOKUP(B322, 'SOG&amp;PlusMinus'!$B$7:$E$912, 4, FALSE)), "", VLOOKUP(B322, 'SOG&amp;PlusMinus'!$B$7:$E$912, 4, FALSE))</f>
        <v>2</v>
      </c>
      <c r="N322" s="71">
        <f>VLOOKUP($B322, Paste!$A$3:$H$933, 5, FALSE)</f>
        <v>10.56</v>
      </c>
      <c r="O322" s="11" t="str">
        <f>IF(ISERROR(VLOOKUP(B322, Paste!$AB$3:$AE$2349, 3, FALSE)), "", VLOOKUP(B322, Paste!$AB$3:$AE$2349, 3, FALSE))</f>
        <v/>
      </c>
      <c r="P322" s="11" t="str">
        <f>IF(ISERROR(VLOOKUP(B322, Paste!$AB$3:$AC$2343, 2, FALSE)), "", VLOOKUP(B322, Paste!$AB$3:$AC$2343, 2, FALSE))</f>
        <v/>
      </c>
      <c r="Q322" s="11" t="str">
        <f>IF(ISERROR(VLOOKUP(B322, Paste!$AB$3:$AE$2349, 4, FALSE)), "", VLOOKUP(B322, Paste!$AB$3:$AE$2349, 4, FALSE))</f>
        <v/>
      </c>
      <c r="R322" s="11" t="str">
        <f>IF(ISERROR(VLOOKUP(B322, Paste!$N$3:$N$250, 1, FALSE)), "", VLOOKUP(B322, Paste!$N$3:$O$250, 2, FALSE))</f>
        <v/>
      </c>
      <c r="S322" s="27">
        <f>VLOOKUP($B322, Paste!$W$3:$Z$10064, IF($H$4="Cap Hit",3, IF($H$4="AAV", 4, 2)), FALSE)</f>
        <v>1.3666670000000001</v>
      </c>
      <c r="T322" s="11" t="str">
        <f>IF(ISERROR(VLOOKUP(B322, Paste!$Q$3:$Q$245, 1, FALSE)), "", VLOOKUP(B322, Paste!$Q$3:$R$245, 2, FALSE))</f>
        <v/>
      </c>
      <c r="U322" s="18" t="str">
        <f>IF(VLOOKUP(B322, 'Points&amp;Potential'!$B$7:$O$943, 14, FALSE)=0, "", VLOOKUP(B322, 'Points&amp;Potential'!$B$7:$O$943, 14, FALSE))</f>
        <v/>
      </c>
      <c r="V322" s="7" t="str">
        <f>IF(ISERROR(VLOOKUP(B322, Paste!$T$3:$T$1045, 1, FALSE)), "", VLOOKUP(B322, Paste!$T$3:$U$1144, 2, FALSE))</f>
        <v>Y</v>
      </c>
    </row>
    <row r="323" spans="1:22">
      <c r="A323" s="11">
        <v>317</v>
      </c>
      <c r="B323" s="67" t="s">
        <v>347</v>
      </c>
      <c r="C323" s="11">
        <f>VLOOKUP(B323, Paste!$AG$3:$AH$2083, 2, FALSE)</f>
        <v>33.6</v>
      </c>
      <c r="D323" s="11" t="str">
        <f>VLOOKUP($B323, Paste!$A$3:$H$933, 6, FALSE)</f>
        <v>C</v>
      </c>
      <c r="E323" s="11">
        <f>IFERROR(VLOOKUP($B323, Paste!$J$3:$L$933, 3, FALSE), "")</f>
        <v>35</v>
      </c>
      <c r="F323" s="11">
        <f>IFERROR(VLOOKUP($B323, Paste!$J$3:$L$933, 2, FALSE), "")</f>
        <v>50</v>
      </c>
      <c r="G323" s="11" t="str">
        <f>VLOOKUP($B323, Paste!$A$3:$H$933, 8, FALSE)</f>
        <v>NYI</v>
      </c>
      <c r="H323" s="71">
        <f>VLOOKUP($B323, Paste!$A$3:$H$933, 2, FALSE)</f>
        <v>80.333333333333329</v>
      </c>
      <c r="I323" s="71">
        <f>VLOOKUP($B323, Paste!$A$3:$H$933, 3, FALSE)</f>
        <v>14.663261347744109</v>
      </c>
      <c r="J323" s="71">
        <f t="shared" si="4"/>
        <v>17.637863214755882</v>
      </c>
      <c r="K323" s="71">
        <f>VLOOKUP($B323, Paste!$A$3:$H$933, 4, FALSE)</f>
        <v>32.301124562499993</v>
      </c>
      <c r="L323" s="11" t="str">
        <f>IF(ISBLANK(VLOOKUP(B323, 'SOG&amp;PlusMinus'!$B$7:$E$912, 3, FALSE)), "", VLOOKUP(B323,'SOG&amp;PlusMinus'!$B$7:$E$912, 3, FALSE))</f>
        <v>C</v>
      </c>
      <c r="M323" s="11" t="str">
        <f>IF(ISBLANK(VLOOKUP(B323, 'SOG&amp;PlusMinus'!$B$7:$E$912, 4, FALSE)), "", VLOOKUP(B323, 'SOG&amp;PlusMinus'!$B$7:$E$912, 4, FALSE))</f>
        <v/>
      </c>
      <c r="N323" s="71">
        <f>VLOOKUP($B323, Paste!$A$3:$H$933, 5, FALSE)</f>
        <v>13.673758865248226</v>
      </c>
      <c r="O323" s="11">
        <f>IF(ISERROR(VLOOKUP(B323, Paste!$AB$3:$AE$2349, 3, FALSE)), "", VLOOKUP(B323, Paste!$AB$3:$AE$2349, 3, FALSE))</f>
        <v>112</v>
      </c>
      <c r="P323" s="11">
        <f>IF(ISERROR(VLOOKUP(B323, Paste!$AB$3:$AC$2343, 2, FALSE)), "", VLOOKUP(B323, Paste!$AB$3:$AC$2343, 2, FALSE))</f>
        <v>52</v>
      </c>
      <c r="Q323" s="11">
        <f>IF(ISERROR(VLOOKUP(B323, Paste!$AB$3:$AE$2349, 4, FALSE)), "", VLOOKUP(B323, Paste!$AB$3:$AE$2349, 4, FALSE))</f>
        <v>104</v>
      </c>
      <c r="R323" s="11" t="str">
        <f>IF(ISERROR(VLOOKUP(B323, Paste!$N$3:$N$250, 1, FALSE)), "", VLOOKUP(B323, Paste!$N$3:$O$250, 2, FALSE))</f>
        <v/>
      </c>
      <c r="S323" s="27">
        <f>VLOOKUP($B323, Paste!$W$3:$Z$10064, IF($H$4="Cap Hit",3, IF($H$4="AAV", 4, 2)), FALSE)</f>
        <v>4.8499999999999996</v>
      </c>
      <c r="T323" s="11" t="str">
        <f>IF(ISERROR(VLOOKUP(B323, Paste!$Q$3:$Q$245, 1, FALSE)), "", VLOOKUP(B323, Paste!$Q$3:$R$245, 2, FALSE))</f>
        <v/>
      </c>
      <c r="U323" s="18" t="str">
        <f>IF(VLOOKUP(B323, 'Points&amp;Potential'!$B$7:$O$943, 14, FALSE)=0, "", VLOOKUP(B323, 'Points&amp;Potential'!$B$7:$O$943, 14, FALSE))</f>
        <v/>
      </c>
      <c r="V323" s="7" t="str">
        <f>IF(ISERROR(VLOOKUP(B323, Paste!$T$3:$T$1045, 1, FALSE)), "", VLOOKUP(B323, Paste!$T$3:$U$1144, 2, FALSE))</f>
        <v/>
      </c>
    </row>
    <row r="324" spans="1:22">
      <c r="A324" s="11">
        <v>318</v>
      </c>
      <c r="B324" s="67" t="s">
        <v>348</v>
      </c>
      <c r="C324" s="11">
        <f>VLOOKUP(B324, Paste!$AG$3:$AH$2083, 2, FALSE)</f>
        <v>34.9</v>
      </c>
      <c r="D324" s="11" t="str">
        <f>VLOOKUP($B324, Paste!$A$3:$H$933, 6, FALSE)</f>
        <v>LD</v>
      </c>
      <c r="E324" s="11">
        <f>IFERROR(VLOOKUP($B324, Paste!$J$3:$L$933, 3, FALSE), "")</f>
        <v>35</v>
      </c>
      <c r="F324" s="11">
        <f>IFERROR(VLOOKUP($B324, Paste!$J$3:$L$933, 2, FALSE), "")</f>
        <v>45</v>
      </c>
      <c r="G324" s="11" t="str">
        <f>VLOOKUP($B324, Paste!$A$3:$H$933, 8, FALSE)</f>
        <v>TOR</v>
      </c>
      <c r="H324" s="71">
        <f>VLOOKUP($B324, Paste!$A$3:$H$933, 2, FALSE)</f>
        <v>80.333333333333329</v>
      </c>
      <c r="I324" s="71">
        <f>VLOOKUP($B324, Paste!$A$3:$H$933, 3, FALSE)</f>
        <v>7.0887174310659216</v>
      </c>
      <c r="J324" s="71">
        <f t="shared" si="4"/>
        <v>25.200842143934082</v>
      </c>
      <c r="K324" s="71">
        <f>VLOOKUP($B324, Paste!$A$3:$H$933, 4, FALSE)</f>
        <v>32.289559575000006</v>
      </c>
      <c r="L324" s="11" t="str">
        <f>IF(ISBLANK(VLOOKUP(B324, 'SOG&amp;PlusMinus'!$B$7:$E$912, 3, FALSE)), "", VLOOKUP(B324,'SOG&amp;PlusMinus'!$B$7:$E$912, 3, FALSE))</f>
        <v>C</v>
      </c>
      <c r="M324" s="11">
        <f>IF(ISBLANK(VLOOKUP(B324, 'SOG&amp;PlusMinus'!$B$7:$E$912, 4, FALSE)), "", VLOOKUP(B324, 'SOG&amp;PlusMinus'!$B$7:$E$912, 4, FALSE))</f>
        <v>2</v>
      </c>
      <c r="N324" s="71">
        <f>VLOOKUP($B324, Paste!$A$3:$H$933, 5, FALSE)</f>
        <v>67.685106382978717</v>
      </c>
      <c r="O324" s="11">
        <f>IF(ISERROR(VLOOKUP(B324, Paste!$AB$3:$AE$2349, 3, FALSE)), "", VLOOKUP(B324, Paste!$AB$3:$AE$2349, 3, FALSE))</f>
        <v>92</v>
      </c>
      <c r="P324" s="11">
        <f>IF(ISERROR(VLOOKUP(B324, Paste!$AB$3:$AC$2343, 2, FALSE)), "", VLOOKUP(B324, Paste!$AB$3:$AC$2343, 2, FALSE))</f>
        <v>77</v>
      </c>
      <c r="Q324" s="11">
        <f>IF(ISERROR(VLOOKUP(B324, Paste!$AB$3:$AE$2349, 4, FALSE)), "", VLOOKUP(B324, Paste!$AB$3:$AE$2349, 4, FALSE))</f>
        <v>104</v>
      </c>
      <c r="R324" s="11" t="str">
        <f>IF(ISERROR(VLOOKUP(B324, Paste!$N$3:$N$250, 1, FALSE)), "", VLOOKUP(B324, Paste!$N$3:$O$250, 2, FALSE))</f>
        <v/>
      </c>
      <c r="S324" s="27">
        <f>VLOOKUP($B324, Paste!$W$3:$Z$10064, IF($H$4="Cap Hit",3, IF($H$4="AAV", 4, 2)), FALSE)</f>
        <v>3.5</v>
      </c>
      <c r="T324" s="11" t="str">
        <f>IF(ISERROR(VLOOKUP(B324, Paste!$Q$3:$Q$245, 1, FALSE)), "", VLOOKUP(B324, Paste!$Q$3:$R$245, 2, FALSE))</f>
        <v/>
      </c>
      <c r="U324" s="18" t="str">
        <f>IF(VLOOKUP(B324, 'Points&amp;Potential'!$B$7:$O$943, 14, FALSE)=0, "", VLOOKUP(B324, 'Points&amp;Potential'!$B$7:$O$943, 14, FALSE))</f>
        <v/>
      </c>
      <c r="V324" s="7" t="str">
        <f>IF(ISERROR(VLOOKUP(B324, Paste!$T$3:$T$1045, 1, FALSE)), "", VLOOKUP(B324, Paste!$T$3:$U$1144, 2, FALSE))</f>
        <v/>
      </c>
    </row>
    <row r="325" spans="1:22">
      <c r="A325" s="11">
        <v>319</v>
      </c>
      <c r="B325" s="67" t="s">
        <v>349</v>
      </c>
      <c r="C325" s="11">
        <f>VLOOKUP(B325, Paste!$AG$3:$AH$2083, 2, FALSE)</f>
        <v>34.5</v>
      </c>
      <c r="D325" s="11" t="str">
        <f>VLOOKUP($B325, Paste!$A$3:$H$933, 6, FALSE)</f>
        <v>LD</v>
      </c>
      <c r="E325" s="11">
        <f>IFERROR(VLOOKUP($B325, Paste!$J$3:$L$933, 3, FALSE), "")</f>
        <v>35</v>
      </c>
      <c r="F325" s="11">
        <f>IFERROR(VLOOKUP($B325, Paste!$J$3:$L$933, 2, FALSE), "")</f>
        <v>48</v>
      </c>
      <c r="G325" s="11" t="str">
        <f>VLOOKUP($B325, Paste!$A$3:$H$933, 8, FALSE)</f>
        <v>STL</v>
      </c>
      <c r="H325" s="71">
        <f>VLOOKUP($B325, Paste!$A$3:$H$933, 2, FALSE)</f>
        <v>79</v>
      </c>
      <c r="I325" s="71">
        <f>VLOOKUP($B325, Paste!$A$3:$H$933, 3, FALSE)</f>
        <v>6.1236401473359301</v>
      </c>
      <c r="J325" s="71">
        <f t="shared" si="4"/>
        <v>26.091374852664064</v>
      </c>
      <c r="K325" s="71">
        <f>VLOOKUP($B325, Paste!$A$3:$H$933, 4, FALSE)</f>
        <v>32.215014999999994</v>
      </c>
      <c r="L325" s="11" t="str">
        <f>IF(ISBLANK(VLOOKUP(B325, 'SOG&amp;PlusMinus'!$B$7:$E$912, 3, FALSE)), "", VLOOKUP(B325,'SOG&amp;PlusMinus'!$B$7:$E$912, 3, FALSE))</f>
        <v>D</v>
      </c>
      <c r="M325" s="11" t="str">
        <f>IF(ISBLANK(VLOOKUP(B325, 'SOG&amp;PlusMinus'!$B$7:$E$912, 4, FALSE)), "", VLOOKUP(B325, 'SOG&amp;PlusMinus'!$B$7:$E$912, 4, FALSE))</f>
        <v/>
      </c>
      <c r="N325" s="71">
        <f>VLOOKUP($B325, Paste!$A$3:$H$933, 5, FALSE)</f>
        <v>17.783549783549784</v>
      </c>
      <c r="O325" s="11">
        <f>IF(ISERROR(VLOOKUP(B325, Paste!$AB$3:$AE$2349, 3, FALSE)), "", VLOOKUP(B325, Paste!$AB$3:$AE$2349, 3, FALSE))</f>
        <v>8</v>
      </c>
      <c r="P325" s="11">
        <f>IF(ISERROR(VLOOKUP(B325, Paste!$AB$3:$AC$2343, 2, FALSE)), "", VLOOKUP(B325, Paste!$AB$3:$AC$2343, 2, FALSE))</f>
        <v>87</v>
      </c>
      <c r="Q325" s="11">
        <f>IF(ISERROR(VLOOKUP(B325, Paste!$AB$3:$AE$2349, 4, FALSE)), "", VLOOKUP(B325, Paste!$AB$3:$AE$2349, 4, FALSE))</f>
        <v>87</v>
      </c>
      <c r="R325" s="11" t="str">
        <f>IF(ISERROR(VLOOKUP(B325, Paste!$N$3:$N$250, 1, FALSE)), "", VLOOKUP(B325, Paste!$N$3:$O$250, 2, FALSE))</f>
        <v/>
      </c>
      <c r="S325" s="27">
        <f>VLOOKUP($B325, Paste!$W$3:$Z$10064, IF($H$4="Cap Hit",3, IF($H$4="AAV", 4, 2)), FALSE)</f>
        <v>6.1</v>
      </c>
      <c r="T325" s="11" t="str">
        <f>IF(ISERROR(VLOOKUP(B325, Paste!$Q$3:$Q$245, 1, FALSE)), "", VLOOKUP(B325, Paste!$Q$3:$R$245, 2, FALSE))</f>
        <v/>
      </c>
      <c r="U325" s="18" t="str">
        <f>IF(VLOOKUP(B325, 'Points&amp;Potential'!$B$7:$O$943, 14, FALSE)=0, "", VLOOKUP(B325, 'Points&amp;Potential'!$B$7:$O$943, 14, FALSE))</f>
        <v/>
      </c>
      <c r="V325" s="7" t="str">
        <f>IF(ISERROR(VLOOKUP(B325, Paste!$T$3:$T$1045, 1, FALSE)), "", VLOOKUP(B325, Paste!$T$3:$U$1144, 2, FALSE))</f>
        <v/>
      </c>
    </row>
    <row r="326" spans="1:22">
      <c r="A326" s="11">
        <v>320</v>
      </c>
      <c r="B326" s="67" t="s">
        <v>350</v>
      </c>
      <c r="C326" s="11">
        <f>VLOOKUP(B326, Paste!$AG$3:$AH$2083, 2, FALSE)</f>
        <v>27.4</v>
      </c>
      <c r="D326" s="11" t="str">
        <f>VLOOKUP($B326, Paste!$A$3:$H$933, 6, FALSE)</f>
        <v>C</v>
      </c>
      <c r="E326" s="11" t="str">
        <f>IFERROR(VLOOKUP($B326, Paste!$J$3:$L$933, 3, FALSE), "")</f>
        <v/>
      </c>
      <c r="F326" s="11" t="str">
        <f>IFERROR(VLOOKUP($B326, Paste!$J$3:$L$933, 2, FALSE), "")</f>
        <v/>
      </c>
      <c r="G326" s="11" t="str">
        <f>VLOOKUP($B326, Paste!$A$3:$H$933, 8, FALSE)</f>
        <v>ANA</v>
      </c>
      <c r="H326" s="71">
        <f>VLOOKUP($B326, Paste!$A$3:$H$933, 2, FALSE)</f>
        <v>75.333333333333329</v>
      </c>
      <c r="I326" s="71">
        <f>VLOOKUP($B326, Paste!$A$3:$H$933, 3, FALSE)</f>
        <v>11.750119911745005</v>
      </c>
      <c r="J326" s="71">
        <f t="shared" si="4"/>
        <v>20.332110950523507</v>
      </c>
      <c r="K326" s="71">
        <f>VLOOKUP($B326, Paste!$A$3:$H$933, 4, FALSE)</f>
        <v>32.08223086226851</v>
      </c>
      <c r="L326" s="11" t="str">
        <f>IF(ISBLANK(VLOOKUP(B326, 'SOG&amp;PlusMinus'!$B$7:$E$912, 3, FALSE)), "", VLOOKUP(B326,'SOG&amp;PlusMinus'!$B$7:$E$912, 3, FALSE))</f>
        <v>C</v>
      </c>
      <c r="M326" s="11" t="str">
        <f>IF(ISBLANK(VLOOKUP(B326, 'SOG&amp;PlusMinus'!$B$7:$E$912, 4, FALSE)), "", VLOOKUP(B326, 'SOG&amp;PlusMinus'!$B$7:$E$912, 4, FALSE))</f>
        <v/>
      </c>
      <c r="N326" s="71">
        <f>VLOOKUP($B326, Paste!$A$3:$H$933, 5, FALSE)</f>
        <v>12</v>
      </c>
      <c r="O326" s="11">
        <f>IF(ISERROR(VLOOKUP(B326, Paste!$AB$3:$AE$2349, 3, FALSE)), "", VLOOKUP(B326, Paste!$AB$3:$AE$2349, 3, FALSE))</f>
        <v>45</v>
      </c>
      <c r="P326" s="11">
        <f>IF(ISERROR(VLOOKUP(B326, Paste!$AB$3:$AC$2343, 2, FALSE)), "", VLOOKUP(B326, Paste!$AB$3:$AC$2343, 2, FALSE))</f>
        <v>83</v>
      </c>
      <c r="Q326" s="11">
        <f>IF(ISERROR(VLOOKUP(B326, Paste!$AB$3:$AE$2349, 4, FALSE)), "", VLOOKUP(B326, Paste!$AB$3:$AE$2349, 4, FALSE))</f>
        <v>98</v>
      </c>
      <c r="R326" s="11" t="str">
        <f>IF(ISERROR(VLOOKUP(B326, Paste!$N$3:$N$250, 1, FALSE)), "", VLOOKUP(B326, Paste!$N$3:$O$250, 2, FALSE))</f>
        <v/>
      </c>
      <c r="S326" s="27">
        <f>VLOOKUP($B326, Paste!$W$3:$Z$10064, IF($H$4="Cap Hit",3, IF($H$4="AAV", 4, 2)), FALSE)</f>
        <v>3.75</v>
      </c>
      <c r="T326" s="11" t="str">
        <f>IF(ISERROR(VLOOKUP(B326, Paste!$Q$3:$Q$245, 1, FALSE)), "", VLOOKUP(B326, Paste!$Q$3:$R$245, 2, FALSE))</f>
        <v/>
      </c>
      <c r="U326" s="18" t="str">
        <f>IF(VLOOKUP(B326, 'Points&amp;Potential'!$B$7:$O$943, 14, FALSE)=0, "", VLOOKUP(B326, 'Points&amp;Potential'!$B$7:$O$943, 14, FALSE))</f>
        <v/>
      </c>
      <c r="V326" s="7" t="str">
        <f>IF(ISERROR(VLOOKUP(B326, Paste!$T$3:$T$1045, 1, FALSE)), "", VLOOKUP(B326, Paste!$T$3:$U$1144, 2, FALSE))</f>
        <v/>
      </c>
    </row>
    <row r="327" spans="1:22">
      <c r="A327" s="11">
        <v>321</v>
      </c>
      <c r="B327" s="67" t="s">
        <v>351</v>
      </c>
      <c r="C327" s="11">
        <f>VLOOKUP(B327, Paste!$AG$3:$AH$2083, 2, FALSE)</f>
        <v>20.5</v>
      </c>
      <c r="D327" s="11" t="str">
        <f>VLOOKUP($B327, Paste!$A$3:$H$933, 6, FALSE)</f>
        <v>LD</v>
      </c>
      <c r="E327" s="11">
        <f>IFERROR(VLOOKUP($B327, Paste!$J$3:$L$933, 3, FALSE), "")</f>
        <v>50</v>
      </c>
      <c r="F327" s="11">
        <f>IFERROR(VLOOKUP($B327, Paste!$J$3:$L$933, 2, FALSE), "")</f>
        <v>75</v>
      </c>
      <c r="G327" s="11" t="str">
        <f>VLOOKUP($B327, Paste!$A$3:$H$933, 8, FALSE)</f>
        <v>VAN</v>
      </c>
      <c r="H327" s="71">
        <f>VLOOKUP($B327, Paste!$A$3:$H$933, 2, FALSE)</f>
        <v>78</v>
      </c>
      <c r="I327" s="71">
        <f>VLOOKUP($B327, Paste!$A$3:$H$933, 3, FALSE)</f>
        <v>7.096281663061764</v>
      </c>
      <c r="J327" s="71">
        <f t="shared" ref="J327:J390" si="5">K327-I327</f>
        <v>24.898180836938238</v>
      </c>
      <c r="K327" s="71">
        <f>VLOOKUP($B327, Paste!$A$3:$H$933, 4, FALSE)</f>
        <v>31.994462500000001</v>
      </c>
      <c r="L327" s="11" t="str">
        <f>IF(ISBLANK(VLOOKUP(B327, 'SOG&amp;PlusMinus'!$B$7:$E$912, 3, FALSE)), "", VLOOKUP(B327,'SOG&amp;PlusMinus'!$B$7:$E$912, 3, FALSE))</f>
        <v>D</v>
      </c>
      <c r="M327" s="11">
        <f>IF(ISBLANK(VLOOKUP(B327, 'SOG&amp;PlusMinus'!$B$7:$E$912, 4, FALSE)), "", VLOOKUP(B327, 'SOG&amp;PlusMinus'!$B$7:$E$912, 4, FALSE))</f>
        <v>2</v>
      </c>
      <c r="N327" s="71">
        <f>VLOOKUP($B327, Paste!$A$3:$H$933, 5, FALSE)</f>
        <v>42.120000000000005</v>
      </c>
      <c r="O327" s="11">
        <f>IF(ISERROR(VLOOKUP(B327, Paste!$AB$3:$AE$2349, 3, FALSE)), "", VLOOKUP(B327, Paste!$AB$3:$AE$2349, 3, FALSE))</f>
        <v>32</v>
      </c>
      <c r="P327" s="11">
        <f>IF(ISERROR(VLOOKUP(B327, Paste!$AB$3:$AC$2343, 2, FALSE)), "", VLOOKUP(B327, Paste!$AB$3:$AC$2343, 2, FALSE))</f>
        <v>67</v>
      </c>
      <c r="Q327" s="11">
        <f>IF(ISERROR(VLOOKUP(B327, Paste!$AB$3:$AE$2349, 4, FALSE)), "", VLOOKUP(B327, Paste!$AB$3:$AE$2349, 4, FALSE))</f>
        <v>101</v>
      </c>
      <c r="R327" s="11" t="str">
        <f>IF(ISERROR(VLOOKUP(B327, Paste!$N$3:$N$250, 1, FALSE)), "", VLOOKUP(B327, Paste!$N$3:$O$250, 2, FALSE))</f>
        <v/>
      </c>
      <c r="S327" s="27">
        <f>VLOOKUP($B327, Paste!$W$3:$Z$10064, IF($H$4="Cap Hit",3, IF($H$4="AAV", 4, 2)), FALSE)</f>
        <v>1.6498330000000001</v>
      </c>
      <c r="T327" s="11" t="str">
        <f>IF(ISERROR(VLOOKUP(B327, Paste!$Q$3:$Q$245, 1, FALSE)), "", VLOOKUP(B327, Paste!$Q$3:$R$245, 2, FALSE))</f>
        <v/>
      </c>
      <c r="U327" s="18" t="str">
        <f>IF(VLOOKUP(B327, 'Points&amp;Potential'!$B$7:$O$943, 14, FALSE)=0, "", VLOOKUP(B327, 'Points&amp;Potential'!$B$7:$O$943, 14, FALSE))</f>
        <v/>
      </c>
      <c r="V327" s="7" t="str">
        <f>IF(ISERROR(VLOOKUP(B327, Paste!$T$3:$T$1045, 1, FALSE)), "", VLOOKUP(B327, Paste!$T$3:$U$1144, 2, FALSE))</f>
        <v/>
      </c>
    </row>
    <row r="328" spans="1:22">
      <c r="A328" s="11">
        <v>322</v>
      </c>
      <c r="B328" s="67" t="s">
        <v>352</v>
      </c>
      <c r="C328" s="11">
        <f>VLOOKUP(B328, Paste!$AG$3:$AH$2083, 2, FALSE)</f>
        <v>30.9</v>
      </c>
      <c r="D328" s="11" t="str">
        <f>VLOOKUP($B328, Paste!$A$3:$H$933, 6, FALSE)</f>
        <v>RW</v>
      </c>
      <c r="E328" s="11">
        <f>IFERROR(VLOOKUP($B328, Paste!$J$3:$L$933, 3, FALSE), "")</f>
        <v>35</v>
      </c>
      <c r="F328" s="11">
        <f>IFERROR(VLOOKUP($B328, Paste!$J$3:$L$933, 2, FALSE), "")</f>
        <v>50</v>
      </c>
      <c r="G328" s="11" t="str">
        <f>VLOOKUP($B328, Paste!$A$3:$H$933, 8, FALSE)</f>
        <v>VGK</v>
      </c>
      <c r="H328" s="71">
        <f>VLOOKUP($B328, Paste!$A$3:$H$933, 2, FALSE)</f>
        <v>77</v>
      </c>
      <c r="I328" s="71">
        <f>VLOOKUP($B328, Paste!$A$3:$H$933, 3, FALSE)</f>
        <v>15.401506585932422</v>
      </c>
      <c r="J328" s="71">
        <f t="shared" si="5"/>
        <v>16.576256539067572</v>
      </c>
      <c r="K328" s="71">
        <f>VLOOKUP($B328, Paste!$A$3:$H$933, 4, FALSE)</f>
        <v>31.977763124999996</v>
      </c>
      <c r="L328" s="11" t="str">
        <f>IF(ISBLANK(VLOOKUP(B328, 'SOG&amp;PlusMinus'!$B$7:$E$912, 3, FALSE)), "", VLOOKUP(B328,'SOG&amp;PlusMinus'!$B$7:$E$912, 3, FALSE))</f>
        <v>C</v>
      </c>
      <c r="M328" s="11" t="str">
        <f>IF(ISBLANK(VLOOKUP(B328, 'SOG&amp;PlusMinus'!$B$7:$E$912, 4, FALSE)), "", VLOOKUP(B328, 'SOG&amp;PlusMinus'!$B$7:$E$912, 4, FALSE))</f>
        <v/>
      </c>
      <c r="N328" s="71">
        <f>VLOOKUP($B328, Paste!$A$3:$H$933, 5, FALSE)</f>
        <v>10.821621621621622</v>
      </c>
      <c r="O328" s="11">
        <f>IF(ISERROR(VLOOKUP(B328, Paste!$AB$3:$AE$2349, 3, FALSE)), "", VLOOKUP(B328, Paste!$AB$3:$AE$2349, 3, FALSE))</f>
        <v>23</v>
      </c>
      <c r="P328" s="11">
        <f>IF(ISERROR(VLOOKUP(B328, Paste!$AB$3:$AC$2343, 2, FALSE)), "", VLOOKUP(B328, Paste!$AB$3:$AC$2343, 2, FALSE))</f>
        <v>21</v>
      </c>
      <c r="Q328" s="11">
        <f>IF(ISERROR(VLOOKUP(B328, Paste!$AB$3:$AE$2349, 4, FALSE)), "", VLOOKUP(B328, Paste!$AB$3:$AE$2349, 4, FALSE))</f>
        <v>139</v>
      </c>
      <c r="R328" s="11" t="str">
        <f>IF(ISERROR(VLOOKUP(B328, Paste!$N$3:$N$250, 1, FALSE)), "", VLOOKUP(B328, Paste!$N$3:$O$250, 2, FALSE))</f>
        <v/>
      </c>
      <c r="S328" s="27">
        <f>VLOOKUP($B328, Paste!$W$3:$Z$10064, IF($H$4="Cap Hit",3, IF($H$4="AAV", 4, 2)), FALSE)</f>
        <v>1.6383300000000001</v>
      </c>
      <c r="T328" s="11"/>
      <c r="U328" s="18" t="str">
        <f>IF(VLOOKUP(B328, 'Points&amp;Potential'!$B$7:$O$943, 14, FALSE)=0, "", VLOOKUP(B328, 'Points&amp;Potential'!$B$7:$O$943, 14, FALSE))</f>
        <v/>
      </c>
      <c r="V328" s="7" t="str">
        <f>IF(ISERROR(VLOOKUP(B328, Paste!$T$3:$T$1045, 1, FALSE)), "", VLOOKUP(B328, Paste!$T$3:$U$1144, 2, FALSE))</f>
        <v/>
      </c>
    </row>
    <row r="329" spans="1:22">
      <c r="A329" s="11">
        <v>323</v>
      </c>
      <c r="B329" s="67" t="s">
        <v>353</v>
      </c>
      <c r="C329" s="11">
        <f>VLOOKUP(B329, Paste!$AG$3:$AH$2083, 2, FALSE)</f>
        <v>26.8</v>
      </c>
      <c r="D329" s="11" t="str">
        <f>VLOOKUP($B329, Paste!$A$3:$H$933, 6, FALSE)</f>
        <v>RW</v>
      </c>
      <c r="E329" s="11">
        <f>IFERROR(VLOOKUP($B329, Paste!$J$3:$L$933, 3, FALSE), "")</f>
        <v>35</v>
      </c>
      <c r="F329" s="11">
        <f>IFERROR(VLOOKUP($B329, Paste!$J$3:$L$933, 2, FALSE), "")</f>
        <v>53</v>
      </c>
      <c r="G329" s="11" t="str">
        <f>VLOOKUP($B329, Paste!$A$3:$H$933, 8, FALSE)</f>
        <v>OTT</v>
      </c>
      <c r="H329" s="71">
        <f>VLOOKUP($B329, Paste!$A$3:$H$933, 2, FALSE)</f>
        <v>84</v>
      </c>
      <c r="I329" s="71">
        <f>VLOOKUP($B329, Paste!$A$3:$H$933, 3, FALSE)</f>
        <v>19.06646563582564</v>
      </c>
      <c r="J329" s="71">
        <f t="shared" si="5"/>
        <v>12.822694989174355</v>
      </c>
      <c r="K329" s="71">
        <f>VLOOKUP($B329, Paste!$A$3:$H$933, 4, FALSE)</f>
        <v>31.889160624999995</v>
      </c>
      <c r="L329" s="11" t="str">
        <f>IF(ISBLANK(VLOOKUP(B329, 'SOG&amp;PlusMinus'!$B$7:$E$912, 3, FALSE)), "", VLOOKUP(B329,'SOG&amp;PlusMinus'!$B$7:$E$912, 3, FALSE))</f>
        <v>C</v>
      </c>
      <c r="M329" s="11" t="str">
        <f>IF(ISBLANK(VLOOKUP(B329, 'SOG&amp;PlusMinus'!$B$7:$E$912, 4, FALSE)), "", VLOOKUP(B329, 'SOG&amp;PlusMinus'!$B$7:$E$912, 4, FALSE))</f>
        <v/>
      </c>
      <c r="N329" s="71">
        <f>VLOOKUP($B329, Paste!$A$3:$H$933, 5, FALSE)</f>
        <v>21.338709677419356</v>
      </c>
      <c r="O329" s="11">
        <f>IF(ISERROR(VLOOKUP(B329, Paste!$AB$3:$AE$2349, 3, FALSE)), "", VLOOKUP(B329, Paste!$AB$3:$AE$2349, 3, FALSE))</f>
        <v>151</v>
      </c>
      <c r="P329" s="11">
        <f>IF(ISERROR(VLOOKUP(B329, Paste!$AB$3:$AC$2343, 2, FALSE)), "", VLOOKUP(B329, Paste!$AB$3:$AC$2343, 2, FALSE))</f>
        <v>42</v>
      </c>
      <c r="Q329" s="11">
        <f>IF(ISERROR(VLOOKUP(B329, Paste!$AB$3:$AE$2349, 4, FALSE)), "", VLOOKUP(B329, Paste!$AB$3:$AE$2349, 4, FALSE))</f>
        <v>143</v>
      </c>
      <c r="R329" s="11" t="str">
        <f>IF(ISERROR(VLOOKUP(B329, Paste!$N$3:$N$250, 1, FALSE)), "", VLOOKUP(B329, Paste!$N$3:$O$250, 2, FALSE))</f>
        <v/>
      </c>
      <c r="S329" s="27">
        <f>VLOOKUP($B329, Paste!$W$3:$Z$10064, IF($H$4="Cap Hit",3, IF($H$4="AAV", 4, 2)), FALSE)</f>
        <v>4.2750000000000004</v>
      </c>
      <c r="T329" s="11" t="str">
        <f>IF(ISERROR(VLOOKUP(B329, Paste!$Q$3:$Q$245, 1, FALSE)), "", VLOOKUP(B329, Paste!$Q$3:$R$245, 2, FALSE))</f>
        <v/>
      </c>
      <c r="U329" s="18" t="str">
        <f>IF(VLOOKUP(B329, 'Points&amp;Potential'!$B$7:$O$943, 14, FALSE)=0, "", VLOOKUP(B329, 'Points&amp;Potential'!$B$7:$O$943, 14, FALSE))</f>
        <v/>
      </c>
      <c r="V329" s="7" t="str">
        <f>IF(ISERROR(VLOOKUP(B329, Paste!$T$3:$T$1045, 1, FALSE)), "", VLOOKUP(B329, Paste!$T$3:$U$1144, 2, FALSE))</f>
        <v/>
      </c>
    </row>
    <row r="330" spans="1:22">
      <c r="A330" s="11">
        <v>324</v>
      </c>
      <c r="B330" s="67" t="s">
        <v>354</v>
      </c>
      <c r="C330" s="11">
        <f>VLOOKUP(B330, Paste!$AG$3:$AH$2083, 2, FALSE)</f>
        <v>20.9</v>
      </c>
      <c r="D330" s="11" t="str">
        <f>VLOOKUP($B330, Paste!$A$3:$H$933, 6, FALSE)</f>
        <v>RW</v>
      </c>
      <c r="E330" s="11">
        <f>IFERROR(VLOOKUP($B330, Paste!$J$3:$L$933, 3, FALSE), "")</f>
        <v>48</v>
      </c>
      <c r="F330" s="11">
        <f>IFERROR(VLOOKUP($B330, Paste!$J$3:$L$933, 2, FALSE), "")</f>
        <v>82</v>
      </c>
      <c r="G330" s="11" t="str">
        <f>VLOOKUP($B330, Paste!$A$3:$H$933, 8, FALSE)</f>
        <v>CHI</v>
      </c>
      <c r="H330" s="71">
        <f>VLOOKUP($B330, Paste!$A$3:$H$933, 2, FALSE)</f>
        <v>78</v>
      </c>
      <c r="I330" s="71">
        <f>VLOOKUP($B330, Paste!$A$3:$H$933, 3, FALSE)</f>
        <v>17.16</v>
      </c>
      <c r="J330" s="71">
        <f t="shared" si="5"/>
        <v>14.604560208333325</v>
      </c>
      <c r="K330" s="71">
        <f>VLOOKUP($B330, Paste!$A$3:$H$933, 4, FALSE)</f>
        <v>31.764560208333325</v>
      </c>
      <c r="L330" s="11" t="str">
        <f>IF(ISBLANK(VLOOKUP(B330, 'SOG&amp;PlusMinus'!$B$7:$E$912, 3, FALSE)), "", VLOOKUP(B330,'SOG&amp;PlusMinus'!$B$7:$E$912, 3, FALSE))</f>
        <v>D</v>
      </c>
      <c r="M330" s="11">
        <f>IF(ISBLANK(VLOOKUP(B330, 'SOG&amp;PlusMinus'!$B$7:$E$912, 4, FALSE)), "", VLOOKUP(B330, 'SOG&amp;PlusMinus'!$B$7:$E$912, 4, FALSE))</f>
        <v>2</v>
      </c>
      <c r="N330" s="71">
        <f>VLOOKUP($B330, Paste!$A$3:$H$933, 5, FALSE)</f>
        <v>18.72</v>
      </c>
      <c r="O330" s="11">
        <f>IF(ISERROR(VLOOKUP(B330, Paste!$AB$3:$AE$2349, 3, FALSE)), "", VLOOKUP(B330, Paste!$AB$3:$AE$2349, 3, FALSE))</f>
        <v>119</v>
      </c>
      <c r="P330" s="11">
        <f>IF(ISERROR(VLOOKUP(B330, Paste!$AB$3:$AC$2343, 2, FALSE)), "", VLOOKUP(B330, Paste!$AB$3:$AC$2343, 2, FALSE))</f>
        <v>27</v>
      </c>
      <c r="Q330" s="11">
        <f>IF(ISERROR(VLOOKUP(B330, Paste!$AB$3:$AE$2349, 4, FALSE)), "", VLOOKUP(B330, Paste!$AB$3:$AE$2349, 4, FALSE))</f>
        <v>117</v>
      </c>
      <c r="R330" s="11">
        <f>IF(ISERROR(VLOOKUP(B330, Paste!$N$3:$N$250, 1, FALSE)), "", VLOOKUP(B330, Paste!$N$3:$O$250, 2, FALSE))</f>
        <v>50</v>
      </c>
      <c r="S330" s="27">
        <f>VLOOKUP($B330, Paste!$W$3:$Z$10064, IF($H$4="Cap Hit",3, IF($H$4="AAV", 4, 2)), FALSE)</f>
        <v>0.91833299999999995</v>
      </c>
      <c r="T330" s="11" t="str">
        <f>IF(ISERROR(VLOOKUP(B330, Paste!$Q$3:$Q$245, 1, FALSE)), "", VLOOKUP(B330, Paste!$Q$3:$R$245, 2, FALSE))</f>
        <v/>
      </c>
      <c r="U330" s="18" t="str">
        <f>IF(VLOOKUP(B330, 'Points&amp;Potential'!$B$7:$O$943, 14, FALSE)=0, "", VLOOKUP(B330, 'Points&amp;Potential'!$B$7:$O$943, 14, FALSE))</f>
        <v/>
      </c>
      <c r="V330" s="7" t="str">
        <f>IF(ISERROR(VLOOKUP(B330, Paste!$T$3:$T$1045, 1, FALSE)), "", VLOOKUP(B330, Paste!$T$3:$U$1144, 2, FALSE))</f>
        <v/>
      </c>
    </row>
    <row r="331" spans="1:22">
      <c r="A331" s="11">
        <v>325</v>
      </c>
      <c r="B331" s="67" t="s">
        <v>355</v>
      </c>
      <c r="C331" s="11">
        <f>VLOOKUP(B331, Paste!$AG$3:$AH$2083, 2, FALSE)</f>
        <v>31.2</v>
      </c>
      <c r="D331" s="11" t="str">
        <f>VLOOKUP($B331, Paste!$A$3:$H$933, 6, FALSE)</f>
        <v>RW</v>
      </c>
      <c r="E331" s="11">
        <f>IFERROR(VLOOKUP($B331, Paste!$J$3:$L$933, 3, FALSE), "")</f>
        <v>42</v>
      </c>
      <c r="F331" s="11">
        <f>IFERROR(VLOOKUP($B331, Paste!$J$3:$L$933, 2, FALSE), "")</f>
        <v>57</v>
      </c>
      <c r="G331" s="11" t="str">
        <f>VLOOKUP($B331, Paste!$A$3:$H$933, 8, FALSE)</f>
        <v>TOR</v>
      </c>
      <c r="H331" s="71">
        <f>VLOOKUP($B331, Paste!$A$3:$H$933, 2, FALSE)</f>
        <v>71.666666666666671</v>
      </c>
      <c r="I331" s="71">
        <f>VLOOKUP($B331, Paste!$A$3:$H$933, 3, FALSE)</f>
        <v>17.2</v>
      </c>
      <c r="J331" s="71">
        <f t="shared" si="5"/>
        <v>14.313625000000002</v>
      </c>
      <c r="K331" s="71">
        <f>VLOOKUP($B331, Paste!$A$3:$H$933, 4, FALSE)</f>
        <v>31.513625000000001</v>
      </c>
      <c r="L331" s="11" t="str">
        <f>IF(ISBLANK(VLOOKUP(B331, 'SOG&amp;PlusMinus'!$B$7:$E$912, 3, FALSE)), "", VLOOKUP(B331,'SOG&amp;PlusMinus'!$B$7:$E$912, 3, FALSE))</f>
        <v>D</v>
      </c>
      <c r="M331" s="11">
        <f>IF(ISBLANK(VLOOKUP(B331, 'SOG&amp;PlusMinus'!$B$7:$E$912, 4, FALSE)), "", VLOOKUP(B331, 'SOG&amp;PlusMinus'!$B$7:$E$912, 4, FALSE))</f>
        <v>2</v>
      </c>
      <c r="N331" s="71">
        <f>VLOOKUP($B331, Paste!$A$3:$H$933, 5, FALSE)</f>
        <v>30.518341307814993</v>
      </c>
      <c r="O331" s="11">
        <f>IF(ISERROR(VLOOKUP(B331, Paste!$AB$3:$AE$2349, 3, FALSE)), "", VLOOKUP(B331, Paste!$AB$3:$AE$2349, 3, FALSE))</f>
        <v>105</v>
      </c>
      <c r="P331" s="11">
        <f>IF(ISERROR(VLOOKUP(B331, Paste!$AB$3:$AC$2343, 2, FALSE)), "", VLOOKUP(B331, Paste!$AB$3:$AC$2343, 2, FALSE))</f>
        <v>30</v>
      </c>
      <c r="Q331" s="11">
        <f>IF(ISERROR(VLOOKUP(B331, Paste!$AB$3:$AE$2349, 4, FALSE)), "", VLOOKUP(B331, Paste!$AB$3:$AE$2349, 4, FALSE))</f>
        <v>108</v>
      </c>
      <c r="R331" s="11" t="str">
        <f>IF(ISERROR(VLOOKUP(B331, Paste!$N$3:$N$250, 1, FALSE)), "", VLOOKUP(B331, Paste!$N$3:$O$250, 2, FALSE))</f>
        <v/>
      </c>
      <c r="S331" s="27">
        <f>VLOOKUP($B331, Paste!$W$3:$Z$10064, IF($H$4="Cap Hit",3, IF($H$4="AAV", 4, 2)), FALSE)</f>
        <v>3.15</v>
      </c>
      <c r="T331" s="11" t="str">
        <f>IF(ISERROR(VLOOKUP(B331, Paste!$Q$3:$Q$245, 1, FALSE)), "", VLOOKUP(B331, Paste!$Q$3:$R$245, 2, FALSE))</f>
        <v/>
      </c>
      <c r="U331" s="18" t="str">
        <f>IF(VLOOKUP(B331, 'Points&amp;Potential'!$B$7:$O$943, 14, FALSE)=0, "", VLOOKUP(B331, 'Points&amp;Potential'!$B$7:$O$943, 14, FALSE))</f>
        <v/>
      </c>
      <c r="V331" s="7" t="str">
        <f>IF(ISERROR(VLOOKUP(B331, Paste!$T$3:$T$1045, 1, FALSE)), "", VLOOKUP(B331, Paste!$T$3:$U$1144, 2, FALSE))</f>
        <v/>
      </c>
    </row>
    <row r="332" spans="1:22">
      <c r="A332" s="11">
        <v>326</v>
      </c>
      <c r="B332" s="67" t="s">
        <v>356</v>
      </c>
      <c r="C332" s="11">
        <f>VLOOKUP(B332, Paste!$AG$3:$AH$2083, 2, FALSE)</f>
        <v>30.8</v>
      </c>
      <c r="D332" s="11" t="str">
        <f>VLOOKUP($B332, Paste!$A$3:$H$933, 6, FALSE)</f>
        <v>LW</v>
      </c>
      <c r="E332" s="11">
        <f>IFERROR(VLOOKUP($B332, Paste!$J$3:$L$933, 3, FALSE), "")</f>
        <v>35</v>
      </c>
      <c r="F332" s="11">
        <f>IFERROR(VLOOKUP($B332, Paste!$J$3:$L$933, 2, FALSE), "")</f>
        <v>57</v>
      </c>
      <c r="G332" s="11" t="str">
        <f>VLOOKUP($B332, Paste!$A$3:$H$933, 8, FALSE)</f>
        <v>NYI</v>
      </c>
      <c r="H332" s="71">
        <f>VLOOKUP($B332, Paste!$A$3:$H$933, 2, FALSE)</f>
        <v>61.666666666666664</v>
      </c>
      <c r="I332" s="71">
        <f>VLOOKUP($B332, Paste!$A$3:$H$933, 3, FALSE)</f>
        <v>17.266666666666669</v>
      </c>
      <c r="J332" s="71">
        <f t="shared" si="5"/>
        <v>14.212239583333332</v>
      </c>
      <c r="K332" s="71">
        <f>VLOOKUP($B332, Paste!$A$3:$H$933, 4, FALSE)</f>
        <v>31.478906250000001</v>
      </c>
      <c r="L332" s="11" t="str">
        <f>IF(ISBLANK(VLOOKUP(B332, 'SOG&amp;PlusMinus'!$B$7:$E$912, 3, FALSE)), "", VLOOKUP(B332,'SOG&amp;PlusMinus'!$B$7:$E$912, 3, FALSE))</f>
        <v>C</v>
      </c>
      <c r="M332" s="11">
        <f>IF(ISBLANK(VLOOKUP(B332, 'SOG&amp;PlusMinus'!$B$7:$E$912, 4, FALSE)), "", VLOOKUP(B332, 'SOG&amp;PlusMinus'!$B$7:$E$912, 4, FALSE))</f>
        <v>2</v>
      </c>
      <c r="N332" s="71">
        <f>VLOOKUP($B332, Paste!$A$3:$H$933, 5, FALSE)</f>
        <v>19.292364990689013</v>
      </c>
      <c r="O332" s="11">
        <f>IF(ISERROR(VLOOKUP(B332, Paste!$AB$3:$AE$2349, 3, FALSE)), "", VLOOKUP(B332, Paste!$AB$3:$AE$2349, 3, FALSE))</f>
        <v>31</v>
      </c>
      <c r="P332" s="11">
        <f>IF(ISERROR(VLOOKUP(B332, Paste!$AB$3:$AC$2343, 2, FALSE)), "", VLOOKUP(B332, Paste!$AB$3:$AC$2343, 2, FALSE))</f>
        <v>37</v>
      </c>
      <c r="Q332" s="11">
        <f>IF(ISERROR(VLOOKUP(B332, Paste!$AB$3:$AE$2349, 4, FALSE)), "", VLOOKUP(B332, Paste!$AB$3:$AE$2349, 4, FALSE))</f>
        <v>86</v>
      </c>
      <c r="R332" s="11" t="str">
        <f>IF(ISERROR(VLOOKUP(B332, Paste!$N$3:$N$250, 1, FALSE)), "", VLOOKUP(B332, Paste!$N$3:$O$250, 2, FALSE))</f>
        <v/>
      </c>
      <c r="S332" s="27">
        <f>VLOOKUP($B332, Paste!$W$3:$Z$10064, IF($H$4="Cap Hit",3, IF($H$4="AAV", 4, 2)), FALSE)</f>
        <v>3.5</v>
      </c>
      <c r="T332" s="11" t="str">
        <f>IF(ISERROR(VLOOKUP(B332, Paste!$Q$3:$Q$245, 1, FALSE)), "", VLOOKUP(B332, Paste!$Q$3:$R$245, 2, FALSE))</f>
        <v>Y</v>
      </c>
      <c r="U332" s="18" t="str">
        <f>IF(VLOOKUP(B332, 'Points&amp;Potential'!$B$7:$O$943, 14, FALSE)=0, "", VLOOKUP(B332, 'Points&amp;Potential'!$B$7:$O$943, 14, FALSE))</f>
        <v/>
      </c>
      <c r="V332" s="7" t="str">
        <f>IF(ISERROR(VLOOKUP(B332, Paste!$T$3:$T$1045, 1, FALSE)), "", VLOOKUP(B332, Paste!$T$3:$U$1144, 2, FALSE))</f>
        <v/>
      </c>
    </row>
    <row r="333" spans="1:22">
      <c r="A333" s="11">
        <v>327</v>
      </c>
      <c r="B333" s="67" t="s">
        <v>357</v>
      </c>
      <c r="C333" s="11">
        <f>VLOOKUP(B333, Paste!$AG$3:$AH$2083, 2, FALSE)</f>
        <v>34.200000000000003</v>
      </c>
      <c r="D333" s="11" t="str">
        <f>VLOOKUP($B333, Paste!$A$3:$H$933, 6, FALSE)</f>
        <v>RD</v>
      </c>
      <c r="E333" s="11">
        <f>IFERROR(VLOOKUP($B333, Paste!$J$3:$L$933, 3, FALSE), "")</f>
        <v>35</v>
      </c>
      <c r="F333" s="11">
        <f>IFERROR(VLOOKUP($B333, Paste!$J$3:$L$933, 2, FALSE), "")</f>
        <v>43</v>
      </c>
      <c r="G333" s="11" t="str">
        <f>VLOOKUP($B333, Paste!$A$3:$H$933, 8, FALSE)</f>
        <v>DET</v>
      </c>
      <c r="H333" s="71">
        <f>VLOOKUP($B333, Paste!$A$3:$H$933, 2, FALSE)</f>
        <v>75</v>
      </c>
      <c r="I333" s="71">
        <f>VLOOKUP($B333, Paste!$A$3:$H$933, 3, FALSE)</f>
        <v>11.25</v>
      </c>
      <c r="J333" s="71">
        <f t="shared" si="5"/>
        <v>20.221440000000001</v>
      </c>
      <c r="K333" s="71">
        <f>VLOOKUP($B333, Paste!$A$3:$H$933, 4, FALSE)</f>
        <v>31.471440000000001</v>
      </c>
      <c r="L333" s="11" t="str">
        <f>IF(ISBLANK(VLOOKUP(B333, 'SOG&amp;PlusMinus'!$B$7:$E$912, 3, FALSE)), "", VLOOKUP(B333,'SOG&amp;PlusMinus'!$B$7:$E$912, 3, FALSE))</f>
        <v>C</v>
      </c>
      <c r="M333" s="11">
        <f>IF(ISBLANK(VLOOKUP(B333, 'SOG&amp;PlusMinus'!$B$7:$E$912, 4, FALSE)), "", VLOOKUP(B333, 'SOG&amp;PlusMinus'!$B$7:$E$912, 4, FALSE))</f>
        <v>2</v>
      </c>
      <c r="N333" s="71">
        <f>VLOOKUP($B333, Paste!$A$3:$H$933, 5, FALSE)</f>
        <v>38.541666666666664</v>
      </c>
      <c r="O333" s="11">
        <f>IF(ISERROR(VLOOKUP(B333, Paste!$AB$3:$AE$2349, 3, FALSE)), "", VLOOKUP(B333, Paste!$AB$3:$AE$2349, 3, FALSE))</f>
        <v>73</v>
      </c>
      <c r="P333" s="11">
        <f>IF(ISERROR(VLOOKUP(B333, Paste!$AB$3:$AC$2343, 2, FALSE)), "", VLOOKUP(B333, Paste!$AB$3:$AC$2343, 2, FALSE))</f>
        <v>120</v>
      </c>
      <c r="Q333" s="11">
        <f>IF(ISERROR(VLOOKUP(B333, Paste!$AB$3:$AE$2349, 4, FALSE)), "", VLOOKUP(B333, Paste!$AB$3:$AE$2349, 4, FALSE))</f>
        <v>143</v>
      </c>
      <c r="R333" s="11" t="str">
        <f>IF(ISERROR(VLOOKUP(B333, Paste!$N$3:$N$250, 1, FALSE)), "", VLOOKUP(B333, Paste!$N$3:$O$250, 2, FALSE))</f>
        <v/>
      </c>
      <c r="S333" s="27">
        <f>VLOOKUP($B333, Paste!$W$3:$Z$10064, IF($H$4="Cap Hit",3, IF($H$4="AAV", 4, 2)), FALSE)</f>
        <v>6.5</v>
      </c>
      <c r="T333" s="11" t="str">
        <f>IF(ISERROR(VLOOKUP(B333, Paste!$Q$3:$Q$245, 1, FALSE)), "", VLOOKUP(B333, Paste!$Q$3:$R$245, 2, FALSE))</f>
        <v/>
      </c>
      <c r="U333" s="18" t="str">
        <f>IF(VLOOKUP(B333, 'Points&amp;Potential'!$B$7:$O$943, 14, FALSE)=0, "", VLOOKUP(B333, 'Points&amp;Potential'!$B$7:$O$943, 14, FALSE))</f>
        <v/>
      </c>
      <c r="V333" s="7" t="str">
        <f>IF(ISERROR(VLOOKUP(B333, Paste!$T$3:$T$1045, 1, FALSE)), "", VLOOKUP(B333, Paste!$T$3:$U$1144, 2, FALSE))</f>
        <v/>
      </c>
    </row>
    <row r="334" spans="1:22">
      <c r="A334" s="11">
        <v>328</v>
      </c>
      <c r="B334" s="67" t="s">
        <v>358</v>
      </c>
      <c r="C334" s="11">
        <f>VLOOKUP(B334, Paste!$AG$3:$AH$2083, 2, FALSE)</f>
        <v>33</v>
      </c>
      <c r="D334" s="11" t="str">
        <f>VLOOKUP($B334, Paste!$A$3:$H$933, 6, FALSE)</f>
        <v>C</v>
      </c>
      <c r="E334" s="11">
        <f>IFERROR(VLOOKUP($B334, Paste!$J$3:$L$933, 3, FALSE), "")</f>
        <v>35</v>
      </c>
      <c r="F334" s="11">
        <f>IFERROR(VLOOKUP($B334, Paste!$J$3:$L$933, 2, FALSE), "")</f>
        <v>62</v>
      </c>
      <c r="G334" s="11" t="str">
        <f>VLOOKUP($B334, Paste!$A$3:$H$933, 8, FALSE)</f>
        <v>WAS</v>
      </c>
      <c r="H334" s="71">
        <f>VLOOKUP($B334, Paste!$A$3:$H$933, 2, FALSE)</f>
        <v>62</v>
      </c>
      <c r="I334" s="71">
        <f>VLOOKUP($B334, Paste!$A$3:$H$933, 3, FALSE)</f>
        <v>16.422971966099006</v>
      </c>
      <c r="J334" s="71">
        <f t="shared" si="5"/>
        <v>14.996165471400992</v>
      </c>
      <c r="K334" s="71">
        <f>VLOOKUP($B334, Paste!$A$3:$H$933, 4, FALSE)</f>
        <v>31.419137437499998</v>
      </c>
      <c r="L334" s="11" t="str">
        <f>IF(ISBLANK(VLOOKUP(B334, 'SOG&amp;PlusMinus'!$B$7:$E$912, 3, FALSE)), "", VLOOKUP(B334,'SOG&amp;PlusMinus'!$B$7:$E$912, 3, FALSE))</f>
        <v>C</v>
      </c>
      <c r="M334" s="11" t="str">
        <f>IF(ISBLANK(VLOOKUP(B334, 'SOG&amp;PlusMinus'!$B$7:$E$912, 4, FALSE)), "", VLOOKUP(B334, 'SOG&amp;PlusMinus'!$B$7:$E$912, 4, FALSE))</f>
        <v/>
      </c>
      <c r="N334" s="71">
        <f>VLOOKUP($B334, Paste!$A$3:$H$933, 5, FALSE)</f>
        <v>31.205298013245034</v>
      </c>
      <c r="O334" s="11">
        <f>IF(ISERROR(VLOOKUP(B334, Paste!$AB$3:$AE$2349, 3, FALSE)), "", VLOOKUP(B334, Paste!$AB$3:$AE$2349, 3, FALSE))</f>
        <v>127</v>
      </c>
      <c r="P334" s="11">
        <f>IF(ISERROR(VLOOKUP(B334, Paste!$AB$3:$AC$2343, 2, FALSE)), "", VLOOKUP(B334, Paste!$AB$3:$AC$2343, 2, FALSE))</f>
        <v>56</v>
      </c>
      <c r="Q334" s="11">
        <f>IF(ISERROR(VLOOKUP(B334, Paste!$AB$3:$AE$2349, 4, FALSE)), "", VLOOKUP(B334, Paste!$AB$3:$AE$2349, 4, FALSE))</f>
        <v>130</v>
      </c>
      <c r="R334" s="11" t="str">
        <f>IF(ISERROR(VLOOKUP(B334, Paste!$N$3:$N$250, 1, FALSE)), "", VLOOKUP(B334, Paste!$N$3:$O$250, 2, FALSE))</f>
        <v/>
      </c>
      <c r="S334" s="27">
        <f>VLOOKUP($B334, Paste!$W$3:$Z$10064, IF($H$4="Cap Hit",3, IF($H$4="AAV", 4, 2)), FALSE)</f>
        <v>5.75</v>
      </c>
      <c r="T334" s="11" t="str">
        <f>IF(ISERROR(VLOOKUP(B334, Paste!$Q$3:$Q$245, 1, FALSE)), "", VLOOKUP(B334, Paste!$Q$3:$R$245, 2, FALSE))</f>
        <v>Y</v>
      </c>
      <c r="U334" s="18" t="str">
        <f>IF(VLOOKUP(B334, 'Points&amp;Potential'!$B$7:$O$943, 14, FALSE)=0, "", VLOOKUP(B334, 'Points&amp;Potential'!$B$7:$O$943, 14, FALSE))</f>
        <v/>
      </c>
      <c r="V334" s="7" t="str">
        <f>IF(ISERROR(VLOOKUP(B334, Paste!$T$3:$T$1045, 1, FALSE)), "", VLOOKUP(B334, Paste!$T$3:$U$1144, 2, FALSE))</f>
        <v/>
      </c>
    </row>
    <row r="335" spans="1:22">
      <c r="A335" s="11">
        <v>329</v>
      </c>
      <c r="B335" s="67" t="s">
        <v>359</v>
      </c>
      <c r="C335" s="11">
        <f>VLOOKUP(B335, Paste!$AG$3:$AH$2083, 2, FALSE)</f>
        <v>22.6</v>
      </c>
      <c r="D335" s="11" t="str">
        <f>VLOOKUP($B335, Paste!$A$3:$H$933, 6, FALSE)</f>
        <v>LD</v>
      </c>
      <c r="E335" s="11">
        <f>IFERROR(VLOOKUP($B335, Paste!$J$3:$L$933, 3, FALSE), "")</f>
        <v>40</v>
      </c>
      <c r="F335" s="11">
        <f>IFERROR(VLOOKUP($B335, Paste!$J$3:$L$933, 2, FALSE), "")</f>
        <v>57</v>
      </c>
      <c r="G335" s="11" t="str">
        <f>VLOOKUP($B335, Paste!$A$3:$H$933, 8, FALSE)</f>
        <v>ANA</v>
      </c>
      <c r="H335" s="71">
        <f>VLOOKUP($B335, Paste!$A$3:$H$933, 2, FALSE)</f>
        <v>76</v>
      </c>
      <c r="I335" s="71">
        <f>VLOOKUP($B335, Paste!$A$3:$H$933, 3, FALSE)</f>
        <v>8</v>
      </c>
      <c r="J335" s="71">
        <f t="shared" si="5"/>
        <v>23.224600000000002</v>
      </c>
      <c r="K335" s="71">
        <f>VLOOKUP($B335, Paste!$A$3:$H$933, 4, FALSE)</f>
        <v>31.224600000000002</v>
      </c>
      <c r="L335" s="11" t="str">
        <f>IF(ISBLANK(VLOOKUP(B335, 'SOG&amp;PlusMinus'!$B$7:$E$912, 3, FALSE)), "", VLOOKUP(B335,'SOG&amp;PlusMinus'!$B$7:$E$912, 3, FALSE))</f>
        <v>C</v>
      </c>
      <c r="M335" s="11">
        <f>IF(ISBLANK(VLOOKUP(B335, 'SOG&amp;PlusMinus'!$B$7:$E$912, 4, FALSE)), "", VLOOKUP(B335, 'SOG&amp;PlusMinus'!$B$7:$E$912, 4, FALSE))</f>
        <v>2</v>
      </c>
      <c r="N335" s="71">
        <f>VLOOKUP($B335, Paste!$A$3:$H$933, 5, FALSE)</f>
        <v>22.725490196078432</v>
      </c>
      <c r="O335" s="11">
        <f>IF(ISERROR(VLOOKUP(B335, Paste!$AB$3:$AE$2349, 3, FALSE)), "", VLOOKUP(B335, Paste!$AB$3:$AE$2349, 3, FALSE))</f>
        <v>61</v>
      </c>
      <c r="P335" s="11">
        <f>IF(ISERROR(VLOOKUP(B335, Paste!$AB$3:$AC$2343, 2, FALSE)), "", VLOOKUP(B335, Paste!$AB$3:$AC$2343, 2, FALSE))</f>
        <v>122</v>
      </c>
      <c r="Q335" s="11">
        <f>IF(ISERROR(VLOOKUP(B335, Paste!$AB$3:$AE$2349, 4, FALSE)), "", VLOOKUP(B335, Paste!$AB$3:$AE$2349, 4, FALSE))</f>
        <v>106</v>
      </c>
      <c r="R335" s="11">
        <f>IF(ISERROR(VLOOKUP(B335, Paste!$N$3:$N$250, 1, FALSE)), "", VLOOKUP(B335, Paste!$N$3:$O$250, 2, FALSE))</f>
        <v>40</v>
      </c>
      <c r="S335" s="27">
        <f>VLOOKUP($B335, Paste!$W$3:$Z$10064, IF($H$4="Cap Hit",3, IF($H$4="AAV", 4, 2)), FALSE)</f>
        <v>7.2</v>
      </c>
      <c r="T335" s="11" t="str">
        <f>IF(ISERROR(VLOOKUP(B335, Paste!$Q$3:$Q$245, 1, FALSE)), "", VLOOKUP(B335, Paste!$Q$3:$R$245, 2, FALSE))</f>
        <v>Y</v>
      </c>
      <c r="U335" s="18" t="str">
        <f>IF(VLOOKUP(B335, 'Points&amp;Potential'!$B$7:$O$943, 14, FALSE)=0, "", VLOOKUP(B335, 'Points&amp;Potential'!$B$7:$O$943, 14, FALSE))</f>
        <v/>
      </c>
      <c r="V335" s="7" t="str">
        <f>IF(ISERROR(VLOOKUP(B335, Paste!$T$3:$T$1045, 1, FALSE)), "", VLOOKUP(B335, Paste!$T$3:$U$1144, 2, FALSE))</f>
        <v/>
      </c>
    </row>
    <row r="336" spans="1:22">
      <c r="A336" s="11">
        <v>330</v>
      </c>
      <c r="B336" s="67" t="s">
        <v>360</v>
      </c>
      <c r="C336" s="11">
        <f>VLOOKUP(B336, Paste!$AG$3:$AH$2083, 2, FALSE)</f>
        <v>23.2</v>
      </c>
      <c r="D336" s="11" t="str">
        <f>VLOOKUP($B336, Paste!$A$3:$H$933, 6, FALSE)</f>
        <v>RD</v>
      </c>
      <c r="E336" s="11">
        <f>IFERROR(VLOOKUP($B336, Paste!$J$3:$L$933, 3, FALSE), "")</f>
        <v>38</v>
      </c>
      <c r="F336" s="11">
        <f>IFERROR(VLOOKUP($B336, Paste!$J$3:$L$933, 2, FALSE), "")</f>
        <v>57</v>
      </c>
      <c r="G336" s="11" t="str">
        <f>VLOOKUP($B336, Paste!$A$3:$H$933, 8, FALSE)</f>
        <v>STL</v>
      </c>
      <c r="H336" s="71">
        <f>VLOOKUP($B336, Paste!$A$3:$H$933, 2, FALSE)</f>
        <v>74</v>
      </c>
      <c r="I336" s="71">
        <f>VLOOKUP($B336, Paste!$A$3:$H$933, 3, FALSE)</f>
        <v>9.1287466254851548</v>
      </c>
      <c r="J336" s="71">
        <f t="shared" si="5"/>
        <v>22.004096568959284</v>
      </c>
      <c r="K336" s="71">
        <f>VLOOKUP($B336, Paste!$A$3:$H$933, 4, FALSE)</f>
        <v>31.132843194444437</v>
      </c>
      <c r="L336" s="11" t="str">
        <f>IF(ISBLANK(VLOOKUP(B336, 'SOG&amp;PlusMinus'!$B$7:$E$912, 3, FALSE)), "", VLOOKUP(B336,'SOG&amp;PlusMinus'!$B$7:$E$912, 3, FALSE))</f>
        <v>D</v>
      </c>
      <c r="M336" s="11">
        <f>IF(ISBLANK(VLOOKUP(B336, 'SOG&amp;PlusMinus'!$B$7:$E$912, 4, FALSE)), "", VLOOKUP(B336, 'SOG&amp;PlusMinus'!$B$7:$E$912, 4, FALSE))</f>
        <v>2</v>
      </c>
      <c r="N336" s="71">
        <f>VLOOKUP($B336, Paste!$A$3:$H$933, 5, FALSE)</f>
        <v>53.28</v>
      </c>
      <c r="O336" s="11">
        <f>IF(ISERROR(VLOOKUP(B336, Paste!$AB$3:$AE$2349, 3, FALSE)), "", VLOOKUP(B336, Paste!$AB$3:$AE$2349, 3, FALSE))</f>
        <v>111</v>
      </c>
      <c r="P336" s="11">
        <f>IF(ISERROR(VLOOKUP(B336, Paste!$AB$3:$AC$2343, 2, FALSE)), "", VLOOKUP(B336, Paste!$AB$3:$AC$2343, 2, FALSE))</f>
        <v>68</v>
      </c>
      <c r="Q336" s="11">
        <f>IF(ISERROR(VLOOKUP(B336, Paste!$AB$3:$AE$2349, 4, FALSE)), "", VLOOKUP(B336, Paste!$AB$3:$AE$2349, 4, FALSE))</f>
        <v>104</v>
      </c>
      <c r="R336" s="11">
        <f>IF(ISERROR(VLOOKUP(B336, Paste!$N$3:$N$250, 1, FALSE)), "", VLOOKUP(B336, Paste!$N$3:$O$250, 2, FALSE))</f>
        <v>42</v>
      </c>
      <c r="S336" s="27">
        <f>VLOOKUP($B336, Paste!$W$3:$Z$10064, IF($H$4="Cap Hit",3, IF($H$4="AAV", 4, 2)), FALSE)</f>
        <v>0.85</v>
      </c>
      <c r="T336" s="11" t="str">
        <f>IF(ISERROR(VLOOKUP(B336, Paste!$Q$3:$Q$245, 1, FALSE)), "", VLOOKUP(B336, Paste!$Q$3:$R$245, 2, FALSE))</f>
        <v/>
      </c>
      <c r="U336" s="18" t="str">
        <f>IF(VLOOKUP(B336, 'Points&amp;Potential'!$B$7:$O$943, 14, FALSE)=0, "", VLOOKUP(B336, 'Points&amp;Potential'!$B$7:$O$943, 14, FALSE))</f>
        <v/>
      </c>
      <c r="V336" s="7" t="str">
        <f>IF(ISERROR(VLOOKUP(B336, Paste!$T$3:$T$1045, 1, FALSE)), "", VLOOKUP(B336, Paste!$T$3:$U$1144, 2, FALSE))</f>
        <v/>
      </c>
    </row>
    <row r="337" spans="1:22">
      <c r="A337" s="11">
        <v>331</v>
      </c>
      <c r="B337" s="67" t="s">
        <v>361</v>
      </c>
      <c r="C337" s="11">
        <f>VLOOKUP(B337, Paste!$AG$3:$AH$2083, 2, FALSE)</f>
        <v>19.899999999999999</v>
      </c>
      <c r="D337" s="11" t="str">
        <f>VLOOKUP($B337, Paste!$A$3:$H$933, 6, FALSE)</f>
        <v>C</v>
      </c>
      <c r="E337" s="11">
        <f>IFERROR(VLOOKUP($B337, Paste!$J$3:$L$933, 3, FALSE), "")</f>
        <v>65</v>
      </c>
      <c r="F337" s="11">
        <f>IFERROR(VLOOKUP($B337, Paste!$J$3:$L$933, 2, FALSE), "")</f>
        <v>90</v>
      </c>
      <c r="G337" s="11" t="str">
        <f>VLOOKUP($B337, Paste!$A$3:$H$933, 8, FALSE)</f>
        <v>UTA</v>
      </c>
      <c r="H337" s="71">
        <f>VLOOKUP($B337, Paste!$A$3:$H$933, 2, FALSE)</f>
        <v>68</v>
      </c>
      <c r="I337" s="71">
        <f>VLOOKUP($B337, Paste!$A$3:$H$933, 3, FALSE)</f>
        <v>13.600000000000001</v>
      </c>
      <c r="J337" s="71">
        <f t="shared" si="5"/>
        <v>17.509692479674797</v>
      </c>
      <c r="K337" s="71">
        <f>VLOOKUP($B337, Paste!$A$3:$H$933, 4, FALSE)</f>
        <v>31.109692479674798</v>
      </c>
      <c r="L337" s="11" t="str">
        <f>IF(ISBLANK(VLOOKUP(B337, 'SOG&amp;PlusMinus'!$B$7:$E$912, 3, FALSE)), "", VLOOKUP(B337,'SOG&amp;PlusMinus'!$B$7:$E$912, 3, FALSE))</f>
        <v>C</v>
      </c>
      <c r="M337" s="11">
        <f>IF(ISBLANK(VLOOKUP(B337, 'SOG&amp;PlusMinus'!$B$7:$E$912, 4, FALSE)), "", VLOOKUP(B337, 'SOG&amp;PlusMinus'!$B$7:$E$912, 4, FALSE))</f>
        <v>2</v>
      </c>
      <c r="N337" s="71">
        <f>VLOOKUP($B337, Paste!$A$3:$H$933, 5, FALSE)</f>
        <v>35.25925925925926</v>
      </c>
      <c r="O337" s="11">
        <f>IF(ISERROR(VLOOKUP(B337, Paste!$AB$3:$AE$2349, 3, FALSE)), "", VLOOKUP(B337, Paste!$AB$3:$AE$2349, 3, FALSE))</f>
        <v>85</v>
      </c>
      <c r="P337" s="11">
        <f>IF(ISERROR(VLOOKUP(B337, Paste!$AB$3:$AC$2343, 2, FALSE)), "", VLOOKUP(B337, Paste!$AB$3:$AC$2343, 2, FALSE))</f>
        <v>27</v>
      </c>
      <c r="Q337" s="11">
        <f>IF(ISERROR(VLOOKUP(B337, Paste!$AB$3:$AE$2349, 4, FALSE)), "", VLOOKUP(B337, Paste!$AB$3:$AE$2349, 4, FALSE))</f>
        <v>136</v>
      </c>
      <c r="R337" s="11">
        <f>IF(ISERROR(VLOOKUP(B337, Paste!$N$3:$N$250, 1, FALSE)), "", VLOOKUP(B337, Paste!$N$3:$O$250, 2, FALSE))</f>
        <v>60</v>
      </c>
      <c r="S337" s="27">
        <f>VLOOKUP($B337, Paste!$W$3:$Z$10064, IF($H$4="Cap Hit",3, IF($H$4="AAV", 4, 2)), FALSE)</f>
        <v>1.9424999999999999</v>
      </c>
      <c r="T337" s="11" t="str">
        <f>IF(ISERROR(VLOOKUP(B337, Paste!$Q$3:$Q$245, 1, FALSE)), "", VLOOKUP(B337, Paste!$Q$3:$R$245, 2, FALSE))</f>
        <v/>
      </c>
      <c r="U337" s="18" t="str">
        <f>IF(VLOOKUP(B337, 'Points&amp;Potential'!$B$7:$O$943, 14, FALSE)=0, "", VLOOKUP(B337, 'Points&amp;Potential'!$B$7:$O$943, 14, FALSE))</f>
        <v/>
      </c>
      <c r="V337" s="7" t="str">
        <f>IF(ISERROR(VLOOKUP(B337, Paste!$T$3:$T$1045, 1, FALSE)), "", VLOOKUP(B337, Paste!$T$3:$U$1144, 2, FALSE))</f>
        <v>Y</v>
      </c>
    </row>
    <row r="338" spans="1:22">
      <c r="A338" s="11">
        <v>332</v>
      </c>
      <c r="B338" s="67" t="s">
        <v>362</v>
      </c>
      <c r="C338" s="11">
        <f>VLOOKUP(B338, Paste!$AG$3:$AH$2083, 2, FALSE)</f>
        <v>22.3</v>
      </c>
      <c r="D338" s="11" t="str">
        <f>VLOOKUP($B338, Paste!$A$3:$H$933, 6, FALSE)</f>
        <v>LW</v>
      </c>
      <c r="E338" s="11">
        <f>IFERROR(VLOOKUP($B338, Paste!$J$3:$L$933, 3, FALSE), "")</f>
        <v>55</v>
      </c>
      <c r="F338" s="11">
        <f>IFERROR(VLOOKUP($B338, Paste!$J$3:$L$933, 2, FALSE), "")</f>
        <v>77</v>
      </c>
      <c r="G338" s="11" t="str">
        <f>VLOOKUP($B338, Paste!$A$3:$H$933, 8, FALSE)</f>
        <v>BUF</v>
      </c>
      <c r="H338" s="71">
        <f>VLOOKUP($B338, Paste!$A$3:$H$933, 2, FALSE)</f>
        <v>69</v>
      </c>
      <c r="I338" s="71">
        <f>VLOOKUP($B338, Paste!$A$3:$H$933, 3, FALSE)</f>
        <v>13</v>
      </c>
      <c r="J338" s="71">
        <f t="shared" si="5"/>
        <v>18.067058333333328</v>
      </c>
      <c r="K338" s="71">
        <f>VLOOKUP($B338, Paste!$A$3:$H$933, 4, FALSE)</f>
        <v>31.067058333333328</v>
      </c>
      <c r="L338" s="11" t="str">
        <f>IF(ISBLANK(VLOOKUP(B338, 'SOG&amp;PlusMinus'!$B$7:$E$912, 3, FALSE)), "", VLOOKUP(B338,'SOG&amp;PlusMinus'!$B$7:$E$912, 3, FALSE))</f>
        <v>B</v>
      </c>
      <c r="M338" s="11">
        <f>IF(ISBLANK(VLOOKUP(B338, 'SOG&amp;PlusMinus'!$B$7:$E$912, 4, FALSE)), "", VLOOKUP(B338, 'SOG&amp;PlusMinus'!$B$7:$E$912, 4, FALSE))</f>
        <v>2</v>
      </c>
      <c r="N338" s="71">
        <f>VLOOKUP($B338, Paste!$A$3:$H$933, 5, FALSE)</f>
        <v>16</v>
      </c>
      <c r="O338" s="11">
        <f>IF(ISERROR(VLOOKUP(B338, Paste!$AB$3:$AE$2349, 3, FALSE)), "", VLOOKUP(B338, Paste!$AB$3:$AE$2349, 3, FALSE))</f>
        <v>6</v>
      </c>
      <c r="P338" s="11">
        <f>IF(ISERROR(VLOOKUP(B338, Paste!$AB$3:$AC$2343, 2, FALSE)), "", VLOOKUP(B338, Paste!$AB$3:$AC$2343, 2, FALSE))</f>
        <v>38</v>
      </c>
      <c r="Q338" s="11">
        <f>IF(ISERROR(VLOOKUP(B338, Paste!$AB$3:$AE$2349, 4, FALSE)), "", VLOOKUP(B338, Paste!$AB$3:$AE$2349, 4, FALSE))</f>
        <v>83</v>
      </c>
      <c r="R338" s="11" t="str">
        <f>IF(ISERROR(VLOOKUP(B338, Paste!$N$3:$N$250, 1, FALSE)), "", VLOOKUP(B338, Paste!$N$3:$O$250, 2, FALSE))</f>
        <v/>
      </c>
      <c r="S338" s="27">
        <f>VLOOKUP($B338, Paste!$W$3:$Z$10064, IF($H$4="Cap Hit",3, IF($H$4="AAV", 4, 2)), FALSE)</f>
        <v>1.361666</v>
      </c>
      <c r="T338" s="11" t="str">
        <f>IF(ISERROR(VLOOKUP(B338, Paste!$Q$3:$Q$245, 1, FALSE)), "", VLOOKUP(B338, Paste!$Q$3:$R$245, 2, FALSE))</f>
        <v>Y</v>
      </c>
      <c r="U338" s="18" t="str">
        <f>IF(VLOOKUP(B338, 'Points&amp;Potential'!$B$7:$O$943, 14, FALSE)=0, "", VLOOKUP(B338, 'Points&amp;Potential'!$B$7:$O$943, 14, FALSE))</f>
        <v/>
      </c>
      <c r="V338" s="7" t="str">
        <f>IF(ISERROR(VLOOKUP(B338, Paste!$T$3:$T$1045, 1, FALSE)), "", VLOOKUP(B338, Paste!$T$3:$U$1144, 2, FALSE))</f>
        <v/>
      </c>
    </row>
    <row r="339" spans="1:22">
      <c r="A339" s="11">
        <v>333</v>
      </c>
      <c r="B339" s="67" t="s">
        <v>363</v>
      </c>
      <c r="C339" s="11">
        <f>VLOOKUP(B339, Paste!$AG$3:$AH$2083, 2, FALSE)</f>
        <v>30.1</v>
      </c>
      <c r="D339" s="11" t="str">
        <f>VLOOKUP($B339, Paste!$A$3:$H$933, 6, FALSE)</f>
        <v>C</v>
      </c>
      <c r="E339" s="11">
        <f>IFERROR(VLOOKUP($B339, Paste!$J$3:$L$933, 3, FALSE), "")</f>
        <v>42</v>
      </c>
      <c r="F339" s="11">
        <f>IFERROR(VLOOKUP($B339, Paste!$J$3:$L$933, 2, FALSE), "")</f>
        <v>55</v>
      </c>
      <c r="G339" s="11" t="str">
        <f>VLOOKUP($B339, Paste!$A$3:$H$933, 8, FALSE)</f>
        <v>STL</v>
      </c>
      <c r="H339" s="71">
        <f>VLOOKUP($B339, Paste!$A$3:$H$933, 2, FALSE)</f>
        <v>72.666666666666671</v>
      </c>
      <c r="I339" s="71">
        <f>VLOOKUP($B339, Paste!$A$3:$H$933, 3, FALSE)</f>
        <v>14.533333333333335</v>
      </c>
      <c r="J339" s="71">
        <f t="shared" si="5"/>
        <v>16.513545416666666</v>
      </c>
      <c r="K339" s="71">
        <f>VLOOKUP($B339, Paste!$A$3:$H$933, 4, FALSE)</f>
        <v>31.046878750000001</v>
      </c>
      <c r="L339" s="11" t="str">
        <f>IF(ISBLANK(VLOOKUP(B339, 'SOG&amp;PlusMinus'!$B$7:$E$912, 3, FALSE)), "", VLOOKUP(B339,'SOG&amp;PlusMinus'!$B$7:$E$912, 3, FALSE))</f>
        <v>B</v>
      </c>
      <c r="M339" s="11" t="str">
        <f>IF(ISBLANK(VLOOKUP(B339, 'SOG&amp;PlusMinus'!$B$7:$E$912, 4, FALSE)), "", VLOOKUP(B339, 'SOG&amp;PlusMinus'!$B$7:$E$912, 4, FALSE))</f>
        <v/>
      </c>
      <c r="N339" s="71">
        <f>VLOOKUP($B339, Paste!$A$3:$H$933, 5, FALSE)</f>
        <v>18.509433962264151</v>
      </c>
      <c r="O339" s="11">
        <f>IF(ISERROR(VLOOKUP(B339, Paste!$AB$3:$AE$2349, 3, FALSE)), "", VLOOKUP(B339, Paste!$AB$3:$AE$2349, 3, FALSE))</f>
        <v>51</v>
      </c>
      <c r="P339" s="11">
        <f>IF(ISERROR(VLOOKUP(B339, Paste!$AB$3:$AC$2343, 2, FALSE)), "", VLOOKUP(B339, Paste!$AB$3:$AC$2343, 2, FALSE))</f>
        <v>32</v>
      </c>
      <c r="Q339" s="11">
        <f>IF(ISERROR(VLOOKUP(B339, Paste!$AB$3:$AE$2349, 4, FALSE)), "", VLOOKUP(B339, Paste!$AB$3:$AE$2349, 4, FALSE))</f>
        <v>109</v>
      </c>
      <c r="R339" s="11" t="str">
        <f>IF(ISERROR(VLOOKUP(B339, Paste!$N$3:$N$250, 1, FALSE)), "", VLOOKUP(B339, Paste!$N$3:$O$250, 2, FALSE))</f>
        <v/>
      </c>
      <c r="S339" s="27">
        <f>VLOOKUP($B339, Paste!$W$3:$Z$10064, IF($H$4="Cap Hit",3, IF($H$4="AAV", 4, 2)), FALSE)</f>
        <v>4.125</v>
      </c>
      <c r="T339" s="11" t="str">
        <f>IF(ISERROR(VLOOKUP(B339, Paste!$Q$3:$Q$245, 1, FALSE)), "", VLOOKUP(B339, Paste!$Q$3:$R$245, 2, FALSE))</f>
        <v>Y</v>
      </c>
      <c r="U339" s="18" t="str">
        <f>IF(VLOOKUP(B339, 'Points&amp;Potential'!$B$7:$O$943, 14, FALSE)=0, "", VLOOKUP(B339, 'Points&amp;Potential'!$B$7:$O$943, 14, FALSE))</f>
        <v/>
      </c>
      <c r="V339" s="7" t="str">
        <f>IF(ISERROR(VLOOKUP(B339, Paste!$T$3:$T$1045, 1, FALSE)), "", VLOOKUP(B339, Paste!$T$3:$U$1144, 2, FALSE))</f>
        <v/>
      </c>
    </row>
    <row r="340" spans="1:22">
      <c r="A340" s="11">
        <v>334</v>
      </c>
      <c r="B340" s="67" t="s">
        <v>364</v>
      </c>
      <c r="C340" s="11">
        <f>VLOOKUP(B340, Paste!$AG$3:$AH$2083, 2, FALSE)</f>
        <v>33.5</v>
      </c>
      <c r="D340" s="11" t="str">
        <f>VLOOKUP($B340, Paste!$A$3:$H$933, 6, FALSE)</f>
        <v>C</v>
      </c>
      <c r="E340" s="11">
        <f>IFERROR(VLOOKUP($B340, Paste!$J$3:$L$933, 3, FALSE), "")</f>
        <v>40</v>
      </c>
      <c r="F340" s="11">
        <f>IFERROR(VLOOKUP($B340, Paste!$J$3:$L$933, 2, FALSE), "")</f>
        <v>65</v>
      </c>
      <c r="G340" s="11" t="str">
        <f>VLOOKUP($B340, Paste!$A$3:$H$933, 8, FALSE)</f>
        <v>PHI</v>
      </c>
      <c r="H340" s="71">
        <f>VLOOKUP($B340, Paste!$A$3:$H$933, 2, FALSE)</f>
        <v>79</v>
      </c>
      <c r="I340" s="71">
        <f>VLOOKUP($B340, Paste!$A$3:$H$933, 3, FALSE)</f>
        <v>12.413222217368624</v>
      </c>
      <c r="J340" s="71">
        <f t="shared" si="5"/>
        <v>18.574422449298041</v>
      </c>
      <c r="K340" s="71">
        <f>VLOOKUP($B340, Paste!$A$3:$H$933, 4, FALSE)</f>
        <v>30.987644666666665</v>
      </c>
      <c r="L340" s="11" t="str">
        <f>IF(ISBLANK(VLOOKUP(B340, 'SOG&amp;PlusMinus'!$B$7:$E$912, 3, FALSE)), "", VLOOKUP(B340,'SOG&amp;PlusMinus'!$B$7:$E$912, 3, FALSE))</f>
        <v>C</v>
      </c>
      <c r="M340" s="11" t="str">
        <f>IF(ISBLANK(VLOOKUP(B340, 'SOG&amp;PlusMinus'!$B$7:$E$912, 4, FALSE)), "", VLOOKUP(B340, 'SOG&amp;PlusMinus'!$B$7:$E$912, 4, FALSE))</f>
        <v/>
      </c>
      <c r="N340" s="71">
        <f>VLOOKUP($B340, Paste!$A$3:$H$933, 5, FALSE)</f>
        <v>34.1991341991342</v>
      </c>
      <c r="O340" s="11">
        <f>IF(ISERROR(VLOOKUP(B340, Paste!$AB$3:$AE$2349, 3, FALSE)), "", VLOOKUP(B340, Paste!$AB$3:$AE$2349, 3, FALSE))</f>
        <v>72</v>
      </c>
      <c r="P340" s="11">
        <f>IF(ISERROR(VLOOKUP(B340, Paste!$AB$3:$AC$2343, 2, FALSE)), "", VLOOKUP(B340, Paste!$AB$3:$AC$2343, 2, FALSE))</f>
        <v>40</v>
      </c>
      <c r="Q340" s="11">
        <f>IF(ISERROR(VLOOKUP(B340, Paste!$AB$3:$AE$2349, 4, FALSE)), "", VLOOKUP(B340, Paste!$AB$3:$AE$2349, 4, FALSE))</f>
        <v>126</v>
      </c>
      <c r="R340" s="11" t="str">
        <f>IF(ISERROR(VLOOKUP(B340, Paste!$N$3:$N$250, 1, FALSE)), "", VLOOKUP(B340, Paste!$N$3:$O$250, 2, FALSE))</f>
        <v/>
      </c>
      <c r="S340" s="27">
        <f>VLOOKUP($B340, Paste!$W$3:$Z$10064, IF($H$4="Cap Hit",3, IF($H$4="AAV", 4, 2)), FALSE)</f>
        <v>7.75</v>
      </c>
      <c r="T340" s="11" t="str">
        <f>IF(ISERROR(VLOOKUP(B340, Paste!$Q$3:$Q$245, 1, FALSE)), "", VLOOKUP(B340, Paste!$Q$3:$R$245, 2, FALSE))</f>
        <v/>
      </c>
      <c r="U340" s="18" t="str">
        <f>IF(VLOOKUP(B340, 'Points&amp;Potential'!$B$7:$O$943, 14, FALSE)=0, "", VLOOKUP(B340, 'Points&amp;Potential'!$B$7:$O$943, 14, FALSE))</f>
        <v/>
      </c>
      <c r="V340" s="7" t="str">
        <f>IF(ISERROR(VLOOKUP(B340, Paste!$T$3:$T$1045, 1, FALSE)), "", VLOOKUP(B340, Paste!$T$3:$U$1144, 2, FALSE))</f>
        <v/>
      </c>
    </row>
    <row r="341" spans="1:22">
      <c r="A341" s="11">
        <v>335</v>
      </c>
      <c r="B341" s="67" t="s">
        <v>365</v>
      </c>
      <c r="C341" s="11">
        <f>VLOOKUP(B341, Paste!$AG$3:$AH$2083, 2, FALSE)</f>
        <v>34.9</v>
      </c>
      <c r="D341" s="11" t="str">
        <f>VLOOKUP($B341, Paste!$A$3:$H$933, 6, FALSE)</f>
        <v>LD</v>
      </c>
      <c r="E341" s="11" t="str">
        <f>IFERROR(VLOOKUP($B341, Paste!$J$3:$L$933, 3, FALSE), "")</f>
        <v/>
      </c>
      <c r="F341" s="11" t="str">
        <f>IFERROR(VLOOKUP($B341, Paste!$J$3:$L$933, 2, FALSE), "")</f>
        <v/>
      </c>
      <c r="G341" s="11" t="str">
        <f>VLOOKUP($B341, Paste!$A$3:$H$933, 8, FALSE)</f>
        <v>SJS</v>
      </c>
      <c r="H341" s="71">
        <f>VLOOKUP($B341, Paste!$A$3:$H$933, 2, FALSE)</f>
        <v>82</v>
      </c>
      <c r="I341" s="71">
        <f>VLOOKUP($B341, Paste!$A$3:$H$933, 3, FALSE)</f>
        <v>4.7544136130427441</v>
      </c>
      <c r="J341" s="71">
        <f t="shared" si="5"/>
        <v>26.205424386957255</v>
      </c>
      <c r="K341" s="71">
        <f>VLOOKUP($B341, Paste!$A$3:$H$933, 4, FALSE)</f>
        <v>30.959837999999998</v>
      </c>
      <c r="L341" s="11" t="str">
        <f>IF(ISBLANK(VLOOKUP(B341, 'SOG&amp;PlusMinus'!$B$7:$E$912, 3, FALSE)), "", VLOOKUP(B341,'SOG&amp;PlusMinus'!$B$7:$E$912, 3, FALSE))</f>
        <v>D</v>
      </c>
      <c r="M341" s="11">
        <f>IF(ISBLANK(VLOOKUP(B341, 'SOG&amp;PlusMinus'!$B$7:$E$912, 4, FALSE)), "", VLOOKUP(B341, 'SOG&amp;PlusMinus'!$B$7:$E$912, 4, FALSE))</f>
        <v>2</v>
      </c>
      <c r="N341" s="71">
        <f>VLOOKUP($B341, Paste!$A$3:$H$933, 5, FALSE)</f>
        <v>36.9</v>
      </c>
      <c r="O341" s="11">
        <f>IF(ISERROR(VLOOKUP(B341, Paste!$AB$3:$AE$2349, 3, FALSE)), "", VLOOKUP(B341, Paste!$AB$3:$AE$2349, 3, FALSE))</f>
        <v>116</v>
      </c>
      <c r="P341" s="11">
        <f>IF(ISERROR(VLOOKUP(B341, Paste!$AB$3:$AC$2343, 2, FALSE)), "", VLOOKUP(B341, Paste!$AB$3:$AC$2343, 2, FALSE))</f>
        <v>70</v>
      </c>
      <c r="Q341" s="11">
        <f>IF(ISERROR(VLOOKUP(B341, Paste!$AB$3:$AE$2349, 4, FALSE)), "", VLOOKUP(B341, Paste!$AB$3:$AE$2349, 4, FALSE))</f>
        <v>98</v>
      </c>
      <c r="R341" s="11" t="str">
        <f>IF(ISERROR(VLOOKUP(B341, Paste!$N$3:$N$250, 1, FALSE)), "", VLOOKUP(B341, Paste!$N$3:$O$250, 2, FALSE))</f>
        <v/>
      </c>
      <c r="S341" s="27">
        <f>VLOOKUP($B341, Paste!$W$3:$Z$10064, IF($H$4="Cap Hit",3, IF($H$4="AAV", 4, 2)), FALSE)</f>
        <v>6.5</v>
      </c>
      <c r="T341" s="11" t="str">
        <f>IF(ISERROR(VLOOKUP(B341, Paste!$Q$3:$Q$245, 1, FALSE)), "", VLOOKUP(B341, Paste!$Q$3:$R$245, 2, FALSE))</f>
        <v/>
      </c>
      <c r="U341" s="18" t="str">
        <f>IF(VLOOKUP(B341, 'Points&amp;Potential'!$B$7:$O$943, 14, FALSE)=0, "", VLOOKUP(B341, 'Points&amp;Potential'!$B$7:$O$943, 14, FALSE))</f>
        <v/>
      </c>
      <c r="V341" s="7" t="str">
        <f>IF(ISERROR(VLOOKUP(B341, Paste!$T$3:$T$1045, 1, FALSE)), "", VLOOKUP(B341, Paste!$T$3:$U$1144, 2, FALSE))</f>
        <v/>
      </c>
    </row>
    <row r="342" spans="1:22">
      <c r="A342" s="11">
        <v>336</v>
      </c>
      <c r="B342" s="67" t="s">
        <v>366</v>
      </c>
      <c r="C342" s="11">
        <f>VLOOKUP(B342, Paste!$AG$3:$AH$2083, 2, FALSE)</f>
        <v>30.6</v>
      </c>
      <c r="D342" s="11" t="str">
        <f>VLOOKUP($B342, Paste!$A$3:$H$933, 6, FALSE)</f>
        <v>LD</v>
      </c>
      <c r="E342" s="11">
        <f>IFERROR(VLOOKUP($B342, Paste!$J$3:$L$933, 3, FALSE), "")</f>
        <v>30</v>
      </c>
      <c r="F342" s="11">
        <f>IFERROR(VLOOKUP($B342, Paste!$J$3:$L$933, 2, FALSE), "")</f>
        <v>38</v>
      </c>
      <c r="G342" s="11" t="str">
        <f>VLOOKUP($B342, Paste!$A$3:$H$933, 8, FALSE)</f>
        <v>NYR</v>
      </c>
      <c r="H342" s="71">
        <f>VLOOKUP($B342, Paste!$A$3:$H$933, 2, FALSE)</f>
        <v>82.333333333333329</v>
      </c>
      <c r="I342" s="71">
        <f>VLOOKUP($B342, Paste!$A$3:$H$933, 3, FALSE)</f>
        <v>8.4208378088239488</v>
      </c>
      <c r="J342" s="71">
        <f t="shared" si="5"/>
        <v>22.470941198490863</v>
      </c>
      <c r="K342" s="71">
        <f>VLOOKUP($B342, Paste!$A$3:$H$933, 4, FALSE)</f>
        <v>30.89177900731481</v>
      </c>
      <c r="L342" s="11" t="str">
        <f>IF(ISBLANK(VLOOKUP(B342, 'SOG&amp;PlusMinus'!$B$7:$E$912, 3, FALSE)), "", VLOOKUP(B342,'SOG&amp;PlusMinus'!$B$7:$E$912, 3, FALSE))</f>
        <v>D</v>
      </c>
      <c r="M342" s="11" t="str">
        <f>IF(ISBLANK(VLOOKUP(B342, 'SOG&amp;PlusMinus'!$B$7:$E$912, 4, FALSE)), "", VLOOKUP(B342, 'SOG&amp;PlusMinus'!$B$7:$E$912, 4, FALSE))</f>
        <v/>
      </c>
      <c r="N342" s="71">
        <f>VLOOKUP($B342, Paste!$A$3:$H$933, 5, FALSE)</f>
        <v>36.213001383125864</v>
      </c>
      <c r="O342" s="11">
        <f>IF(ISERROR(VLOOKUP(B342, Paste!$AB$3:$AE$2349, 3, FALSE)), "", VLOOKUP(B342, Paste!$AB$3:$AE$2349, 3, FALSE))</f>
        <v>49</v>
      </c>
      <c r="P342" s="11">
        <f>IF(ISERROR(VLOOKUP(B342, Paste!$AB$3:$AC$2343, 2, FALSE)), "", VLOOKUP(B342, Paste!$AB$3:$AC$2343, 2, FALSE))</f>
        <v>107</v>
      </c>
      <c r="Q342" s="11">
        <f>IF(ISERROR(VLOOKUP(B342, Paste!$AB$3:$AE$2349, 4, FALSE)), "", VLOOKUP(B342, Paste!$AB$3:$AE$2349, 4, FALSE))</f>
        <v>115</v>
      </c>
      <c r="R342" s="11" t="str">
        <f>IF(ISERROR(VLOOKUP(B342, Paste!$N$3:$N$250, 1, FALSE)), "", VLOOKUP(B342, Paste!$N$3:$O$250, 2, FALSE))</f>
        <v/>
      </c>
      <c r="S342" s="27">
        <f>VLOOKUP($B342, Paste!$W$3:$Z$10064, IF($H$4="Cap Hit",3, IF($H$4="AAV", 4, 2)), FALSE)</f>
        <v>7</v>
      </c>
      <c r="T342" s="11" t="str">
        <f>IF(ISERROR(VLOOKUP(B342, Paste!$Q$3:$Q$245, 1, FALSE)), "", VLOOKUP(B342, Paste!$Q$3:$R$245, 2, FALSE))</f>
        <v/>
      </c>
      <c r="U342" s="18" t="str">
        <f>IF(VLOOKUP(B342, 'Points&amp;Potential'!$B$7:$O$943, 14, FALSE)=0, "", VLOOKUP(B342, 'Points&amp;Potential'!$B$7:$O$943, 14, FALSE))</f>
        <v/>
      </c>
      <c r="V342" s="7" t="str">
        <f>IF(ISERROR(VLOOKUP(B342, Paste!$T$3:$T$1045, 1, FALSE)), "", VLOOKUP(B342, Paste!$T$3:$U$1144, 2, FALSE))</f>
        <v/>
      </c>
    </row>
    <row r="343" spans="1:22">
      <c r="A343" s="11">
        <v>337</v>
      </c>
      <c r="B343" s="67" t="s">
        <v>367</v>
      </c>
      <c r="C343" s="11">
        <f>VLOOKUP(B343, Paste!$AG$3:$AH$2083, 2, FALSE)</f>
        <v>25.9</v>
      </c>
      <c r="D343" s="11" t="str">
        <f>VLOOKUP($B343, Paste!$A$3:$H$933, 6, FALSE)</f>
        <v>LW</v>
      </c>
      <c r="E343" s="11">
        <f>IFERROR(VLOOKUP($B343, Paste!$J$3:$L$933, 3, FALSE), "")</f>
        <v>37</v>
      </c>
      <c r="F343" s="11">
        <f>IFERROR(VLOOKUP($B343, Paste!$J$3:$L$933, 2, FALSE), "")</f>
        <v>65</v>
      </c>
      <c r="G343" s="11" t="str">
        <f>VLOOKUP($B343, Paste!$A$3:$H$933, 8, FALSE)</f>
        <v>STL</v>
      </c>
      <c r="H343" s="71">
        <f>VLOOKUP($B343, Paste!$A$3:$H$933, 2, FALSE)</f>
        <v>64</v>
      </c>
      <c r="I343" s="71">
        <f>VLOOKUP($B343, Paste!$A$3:$H$933, 3, FALSE)</f>
        <v>11.2</v>
      </c>
      <c r="J343" s="71">
        <f t="shared" si="5"/>
        <v>19.535413333333331</v>
      </c>
      <c r="K343" s="71">
        <f>VLOOKUP($B343, Paste!$A$3:$H$933, 4, FALSE)</f>
        <v>30.73541333333333</v>
      </c>
      <c r="L343" s="11" t="str">
        <f>IF(ISBLANK(VLOOKUP(B343, 'SOG&amp;PlusMinus'!$B$7:$E$912, 3, FALSE)), "", VLOOKUP(B343,'SOG&amp;PlusMinus'!$B$7:$E$912, 3, FALSE))</f>
        <v>C</v>
      </c>
      <c r="M343" s="11" t="str">
        <f>IF(ISBLANK(VLOOKUP(B343, 'SOG&amp;PlusMinus'!$B$7:$E$912, 4, FALSE)), "", VLOOKUP(B343, 'SOG&amp;PlusMinus'!$B$7:$E$912, 4, FALSE))</f>
        <v/>
      </c>
      <c r="N343" s="71">
        <f>VLOOKUP($B343, Paste!$A$3:$H$933, 5, FALSE)</f>
        <v>15.36</v>
      </c>
      <c r="O343" s="11">
        <f>IF(ISERROR(VLOOKUP(B343, Paste!$AB$3:$AE$2349, 3, FALSE)), "", VLOOKUP(B343, Paste!$AB$3:$AE$2349, 3, FALSE))</f>
        <v>48</v>
      </c>
      <c r="P343" s="11">
        <f>IF(ISERROR(VLOOKUP(B343, Paste!$AB$3:$AC$2343, 2, FALSE)), "", VLOOKUP(B343, Paste!$AB$3:$AC$2343, 2, FALSE))</f>
        <v>17</v>
      </c>
      <c r="Q343" s="11">
        <f>IF(ISERROR(VLOOKUP(B343, Paste!$AB$3:$AE$2349, 4, FALSE)), "", VLOOKUP(B343, Paste!$AB$3:$AE$2349, 4, FALSE))</f>
        <v>83</v>
      </c>
      <c r="R343" s="11" t="str">
        <f>IF(ISERROR(VLOOKUP(B343, Paste!$N$3:$N$250, 1, FALSE)), "", VLOOKUP(B343, Paste!$N$3:$O$250, 2, FALSE))</f>
        <v/>
      </c>
      <c r="S343" s="27">
        <f>VLOOKUP($B343, Paste!$W$3:$Z$10064, IF($H$4="Cap Hit",3, IF($H$4="AAV", 4, 2)), FALSE)</f>
        <v>2</v>
      </c>
      <c r="T343" s="11" t="str">
        <f>IF(ISERROR(VLOOKUP(B343, Paste!$Q$3:$Q$245, 1, FALSE)), "", VLOOKUP(B343, Paste!$Q$3:$R$245, 2, FALSE))</f>
        <v/>
      </c>
      <c r="U343" s="18" t="str">
        <f>IF(VLOOKUP(B343, 'Points&amp;Potential'!$B$7:$O$943, 14, FALSE)=0, "", VLOOKUP(B343, 'Points&amp;Potential'!$B$7:$O$943, 14, FALSE))</f>
        <v/>
      </c>
      <c r="V343" s="7" t="str">
        <f>IF(ISERROR(VLOOKUP(B343, Paste!$T$3:$T$1045, 1, FALSE)), "", VLOOKUP(B343, Paste!$T$3:$U$1144, 2, FALSE))</f>
        <v/>
      </c>
    </row>
    <row r="344" spans="1:22">
      <c r="A344" s="11">
        <v>338</v>
      </c>
      <c r="B344" s="67" t="s">
        <v>368</v>
      </c>
      <c r="C344" s="11">
        <f>VLOOKUP(B344, Paste!$AG$3:$AH$2083, 2, FALSE)</f>
        <v>39.1</v>
      </c>
      <c r="D344" s="11" t="str">
        <f>VLOOKUP($B344, Paste!$A$3:$H$933, 6, FALSE)</f>
        <v>RD</v>
      </c>
      <c r="E344" s="11">
        <f>IFERROR(VLOOKUP($B344, Paste!$J$3:$L$933, 3, FALSE), "")</f>
        <v>33</v>
      </c>
      <c r="F344" s="11">
        <f>IFERROR(VLOOKUP($B344, Paste!$J$3:$L$933, 2, FALSE), "")</f>
        <v>43</v>
      </c>
      <c r="G344" s="11" t="str">
        <f>VLOOKUP($B344, Paste!$A$3:$H$933, 8, FALSE)</f>
        <v>PIT</v>
      </c>
      <c r="H344" s="71">
        <f>VLOOKUP($B344, Paste!$A$3:$H$933, 2, FALSE)</f>
        <v>78.666666666666671</v>
      </c>
      <c r="I344" s="71">
        <f>VLOOKUP($B344, Paste!$A$3:$H$933, 3, FALSE)</f>
        <v>6.7356917295941701</v>
      </c>
      <c r="J344" s="71">
        <f t="shared" si="5"/>
        <v>23.929128062072497</v>
      </c>
      <c r="K344" s="71">
        <f>VLOOKUP($B344, Paste!$A$3:$H$933, 4, FALSE)</f>
        <v>30.664819791666666</v>
      </c>
      <c r="L344" s="11" t="str">
        <f>IF(ISBLANK(VLOOKUP(B344, 'SOG&amp;PlusMinus'!$B$7:$E$912, 3, FALSE)), "", VLOOKUP(B344,'SOG&amp;PlusMinus'!$B$7:$E$912, 3, FALSE))</f>
        <v>C</v>
      </c>
      <c r="M344" s="11">
        <f>IF(ISBLANK(VLOOKUP(B344, 'SOG&amp;PlusMinus'!$B$7:$E$912, 4, FALSE)), "", VLOOKUP(B344, 'SOG&amp;PlusMinus'!$B$7:$E$912, 4, FALSE))</f>
        <v>2</v>
      </c>
      <c r="N344" s="71">
        <f>VLOOKUP($B344, Paste!$A$3:$H$933, 5, FALSE)</f>
        <v>51.98840579710145</v>
      </c>
      <c r="O344" s="11">
        <f>IF(ISERROR(VLOOKUP(B344, Paste!$AB$3:$AE$2349, 3, FALSE)), "", VLOOKUP(B344, Paste!$AB$3:$AE$2349, 3, FALSE))</f>
        <v>94</v>
      </c>
      <c r="P344" s="11">
        <f>IF(ISERROR(VLOOKUP(B344, Paste!$AB$3:$AC$2343, 2, FALSE)), "", VLOOKUP(B344, Paste!$AB$3:$AC$2343, 2, FALSE))</f>
        <v>94</v>
      </c>
      <c r="Q344" s="11">
        <f>IF(ISERROR(VLOOKUP(B344, Paste!$AB$3:$AE$2349, 4, FALSE)), "", VLOOKUP(B344, Paste!$AB$3:$AE$2349, 4, FALSE))</f>
        <v>126</v>
      </c>
      <c r="R344" s="11" t="str">
        <f>IF(ISERROR(VLOOKUP(B344, Paste!$N$3:$N$250, 1, FALSE)), "", VLOOKUP(B344, Paste!$N$3:$O$250, 2, FALSE))</f>
        <v/>
      </c>
      <c r="S344" s="27">
        <f>VLOOKUP($B344, Paste!$W$3:$Z$10064, IF($H$4="Cap Hit",3, IF($H$4="AAV", 4, 2)), FALSE)</f>
        <v>6.1</v>
      </c>
      <c r="T344" s="11" t="str">
        <f>IF(ISERROR(VLOOKUP(B344, Paste!$Q$3:$Q$245, 1, FALSE)), "", VLOOKUP(B344, Paste!$Q$3:$R$245, 2, FALSE))</f>
        <v/>
      </c>
      <c r="U344" s="18" t="str">
        <f>IF(VLOOKUP(B344, 'Points&amp;Potential'!$B$7:$O$943, 14, FALSE)=0, "", VLOOKUP(B344, 'Points&amp;Potential'!$B$7:$O$943, 14, FALSE))</f>
        <v/>
      </c>
      <c r="V344" s="7" t="str">
        <f>IF(ISERROR(VLOOKUP(B344, Paste!$T$3:$T$1045, 1, FALSE)), "", VLOOKUP(B344, Paste!$T$3:$U$1144, 2, FALSE))</f>
        <v/>
      </c>
    </row>
    <row r="345" spans="1:22">
      <c r="A345" s="11">
        <v>339</v>
      </c>
      <c r="B345" s="67" t="s">
        <v>369</v>
      </c>
      <c r="C345" s="11">
        <f>VLOOKUP(B345, Paste!$AG$3:$AH$2083, 2, FALSE)</f>
        <v>34.9</v>
      </c>
      <c r="D345" s="11" t="str">
        <f>VLOOKUP($B345, Paste!$A$3:$H$933, 6, FALSE)</f>
        <v>RW</v>
      </c>
      <c r="E345" s="11">
        <f>IFERROR(VLOOKUP($B345, Paste!$J$3:$L$933, 3, FALSE), "")</f>
        <v>43</v>
      </c>
      <c r="F345" s="11">
        <f>IFERROR(VLOOKUP($B345, Paste!$J$3:$L$933, 2, FALSE), "")</f>
        <v>60</v>
      </c>
      <c r="G345" s="11" t="str">
        <f>VLOOKUP($B345, Paste!$A$3:$H$933, 8, FALSE)</f>
        <v>UFA</v>
      </c>
      <c r="H345" s="71">
        <f>VLOOKUP($B345, Paste!$A$3:$H$933, 2, FALSE)</f>
        <v>76</v>
      </c>
      <c r="I345" s="71">
        <f>VLOOKUP($B345, Paste!$A$3:$H$933, 3, FALSE)</f>
        <v>18.156547816641716</v>
      </c>
      <c r="J345" s="71">
        <f t="shared" si="5"/>
        <v>12.347952183358284</v>
      </c>
      <c r="K345" s="71">
        <f>VLOOKUP($B345, Paste!$A$3:$H$933, 4, FALSE)</f>
        <v>30.5045</v>
      </c>
      <c r="L345" s="11" t="str">
        <f>IF(ISBLANK(VLOOKUP(B345, 'SOG&amp;PlusMinus'!$B$7:$E$912, 3, FALSE)), "", VLOOKUP(B345,'SOG&amp;PlusMinus'!$B$7:$E$912, 3, FALSE))</f>
        <v>C</v>
      </c>
      <c r="M345" s="11">
        <f>IF(ISBLANK(VLOOKUP(B345, 'SOG&amp;PlusMinus'!$B$7:$E$912, 4, FALSE)), "", VLOOKUP(B345, 'SOG&amp;PlusMinus'!$B$7:$E$912, 4, FALSE))</f>
        <v>2</v>
      </c>
      <c r="N345" s="71">
        <f>VLOOKUP($B345, Paste!$A$3:$H$933, 5, FALSE)</f>
        <v>60.594594594594589</v>
      </c>
      <c r="O345" s="11" t="str">
        <f>IF(ISERROR(VLOOKUP(B345, Paste!$AB$3:$AE$2349, 3, FALSE)), "", VLOOKUP(B345, Paste!$AB$3:$AE$2349, 3, FALSE))</f>
        <v/>
      </c>
      <c r="P345" s="11" t="str">
        <f>IF(ISERROR(VLOOKUP(B345, Paste!$AB$3:$AC$2343, 2, FALSE)), "", VLOOKUP(B345, Paste!$AB$3:$AC$2343, 2, FALSE))</f>
        <v/>
      </c>
      <c r="Q345" s="11" t="str">
        <f>IF(ISERROR(VLOOKUP(B345, Paste!$AB$3:$AE$2349, 4, FALSE)), "", VLOOKUP(B345, Paste!$AB$3:$AE$2349, 4, FALSE))</f>
        <v/>
      </c>
      <c r="R345" s="11" t="str">
        <f>IF(ISERROR(VLOOKUP(B345, Paste!$N$3:$N$250, 1, FALSE)), "", VLOOKUP(B345, Paste!$N$3:$O$250, 2, FALSE))</f>
        <v/>
      </c>
      <c r="S345" s="27" t="e">
        <f>VLOOKUP($B345, Paste!$W$3:$Z$10064, IF($H$4="Cap Hit",3, IF($H$4="AAV", 4, 2)), FALSE)</f>
        <v>#N/A</v>
      </c>
      <c r="T345" s="11"/>
      <c r="U345" s="18" t="str">
        <f>IF(VLOOKUP(B345, 'Points&amp;Potential'!$B$7:$O$943, 14, FALSE)=0, "", VLOOKUP(B345, 'Points&amp;Potential'!$B$7:$O$943, 14, FALSE))</f>
        <v/>
      </c>
      <c r="V345" s="7" t="str">
        <f>IF(ISERROR(VLOOKUP(B345, Paste!$T$3:$T$1045, 1, FALSE)), "", VLOOKUP(B345, Paste!$T$3:$U$1144, 2, FALSE))</f>
        <v/>
      </c>
    </row>
    <row r="346" spans="1:22">
      <c r="A346" s="11">
        <v>340</v>
      </c>
      <c r="B346" s="10" t="s">
        <v>370</v>
      </c>
      <c r="C346" s="11">
        <f>VLOOKUP(B346, Paste!$AG$3:$AH$2083, 2, FALSE)</f>
        <v>34.1</v>
      </c>
      <c r="D346" s="11" t="str">
        <f>VLOOKUP($B346, Paste!$A$3:$H$933, 6, FALSE)</f>
        <v>RW</v>
      </c>
      <c r="E346" s="11">
        <f>IFERROR(VLOOKUP($B346, Paste!$J$3:$L$933, 3, FALSE), "")</f>
        <v>35</v>
      </c>
      <c r="F346" s="11">
        <f>IFERROR(VLOOKUP($B346, Paste!$J$3:$L$933, 2, FALSE), "")</f>
        <v>50</v>
      </c>
      <c r="G346" s="11" t="str">
        <f>VLOOKUP($B346, Paste!$A$3:$H$933, 8, FALSE)</f>
        <v>VAN</v>
      </c>
      <c r="H346" s="71">
        <f>VLOOKUP($B346, Paste!$A$3:$H$933, 2, FALSE)</f>
        <v>80.666666666666671</v>
      </c>
      <c r="I346" s="71">
        <f>VLOOKUP($B346, Paste!$A$3:$H$933, 3, FALSE)</f>
        <v>14.048477173041634</v>
      </c>
      <c r="J346" s="71">
        <f t="shared" si="5"/>
        <v>16.393156576958368</v>
      </c>
      <c r="K346" s="71">
        <f>VLOOKUP($B346, Paste!$A$3:$H$933, 4, FALSE)</f>
        <v>30.441633750000005</v>
      </c>
      <c r="L346" s="11" t="str">
        <f>IF(ISBLANK(VLOOKUP(B346, 'SOG&amp;PlusMinus'!$B$7:$E$912, 3, FALSE)), "", VLOOKUP(B346,'SOG&amp;PlusMinus'!$B$7:$E$912, 3, FALSE))</f>
        <v>D</v>
      </c>
      <c r="M346" s="11" t="str">
        <f>IF(ISBLANK(VLOOKUP(B346, 'SOG&amp;PlusMinus'!$B$7:$E$912, 4, FALSE)), "", VLOOKUP(B346, 'SOG&amp;PlusMinus'!$B$7:$E$912, 4, FALSE))</f>
        <v/>
      </c>
      <c r="N346" s="71">
        <f>VLOOKUP($B346, Paste!$A$3:$H$933, 5, FALSE)</f>
        <v>56.466666666666669</v>
      </c>
      <c r="O346" s="11">
        <f>IF(ISERROR(VLOOKUP(B346, Paste!$AB$3:$AE$2349, 3, FALSE)), "", VLOOKUP(B346, Paste!$AB$3:$AE$2349, 3, FALSE))</f>
        <v>97</v>
      </c>
      <c r="P346" s="11">
        <f>IF(ISERROR(VLOOKUP(B346, Paste!$AB$3:$AC$2343, 2, FALSE)), "", VLOOKUP(B346, Paste!$AB$3:$AC$2343, 2, FALSE))</f>
        <v>32</v>
      </c>
      <c r="Q346" s="11">
        <f>IF(ISERROR(VLOOKUP(B346, Paste!$AB$3:$AE$2349, 4, FALSE)), "", VLOOKUP(B346, Paste!$AB$3:$AE$2349, 4, FALSE))</f>
        <v>137</v>
      </c>
      <c r="R346" s="11" t="str">
        <f>IF(ISERROR(VLOOKUP(B346, Paste!$N$3:$N$250, 1, FALSE)), "", VLOOKUP(B346, Paste!$N$3:$O$250, 2, FALSE))</f>
        <v/>
      </c>
      <c r="S346" s="27">
        <f>VLOOKUP($B346, Paste!$W$3:$Z$10064, IF($H$4="Cap Hit",3, IF($H$4="AAV", 4, 2)), FALSE)</f>
        <v>6.5</v>
      </c>
      <c r="T346" s="11" t="str">
        <f>IF(ISERROR(VLOOKUP(B346, Paste!$Q$3:$Q$245, 1, FALSE)), "", VLOOKUP(B346, Paste!$Q$3:$R$245, 2, FALSE))</f>
        <v/>
      </c>
      <c r="U346" s="18" t="str">
        <f>IF(VLOOKUP(B346, 'Points&amp;Potential'!$B$7:$O$943, 14, FALSE)=0, "", VLOOKUP(B346, 'Points&amp;Potential'!$B$7:$O$943, 14, FALSE))</f>
        <v/>
      </c>
      <c r="V346" s="7" t="str">
        <f>IF(ISERROR(VLOOKUP(B346, Paste!$T$3:$T$1045, 1, FALSE)), "", VLOOKUP(B346, Paste!$T$3:$U$1144, 2, FALSE))</f>
        <v/>
      </c>
    </row>
    <row r="347" spans="1:22">
      <c r="A347" s="11">
        <v>341</v>
      </c>
      <c r="B347" s="67" t="s">
        <v>371</v>
      </c>
      <c r="C347" s="11">
        <f>VLOOKUP(B347, Paste!$AG$3:$AH$2083, 2, FALSE)</f>
        <v>36.700000000000003</v>
      </c>
      <c r="D347" s="11" t="str">
        <f>VLOOKUP($B347, Paste!$A$3:$H$933, 6, FALSE)</f>
        <v>LW</v>
      </c>
      <c r="E347" s="11">
        <f>IFERROR(VLOOKUP($B347, Paste!$J$3:$L$933, 3, FALSE), "")</f>
        <v>30</v>
      </c>
      <c r="F347" s="11">
        <f>IFERROR(VLOOKUP($B347, Paste!$J$3:$L$933, 2, FALSE), "")</f>
        <v>45</v>
      </c>
      <c r="G347" s="11" t="str">
        <f>VLOOKUP($B347, Paste!$A$3:$H$933, 8, FALSE)</f>
        <v>ANA</v>
      </c>
      <c r="H347" s="71">
        <f>VLOOKUP($B347, Paste!$A$3:$H$933, 2, FALSE)</f>
        <v>77.666666666666671</v>
      </c>
      <c r="I347" s="71">
        <f>VLOOKUP($B347, Paste!$A$3:$H$933, 3, FALSE)</f>
        <v>17.419435773651671</v>
      </c>
      <c r="J347" s="71">
        <f t="shared" si="5"/>
        <v>12.91879522634833</v>
      </c>
      <c r="K347" s="71">
        <f>VLOOKUP($B347, Paste!$A$3:$H$933, 4, FALSE)</f>
        <v>30.338231</v>
      </c>
      <c r="L347" s="11" t="str">
        <f>IF(ISBLANK(VLOOKUP(B347, 'SOG&amp;PlusMinus'!$B$7:$E$912, 3, FALSE)), "", VLOOKUP(B347,'SOG&amp;PlusMinus'!$B$7:$E$912, 3, FALSE))</f>
        <v>C</v>
      </c>
      <c r="M347" s="11">
        <f>IF(ISBLANK(VLOOKUP(B347, 'SOG&amp;PlusMinus'!$B$7:$E$912, 4, FALSE)), "", VLOOKUP(B347, 'SOG&amp;PlusMinus'!$B$7:$E$912, 4, FALSE))</f>
        <v>2</v>
      </c>
      <c r="N347" s="71">
        <f>VLOOKUP($B347, Paste!$A$3:$H$933, 5, FALSE)</f>
        <v>42.425844346549198</v>
      </c>
      <c r="O347" s="11">
        <f>IF(ISERROR(VLOOKUP(B347, Paste!$AB$3:$AE$2349, 3, FALSE)), "", VLOOKUP(B347, Paste!$AB$3:$AE$2349, 3, FALSE))</f>
        <v>62</v>
      </c>
      <c r="P347" s="11">
        <f>IF(ISERROR(VLOOKUP(B347, Paste!$AB$3:$AC$2343, 2, FALSE)), "", VLOOKUP(B347, Paste!$AB$3:$AC$2343, 2, FALSE))</f>
        <v>29</v>
      </c>
      <c r="Q347" s="11">
        <f>IF(ISERROR(VLOOKUP(B347, Paste!$AB$3:$AE$2349, 4, FALSE)), "", VLOOKUP(B347, Paste!$AB$3:$AE$2349, 4, FALSE))</f>
        <v>124</v>
      </c>
      <c r="R347" s="11" t="str">
        <f>IF(ISERROR(VLOOKUP(B347, Paste!$N$3:$N$250, 1, FALSE)), "", VLOOKUP(B347, Paste!$N$3:$O$250, 2, FALSE))</f>
        <v/>
      </c>
      <c r="S347" s="27">
        <f>VLOOKUP($B347, Paste!$W$3:$Z$10064, IF($H$4="Cap Hit",3, IF($H$4="AAV", 4, 2)), FALSE)</f>
        <v>6.25</v>
      </c>
      <c r="T347" s="11" t="str">
        <f>IF(ISERROR(VLOOKUP(B347, Paste!$Q$3:$Q$245, 1, FALSE)), "", VLOOKUP(B347, Paste!$Q$3:$R$245, 2, FALSE))</f>
        <v/>
      </c>
      <c r="U347" s="18" t="str">
        <f>IF(VLOOKUP(B347, 'Points&amp;Potential'!$B$7:$O$943, 14, FALSE)=0, "", VLOOKUP(B347, 'Points&amp;Potential'!$B$7:$O$943, 14, FALSE))</f>
        <v/>
      </c>
      <c r="V347" s="7" t="str">
        <f>IF(ISERROR(VLOOKUP(B347, Paste!$T$3:$T$1045, 1, FALSE)), "", VLOOKUP(B347, Paste!$T$3:$U$1144, 2, FALSE))</f>
        <v/>
      </c>
    </row>
    <row r="348" spans="1:22">
      <c r="A348" s="11">
        <v>342</v>
      </c>
      <c r="B348" s="67" t="s">
        <v>372</v>
      </c>
      <c r="C348" s="11">
        <f>VLOOKUP(B348, Paste!$AG$3:$AH$2083, 2, FALSE)</f>
        <v>22.6</v>
      </c>
      <c r="D348" s="11" t="str">
        <f>VLOOKUP($B348, Paste!$A$3:$H$933, 6, FALSE)</f>
        <v>LW</v>
      </c>
      <c r="E348" s="11">
        <f>IFERROR(VLOOKUP($B348, Paste!$J$3:$L$933, 3, FALSE), "")</f>
        <v>38</v>
      </c>
      <c r="F348" s="11">
        <f>IFERROR(VLOOKUP($B348, Paste!$J$3:$L$933, 2, FALSE), "")</f>
        <v>68</v>
      </c>
      <c r="G348" s="11" t="str">
        <f>VLOOKUP($B348, Paste!$A$3:$H$933, 8, FALSE)</f>
        <v>CHI</v>
      </c>
      <c r="H348" s="71">
        <f>VLOOKUP($B348, Paste!$A$3:$H$933, 2, FALSE)</f>
        <v>83</v>
      </c>
      <c r="I348" s="71">
        <f>VLOOKUP($B348, Paste!$A$3:$H$933, 3, FALSE)</f>
        <v>14.110000000000001</v>
      </c>
      <c r="J348" s="71">
        <f t="shared" si="5"/>
        <v>16.171685416666662</v>
      </c>
      <c r="K348" s="71">
        <f>VLOOKUP($B348, Paste!$A$3:$H$933, 4, FALSE)</f>
        <v>30.281685416666665</v>
      </c>
      <c r="L348" s="11" t="str">
        <f>IF(ISBLANK(VLOOKUP(B348, 'SOG&amp;PlusMinus'!$B$7:$E$912, 3, FALSE)), "", VLOOKUP(B348,'SOG&amp;PlusMinus'!$B$7:$E$912, 3, FALSE))</f>
        <v>D</v>
      </c>
      <c r="M348" s="11" t="str">
        <f>IF(ISBLANK(VLOOKUP(B348, 'SOG&amp;PlusMinus'!$B$7:$E$912, 4, FALSE)), "", VLOOKUP(B348, 'SOG&amp;PlusMinus'!$B$7:$E$912, 4, FALSE))</f>
        <v/>
      </c>
      <c r="N348" s="71">
        <f>VLOOKUP($B348, Paste!$A$3:$H$933, 5, FALSE)</f>
        <v>16.600000000000001</v>
      </c>
      <c r="O348" s="11">
        <f>IF(ISERROR(VLOOKUP(B348, Paste!$AB$3:$AE$2349, 3, FALSE)), "", VLOOKUP(B348, Paste!$AB$3:$AE$2349, 3, FALSE))</f>
        <v>58</v>
      </c>
      <c r="P348" s="11">
        <f>IF(ISERROR(VLOOKUP(B348, Paste!$AB$3:$AC$2343, 2, FALSE)), "", VLOOKUP(B348, Paste!$AB$3:$AC$2343, 2, FALSE))</f>
        <v>41</v>
      </c>
      <c r="Q348" s="11">
        <f>IF(ISERROR(VLOOKUP(B348, Paste!$AB$3:$AE$2349, 4, FALSE)), "", VLOOKUP(B348, Paste!$AB$3:$AE$2349, 4, FALSE))</f>
        <v>116</v>
      </c>
      <c r="R348" s="11" t="str">
        <f>IF(ISERROR(VLOOKUP(B348, Paste!$N$3:$N$250, 1, FALSE)), "", VLOOKUP(B348, Paste!$N$3:$O$250, 2, FALSE))</f>
        <v/>
      </c>
      <c r="S348" s="27">
        <f>VLOOKUP($B348, Paste!$W$3:$Z$10064, IF($H$4="Cap Hit",3, IF($H$4="AAV", 4, 2)), FALSE)</f>
        <v>1.45</v>
      </c>
      <c r="T348" s="11"/>
      <c r="U348" s="18" t="str">
        <f>IF(VLOOKUP(B348, 'Points&amp;Potential'!$B$7:$O$943, 14, FALSE)=0, "", VLOOKUP(B348, 'Points&amp;Potential'!$B$7:$O$943, 14, FALSE))</f>
        <v/>
      </c>
      <c r="V348" s="7" t="str">
        <f>IF(ISERROR(VLOOKUP(B348, Paste!$T$3:$T$1045, 1, FALSE)), "", VLOOKUP(B348, Paste!$T$3:$U$1144, 2, FALSE))</f>
        <v/>
      </c>
    </row>
    <row r="349" spans="1:22">
      <c r="A349" s="11">
        <v>343</v>
      </c>
      <c r="B349" s="67" t="s">
        <v>373</v>
      </c>
      <c r="C349" s="11">
        <f>VLOOKUP(B349, Paste!$AG$3:$AH$2083, 2, FALSE)</f>
        <v>32</v>
      </c>
      <c r="D349" s="11" t="str">
        <f>VLOOKUP($B349, Paste!$A$3:$H$933, 6, FALSE)</f>
        <v>C</v>
      </c>
      <c r="E349" s="11">
        <f>IFERROR(VLOOKUP($B349, Paste!$J$3:$L$933, 3, FALSE), "")</f>
        <v>35</v>
      </c>
      <c r="F349" s="11">
        <f>IFERROR(VLOOKUP($B349, Paste!$J$3:$L$933, 2, FALSE), "")</f>
        <v>55</v>
      </c>
      <c r="G349" s="11" t="str">
        <f>VLOOKUP($B349, Paste!$A$3:$H$933, 8, FALSE)</f>
        <v>LAK</v>
      </c>
      <c r="H349" s="71">
        <f>VLOOKUP($B349, Paste!$A$3:$H$933, 2, FALSE)</f>
        <v>77.333333333333329</v>
      </c>
      <c r="I349" s="71">
        <f>VLOOKUP($B349, Paste!$A$3:$H$933, 3, FALSE)</f>
        <v>13.164185216644162</v>
      </c>
      <c r="J349" s="71">
        <f t="shared" si="5"/>
        <v>17.01799978335584</v>
      </c>
      <c r="K349" s="71">
        <f>VLOOKUP($B349, Paste!$A$3:$H$933, 4, FALSE)</f>
        <v>30.182185000000004</v>
      </c>
      <c r="L349" s="11" t="str">
        <f>IF(ISBLANK(VLOOKUP(B349, 'SOG&amp;PlusMinus'!$B$7:$E$912, 3, FALSE)), "", VLOOKUP(B349,'SOG&amp;PlusMinus'!$B$7:$E$912, 3, FALSE))</f>
        <v>C</v>
      </c>
      <c r="M349" s="11" t="str">
        <f>IF(ISBLANK(VLOOKUP(B349, 'SOG&amp;PlusMinus'!$B$7:$E$912, 4, FALSE)), "", VLOOKUP(B349, 'SOG&amp;PlusMinus'!$B$7:$E$912, 4, FALSE))</f>
        <v/>
      </c>
      <c r="N349" s="71">
        <f>VLOOKUP($B349, Paste!$A$3:$H$933, 5, FALSE)</f>
        <v>45.16814159292035</v>
      </c>
      <c r="O349" s="11">
        <f>IF(ISERROR(VLOOKUP(B349, Paste!$AB$3:$AE$2349, 3, FALSE)), "", VLOOKUP(B349, Paste!$AB$3:$AE$2349, 3, FALSE))</f>
        <v>155</v>
      </c>
      <c r="P349" s="11">
        <f>IF(ISERROR(VLOOKUP(B349, Paste!$AB$3:$AC$2343, 2, FALSE)), "", VLOOKUP(B349, Paste!$AB$3:$AC$2343, 2, FALSE))</f>
        <v>53</v>
      </c>
      <c r="Q349" s="11">
        <f>IF(ISERROR(VLOOKUP(B349, Paste!$AB$3:$AE$2349, 4, FALSE)), "", VLOOKUP(B349, Paste!$AB$3:$AE$2349, 4, FALSE))</f>
        <v>124</v>
      </c>
      <c r="R349" s="11" t="str">
        <f>IF(ISERROR(VLOOKUP(B349, Paste!$N$3:$N$250, 1, FALSE)), "", VLOOKUP(B349, Paste!$N$3:$O$250, 2, FALSE))</f>
        <v/>
      </c>
      <c r="S349" s="27">
        <f>VLOOKUP($B349, Paste!$W$3:$Z$10064, IF($H$4="Cap Hit",3, IF($H$4="AAV", 4, 2)), FALSE)</f>
        <v>3.5</v>
      </c>
      <c r="T349" s="11" t="str">
        <f>IF(ISERROR(VLOOKUP(B349, Paste!$Q$3:$Q$245, 1, FALSE)), "", VLOOKUP(B349, Paste!$Q$3:$R$245, 2, FALSE))</f>
        <v/>
      </c>
      <c r="U349" s="18" t="str">
        <f>IF(VLOOKUP(B349, 'Points&amp;Potential'!$B$7:$O$943, 14, FALSE)=0, "", VLOOKUP(B349, 'Points&amp;Potential'!$B$7:$O$943, 14, FALSE))</f>
        <v/>
      </c>
      <c r="V349" s="7" t="str">
        <f>IF(ISERROR(VLOOKUP(B349, Paste!$T$3:$T$1045, 1, FALSE)), "", VLOOKUP(B349, Paste!$T$3:$U$1144, 2, FALSE))</f>
        <v/>
      </c>
    </row>
    <row r="350" spans="1:22">
      <c r="A350" s="11">
        <v>344</v>
      </c>
      <c r="B350" s="67" t="s">
        <v>374</v>
      </c>
      <c r="C350" s="11">
        <f>VLOOKUP(B350, Paste!$AG$3:$AH$2083, 2, FALSE)</f>
        <v>31.4</v>
      </c>
      <c r="D350" s="11" t="str">
        <f>VLOOKUP($B350, Paste!$A$3:$H$933, 6, FALSE)</f>
        <v>LD</v>
      </c>
      <c r="E350" s="11">
        <f>IFERROR(VLOOKUP($B350, Paste!$J$3:$L$933, 3, FALSE), "")</f>
        <v>32</v>
      </c>
      <c r="F350" s="11">
        <f>IFERROR(VLOOKUP($B350, Paste!$J$3:$L$933, 2, FALSE), "")</f>
        <v>45</v>
      </c>
      <c r="G350" s="11" t="str">
        <f>VLOOKUP($B350, Paste!$A$3:$H$933, 8, FALSE)</f>
        <v>SJS</v>
      </c>
      <c r="H350" s="71">
        <f>VLOOKUP($B350, Paste!$A$3:$H$933, 2, FALSE)</f>
        <v>81.666666666666671</v>
      </c>
      <c r="I350" s="71">
        <f>VLOOKUP($B350, Paste!$A$3:$H$933, 3, FALSE)</f>
        <v>8.9833333333333343</v>
      </c>
      <c r="J350" s="71">
        <f t="shared" si="5"/>
        <v>21.147882777777781</v>
      </c>
      <c r="K350" s="71">
        <f>VLOOKUP($B350, Paste!$A$3:$H$933, 4, FALSE)</f>
        <v>30.131216111111115</v>
      </c>
      <c r="L350" s="11" t="str">
        <f>IF(ISBLANK(VLOOKUP(B350, 'SOG&amp;PlusMinus'!$B$7:$E$912, 3, FALSE)), "", VLOOKUP(B350,'SOG&amp;PlusMinus'!$B$7:$E$912, 3, FALSE))</f>
        <v>C</v>
      </c>
      <c r="M350" s="11">
        <f>IF(ISBLANK(VLOOKUP(B350, 'SOG&amp;PlusMinus'!$B$7:$E$912, 4, FALSE)), "", VLOOKUP(B350, 'SOG&amp;PlusMinus'!$B$7:$E$912, 4, FALSE))</f>
        <v>2</v>
      </c>
      <c r="N350" s="71">
        <f>VLOOKUP($B350, Paste!$A$3:$H$933, 5, FALSE)</f>
        <v>87.13389121338912</v>
      </c>
      <c r="O350" s="11">
        <f>IF(ISERROR(VLOOKUP(B350, Paste!$AB$3:$AE$2349, 3, FALSE)), "", VLOOKUP(B350, Paste!$AB$3:$AE$2349, 3, FALSE))</f>
        <v>147</v>
      </c>
      <c r="P350" s="11">
        <f>IF(ISERROR(VLOOKUP(B350, Paste!$AB$3:$AC$2343, 2, FALSE)), "", VLOOKUP(B350, Paste!$AB$3:$AC$2343, 2, FALSE))</f>
        <v>163</v>
      </c>
      <c r="Q350" s="11">
        <f>IF(ISERROR(VLOOKUP(B350, Paste!$AB$3:$AE$2349, 4, FALSE)), "", VLOOKUP(B350, Paste!$AB$3:$AE$2349, 4, FALSE))</f>
        <v>188</v>
      </c>
      <c r="R350" s="11" t="str">
        <f>IF(ISERROR(VLOOKUP(B350, Paste!$N$3:$N$250, 1, FALSE)), "", VLOOKUP(B350, Paste!$N$3:$O$250, 2, FALSE))</f>
        <v/>
      </c>
      <c r="S350" s="27">
        <f>VLOOKUP($B350, Paste!$W$3:$Z$10064, IF($H$4="Cap Hit",3, IF($H$4="AAV", 4, 2)), FALSE)</f>
        <v>9.25</v>
      </c>
      <c r="T350" s="11" t="str">
        <f>IF(ISERROR(VLOOKUP(B350, Paste!$Q$3:$Q$245, 1, FALSE)), "", VLOOKUP(B350, Paste!$Q$3:$R$245, 2, FALSE))</f>
        <v/>
      </c>
      <c r="U350" s="18" t="str">
        <f>IF(VLOOKUP(B350, 'Points&amp;Potential'!$B$7:$O$943, 14, FALSE)=0, "", VLOOKUP(B350, 'Points&amp;Potential'!$B$7:$O$943, 14, FALSE))</f>
        <v/>
      </c>
      <c r="V350" s="7" t="str">
        <f>IF(ISERROR(VLOOKUP(B350, Paste!$T$3:$T$1045, 1, FALSE)), "", VLOOKUP(B350, Paste!$T$3:$U$1144, 2, FALSE))</f>
        <v/>
      </c>
    </row>
    <row r="351" spans="1:22">
      <c r="A351" s="11">
        <v>345</v>
      </c>
      <c r="B351" s="67" t="s">
        <v>375</v>
      </c>
      <c r="C351" s="11">
        <f>VLOOKUP(B351, Paste!$AG$3:$AH$2083, 2, FALSE)</f>
        <v>20.6</v>
      </c>
      <c r="D351" s="11" t="str">
        <f>VLOOKUP($B351, Paste!$A$3:$H$933, 6, FALSE)</f>
        <v>RD</v>
      </c>
      <c r="E351" s="11">
        <f>IFERROR(VLOOKUP($B351, Paste!$J$3:$L$933, 3, FALSE), "")</f>
        <v>57</v>
      </c>
      <c r="F351" s="11">
        <f>IFERROR(VLOOKUP($B351, Paste!$J$3:$L$933, 2, FALSE), "")</f>
        <v>70</v>
      </c>
      <c r="G351" s="11" t="str">
        <f>VLOOKUP($B351, Paste!$A$3:$H$933, 8, FALSE)</f>
        <v>CHI</v>
      </c>
      <c r="H351" s="71">
        <f>VLOOKUP($B351, Paste!$A$3:$H$933, 2, FALSE)</f>
        <v>75</v>
      </c>
      <c r="I351" s="71">
        <f>VLOOKUP($B351, Paste!$A$3:$H$933, 3, FALSE)</f>
        <v>4.5</v>
      </c>
      <c r="J351" s="71">
        <f t="shared" si="5"/>
        <v>25.597375</v>
      </c>
      <c r="K351" s="71">
        <f>VLOOKUP($B351, Paste!$A$3:$H$933, 4, FALSE)</f>
        <v>30.097375</v>
      </c>
      <c r="L351" s="11" t="str">
        <f>IF(ISBLANK(VLOOKUP(B351, 'SOG&amp;PlusMinus'!$B$7:$E$912, 3, FALSE)), "", VLOOKUP(B351,'SOG&amp;PlusMinus'!$B$7:$E$912, 3, FALSE))</f>
        <v>D</v>
      </c>
      <c r="M351" s="11">
        <f>IF(ISBLANK(VLOOKUP(B351, 'SOG&amp;PlusMinus'!$B$7:$E$912, 4, FALSE)), "", VLOOKUP(B351, 'SOG&amp;PlusMinus'!$B$7:$E$912, 4, FALSE))</f>
        <v>2</v>
      </c>
      <c r="N351" s="71">
        <f>VLOOKUP($B351, Paste!$A$3:$H$933, 5, FALSE)</f>
        <v>37.5</v>
      </c>
      <c r="O351" s="11">
        <f>IF(ISERROR(VLOOKUP(B351, Paste!$AB$3:$AE$2349, 3, FALSE)), "", VLOOKUP(B351, Paste!$AB$3:$AE$2349, 3, FALSE))</f>
        <v>113</v>
      </c>
      <c r="P351" s="11">
        <f>IF(ISERROR(VLOOKUP(B351, Paste!$AB$3:$AC$2343, 2, FALSE)), "", VLOOKUP(B351, Paste!$AB$3:$AC$2343, 2, FALSE))</f>
        <v>83</v>
      </c>
      <c r="Q351" s="11">
        <f>IF(ISERROR(VLOOKUP(B351, Paste!$AB$3:$AE$2349, 4, FALSE)), "", VLOOKUP(B351, Paste!$AB$3:$AE$2349, 4, FALSE))</f>
        <v>98</v>
      </c>
      <c r="R351" s="11">
        <f>IF(ISERROR(VLOOKUP(B351, Paste!$N$3:$N$250, 1, FALSE)), "", VLOOKUP(B351, Paste!$N$3:$O$250, 2, FALSE))</f>
        <v>45</v>
      </c>
      <c r="S351" s="27">
        <f>VLOOKUP($B351, Paste!$W$3:$Z$10064, IF($H$4="Cap Hit",3, IF($H$4="AAV", 4, 2)), FALSE)</f>
        <v>4.2249999999999996</v>
      </c>
      <c r="T351" s="11" t="str">
        <f>IF(ISERROR(VLOOKUP(B351, Paste!$Q$3:$Q$245, 1, FALSE)), "", VLOOKUP(B351, Paste!$Q$3:$R$245, 2, FALSE))</f>
        <v/>
      </c>
      <c r="U351" s="18" t="str">
        <f>IF(VLOOKUP(B351, 'Points&amp;Potential'!$B$7:$O$943, 14, FALSE)=0, "", VLOOKUP(B351, 'Points&amp;Potential'!$B$7:$O$943, 14, FALSE))</f>
        <v/>
      </c>
      <c r="V351" s="7" t="str">
        <f>IF(ISERROR(VLOOKUP(B351, Paste!$T$3:$T$1045, 1, FALSE)), "", VLOOKUP(B351, Paste!$T$3:$U$1144, 2, FALSE))</f>
        <v/>
      </c>
    </row>
    <row r="352" spans="1:22">
      <c r="A352" s="11">
        <v>346</v>
      </c>
      <c r="B352" s="67" t="s">
        <v>376</v>
      </c>
      <c r="C352" s="11">
        <f>VLOOKUP(B352, Paste!$AG$3:$AH$2083, 2, FALSE)</f>
        <v>23.9</v>
      </c>
      <c r="D352" s="11" t="str">
        <f>VLOOKUP($B352, Paste!$A$3:$H$933, 6, FALSE)</f>
        <v>LW</v>
      </c>
      <c r="E352" s="11">
        <f>IFERROR(VLOOKUP($B352, Paste!$J$3:$L$933, 3, FALSE), "")</f>
        <v>45</v>
      </c>
      <c r="F352" s="11">
        <f>IFERROR(VLOOKUP($B352, Paste!$J$3:$L$933, 2, FALSE), "")</f>
        <v>60</v>
      </c>
      <c r="G352" s="11" t="str">
        <f>VLOOKUP($B352, Paste!$A$3:$H$933, 8, FALSE)</f>
        <v>BOS</v>
      </c>
      <c r="H352" s="71">
        <f>VLOOKUP($B352, Paste!$A$3:$H$933, 2, FALSE)</f>
        <v>80</v>
      </c>
      <c r="I352" s="71">
        <f>VLOOKUP($B352, Paste!$A$3:$H$933, 3, FALSE)</f>
        <v>16</v>
      </c>
      <c r="J352" s="71">
        <f t="shared" si="5"/>
        <v>13.870133333333339</v>
      </c>
      <c r="K352" s="71">
        <f>VLOOKUP($B352, Paste!$A$3:$H$933, 4, FALSE)</f>
        <v>29.870133333333339</v>
      </c>
      <c r="L352" s="11" t="str">
        <f>IF(ISBLANK(VLOOKUP(B352, 'SOG&amp;PlusMinus'!$B$7:$E$912, 3, FALSE)), "", VLOOKUP(B352,'SOG&amp;PlusMinus'!$B$7:$E$912, 3, FALSE))</f>
        <v>C</v>
      </c>
      <c r="M352" s="11" t="str">
        <f>IF(ISBLANK(VLOOKUP(B352, 'SOG&amp;PlusMinus'!$B$7:$E$912, 4, FALSE)), "", VLOOKUP(B352, 'SOG&amp;PlusMinus'!$B$7:$E$912, 4, FALSE))</f>
        <v/>
      </c>
      <c r="N352" s="71">
        <f>VLOOKUP($B352, Paste!$A$3:$H$933, 5, FALSE)</f>
        <v>20</v>
      </c>
      <c r="O352" s="11">
        <f>IF(ISERROR(VLOOKUP(B352, Paste!$AB$3:$AE$2349, 3, FALSE)), "", VLOOKUP(B352, Paste!$AB$3:$AE$2349, 3, FALSE))</f>
        <v>54</v>
      </c>
      <c r="P352" s="11">
        <f>IF(ISERROR(VLOOKUP(B352, Paste!$AB$3:$AC$2343, 2, FALSE)), "", VLOOKUP(B352, Paste!$AB$3:$AC$2343, 2, FALSE))</f>
        <v>47</v>
      </c>
      <c r="Q352" s="11">
        <f>IF(ISERROR(VLOOKUP(B352, Paste!$AB$3:$AE$2349, 4, FALSE)), "", VLOOKUP(B352, Paste!$AB$3:$AE$2349, 4, FALSE))</f>
        <v>96</v>
      </c>
      <c r="R352" s="11">
        <f>IF(ISERROR(VLOOKUP(B352, Paste!$N$3:$N$250, 1, FALSE)), "", VLOOKUP(B352, Paste!$N$3:$O$250, 2, FALSE))</f>
        <v>45</v>
      </c>
      <c r="S352" s="27">
        <f>VLOOKUP($B352, Paste!$W$3:$Z$10064, IF($H$4="Cap Hit",3, IF($H$4="AAV", 4, 2)), FALSE)</f>
        <v>0.92500000000000004</v>
      </c>
      <c r="T352" s="11" t="str">
        <f>IF(ISERROR(VLOOKUP(B352, Paste!$Q$3:$Q$245, 1, FALSE)), "", VLOOKUP(B352, Paste!$Q$3:$R$245, 2, FALSE))</f>
        <v/>
      </c>
      <c r="U352" s="18" t="str">
        <f>IF(VLOOKUP(B352, 'Points&amp;Potential'!$B$7:$O$943, 14, FALSE)=0, "", VLOOKUP(B352, 'Points&amp;Potential'!$B$7:$O$943, 14, FALSE))</f>
        <v/>
      </c>
      <c r="V352" s="7" t="str">
        <f>IF(ISERROR(VLOOKUP(B352, Paste!$T$3:$T$1045, 1, FALSE)), "", VLOOKUP(B352, Paste!$T$3:$U$1144, 2, FALSE))</f>
        <v/>
      </c>
    </row>
    <row r="353" spans="1:22">
      <c r="A353" s="11">
        <v>347</v>
      </c>
      <c r="B353" s="67" t="s">
        <v>377</v>
      </c>
      <c r="C353" s="11">
        <f>VLOOKUP(B353, Paste!$AG$3:$AH$2083, 2, FALSE)</f>
        <v>30.2</v>
      </c>
      <c r="D353" s="11" t="str">
        <f>VLOOKUP($B353, Paste!$A$3:$H$933, 6, FALSE)</f>
        <v>LW</v>
      </c>
      <c r="E353" s="11">
        <f>IFERROR(VLOOKUP($B353, Paste!$J$3:$L$933, 3, FALSE), "")</f>
        <v>38</v>
      </c>
      <c r="F353" s="11">
        <f>IFERROR(VLOOKUP($B353, Paste!$J$3:$L$933, 2, FALSE), "")</f>
        <v>53</v>
      </c>
      <c r="G353" s="11" t="str">
        <f>VLOOKUP($B353, Paste!$A$3:$H$933, 8, FALSE)</f>
        <v>OTT</v>
      </c>
      <c r="H353" s="71">
        <f>VLOOKUP($B353, Paste!$A$3:$H$933, 2, FALSE)</f>
        <v>79.333333333333329</v>
      </c>
      <c r="I353" s="71">
        <f>VLOOKUP($B353, Paste!$A$3:$H$933, 3, FALSE)</f>
        <v>18.094140010455995</v>
      </c>
      <c r="J353" s="71">
        <f t="shared" si="5"/>
        <v>11.707426656210679</v>
      </c>
      <c r="K353" s="71">
        <f>VLOOKUP($B353, Paste!$A$3:$H$933, 4, FALSE)</f>
        <v>29.801566666666673</v>
      </c>
      <c r="L353" s="11" t="str">
        <f>IF(ISBLANK(VLOOKUP(B353, 'SOG&amp;PlusMinus'!$B$7:$E$912, 3, FALSE)), "", VLOOKUP(B353,'SOG&amp;PlusMinus'!$B$7:$E$912, 3, FALSE))</f>
        <v>C</v>
      </c>
      <c r="M353" s="11" t="str">
        <f>IF(ISBLANK(VLOOKUP(B353, 'SOG&amp;PlusMinus'!$B$7:$E$912, 4, FALSE)), "", VLOOKUP(B353, 'SOG&amp;PlusMinus'!$B$7:$E$912, 4, FALSE))</f>
        <v/>
      </c>
      <c r="N353" s="71">
        <f>VLOOKUP($B353, Paste!$A$3:$H$933, 5, FALSE)</f>
        <v>30.433908045977009</v>
      </c>
      <c r="O353" s="11">
        <f>IF(ISERROR(VLOOKUP(B353, Paste!$AB$3:$AE$2349, 3, FALSE)), "", VLOOKUP(B353, Paste!$AB$3:$AE$2349, 3, FALSE))</f>
        <v>86</v>
      </c>
      <c r="P353" s="11">
        <f>IF(ISERROR(VLOOKUP(B353, Paste!$AB$3:$AC$2343, 2, FALSE)), "", VLOOKUP(B353, Paste!$AB$3:$AC$2343, 2, FALSE))</f>
        <v>28</v>
      </c>
      <c r="Q353" s="11">
        <f>IF(ISERROR(VLOOKUP(B353, Paste!$AB$3:$AE$2349, 4, FALSE)), "", VLOOKUP(B353, Paste!$AB$3:$AE$2349, 4, FALSE))</f>
        <v>143</v>
      </c>
      <c r="R353" s="11" t="str">
        <f>IF(ISERROR(VLOOKUP(B353, Paste!$N$3:$N$250, 1, FALSE)), "", VLOOKUP(B353, Paste!$N$3:$O$250, 2, FALSE))</f>
        <v/>
      </c>
      <c r="S353" s="27">
        <f>VLOOKUP($B353, Paste!$W$3:$Z$10064, IF($H$4="Cap Hit",3, IF($H$4="AAV", 4, 2)), FALSE)</f>
        <v>3.5</v>
      </c>
      <c r="T353" s="11" t="str">
        <f>IF(ISERROR(VLOOKUP(B353, Paste!$Q$3:$Q$245, 1, FALSE)), "", VLOOKUP(B353, Paste!$Q$3:$R$245, 2, FALSE))</f>
        <v/>
      </c>
      <c r="U353" s="18" t="str">
        <f>IF(VLOOKUP(B353, 'Points&amp;Potential'!$B$7:$O$943, 14, FALSE)=0, "", VLOOKUP(B353, 'Points&amp;Potential'!$B$7:$O$943, 14, FALSE))</f>
        <v/>
      </c>
      <c r="V353" s="7" t="str">
        <f>IF(ISERROR(VLOOKUP(B353, Paste!$T$3:$T$1045, 1, FALSE)), "", VLOOKUP(B353, Paste!$T$3:$U$1144, 2, FALSE))</f>
        <v/>
      </c>
    </row>
    <row r="354" spans="1:22">
      <c r="A354" s="11">
        <v>348</v>
      </c>
      <c r="B354" s="10" t="s">
        <v>378</v>
      </c>
      <c r="C354" s="11">
        <f>VLOOKUP(B354, Paste!$AG$3:$AH$2083, 2, FALSE)</f>
        <v>33.799999999999997</v>
      </c>
      <c r="D354" s="11" t="str">
        <f>VLOOKUP($B354, Paste!$A$3:$H$933, 6, FALSE)</f>
        <v>LW</v>
      </c>
      <c r="E354" s="11">
        <f>IFERROR(VLOOKUP($B354, Paste!$J$3:$L$933, 3, FALSE), "")</f>
        <v>38</v>
      </c>
      <c r="F354" s="11">
        <f>IFERROR(VLOOKUP($B354, Paste!$J$3:$L$933, 2, FALSE), "")</f>
        <v>58</v>
      </c>
      <c r="G354" s="11" t="str">
        <f>VLOOKUP($B354, Paste!$A$3:$H$933, 8, FALSE)</f>
        <v>WPG</v>
      </c>
      <c r="H354" s="71">
        <f>VLOOKUP($B354, Paste!$A$3:$H$933, 2, FALSE)</f>
        <v>75.333333333333329</v>
      </c>
      <c r="I354" s="71">
        <f>VLOOKUP($B354, Paste!$A$3:$H$933, 3, FALSE)</f>
        <v>13.559999999999999</v>
      </c>
      <c r="J354" s="71">
        <f t="shared" si="5"/>
        <v>16.13112666666667</v>
      </c>
      <c r="K354" s="71">
        <f>VLOOKUP($B354, Paste!$A$3:$H$933, 4, FALSE)</f>
        <v>29.691126666666669</v>
      </c>
      <c r="L354" s="11" t="str">
        <f>IF(ISBLANK(VLOOKUP(B354, 'SOG&amp;PlusMinus'!$B$7:$E$912, 3, FALSE)), "", VLOOKUP(B354,'SOG&amp;PlusMinus'!$B$7:$E$912, 3, FALSE))</f>
        <v>C</v>
      </c>
      <c r="M354" s="11">
        <f>IF(ISBLANK(VLOOKUP(B354, 'SOG&amp;PlusMinus'!$B$7:$E$912, 4, FALSE)), "", VLOOKUP(B354, 'SOG&amp;PlusMinus'!$B$7:$E$912, 4, FALSE))</f>
        <v>2</v>
      </c>
      <c r="N354" s="71">
        <f>VLOOKUP($B354, Paste!$A$3:$H$933, 5, FALSE)</f>
        <v>26.024242424242424</v>
      </c>
      <c r="O354" s="11">
        <f>IF(ISERROR(VLOOKUP(B354, Paste!$AB$3:$AE$2349, 3, FALSE)), "", VLOOKUP(B354, Paste!$AB$3:$AE$2349, 3, FALSE))</f>
        <v>94</v>
      </c>
      <c r="P354" s="11">
        <f>IF(ISERROR(VLOOKUP(B354, Paste!$AB$3:$AC$2343, 2, FALSE)), "", VLOOKUP(B354, Paste!$AB$3:$AC$2343, 2, FALSE))</f>
        <v>30</v>
      </c>
      <c r="Q354" s="11">
        <f>IF(ISERROR(VLOOKUP(B354, Paste!$AB$3:$AE$2349, 4, FALSE)), "", VLOOKUP(B354, Paste!$AB$3:$AE$2349, 4, FALSE))</f>
        <v>105</v>
      </c>
      <c r="R354" s="11" t="str">
        <f>IF(ISERROR(VLOOKUP(B354, Paste!$N$3:$N$250, 1, FALSE)), "", VLOOKUP(B354, Paste!$N$3:$O$250, 2, FALSE))</f>
        <v/>
      </c>
      <c r="S354" s="27">
        <f>VLOOKUP($B354, Paste!$W$3:$Z$10064, IF($H$4="Cap Hit",3, IF($H$4="AAV", 4, 2)), FALSE)</f>
        <v>4</v>
      </c>
      <c r="T354" s="11" t="str">
        <f>IF(ISERROR(VLOOKUP(B354, Paste!$Q$3:$Q$245, 1, FALSE)), "", VLOOKUP(B354, Paste!$Q$3:$R$245, 2, FALSE))</f>
        <v/>
      </c>
      <c r="U354" s="18" t="str">
        <f>IF(VLOOKUP(B354, 'Points&amp;Potential'!$B$7:$O$943, 14, FALSE)=0, "", VLOOKUP(B354, 'Points&amp;Potential'!$B$7:$O$943, 14, FALSE))</f>
        <v/>
      </c>
      <c r="V354" s="7" t="str">
        <f>IF(ISERROR(VLOOKUP(B354, Paste!$T$3:$T$1045, 1, FALSE)), "", VLOOKUP(B354, Paste!$T$3:$U$1144, 2, FALSE))</f>
        <v/>
      </c>
    </row>
    <row r="355" spans="1:22">
      <c r="A355" s="11">
        <v>349</v>
      </c>
      <c r="B355" s="67" t="s">
        <v>379</v>
      </c>
      <c r="C355" s="11">
        <f>VLOOKUP(B355, Paste!$AG$3:$AH$2083, 2, FALSE)</f>
        <v>29.1</v>
      </c>
      <c r="D355" s="11" t="str">
        <f>VLOOKUP($B355, Paste!$A$3:$H$933, 6, FALSE)</f>
        <v>RD</v>
      </c>
      <c r="E355" s="11" t="str">
        <f>IFERROR(VLOOKUP($B355, Paste!$J$3:$L$933, 3, FALSE), "")</f>
        <v/>
      </c>
      <c r="F355" s="11" t="str">
        <f>IFERROR(VLOOKUP($B355, Paste!$J$3:$L$933, 2, FALSE), "")</f>
        <v/>
      </c>
      <c r="G355" s="11" t="str">
        <f>VLOOKUP($B355, Paste!$A$3:$H$933, 8, FALSE)</f>
        <v>UTA</v>
      </c>
      <c r="H355" s="71">
        <f>VLOOKUP($B355, Paste!$A$3:$H$933, 2, FALSE)</f>
        <v>76</v>
      </c>
      <c r="I355" s="71">
        <f>VLOOKUP($B355, Paste!$A$3:$H$933, 3, FALSE)</f>
        <v>3.3550772254565357</v>
      </c>
      <c r="J355" s="71">
        <f t="shared" si="5"/>
        <v>26.324892441210128</v>
      </c>
      <c r="K355" s="71">
        <f>VLOOKUP($B355, Paste!$A$3:$H$933, 4, FALSE)</f>
        <v>29.679969666666665</v>
      </c>
      <c r="L355" s="11" t="str">
        <f>IF(ISBLANK(VLOOKUP(B355, 'SOG&amp;PlusMinus'!$B$7:$E$912, 3, FALSE)), "", VLOOKUP(B355,'SOG&amp;PlusMinus'!$B$7:$E$912, 3, FALSE))</f>
        <v>A</v>
      </c>
      <c r="M355" s="11" t="str">
        <f>IF(ISBLANK(VLOOKUP(B355, 'SOG&amp;PlusMinus'!$B$7:$E$912, 4, FALSE)), "", VLOOKUP(B355, 'SOG&amp;PlusMinus'!$B$7:$E$912, 4, FALSE))</f>
        <v/>
      </c>
      <c r="N355" s="71">
        <f>VLOOKUP($B355, Paste!$A$3:$H$933, 5, FALSE)</f>
        <v>23.6</v>
      </c>
      <c r="O355" s="11">
        <f>IF(ISERROR(VLOOKUP(B355, Paste!$AB$3:$AE$2349, 3, FALSE)), "", VLOOKUP(B355, Paste!$AB$3:$AE$2349, 3, FALSE))</f>
        <v>23</v>
      </c>
      <c r="P355" s="11">
        <f>IF(ISERROR(VLOOKUP(B355, Paste!$AB$3:$AC$2343, 2, FALSE)), "", VLOOKUP(B355, Paste!$AB$3:$AC$2343, 2, FALSE))</f>
        <v>81</v>
      </c>
      <c r="Q355" s="11">
        <f>IF(ISERROR(VLOOKUP(B355, Paste!$AB$3:$AE$2349, 4, FALSE)), "", VLOOKUP(B355, Paste!$AB$3:$AE$2349, 4, FALSE))</f>
        <v>61</v>
      </c>
      <c r="R355" s="11" t="str">
        <f>IF(ISERROR(VLOOKUP(B355, Paste!$N$3:$N$250, 1, FALSE)), "", VLOOKUP(B355, Paste!$N$3:$O$250, 2, FALSE))</f>
        <v/>
      </c>
      <c r="S355" s="27">
        <f>VLOOKUP($B355, Paste!$W$3:$Z$10064, IF($H$4="Cap Hit",3, IF($H$4="AAV", 4, 2)), FALSE)</f>
        <v>4.4000000000000004</v>
      </c>
      <c r="T355" s="11" t="str">
        <f>IF(ISERROR(VLOOKUP(B355, Paste!$Q$3:$Q$245, 1, FALSE)), "", VLOOKUP(B355, Paste!$Q$3:$R$245, 2, FALSE))</f>
        <v/>
      </c>
      <c r="U355" s="18" t="str">
        <f>IF(VLOOKUP(B355, 'Points&amp;Potential'!$B$7:$O$943, 14, FALSE)=0, "", VLOOKUP(B355, 'Points&amp;Potential'!$B$7:$O$943, 14, FALSE))</f>
        <v/>
      </c>
      <c r="V355" s="7" t="str">
        <f>IF(ISERROR(VLOOKUP(B355, Paste!$T$3:$T$1045, 1, FALSE)), "", VLOOKUP(B355, Paste!$T$3:$U$1144, 2, FALSE))</f>
        <v/>
      </c>
    </row>
    <row r="356" spans="1:22">
      <c r="A356" s="11">
        <v>350</v>
      </c>
      <c r="B356" s="67" t="s">
        <v>380</v>
      </c>
      <c r="C356" s="11">
        <f>VLOOKUP(B356, Paste!$AG$3:$AH$2083, 2, FALSE)</f>
        <v>28</v>
      </c>
      <c r="D356" s="11" t="str">
        <f>VLOOKUP($B356, Paste!$A$3:$H$933, 6, FALSE)</f>
        <v>LW</v>
      </c>
      <c r="E356" s="11" t="str">
        <f>IFERROR(VLOOKUP($B356, Paste!$J$3:$L$933, 3, FALSE), "")</f>
        <v/>
      </c>
      <c r="F356" s="11" t="str">
        <f>IFERROR(VLOOKUP($B356, Paste!$J$3:$L$933, 2, FALSE), "")</f>
        <v/>
      </c>
      <c r="G356" s="11" t="str">
        <f>VLOOKUP($B356, Paste!$A$3:$H$933, 8, FALSE)</f>
        <v>VAN</v>
      </c>
      <c r="H356" s="71">
        <f>VLOOKUP($B356, Paste!$A$3:$H$933, 2, FALSE)</f>
        <v>83.666666666666671</v>
      </c>
      <c r="I356" s="71">
        <f>VLOOKUP($B356, Paste!$A$3:$H$933, 3, FALSE)</f>
        <v>14.123208093394581</v>
      </c>
      <c r="J356" s="71">
        <f t="shared" si="5"/>
        <v>15.48078994132764</v>
      </c>
      <c r="K356" s="71">
        <f>VLOOKUP($B356, Paste!$A$3:$H$933, 4, FALSE)</f>
        <v>29.60399803472222</v>
      </c>
      <c r="L356" s="11" t="str">
        <f>IF(ISBLANK(VLOOKUP(B356, 'SOG&amp;PlusMinus'!$B$7:$E$912, 3, FALSE)), "", VLOOKUP(B356,'SOG&amp;PlusMinus'!$B$7:$E$912, 3, FALSE))</f>
        <v>D</v>
      </c>
      <c r="M356" s="11" t="str">
        <f>IF(ISBLANK(VLOOKUP(B356, 'SOG&amp;PlusMinus'!$B$7:$E$912, 4, FALSE)), "", VLOOKUP(B356, 'SOG&amp;PlusMinus'!$B$7:$E$912, 4, FALSE))</f>
        <v/>
      </c>
      <c r="N356" s="71">
        <f>VLOOKUP($B356, Paste!$A$3:$H$933, 5, FALSE)</f>
        <v>34.491156462585039</v>
      </c>
      <c r="O356" s="11">
        <f>IF(ISERROR(VLOOKUP(B356, Paste!$AB$3:$AE$2349, 3, FALSE)), "", VLOOKUP(B356, Paste!$AB$3:$AE$2349, 3, FALSE))</f>
        <v>79</v>
      </c>
      <c r="P356" s="11">
        <f>IF(ISERROR(VLOOKUP(B356, Paste!$AB$3:$AC$2343, 2, FALSE)), "", VLOOKUP(B356, Paste!$AB$3:$AC$2343, 2, FALSE))</f>
        <v>46</v>
      </c>
      <c r="Q356" s="11">
        <f>IF(ISERROR(VLOOKUP(B356, Paste!$AB$3:$AE$2349, 4, FALSE)), "", VLOOKUP(B356, Paste!$AB$3:$AE$2349, 4, FALSE))</f>
        <v>142</v>
      </c>
      <c r="R356" s="11" t="str">
        <f>IF(ISERROR(VLOOKUP(B356, Paste!$N$3:$N$250, 1, FALSE)), "", VLOOKUP(B356, Paste!$N$3:$O$250, 2, FALSE))</f>
        <v/>
      </c>
      <c r="S356" s="27">
        <f>VLOOKUP($B356, Paste!$W$3:$Z$10064, IF($H$4="Cap Hit",3, IF($H$4="AAV", 4, 2)), FALSE)</f>
        <v>2.5</v>
      </c>
      <c r="T356" s="11" t="str">
        <f>IF(ISERROR(VLOOKUP(B356, Paste!$Q$3:$Q$245, 1, FALSE)), "", VLOOKUP(B356, Paste!$Q$3:$R$245, 2, FALSE))</f>
        <v/>
      </c>
      <c r="U356" s="18" t="str">
        <f>IF(VLOOKUP(B356, 'Points&amp;Potential'!$B$7:$O$943, 14, FALSE)=0, "", VLOOKUP(B356, 'Points&amp;Potential'!$B$7:$O$943, 14, FALSE))</f>
        <v/>
      </c>
      <c r="V356" s="7" t="str">
        <f>IF(ISERROR(VLOOKUP(B356, Paste!$T$3:$T$1045, 1, FALSE)), "", VLOOKUP(B356, Paste!$T$3:$U$1144, 2, FALSE))</f>
        <v/>
      </c>
    </row>
    <row r="357" spans="1:22">
      <c r="A357" s="11">
        <v>351</v>
      </c>
      <c r="B357" s="67" t="s">
        <v>381</v>
      </c>
      <c r="C357" s="11">
        <f>VLOOKUP(B357, Paste!$AG$3:$AH$2083, 2, FALSE)</f>
        <v>37.799999999999997</v>
      </c>
      <c r="D357" s="11" t="str">
        <f>VLOOKUP($B357, Paste!$A$3:$H$933, 6, FALSE)</f>
        <v>C</v>
      </c>
      <c r="E357" s="11" t="str">
        <f>IFERROR(VLOOKUP($B357, Paste!$J$3:$L$933, 3, FALSE), "")</f>
        <v/>
      </c>
      <c r="F357" s="11" t="str">
        <f>IFERROR(VLOOKUP($B357, Paste!$J$3:$L$933, 2, FALSE), "")</f>
        <v/>
      </c>
      <c r="G357" s="11" t="str">
        <f>VLOOKUP($B357, Paste!$A$3:$H$933, 8, FALSE)</f>
        <v>CAR</v>
      </c>
      <c r="H357" s="71">
        <f>VLOOKUP($B357, Paste!$A$3:$H$933, 2, FALSE)</f>
        <v>78.666666666666671</v>
      </c>
      <c r="I357" s="71">
        <f>VLOOKUP($B357, Paste!$A$3:$H$933, 3, FALSE)</f>
        <v>14.768041074405209</v>
      </c>
      <c r="J357" s="71">
        <f t="shared" si="5"/>
        <v>14.832835814483682</v>
      </c>
      <c r="K357" s="71">
        <f>VLOOKUP($B357, Paste!$A$3:$H$933, 4, FALSE)</f>
        <v>29.600876888888891</v>
      </c>
      <c r="L357" s="11" t="str">
        <f>IF(ISBLANK(VLOOKUP(B357, 'SOG&amp;PlusMinus'!$B$7:$E$912, 3, FALSE)), "", VLOOKUP(B357,'SOG&amp;PlusMinus'!$B$7:$E$912, 3, FALSE))</f>
        <v>B</v>
      </c>
      <c r="M357" s="11" t="str">
        <f>IF(ISBLANK(VLOOKUP(B357, 'SOG&amp;PlusMinus'!$B$7:$E$912, 4, FALSE)), "", VLOOKUP(B357, 'SOG&amp;PlusMinus'!$B$7:$E$912, 4, FALSE))</f>
        <v/>
      </c>
      <c r="N357" s="71">
        <f>VLOOKUP($B357, Paste!$A$3:$H$933, 5, FALSE)</f>
        <v>30.440579710144927</v>
      </c>
      <c r="O357" s="11">
        <f>IF(ISERROR(VLOOKUP(B357, Paste!$AB$3:$AE$2349, 3, FALSE)), "", VLOOKUP(B357, Paste!$AB$3:$AE$2349, 3, FALSE))</f>
        <v>161</v>
      </c>
      <c r="P357" s="11">
        <f>IF(ISERROR(VLOOKUP(B357, Paste!$AB$3:$AC$2343, 2, FALSE)), "", VLOOKUP(B357, Paste!$AB$3:$AC$2343, 2, FALSE))</f>
        <v>46</v>
      </c>
      <c r="Q357" s="11">
        <f>IF(ISERROR(VLOOKUP(B357, Paste!$AB$3:$AE$2349, 4, FALSE)), "", VLOOKUP(B357, Paste!$AB$3:$AE$2349, 4, FALSE))</f>
        <v>102</v>
      </c>
      <c r="R357" s="11" t="str">
        <f>IF(ISERROR(VLOOKUP(B357, Paste!$N$3:$N$250, 1, FALSE)), "", VLOOKUP(B357, Paste!$N$3:$O$250, 2, FALSE))</f>
        <v/>
      </c>
      <c r="S357" s="27">
        <f>VLOOKUP($B357, Paste!$W$3:$Z$10064, IF($H$4="Cap Hit",3, IF($H$4="AAV", 4, 2)), FALSE)</f>
        <v>2.9</v>
      </c>
      <c r="T357" s="11" t="str">
        <f>IF(ISERROR(VLOOKUP(B357, Paste!$Q$3:$Q$245, 1, FALSE)), "", VLOOKUP(B357, Paste!$Q$3:$R$245, 2, FALSE))</f>
        <v/>
      </c>
      <c r="U357" s="18" t="str">
        <f>IF(VLOOKUP(B357, 'Points&amp;Potential'!$B$7:$O$943, 14, FALSE)=0, "", VLOOKUP(B357, 'Points&amp;Potential'!$B$7:$O$943, 14, FALSE))</f>
        <v/>
      </c>
      <c r="V357" s="7" t="str">
        <f>IF(ISERROR(VLOOKUP(B357, Paste!$T$3:$T$1045, 1, FALSE)), "", VLOOKUP(B357, Paste!$T$3:$U$1144, 2, FALSE))</f>
        <v/>
      </c>
    </row>
    <row r="358" spans="1:22">
      <c r="A358" s="11">
        <v>352</v>
      </c>
      <c r="B358" s="67" t="s">
        <v>382</v>
      </c>
      <c r="C358" s="11">
        <f>VLOOKUP(B358, Paste!$AG$3:$AH$2083, 2, FALSE)</f>
        <v>31.9</v>
      </c>
      <c r="D358" s="11" t="str">
        <f>VLOOKUP($B358, Paste!$A$3:$H$933, 6, FALSE)</f>
        <v>RD</v>
      </c>
      <c r="E358" s="11">
        <f>IFERROR(VLOOKUP($B358, Paste!$J$3:$L$933, 3, FALSE), "")</f>
        <v>35</v>
      </c>
      <c r="F358" s="11">
        <f>IFERROR(VLOOKUP($B358, Paste!$J$3:$L$933, 2, FALSE), "")</f>
        <v>45</v>
      </c>
      <c r="G358" s="11" t="str">
        <f>VLOOKUP($B358, Paste!$A$3:$H$933, 8, FALSE)</f>
        <v>CBJ</v>
      </c>
      <c r="H358" s="71">
        <f>VLOOKUP($B358, Paste!$A$3:$H$933, 2, FALSE)</f>
        <v>71.333333333333329</v>
      </c>
      <c r="I358" s="71">
        <f>VLOOKUP($B358, Paste!$A$3:$H$933, 3, FALSE)</f>
        <v>7.9018119481799509</v>
      </c>
      <c r="J358" s="71">
        <f t="shared" si="5"/>
        <v>21.676781300894117</v>
      </c>
      <c r="K358" s="71">
        <f>VLOOKUP($B358, Paste!$A$3:$H$933, 4, FALSE)</f>
        <v>29.578593249074068</v>
      </c>
      <c r="L358" s="11" t="str">
        <f>IF(ISBLANK(VLOOKUP(B358, 'SOG&amp;PlusMinus'!$B$7:$E$912, 3, FALSE)), "", VLOOKUP(B358,'SOG&amp;PlusMinus'!$B$7:$E$912, 3, FALSE))</f>
        <v>A</v>
      </c>
      <c r="M358" s="11" t="str">
        <f>IF(ISBLANK(VLOOKUP(B358, 'SOG&amp;PlusMinus'!$B$7:$E$912, 4, FALSE)), "", VLOOKUP(B358, 'SOG&amp;PlusMinus'!$B$7:$E$912, 4, FALSE))</f>
        <v/>
      </c>
      <c r="N358" s="71">
        <f>VLOOKUP($B358, Paste!$A$3:$H$933, 5, FALSE)</f>
        <v>49.041666666666664</v>
      </c>
      <c r="O358" s="11">
        <f>IF(ISERROR(VLOOKUP(B358, Paste!$AB$3:$AE$2349, 3, FALSE)), "", VLOOKUP(B358, Paste!$AB$3:$AE$2349, 3, FALSE))</f>
        <v>43</v>
      </c>
      <c r="P358" s="11">
        <f>IF(ISERROR(VLOOKUP(B358, Paste!$AB$3:$AC$2343, 2, FALSE)), "", VLOOKUP(B358, Paste!$AB$3:$AC$2343, 2, FALSE))</f>
        <v>89</v>
      </c>
      <c r="Q358" s="11">
        <f>IF(ISERROR(VLOOKUP(B358, Paste!$AB$3:$AE$2349, 4, FALSE)), "", VLOOKUP(B358, Paste!$AB$3:$AE$2349, 4, FALSE))</f>
        <v>93</v>
      </c>
      <c r="R358" s="11" t="str">
        <f>IF(ISERROR(VLOOKUP(B358, Paste!$N$3:$N$250, 1, FALSE)), "", VLOOKUP(B358, Paste!$N$3:$O$250, 2, FALSE))</f>
        <v/>
      </c>
      <c r="S358" s="27">
        <f>VLOOKUP($B358, Paste!$W$3:$Z$10064, IF($H$4="Cap Hit",3, IF($H$4="AAV", 4, 2)), FALSE)</f>
        <v>6.25</v>
      </c>
      <c r="T358" s="11" t="str">
        <f>IF(ISERROR(VLOOKUP(B358, Paste!$Q$3:$Q$245, 1, FALSE)), "", VLOOKUP(B358, Paste!$Q$3:$R$245, 2, FALSE))</f>
        <v>Y</v>
      </c>
      <c r="U358" s="18" t="str">
        <f>IF(VLOOKUP(B358, 'Points&amp;Potential'!$B$7:$O$943, 14, FALSE)=0, "", VLOOKUP(B358, 'Points&amp;Potential'!$B$7:$O$943, 14, FALSE))</f>
        <v/>
      </c>
      <c r="V358" s="7" t="str">
        <f>IF(ISERROR(VLOOKUP(B358, Paste!$T$3:$T$1045, 1, FALSE)), "", VLOOKUP(B358, Paste!$T$3:$U$1144, 2, FALSE))</f>
        <v/>
      </c>
    </row>
    <row r="359" spans="1:22">
      <c r="A359" s="11">
        <v>353</v>
      </c>
      <c r="B359" s="67" t="s">
        <v>383</v>
      </c>
      <c r="C359" s="11">
        <f>VLOOKUP(B359, Paste!$AG$3:$AH$2083, 2, FALSE)</f>
        <v>26.8</v>
      </c>
      <c r="D359" s="11" t="str">
        <f>VLOOKUP($B359, Paste!$A$3:$H$933, 6, FALSE)</f>
        <v>C</v>
      </c>
      <c r="E359" s="11">
        <f>IFERROR(VLOOKUP($B359, Paste!$J$3:$L$933, 3, FALSE), "")</f>
        <v>38</v>
      </c>
      <c r="F359" s="11">
        <f>IFERROR(VLOOKUP($B359, Paste!$J$3:$L$933, 2, FALSE), "")</f>
        <v>68</v>
      </c>
      <c r="G359" s="11" t="str">
        <f>VLOOKUP($B359, Paste!$A$3:$H$933, 8, FALSE)</f>
        <v>VAN</v>
      </c>
      <c r="H359" s="71">
        <f>VLOOKUP($B359, Paste!$A$3:$H$933, 2, FALSE)</f>
        <v>51</v>
      </c>
      <c r="I359" s="71">
        <f>VLOOKUP($B359, Paste!$A$3:$H$933, 3, FALSE)</f>
        <v>12.75</v>
      </c>
      <c r="J359" s="71">
        <f t="shared" si="5"/>
        <v>16.70881125</v>
      </c>
      <c r="K359" s="71">
        <f>VLOOKUP($B359, Paste!$A$3:$H$933, 4, FALSE)</f>
        <v>29.45881125</v>
      </c>
      <c r="L359" s="11" t="str">
        <f>IF(ISBLANK(VLOOKUP(B359, 'SOG&amp;PlusMinus'!$B$7:$E$912, 3, FALSE)), "", VLOOKUP(B359,'SOG&amp;PlusMinus'!$B$7:$E$912, 3, FALSE))</f>
        <v>D</v>
      </c>
      <c r="M359" s="11">
        <f>IF(ISBLANK(VLOOKUP(B359, 'SOG&amp;PlusMinus'!$B$7:$E$912, 4, FALSE)), "", VLOOKUP(B359, 'SOG&amp;PlusMinus'!$B$7:$E$912, 4, FALSE))</f>
        <v>2</v>
      </c>
      <c r="N359" s="71">
        <f>VLOOKUP($B359, Paste!$A$3:$H$933, 5, FALSE)</f>
        <v>20.91</v>
      </c>
      <c r="O359" s="11">
        <f>IF(ISERROR(VLOOKUP(B359, Paste!$AB$3:$AE$2349, 3, FALSE)), "", VLOOKUP(B359, Paste!$AB$3:$AE$2349, 3, FALSE))</f>
        <v>17</v>
      </c>
      <c r="P359" s="11">
        <f>IF(ISERROR(VLOOKUP(B359, Paste!$AB$3:$AC$2343, 2, FALSE)), "", VLOOKUP(B359, Paste!$AB$3:$AC$2343, 2, FALSE))</f>
        <v>15</v>
      </c>
      <c r="Q359" s="11">
        <f>IF(ISERROR(VLOOKUP(B359, Paste!$AB$3:$AE$2349, 4, FALSE)), "", VLOOKUP(B359, Paste!$AB$3:$AE$2349, 4, FALSE))</f>
        <v>112</v>
      </c>
      <c r="R359" s="11">
        <f>IF(ISERROR(VLOOKUP(B359, Paste!$N$3:$N$250, 1, FALSE)), "", VLOOKUP(B359, Paste!$N$3:$O$250, 2, FALSE))</f>
        <v>55</v>
      </c>
      <c r="S359" s="27">
        <f>VLOOKUP($B359, Paste!$W$3:$Z$10064, IF($H$4="Cap Hit",3, IF($H$4="AAV", 4, 2)), FALSE)</f>
        <v>4.4375</v>
      </c>
      <c r="T359" s="11" t="str">
        <f>IF(ISERROR(VLOOKUP(B359, Paste!$Q$3:$Q$245, 1, FALSE)), "", VLOOKUP(B359, Paste!$Q$3:$R$245, 2, FALSE))</f>
        <v>Y</v>
      </c>
      <c r="U359" s="18" t="str">
        <f>IF(VLOOKUP(B359, 'Points&amp;Potential'!$B$7:$O$943, 14, FALSE)=0, "", VLOOKUP(B359, 'Points&amp;Potential'!$B$7:$O$943, 14, FALSE))</f>
        <v/>
      </c>
      <c r="V359" s="7" t="str">
        <f>IF(ISERROR(VLOOKUP(B359, Paste!$T$3:$T$1045, 1, FALSE)), "", VLOOKUP(B359, Paste!$T$3:$U$1144, 2, FALSE))</f>
        <v/>
      </c>
    </row>
    <row r="360" spans="1:22">
      <c r="A360" s="11">
        <v>354</v>
      </c>
      <c r="B360" s="67" t="s">
        <v>384</v>
      </c>
      <c r="C360" s="11">
        <f>VLOOKUP(B360, Paste!$AG$3:$AH$2083, 2, FALSE)</f>
        <v>32.299999999999997</v>
      </c>
      <c r="D360" s="11" t="str">
        <f>VLOOKUP($B360, Paste!$A$3:$H$933, 6, FALSE)</f>
        <v>LD</v>
      </c>
      <c r="E360" s="11">
        <f>IFERROR(VLOOKUP($B360, Paste!$J$3:$L$933, 3, FALSE), "")</f>
        <v>32</v>
      </c>
      <c r="F360" s="11">
        <f>IFERROR(VLOOKUP($B360, Paste!$J$3:$L$933, 2, FALSE), "")</f>
        <v>50</v>
      </c>
      <c r="G360" s="11" t="str">
        <f>VLOOKUP($B360, Paste!$A$3:$H$933, 8, FALSE)</f>
        <v>COL</v>
      </c>
      <c r="H360" s="71">
        <f>VLOOKUP($B360, Paste!$A$3:$H$933, 2, FALSE)</f>
        <v>77.333333333333329</v>
      </c>
      <c r="I360" s="71">
        <f>VLOOKUP($B360, Paste!$A$3:$H$933, 3, FALSE)</f>
        <v>7.9581059710713182</v>
      </c>
      <c r="J360" s="71">
        <f t="shared" si="5"/>
        <v>21.457067695595342</v>
      </c>
      <c r="K360" s="71">
        <f>VLOOKUP($B360, Paste!$A$3:$H$933, 4, FALSE)</f>
        <v>29.415173666666661</v>
      </c>
      <c r="L360" s="11" t="str">
        <f>IF(ISBLANK(VLOOKUP(B360, 'SOG&amp;PlusMinus'!$B$7:$E$912, 3, FALSE)), "", VLOOKUP(B360,'SOG&amp;PlusMinus'!$B$7:$E$912, 3, FALSE))</f>
        <v>A</v>
      </c>
      <c r="M360" s="11">
        <f>IF(ISBLANK(VLOOKUP(B360, 'SOG&amp;PlusMinus'!$B$7:$E$912, 4, FALSE)), "", VLOOKUP(B360, 'SOG&amp;PlusMinus'!$B$7:$E$912, 4, FALSE))</f>
        <v>2</v>
      </c>
      <c r="N360" s="71">
        <f>VLOOKUP($B360, Paste!$A$3:$H$933, 5, FALSE)</f>
        <v>26.005899705014748</v>
      </c>
      <c r="O360" s="11">
        <f>IF(ISERROR(VLOOKUP(B360, Paste!$AB$3:$AE$2349, 3, FALSE)), "", VLOOKUP(B360, Paste!$AB$3:$AE$2349, 3, FALSE))</f>
        <v>35</v>
      </c>
      <c r="P360" s="11">
        <f>IF(ISERROR(VLOOKUP(B360, Paste!$AB$3:$AC$2343, 2, FALSE)), "", VLOOKUP(B360, Paste!$AB$3:$AC$2343, 2, FALSE))</f>
        <v>101</v>
      </c>
      <c r="Q360" s="11">
        <f>IF(ISERROR(VLOOKUP(B360, Paste!$AB$3:$AE$2349, 4, FALSE)), "", VLOOKUP(B360, Paste!$AB$3:$AE$2349, 4, FALSE))</f>
        <v>139</v>
      </c>
      <c r="R360" s="11" t="str">
        <f>IF(ISERROR(VLOOKUP(B360, Paste!$N$3:$N$250, 1, FALSE)), "", VLOOKUP(B360, Paste!$N$3:$O$250, 2, FALSE))</f>
        <v/>
      </c>
      <c r="S360" s="27">
        <f>VLOOKUP($B360, Paste!$W$3:$Z$10064, IF($H$4="Cap Hit",3, IF($H$4="AAV", 4, 2)), FALSE)</f>
        <v>7.25</v>
      </c>
      <c r="T360" s="11"/>
      <c r="U360" s="18" t="str">
        <f>IF(VLOOKUP(B360, 'Points&amp;Potential'!$B$7:$O$943, 14, FALSE)=0, "", VLOOKUP(B360, 'Points&amp;Potential'!$B$7:$O$943, 14, FALSE))</f>
        <v/>
      </c>
      <c r="V360" s="7" t="str">
        <f>IF(ISERROR(VLOOKUP(B360, Paste!$T$3:$T$1045, 1, FALSE)), "", VLOOKUP(B360, Paste!$T$3:$U$1144, 2, FALSE))</f>
        <v/>
      </c>
    </row>
    <row r="361" spans="1:22">
      <c r="A361" s="11">
        <v>355</v>
      </c>
      <c r="B361" s="67" t="s">
        <v>385</v>
      </c>
      <c r="C361" s="11">
        <f>VLOOKUP(B361, Paste!$AG$3:$AH$2083, 2, FALSE)</f>
        <v>28.4</v>
      </c>
      <c r="D361" s="11" t="str">
        <f>VLOOKUP($B361, Paste!$A$3:$H$933, 6, FALSE)</f>
        <v>LW</v>
      </c>
      <c r="E361" s="11">
        <f>IFERROR(VLOOKUP($B361, Paste!$J$3:$L$933, 3, FALSE), "")</f>
        <v>32</v>
      </c>
      <c r="F361" s="11">
        <f>IFERROR(VLOOKUP($B361, Paste!$J$3:$L$933, 2, FALSE), "")</f>
        <v>53</v>
      </c>
      <c r="G361" s="11" t="str">
        <f>VLOOKUP($B361, Paste!$A$3:$H$933, 8, FALSE)</f>
        <v>DAL</v>
      </c>
      <c r="H361" s="71">
        <f>VLOOKUP($B361, Paste!$A$3:$H$933, 2, FALSE)</f>
        <v>78.333333333333329</v>
      </c>
      <c r="I361" s="71">
        <f>VLOOKUP($B361, Paste!$A$3:$H$933, 3, FALSE)</f>
        <v>9.3392650562390447</v>
      </c>
      <c r="J361" s="71">
        <f t="shared" si="5"/>
        <v>20.062346517835024</v>
      </c>
      <c r="K361" s="71">
        <f>VLOOKUP($B361, Paste!$A$3:$H$933, 4, FALSE)</f>
        <v>29.401611574074067</v>
      </c>
      <c r="L361" s="11" t="str">
        <f>IF(ISBLANK(VLOOKUP(B361, 'SOG&amp;PlusMinus'!$B$7:$E$912, 3, FALSE)), "", VLOOKUP(B361,'SOG&amp;PlusMinus'!$B$7:$E$912, 3, FALSE))</f>
        <v>C</v>
      </c>
      <c r="M361" s="11" t="str">
        <f>IF(ISBLANK(VLOOKUP(B361, 'SOG&amp;PlusMinus'!$B$7:$E$912, 4, FALSE)), "", VLOOKUP(B361, 'SOG&amp;PlusMinus'!$B$7:$E$912, 4, FALSE))</f>
        <v/>
      </c>
      <c r="N361" s="71">
        <f>VLOOKUP($B361, Paste!$A$3:$H$933, 5, FALSE)</f>
        <v>28.733624454148472</v>
      </c>
      <c r="O361" s="11">
        <f>IF(ISERROR(VLOOKUP(B361, Paste!$AB$3:$AE$2349, 3, FALSE)), "", VLOOKUP(B361, Paste!$AB$3:$AE$2349, 3, FALSE))</f>
        <v>68</v>
      </c>
      <c r="P361" s="11">
        <f>IF(ISERROR(VLOOKUP(B361, Paste!$AB$3:$AC$2343, 2, FALSE)), "", VLOOKUP(B361, Paste!$AB$3:$AC$2343, 2, FALSE))</f>
        <v>31</v>
      </c>
      <c r="Q361" s="11">
        <f>IF(ISERROR(VLOOKUP(B361, Paste!$AB$3:$AE$2349, 4, FALSE)), "", VLOOKUP(B361, Paste!$AB$3:$AE$2349, 4, FALSE))</f>
        <v>94</v>
      </c>
      <c r="R361" s="11" t="str">
        <f>IF(ISERROR(VLOOKUP(B361, Paste!$N$3:$N$250, 1, FALSE)), "", VLOOKUP(B361, Paste!$N$3:$O$250, 2, FALSE))</f>
        <v/>
      </c>
      <c r="S361" s="27">
        <f>VLOOKUP($B361, Paste!$W$3:$Z$10064, IF($H$4="Cap Hit",3, IF($H$4="AAV", 4, 2)), FALSE)</f>
        <v>2.1</v>
      </c>
      <c r="T361" s="11" t="str">
        <f>IF(ISERROR(VLOOKUP(B361, Paste!$Q$3:$Q$245, 1, FALSE)), "", VLOOKUP(B361, Paste!$Q$3:$R$245, 2, FALSE))</f>
        <v/>
      </c>
      <c r="U361" s="18" t="str">
        <f>IF(VLOOKUP(B361, 'Points&amp;Potential'!$B$7:$O$943, 14, FALSE)=0, "", VLOOKUP(B361, 'Points&amp;Potential'!$B$7:$O$943, 14, FALSE))</f>
        <v/>
      </c>
      <c r="V361" s="7" t="str">
        <f>IF(ISERROR(VLOOKUP(B361, Paste!$T$3:$T$1045, 1, FALSE)), "", VLOOKUP(B361, Paste!$T$3:$U$1144, 2, FALSE))</f>
        <v/>
      </c>
    </row>
    <row r="362" spans="1:22">
      <c r="A362" s="11">
        <v>356</v>
      </c>
      <c r="B362" s="10" t="s">
        <v>386</v>
      </c>
      <c r="C362" s="11">
        <f>VLOOKUP(B362, Paste!$AG$3:$AH$2083, 2, FALSE)</f>
        <v>25.1</v>
      </c>
      <c r="D362" s="11" t="str">
        <f>VLOOKUP($B362, Paste!$A$3:$H$933, 6, FALSE)</f>
        <v>LW</v>
      </c>
      <c r="E362" s="11">
        <f>IFERROR(VLOOKUP($B362, Paste!$J$3:$L$933, 3, FALSE), "")</f>
        <v>32</v>
      </c>
      <c r="F362" s="11">
        <f>IFERROR(VLOOKUP($B362, Paste!$J$3:$L$933, 2, FALSE), "")</f>
        <v>65</v>
      </c>
      <c r="G362" s="11" t="str">
        <f>VLOOKUP($B362, Paste!$A$3:$H$933, 8, FALSE)</f>
        <v>NYR</v>
      </c>
      <c r="H362" s="71">
        <f>VLOOKUP($B362, Paste!$A$3:$H$933, 2, FALSE)</f>
        <v>76</v>
      </c>
      <c r="I362" s="71">
        <f>VLOOKUP($B362, Paste!$A$3:$H$933, 3, FALSE)</f>
        <v>10.64</v>
      </c>
      <c r="J362" s="71">
        <f t="shared" si="5"/>
        <v>18.672250000000005</v>
      </c>
      <c r="K362" s="71">
        <f>VLOOKUP($B362, Paste!$A$3:$H$933, 4, FALSE)</f>
        <v>29.312250000000006</v>
      </c>
      <c r="L362" s="11" t="str">
        <f>IF(ISBLANK(VLOOKUP(B362, 'SOG&amp;PlusMinus'!$B$7:$E$912, 3, FALSE)), "", VLOOKUP(B362,'SOG&amp;PlusMinus'!$B$7:$E$912, 3, FALSE))</f>
        <v>C</v>
      </c>
      <c r="M362" s="11">
        <f>IF(ISBLANK(VLOOKUP(B362, 'SOG&amp;PlusMinus'!$B$7:$E$912, 4, FALSE)), "", VLOOKUP(B362, 'SOG&amp;PlusMinus'!$B$7:$E$912, 4, FALSE))</f>
        <v>2</v>
      </c>
      <c r="N362" s="71">
        <f>VLOOKUP($B362, Paste!$A$3:$H$933, 5, FALSE)</f>
        <v>43.960784313725497</v>
      </c>
      <c r="O362" s="11">
        <f>IF(ISERROR(VLOOKUP(B362, Paste!$AB$3:$AE$2349, 3, FALSE)), "", VLOOKUP(B362, Paste!$AB$3:$AE$2349, 3, FALSE))</f>
        <v>215</v>
      </c>
      <c r="P362" s="11">
        <f>IF(ISERROR(VLOOKUP(B362, Paste!$AB$3:$AC$2343, 2, FALSE)), "", VLOOKUP(B362, Paste!$AB$3:$AC$2343, 2, FALSE))</f>
        <v>44</v>
      </c>
      <c r="Q362" s="11">
        <f>IF(ISERROR(VLOOKUP(B362, Paste!$AB$3:$AE$2349, 4, FALSE)), "", VLOOKUP(B362, Paste!$AB$3:$AE$2349, 4, FALSE))</f>
        <v>84</v>
      </c>
      <c r="R362" s="11">
        <f>IF(ISERROR(VLOOKUP(B362, Paste!$N$3:$N$250, 1, FALSE)), "", VLOOKUP(B362, Paste!$N$3:$O$250, 2, FALSE))</f>
        <v>42</v>
      </c>
      <c r="S362" s="27">
        <f>VLOOKUP($B362, Paste!$W$3:$Z$10064, IF($H$4="Cap Hit",3, IF($H$4="AAV", 4, 2)), FALSE)</f>
        <v>1.25</v>
      </c>
      <c r="T362" s="11" t="str">
        <f>IF(ISERROR(VLOOKUP(B362, Paste!$Q$3:$Q$245, 1, FALSE)), "", VLOOKUP(B362, Paste!$Q$3:$R$245, 2, FALSE))</f>
        <v>Y</v>
      </c>
      <c r="U362" s="18" t="str">
        <f>IF(VLOOKUP(B362, 'Points&amp;Potential'!$B$7:$O$943, 14, FALSE)=0, "", VLOOKUP(B362, 'Points&amp;Potential'!$B$7:$O$943, 14, FALSE))</f>
        <v/>
      </c>
      <c r="V362" s="7" t="str">
        <f>IF(ISERROR(VLOOKUP(B362, Paste!$T$3:$T$1045, 1, FALSE)), "", VLOOKUP(B362, Paste!$T$3:$U$1144, 2, FALSE))</f>
        <v/>
      </c>
    </row>
    <row r="363" spans="1:22">
      <c r="A363" s="11">
        <v>357</v>
      </c>
      <c r="B363" s="67" t="s">
        <v>387</v>
      </c>
      <c r="C363" s="11">
        <f>VLOOKUP(B363, Paste!$AG$3:$AH$2083, 2, FALSE)</f>
        <v>29.4</v>
      </c>
      <c r="D363" s="11" t="str">
        <f>VLOOKUP($B363, Paste!$A$3:$H$933, 6, FALSE)</f>
        <v>RW</v>
      </c>
      <c r="E363" s="11">
        <f>IFERROR(VLOOKUP($B363, Paste!$J$3:$L$933, 3, FALSE), "")</f>
        <v>37</v>
      </c>
      <c r="F363" s="11">
        <f>IFERROR(VLOOKUP($B363, Paste!$J$3:$L$933, 2, FALSE), "")</f>
        <v>55</v>
      </c>
      <c r="G363" s="11" t="str">
        <f>VLOOKUP($B363, Paste!$A$3:$H$933, 8, FALSE)</f>
        <v>COL</v>
      </c>
      <c r="H363" s="71">
        <f>VLOOKUP($B363, Paste!$A$3:$H$933, 2, FALSE)</f>
        <v>73.666666666666671</v>
      </c>
      <c r="I363" s="71">
        <f>VLOOKUP($B363, Paste!$A$3:$H$933, 3, FALSE)</f>
        <v>11.385460910484465</v>
      </c>
      <c r="J363" s="71">
        <f t="shared" si="5"/>
        <v>17.836233011390537</v>
      </c>
      <c r="K363" s="71">
        <f>VLOOKUP($B363, Paste!$A$3:$H$933, 4, FALSE)</f>
        <v>29.221693921875001</v>
      </c>
      <c r="L363" s="11" t="str">
        <f>IF(ISBLANK(VLOOKUP(B363, 'SOG&amp;PlusMinus'!$B$7:$E$912, 3, FALSE)), "", VLOOKUP(B363,'SOG&amp;PlusMinus'!$B$7:$E$912, 3, FALSE))</f>
        <v>A</v>
      </c>
      <c r="M363" s="11" t="str">
        <f>IF(ISBLANK(VLOOKUP(B363, 'SOG&amp;PlusMinus'!$B$7:$E$912, 4, FALSE)), "", VLOOKUP(B363, 'SOG&amp;PlusMinus'!$B$7:$E$912, 4, FALSE))</f>
        <v/>
      </c>
      <c r="N363" s="71">
        <f>VLOOKUP($B363, Paste!$A$3:$H$933, 5, FALSE)</f>
        <v>32.550387596899228</v>
      </c>
      <c r="O363" s="11">
        <f>IF(ISERROR(VLOOKUP(B363, Paste!$AB$3:$AE$2349, 3, FALSE)), "", VLOOKUP(B363, Paste!$AB$3:$AE$2349, 3, FALSE))</f>
        <v>75</v>
      </c>
      <c r="P363" s="11">
        <f>IF(ISERROR(VLOOKUP(B363, Paste!$AB$3:$AC$2343, 2, FALSE)), "", VLOOKUP(B363, Paste!$AB$3:$AC$2343, 2, FALSE))</f>
        <v>44</v>
      </c>
      <c r="Q363" s="11">
        <f>IF(ISERROR(VLOOKUP(B363, Paste!$AB$3:$AE$2349, 4, FALSE)), "", VLOOKUP(B363, Paste!$AB$3:$AE$2349, 4, FALSE))</f>
        <v>96</v>
      </c>
      <c r="R363" s="11" t="str">
        <f>IF(ISERROR(VLOOKUP(B363, Paste!$N$3:$N$250, 1, FALSE)), "", VLOOKUP(B363, Paste!$N$3:$O$250, 2, FALSE))</f>
        <v/>
      </c>
      <c r="S363" s="27">
        <f>VLOOKUP($B363, Paste!$W$3:$Z$10064, IF($H$4="Cap Hit",3, IF($H$4="AAV", 4, 2)), FALSE)</f>
        <v>3</v>
      </c>
      <c r="T363" s="11" t="str">
        <f>IF(ISERROR(VLOOKUP(B363, Paste!$Q$3:$Q$245, 1, FALSE)), "", VLOOKUP(B363, Paste!$Q$3:$R$245, 2, FALSE))</f>
        <v>Y</v>
      </c>
      <c r="U363" s="18" t="str">
        <f>IF(VLOOKUP(B363, 'Points&amp;Potential'!$B$7:$O$943, 14, FALSE)=0, "", VLOOKUP(B363, 'Points&amp;Potential'!$B$7:$O$943, 14, FALSE))</f>
        <v/>
      </c>
      <c r="V363" s="7" t="str">
        <f>IF(ISERROR(VLOOKUP(B363, Paste!$T$3:$T$1045, 1, FALSE)), "", VLOOKUP(B363, Paste!$T$3:$U$1144, 2, FALSE))</f>
        <v/>
      </c>
    </row>
    <row r="364" spans="1:22">
      <c r="A364" s="11">
        <v>358</v>
      </c>
      <c r="B364" s="67" t="s">
        <v>388</v>
      </c>
      <c r="C364" s="11">
        <f>VLOOKUP(B364, Paste!$AG$3:$AH$2083, 2, FALSE)</f>
        <v>22.2</v>
      </c>
      <c r="D364" s="11" t="str">
        <f>VLOOKUP($B364, Paste!$A$3:$H$933, 6, FALSE)</f>
        <v>LW</v>
      </c>
      <c r="E364" s="11">
        <f>IFERROR(VLOOKUP($B364, Paste!$J$3:$L$933, 3, FALSE), "")</f>
        <v>55</v>
      </c>
      <c r="F364" s="11">
        <f>IFERROR(VLOOKUP($B364, Paste!$J$3:$L$933, 2, FALSE), "")</f>
        <v>77</v>
      </c>
      <c r="G364" s="11" t="str">
        <f>VLOOKUP($B364, Paste!$A$3:$H$933, 8, FALSE)</f>
        <v>BUF</v>
      </c>
      <c r="H364" s="71">
        <f>VLOOKUP($B364, Paste!$A$3:$H$933, 2, FALSE)</f>
        <v>68</v>
      </c>
      <c r="I364" s="71">
        <f>VLOOKUP($B364, Paste!$A$3:$H$933, 3, FALSE)</f>
        <v>10.214732787674532</v>
      </c>
      <c r="J364" s="71">
        <f t="shared" si="5"/>
        <v>18.953423323436581</v>
      </c>
      <c r="K364" s="71">
        <f>VLOOKUP($B364, Paste!$A$3:$H$933, 4, FALSE)</f>
        <v>29.168156111111113</v>
      </c>
      <c r="L364" s="11" t="str">
        <f>IF(ISBLANK(VLOOKUP(B364, 'SOG&amp;PlusMinus'!$B$7:$E$912, 3, FALSE)), "", VLOOKUP(B364,'SOG&amp;PlusMinus'!$B$7:$E$912, 3, FALSE))</f>
        <v>C</v>
      </c>
      <c r="M364" s="11">
        <f>IF(ISBLANK(VLOOKUP(B364, 'SOG&amp;PlusMinus'!$B$7:$E$912, 4, FALSE)), "", VLOOKUP(B364, 'SOG&amp;PlusMinus'!$B$7:$E$912, 4, FALSE))</f>
        <v>2</v>
      </c>
      <c r="N364" s="71">
        <f>VLOOKUP($B364, Paste!$A$3:$H$933, 5, FALSE)</f>
        <v>19.946666666666665</v>
      </c>
      <c r="O364" s="11">
        <f>IF(ISERROR(VLOOKUP(B364, Paste!$AB$3:$AE$2349, 3, FALSE)), "", VLOOKUP(B364, Paste!$AB$3:$AE$2349, 3, FALSE))</f>
        <v>46</v>
      </c>
      <c r="P364" s="11">
        <f>IF(ISERROR(VLOOKUP(B364, Paste!$AB$3:$AC$2343, 2, FALSE)), "", VLOOKUP(B364, Paste!$AB$3:$AC$2343, 2, FALSE))</f>
        <v>43</v>
      </c>
      <c r="Q364" s="11">
        <f>IF(ISERROR(VLOOKUP(B364, Paste!$AB$3:$AE$2349, 4, FALSE)), "", VLOOKUP(B364, Paste!$AB$3:$AE$2349, 4, FALSE))</f>
        <v>129</v>
      </c>
      <c r="R364" s="11">
        <f>IF(ISERROR(VLOOKUP(B364, Paste!$N$3:$N$250, 1, FALSE)), "", VLOOKUP(B364, Paste!$N$3:$O$250, 2, FALSE))</f>
        <v>50</v>
      </c>
      <c r="S364" s="27">
        <f>VLOOKUP($B364, Paste!$W$3:$Z$10064, IF($H$4="Cap Hit",3, IF($H$4="AAV", 4, 2)), FALSE)</f>
        <v>0.88666599999999995</v>
      </c>
      <c r="T364" s="11" t="str">
        <f>IF(ISERROR(VLOOKUP(B364, Paste!$Q$3:$Q$245, 1, FALSE)), "", VLOOKUP(B364, Paste!$Q$3:$R$245, 2, FALSE))</f>
        <v>Y</v>
      </c>
      <c r="U364" s="18" t="str">
        <f>IF(VLOOKUP(B364, 'Points&amp;Potential'!$B$7:$O$943, 14, FALSE)=0, "", VLOOKUP(B364, 'Points&amp;Potential'!$B$7:$O$943, 14, FALSE))</f>
        <v/>
      </c>
      <c r="V364" s="7" t="str">
        <f>IF(ISERROR(VLOOKUP(B364, Paste!$T$3:$T$1045, 1, FALSE)), "", VLOOKUP(B364, Paste!$T$3:$U$1144, 2, FALSE))</f>
        <v/>
      </c>
    </row>
    <row r="365" spans="1:22">
      <c r="A365" s="11">
        <v>359</v>
      </c>
      <c r="B365" s="67" t="s">
        <v>389</v>
      </c>
      <c r="C365" s="11">
        <f>VLOOKUP(B365, Paste!$AG$3:$AH$2083, 2, FALSE)</f>
        <v>41.3</v>
      </c>
      <c r="D365" s="11" t="str">
        <f>VLOOKUP($B365, Paste!$A$3:$H$933, 6, FALSE)</f>
        <v>RD</v>
      </c>
      <c r="E365" s="11" t="str">
        <f>IFERROR(VLOOKUP($B365, Paste!$J$3:$L$933, 3, FALSE), "")</f>
        <v/>
      </c>
      <c r="F365" s="11" t="str">
        <f>IFERROR(VLOOKUP($B365, Paste!$J$3:$L$933, 2, FALSE), "")</f>
        <v/>
      </c>
      <c r="G365" s="11" t="str">
        <f>VLOOKUP($B365, Paste!$A$3:$H$933, 8, FALSE)</f>
        <v>COL</v>
      </c>
      <c r="H365" s="71">
        <f>VLOOKUP($B365, Paste!$A$3:$H$933, 2, FALSE)</f>
        <v>84</v>
      </c>
      <c r="I365" s="71">
        <f>VLOOKUP($B365, Paste!$A$3:$H$933, 3, FALSE)</f>
        <v>9.4506352931060054</v>
      </c>
      <c r="J365" s="71">
        <f t="shared" si="5"/>
        <v>19.460405956893993</v>
      </c>
      <c r="K365" s="71">
        <f>VLOOKUP($B365, Paste!$A$3:$H$933, 4, FALSE)</f>
        <v>28.91104125</v>
      </c>
      <c r="L365" s="11" t="str">
        <f>IF(ISBLANK(VLOOKUP(B365, 'SOG&amp;PlusMinus'!$B$7:$E$912, 3, FALSE)), "", VLOOKUP(B365,'SOG&amp;PlusMinus'!$B$7:$E$912, 3, FALSE))</f>
        <v>A</v>
      </c>
      <c r="M365" s="11" t="str">
        <f>IF(ISBLANK(VLOOKUP(B365, 'SOG&amp;PlusMinus'!$B$7:$E$912, 4, FALSE)), "", VLOOKUP(B365, 'SOG&amp;PlusMinus'!$B$7:$E$912, 4, FALSE))</f>
        <v/>
      </c>
      <c r="N365" s="71">
        <f>VLOOKUP($B365, Paste!$A$3:$H$933, 5, FALSE)</f>
        <v>37.800000000000004</v>
      </c>
      <c r="O365" s="11">
        <f>IF(ISERROR(VLOOKUP(B365, Paste!$AB$3:$AE$2349, 3, FALSE)), "", VLOOKUP(B365, Paste!$AB$3:$AE$2349, 3, FALSE))</f>
        <v>17</v>
      </c>
      <c r="P365" s="11">
        <f>IF(ISERROR(VLOOKUP(B365, Paste!$AB$3:$AC$2343, 2, FALSE)), "", VLOOKUP(B365, Paste!$AB$3:$AC$2343, 2, FALSE))</f>
        <v>97</v>
      </c>
      <c r="Q365" s="11">
        <f>IF(ISERROR(VLOOKUP(B365, Paste!$AB$3:$AE$2349, 4, FALSE)), "", VLOOKUP(B365, Paste!$AB$3:$AE$2349, 4, FALSE))</f>
        <v>168</v>
      </c>
      <c r="R365" s="11" t="str">
        <f>IF(ISERROR(VLOOKUP(B365, Paste!$N$3:$N$250, 1, FALSE)), "", VLOOKUP(B365, Paste!$N$3:$O$250, 2, FALSE))</f>
        <v/>
      </c>
      <c r="S365" s="27">
        <f>VLOOKUP($B365, Paste!$W$3:$Z$10064, IF($H$4="Cap Hit",3, IF($H$4="AAV", 4, 2)), FALSE)</f>
        <v>3</v>
      </c>
      <c r="T365" s="11" t="str">
        <f>IF(ISERROR(VLOOKUP(B365, Paste!$Q$3:$Q$245, 1, FALSE)), "", VLOOKUP(B365, Paste!$Q$3:$R$245, 2, FALSE))</f>
        <v/>
      </c>
      <c r="U365" s="18" t="str">
        <f>IF(VLOOKUP(B365, 'Points&amp;Potential'!$B$7:$O$943, 14, FALSE)=0, "", VLOOKUP(B365, 'Points&amp;Potential'!$B$7:$O$943, 14, FALSE))</f>
        <v/>
      </c>
      <c r="V365" s="7" t="str">
        <f>IF(ISERROR(VLOOKUP(B365, Paste!$T$3:$T$1045, 1, FALSE)), "", VLOOKUP(B365, Paste!$T$3:$U$1144, 2, FALSE))</f>
        <v/>
      </c>
    </row>
    <row r="366" spans="1:22">
      <c r="A366" s="11">
        <v>360</v>
      </c>
      <c r="B366" s="67" t="s">
        <v>390</v>
      </c>
      <c r="C366" s="11">
        <f>VLOOKUP(B366, Paste!$AG$3:$AH$2083, 2, FALSE)</f>
        <v>22.4</v>
      </c>
      <c r="D366" s="11" t="str">
        <f>VLOOKUP($B366, Paste!$A$3:$H$933, 6, FALSE)</f>
        <v>LW</v>
      </c>
      <c r="E366" s="11">
        <f>IFERROR(VLOOKUP($B366, Paste!$J$3:$L$933, 3, FALSE), "")</f>
        <v>42</v>
      </c>
      <c r="F366" s="11">
        <f>IFERROR(VLOOKUP($B366, Paste!$J$3:$L$933, 2, FALSE), "")</f>
        <v>70</v>
      </c>
      <c r="G366" s="11" t="str">
        <f>VLOOKUP($B366, Paste!$A$3:$H$933, 8, FALSE)</f>
        <v>VAN</v>
      </c>
      <c r="H366" s="71">
        <f>VLOOKUP($B366, Paste!$A$3:$H$933, 2, FALSE)</f>
        <v>79</v>
      </c>
      <c r="I366" s="71">
        <f>VLOOKUP($B366, Paste!$A$3:$H$933, 3, FALSE)</f>
        <v>10.362974184204191</v>
      </c>
      <c r="J366" s="71">
        <f t="shared" si="5"/>
        <v>18.521400815795811</v>
      </c>
      <c r="K366" s="71">
        <f>VLOOKUP($B366, Paste!$A$3:$H$933, 4, FALSE)</f>
        <v>28.884375000000002</v>
      </c>
      <c r="L366" s="11" t="str">
        <f>IF(ISBLANK(VLOOKUP(B366, 'SOG&amp;PlusMinus'!$B$7:$E$912, 3, FALSE)), "", VLOOKUP(B366,'SOG&amp;PlusMinus'!$B$7:$E$912, 3, FALSE))</f>
        <v>D</v>
      </c>
      <c r="M366" s="11">
        <f>IF(ISBLANK(VLOOKUP(B366, 'SOG&amp;PlusMinus'!$B$7:$E$912, 4, FALSE)), "", VLOOKUP(B366, 'SOG&amp;PlusMinus'!$B$7:$E$912, 4, FALSE))</f>
        <v>2</v>
      </c>
      <c r="N366" s="71">
        <f>VLOOKUP($B366, Paste!$A$3:$H$933, 5, FALSE)</f>
        <v>6.32</v>
      </c>
      <c r="O366" s="11">
        <f>IF(ISERROR(VLOOKUP(B366, Paste!$AB$3:$AE$2349, 3, FALSE)), "", VLOOKUP(B366, Paste!$AB$3:$AE$2349, 3, FALSE))</f>
        <v>87</v>
      </c>
      <c r="P366" s="11">
        <f>IF(ISERROR(VLOOKUP(B366, Paste!$AB$3:$AC$2343, 2, FALSE)), "", VLOOKUP(B366, Paste!$AB$3:$AC$2343, 2, FALSE))</f>
        <v>51</v>
      </c>
      <c r="Q366" s="11">
        <f>IF(ISERROR(VLOOKUP(B366, Paste!$AB$3:$AE$2349, 4, FALSE)), "", VLOOKUP(B366, Paste!$AB$3:$AE$2349, 4, FALSE))</f>
        <v>119</v>
      </c>
      <c r="R366" s="11" t="str">
        <f>IF(ISERROR(VLOOKUP(B366, Paste!$N$3:$N$250, 1, FALSE)), "", VLOOKUP(B366, Paste!$N$3:$O$250, 2, FALSE))</f>
        <v/>
      </c>
      <c r="S366" s="27">
        <f>VLOOKUP($B366, Paste!$W$3:$Z$10064, IF($H$4="Cap Hit",3, IF($H$4="AAV", 4, 2)), FALSE)</f>
        <v>1.378333</v>
      </c>
      <c r="T366" s="11" t="str">
        <f>IF(ISERROR(VLOOKUP(B366, Paste!$Q$3:$Q$245, 1, FALSE)), "", VLOOKUP(B366, Paste!$Q$3:$R$245, 2, FALSE))</f>
        <v/>
      </c>
      <c r="U366" s="18" t="str">
        <f>IF(VLOOKUP(B366, 'Points&amp;Potential'!$B$7:$O$943, 14, FALSE)=0, "", VLOOKUP(B366, 'Points&amp;Potential'!$B$7:$O$943, 14, FALSE))</f>
        <v/>
      </c>
      <c r="V366" s="7" t="str">
        <f>IF(ISERROR(VLOOKUP(B366, Paste!$T$3:$T$1045, 1, FALSE)), "", VLOOKUP(B366, Paste!$T$3:$U$1144, 2, FALSE))</f>
        <v/>
      </c>
    </row>
    <row r="367" spans="1:22">
      <c r="A367" s="11">
        <v>361</v>
      </c>
      <c r="B367" s="67" t="s">
        <v>391</v>
      </c>
      <c r="C367" s="11">
        <f>VLOOKUP(B367, Paste!$AG$3:$AH$2083, 2, FALSE)</f>
        <v>41.1</v>
      </c>
      <c r="D367" s="11" t="str">
        <f>VLOOKUP($B367, Paste!$A$3:$H$933, 6, FALSE)</f>
        <v>RW</v>
      </c>
      <c r="E367" s="11" t="str">
        <f>IFERROR(VLOOKUP($B367, Paste!$J$3:$L$933, 3, FALSE), "")</f>
        <v/>
      </c>
      <c r="F367" s="11" t="str">
        <f>IFERROR(VLOOKUP($B367, Paste!$J$3:$L$933, 2, FALSE), "")</f>
        <v/>
      </c>
      <c r="G367" s="11" t="str">
        <f>VLOOKUP($B367, Paste!$A$3:$H$933, 8, FALSE)</f>
        <v>LAK</v>
      </c>
      <c r="H367" s="71">
        <f>VLOOKUP($B367, Paste!$A$3:$H$933, 2, FALSE)</f>
        <v>71</v>
      </c>
      <c r="I367" s="71">
        <f>VLOOKUP($B367, Paste!$A$3:$H$933, 3, FALSE)</f>
        <v>16.715331472133851</v>
      </c>
      <c r="J367" s="71">
        <f t="shared" si="5"/>
        <v>12.123290750088366</v>
      </c>
      <c r="K367" s="71">
        <f>VLOOKUP($B367, Paste!$A$3:$H$933, 4, FALSE)</f>
        <v>28.838622222222217</v>
      </c>
      <c r="L367" s="11" t="str">
        <f>IF(ISBLANK(VLOOKUP(B367, 'SOG&amp;PlusMinus'!$B$7:$E$912, 3, FALSE)), "", VLOOKUP(B367,'SOG&amp;PlusMinus'!$B$7:$E$912, 3, FALSE))</f>
        <v>C</v>
      </c>
      <c r="M367" s="11">
        <f>IF(ISBLANK(VLOOKUP(B367, 'SOG&amp;PlusMinus'!$B$7:$E$912, 4, FALSE)), "", VLOOKUP(B367, 'SOG&amp;PlusMinus'!$B$7:$E$912, 4, FALSE))</f>
        <v>2</v>
      </c>
      <c r="N367" s="71">
        <f>VLOOKUP($B367, Paste!$A$3:$H$933, 5, FALSE)</f>
        <v>64.483091787439619</v>
      </c>
      <c r="O367" s="11">
        <f>IF(ISERROR(VLOOKUP(B367, Paste!$AB$3:$AE$2349, 3, FALSE)), "", VLOOKUP(B367, Paste!$AB$3:$AE$2349, 3, FALSE))</f>
        <v>28</v>
      </c>
      <c r="P367" s="11">
        <f>IF(ISERROR(VLOOKUP(B367, Paste!$AB$3:$AC$2343, 2, FALSE)), "", VLOOKUP(B367, Paste!$AB$3:$AC$2343, 2, FALSE))</f>
        <v>21</v>
      </c>
      <c r="Q367" s="11">
        <f>IF(ISERROR(VLOOKUP(B367, Paste!$AB$3:$AE$2349, 4, FALSE)), "", VLOOKUP(B367, Paste!$AB$3:$AE$2349, 4, FALSE))</f>
        <v>107</v>
      </c>
      <c r="R367" s="11" t="str">
        <f>IF(ISERROR(VLOOKUP(B367, Paste!$N$3:$N$250, 1, FALSE)), "", VLOOKUP(B367, Paste!$N$3:$O$250, 2, FALSE))</f>
        <v/>
      </c>
      <c r="S367" s="27">
        <f>VLOOKUP($B367, Paste!$W$3:$Z$10064, IF($H$4="Cap Hit",3, IF($H$4="AAV", 4, 2)), FALSE)</f>
        <v>1.5</v>
      </c>
      <c r="T367" s="11" t="str">
        <f>IF(ISERROR(VLOOKUP(B367, Paste!$Q$3:$Q$245, 1, FALSE)), "", VLOOKUP(B367, Paste!$Q$3:$R$245, 2, FALSE))</f>
        <v/>
      </c>
      <c r="U367" s="18" t="str">
        <f>IF(VLOOKUP(B367, 'Points&amp;Potential'!$B$7:$O$943, 14, FALSE)=0, "", VLOOKUP(B367, 'Points&amp;Potential'!$B$7:$O$943, 14, FALSE))</f>
        <v/>
      </c>
      <c r="V367" s="7" t="str">
        <f>IF(ISERROR(VLOOKUP(B367, Paste!$T$3:$T$1045, 1, FALSE)), "", VLOOKUP(B367, Paste!$T$3:$U$1144, 2, FALSE))</f>
        <v/>
      </c>
    </row>
    <row r="368" spans="1:22">
      <c r="A368" s="11">
        <v>362</v>
      </c>
      <c r="B368" s="67" t="s">
        <v>392</v>
      </c>
      <c r="C368" s="11">
        <f>VLOOKUP(B368, Paste!$AG$3:$AH$2083, 2, FALSE)</f>
        <v>25.4</v>
      </c>
      <c r="D368" s="11" t="str">
        <f>VLOOKUP($B368, Paste!$A$3:$H$933, 6, FALSE)</f>
        <v>LD</v>
      </c>
      <c r="E368" s="11">
        <f>IFERROR(VLOOKUP($B368, Paste!$J$3:$L$933, 3, FALSE), "")</f>
        <v>38</v>
      </c>
      <c r="F368" s="11">
        <f>IFERROR(VLOOKUP($B368, Paste!$J$3:$L$933, 2, FALSE), "")</f>
        <v>50</v>
      </c>
      <c r="G368" s="11" t="str">
        <f>VLOOKUP($B368, Paste!$A$3:$H$933, 8, FALSE)</f>
        <v>PHI</v>
      </c>
      <c r="H368" s="71">
        <f>VLOOKUP($B368, Paste!$A$3:$H$933, 2, FALSE)</f>
        <v>76.333333333333329</v>
      </c>
      <c r="I368" s="71">
        <f>VLOOKUP($B368, Paste!$A$3:$H$933, 3, FALSE)</f>
        <v>5.5164659948509174</v>
      </c>
      <c r="J368" s="71">
        <f t="shared" si="5"/>
        <v>23.213227292186115</v>
      </c>
      <c r="K368" s="71">
        <f>VLOOKUP($B368, Paste!$A$3:$H$933, 4, FALSE)</f>
        <v>28.729693287037033</v>
      </c>
      <c r="L368" s="11" t="str">
        <f>IF(ISBLANK(VLOOKUP(B368, 'SOG&amp;PlusMinus'!$B$7:$E$912, 3, FALSE)), "", VLOOKUP(B368,'SOG&amp;PlusMinus'!$B$7:$E$912, 3, FALSE))</f>
        <v>C</v>
      </c>
      <c r="M368" s="11">
        <f>IF(ISBLANK(VLOOKUP(B368, 'SOG&amp;PlusMinus'!$B$7:$E$912, 4, FALSE)), "", VLOOKUP(B368, 'SOG&amp;PlusMinus'!$B$7:$E$912, 4, FALSE))</f>
        <v>2</v>
      </c>
      <c r="N368" s="71">
        <f>VLOOKUP($B368, Paste!$A$3:$H$933, 5, FALSE)</f>
        <v>33.545590433482808</v>
      </c>
      <c r="O368" s="11">
        <f>IF(ISERROR(VLOOKUP(B368, Paste!$AB$3:$AE$2349, 3, FALSE)), "", VLOOKUP(B368, Paste!$AB$3:$AE$2349, 3, FALSE))</f>
        <v>34</v>
      </c>
      <c r="P368" s="11">
        <f>IF(ISERROR(VLOOKUP(B368, Paste!$AB$3:$AC$2343, 2, FALSE)), "", VLOOKUP(B368, Paste!$AB$3:$AC$2343, 2, FALSE))</f>
        <v>153</v>
      </c>
      <c r="Q368" s="11">
        <f>IF(ISERROR(VLOOKUP(B368, Paste!$AB$3:$AE$2349, 4, FALSE)), "", VLOOKUP(B368, Paste!$AB$3:$AE$2349, 4, FALSE))</f>
        <v>99</v>
      </c>
      <c r="R368" s="11" t="str">
        <f>IF(ISERROR(VLOOKUP(B368, Paste!$N$3:$N$250, 1, FALSE)), "", VLOOKUP(B368, Paste!$N$3:$O$250, 2, FALSE))</f>
        <v/>
      </c>
      <c r="S368" s="27">
        <f>VLOOKUP($B368, Paste!$W$3:$Z$10064, IF($H$4="Cap Hit",3, IF($H$4="AAV", 4, 2)), FALSE)</f>
        <v>5.15</v>
      </c>
      <c r="T368" s="11" t="str">
        <f>IF(ISERROR(VLOOKUP(B368, Paste!$Q$3:$Q$245, 1, FALSE)), "", VLOOKUP(B368, Paste!$Q$3:$R$245, 2, FALSE))</f>
        <v/>
      </c>
      <c r="U368" s="18" t="str">
        <f>IF(VLOOKUP(B368, 'Points&amp;Potential'!$B$7:$O$943, 14, FALSE)=0, "", VLOOKUP(B368, 'Points&amp;Potential'!$B$7:$O$943, 14, FALSE))</f>
        <v/>
      </c>
      <c r="V368" s="7" t="str">
        <f>IF(ISERROR(VLOOKUP(B368, Paste!$T$3:$T$1045, 1, FALSE)), "", VLOOKUP(B368, Paste!$T$3:$U$1144, 2, FALSE))</f>
        <v/>
      </c>
    </row>
    <row r="369" spans="1:22">
      <c r="A369" s="11">
        <v>363</v>
      </c>
      <c r="B369" s="67" t="s">
        <v>393</v>
      </c>
      <c r="C369" s="11">
        <f>VLOOKUP(B369, Paste!$AG$3:$AH$2083, 2, FALSE)</f>
        <v>32.5</v>
      </c>
      <c r="D369" s="11" t="str">
        <f>VLOOKUP($B369, Paste!$A$3:$H$933, 6, FALSE)</f>
        <v>RW</v>
      </c>
      <c r="E369" s="11">
        <f>IFERROR(VLOOKUP($B369, Paste!$J$3:$L$933, 3, FALSE), "")</f>
        <v>32</v>
      </c>
      <c r="F369" s="11">
        <f>IFERROR(VLOOKUP($B369, Paste!$J$3:$L$933, 2, FALSE), "")</f>
        <v>55</v>
      </c>
      <c r="G369" s="11" t="str">
        <f>VLOOKUP($B369, Paste!$A$3:$H$933, 8, FALSE)</f>
        <v>WPG</v>
      </c>
      <c r="H369" s="71">
        <f>VLOOKUP($B369, Paste!$A$3:$H$933, 2, FALSE)</f>
        <v>83</v>
      </c>
      <c r="I369" s="71">
        <f>VLOOKUP($B369, Paste!$A$3:$H$933, 3, FALSE)</f>
        <v>13.378629557302718</v>
      </c>
      <c r="J369" s="71">
        <f t="shared" si="5"/>
        <v>15.301727348947283</v>
      </c>
      <c r="K369" s="71">
        <f>VLOOKUP($B369, Paste!$A$3:$H$933, 4, FALSE)</f>
        <v>28.680356906250001</v>
      </c>
      <c r="L369" s="11" t="str">
        <f>IF(ISBLANK(VLOOKUP(B369, 'SOG&amp;PlusMinus'!$B$7:$E$912, 3, FALSE)), "", VLOOKUP(B369,'SOG&amp;PlusMinus'!$B$7:$E$912, 3, FALSE))</f>
        <v>C</v>
      </c>
      <c r="M369" s="11">
        <f>IF(ISBLANK(VLOOKUP(B369, 'SOG&amp;PlusMinus'!$B$7:$E$912, 4, FALSE)), "", VLOOKUP(B369, 'SOG&amp;PlusMinus'!$B$7:$E$912, 4, FALSE))</f>
        <v>2</v>
      </c>
      <c r="N369" s="71">
        <f>VLOOKUP($B369, Paste!$A$3:$H$933, 5, FALSE)</f>
        <v>11.954732510288066</v>
      </c>
      <c r="O369" s="11">
        <f>IF(ISERROR(VLOOKUP(B369, Paste!$AB$3:$AE$2349, 3, FALSE)), "", VLOOKUP(B369, Paste!$AB$3:$AE$2349, 3, FALSE))</f>
        <v>100</v>
      </c>
      <c r="P369" s="11">
        <f>IF(ISERROR(VLOOKUP(B369, Paste!$AB$3:$AC$2343, 2, FALSE)), "", VLOOKUP(B369, Paste!$AB$3:$AC$2343, 2, FALSE))</f>
        <v>54</v>
      </c>
      <c r="Q369" s="11">
        <f>IF(ISERROR(VLOOKUP(B369, Paste!$AB$3:$AE$2349, 4, FALSE)), "", VLOOKUP(B369, Paste!$AB$3:$AE$2349, 4, FALSE))</f>
        <v>108</v>
      </c>
      <c r="R369" s="11" t="str">
        <f>IF(ISERROR(VLOOKUP(B369, Paste!$N$3:$N$250, 1, FALSE)), "", VLOOKUP(B369, Paste!$N$3:$O$250, 2, FALSE))</f>
        <v/>
      </c>
      <c r="S369" s="27">
        <f>VLOOKUP($B369, Paste!$W$3:$Z$10064, IF($H$4="Cap Hit",3, IF($H$4="AAV", 4, 2)), FALSE)</f>
        <v>3.6666660000000002</v>
      </c>
      <c r="T369" s="11"/>
      <c r="U369" s="18" t="str">
        <f>IF(VLOOKUP(B369, 'Points&amp;Potential'!$B$7:$O$943, 14, FALSE)=0, "", VLOOKUP(B369, 'Points&amp;Potential'!$B$7:$O$943, 14, FALSE))</f>
        <v/>
      </c>
      <c r="V369" s="7" t="str">
        <f>IF(ISERROR(VLOOKUP(B369, Paste!$T$3:$T$1045, 1, FALSE)), "", VLOOKUP(B369, Paste!$T$3:$U$1144, 2, FALSE))</f>
        <v/>
      </c>
    </row>
    <row r="370" spans="1:22">
      <c r="A370" s="11">
        <v>364</v>
      </c>
      <c r="B370" s="67" t="s">
        <v>394</v>
      </c>
      <c r="C370" s="11">
        <f>VLOOKUP(B370, Paste!$AG$3:$AH$2083, 2, FALSE)</f>
        <v>19.899999999999999</v>
      </c>
      <c r="D370" s="11" t="str">
        <f>VLOOKUP($B370, Paste!$A$3:$H$933, 6, FALSE)</f>
        <v>LW</v>
      </c>
      <c r="E370" s="11">
        <f>IFERROR(VLOOKUP($B370, Paste!$J$3:$L$933, 3, FALSE), "")</f>
        <v>57</v>
      </c>
      <c r="F370" s="11">
        <f>IFERROR(VLOOKUP($B370, Paste!$J$3:$L$933, 2, FALSE), "")</f>
        <v>78</v>
      </c>
      <c r="G370" s="11" t="str">
        <f>VLOOKUP($B370, Paste!$A$3:$H$933, 8, FALSE)</f>
        <v>WAS</v>
      </c>
      <c r="H370" s="71">
        <f>VLOOKUP($B370, Paste!$A$3:$H$933, 2, FALSE)</f>
        <v>46</v>
      </c>
      <c r="I370" s="71">
        <f>VLOOKUP($B370, Paste!$A$3:$H$933, 3, FALSE)</f>
        <v>9.2350476190476183</v>
      </c>
      <c r="J370" s="71">
        <f t="shared" si="5"/>
        <v>19.432685307781647</v>
      </c>
      <c r="K370" s="71">
        <f>VLOOKUP($B370, Paste!$A$3:$H$933, 4, FALSE)</f>
        <v>28.667732926829263</v>
      </c>
      <c r="L370" s="11" t="str">
        <f>IF(ISBLANK(VLOOKUP(B370, 'SOG&amp;PlusMinus'!$B$7:$E$912, 3, FALSE)), "", VLOOKUP(B370,'SOG&amp;PlusMinus'!$B$7:$E$912, 3, FALSE))</f>
        <v>C</v>
      </c>
      <c r="M370" s="11" t="str">
        <f>IF(ISBLANK(VLOOKUP(B370, 'SOG&amp;PlusMinus'!$B$7:$E$912, 4, FALSE)), "", VLOOKUP(B370, 'SOG&amp;PlusMinus'!$B$7:$E$912, 4, FALSE))</f>
        <v/>
      </c>
      <c r="N370" s="71">
        <f>VLOOKUP($B370, Paste!$A$3:$H$933, 5, FALSE)</f>
        <v>13.799999999999999</v>
      </c>
      <c r="O370" s="11">
        <f>IF(ISERROR(VLOOKUP(B370, Paste!$AB$3:$AE$2349, 3, FALSE)), "", VLOOKUP(B370, Paste!$AB$3:$AE$2349, 3, FALSE))</f>
        <v>18</v>
      </c>
      <c r="P370" s="11">
        <f>IF(ISERROR(VLOOKUP(B370, Paste!$AB$3:$AC$2343, 2, FALSE)), "", VLOOKUP(B370, Paste!$AB$3:$AC$2343, 2, FALSE))</f>
        <v>18</v>
      </c>
      <c r="Q370" s="11">
        <f>IF(ISERROR(VLOOKUP(B370, Paste!$AB$3:$AE$2349, 4, FALSE)), "", VLOOKUP(B370, Paste!$AB$3:$AE$2349, 4, FALSE))</f>
        <v>78</v>
      </c>
      <c r="R370" s="11" t="str">
        <f>IF(ISERROR(VLOOKUP(B370, Paste!$N$3:$N$250, 1, FALSE)), "", VLOOKUP(B370, Paste!$N$3:$O$250, 2, FALSE))</f>
        <v/>
      </c>
      <c r="S370" s="27">
        <f>VLOOKUP($B370, Paste!$W$3:$Z$10064, IF($H$4="Cap Hit",3, IF($H$4="AAV", 4, 2)), FALSE)</f>
        <v>0.9425</v>
      </c>
      <c r="T370" s="11" t="str">
        <f>IF(ISERROR(VLOOKUP(B370, Paste!$Q$3:$Q$245, 1, FALSE)), "", VLOOKUP(B370, Paste!$Q$3:$R$245, 2, FALSE))</f>
        <v/>
      </c>
      <c r="U370" s="18" t="str">
        <f>IF(VLOOKUP(B370, 'Points&amp;Potential'!$B$7:$O$943, 14, FALSE)=0, "", VLOOKUP(B370, 'Points&amp;Potential'!$B$7:$O$943, 14, FALSE))</f>
        <v/>
      </c>
      <c r="V370" s="7" t="str">
        <f>IF(ISERROR(VLOOKUP(B370, Paste!$T$3:$T$1045, 1, FALSE)), "", VLOOKUP(B370, Paste!$T$3:$U$1144, 2, FALSE))</f>
        <v>Y</v>
      </c>
    </row>
    <row r="371" spans="1:22">
      <c r="A371" s="11">
        <v>365</v>
      </c>
      <c r="B371" s="67" t="s">
        <v>395</v>
      </c>
      <c r="C371" s="11">
        <f>VLOOKUP(B371, Paste!$AG$3:$AH$2083, 2, FALSE)</f>
        <v>30.1</v>
      </c>
      <c r="D371" s="11" t="str">
        <f>VLOOKUP($B371, Paste!$A$3:$H$933, 6, FALSE)</f>
        <v>RW</v>
      </c>
      <c r="E371" s="11" t="str">
        <f>IFERROR(VLOOKUP($B371, Paste!$J$3:$L$933, 3, FALSE), "")</f>
        <v/>
      </c>
      <c r="F371" s="11" t="str">
        <f>IFERROR(VLOOKUP($B371, Paste!$J$3:$L$933, 2, FALSE), "")</f>
        <v/>
      </c>
      <c r="G371" s="11" t="str">
        <f>VLOOKUP($B371, Paste!$A$3:$H$933, 8, FALSE)</f>
        <v>UTA</v>
      </c>
      <c r="H371" s="71">
        <f>VLOOKUP($B371, Paste!$A$3:$H$933, 2, FALSE)</f>
        <v>70.666666666666671</v>
      </c>
      <c r="I371" s="71">
        <f>VLOOKUP($B371, Paste!$A$3:$H$933, 3, FALSE)</f>
        <v>15.230249665837366</v>
      </c>
      <c r="J371" s="71">
        <f t="shared" si="5"/>
        <v>13.372151291570042</v>
      </c>
      <c r="K371" s="71">
        <f>VLOOKUP($B371, Paste!$A$3:$H$933, 4, FALSE)</f>
        <v>28.602400957407408</v>
      </c>
      <c r="L371" s="11" t="str">
        <f>IF(ISBLANK(VLOOKUP(B371, 'SOG&amp;PlusMinus'!$B$7:$E$912, 3, FALSE)), "", VLOOKUP(B371,'SOG&amp;PlusMinus'!$B$7:$E$912, 3, FALSE))</f>
        <v>C</v>
      </c>
      <c r="M371" s="11" t="str">
        <f>IF(ISBLANK(VLOOKUP(B371, 'SOG&amp;PlusMinus'!$B$7:$E$912, 4, FALSE)), "", VLOOKUP(B371, 'SOG&amp;PlusMinus'!$B$7:$E$912, 4, FALSE))</f>
        <v/>
      </c>
      <c r="N371" s="71">
        <f>VLOOKUP($B371, Paste!$A$3:$H$933, 5, FALSE)</f>
        <v>31.902912621359228</v>
      </c>
      <c r="O371" s="11">
        <f>IF(ISERROR(VLOOKUP(B371, Paste!$AB$3:$AE$2349, 3, FALSE)), "", VLOOKUP(B371, Paste!$AB$3:$AE$2349, 3, FALSE))</f>
        <v>106</v>
      </c>
      <c r="P371" s="11">
        <f>IF(ISERROR(VLOOKUP(B371, Paste!$AB$3:$AC$2343, 2, FALSE)), "", VLOOKUP(B371, Paste!$AB$3:$AC$2343, 2, FALSE))</f>
        <v>18</v>
      </c>
      <c r="Q371" s="11">
        <f>IF(ISERROR(VLOOKUP(B371, Paste!$AB$3:$AE$2349, 4, FALSE)), "", VLOOKUP(B371, Paste!$AB$3:$AE$2349, 4, FALSE))</f>
        <v>120</v>
      </c>
      <c r="R371" s="11" t="str">
        <f>IF(ISERROR(VLOOKUP(B371, Paste!$N$3:$N$250, 1, FALSE)), "", VLOOKUP(B371, Paste!$N$3:$O$250, 2, FALSE))</f>
        <v/>
      </c>
      <c r="S371" s="27">
        <f>VLOOKUP($B371, Paste!$W$3:$Z$10064, IF($H$4="Cap Hit",3, IF($H$4="AAV", 4, 2)), FALSE)</f>
        <v>1.75</v>
      </c>
      <c r="T371" s="11" t="str">
        <f>IF(ISERROR(VLOOKUP(B371, Paste!$Q$3:$Q$245, 1, FALSE)), "", VLOOKUP(B371, Paste!$Q$3:$R$245, 2, FALSE))</f>
        <v/>
      </c>
      <c r="U371" s="18" t="str">
        <f>IF(VLOOKUP(B371, 'Points&amp;Potential'!$B$7:$O$943, 14, FALSE)=0, "", VLOOKUP(B371, 'Points&amp;Potential'!$B$7:$O$943, 14, FALSE))</f>
        <v/>
      </c>
      <c r="V371" s="7" t="str">
        <f>IF(ISERROR(VLOOKUP(B371, Paste!$T$3:$T$1045, 1, FALSE)), "", VLOOKUP(B371, Paste!$T$3:$U$1144, 2, FALSE))</f>
        <v/>
      </c>
    </row>
    <row r="372" spans="1:22">
      <c r="A372" s="11">
        <v>366</v>
      </c>
      <c r="B372" s="67" t="s">
        <v>396</v>
      </c>
      <c r="C372" s="11">
        <f>VLOOKUP(B372, Paste!$AG$3:$AH$2083, 2, FALSE)</f>
        <v>32.200000000000003</v>
      </c>
      <c r="D372" s="11" t="str">
        <f>VLOOKUP($B372, Paste!$A$3:$H$933, 6, FALSE)</f>
        <v>LD</v>
      </c>
      <c r="E372" s="11">
        <f>IFERROR(VLOOKUP($B372, Paste!$J$3:$L$933, 3, FALSE), "")</f>
        <v>33</v>
      </c>
      <c r="F372" s="11">
        <f>IFERROR(VLOOKUP($B372, Paste!$J$3:$L$933, 2, FALSE), "")</f>
        <v>50</v>
      </c>
      <c r="G372" s="11" t="str">
        <f>VLOOKUP($B372, Paste!$A$3:$H$933, 8, FALSE)</f>
        <v>NSH</v>
      </c>
      <c r="H372" s="71">
        <f>VLOOKUP($B372, Paste!$A$3:$H$933, 2, FALSE)</f>
        <v>83.333333333333329</v>
      </c>
      <c r="I372" s="71">
        <f>VLOOKUP($B372, Paste!$A$3:$H$933, 3, FALSE)</f>
        <v>7.6054855081785977</v>
      </c>
      <c r="J372" s="71">
        <f t="shared" si="5"/>
        <v>20.941167095988071</v>
      </c>
      <c r="K372" s="71">
        <f>VLOOKUP($B372, Paste!$A$3:$H$933, 4, FALSE)</f>
        <v>28.54665260416667</v>
      </c>
      <c r="L372" s="11" t="str">
        <f>IF(ISBLANK(VLOOKUP(B372, 'SOG&amp;PlusMinus'!$B$7:$E$912, 3, FALSE)), "", VLOOKUP(B372,'SOG&amp;PlusMinus'!$B$7:$E$912, 3, FALSE))</f>
        <v>D</v>
      </c>
      <c r="M372" s="11" t="str">
        <f>IF(ISBLANK(VLOOKUP(B372, 'SOG&amp;PlusMinus'!$B$7:$E$912, 4, FALSE)), "", VLOOKUP(B372, 'SOG&amp;PlusMinus'!$B$7:$E$912, 4, FALSE))</f>
        <v/>
      </c>
      <c r="N372" s="71">
        <f>VLOOKUP($B372, Paste!$A$3:$H$933, 5, FALSE)</f>
        <v>41.666666666666664</v>
      </c>
      <c r="O372" s="11">
        <f>IF(ISERROR(VLOOKUP(B372, Paste!$AB$3:$AE$2349, 3, FALSE)), "", VLOOKUP(B372, Paste!$AB$3:$AE$2349, 3, FALSE))</f>
        <v>65</v>
      </c>
      <c r="P372" s="11">
        <f>IF(ISERROR(VLOOKUP(B372, Paste!$AB$3:$AC$2343, 2, FALSE)), "", VLOOKUP(B372, Paste!$AB$3:$AC$2343, 2, FALSE))</f>
        <v>92</v>
      </c>
      <c r="Q372" s="11">
        <f>IF(ISERROR(VLOOKUP(B372, Paste!$AB$3:$AE$2349, 4, FALSE)), "", VLOOKUP(B372, Paste!$AB$3:$AE$2349, 4, FALSE))</f>
        <v>133</v>
      </c>
      <c r="R372" s="11" t="str">
        <f>IF(ISERROR(VLOOKUP(B372, Paste!$N$3:$N$250, 1, FALSE)), "", VLOOKUP(B372, Paste!$N$3:$O$250, 2, FALSE))</f>
        <v/>
      </c>
      <c r="S372" s="27">
        <f>VLOOKUP($B372, Paste!$W$3:$Z$10064, IF($H$4="Cap Hit",3, IF($H$4="AAV", 4, 2)), FALSE)</f>
        <v>7</v>
      </c>
      <c r="T372" s="11" t="str">
        <f>IF(ISERROR(VLOOKUP(B372, Paste!$Q$3:$Q$245, 1, FALSE)), "", VLOOKUP(B372, Paste!$Q$3:$R$245, 2, FALSE))</f>
        <v/>
      </c>
      <c r="U372" s="18" t="str">
        <f>IF(VLOOKUP(B372, 'Points&amp;Potential'!$B$7:$O$943, 14, FALSE)=0, "", VLOOKUP(B372, 'Points&amp;Potential'!$B$7:$O$943, 14, FALSE))</f>
        <v/>
      </c>
      <c r="V372" s="7" t="str">
        <f>IF(ISERROR(VLOOKUP(B372, Paste!$T$3:$T$1045, 1, FALSE)), "", VLOOKUP(B372, Paste!$T$3:$U$1144, 2, FALSE))</f>
        <v/>
      </c>
    </row>
    <row r="373" spans="1:22">
      <c r="A373" s="11">
        <v>367</v>
      </c>
      <c r="B373" s="67" t="s">
        <v>397</v>
      </c>
      <c r="C373" s="11">
        <f>VLOOKUP(B373, Paste!$AG$3:$AH$2083, 2, FALSE)</f>
        <v>37.1</v>
      </c>
      <c r="D373" s="11" t="str">
        <f>VLOOKUP($B373, Paste!$A$3:$H$933, 6, FALSE)</f>
        <v>LW</v>
      </c>
      <c r="E373" s="11" t="str">
        <f>IFERROR(VLOOKUP($B373, Paste!$J$3:$L$933, 3, FALSE), "")</f>
        <v/>
      </c>
      <c r="F373" s="11" t="str">
        <f>IFERROR(VLOOKUP($B373, Paste!$J$3:$L$933, 2, FALSE), "")</f>
        <v/>
      </c>
      <c r="G373" s="11" t="str">
        <f>VLOOKUP($B373, Paste!$A$3:$H$933, 8, FALSE)</f>
        <v>UFA</v>
      </c>
      <c r="H373" s="71">
        <f>VLOOKUP($B373, Paste!$A$3:$H$933, 2, FALSE)</f>
        <v>73.333333333333329</v>
      </c>
      <c r="I373" s="71">
        <f>VLOOKUP($B373, Paste!$A$3:$H$933, 3, FALSE)</f>
        <v>14.510567359993731</v>
      </c>
      <c r="J373" s="71">
        <f t="shared" si="5"/>
        <v>13.923069862228489</v>
      </c>
      <c r="K373" s="71">
        <f>VLOOKUP($B373, Paste!$A$3:$H$933, 4, FALSE)</f>
        <v>28.43363722222222</v>
      </c>
      <c r="L373" s="11" t="str">
        <f>IF(ISBLANK(VLOOKUP(B373, 'SOG&amp;PlusMinus'!$B$7:$E$912, 3, FALSE)), "", VLOOKUP(B373,'SOG&amp;PlusMinus'!$B$7:$E$912, 3, FALSE))</f>
        <v>C</v>
      </c>
      <c r="M373" s="11">
        <f>IF(ISBLANK(VLOOKUP(B373, 'SOG&amp;PlusMinus'!$B$7:$E$912, 4, FALSE)), "", VLOOKUP(B373, 'SOG&amp;PlusMinus'!$B$7:$E$912, 4, FALSE))</f>
        <v>2</v>
      </c>
      <c r="N373" s="71">
        <f>VLOOKUP($B373, Paste!$A$3:$H$933, 5, FALSE)</f>
        <v>19.532710280373827</v>
      </c>
      <c r="O373" s="11" t="str">
        <f>IF(ISERROR(VLOOKUP(B373, Paste!$AB$3:$AE$2349, 3, FALSE)), "", VLOOKUP(B373, Paste!$AB$3:$AE$2349, 3, FALSE))</f>
        <v/>
      </c>
      <c r="P373" s="11" t="str">
        <f>IF(ISERROR(VLOOKUP(B373, Paste!$AB$3:$AC$2343, 2, FALSE)), "", VLOOKUP(B373, Paste!$AB$3:$AC$2343, 2, FALSE))</f>
        <v/>
      </c>
      <c r="Q373" s="11" t="str">
        <f>IF(ISERROR(VLOOKUP(B373, Paste!$AB$3:$AE$2349, 4, FALSE)), "", VLOOKUP(B373, Paste!$AB$3:$AE$2349, 4, FALSE))</f>
        <v/>
      </c>
      <c r="R373" s="11" t="str">
        <f>IF(ISERROR(VLOOKUP(B373, Paste!$N$3:$N$250, 1, FALSE)), "", VLOOKUP(B373, Paste!$N$3:$O$250, 2, FALSE))</f>
        <v/>
      </c>
      <c r="S373" s="27" t="e">
        <f>VLOOKUP($B373, Paste!$W$3:$Z$10064, IF($H$4="Cap Hit",3, IF($H$4="AAV", 4, 2)), FALSE)</f>
        <v>#N/A</v>
      </c>
      <c r="T373" s="11" t="str">
        <f>IF(ISERROR(VLOOKUP(B373, Paste!$Q$3:$Q$245, 1, FALSE)), "", VLOOKUP(B373, Paste!$Q$3:$R$245, 2, FALSE))</f>
        <v>Y</v>
      </c>
      <c r="U373" s="18" t="str">
        <f>IF(VLOOKUP(B373, 'Points&amp;Potential'!$B$7:$O$943, 14, FALSE)=0, "", VLOOKUP(B373, 'Points&amp;Potential'!$B$7:$O$943, 14, FALSE))</f>
        <v/>
      </c>
      <c r="V373" s="7" t="str">
        <f>IF(ISERROR(VLOOKUP(B373, Paste!$T$3:$T$1045, 1, FALSE)), "", VLOOKUP(B373, Paste!$T$3:$U$1144, 2, FALSE))</f>
        <v/>
      </c>
    </row>
    <row r="374" spans="1:22">
      <c r="A374" s="11">
        <v>368</v>
      </c>
      <c r="B374" s="10" t="s">
        <v>398</v>
      </c>
      <c r="C374" s="11">
        <f>VLOOKUP(B374, Paste!$AG$3:$AH$2083, 2, FALSE)</f>
        <v>34.5</v>
      </c>
      <c r="D374" s="11" t="str">
        <f>VLOOKUP($B374, Paste!$A$3:$H$933, 6, FALSE)</f>
        <v>C</v>
      </c>
      <c r="E374" s="11">
        <f>IFERROR(VLOOKUP($B374, Paste!$J$3:$L$933, 3, FALSE), "")</f>
        <v>35</v>
      </c>
      <c r="F374" s="11">
        <f>IFERROR(VLOOKUP($B374, Paste!$J$3:$L$933, 2, FALSE), "")</f>
        <v>55</v>
      </c>
      <c r="G374" s="11" t="str">
        <f>VLOOKUP($B374, Paste!$A$3:$H$933, 8, FALSE)</f>
        <v>TBL</v>
      </c>
      <c r="H374" s="71">
        <f>VLOOKUP($B374, Paste!$A$3:$H$933, 2, FALSE)</f>
        <v>79</v>
      </c>
      <c r="I374" s="71">
        <f>VLOOKUP($B374, Paste!$A$3:$H$933, 3, FALSE)</f>
        <v>9.3264079008001879</v>
      </c>
      <c r="J374" s="71">
        <f t="shared" si="5"/>
        <v>19.100327505449808</v>
      </c>
      <c r="K374" s="71">
        <f>VLOOKUP($B374, Paste!$A$3:$H$933, 4, FALSE)</f>
        <v>28.426735406249996</v>
      </c>
      <c r="L374" s="11" t="str">
        <f>IF(ISBLANK(VLOOKUP(B374, 'SOG&amp;PlusMinus'!$B$7:$E$912, 3, FALSE)), "", VLOOKUP(B374,'SOG&amp;PlusMinus'!$B$7:$E$912, 3, FALSE))</f>
        <v>C</v>
      </c>
      <c r="M374" s="11" t="str">
        <f>IF(ISBLANK(VLOOKUP(B374, 'SOG&amp;PlusMinus'!$B$7:$E$912, 4, FALSE)), "", VLOOKUP(B374, 'SOG&amp;PlusMinus'!$B$7:$E$912, 4, FALSE))</f>
        <v/>
      </c>
      <c r="N374" s="71">
        <f>VLOOKUP($B374, Paste!$A$3:$H$933, 5, FALSE)</f>
        <v>64.93150684931507</v>
      </c>
      <c r="O374" s="11">
        <f>IF(ISERROR(VLOOKUP(B374, Paste!$AB$3:$AE$2349, 3, FALSE)), "", VLOOKUP(B374, Paste!$AB$3:$AE$2349, 3, FALSE))</f>
        <v>100</v>
      </c>
      <c r="P374" s="11">
        <f>IF(ISERROR(VLOOKUP(B374, Paste!$AB$3:$AC$2343, 2, FALSE)), "", VLOOKUP(B374, Paste!$AB$3:$AC$2343, 2, FALSE))</f>
        <v>32</v>
      </c>
      <c r="Q374" s="11">
        <f>IF(ISERROR(VLOOKUP(B374, Paste!$AB$3:$AE$2349, 4, FALSE)), "", VLOOKUP(B374, Paste!$AB$3:$AE$2349, 4, FALSE))</f>
        <v>103</v>
      </c>
      <c r="R374" s="11" t="str">
        <f>IF(ISERROR(VLOOKUP(B374, Paste!$N$3:$N$250, 1, FALSE)), "", VLOOKUP(B374, Paste!$N$3:$O$250, 2, FALSE))</f>
        <v/>
      </c>
      <c r="S374" s="27">
        <f>VLOOKUP($B374, Paste!$W$3:$Z$10064, IF($H$4="Cap Hit",3, IF($H$4="AAV", 4, 2)), FALSE)</f>
        <v>2.3333330000000001</v>
      </c>
      <c r="T374" s="11" t="str">
        <f>IF(ISERROR(VLOOKUP(B374, Paste!$Q$3:$Q$245, 1, FALSE)), "", VLOOKUP(B374, Paste!$Q$3:$R$245, 2, FALSE))</f>
        <v/>
      </c>
      <c r="U374" s="18" t="str">
        <f>IF(VLOOKUP(B374, 'Points&amp;Potential'!$B$7:$O$943, 14, FALSE)=0, "", VLOOKUP(B374, 'Points&amp;Potential'!$B$7:$O$943, 14, FALSE))</f>
        <v/>
      </c>
      <c r="V374" s="7" t="str">
        <f>IF(ISERROR(VLOOKUP(B374, Paste!$T$3:$T$1045, 1, FALSE)), "", VLOOKUP(B374, Paste!$T$3:$U$1144, 2, FALSE))</f>
        <v/>
      </c>
    </row>
    <row r="375" spans="1:22">
      <c r="A375" s="11">
        <v>369</v>
      </c>
      <c r="B375" s="67" t="s">
        <v>399</v>
      </c>
      <c r="C375" s="11">
        <f>VLOOKUP(B375, Paste!$AG$3:$AH$2083, 2, FALSE)</f>
        <v>32.299999999999997</v>
      </c>
      <c r="D375" s="11" t="str">
        <f>VLOOKUP($B375, Paste!$A$3:$H$933, 6, FALSE)</f>
        <v>LD</v>
      </c>
      <c r="E375" s="11">
        <f>IFERROR(VLOOKUP($B375, Paste!$J$3:$L$933, 3, FALSE), "")</f>
        <v>35</v>
      </c>
      <c r="F375" s="11">
        <f>IFERROR(VLOOKUP($B375, Paste!$J$3:$L$933, 2, FALSE), "")</f>
        <v>53</v>
      </c>
      <c r="G375" s="11" t="str">
        <f>VLOOKUP($B375, Paste!$A$3:$H$933, 8, FALSE)</f>
        <v>TOR</v>
      </c>
      <c r="H375" s="71">
        <f>VLOOKUP($B375, Paste!$A$3:$H$933, 2, FALSE)</f>
        <v>79.333333333333329</v>
      </c>
      <c r="I375" s="71">
        <f>VLOOKUP($B375, Paste!$A$3:$H$933, 3, FALSE)</f>
        <v>8.3598867258370717</v>
      </c>
      <c r="J375" s="71">
        <f t="shared" si="5"/>
        <v>19.970300102287929</v>
      </c>
      <c r="K375" s="71">
        <f>VLOOKUP($B375, Paste!$A$3:$H$933, 4, FALSE)</f>
        <v>28.330186828125001</v>
      </c>
      <c r="L375" s="11" t="str">
        <f>IF(ISBLANK(VLOOKUP(B375, 'SOG&amp;PlusMinus'!$B$7:$E$912, 3, FALSE)), "", VLOOKUP(B375,'SOG&amp;PlusMinus'!$B$7:$E$912, 3, FALSE))</f>
        <v>C</v>
      </c>
      <c r="M375" s="11">
        <f>IF(ISBLANK(VLOOKUP(B375, 'SOG&amp;PlusMinus'!$B$7:$E$912, 4, FALSE)), "", VLOOKUP(B375, 'SOG&amp;PlusMinus'!$B$7:$E$912, 4, FALSE))</f>
        <v>2</v>
      </c>
      <c r="N375" s="71">
        <f>VLOOKUP($B375, Paste!$A$3:$H$933, 5, FALSE)</f>
        <v>26.330459770114942</v>
      </c>
      <c r="O375" s="11">
        <f>IF(ISERROR(VLOOKUP(B375, Paste!$AB$3:$AE$2349, 3, FALSE)), "", VLOOKUP(B375, Paste!$AB$3:$AE$2349, 3, FALSE))</f>
        <v>32</v>
      </c>
      <c r="P375" s="11">
        <f>IF(ISERROR(VLOOKUP(B375, Paste!$AB$3:$AC$2343, 2, FALSE)), "", VLOOKUP(B375, Paste!$AB$3:$AC$2343, 2, FALSE))</f>
        <v>111</v>
      </c>
      <c r="Q375" s="11">
        <f>IF(ISERROR(VLOOKUP(B375, Paste!$AB$3:$AE$2349, 4, FALSE)), "", VLOOKUP(B375, Paste!$AB$3:$AE$2349, 4, FALSE))</f>
        <v>143</v>
      </c>
      <c r="R375" s="11" t="str">
        <f>IF(ISERROR(VLOOKUP(B375, Paste!$N$3:$N$250, 1, FALSE)), "", VLOOKUP(B375, Paste!$N$3:$O$250, 2, FALSE))</f>
        <v/>
      </c>
      <c r="S375" s="27">
        <f>VLOOKUP($B375, Paste!$W$3:$Z$10064, IF($H$4="Cap Hit",3, IF($H$4="AAV", 4, 2)), FALSE)</f>
        <v>7.5</v>
      </c>
      <c r="T375" s="11" t="str">
        <f>IF(ISERROR(VLOOKUP(B375, Paste!$Q$3:$Q$245, 1, FALSE)), "", VLOOKUP(B375, Paste!$Q$3:$R$245, 2, FALSE))</f>
        <v/>
      </c>
      <c r="U375" s="18" t="str">
        <f>IF(VLOOKUP(B375, 'Points&amp;Potential'!$B$7:$O$943, 14, FALSE)=0, "", VLOOKUP(B375, 'Points&amp;Potential'!$B$7:$O$943, 14, FALSE))</f>
        <v/>
      </c>
      <c r="V375" s="7" t="str">
        <f>IF(ISERROR(VLOOKUP(B375, Paste!$T$3:$T$1045, 1, FALSE)), "", VLOOKUP(B375, Paste!$T$3:$U$1144, 2, FALSE))</f>
        <v/>
      </c>
    </row>
    <row r="376" spans="1:22">
      <c r="A376" s="11">
        <v>370</v>
      </c>
      <c r="B376" s="67" t="s">
        <v>400</v>
      </c>
      <c r="C376" s="11">
        <f>VLOOKUP(B376, Paste!$AG$3:$AH$2083, 2, FALSE)</f>
        <v>30</v>
      </c>
      <c r="D376" s="11" t="str">
        <f>VLOOKUP($B376, Paste!$A$3:$H$933, 6, FALSE)</f>
        <v>LD</v>
      </c>
      <c r="E376" s="11">
        <f>IFERROR(VLOOKUP($B376, Paste!$J$3:$L$933, 3, FALSE), "")</f>
        <v>35</v>
      </c>
      <c r="F376" s="11">
        <f>IFERROR(VLOOKUP($B376, Paste!$J$3:$L$933, 2, FALSE), "")</f>
        <v>45</v>
      </c>
      <c r="G376" s="11" t="str">
        <f>VLOOKUP($B376, Paste!$A$3:$H$933, 8, FALSE)</f>
        <v>FLA</v>
      </c>
      <c r="H376" s="71">
        <f>VLOOKUP($B376, Paste!$A$3:$H$933, 2, FALSE)</f>
        <v>81.666666666666671</v>
      </c>
      <c r="I376" s="71">
        <f>VLOOKUP($B376, Paste!$A$3:$H$933, 3, FALSE)</f>
        <v>6.8879545575781069</v>
      </c>
      <c r="J376" s="71">
        <f t="shared" si="5"/>
        <v>21.411687604458933</v>
      </c>
      <c r="K376" s="71">
        <f>VLOOKUP($B376, Paste!$A$3:$H$933, 4, FALSE)</f>
        <v>28.299642162037038</v>
      </c>
      <c r="L376" s="11" t="str">
        <f>IF(ISBLANK(VLOOKUP(B376, 'SOG&amp;PlusMinus'!$B$7:$E$912, 3, FALSE)), "", VLOOKUP(B376,'SOG&amp;PlusMinus'!$B$7:$E$912, 3, FALSE))</f>
        <v>C</v>
      </c>
      <c r="M376" s="11" t="str">
        <f>IF(ISBLANK(VLOOKUP(B376, 'SOG&amp;PlusMinus'!$B$7:$E$912, 4, FALSE)), "", VLOOKUP(B376, 'SOG&amp;PlusMinus'!$B$7:$E$912, 4, FALSE))</f>
        <v/>
      </c>
      <c r="N376" s="71">
        <f>VLOOKUP($B376, Paste!$A$3:$H$933, 5, FALSE)</f>
        <v>37.587168758716878</v>
      </c>
      <c r="O376" s="11">
        <f>IF(ISERROR(VLOOKUP(B376, Paste!$AB$3:$AE$2349, 3, FALSE)), "", VLOOKUP(B376, Paste!$AB$3:$AE$2349, 3, FALSE))</f>
        <v>65</v>
      </c>
      <c r="P376" s="11">
        <f>IF(ISERROR(VLOOKUP(B376, Paste!$AB$3:$AC$2343, 2, FALSE)), "", VLOOKUP(B376, Paste!$AB$3:$AC$2343, 2, FALSE))</f>
        <v>102</v>
      </c>
      <c r="Q376" s="11">
        <f>IF(ISERROR(VLOOKUP(B376, Paste!$AB$3:$AE$2349, 4, FALSE)), "", VLOOKUP(B376, Paste!$AB$3:$AE$2349, 4, FALSE))</f>
        <v>131</v>
      </c>
      <c r="R376" s="11" t="str">
        <f>IF(ISERROR(VLOOKUP(B376, Paste!$N$3:$N$250, 1, FALSE)), "", VLOOKUP(B376, Paste!$N$3:$O$250, 2, FALSE))</f>
        <v/>
      </c>
      <c r="S376" s="27">
        <f>VLOOKUP($B376, Paste!$W$3:$Z$10064, IF($H$4="Cap Hit",3, IF($H$4="AAV", 4, 2)), FALSE)</f>
        <v>5.75</v>
      </c>
      <c r="T376" s="11" t="str">
        <f>IF(ISERROR(VLOOKUP(B376, Paste!$Q$3:$Q$245, 1, FALSE)), "", VLOOKUP(B376, Paste!$Q$3:$R$245, 2, FALSE))</f>
        <v/>
      </c>
      <c r="U376" s="18" t="str">
        <f>IF(VLOOKUP(B376, 'Points&amp;Potential'!$B$7:$O$943, 14, FALSE)=0, "", VLOOKUP(B376, 'Points&amp;Potential'!$B$7:$O$943, 14, FALSE))</f>
        <v/>
      </c>
      <c r="V376" s="7" t="str">
        <f>IF(ISERROR(VLOOKUP(B376, Paste!$T$3:$T$1045, 1, FALSE)), "", VLOOKUP(B376, Paste!$T$3:$U$1144, 2, FALSE))</f>
        <v/>
      </c>
    </row>
    <row r="377" spans="1:22">
      <c r="A377" s="11">
        <v>371</v>
      </c>
      <c r="B377" s="67" t="s">
        <v>401</v>
      </c>
      <c r="C377" s="11">
        <f>VLOOKUP(B377, Paste!$AG$3:$AH$2083, 2, FALSE)</f>
        <v>35.200000000000003</v>
      </c>
      <c r="D377" s="11" t="str">
        <f>VLOOKUP($B377, Paste!$A$3:$H$933, 6, FALSE)</f>
        <v>LW</v>
      </c>
      <c r="E377" s="11">
        <f>IFERROR(VLOOKUP($B377, Paste!$J$3:$L$933, 3, FALSE), "")</f>
        <v>32</v>
      </c>
      <c r="F377" s="11">
        <f>IFERROR(VLOOKUP($B377, Paste!$J$3:$L$933, 2, FALSE), "")</f>
        <v>53</v>
      </c>
      <c r="G377" s="11" t="str">
        <f>VLOOKUP($B377, Paste!$A$3:$H$933, 8, FALSE)</f>
        <v>UFA</v>
      </c>
      <c r="H377" s="71">
        <f>VLOOKUP($B377, Paste!$A$3:$H$933, 2, FALSE)</f>
        <v>76.666666666666671</v>
      </c>
      <c r="I377" s="71">
        <f>VLOOKUP($B377, Paste!$A$3:$H$933, 3, FALSE)</f>
        <v>14.196386087139151</v>
      </c>
      <c r="J377" s="71">
        <f t="shared" si="5"/>
        <v>14.090942558694186</v>
      </c>
      <c r="K377" s="71">
        <f>VLOOKUP($B377, Paste!$A$3:$H$933, 4, FALSE)</f>
        <v>28.287328645833338</v>
      </c>
      <c r="L377" s="11" t="str">
        <f>IF(ISBLANK(VLOOKUP(B377, 'SOG&amp;PlusMinus'!$B$7:$E$912, 3, FALSE)), "", VLOOKUP(B377,'SOG&amp;PlusMinus'!$B$7:$E$912, 3, FALSE))</f>
        <v>C</v>
      </c>
      <c r="M377" s="11" t="str">
        <f>IF(ISBLANK(VLOOKUP(B377, 'SOG&amp;PlusMinus'!$B$7:$E$912, 4, FALSE)), "", VLOOKUP(B377, 'SOG&amp;PlusMinus'!$B$7:$E$912, 4, FALSE))</f>
        <v/>
      </c>
      <c r="N377" s="71">
        <f>VLOOKUP($B377, Paste!$A$3:$H$933, 5, FALSE)</f>
        <v>15.744047619047619</v>
      </c>
      <c r="O377" s="11" t="str">
        <f>IF(ISERROR(VLOOKUP(B377, Paste!$AB$3:$AE$2349, 3, FALSE)), "", VLOOKUP(B377, Paste!$AB$3:$AE$2349, 3, FALSE))</f>
        <v/>
      </c>
      <c r="P377" s="11" t="str">
        <f>IF(ISERROR(VLOOKUP(B377, Paste!$AB$3:$AC$2343, 2, FALSE)), "", VLOOKUP(B377, Paste!$AB$3:$AC$2343, 2, FALSE))</f>
        <v/>
      </c>
      <c r="Q377" s="11" t="str">
        <f>IF(ISERROR(VLOOKUP(B377, Paste!$AB$3:$AE$2349, 4, FALSE)), "", VLOOKUP(B377, Paste!$AB$3:$AE$2349, 4, FALSE))</f>
        <v/>
      </c>
      <c r="R377" s="11" t="str">
        <f>IF(ISERROR(VLOOKUP(B377, Paste!$N$3:$N$250, 1, FALSE)), "", VLOOKUP(B377, Paste!$N$3:$O$250, 2, FALSE))</f>
        <v/>
      </c>
      <c r="S377" s="27" t="e">
        <f>VLOOKUP($B377, Paste!$W$3:$Z$10064, IF($H$4="Cap Hit",3, IF($H$4="AAV", 4, 2)), FALSE)</f>
        <v>#N/A</v>
      </c>
      <c r="T377" s="11" t="str">
        <f>IF(ISERROR(VLOOKUP(B377, Paste!$Q$3:$Q$245, 1, FALSE)), "", VLOOKUP(B377, Paste!$Q$3:$R$245, 2, FALSE))</f>
        <v/>
      </c>
      <c r="U377" s="18" t="str">
        <f>IF(VLOOKUP(B377, 'Points&amp;Potential'!$B$7:$O$943, 14, FALSE)=0, "", VLOOKUP(B377, 'Points&amp;Potential'!$B$7:$O$943, 14, FALSE))</f>
        <v/>
      </c>
      <c r="V377" s="7" t="str">
        <f>IF(ISERROR(VLOOKUP(B377, Paste!$T$3:$T$1045, 1, FALSE)), "", VLOOKUP(B377, Paste!$T$3:$U$1144, 2, FALSE))</f>
        <v/>
      </c>
    </row>
    <row r="378" spans="1:22">
      <c r="A378" s="11">
        <v>372</v>
      </c>
      <c r="B378" s="67" t="s">
        <v>402</v>
      </c>
      <c r="C378" s="11">
        <f>VLOOKUP(B378, Paste!$AG$3:$AH$2083, 2, FALSE)</f>
        <v>27.2</v>
      </c>
      <c r="D378" s="11" t="str">
        <f>VLOOKUP($B378, Paste!$A$3:$H$933, 6, FALSE)</f>
        <v>C</v>
      </c>
      <c r="E378" s="11">
        <f>IFERROR(VLOOKUP($B378, Paste!$J$3:$L$933, 3, FALSE), "")</f>
        <v>32</v>
      </c>
      <c r="F378" s="11">
        <f>IFERROR(VLOOKUP($B378, Paste!$J$3:$L$933, 2, FALSE), "")</f>
        <v>52</v>
      </c>
      <c r="G378" s="11" t="str">
        <f>VLOOKUP($B378, Paste!$A$3:$H$933, 8, FALSE)</f>
        <v>NJD</v>
      </c>
      <c r="H378" s="71">
        <f>VLOOKUP($B378, Paste!$A$3:$H$933, 2, FALSE)</f>
        <v>72</v>
      </c>
      <c r="I378" s="71">
        <f>VLOOKUP($B378, Paste!$A$3:$H$933, 3, FALSE)</f>
        <v>11.915687100356088</v>
      </c>
      <c r="J378" s="71">
        <f t="shared" si="5"/>
        <v>16.094965762143918</v>
      </c>
      <c r="K378" s="71">
        <f>VLOOKUP($B378, Paste!$A$3:$H$933, 4, FALSE)</f>
        <v>28.010652862500006</v>
      </c>
      <c r="L378" s="11" t="str">
        <f>IF(ISBLANK(VLOOKUP(B378, 'SOG&amp;PlusMinus'!$B$7:$E$912, 3, FALSE)), "", VLOOKUP(B378,'SOG&amp;PlusMinus'!$B$7:$E$912, 3, FALSE))</f>
        <v>C</v>
      </c>
      <c r="M378" s="11" t="str">
        <f>IF(ISBLANK(VLOOKUP(B378, 'SOG&amp;PlusMinus'!$B$7:$E$912, 4, FALSE)), "", VLOOKUP(B378, 'SOG&amp;PlusMinus'!$B$7:$E$912, 4, FALSE))</f>
        <v/>
      </c>
      <c r="N378" s="71">
        <f>VLOOKUP($B378, Paste!$A$3:$H$933, 5, FALSE)</f>
        <v>30.681818181818183</v>
      </c>
      <c r="O378" s="11">
        <f>IF(ISERROR(VLOOKUP(B378, Paste!$AB$3:$AE$2349, 3, FALSE)), "", VLOOKUP(B378, Paste!$AB$3:$AE$2349, 3, FALSE))</f>
        <v>48</v>
      </c>
      <c r="P378" s="11">
        <f>IF(ISERROR(VLOOKUP(B378, Paste!$AB$3:$AC$2343, 2, FALSE)), "", VLOOKUP(B378, Paste!$AB$3:$AC$2343, 2, FALSE))</f>
        <v>42</v>
      </c>
      <c r="Q378" s="11">
        <f>IF(ISERROR(VLOOKUP(B378, Paste!$AB$3:$AE$2349, 4, FALSE)), "", VLOOKUP(B378, Paste!$AB$3:$AE$2349, 4, FALSE))</f>
        <v>101</v>
      </c>
      <c r="R378" s="11" t="str">
        <f>IF(ISERROR(VLOOKUP(B378, Paste!$N$3:$N$250, 1, FALSE)), "", VLOOKUP(B378, Paste!$N$3:$O$250, 2, FALSE))</f>
        <v/>
      </c>
      <c r="S378" s="27">
        <f>VLOOKUP($B378, Paste!$W$3:$Z$10064, IF($H$4="Cap Hit",3, IF($H$4="AAV", 4, 2)), FALSE)</f>
        <v>2.5</v>
      </c>
      <c r="T378" s="11" t="str">
        <f>IF(ISERROR(VLOOKUP(B378, Paste!$Q$3:$Q$245, 1, FALSE)), "", VLOOKUP(B378, Paste!$Q$3:$R$245, 2, FALSE))</f>
        <v>Y</v>
      </c>
      <c r="U378" s="18" t="str">
        <f>IF(VLOOKUP(B378, 'Points&amp;Potential'!$B$7:$O$943, 14, FALSE)=0, "", VLOOKUP(B378, 'Points&amp;Potential'!$B$7:$O$943, 14, FALSE))</f>
        <v/>
      </c>
      <c r="V378" s="7" t="str">
        <f>IF(ISERROR(VLOOKUP(B378, Paste!$T$3:$T$1045, 1, FALSE)), "", VLOOKUP(B378, Paste!$T$3:$U$1144, 2, FALSE))</f>
        <v/>
      </c>
    </row>
    <row r="379" spans="1:22">
      <c r="A379" s="11">
        <v>373</v>
      </c>
      <c r="B379" s="67" t="s">
        <v>403</v>
      </c>
      <c r="C379" s="11">
        <f>VLOOKUP(B379, Paste!$AG$3:$AH$2083, 2, FALSE)</f>
        <v>30.7</v>
      </c>
      <c r="D379" s="11" t="str">
        <f>VLOOKUP($B379, Paste!$A$3:$H$933, 6, FALSE)</f>
        <v>RD</v>
      </c>
      <c r="E379" s="11" t="str">
        <f>IFERROR(VLOOKUP($B379, Paste!$J$3:$L$933, 3, FALSE), "")</f>
        <v/>
      </c>
      <c r="F379" s="11" t="str">
        <f>IFERROR(VLOOKUP($B379, Paste!$J$3:$L$933, 2, FALSE), "")</f>
        <v/>
      </c>
      <c r="G379" s="11" t="str">
        <f>VLOOKUP($B379, Paste!$A$3:$H$933, 8, FALSE)</f>
        <v>OTT</v>
      </c>
      <c r="H379" s="71">
        <f>VLOOKUP($B379, Paste!$A$3:$H$933, 2, FALSE)</f>
        <v>70.666666666666671</v>
      </c>
      <c r="I379" s="71">
        <f>VLOOKUP($B379, Paste!$A$3:$H$933, 3, FALSE)</f>
        <v>3.8852147686545333</v>
      </c>
      <c r="J379" s="71">
        <f t="shared" si="5"/>
        <v>23.960468481345465</v>
      </c>
      <c r="K379" s="71">
        <f>VLOOKUP($B379, Paste!$A$3:$H$933, 4, FALSE)</f>
        <v>27.84568325</v>
      </c>
      <c r="L379" s="11" t="str">
        <f>IF(ISBLANK(VLOOKUP(B379, 'SOG&amp;PlusMinus'!$B$7:$E$912, 3, FALSE)), "", VLOOKUP(B379,'SOG&amp;PlusMinus'!$B$7:$E$912, 3, FALSE))</f>
        <v>A</v>
      </c>
      <c r="M379" s="11" t="str">
        <f>IF(ISBLANK(VLOOKUP(B379, 'SOG&amp;PlusMinus'!$B$7:$E$912, 4, FALSE)), "", VLOOKUP(B379, 'SOG&amp;PlusMinus'!$B$7:$E$912, 4, FALSE))</f>
        <v/>
      </c>
      <c r="N379" s="71">
        <f>VLOOKUP($B379, Paste!$A$3:$H$933, 5, FALSE)</f>
        <v>42.194174757281552</v>
      </c>
      <c r="O379" s="11">
        <f>IF(ISERROR(VLOOKUP(B379, Paste!$AB$3:$AE$2349, 3, FALSE)), "", VLOOKUP(B379, Paste!$AB$3:$AE$2349, 3, FALSE))</f>
        <v>64</v>
      </c>
      <c r="P379" s="11">
        <f>IF(ISERROR(VLOOKUP(B379, Paste!$AB$3:$AC$2343, 2, FALSE)), "", VLOOKUP(B379, Paste!$AB$3:$AC$2343, 2, FALSE))</f>
        <v>111</v>
      </c>
      <c r="Q379" s="11">
        <f>IF(ISERROR(VLOOKUP(B379, Paste!$AB$3:$AE$2349, 4, FALSE)), "", VLOOKUP(B379, Paste!$AB$3:$AE$2349, 4, FALSE))</f>
        <v>78</v>
      </c>
      <c r="R379" s="11" t="str">
        <f>IF(ISERROR(VLOOKUP(B379, Paste!$N$3:$N$250, 1, FALSE)), "", VLOOKUP(B379, Paste!$N$3:$O$250, 2, FALSE))</f>
        <v/>
      </c>
      <c r="S379" s="27">
        <f>VLOOKUP($B379, Paste!$W$3:$Z$10064, IF($H$4="Cap Hit",3, IF($H$4="AAV", 4, 2)), FALSE)</f>
        <v>4.5999999999999996</v>
      </c>
      <c r="T379" s="11" t="str">
        <f>IF(ISERROR(VLOOKUP(B379, Paste!$Q$3:$Q$245, 1, FALSE)), "", VLOOKUP(B379, Paste!$Q$3:$R$245, 2, FALSE))</f>
        <v/>
      </c>
      <c r="U379" s="18" t="str">
        <f>IF(VLOOKUP(B379, 'Points&amp;Potential'!$B$7:$O$943, 14, FALSE)=0, "", VLOOKUP(B379, 'Points&amp;Potential'!$B$7:$O$943, 14, FALSE))</f>
        <v/>
      </c>
      <c r="V379" s="7" t="str">
        <f>IF(ISERROR(VLOOKUP(B379, Paste!$T$3:$T$1045, 1, FALSE)), "", VLOOKUP(B379, Paste!$T$3:$U$1144, 2, FALSE))</f>
        <v/>
      </c>
    </row>
    <row r="380" spans="1:22">
      <c r="A380" s="11">
        <v>374</v>
      </c>
      <c r="B380" s="10" t="s">
        <v>404</v>
      </c>
      <c r="C380" s="11">
        <f>VLOOKUP(B380, Paste!$AG$3:$AH$2083, 2, FALSE)</f>
        <v>26.4</v>
      </c>
      <c r="D380" s="11" t="str">
        <f>VLOOKUP($B380, Paste!$A$3:$H$933, 6, FALSE)</f>
        <v>C</v>
      </c>
      <c r="E380" s="11">
        <f>IFERROR(VLOOKUP($B380, Paste!$J$3:$L$933, 3, FALSE), "")</f>
        <v>40</v>
      </c>
      <c r="F380" s="11">
        <f>IFERROR(VLOOKUP($B380, Paste!$J$3:$L$933, 2, FALSE), "")</f>
        <v>58</v>
      </c>
      <c r="G380" s="11" t="str">
        <f>VLOOKUP($B380, Paste!$A$3:$H$933, 8, FALSE)</f>
        <v>NSH</v>
      </c>
      <c r="H380" s="71">
        <f>VLOOKUP($B380, Paste!$A$3:$H$933, 2, FALSE)</f>
        <v>83</v>
      </c>
      <c r="I380" s="71">
        <f>VLOOKUP($B380, Paste!$A$3:$H$933, 3, FALSE)</f>
        <v>10.790000000000001</v>
      </c>
      <c r="J380" s="71">
        <f t="shared" si="5"/>
        <v>16.937383472222223</v>
      </c>
      <c r="K380" s="71">
        <f>VLOOKUP($B380, Paste!$A$3:$H$933, 4, FALSE)</f>
        <v>27.727383472222225</v>
      </c>
      <c r="L380" s="11" t="str">
        <f>IF(ISBLANK(VLOOKUP(B380, 'SOG&amp;PlusMinus'!$B$7:$E$912, 3, FALSE)), "", VLOOKUP(B380,'SOG&amp;PlusMinus'!$B$7:$E$912, 3, FALSE))</f>
        <v>C</v>
      </c>
      <c r="M380" s="11" t="str">
        <f>IF(ISBLANK(VLOOKUP(B380, 'SOG&amp;PlusMinus'!$B$7:$E$912, 4, FALSE)), "", VLOOKUP(B380, 'SOG&amp;PlusMinus'!$B$7:$E$912, 4, FALSE))</f>
        <v/>
      </c>
      <c r="N380" s="71">
        <f>VLOOKUP($B380, Paste!$A$3:$H$933, 5, FALSE)</f>
        <v>31.307017543859651</v>
      </c>
      <c r="O380" s="11">
        <f>IF(ISERROR(VLOOKUP(B380, Paste!$AB$3:$AE$2349, 3, FALSE)), "", VLOOKUP(B380, Paste!$AB$3:$AE$2349, 3, FALSE))</f>
        <v>54</v>
      </c>
      <c r="P380" s="11">
        <f>IF(ISERROR(VLOOKUP(B380, Paste!$AB$3:$AC$2343, 2, FALSE)), "", VLOOKUP(B380, Paste!$AB$3:$AC$2343, 2, FALSE))</f>
        <v>58</v>
      </c>
      <c r="Q380" s="11">
        <f>IF(ISERROR(VLOOKUP(B380, Paste!$AB$3:$AE$2349, 4, FALSE)), "", VLOOKUP(B380, Paste!$AB$3:$AE$2349, 4, FALSE))</f>
        <v>116</v>
      </c>
      <c r="R380" s="11" t="str">
        <f>IF(ISERROR(VLOOKUP(B380, Paste!$N$3:$N$250, 1, FALSE)), "", VLOOKUP(B380, Paste!$N$3:$O$250, 2, FALSE))</f>
        <v/>
      </c>
      <c r="S380" s="27">
        <f>VLOOKUP($B380, Paste!$W$3:$Z$10064, IF($H$4="Cap Hit",3, IF($H$4="AAV", 4, 2)), FALSE)</f>
        <v>4.5</v>
      </c>
      <c r="T380" s="11" t="str">
        <f>IF(ISERROR(VLOOKUP(B380, Paste!$Q$3:$Q$245, 1, FALSE)), "", VLOOKUP(B380, Paste!$Q$3:$R$245, 2, FALSE))</f>
        <v/>
      </c>
      <c r="U380" s="18" t="str">
        <f>IF(VLOOKUP(B380, 'Points&amp;Potential'!$B$7:$O$943, 14, FALSE)=0, "", VLOOKUP(B380, 'Points&amp;Potential'!$B$7:$O$943, 14, FALSE))</f>
        <v/>
      </c>
      <c r="V380" s="7" t="str">
        <f>IF(ISERROR(VLOOKUP(B380, Paste!$T$3:$T$1045, 1, FALSE)), "", VLOOKUP(B380, Paste!$T$3:$U$1144, 2, FALSE))</f>
        <v/>
      </c>
    </row>
    <row r="381" spans="1:22">
      <c r="A381" s="11">
        <v>375</v>
      </c>
      <c r="B381" s="67" t="s">
        <v>405</v>
      </c>
      <c r="C381" s="11">
        <f>VLOOKUP(B381, Paste!$AG$3:$AH$2083, 2, FALSE)</f>
        <v>33.9</v>
      </c>
      <c r="D381" s="11" t="str">
        <f>VLOOKUP($B381, Paste!$A$3:$H$933, 6, FALSE)</f>
        <v>RW</v>
      </c>
      <c r="E381" s="11" t="str">
        <f>IFERROR(VLOOKUP($B381, Paste!$J$3:$L$933, 3, FALSE), "")</f>
        <v/>
      </c>
      <c r="F381" s="11" t="str">
        <f>IFERROR(VLOOKUP($B381, Paste!$J$3:$L$933, 2, FALSE), "")</f>
        <v/>
      </c>
      <c r="G381" s="11" t="str">
        <f>VLOOKUP($B381, Paste!$A$3:$H$933, 8, FALSE)</f>
        <v>CAR</v>
      </c>
      <c r="H381" s="71">
        <f>VLOOKUP($B381, Paste!$A$3:$H$933, 2, FALSE)</f>
        <v>81.333333333333329</v>
      </c>
      <c r="I381" s="71">
        <f>VLOOKUP($B381, Paste!$A$3:$H$933, 3, FALSE)</f>
        <v>13.597559107182411</v>
      </c>
      <c r="J381" s="71">
        <f t="shared" si="5"/>
        <v>14.127942309484256</v>
      </c>
      <c r="K381" s="71">
        <f>VLOOKUP($B381, Paste!$A$3:$H$933, 4, FALSE)</f>
        <v>27.725501416666667</v>
      </c>
      <c r="L381" s="11" t="str">
        <f>IF(ISBLANK(VLOOKUP(B381, 'SOG&amp;PlusMinus'!$B$7:$E$912, 3, FALSE)), "", VLOOKUP(B381,'SOG&amp;PlusMinus'!$B$7:$E$912, 3, FALSE))</f>
        <v>B</v>
      </c>
      <c r="M381" s="11" t="str">
        <f>IF(ISBLANK(VLOOKUP(B381, 'SOG&amp;PlusMinus'!$B$7:$E$912, 4, FALSE)), "", VLOOKUP(B381, 'SOG&amp;PlusMinus'!$B$7:$E$912, 4, FALSE))</f>
        <v/>
      </c>
      <c r="N381" s="71">
        <f>VLOOKUP($B381, Paste!$A$3:$H$933, 5, FALSE)</f>
        <v>30.414565826330531</v>
      </c>
      <c r="O381" s="11">
        <f>IF(ISERROR(VLOOKUP(B381, Paste!$AB$3:$AE$2349, 3, FALSE)), "", VLOOKUP(B381, Paste!$AB$3:$AE$2349, 3, FALSE))</f>
        <v>98</v>
      </c>
      <c r="P381" s="11">
        <f>IF(ISERROR(VLOOKUP(B381, Paste!$AB$3:$AC$2343, 2, FALSE)), "", VLOOKUP(B381, Paste!$AB$3:$AC$2343, 2, FALSE))</f>
        <v>53</v>
      </c>
      <c r="Q381" s="11">
        <f>IF(ISERROR(VLOOKUP(B381, Paste!$AB$3:$AE$2349, 4, FALSE)), "", VLOOKUP(B381, Paste!$AB$3:$AE$2349, 4, FALSE))</f>
        <v>106</v>
      </c>
      <c r="R381" s="11" t="str">
        <f>IF(ISERROR(VLOOKUP(B381, Paste!$N$3:$N$250, 1, FALSE)), "", VLOOKUP(B381, Paste!$N$3:$O$250, 2, FALSE))</f>
        <v/>
      </c>
      <c r="S381" s="27">
        <f>VLOOKUP($B381, Paste!$W$3:$Z$10064, IF($H$4="Cap Hit",3, IF($H$4="AAV", 4, 2)), FALSE)</f>
        <v>3.05</v>
      </c>
      <c r="T381" s="11" t="str">
        <f>IF(ISERROR(VLOOKUP(B381, Paste!$Q$3:$Q$245, 1, FALSE)), "", VLOOKUP(B381, Paste!$Q$3:$R$245, 2, FALSE))</f>
        <v/>
      </c>
      <c r="U381" s="18" t="str">
        <f>IF(VLOOKUP(B381, 'Points&amp;Potential'!$B$7:$O$943, 14, FALSE)=0, "", VLOOKUP(B381, 'Points&amp;Potential'!$B$7:$O$943, 14, FALSE))</f>
        <v/>
      </c>
      <c r="V381" s="7" t="str">
        <f>IF(ISERROR(VLOOKUP(B381, Paste!$T$3:$T$1045, 1, FALSE)), "", VLOOKUP(B381, Paste!$T$3:$U$1144, 2, FALSE))</f>
        <v/>
      </c>
    </row>
    <row r="382" spans="1:22">
      <c r="A382" s="11">
        <v>376</v>
      </c>
      <c r="B382" s="67" t="s">
        <v>406</v>
      </c>
      <c r="C382" s="11">
        <f>VLOOKUP(B382, Paste!$AG$3:$AH$2083, 2, FALSE)</f>
        <v>30.4</v>
      </c>
      <c r="D382" s="11" t="str">
        <f>VLOOKUP($B382, Paste!$A$3:$H$933, 6, FALSE)</f>
        <v>RD</v>
      </c>
      <c r="E382" s="11">
        <f>IFERROR(VLOOKUP($B382, Paste!$J$3:$L$933, 3, FALSE), "")</f>
        <v>45</v>
      </c>
      <c r="F382" s="11">
        <f>IFERROR(VLOOKUP($B382, Paste!$J$3:$L$933, 2, FALSE), "")</f>
        <v>52</v>
      </c>
      <c r="G382" s="11" t="str">
        <f>VLOOKUP($B382, Paste!$A$3:$H$933, 8, FALSE)</f>
        <v>FLA</v>
      </c>
      <c r="H382" s="71">
        <f>VLOOKUP($B382, Paste!$A$3:$H$933, 2, FALSE)</f>
        <v>67</v>
      </c>
      <c r="I382" s="71">
        <f>VLOOKUP($B382, Paste!$A$3:$H$933, 3, FALSE)</f>
        <v>4.0045472544062504</v>
      </c>
      <c r="J382" s="71">
        <f t="shared" si="5"/>
        <v>23.604794227538193</v>
      </c>
      <c r="K382" s="71">
        <f>VLOOKUP($B382, Paste!$A$3:$H$933, 4, FALSE)</f>
        <v>27.609341481944444</v>
      </c>
      <c r="L382" s="11" t="str">
        <f>IF(ISBLANK(VLOOKUP(B382, 'SOG&amp;PlusMinus'!$B$7:$E$912, 3, FALSE)), "", VLOOKUP(B382,'SOG&amp;PlusMinus'!$B$7:$E$912, 3, FALSE))</f>
        <v>C</v>
      </c>
      <c r="M382" s="11">
        <f>IF(ISBLANK(VLOOKUP(B382, 'SOG&amp;PlusMinus'!$B$7:$E$912, 4, FALSE)), "", VLOOKUP(B382, 'SOG&amp;PlusMinus'!$B$7:$E$912, 4, FALSE))</f>
        <v>2</v>
      </c>
      <c r="N382" s="71">
        <f>VLOOKUP($B382, Paste!$A$3:$H$933, 5, FALSE)</f>
        <v>59.13966480446927</v>
      </c>
      <c r="O382" s="11">
        <f>IF(ISERROR(VLOOKUP(B382, Paste!$AB$3:$AE$2349, 3, FALSE)), "", VLOOKUP(B382, Paste!$AB$3:$AE$2349, 3, FALSE))</f>
        <v>87</v>
      </c>
      <c r="P382" s="11">
        <f>IF(ISERROR(VLOOKUP(B382, Paste!$AB$3:$AC$2343, 2, FALSE)), "", VLOOKUP(B382, Paste!$AB$3:$AC$2343, 2, FALSE))</f>
        <v>87</v>
      </c>
      <c r="Q382" s="11">
        <f>IF(ISERROR(VLOOKUP(B382, Paste!$AB$3:$AE$2349, 4, FALSE)), "", VLOOKUP(B382, Paste!$AB$3:$AE$2349, 4, FALSE))</f>
        <v>94</v>
      </c>
      <c r="R382" s="11" t="str">
        <f>IF(ISERROR(VLOOKUP(B382, Paste!$N$3:$N$250, 1, FALSE)), "", VLOOKUP(B382, Paste!$N$3:$O$250, 2, FALSE))</f>
        <v/>
      </c>
      <c r="S382" s="27">
        <f>VLOOKUP($B382, Paste!$W$3:$Z$10064, IF($H$4="Cap Hit",3, IF($H$4="AAV", 4, 2)), FALSE)</f>
        <v>6.1</v>
      </c>
      <c r="T382" s="11" t="str">
        <f>IF(ISERROR(VLOOKUP(B382, Paste!$Q$3:$Q$245, 1, FALSE)), "", VLOOKUP(B382, Paste!$Q$3:$R$245, 2, FALSE))</f>
        <v>Y</v>
      </c>
      <c r="U382" s="18" t="str">
        <f>IF(VLOOKUP(B382, 'Points&amp;Potential'!$B$7:$O$943, 14, FALSE)=0, "", VLOOKUP(B382, 'Points&amp;Potential'!$B$7:$O$943, 14, FALSE))</f>
        <v/>
      </c>
      <c r="V382" s="7" t="str">
        <f>IF(ISERROR(VLOOKUP(B382, Paste!$T$3:$T$1045, 1, FALSE)), "", VLOOKUP(B382, Paste!$T$3:$U$1144, 2, FALSE))</f>
        <v/>
      </c>
    </row>
    <row r="383" spans="1:22">
      <c r="A383" s="11">
        <v>377</v>
      </c>
      <c r="B383" s="67" t="s">
        <v>407</v>
      </c>
      <c r="C383" s="11">
        <f>VLOOKUP(B383, Paste!$AG$3:$AH$2083, 2, FALSE)</f>
        <v>23.4</v>
      </c>
      <c r="D383" s="11" t="str">
        <f>VLOOKUP($B383, Paste!$A$3:$H$933, 6, FALSE)</f>
        <v>LD</v>
      </c>
      <c r="E383" s="11">
        <f>IFERROR(VLOOKUP($B383, Paste!$J$3:$L$933, 3, FALSE), "")</f>
        <v>38</v>
      </c>
      <c r="F383" s="11">
        <f>IFERROR(VLOOKUP($B383, Paste!$J$3:$L$933, 2, FALSE), "")</f>
        <v>57</v>
      </c>
      <c r="G383" s="11" t="str">
        <f>VLOOKUP($B383, Paste!$A$3:$H$933, 8, FALSE)</f>
        <v>DET</v>
      </c>
      <c r="H383" s="71">
        <f>VLOOKUP($B383, Paste!$A$3:$H$933, 2, FALSE)</f>
        <v>75</v>
      </c>
      <c r="I383" s="71">
        <f>VLOOKUP($B383, Paste!$A$3:$H$933, 3, FALSE)</f>
        <v>7.5</v>
      </c>
      <c r="J383" s="71">
        <f t="shared" si="5"/>
        <v>20.093125000000004</v>
      </c>
      <c r="K383" s="71">
        <f>VLOOKUP($B383, Paste!$A$3:$H$933, 4, FALSE)</f>
        <v>27.593125000000004</v>
      </c>
      <c r="L383" s="11" t="str">
        <f>IF(ISBLANK(VLOOKUP(B383, 'SOG&amp;PlusMinus'!$B$7:$E$912, 3, FALSE)), "", VLOOKUP(B383,'SOG&amp;PlusMinus'!$B$7:$E$912, 3, FALSE))</f>
        <v>A</v>
      </c>
      <c r="M383" s="11" t="str">
        <f>IF(ISBLANK(VLOOKUP(B383, 'SOG&amp;PlusMinus'!$B$7:$E$912, 4, FALSE)), "", VLOOKUP(B383, 'SOG&amp;PlusMinus'!$B$7:$E$912, 4, FALSE))</f>
        <v/>
      </c>
      <c r="N383" s="71">
        <f>VLOOKUP($B383, Paste!$A$3:$H$933, 5, FALSE)</f>
        <v>65.963855421686745</v>
      </c>
      <c r="O383" s="11">
        <f>IF(ISERROR(VLOOKUP(B383, Paste!$AB$3:$AE$2349, 3, FALSE)), "", VLOOKUP(B383, Paste!$AB$3:$AE$2349, 3, FALSE))</f>
        <v>93</v>
      </c>
      <c r="P383" s="11">
        <f>IF(ISERROR(VLOOKUP(B383, Paste!$AB$3:$AC$2343, 2, FALSE)), "", VLOOKUP(B383, Paste!$AB$3:$AC$2343, 2, FALSE))</f>
        <v>158</v>
      </c>
      <c r="Q383" s="11">
        <f>IF(ISERROR(VLOOKUP(B383, Paste!$AB$3:$AE$2349, 4, FALSE)), "", VLOOKUP(B383, Paste!$AB$3:$AE$2349, 4, FALSE))</f>
        <v>98</v>
      </c>
      <c r="R383" s="11" t="str">
        <f>IF(ISERROR(VLOOKUP(B383, Paste!$N$3:$N$250, 1, FALSE)), "", VLOOKUP(B383, Paste!$N$3:$O$250, 2, FALSE))</f>
        <v/>
      </c>
      <c r="S383" s="27" t="e">
        <f>VLOOKUP($B383, Paste!$W$3:$Z$10064, IF($H$4="Cap Hit",3, IF($H$4="AAV", 4, 2)), FALSE)</f>
        <v>#N/A</v>
      </c>
      <c r="T383" s="11" t="str">
        <f>IF(ISERROR(VLOOKUP(B383, Paste!$Q$3:$Q$245, 1, FALSE)), "", VLOOKUP(B383, Paste!$Q$3:$R$245, 2, FALSE))</f>
        <v/>
      </c>
      <c r="U383" s="18" t="str">
        <f>IF(VLOOKUP(B383, 'Points&amp;Potential'!$B$7:$O$943, 14, FALSE)=0, "", VLOOKUP(B383, 'Points&amp;Potential'!$B$7:$O$943, 14, FALSE))</f>
        <v/>
      </c>
      <c r="V383" s="7" t="str">
        <f>IF(ISERROR(VLOOKUP(B383, Paste!$T$3:$T$1045, 1, FALSE)), "", VLOOKUP(B383, Paste!$T$3:$U$1144, 2, FALSE))</f>
        <v/>
      </c>
    </row>
    <row r="384" spans="1:22">
      <c r="A384" s="11">
        <v>378</v>
      </c>
      <c r="B384" s="67" t="s">
        <v>408</v>
      </c>
      <c r="C384" s="11">
        <f>VLOOKUP(B384, Paste!$AG$3:$AH$2083, 2, FALSE)</f>
        <v>24</v>
      </c>
      <c r="D384" s="11" t="str">
        <f>VLOOKUP($B384, Paste!$A$3:$H$933, 6, FALSE)</f>
        <v>C</v>
      </c>
      <c r="E384" s="11">
        <f>IFERROR(VLOOKUP($B384, Paste!$J$3:$L$933, 3, FALSE), "")</f>
        <v>38</v>
      </c>
      <c r="F384" s="11">
        <f>IFERROR(VLOOKUP($B384, Paste!$J$3:$L$933, 2, FALSE), "")</f>
        <v>68</v>
      </c>
      <c r="G384" s="11" t="str">
        <f>VLOOKUP($B384, Paste!$A$3:$H$933, 8, FALSE)</f>
        <v>OTT</v>
      </c>
      <c r="H384" s="71">
        <f>VLOOKUP($B384, Paste!$A$3:$H$933, 2, FALSE)</f>
        <v>67</v>
      </c>
      <c r="I384" s="71">
        <f>VLOOKUP($B384, Paste!$A$3:$H$933, 3, FALSE)</f>
        <v>8.0872941176470583</v>
      </c>
      <c r="J384" s="71">
        <f t="shared" si="5"/>
        <v>19.402433660130718</v>
      </c>
      <c r="K384" s="71">
        <f>VLOOKUP($B384, Paste!$A$3:$H$933, 4, FALSE)</f>
        <v>27.489727777777777</v>
      </c>
      <c r="L384" s="11" t="str">
        <f>IF(ISBLANK(VLOOKUP(B384, 'SOG&amp;PlusMinus'!$B$7:$E$912, 3, FALSE)), "", VLOOKUP(B384,'SOG&amp;PlusMinus'!$B$7:$E$912, 3, FALSE))</f>
        <v>C</v>
      </c>
      <c r="M384" s="11" t="str">
        <f>IF(ISBLANK(VLOOKUP(B384, 'SOG&amp;PlusMinus'!$B$7:$E$912, 4, FALSE)), "", VLOOKUP(B384, 'SOG&amp;PlusMinus'!$B$7:$E$912, 4, FALSE))</f>
        <v/>
      </c>
      <c r="N384" s="71">
        <f>VLOOKUP($B384, Paste!$A$3:$H$933, 5, FALSE)</f>
        <v>18.09</v>
      </c>
      <c r="O384" s="11">
        <f>IF(ISERROR(VLOOKUP(B384, Paste!$AB$3:$AE$2349, 3, FALSE)), "", VLOOKUP(B384, Paste!$AB$3:$AE$2349, 3, FALSE))</f>
        <v>74</v>
      </c>
      <c r="P384" s="11">
        <f>IF(ISERROR(VLOOKUP(B384, Paste!$AB$3:$AC$2343, 2, FALSE)), "", VLOOKUP(B384, Paste!$AB$3:$AC$2343, 2, FALSE))</f>
        <v>20</v>
      </c>
      <c r="Q384" s="11">
        <f>IF(ISERROR(VLOOKUP(B384, Paste!$AB$3:$AE$2349, 4, FALSE)), "", VLOOKUP(B384, Paste!$AB$3:$AE$2349, 4, FALSE))</f>
        <v>87</v>
      </c>
      <c r="R384" s="11" t="str">
        <f>IF(ISERROR(VLOOKUP(B384, Paste!$N$3:$N$250, 1, FALSE)), "", VLOOKUP(B384, Paste!$N$3:$O$250, 2, FALSE))</f>
        <v/>
      </c>
      <c r="S384" s="27">
        <f>VLOOKUP($B384, Paste!$W$3:$Z$10064, IF($H$4="Cap Hit",3, IF($H$4="AAV", 4, 2)), FALSE)</f>
        <v>1.075</v>
      </c>
      <c r="T384" s="11" t="str">
        <f>IF(ISERROR(VLOOKUP(B384, Paste!$Q$3:$Q$245, 1, FALSE)), "", VLOOKUP(B384, Paste!$Q$3:$R$245, 2, FALSE))</f>
        <v/>
      </c>
      <c r="U384" s="18" t="str">
        <f>IF(VLOOKUP(B384, 'Points&amp;Potential'!$B$7:$O$943, 14, FALSE)=0, "", VLOOKUP(B384, 'Points&amp;Potential'!$B$7:$O$943, 14, FALSE))</f>
        <v/>
      </c>
      <c r="V384" s="7" t="str">
        <f>IF(ISERROR(VLOOKUP(B384, Paste!$T$3:$T$1045, 1, FALSE)), "", VLOOKUP(B384, Paste!$T$3:$U$1144, 2, FALSE))</f>
        <v/>
      </c>
    </row>
    <row r="385" spans="1:22">
      <c r="A385" s="11">
        <v>379</v>
      </c>
      <c r="B385" s="67" t="s">
        <v>409</v>
      </c>
      <c r="C385" s="11">
        <f>VLOOKUP(B385, Paste!$AG$3:$AH$2083, 2, FALSE)</f>
        <v>28.1</v>
      </c>
      <c r="D385" s="11" t="str">
        <f>VLOOKUP($B385, Paste!$A$3:$H$933, 6, FALSE)</f>
        <v>LD</v>
      </c>
      <c r="E385" s="11">
        <f>IFERROR(VLOOKUP($B385, Paste!$J$3:$L$933, 3, FALSE), "")</f>
        <v>35</v>
      </c>
      <c r="F385" s="11">
        <f>IFERROR(VLOOKUP($B385, Paste!$J$3:$L$933, 2, FALSE), "")</f>
        <v>45</v>
      </c>
      <c r="G385" s="11" t="str">
        <f>VLOOKUP($B385, Paste!$A$3:$H$933, 8, FALSE)</f>
        <v>TBL</v>
      </c>
      <c r="H385" s="71">
        <f>VLOOKUP($B385, Paste!$A$3:$H$933, 2, FALSE)</f>
        <v>73</v>
      </c>
      <c r="I385" s="71">
        <f>VLOOKUP($B385, Paste!$A$3:$H$933, 3, FALSE)</f>
        <v>6.5699999999999994</v>
      </c>
      <c r="J385" s="71">
        <f t="shared" si="5"/>
        <v>20.882446612500001</v>
      </c>
      <c r="K385" s="71">
        <f>VLOOKUP($B385, Paste!$A$3:$H$933, 4, FALSE)</f>
        <v>27.452446612500001</v>
      </c>
      <c r="L385" s="11" t="str">
        <f>IF(ISBLANK(VLOOKUP(B385, 'SOG&amp;PlusMinus'!$B$7:$E$912, 3, FALSE)), "", VLOOKUP(B385,'SOG&amp;PlusMinus'!$B$7:$E$912, 3, FALSE))</f>
        <v>C</v>
      </c>
      <c r="M385" s="11" t="str">
        <f>IF(ISBLANK(VLOOKUP(B385, 'SOG&amp;PlusMinus'!$B$7:$E$912, 4, FALSE)), "", VLOOKUP(B385, 'SOG&amp;PlusMinus'!$B$7:$E$912, 4, FALSE))</f>
        <v/>
      </c>
      <c r="N385" s="71">
        <f>VLOOKUP($B385, Paste!$A$3:$H$933, 5, FALSE)</f>
        <v>116.80000000000001</v>
      </c>
      <c r="O385" s="11">
        <f>IF(ISERROR(VLOOKUP(B385, Paste!$AB$3:$AE$2349, 3, FALSE)), "", VLOOKUP(B385, Paste!$AB$3:$AE$2349, 3, FALSE))</f>
        <v>110</v>
      </c>
      <c r="P385" s="11">
        <f>IF(ISERROR(VLOOKUP(B385, Paste!$AB$3:$AC$2343, 2, FALSE)), "", VLOOKUP(B385, Paste!$AB$3:$AC$2343, 2, FALSE))</f>
        <v>85</v>
      </c>
      <c r="Q385" s="11">
        <f>IF(ISERROR(VLOOKUP(B385, Paste!$AB$3:$AE$2349, 4, FALSE)), "", VLOOKUP(B385, Paste!$AB$3:$AE$2349, 4, FALSE))</f>
        <v>88</v>
      </c>
      <c r="R385" s="11" t="str">
        <f>IF(ISERROR(VLOOKUP(B385, Paste!$N$3:$N$250, 1, FALSE)), "", VLOOKUP(B385, Paste!$N$3:$O$250, 2, FALSE))</f>
        <v/>
      </c>
      <c r="S385" s="27">
        <f>VLOOKUP($B385, Paste!$W$3:$Z$10064, IF($H$4="Cap Hit",3, IF($H$4="AAV", 4, 2)), FALSE)</f>
        <v>0.875</v>
      </c>
      <c r="T385" s="11" t="str">
        <f>IF(ISERROR(VLOOKUP(B385, Paste!$Q$3:$Q$245, 1, FALSE)), "", VLOOKUP(B385, Paste!$Q$3:$R$245, 2, FALSE))</f>
        <v/>
      </c>
      <c r="U385" s="18" t="str">
        <f>IF(VLOOKUP(B385, 'Points&amp;Potential'!$B$7:$O$943, 14, FALSE)=0, "", VLOOKUP(B385, 'Points&amp;Potential'!$B$7:$O$943, 14, FALSE))</f>
        <v/>
      </c>
      <c r="V385" s="7" t="str">
        <f>IF(ISERROR(VLOOKUP(B385, Paste!$T$3:$T$1045, 1, FALSE)), "", VLOOKUP(B385, Paste!$T$3:$U$1144, 2, FALSE))</f>
        <v/>
      </c>
    </row>
    <row r="386" spans="1:22">
      <c r="A386" s="11">
        <v>380</v>
      </c>
      <c r="B386" s="67" t="s">
        <v>410</v>
      </c>
      <c r="C386" s="11">
        <f>VLOOKUP(B386, Paste!$AG$3:$AH$2083, 2, FALSE)</f>
        <v>31.2</v>
      </c>
      <c r="D386" s="11" t="str">
        <f>VLOOKUP($B386, Paste!$A$3:$H$933, 6, FALSE)</f>
        <v>C</v>
      </c>
      <c r="E386" s="11">
        <f>IFERROR(VLOOKUP($B386, Paste!$J$3:$L$933, 3, FALSE), "")</f>
        <v>38</v>
      </c>
      <c r="F386" s="11">
        <f>IFERROR(VLOOKUP($B386, Paste!$J$3:$L$933, 2, FALSE), "")</f>
        <v>53</v>
      </c>
      <c r="G386" s="11" t="str">
        <f>VLOOKUP($B386, Paste!$A$3:$H$933, 8, FALSE)</f>
        <v>DET</v>
      </c>
      <c r="H386" s="71">
        <f>VLOOKUP($B386, Paste!$A$3:$H$933, 2, FALSE)</f>
        <v>80.333333333333329</v>
      </c>
      <c r="I386" s="71">
        <f>VLOOKUP($B386, Paste!$A$3:$H$933, 3, FALSE)</f>
        <v>13.444204466525914</v>
      </c>
      <c r="J386" s="71">
        <f t="shared" si="5"/>
        <v>13.945847200140751</v>
      </c>
      <c r="K386" s="71">
        <f>VLOOKUP($B386, Paste!$A$3:$H$933, 4, FALSE)</f>
        <v>27.390051666666665</v>
      </c>
      <c r="L386" s="11" t="str">
        <f>IF(ISBLANK(VLOOKUP(B386, 'SOG&amp;PlusMinus'!$B$7:$E$912, 3, FALSE)), "", VLOOKUP(B386,'SOG&amp;PlusMinus'!$B$7:$E$912, 3, FALSE))</f>
        <v>D</v>
      </c>
      <c r="M386" s="11" t="str">
        <f>IF(ISBLANK(VLOOKUP(B386, 'SOG&amp;PlusMinus'!$B$7:$E$912, 4, FALSE)), "", VLOOKUP(B386, 'SOG&amp;PlusMinus'!$B$7:$E$912, 4, FALSE))</f>
        <v/>
      </c>
      <c r="N386" s="71">
        <f>VLOOKUP($B386, Paste!$A$3:$H$933, 5, FALSE)</f>
        <v>29.056737588652481</v>
      </c>
      <c r="O386" s="11">
        <f>IF(ISERROR(VLOOKUP(B386, Paste!$AB$3:$AE$2349, 3, FALSE)), "", VLOOKUP(B386, Paste!$AB$3:$AE$2349, 3, FALSE))</f>
        <v>32</v>
      </c>
      <c r="P386" s="11">
        <f>IF(ISERROR(VLOOKUP(B386, Paste!$AB$3:$AC$2343, 2, FALSE)), "", VLOOKUP(B386, Paste!$AB$3:$AC$2343, 2, FALSE))</f>
        <v>60</v>
      </c>
      <c r="Q386" s="11">
        <f>IF(ISERROR(VLOOKUP(B386, Paste!$AB$3:$AE$2349, 4, FALSE)), "", VLOOKUP(B386, Paste!$AB$3:$AE$2349, 4, FALSE))</f>
        <v>104</v>
      </c>
      <c r="R386" s="11" t="str">
        <f>IF(ISERROR(VLOOKUP(B386, Paste!$N$3:$N$250, 1, FALSE)), "", VLOOKUP(B386, Paste!$N$3:$O$250, 2, FALSE))</f>
        <v/>
      </c>
      <c r="S386" s="27">
        <f>VLOOKUP($B386, Paste!$W$3:$Z$10064, IF($H$4="Cap Hit",3, IF($H$4="AAV", 4, 2)), FALSE)</f>
        <v>5.0999999999999996</v>
      </c>
      <c r="T386" s="11" t="str">
        <f>IF(ISERROR(VLOOKUP(B386, Paste!$Q$3:$Q$245, 1, FALSE)), "", VLOOKUP(B386, Paste!$Q$3:$R$245, 2, FALSE))</f>
        <v/>
      </c>
      <c r="U386" s="18" t="str">
        <f>IF(VLOOKUP(B386, 'Points&amp;Potential'!$B$7:$O$943, 14, FALSE)=0, "", VLOOKUP(B386, 'Points&amp;Potential'!$B$7:$O$943, 14, FALSE))</f>
        <v/>
      </c>
      <c r="V386" s="7" t="str">
        <f>IF(ISERROR(VLOOKUP(B386, Paste!$T$3:$T$1045, 1, FALSE)), "", VLOOKUP(B386, Paste!$T$3:$U$1144, 2, FALSE))</f>
        <v/>
      </c>
    </row>
    <row r="387" spans="1:22">
      <c r="A387" s="11">
        <v>381</v>
      </c>
      <c r="B387" s="67" t="s">
        <v>411</v>
      </c>
      <c r="C387" s="11">
        <f>VLOOKUP(B387, Paste!$AG$3:$AH$2083, 2, FALSE)</f>
        <v>22</v>
      </c>
      <c r="D387" s="11" t="str">
        <f>VLOOKUP($B387, Paste!$A$3:$H$933, 6, FALSE)</f>
        <v>RD</v>
      </c>
      <c r="E387" s="11">
        <f>IFERROR(VLOOKUP($B387, Paste!$J$3:$L$933, 3, FALSE), "")</f>
        <v>38</v>
      </c>
      <c r="F387" s="11">
        <f>IFERROR(VLOOKUP($B387, Paste!$J$3:$L$933, 2, FALSE), "")</f>
        <v>52</v>
      </c>
      <c r="G387" s="11" t="str">
        <f>VLOOKUP($B387, Paste!$A$3:$H$933, 8, FALSE)</f>
        <v>CHI</v>
      </c>
      <c r="H387" s="71">
        <f>VLOOKUP($B387, Paste!$A$3:$H$933, 2, FALSE)</f>
        <v>79</v>
      </c>
      <c r="I387" s="71">
        <f>VLOOKUP($B387, Paste!$A$3:$H$933, 3, FALSE)</f>
        <v>6.32</v>
      </c>
      <c r="J387" s="71">
        <f t="shared" si="5"/>
        <v>21.069341145833338</v>
      </c>
      <c r="K387" s="71">
        <f>VLOOKUP($B387, Paste!$A$3:$H$933, 4, FALSE)</f>
        <v>27.389341145833338</v>
      </c>
      <c r="L387" s="11" t="str">
        <f>IF(ISBLANK(VLOOKUP(B387, 'SOG&amp;PlusMinus'!$B$7:$E$912, 3, FALSE)), "", VLOOKUP(B387,'SOG&amp;PlusMinus'!$B$7:$E$912, 3, FALSE))</f>
        <v>D</v>
      </c>
      <c r="M387" s="11">
        <f>IF(ISBLANK(VLOOKUP(B387, 'SOG&amp;PlusMinus'!$B$7:$E$912, 4, FALSE)), "", VLOOKUP(B387, 'SOG&amp;PlusMinus'!$B$7:$E$912, 4, FALSE))</f>
        <v>2</v>
      </c>
      <c r="N387" s="71">
        <f>VLOOKUP($B387, Paste!$A$3:$H$933, 5, FALSE)</f>
        <v>36.783068783068778</v>
      </c>
      <c r="O387" s="11">
        <f>IF(ISERROR(VLOOKUP(B387, Paste!$AB$3:$AE$2349, 3, FALSE)), "", VLOOKUP(B387, Paste!$AB$3:$AE$2349, 3, FALSE))</f>
        <v>76</v>
      </c>
      <c r="P387" s="11">
        <f>IF(ISERROR(VLOOKUP(B387, Paste!$AB$3:$AC$2343, 2, FALSE)), "", VLOOKUP(B387, Paste!$AB$3:$AC$2343, 2, FALSE))</f>
        <v>87</v>
      </c>
      <c r="Q387" s="11">
        <f>IF(ISERROR(VLOOKUP(B387, Paste!$AB$3:$AE$2349, 4, FALSE)), "", VLOOKUP(B387, Paste!$AB$3:$AE$2349, 4, FALSE))</f>
        <v>134</v>
      </c>
      <c r="R387" s="11" t="str">
        <f>IF(ISERROR(VLOOKUP(B387, Paste!$N$3:$N$250, 1, FALSE)), "", VLOOKUP(B387, Paste!$N$3:$O$250, 2, FALSE))</f>
        <v/>
      </c>
      <c r="S387" s="27">
        <f>VLOOKUP($B387, Paste!$W$3:$Z$10064, IF($H$4="Cap Hit",3, IF($H$4="AAV", 4, 2)), FALSE)</f>
        <v>1.3666670000000001</v>
      </c>
      <c r="T387" s="11" t="str">
        <f>IF(ISERROR(VLOOKUP(B387, Paste!$Q$3:$Q$245, 1, FALSE)), "", VLOOKUP(B387, Paste!$Q$3:$R$245, 2, FALSE))</f>
        <v/>
      </c>
      <c r="U387" s="18" t="str">
        <f>IF(VLOOKUP(B387, 'Points&amp;Potential'!$B$7:$O$943, 14, FALSE)=0, "", VLOOKUP(B387, 'Points&amp;Potential'!$B$7:$O$943, 14, FALSE))</f>
        <v/>
      </c>
      <c r="V387" s="7" t="str">
        <f>IF(ISERROR(VLOOKUP(B387, Paste!$T$3:$T$1045, 1, FALSE)), "", VLOOKUP(B387, Paste!$T$3:$U$1144, 2, FALSE))</f>
        <v/>
      </c>
    </row>
    <row r="388" spans="1:22">
      <c r="A388" s="11">
        <v>382</v>
      </c>
      <c r="B388" s="67" t="s">
        <v>412</v>
      </c>
      <c r="C388" s="11">
        <f>VLOOKUP(B388, Paste!$AG$3:$AH$2083, 2, FALSE)</f>
        <v>26.4</v>
      </c>
      <c r="D388" s="11" t="str">
        <f>VLOOKUP($B388, Paste!$A$3:$H$933, 6, FALSE)</f>
        <v>LW</v>
      </c>
      <c r="E388" s="11">
        <f>IFERROR(VLOOKUP($B388, Paste!$J$3:$L$933, 3, FALSE), "")</f>
        <v>35</v>
      </c>
      <c r="F388" s="11">
        <f>IFERROR(VLOOKUP($B388, Paste!$J$3:$L$933, 2, FALSE), "")</f>
        <v>52</v>
      </c>
      <c r="G388" s="11" t="str">
        <f>VLOOKUP($B388, Paste!$A$3:$H$933, 8, FALSE)</f>
        <v>UTA</v>
      </c>
      <c r="H388" s="71">
        <f>VLOOKUP($B388, Paste!$A$3:$H$933, 2, FALSE)</f>
        <v>76.666666666666671</v>
      </c>
      <c r="I388" s="71">
        <f>VLOOKUP($B388, Paste!$A$3:$H$933, 3, FALSE)</f>
        <v>11.526823217663814</v>
      </c>
      <c r="J388" s="71">
        <f t="shared" si="5"/>
        <v>15.658446053169516</v>
      </c>
      <c r="K388" s="71">
        <f>VLOOKUP($B388, Paste!$A$3:$H$933, 4, FALSE)</f>
        <v>27.185269270833331</v>
      </c>
      <c r="L388" s="11" t="str">
        <f>IF(ISBLANK(VLOOKUP(B388, 'SOG&amp;PlusMinus'!$B$7:$E$912, 3, FALSE)), "", VLOOKUP(B388,'SOG&amp;PlusMinus'!$B$7:$E$912, 3, FALSE))</f>
        <v>B</v>
      </c>
      <c r="M388" s="11" t="str">
        <f>IF(ISBLANK(VLOOKUP(B388, 'SOG&amp;PlusMinus'!$B$7:$E$912, 4, FALSE)), "", VLOOKUP(B388, 'SOG&amp;PlusMinus'!$B$7:$E$912, 4, FALSE))</f>
        <v/>
      </c>
      <c r="N388" s="71">
        <f>VLOOKUP($B388, Paste!$A$3:$H$933, 5, FALSE)</f>
        <v>72.55952380952381</v>
      </c>
      <c r="O388" s="11">
        <f>IF(ISERROR(VLOOKUP(B388, Paste!$AB$3:$AE$2349, 3, FALSE)), "", VLOOKUP(B388, Paste!$AB$3:$AE$2349, 3, FALSE))</f>
        <v>268</v>
      </c>
      <c r="P388" s="11">
        <f>IF(ISERROR(VLOOKUP(B388, Paste!$AB$3:$AC$2343, 2, FALSE)), "", VLOOKUP(B388, Paste!$AB$3:$AC$2343, 2, FALSE))</f>
        <v>48</v>
      </c>
      <c r="Q388" s="11">
        <f>IF(ISERROR(VLOOKUP(B388, Paste!$AB$3:$AE$2349, 4, FALSE)), "", VLOOKUP(B388, Paste!$AB$3:$AE$2349, 4, FALSE))</f>
        <v>100</v>
      </c>
      <c r="R388" s="11" t="str">
        <f>IF(ISERROR(VLOOKUP(B388, Paste!$N$3:$N$250, 1, FALSE)), "", VLOOKUP(B388, Paste!$N$3:$O$250, 2, FALSE))</f>
        <v/>
      </c>
      <c r="S388" s="27">
        <f>VLOOKUP($B388, Paste!$W$3:$Z$10064, IF($H$4="Cap Hit",3, IF($H$4="AAV", 4, 2)), FALSE)</f>
        <v>4.25</v>
      </c>
      <c r="T388" s="11" t="str">
        <f>IF(ISERROR(VLOOKUP(B388, Paste!$Q$3:$Q$245, 1, FALSE)), "", VLOOKUP(B388, Paste!$Q$3:$R$245, 2, FALSE))</f>
        <v/>
      </c>
      <c r="U388" s="18" t="str">
        <f>IF(VLOOKUP(B388, 'Points&amp;Potential'!$B$7:$O$943, 14, FALSE)=0, "", VLOOKUP(B388, 'Points&amp;Potential'!$B$7:$O$943, 14, FALSE))</f>
        <v/>
      </c>
      <c r="V388" s="7" t="str">
        <f>IF(ISERROR(VLOOKUP(B388, Paste!$T$3:$T$1045, 1, FALSE)), "", VLOOKUP(B388, Paste!$T$3:$U$1144, 2, FALSE))</f>
        <v/>
      </c>
    </row>
    <row r="389" spans="1:22">
      <c r="A389" s="11">
        <v>383</v>
      </c>
      <c r="B389" s="67" t="s">
        <v>413</v>
      </c>
      <c r="C389" s="11">
        <f>VLOOKUP(B389, Paste!$AG$3:$AH$2083, 2, FALSE)</f>
        <v>31.6</v>
      </c>
      <c r="D389" s="11" t="str">
        <f>VLOOKUP($B389, Paste!$A$3:$H$933, 6, FALSE)</f>
        <v>RD</v>
      </c>
      <c r="E389" s="11" t="str">
        <f>IFERROR(VLOOKUP($B389, Paste!$J$3:$L$933, 3, FALSE), "")</f>
        <v/>
      </c>
      <c r="F389" s="11" t="str">
        <f>IFERROR(VLOOKUP($B389, Paste!$J$3:$L$933, 2, FALSE), "")</f>
        <v/>
      </c>
      <c r="G389" s="11" t="str">
        <f>VLOOKUP($B389, Paste!$A$3:$H$933, 8, FALSE)</f>
        <v>CAR</v>
      </c>
      <c r="H389" s="71">
        <f>VLOOKUP($B389, Paste!$A$3:$H$933, 2, FALSE)</f>
        <v>83.333333333333329</v>
      </c>
      <c r="I389" s="71">
        <f>VLOOKUP($B389, Paste!$A$3:$H$933, 3, FALSE)</f>
        <v>8.4253745321870372</v>
      </c>
      <c r="J389" s="71">
        <f t="shared" si="5"/>
        <v>18.739328268738888</v>
      </c>
      <c r="K389" s="71">
        <f>VLOOKUP($B389, Paste!$A$3:$H$933, 4, FALSE)</f>
        <v>27.164702800925923</v>
      </c>
      <c r="L389" s="11" t="str">
        <f>IF(ISBLANK(VLOOKUP(B389, 'SOG&amp;PlusMinus'!$B$7:$E$912, 3, FALSE)), "", VLOOKUP(B389,'SOG&amp;PlusMinus'!$B$7:$E$912, 3, FALSE))</f>
        <v>B</v>
      </c>
      <c r="M389" s="11" t="str">
        <f>IF(ISBLANK(VLOOKUP(B389, 'SOG&amp;PlusMinus'!$B$7:$E$912, 4, FALSE)), "", VLOOKUP(B389, 'SOG&amp;PlusMinus'!$B$7:$E$912, 4, FALSE))</f>
        <v/>
      </c>
      <c r="N389" s="71">
        <f>VLOOKUP($B389, Paste!$A$3:$H$933, 5, FALSE)</f>
        <v>52.937158469945352</v>
      </c>
      <c r="O389" s="11">
        <f>IF(ISERROR(VLOOKUP(B389, Paste!$AB$3:$AE$2349, 3, FALSE)), "", VLOOKUP(B389, Paste!$AB$3:$AE$2349, 3, FALSE))</f>
        <v>125</v>
      </c>
      <c r="P389" s="11">
        <f>IF(ISERROR(VLOOKUP(B389, Paste!$AB$3:$AC$2343, 2, FALSE)), "", VLOOKUP(B389, Paste!$AB$3:$AC$2343, 2, FALSE))</f>
        <v>117</v>
      </c>
      <c r="Q389" s="11">
        <f>IF(ISERROR(VLOOKUP(B389, Paste!$AB$3:$AE$2349, 4, FALSE)), "", VLOOKUP(B389, Paste!$AB$3:$AE$2349, 4, FALSE))</f>
        <v>167</v>
      </c>
      <c r="R389" s="11" t="str">
        <f>IF(ISERROR(VLOOKUP(B389, Paste!$N$3:$N$250, 1, FALSE)), "", VLOOKUP(B389, Paste!$N$3:$O$250, 2, FALSE))</f>
        <v/>
      </c>
      <c r="S389" s="27">
        <f>VLOOKUP($B389, Paste!$W$3:$Z$10064, IF($H$4="Cap Hit",3, IF($H$4="AAV", 4, 2)), FALSE)</f>
        <v>3.6</v>
      </c>
      <c r="T389" s="11" t="str">
        <f>IF(ISERROR(VLOOKUP(B389, Paste!$Q$3:$Q$245, 1, FALSE)), "", VLOOKUP(B389, Paste!$Q$3:$R$245, 2, FALSE))</f>
        <v/>
      </c>
      <c r="U389" s="18" t="str">
        <f>IF(VLOOKUP(B389, 'Points&amp;Potential'!$B$7:$O$943, 14, FALSE)=0, "", VLOOKUP(B389, 'Points&amp;Potential'!$B$7:$O$943, 14, FALSE))</f>
        <v/>
      </c>
      <c r="V389" s="7" t="str">
        <f>IF(ISERROR(VLOOKUP(B389, Paste!$T$3:$T$1045, 1, FALSE)), "", VLOOKUP(B389, Paste!$T$3:$U$1144, 2, FALSE))</f>
        <v/>
      </c>
    </row>
    <row r="390" spans="1:22">
      <c r="A390" s="11">
        <v>384</v>
      </c>
      <c r="B390" s="67" t="s">
        <v>414</v>
      </c>
      <c r="C390" s="11">
        <f>VLOOKUP(B390, Paste!$AG$3:$AH$2083, 2, FALSE)</f>
        <v>30</v>
      </c>
      <c r="D390" s="11" t="str">
        <f>VLOOKUP($B390, Paste!$A$3:$H$933, 6, FALSE)</f>
        <v>C</v>
      </c>
      <c r="E390" s="11">
        <f>IFERROR(VLOOKUP($B390, Paste!$J$3:$L$933, 3, FALSE), "")</f>
        <v>37</v>
      </c>
      <c r="F390" s="11">
        <f>IFERROR(VLOOKUP($B390, Paste!$J$3:$L$933, 2, FALSE), "")</f>
        <v>50</v>
      </c>
      <c r="G390" s="11" t="str">
        <f>VLOOKUP($B390, Paste!$A$3:$H$933, 8, FALSE)</f>
        <v>MTL</v>
      </c>
      <c r="H390" s="71">
        <f>VLOOKUP($B390, Paste!$A$3:$H$933, 2, FALSE)</f>
        <v>79.333333333333329</v>
      </c>
      <c r="I390" s="71">
        <f>VLOOKUP($B390, Paste!$A$3:$H$933, 3, FALSE)</f>
        <v>11.260346037282387</v>
      </c>
      <c r="J390" s="71">
        <f t="shared" si="5"/>
        <v>15.709851150217604</v>
      </c>
      <c r="K390" s="71">
        <f>VLOOKUP($B390, Paste!$A$3:$H$933, 4, FALSE)</f>
        <v>26.970197187499991</v>
      </c>
      <c r="L390" s="11" t="str">
        <f>IF(ISBLANK(VLOOKUP(B390, 'SOG&amp;PlusMinus'!$B$7:$E$912, 3, FALSE)), "", VLOOKUP(B390,'SOG&amp;PlusMinus'!$B$7:$E$912, 3, FALSE))</f>
        <v>D</v>
      </c>
      <c r="M390" s="11" t="str">
        <f>IF(ISBLANK(VLOOKUP(B390, 'SOG&amp;PlusMinus'!$B$7:$E$912, 4, FALSE)), "", VLOOKUP(B390, 'SOG&amp;PlusMinus'!$B$7:$E$912, 4, FALSE))</f>
        <v/>
      </c>
      <c r="N390" s="71">
        <f>VLOOKUP($B390, Paste!$A$3:$H$933, 5, FALSE)</f>
        <v>21.201149425287355</v>
      </c>
      <c r="O390" s="11">
        <f>IF(ISERROR(VLOOKUP(B390, Paste!$AB$3:$AE$2349, 3, FALSE)), "", VLOOKUP(B390, Paste!$AB$3:$AE$2349, 3, FALSE))</f>
        <v>102</v>
      </c>
      <c r="P390" s="11">
        <f>IF(ISERROR(VLOOKUP(B390, Paste!$AB$3:$AC$2343, 2, FALSE)), "", VLOOKUP(B390, Paste!$AB$3:$AC$2343, 2, FALSE))</f>
        <v>61</v>
      </c>
      <c r="Q390" s="11">
        <f>IF(ISERROR(VLOOKUP(B390, Paste!$AB$3:$AE$2349, 4, FALSE)), "", VLOOKUP(B390, Paste!$AB$3:$AE$2349, 4, FALSE))</f>
        <v>87</v>
      </c>
      <c r="R390" s="11" t="str">
        <f>IF(ISERROR(VLOOKUP(B390, Paste!$N$3:$N$250, 1, FALSE)), "", VLOOKUP(B390, Paste!$N$3:$O$250, 2, FALSE))</f>
        <v/>
      </c>
      <c r="S390" s="27">
        <f>VLOOKUP($B390, Paste!$W$3:$Z$10064, IF($H$4="Cap Hit",3, IF($H$4="AAV", 4, 2)), FALSE)</f>
        <v>2.85</v>
      </c>
      <c r="T390" s="11" t="str">
        <f>IF(ISERROR(VLOOKUP(B390, Paste!$Q$3:$Q$245, 1, FALSE)), "", VLOOKUP(B390, Paste!$Q$3:$R$245, 2, FALSE))</f>
        <v/>
      </c>
      <c r="U390" s="18" t="str">
        <f>IF(VLOOKUP(B390, 'Points&amp;Potential'!$B$7:$O$943, 14, FALSE)=0, "", VLOOKUP(B390, 'Points&amp;Potential'!$B$7:$O$943, 14, FALSE))</f>
        <v/>
      </c>
      <c r="V390" s="7" t="str">
        <f>IF(ISERROR(VLOOKUP(B390, Paste!$T$3:$T$1045, 1, FALSE)), "", VLOOKUP(B390, Paste!$T$3:$U$1144, 2, FALSE))</f>
        <v/>
      </c>
    </row>
    <row r="391" spans="1:22">
      <c r="A391" s="11">
        <v>385</v>
      </c>
      <c r="B391" s="67" t="s">
        <v>415</v>
      </c>
      <c r="C391" s="11">
        <f>VLOOKUP(B391, Paste!$AG$3:$AH$2083, 2, FALSE)</f>
        <v>27.7</v>
      </c>
      <c r="D391" s="11" t="str">
        <f>VLOOKUP($B391, Paste!$A$3:$H$933, 6, FALSE)</f>
        <v>LW</v>
      </c>
      <c r="E391" s="11">
        <f>IFERROR(VLOOKUP($B391, Paste!$J$3:$L$933, 3, FALSE), "")</f>
        <v>38</v>
      </c>
      <c r="F391" s="11">
        <f>IFERROR(VLOOKUP($B391, Paste!$J$3:$L$933, 2, FALSE), "")</f>
        <v>65</v>
      </c>
      <c r="G391" s="11" t="str">
        <f>VLOOKUP($B391, Paste!$A$3:$H$933, 8, FALSE)</f>
        <v>UTA</v>
      </c>
      <c r="H391" s="71">
        <f>VLOOKUP($B391, Paste!$A$3:$H$933, 2, FALSE)</f>
        <v>67</v>
      </c>
      <c r="I391" s="71">
        <f>VLOOKUP($B391, Paste!$A$3:$H$933, 3, FALSE)</f>
        <v>11.673208326967474</v>
      </c>
      <c r="J391" s="71">
        <f t="shared" ref="J391:J454" si="6">K391-I391</f>
        <v>15.295464173032526</v>
      </c>
      <c r="K391" s="71">
        <f>VLOOKUP($B391, Paste!$A$3:$H$933, 4, FALSE)</f>
        <v>26.9686725</v>
      </c>
      <c r="L391" s="11" t="str">
        <f>IF(ISBLANK(VLOOKUP(B391, 'SOG&amp;PlusMinus'!$B$7:$E$912, 3, FALSE)), "", VLOOKUP(B391,'SOG&amp;PlusMinus'!$B$7:$E$912, 3, FALSE))</f>
        <v>B</v>
      </c>
      <c r="M391" s="11" t="str">
        <f>IF(ISBLANK(VLOOKUP(B391, 'SOG&amp;PlusMinus'!$B$7:$E$912, 4, FALSE)), "", VLOOKUP(B391, 'SOG&amp;PlusMinus'!$B$7:$E$912, 4, FALSE))</f>
        <v/>
      </c>
      <c r="N391" s="71">
        <f>VLOOKUP($B391, Paste!$A$3:$H$933, 5, FALSE)</f>
        <v>17.523076923076925</v>
      </c>
      <c r="O391" s="11">
        <f>IF(ISERROR(VLOOKUP(B391, Paste!$AB$3:$AE$2349, 3, FALSE)), "", VLOOKUP(B391, Paste!$AB$3:$AE$2349, 3, FALSE))</f>
        <v>52</v>
      </c>
      <c r="P391" s="11">
        <f>IF(ISERROR(VLOOKUP(B391, Paste!$AB$3:$AC$2343, 2, FALSE)), "", VLOOKUP(B391, Paste!$AB$3:$AC$2343, 2, FALSE))</f>
        <v>22</v>
      </c>
      <c r="Q391" s="11">
        <f>IF(ISERROR(VLOOKUP(B391, Paste!$AB$3:$AE$2349, 4, FALSE)), "", VLOOKUP(B391, Paste!$AB$3:$AE$2349, 4, FALSE))</f>
        <v>74</v>
      </c>
      <c r="R391" s="11">
        <f>IF(ISERROR(VLOOKUP(B391, Paste!$N$3:$N$250, 1, FALSE)), "", VLOOKUP(B391, Paste!$N$3:$O$250, 2, FALSE))</f>
        <v>45</v>
      </c>
      <c r="S391" s="27">
        <f>VLOOKUP($B391, Paste!$W$3:$Z$10064, IF($H$4="Cap Hit",3, IF($H$4="AAV", 4, 2)), FALSE)</f>
        <v>1.75</v>
      </c>
      <c r="T391" s="11" t="str">
        <f>IF(ISERROR(VLOOKUP(B391, Paste!$Q$3:$Q$245, 1, FALSE)), "", VLOOKUP(B391, Paste!$Q$3:$R$245, 2, FALSE))</f>
        <v/>
      </c>
      <c r="U391" s="18" t="str">
        <f>IF(VLOOKUP(B391, 'Points&amp;Potential'!$B$7:$O$943, 14, FALSE)=0, "", VLOOKUP(B391, 'Points&amp;Potential'!$B$7:$O$943, 14, FALSE))</f>
        <v/>
      </c>
      <c r="V391" s="7" t="str">
        <f>IF(ISERROR(VLOOKUP(B391, Paste!$T$3:$T$1045, 1, FALSE)), "", VLOOKUP(B391, Paste!$T$3:$U$1144, 2, FALSE))</f>
        <v/>
      </c>
    </row>
    <row r="392" spans="1:22">
      <c r="A392" s="11">
        <v>386</v>
      </c>
      <c r="B392" s="67" t="s">
        <v>416</v>
      </c>
      <c r="C392" s="11">
        <f>VLOOKUP(B392, Paste!$AG$3:$AH$2083, 2, FALSE)</f>
        <v>37</v>
      </c>
      <c r="D392" s="11" t="str">
        <f>VLOOKUP($B392, Paste!$A$3:$H$933, 6, FALSE)</f>
        <v>LD</v>
      </c>
      <c r="E392" s="11" t="str">
        <f>IFERROR(VLOOKUP($B392, Paste!$J$3:$L$933, 3, FALSE), "")</f>
        <v/>
      </c>
      <c r="F392" s="11" t="str">
        <f>IFERROR(VLOOKUP($B392, Paste!$J$3:$L$933, 2, FALSE), "")</f>
        <v/>
      </c>
      <c r="G392" s="11" t="str">
        <f>VLOOKUP($B392, Paste!$A$3:$H$933, 8, FALSE)</f>
        <v>TBL</v>
      </c>
      <c r="H392" s="71">
        <f>VLOOKUP($B392, Paste!$A$3:$H$933, 2, FALSE)</f>
        <v>73</v>
      </c>
      <c r="I392" s="71">
        <f>VLOOKUP($B392, Paste!$A$3:$H$933, 3, FALSE)</f>
        <v>6.5699999999999994</v>
      </c>
      <c r="J392" s="71">
        <f t="shared" si="6"/>
        <v>20.339077500000002</v>
      </c>
      <c r="K392" s="71">
        <f>VLOOKUP($B392, Paste!$A$3:$H$933, 4, FALSE)</f>
        <v>26.909077500000002</v>
      </c>
      <c r="L392" s="11" t="str">
        <f>IF(ISBLANK(VLOOKUP(B392, 'SOG&amp;PlusMinus'!$B$7:$E$912, 3, FALSE)), "", VLOOKUP(B392,'SOG&amp;PlusMinus'!$B$7:$E$912, 3, FALSE))</f>
        <v>B</v>
      </c>
      <c r="M392" s="11" t="str">
        <f>IF(ISBLANK(VLOOKUP(B392, 'SOG&amp;PlusMinus'!$B$7:$E$912, 4, FALSE)), "", VLOOKUP(B392, 'SOG&amp;PlusMinus'!$B$7:$E$912, 4, FALSE))</f>
        <v/>
      </c>
      <c r="N392" s="71">
        <f>VLOOKUP($B392, Paste!$A$3:$H$933, 5, FALSE)</f>
        <v>21.112745098039216</v>
      </c>
      <c r="O392" s="11">
        <f>IF(ISERROR(VLOOKUP(B392, Paste!$AB$3:$AE$2349, 3, FALSE)), "", VLOOKUP(B392, Paste!$AB$3:$AE$2349, 3, FALSE))</f>
        <v>26</v>
      </c>
      <c r="P392" s="11">
        <f>IF(ISERROR(VLOOKUP(B392, Paste!$AB$3:$AC$2343, 2, FALSE)), "", VLOOKUP(B392, Paste!$AB$3:$AC$2343, 2, FALSE))</f>
        <v>110</v>
      </c>
      <c r="Q392" s="11">
        <f>IF(ISERROR(VLOOKUP(B392, Paste!$AB$3:$AE$2349, 4, FALSE)), "", VLOOKUP(B392, Paste!$AB$3:$AE$2349, 4, FALSE))</f>
        <v>66</v>
      </c>
      <c r="R392" s="11" t="str">
        <f>IF(ISERROR(VLOOKUP(B392, Paste!$N$3:$N$250, 1, FALSE)), "", VLOOKUP(B392, Paste!$N$3:$O$250, 2, FALSE))</f>
        <v/>
      </c>
      <c r="S392" s="27">
        <f>VLOOKUP($B392, Paste!$W$3:$Z$10064, IF($H$4="Cap Hit",3, IF($H$4="AAV", 4, 2)), FALSE)</f>
        <v>4.0999999999999996</v>
      </c>
      <c r="T392" s="11" t="str">
        <f>IF(ISERROR(VLOOKUP(B392, Paste!$Q$3:$Q$245, 1, FALSE)), "", VLOOKUP(B392, Paste!$Q$3:$R$245, 2, FALSE))</f>
        <v/>
      </c>
      <c r="U392" s="18" t="str">
        <f>IF(VLOOKUP(B392, 'Points&amp;Potential'!$B$7:$O$943, 14, FALSE)=0, "", VLOOKUP(B392, 'Points&amp;Potential'!$B$7:$O$943, 14, FALSE))</f>
        <v/>
      </c>
      <c r="V392" s="7" t="str">
        <f>IF(ISERROR(VLOOKUP(B392, Paste!$T$3:$T$1045, 1, FALSE)), "", VLOOKUP(B392, Paste!$T$3:$U$1144, 2, FALSE))</f>
        <v/>
      </c>
    </row>
    <row r="393" spans="1:22">
      <c r="A393" s="11">
        <v>387</v>
      </c>
      <c r="B393" s="67" t="s">
        <v>417</v>
      </c>
      <c r="C393" s="11">
        <f>VLOOKUP(B393, Paste!$AG$3:$AH$2083, 2, FALSE)</f>
        <v>30.9</v>
      </c>
      <c r="D393" s="11" t="str">
        <f>VLOOKUP($B393, Paste!$A$3:$H$933, 6, FALSE)</f>
        <v>RD</v>
      </c>
      <c r="E393" s="11">
        <f>IFERROR(VLOOKUP($B393, Paste!$J$3:$L$933, 3, FALSE), "")</f>
        <v>28</v>
      </c>
      <c r="F393" s="11">
        <f>IFERROR(VLOOKUP($B393, Paste!$J$3:$L$933, 2, FALSE), "")</f>
        <v>50</v>
      </c>
      <c r="G393" s="11" t="str">
        <f>VLOOKUP($B393, Paste!$A$3:$H$933, 8, FALSE)</f>
        <v>WPG</v>
      </c>
      <c r="H393" s="71">
        <f>VLOOKUP($B393, Paste!$A$3:$H$933, 2, FALSE)</f>
        <v>69.333333333333329</v>
      </c>
      <c r="I393" s="71">
        <f>VLOOKUP($B393, Paste!$A$3:$H$933, 3, FALSE)</f>
        <v>8.3199999999999985</v>
      </c>
      <c r="J393" s="71">
        <f t="shared" si="6"/>
        <v>18.493453333333328</v>
      </c>
      <c r="K393" s="71">
        <f>VLOOKUP($B393, Paste!$A$3:$H$933, 4, FALSE)</f>
        <v>26.813453333333324</v>
      </c>
      <c r="L393" s="11" t="str">
        <f>IF(ISBLANK(VLOOKUP(B393, 'SOG&amp;PlusMinus'!$B$7:$E$912, 3, FALSE)), "", VLOOKUP(B393,'SOG&amp;PlusMinus'!$B$7:$E$912, 3, FALSE))</f>
        <v>C</v>
      </c>
      <c r="M393" s="11">
        <f>IF(ISBLANK(VLOOKUP(B393, 'SOG&amp;PlusMinus'!$B$7:$E$912, 4, FALSE)), "", VLOOKUP(B393, 'SOG&amp;PlusMinus'!$B$7:$E$912, 4, FALSE))</f>
        <v>2</v>
      </c>
      <c r="N393" s="71">
        <f>VLOOKUP($B393, Paste!$A$3:$H$933, 5, FALSE)</f>
        <v>49.42574257425742</v>
      </c>
      <c r="O393" s="11">
        <f>IF(ISERROR(VLOOKUP(B393, Paste!$AB$3:$AE$2349, 3, FALSE)), "", VLOOKUP(B393, Paste!$AB$3:$AE$2349, 3, FALSE))</f>
        <v>153</v>
      </c>
      <c r="P393" s="11">
        <f>IF(ISERROR(VLOOKUP(B393, Paste!$AB$3:$AC$2343, 2, FALSE)), "", VLOOKUP(B393, Paste!$AB$3:$AC$2343, 2, FALSE))</f>
        <v>97</v>
      </c>
      <c r="Q393" s="11">
        <f>IF(ISERROR(VLOOKUP(B393, Paste!$AB$3:$AE$2349, 4, FALSE)), "", VLOOKUP(B393, Paste!$AB$3:$AE$2349, 4, FALSE))</f>
        <v>125</v>
      </c>
      <c r="R393" s="11" t="str">
        <f>IF(ISERROR(VLOOKUP(B393, Paste!$N$3:$N$250, 1, FALSE)), "", VLOOKUP(B393, Paste!$N$3:$O$250, 2, FALSE))</f>
        <v/>
      </c>
      <c r="S393" s="27">
        <f>VLOOKUP($B393, Paste!$W$3:$Z$10064, IF($H$4="Cap Hit",3, IF($H$4="AAV", 4, 2)), FALSE)</f>
        <v>7</v>
      </c>
      <c r="T393" s="11" t="str">
        <f>IF(ISERROR(VLOOKUP(B393, Paste!$Q$3:$Q$245, 1, FALSE)), "", VLOOKUP(B393, Paste!$Q$3:$R$245, 2, FALSE))</f>
        <v>Y</v>
      </c>
      <c r="U393" s="18" t="str">
        <f>IF(VLOOKUP(B393, 'Points&amp;Potential'!$B$7:$O$943, 14, FALSE)=0, "", VLOOKUP(B393, 'Points&amp;Potential'!$B$7:$O$943, 14, FALSE))</f>
        <v/>
      </c>
      <c r="V393" s="7" t="str">
        <f>IF(ISERROR(VLOOKUP(B393, Paste!$T$3:$T$1045, 1, FALSE)), "", VLOOKUP(B393, Paste!$T$3:$U$1144, 2, FALSE))</f>
        <v/>
      </c>
    </row>
    <row r="394" spans="1:22">
      <c r="A394" s="11">
        <v>388</v>
      </c>
      <c r="B394" s="67" t="s">
        <v>418</v>
      </c>
      <c r="C394" s="11">
        <f>VLOOKUP(B394, Paste!$AG$3:$AH$2083, 2, FALSE)</f>
        <v>29.8</v>
      </c>
      <c r="D394" s="11" t="str">
        <f>VLOOKUP($B394, Paste!$A$3:$H$933, 6, FALSE)</f>
        <v>LW</v>
      </c>
      <c r="E394" s="11">
        <f>IFERROR(VLOOKUP($B394, Paste!$J$3:$L$933, 3, FALSE), "")</f>
        <v>38</v>
      </c>
      <c r="F394" s="11">
        <f>IFERROR(VLOOKUP($B394, Paste!$J$3:$L$933, 2, FALSE), "")</f>
        <v>50</v>
      </c>
      <c r="G394" s="11" t="str">
        <f>VLOOKUP($B394, Paste!$A$3:$H$933, 8, FALSE)</f>
        <v>NSH</v>
      </c>
      <c r="H394" s="71">
        <f>VLOOKUP($B394, Paste!$A$3:$H$933, 2, FALSE)</f>
        <v>73.333333333333329</v>
      </c>
      <c r="I394" s="71">
        <f>VLOOKUP($B394, Paste!$A$3:$H$933, 3, FALSE)</f>
        <v>15.086868929292038</v>
      </c>
      <c r="J394" s="71">
        <f t="shared" si="6"/>
        <v>11.535009218856104</v>
      </c>
      <c r="K394" s="71">
        <f>VLOOKUP($B394, Paste!$A$3:$H$933, 4, FALSE)</f>
        <v>26.621878148148141</v>
      </c>
      <c r="L394" s="11" t="str">
        <f>IF(ISBLANK(VLOOKUP(B394, 'SOG&amp;PlusMinus'!$B$7:$E$912, 3, FALSE)), "", VLOOKUP(B394,'SOG&amp;PlusMinus'!$B$7:$E$912, 3, FALSE))</f>
        <v>C</v>
      </c>
      <c r="M394" s="11" t="str">
        <f>IF(ISBLANK(VLOOKUP(B394, 'SOG&amp;PlusMinus'!$B$7:$E$912, 4, FALSE)), "", VLOOKUP(B394, 'SOG&amp;PlusMinus'!$B$7:$E$912, 4, FALSE))</f>
        <v/>
      </c>
      <c r="N394" s="71">
        <f>VLOOKUP($B394, Paste!$A$3:$H$933, 5, FALSE)</f>
        <v>31.526479750778815</v>
      </c>
      <c r="O394" s="11">
        <f>IF(ISERROR(VLOOKUP(B394, Paste!$AB$3:$AE$2349, 3, FALSE)), "", VLOOKUP(B394, Paste!$AB$3:$AE$2349, 3, FALSE))</f>
        <v>176</v>
      </c>
      <c r="P394" s="11">
        <f>IF(ISERROR(VLOOKUP(B394, Paste!$AB$3:$AC$2343, 2, FALSE)), "", VLOOKUP(B394, Paste!$AB$3:$AC$2343, 2, FALSE))</f>
        <v>44</v>
      </c>
      <c r="Q394" s="11">
        <f>IF(ISERROR(VLOOKUP(B394, Paste!$AB$3:$AE$2349, 4, FALSE)), "", VLOOKUP(B394, Paste!$AB$3:$AE$2349, 4, FALSE))</f>
        <v>154</v>
      </c>
      <c r="R394" s="11" t="str">
        <f>IF(ISERROR(VLOOKUP(B394, Paste!$N$3:$N$250, 1, FALSE)), "", VLOOKUP(B394, Paste!$N$3:$O$250, 2, FALSE))</f>
        <v/>
      </c>
      <c r="S394" s="27">
        <f>VLOOKUP($B394, Paste!$W$3:$Z$10064, IF($H$4="Cap Hit",3, IF($H$4="AAV", 4, 2)), FALSE)</f>
        <v>4</v>
      </c>
      <c r="T394" s="11" t="str">
        <f>IF(ISERROR(VLOOKUP(B394, Paste!$Q$3:$Q$245, 1, FALSE)), "", VLOOKUP(B394, Paste!$Q$3:$R$245, 2, FALSE))</f>
        <v/>
      </c>
      <c r="U394" s="18" t="str">
        <f>IF(VLOOKUP(B394, 'Points&amp;Potential'!$B$7:$O$943, 14, FALSE)=0, "", VLOOKUP(B394, 'Points&amp;Potential'!$B$7:$O$943, 14, FALSE))</f>
        <v/>
      </c>
      <c r="V394" s="7" t="str">
        <f>IF(ISERROR(VLOOKUP(B394, Paste!$T$3:$T$1045, 1, FALSE)), "", VLOOKUP(B394, Paste!$T$3:$U$1144, 2, FALSE))</f>
        <v/>
      </c>
    </row>
    <row r="395" spans="1:22">
      <c r="A395" s="11">
        <v>389</v>
      </c>
      <c r="B395" s="67" t="s">
        <v>419</v>
      </c>
      <c r="C395" s="11">
        <f>VLOOKUP(B395, Paste!$AG$3:$AH$2083, 2, FALSE)</f>
        <v>25.4</v>
      </c>
      <c r="D395" s="11" t="str">
        <f>VLOOKUP($B395, Paste!$A$3:$H$933, 6, FALSE)</f>
        <v>LD</v>
      </c>
      <c r="E395" s="11">
        <f>IFERROR(VLOOKUP($B395, Paste!$J$3:$L$933, 3, FALSE), "")</f>
        <v>38</v>
      </c>
      <c r="F395" s="11">
        <f>IFERROR(VLOOKUP($B395, Paste!$J$3:$L$933, 2, FALSE), "")</f>
        <v>50</v>
      </c>
      <c r="G395" s="11" t="str">
        <f>VLOOKUP($B395, Paste!$A$3:$H$933, 8, FALSE)</f>
        <v>BOS</v>
      </c>
      <c r="H395" s="71">
        <f>VLOOKUP($B395, Paste!$A$3:$H$933, 2, FALSE)</f>
        <v>77</v>
      </c>
      <c r="I395" s="71">
        <f>VLOOKUP($B395, Paste!$A$3:$H$933, 3, FALSE)</f>
        <v>6.6935908283763057</v>
      </c>
      <c r="J395" s="71">
        <f t="shared" si="6"/>
        <v>19.664115546623698</v>
      </c>
      <c r="K395" s="71">
        <f>VLOOKUP($B395, Paste!$A$3:$H$933, 4, FALSE)</f>
        <v>26.357706375000003</v>
      </c>
      <c r="L395" s="11" t="str">
        <f>IF(ISBLANK(VLOOKUP(B395, 'SOG&amp;PlusMinus'!$B$7:$E$912, 3, FALSE)), "", VLOOKUP(B395,'SOG&amp;PlusMinus'!$B$7:$E$912, 3, FALSE))</f>
        <v>A</v>
      </c>
      <c r="M395" s="11">
        <f>IF(ISBLANK(VLOOKUP(B395, 'SOG&amp;PlusMinus'!$B$7:$E$912, 4, FALSE)), "", VLOOKUP(B395, 'SOG&amp;PlusMinus'!$B$7:$E$912, 4, FALSE))</f>
        <v>2</v>
      </c>
      <c r="N395" s="71">
        <f>VLOOKUP($B395, Paste!$A$3:$H$933, 5, FALSE)</f>
        <v>21.769633507853406</v>
      </c>
      <c r="O395" s="11">
        <f>IF(ISERROR(VLOOKUP(B395, Paste!$AB$3:$AE$2349, 3, FALSE)), "", VLOOKUP(B395, Paste!$AB$3:$AE$2349, 3, FALSE))</f>
        <v>35</v>
      </c>
      <c r="P395" s="11">
        <f>IF(ISERROR(VLOOKUP(B395, Paste!$AB$3:$AC$2343, 2, FALSE)), "", VLOOKUP(B395, Paste!$AB$3:$AC$2343, 2, FALSE))</f>
        <v>96</v>
      </c>
      <c r="Q395" s="11">
        <f>IF(ISERROR(VLOOKUP(B395, Paste!$AB$3:$AE$2349, 4, FALSE)), "", VLOOKUP(B395, Paste!$AB$3:$AE$2349, 4, FALSE))</f>
        <v>92</v>
      </c>
      <c r="R395" s="11" t="str">
        <f>IF(ISERROR(VLOOKUP(B395, Paste!$N$3:$N$250, 1, FALSE)), "", VLOOKUP(B395, Paste!$N$3:$O$250, 2, FALSE))</f>
        <v/>
      </c>
      <c r="S395" s="27">
        <f>VLOOKUP($B395, Paste!$W$3:$Z$10064, IF($H$4="Cap Hit",3, IF($H$4="AAV", 4, 2)), FALSE)</f>
        <v>3.2</v>
      </c>
      <c r="T395" s="11" t="str">
        <f>IF(ISERROR(VLOOKUP(B395, Paste!$Q$3:$Q$245, 1, FALSE)), "", VLOOKUP(B395, Paste!$Q$3:$R$245, 2, FALSE))</f>
        <v/>
      </c>
      <c r="U395" s="18" t="str">
        <f>IF(VLOOKUP(B395, 'Points&amp;Potential'!$B$7:$O$943, 14, FALSE)=0, "", VLOOKUP(B395, 'Points&amp;Potential'!$B$7:$O$943, 14, FALSE))</f>
        <v/>
      </c>
      <c r="V395" s="7" t="str">
        <f>IF(ISERROR(VLOOKUP(B395, Paste!$T$3:$T$1045, 1, FALSE)), "", VLOOKUP(B395, Paste!$T$3:$U$1144, 2, FALSE))</f>
        <v/>
      </c>
    </row>
    <row r="396" spans="1:22">
      <c r="A396" s="11">
        <v>390</v>
      </c>
      <c r="B396" s="67" t="s">
        <v>420</v>
      </c>
      <c r="C396" s="11">
        <f>VLOOKUP(B396, Paste!$AG$3:$AH$2083, 2, FALSE)</f>
        <v>25.3</v>
      </c>
      <c r="D396" s="11" t="str">
        <f>VLOOKUP($B396, Paste!$A$3:$H$933, 6, FALSE)</f>
        <v>C</v>
      </c>
      <c r="E396" s="11">
        <f>IFERROR(VLOOKUP($B396, Paste!$J$3:$L$933, 3, FALSE), "")</f>
        <v>42</v>
      </c>
      <c r="F396" s="11">
        <f>IFERROR(VLOOKUP($B396, Paste!$J$3:$L$933, 2, FALSE), "")</f>
        <v>65</v>
      </c>
      <c r="G396" s="11" t="str">
        <f>VLOOKUP($B396, Paste!$A$3:$H$933, 8, FALSE)</f>
        <v>LAK</v>
      </c>
      <c r="H396" s="71">
        <f>VLOOKUP($B396, Paste!$A$3:$H$933, 2, FALSE)</f>
        <v>69</v>
      </c>
      <c r="I396" s="71">
        <f>VLOOKUP($B396, Paste!$A$3:$H$933, 3, FALSE)</f>
        <v>7.59</v>
      </c>
      <c r="J396" s="71">
        <f t="shared" si="6"/>
        <v>18.6967</v>
      </c>
      <c r="K396" s="71">
        <f>VLOOKUP($B396, Paste!$A$3:$H$933, 4, FALSE)</f>
        <v>26.2867</v>
      </c>
      <c r="L396" s="11" t="str">
        <f>IF(ISBLANK(VLOOKUP(B396, 'SOG&amp;PlusMinus'!$B$7:$E$912, 3, FALSE)), "", VLOOKUP(B396,'SOG&amp;PlusMinus'!$B$7:$E$912, 3, FALSE))</f>
        <v>D</v>
      </c>
      <c r="M396" s="11" t="str">
        <f>IF(ISBLANK(VLOOKUP(B396, 'SOG&amp;PlusMinus'!$B$7:$E$912, 4, FALSE)), "", VLOOKUP(B396, 'SOG&amp;PlusMinus'!$B$7:$E$912, 4, FALSE))</f>
        <v/>
      </c>
      <c r="N396" s="71">
        <f>VLOOKUP($B396, Paste!$A$3:$H$933, 5, FALSE)</f>
        <v>21.62</v>
      </c>
      <c r="O396" s="11">
        <f>IF(ISERROR(VLOOKUP(B396, Paste!$AB$3:$AE$2349, 3, FALSE)), "", VLOOKUP(B396, Paste!$AB$3:$AE$2349, 3, FALSE))</f>
        <v>62</v>
      </c>
      <c r="P396" s="11">
        <f>IF(ISERROR(VLOOKUP(B396, Paste!$AB$3:$AC$2343, 2, FALSE)), "", VLOOKUP(B396, Paste!$AB$3:$AC$2343, 2, FALSE))</f>
        <v>35</v>
      </c>
      <c r="Q396" s="11">
        <f>IF(ISERROR(VLOOKUP(B396, Paste!$AB$3:$AE$2349, 4, FALSE)), "", VLOOKUP(B396, Paste!$AB$3:$AE$2349, 4, FALSE))</f>
        <v>83</v>
      </c>
      <c r="R396" s="11" t="str">
        <f>IF(ISERROR(VLOOKUP(B396, Paste!$N$3:$N$250, 1, FALSE)), "", VLOOKUP(B396, Paste!$N$3:$O$250, 2, FALSE))</f>
        <v/>
      </c>
      <c r="S396" s="27">
        <f>VLOOKUP($B396, Paste!$W$3:$Z$10064, IF($H$4="Cap Hit",3, IF($H$4="AAV", 4, 2)), FALSE)</f>
        <v>0.77500000000000002</v>
      </c>
      <c r="T396" s="11" t="str">
        <f>IF(ISERROR(VLOOKUP(B396, Paste!$Q$3:$Q$245, 1, FALSE)), "", VLOOKUP(B396, Paste!$Q$3:$R$245, 2, FALSE))</f>
        <v>Y</v>
      </c>
      <c r="U396" s="18" t="str">
        <f>IF(VLOOKUP(B396, 'Points&amp;Potential'!$B$7:$O$943, 14, FALSE)=0, "", VLOOKUP(B396, 'Points&amp;Potential'!$B$7:$O$943, 14, FALSE))</f>
        <v/>
      </c>
      <c r="V396" s="7" t="str">
        <f>IF(ISERROR(VLOOKUP(B396, Paste!$T$3:$T$1045, 1, FALSE)), "", VLOOKUP(B396, Paste!$T$3:$U$1144, 2, FALSE))</f>
        <v/>
      </c>
    </row>
    <row r="397" spans="1:22">
      <c r="A397" s="11">
        <v>391</v>
      </c>
      <c r="B397" s="67" t="s">
        <v>421</v>
      </c>
      <c r="C397" s="11">
        <f>VLOOKUP(B397, Paste!$AG$3:$AH$2083, 2, FALSE)</f>
        <v>26.3</v>
      </c>
      <c r="D397" s="11" t="str">
        <f>VLOOKUP($B397, Paste!$A$3:$H$933, 6, FALSE)</f>
        <v>LD</v>
      </c>
      <c r="E397" s="11">
        <f>IFERROR(VLOOKUP($B397, Paste!$J$3:$L$933, 3, FALSE), "")</f>
        <v>35</v>
      </c>
      <c r="F397" s="11">
        <f>IFERROR(VLOOKUP($B397, Paste!$J$3:$L$933, 2, FALSE), "")</f>
        <v>55</v>
      </c>
      <c r="G397" s="11" t="str">
        <f>VLOOKUP($B397, Paste!$A$3:$H$933, 8, FALSE)</f>
        <v>WAS</v>
      </c>
      <c r="H397" s="71">
        <f>VLOOKUP($B397, Paste!$A$3:$H$933, 2, FALSE)</f>
        <v>64</v>
      </c>
      <c r="I397" s="71">
        <f>VLOOKUP($B397, Paste!$A$3:$H$933, 3, FALSE)</f>
        <v>3.4789959500873868</v>
      </c>
      <c r="J397" s="71">
        <f t="shared" si="6"/>
        <v>22.789737383245942</v>
      </c>
      <c r="K397" s="71">
        <f>VLOOKUP($B397, Paste!$A$3:$H$933, 4, FALSE)</f>
        <v>26.26873333333333</v>
      </c>
      <c r="L397" s="11" t="str">
        <f>IF(ISBLANK(VLOOKUP(B397, 'SOG&amp;PlusMinus'!$B$7:$E$912, 3, FALSE)), "", VLOOKUP(B397,'SOG&amp;PlusMinus'!$B$7:$E$912, 3, FALSE))</f>
        <v>C</v>
      </c>
      <c r="M397" s="11" t="str">
        <f>IF(ISBLANK(VLOOKUP(B397, 'SOG&amp;PlusMinus'!$B$7:$E$912, 4, FALSE)), "", VLOOKUP(B397, 'SOG&amp;PlusMinus'!$B$7:$E$912, 4, FALSE))</f>
        <v/>
      </c>
      <c r="N397" s="71">
        <f>VLOOKUP($B397, Paste!$A$3:$H$933, 5, FALSE)</f>
        <v>16.932735426008968</v>
      </c>
      <c r="O397" s="11">
        <f>IF(ISERROR(VLOOKUP(B397, Paste!$AB$3:$AE$2349, 3, FALSE)), "", VLOOKUP(B397, Paste!$AB$3:$AE$2349, 3, FALSE))</f>
        <v>74</v>
      </c>
      <c r="P397" s="11">
        <f>IF(ISERROR(VLOOKUP(B397, Paste!$AB$3:$AC$2343, 2, FALSE)), "", VLOOKUP(B397, Paste!$AB$3:$AC$2343, 2, FALSE))</f>
        <v>109</v>
      </c>
      <c r="Q397" s="11">
        <f>IF(ISERROR(VLOOKUP(B397, Paste!$AB$3:$AE$2349, 4, FALSE)), "", VLOOKUP(B397, Paste!$AB$3:$AE$2349, 4, FALSE))</f>
        <v>77</v>
      </c>
      <c r="R397" s="11" t="str">
        <f>IF(ISERROR(VLOOKUP(B397, Paste!$N$3:$N$250, 1, FALSE)), "", VLOOKUP(B397, Paste!$N$3:$O$250, 2, FALSE))</f>
        <v/>
      </c>
      <c r="S397" s="27">
        <f>VLOOKUP($B397, Paste!$W$3:$Z$10064, IF($H$4="Cap Hit",3, IF($H$4="AAV", 4, 2)), FALSE)</f>
        <v>4.5999999999999996</v>
      </c>
      <c r="T397" s="11" t="str">
        <f>IF(ISERROR(VLOOKUP(B397, Paste!$Q$3:$Q$245, 1, FALSE)), "", VLOOKUP(B397, Paste!$Q$3:$R$245, 2, FALSE))</f>
        <v/>
      </c>
      <c r="U397" s="18" t="str">
        <f>IF(VLOOKUP(B397, 'Points&amp;Potential'!$B$7:$O$943, 14, FALSE)=0, "", VLOOKUP(B397, 'Points&amp;Potential'!$B$7:$O$943, 14, FALSE))</f>
        <v/>
      </c>
      <c r="V397" s="7" t="str">
        <f>IF(ISERROR(VLOOKUP(B397, Paste!$T$3:$T$1045, 1, FALSE)), "", VLOOKUP(B397, Paste!$T$3:$U$1144, 2, FALSE))</f>
        <v/>
      </c>
    </row>
    <row r="398" spans="1:22">
      <c r="A398" s="11">
        <v>392</v>
      </c>
      <c r="B398" s="10" t="s">
        <v>422</v>
      </c>
      <c r="C398" s="11">
        <f>VLOOKUP(B398, Paste!$AG$3:$AH$2083, 2, FALSE)</f>
        <v>26.4</v>
      </c>
      <c r="D398" s="11" t="str">
        <f>VLOOKUP($B398, Paste!$A$3:$H$933, 6, FALSE)</f>
        <v>RD</v>
      </c>
      <c r="E398" s="11">
        <f>IFERROR(VLOOKUP($B398, Paste!$J$3:$L$933, 3, FALSE), "")</f>
        <v>35</v>
      </c>
      <c r="F398" s="11">
        <f>IFERROR(VLOOKUP($B398, Paste!$J$3:$L$933, 2, FALSE), "")</f>
        <v>42</v>
      </c>
      <c r="G398" s="11" t="str">
        <f>VLOOKUP($B398, Paste!$A$3:$H$933, 8, FALSE)</f>
        <v>SJS</v>
      </c>
      <c r="H398" s="71">
        <f>VLOOKUP($B398, Paste!$A$3:$H$933, 2, FALSE)</f>
        <v>67</v>
      </c>
      <c r="I398" s="71">
        <f>VLOOKUP($B398, Paste!$A$3:$H$933, 3, FALSE)</f>
        <v>6.0299999999999994</v>
      </c>
      <c r="J398" s="71">
        <f t="shared" si="6"/>
        <v>20.133500000000005</v>
      </c>
      <c r="K398" s="71">
        <f>VLOOKUP($B398, Paste!$A$3:$H$933, 4, FALSE)</f>
        <v>26.163500000000003</v>
      </c>
      <c r="L398" s="11" t="str">
        <f>IF(ISBLANK(VLOOKUP(B398, 'SOG&amp;PlusMinus'!$B$7:$E$912, 3, FALSE)), "", VLOOKUP(B398,'SOG&amp;PlusMinus'!$B$7:$E$912, 3, FALSE))</f>
        <v>C</v>
      </c>
      <c r="M398" s="11">
        <f>IF(ISBLANK(VLOOKUP(B398, 'SOG&amp;PlusMinus'!$B$7:$E$912, 4, FALSE)), "", VLOOKUP(B398, 'SOG&amp;PlusMinus'!$B$7:$E$912, 4, FALSE))</f>
        <v>2</v>
      </c>
      <c r="N398" s="71">
        <f>VLOOKUP($B398, Paste!$A$3:$H$933, 5, FALSE)</f>
        <v>75.883977900552495</v>
      </c>
      <c r="O398" s="11">
        <f>IF(ISERROR(VLOOKUP(B398, Paste!$AB$3:$AE$2349, 3, FALSE)), "", VLOOKUP(B398, Paste!$AB$3:$AE$2349, 3, FALSE))</f>
        <v>73</v>
      </c>
      <c r="P398" s="11">
        <f>IF(ISERROR(VLOOKUP(B398, Paste!$AB$3:$AC$2343, 2, FALSE)), "", VLOOKUP(B398, Paste!$AB$3:$AC$2343, 2, FALSE))</f>
        <v>80</v>
      </c>
      <c r="Q398" s="11">
        <f>IF(ISERROR(VLOOKUP(B398, Paste!$AB$3:$AE$2349, 4, FALSE)), "", VLOOKUP(B398, Paste!$AB$3:$AE$2349, 4, FALSE))</f>
        <v>101</v>
      </c>
      <c r="R398" s="11">
        <f>IF(ISERROR(VLOOKUP(B398, Paste!$N$3:$N$250, 1, FALSE)), "", VLOOKUP(B398, Paste!$N$3:$O$250, 2, FALSE))</f>
        <v>35</v>
      </c>
      <c r="S398" s="27">
        <f>VLOOKUP($B398, Paste!$W$3:$Z$10064, IF($H$4="Cap Hit",3, IF($H$4="AAV", 4, 2)), FALSE)</f>
        <v>4.5</v>
      </c>
      <c r="T398" s="11" t="str">
        <f>IF(ISERROR(VLOOKUP(B398, Paste!$Q$3:$Q$245, 1, FALSE)), "", VLOOKUP(B398, Paste!$Q$3:$R$245, 2, FALSE))</f>
        <v>Y</v>
      </c>
      <c r="U398" s="18" t="str">
        <f>IF(VLOOKUP(B398, 'Points&amp;Potential'!$B$7:$O$943, 14, FALSE)=0, "", VLOOKUP(B398, 'Points&amp;Potential'!$B$7:$O$943, 14, FALSE))</f>
        <v/>
      </c>
      <c r="V398" s="7" t="str">
        <f>IF(ISERROR(VLOOKUP(B398, Paste!$T$3:$T$1045, 1, FALSE)), "", VLOOKUP(B398, Paste!$T$3:$U$1144, 2, FALSE))</f>
        <v/>
      </c>
    </row>
    <row r="399" spans="1:22">
      <c r="A399" s="11">
        <v>393</v>
      </c>
      <c r="B399" s="67" t="s">
        <v>423</v>
      </c>
      <c r="C399" s="11">
        <f>VLOOKUP(B399, Paste!$AG$3:$AH$2083, 2, FALSE)</f>
        <v>25.4</v>
      </c>
      <c r="D399" s="11" t="str">
        <f>VLOOKUP($B399, Paste!$A$3:$H$933, 6, FALSE)</f>
        <v>RW</v>
      </c>
      <c r="E399" s="11">
        <f>IFERROR(VLOOKUP($B399, Paste!$J$3:$L$933, 3, FALSE), "")</f>
        <v>48</v>
      </c>
      <c r="F399" s="11">
        <f>IFERROR(VLOOKUP($B399, Paste!$J$3:$L$933, 2, FALSE), "")</f>
        <v>68</v>
      </c>
      <c r="G399" s="11" t="str">
        <f>VLOOKUP($B399, Paste!$A$3:$H$933, 8, FALSE)</f>
        <v>MTL</v>
      </c>
      <c r="H399" s="71">
        <f>VLOOKUP($B399, Paste!$A$3:$H$933, 2, FALSE)</f>
        <v>58</v>
      </c>
      <c r="I399" s="71">
        <f>VLOOKUP($B399, Paste!$A$3:$H$933, 3, FALSE)</f>
        <v>11.600000000000001</v>
      </c>
      <c r="J399" s="71">
        <f t="shared" si="6"/>
        <v>14.549881450000004</v>
      </c>
      <c r="K399" s="71">
        <f>VLOOKUP($B399, Paste!$A$3:$H$933, 4, FALSE)</f>
        <v>26.149881450000006</v>
      </c>
      <c r="L399" s="11" t="str">
        <f>IF(ISBLANK(VLOOKUP(B399, 'SOG&amp;PlusMinus'!$B$7:$E$912, 3, FALSE)), "", VLOOKUP(B399,'SOG&amp;PlusMinus'!$B$7:$E$912, 3, FALSE))</f>
        <v>C</v>
      </c>
      <c r="M399" s="11">
        <f>IF(ISBLANK(VLOOKUP(B399, 'SOG&amp;PlusMinus'!$B$7:$E$912, 4, FALSE)), "", VLOOKUP(B399, 'SOG&amp;PlusMinus'!$B$7:$E$912, 4, FALSE))</f>
        <v>2</v>
      </c>
      <c r="N399" s="71">
        <f>VLOOKUP($B399, Paste!$A$3:$H$933, 5, FALSE)</f>
        <v>42.895833333333336</v>
      </c>
      <c r="O399" s="11">
        <f>IF(ISERROR(VLOOKUP(B399, Paste!$AB$3:$AE$2349, 3, FALSE)), "", VLOOKUP(B399, Paste!$AB$3:$AE$2349, 3, FALSE))</f>
        <v>93</v>
      </c>
      <c r="P399" s="11">
        <f>IF(ISERROR(VLOOKUP(B399, Paste!$AB$3:$AC$2343, 2, FALSE)), "", VLOOKUP(B399, Paste!$AB$3:$AC$2343, 2, FALSE))</f>
        <v>35</v>
      </c>
      <c r="Q399" s="11">
        <f>IF(ISERROR(VLOOKUP(B399, Paste!$AB$3:$AE$2349, 4, FALSE)), "", VLOOKUP(B399, Paste!$AB$3:$AE$2349, 4, FALSE))</f>
        <v>81</v>
      </c>
      <c r="R399" s="11">
        <f>IF(ISERROR(VLOOKUP(B399, Paste!$N$3:$N$250, 1, FALSE)), "", VLOOKUP(B399, Paste!$N$3:$O$250, 2, FALSE))</f>
        <v>45</v>
      </c>
      <c r="S399" s="27">
        <f>VLOOKUP($B399, Paste!$W$3:$Z$10064, IF($H$4="Cap Hit",3, IF($H$4="AAV", 4, 2)), FALSE)</f>
        <v>3.6</v>
      </c>
      <c r="T399" s="11"/>
      <c r="U399" s="18" t="str">
        <f>IF(VLOOKUP(B399, 'Points&amp;Potential'!$B$7:$O$943, 14, FALSE)=0, "", VLOOKUP(B399, 'Points&amp;Potential'!$B$7:$O$943, 14, FALSE))</f>
        <v/>
      </c>
      <c r="V399" s="7" t="str">
        <f>IF(ISERROR(VLOOKUP(B399, Paste!$T$3:$T$1045, 1, FALSE)), "", VLOOKUP(B399, Paste!$T$3:$U$1144, 2, FALSE))</f>
        <v/>
      </c>
    </row>
    <row r="400" spans="1:22">
      <c r="A400" s="11">
        <v>394</v>
      </c>
      <c r="B400" s="67" t="s">
        <v>424</v>
      </c>
      <c r="C400" s="11">
        <f>VLOOKUP(B400, Paste!$AG$3:$AH$2083, 2, FALSE)</f>
        <v>22.8</v>
      </c>
      <c r="D400" s="11" t="str">
        <f>VLOOKUP($B400, Paste!$A$3:$H$933, 6, FALSE)</f>
        <v>LD</v>
      </c>
      <c r="E400" s="11">
        <f>IFERROR(VLOOKUP($B400, Paste!$J$3:$L$933, 3, FALSE), "")</f>
        <v>42</v>
      </c>
      <c r="F400" s="11">
        <f>IFERROR(VLOOKUP($B400, Paste!$J$3:$L$933, 2, FALSE), "")</f>
        <v>55</v>
      </c>
      <c r="G400" s="11" t="str">
        <f>VLOOKUP($B400, Paste!$A$3:$H$933, 8, FALSE)</f>
        <v>BUF</v>
      </c>
      <c r="H400" s="71">
        <f>VLOOKUP($B400, Paste!$A$3:$H$933, 2, FALSE)</f>
        <v>79</v>
      </c>
      <c r="I400" s="71">
        <f>VLOOKUP($B400, Paste!$A$3:$H$933, 3, FALSE)</f>
        <v>7.6761326178335034</v>
      </c>
      <c r="J400" s="71">
        <f t="shared" si="6"/>
        <v>18.262793215499837</v>
      </c>
      <c r="K400" s="71">
        <f>VLOOKUP($B400, Paste!$A$3:$H$933, 4, FALSE)</f>
        <v>25.938925833333339</v>
      </c>
      <c r="L400" s="11" t="str">
        <f>IF(ISBLANK(VLOOKUP(B400, 'SOG&amp;PlusMinus'!$B$7:$E$912, 3, FALSE)), "", VLOOKUP(B400,'SOG&amp;PlusMinus'!$B$7:$E$912, 3, FALSE))</f>
        <v>C</v>
      </c>
      <c r="M400" s="11">
        <f>IF(ISBLANK(VLOOKUP(B400, 'SOG&amp;PlusMinus'!$B$7:$E$912, 4, FALSE)), "", VLOOKUP(B400, 'SOG&amp;PlusMinus'!$B$7:$E$912, 4, FALSE))</f>
        <v>2</v>
      </c>
      <c r="N400" s="71">
        <f>VLOOKUP($B400, Paste!$A$3:$H$933, 5, FALSE)</f>
        <v>27.939024390243901</v>
      </c>
      <c r="O400" s="11">
        <f>IF(ISERROR(VLOOKUP(B400, Paste!$AB$3:$AE$2349, 3, FALSE)), "", VLOOKUP(B400, Paste!$AB$3:$AE$2349, 3, FALSE))</f>
        <v>44</v>
      </c>
      <c r="P400" s="11">
        <f>IF(ISERROR(VLOOKUP(B400, Paste!$AB$3:$AC$2343, 2, FALSE)), "", VLOOKUP(B400, Paste!$AB$3:$AC$2343, 2, FALSE))</f>
        <v>93</v>
      </c>
      <c r="Q400" s="11">
        <f>IF(ISERROR(VLOOKUP(B400, Paste!$AB$3:$AE$2349, 4, FALSE)), "", VLOOKUP(B400, Paste!$AB$3:$AE$2349, 4, FALSE))</f>
        <v>134</v>
      </c>
      <c r="R400" s="11">
        <f>IF(ISERROR(VLOOKUP(B400, Paste!$N$3:$N$250, 1, FALSE)), "", VLOOKUP(B400, Paste!$N$3:$O$250, 2, FALSE))</f>
        <v>40</v>
      </c>
      <c r="S400" s="27">
        <f>VLOOKUP($B400, Paste!$W$3:$Z$10064, IF($H$4="Cap Hit",3, IF($H$4="AAV", 4, 2)), FALSE)</f>
        <v>3.1</v>
      </c>
      <c r="T400" s="11" t="str">
        <f>IF(ISERROR(VLOOKUP(B400, Paste!$Q$3:$Q$245, 1, FALSE)), "", VLOOKUP(B400, Paste!$Q$3:$R$245, 2, FALSE))</f>
        <v/>
      </c>
      <c r="U400" s="18" t="str">
        <f>IF(VLOOKUP(B400, 'Points&amp;Potential'!$B$7:$O$943, 14, FALSE)=0, "", VLOOKUP(B400, 'Points&amp;Potential'!$B$7:$O$943, 14, FALSE))</f>
        <v/>
      </c>
      <c r="V400" s="7" t="str">
        <f>IF(ISERROR(VLOOKUP(B400, Paste!$T$3:$T$1045, 1, FALSE)), "", VLOOKUP(B400, Paste!$T$3:$U$1144, 2, FALSE))</f>
        <v/>
      </c>
    </row>
    <row r="401" spans="1:22">
      <c r="A401" s="11">
        <v>395</v>
      </c>
      <c r="B401" s="67" t="s">
        <v>425</v>
      </c>
      <c r="C401" s="11">
        <f>VLOOKUP(B401, Paste!$AG$3:$AH$2083, 2, FALSE)</f>
        <v>22.2</v>
      </c>
      <c r="D401" s="11" t="str">
        <f>VLOOKUP($B401, Paste!$A$3:$H$933, 6, FALSE)</f>
        <v>C</v>
      </c>
      <c r="E401" s="11">
        <f>IFERROR(VLOOKUP($B401, Paste!$J$3:$L$933, 3, FALSE), "")</f>
        <v>45</v>
      </c>
      <c r="F401" s="11">
        <f>IFERROR(VLOOKUP($B401, Paste!$J$3:$L$933, 2, FALSE), "")</f>
        <v>65</v>
      </c>
      <c r="G401" s="11" t="str">
        <f>VLOOKUP($B401, Paste!$A$3:$H$933, 8, FALSE)</f>
        <v>DET</v>
      </c>
      <c r="H401" s="71">
        <f>VLOOKUP($B401, Paste!$A$3:$H$933, 2, FALSE)</f>
        <v>81</v>
      </c>
      <c r="I401" s="71">
        <f>VLOOKUP($B401, Paste!$A$3:$H$933, 3, FALSE)</f>
        <v>13.978763949045605</v>
      </c>
      <c r="J401" s="71">
        <f t="shared" si="6"/>
        <v>11.879001050954392</v>
      </c>
      <c r="K401" s="71">
        <f>VLOOKUP($B401, Paste!$A$3:$H$933, 4, FALSE)</f>
        <v>25.857764999999997</v>
      </c>
      <c r="L401" s="11" t="str">
        <f>IF(ISBLANK(VLOOKUP(B401, 'SOG&amp;PlusMinus'!$B$7:$E$912, 3, FALSE)), "", VLOOKUP(B401,'SOG&amp;PlusMinus'!$B$7:$E$912, 3, FALSE))</f>
        <v>D</v>
      </c>
      <c r="M401" s="11" t="str">
        <f>IF(ISBLANK(VLOOKUP(B401, 'SOG&amp;PlusMinus'!$B$7:$E$912, 4, FALSE)), "", VLOOKUP(B401, 'SOG&amp;PlusMinus'!$B$7:$E$912, 4, FALSE))</f>
        <v/>
      </c>
      <c r="N401" s="71">
        <f>VLOOKUP($B401, Paste!$A$3:$H$933, 5, FALSE)</f>
        <v>28.349999999999998</v>
      </c>
      <c r="O401" s="11">
        <f>IF(ISERROR(VLOOKUP(B401, Paste!$AB$3:$AE$2349, 3, FALSE)), "", VLOOKUP(B401, Paste!$AB$3:$AE$2349, 3, FALSE))</f>
        <v>178</v>
      </c>
      <c r="P401" s="11">
        <f>IF(ISERROR(VLOOKUP(B401, Paste!$AB$3:$AC$2343, 2, FALSE)), "", VLOOKUP(B401, Paste!$AB$3:$AC$2343, 2, FALSE))</f>
        <v>57</v>
      </c>
      <c r="Q401" s="11">
        <f>IF(ISERROR(VLOOKUP(B401, Paste!$AB$3:$AE$2349, 4, FALSE)), "", VLOOKUP(B401, Paste!$AB$3:$AE$2349, 4, FALSE))</f>
        <v>146</v>
      </c>
      <c r="R401" s="11">
        <f>IF(ISERROR(VLOOKUP(B401, Paste!$N$3:$N$250, 1, FALSE)), "", VLOOKUP(B401, Paste!$N$3:$O$250, 2, FALSE))</f>
        <v>45</v>
      </c>
      <c r="S401" s="27">
        <f>VLOOKUP($B401, Paste!$W$3:$Z$10064, IF($H$4="Cap Hit",3, IF($H$4="AAV", 4, 2)), FALSE)</f>
        <v>1.886666</v>
      </c>
      <c r="T401" s="11" t="str">
        <f>IF(ISERROR(VLOOKUP(B401, Paste!$Q$3:$Q$245, 1, FALSE)), "", VLOOKUP(B401, Paste!$Q$3:$R$245, 2, FALSE))</f>
        <v/>
      </c>
      <c r="U401" s="18" t="str">
        <f>IF(VLOOKUP(B401, 'Points&amp;Potential'!$B$7:$O$943, 14, FALSE)=0, "", VLOOKUP(B401, 'Points&amp;Potential'!$B$7:$O$943, 14, FALSE))</f>
        <v/>
      </c>
      <c r="V401" s="7" t="str">
        <f>IF(ISERROR(VLOOKUP(B401, Paste!$T$3:$T$1045, 1, FALSE)), "", VLOOKUP(B401, Paste!$T$3:$U$1144, 2, FALSE))</f>
        <v/>
      </c>
    </row>
    <row r="402" spans="1:22">
      <c r="A402" s="11">
        <v>396</v>
      </c>
      <c r="B402" s="67" t="s">
        <v>426</v>
      </c>
      <c r="C402" s="11">
        <f>VLOOKUP(B402, Paste!$AG$3:$AH$2083, 2, FALSE)</f>
        <v>31.8</v>
      </c>
      <c r="D402" s="11" t="str">
        <f>VLOOKUP($B402, Paste!$A$3:$H$933, 6, FALSE)</f>
        <v>C</v>
      </c>
      <c r="E402" s="11" t="str">
        <f>IFERROR(VLOOKUP($B402, Paste!$J$3:$L$933, 3, FALSE), "")</f>
        <v/>
      </c>
      <c r="F402" s="11" t="str">
        <f>IFERROR(VLOOKUP($B402, Paste!$J$3:$L$933, 2, FALSE), "")</f>
        <v/>
      </c>
      <c r="G402" s="11" t="str">
        <f>VLOOKUP($B402, Paste!$A$3:$H$933, 8, FALSE)</f>
        <v>TOR</v>
      </c>
      <c r="H402" s="71">
        <f>VLOOKUP($B402, Paste!$A$3:$H$933, 2, FALSE)</f>
        <v>67</v>
      </c>
      <c r="I402" s="71">
        <f>VLOOKUP($B402, Paste!$A$3:$H$933, 3, FALSE)</f>
        <v>9.7401560211018818</v>
      </c>
      <c r="J402" s="71">
        <f t="shared" si="6"/>
        <v>16.099953822648114</v>
      </c>
      <c r="K402" s="71">
        <f>VLOOKUP($B402, Paste!$A$3:$H$933, 4, FALSE)</f>
        <v>25.840109843749996</v>
      </c>
      <c r="L402" s="11" t="str">
        <f>IF(ISBLANK(VLOOKUP(B402, 'SOG&amp;PlusMinus'!$B$7:$E$912, 3, FALSE)), "", VLOOKUP(B402,'SOG&amp;PlusMinus'!$B$7:$E$912, 3, FALSE))</f>
        <v>C</v>
      </c>
      <c r="M402" s="11" t="str">
        <f>IF(ISBLANK(VLOOKUP(B402, 'SOG&amp;PlusMinus'!$B$7:$E$912, 4, FALSE)), "", VLOOKUP(B402, 'SOG&amp;PlusMinus'!$B$7:$E$912, 4, FALSE))</f>
        <v/>
      </c>
      <c r="N402" s="71">
        <f>VLOOKUP($B402, Paste!$A$3:$H$933, 5, FALSE)</f>
        <v>33.318918918918918</v>
      </c>
      <c r="O402" s="11">
        <f>IF(ISERROR(VLOOKUP(B402, Paste!$AB$3:$AE$2349, 3, FALSE)), "", VLOOKUP(B402, Paste!$AB$3:$AE$2349, 3, FALSE))</f>
        <v>93</v>
      </c>
      <c r="P402" s="11">
        <f>IF(ISERROR(VLOOKUP(B402, Paste!$AB$3:$AC$2343, 2, FALSE)), "", VLOOKUP(B402, Paste!$AB$3:$AC$2343, 2, FALSE))</f>
        <v>35</v>
      </c>
      <c r="Q402" s="11">
        <f>IF(ISERROR(VLOOKUP(B402, Paste!$AB$3:$AE$2349, 4, FALSE)), "", VLOOKUP(B402, Paste!$AB$3:$AE$2349, 4, FALSE))</f>
        <v>80</v>
      </c>
      <c r="R402" s="11" t="str">
        <f>IF(ISERROR(VLOOKUP(B402, Paste!$N$3:$N$250, 1, FALSE)), "", VLOOKUP(B402, Paste!$N$3:$O$250, 2, FALSE))</f>
        <v/>
      </c>
      <c r="S402" s="27">
        <f>VLOOKUP($B402, Paste!$W$3:$Z$10064, IF($H$4="Cap Hit",3, IF($H$4="AAV", 4, 2)), FALSE)</f>
        <v>2.5</v>
      </c>
      <c r="T402" s="11" t="str">
        <f>IF(ISERROR(VLOOKUP(B402, Paste!$Q$3:$Q$245, 1, FALSE)), "", VLOOKUP(B402, Paste!$Q$3:$R$245, 2, FALSE))</f>
        <v>Y</v>
      </c>
      <c r="U402" s="18" t="str">
        <f>IF(VLOOKUP(B402, 'Points&amp;Potential'!$B$7:$O$943, 14, FALSE)=0, "", VLOOKUP(B402, 'Points&amp;Potential'!$B$7:$O$943, 14, FALSE))</f>
        <v/>
      </c>
      <c r="V402" s="7" t="str">
        <f>IF(ISERROR(VLOOKUP(B402, Paste!$T$3:$T$1045, 1, FALSE)), "", VLOOKUP(B402, Paste!$T$3:$U$1144, 2, FALSE))</f>
        <v/>
      </c>
    </row>
    <row r="403" spans="1:22">
      <c r="A403" s="11">
        <v>397</v>
      </c>
      <c r="B403" s="67" t="s">
        <v>427</v>
      </c>
      <c r="C403" s="11">
        <f>VLOOKUP(B403, Paste!$AG$3:$AH$2083, 2, FALSE)</f>
        <v>38</v>
      </c>
      <c r="D403" s="11" t="str">
        <f>VLOOKUP($B403, Paste!$A$3:$H$933, 6, FALSE)</f>
        <v>RW</v>
      </c>
      <c r="E403" s="11" t="str">
        <f>IFERROR(VLOOKUP($B403, Paste!$J$3:$L$933, 3, FALSE), "")</f>
        <v/>
      </c>
      <c r="F403" s="11" t="str">
        <f>IFERROR(VLOOKUP($B403, Paste!$J$3:$L$933, 2, FALSE), "")</f>
        <v/>
      </c>
      <c r="G403" s="11" t="str">
        <f>VLOOKUP($B403, Paste!$A$3:$H$933, 8, FALSE)</f>
        <v>UFA</v>
      </c>
      <c r="H403" s="71">
        <f>VLOOKUP($B403, Paste!$A$3:$H$933, 2, FALSE)</f>
        <v>63.333333333333336</v>
      </c>
      <c r="I403" s="71">
        <f>VLOOKUP($B403, Paste!$A$3:$H$933, 3, FALSE)</f>
        <v>12.781399878049768</v>
      </c>
      <c r="J403" s="71">
        <f t="shared" si="6"/>
        <v>13.039313142783563</v>
      </c>
      <c r="K403" s="71">
        <f>VLOOKUP($B403, Paste!$A$3:$H$933, 4, FALSE)</f>
        <v>25.820713020833331</v>
      </c>
      <c r="L403" s="11" t="str">
        <f>IF(ISBLANK(VLOOKUP(B403, 'SOG&amp;PlusMinus'!$B$7:$E$912, 3, FALSE)), "", VLOOKUP(B403,'SOG&amp;PlusMinus'!$B$7:$E$912, 3, FALSE))</f>
        <v>C</v>
      </c>
      <c r="M403" s="11" t="str">
        <f>IF(ISBLANK(VLOOKUP(B403, 'SOG&amp;PlusMinus'!$B$7:$E$912, 4, FALSE)), "", VLOOKUP(B403, 'SOG&amp;PlusMinus'!$B$7:$E$912, 4, FALSE))</f>
        <v/>
      </c>
      <c r="N403" s="71">
        <f>VLOOKUP($B403, Paste!$A$3:$H$933, 5, FALSE)</f>
        <v>36.829710144927539</v>
      </c>
      <c r="O403" s="11" t="str">
        <f>IF(ISERROR(VLOOKUP(B403, Paste!$AB$3:$AE$2349, 3, FALSE)), "", VLOOKUP(B403, Paste!$AB$3:$AE$2349, 3, FALSE))</f>
        <v/>
      </c>
      <c r="P403" s="11" t="str">
        <f>IF(ISERROR(VLOOKUP(B403, Paste!$AB$3:$AC$2343, 2, FALSE)), "", VLOOKUP(B403, Paste!$AB$3:$AC$2343, 2, FALSE))</f>
        <v/>
      </c>
      <c r="Q403" s="11" t="str">
        <f>IF(ISERROR(VLOOKUP(B403, Paste!$AB$3:$AE$2349, 4, FALSE)), "", VLOOKUP(B403, Paste!$AB$3:$AE$2349, 4, FALSE))</f>
        <v/>
      </c>
      <c r="R403" s="11" t="str">
        <f>IF(ISERROR(VLOOKUP(B403, Paste!$N$3:$N$250, 1, FALSE)), "", VLOOKUP(B403, Paste!$N$3:$O$250, 2, FALSE))</f>
        <v/>
      </c>
      <c r="S403" s="27" t="e">
        <f>VLOOKUP($B403, Paste!$W$3:$Z$10064, IF($H$4="Cap Hit",3, IF($H$4="AAV", 4, 2)), FALSE)</f>
        <v>#N/A</v>
      </c>
      <c r="T403" s="11" t="str">
        <f>IF(ISERROR(VLOOKUP(B403, Paste!$Q$3:$Q$245, 1, FALSE)), "", VLOOKUP(B403, Paste!$Q$3:$R$245, 2, FALSE))</f>
        <v>Y</v>
      </c>
      <c r="U403" s="18" t="str">
        <f>IF(VLOOKUP(B403, 'Points&amp;Potential'!$B$7:$O$943, 14, FALSE)=0, "", VLOOKUP(B403, 'Points&amp;Potential'!$B$7:$O$943, 14, FALSE))</f>
        <v/>
      </c>
      <c r="V403" s="7" t="str">
        <f>IF(ISERROR(VLOOKUP(B403, Paste!$T$3:$T$1045, 1, FALSE)), "", VLOOKUP(B403, Paste!$T$3:$U$1144, 2, FALSE))</f>
        <v/>
      </c>
    </row>
    <row r="404" spans="1:22">
      <c r="A404" s="11">
        <v>398</v>
      </c>
      <c r="B404" s="67" t="s">
        <v>428</v>
      </c>
      <c r="C404" s="11">
        <f>VLOOKUP(B404, Paste!$AG$3:$AH$2083, 2, FALSE)</f>
        <v>32.1</v>
      </c>
      <c r="D404" s="11" t="str">
        <f>VLOOKUP($B404, Paste!$A$3:$H$933, 6, FALSE)</f>
        <v>LD</v>
      </c>
      <c r="E404" s="11" t="str">
        <f>IFERROR(VLOOKUP($B404, Paste!$J$3:$L$933, 3, FALSE), "")</f>
        <v/>
      </c>
      <c r="F404" s="11" t="str">
        <f>IFERROR(VLOOKUP($B404, Paste!$J$3:$L$933, 2, FALSE), "")</f>
        <v/>
      </c>
      <c r="G404" s="11" t="str">
        <f>VLOOKUP($B404, Paste!$A$3:$H$933, 8, FALSE)</f>
        <v>DAL</v>
      </c>
      <c r="H404" s="71">
        <f>VLOOKUP($B404, Paste!$A$3:$H$933, 2, FALSE)</f>
        <v>83.333333333333329</v>
      </c>
      <c r="I404" s="71">
        <f>VLOOKUP($B404, Paste!$A$3:$H$933, 3, FALSE)</f>
        <v>5.3250762165287391</v>
      </c>
      <c r="J404" s="71">
        <f t="shared" si="6"/>
        <v>20.389296179304601</v>
      </c>
      <c r="K404" s="71">
        <f>VLOOKUP($B404, Paste!$A$3:$H$933, 4, FALSE)</f>
        <v>25.71437239583334</v>
      </c>
      <c r="L404" s="11" t="str">
        <f>IF(ISBLANK(VLOOKUP(B404, 'SOG&amp;PlusMinus'!$B$7:$E$912, 3, FALSE)), "", VLOOKUP(B404,'SOG&amp;PlusMinus'!$B$7:$E$912, 3, FALSE))</f>
        <v>A</v>
      </c>
      <c r="M404" s="11" t="str">
        <f>IF(ISBLANK(VLOOKUP(B404, 'SOG&amp;PlusMinus'!$B$7:$E$912, 4, FALSE)), "", VLOOKUP(B404, 'SOG&amp;PlusMinus'!$B$7:$E$912, 4, FALSE))</f>
        <v/>
      </c>
      <c r="N404" s="71">
        <f>VLOOKUP($B404, Paste!$A$3:$H$933, 5, FALSE)</f>
        <v>15.7103825136612</v>
      </c>
      <c r="O404" s="11">
        <f>IF(ISERROR(VLOOKUP(B404, Paste!$AB$3:$AE$2349, 3, FALSE)), "", VLOOKUP(B404, Paste!$AB$3:$AE$2349, 3, FALSE))</f>
        <v>42</v>
      </c>
      <c r="P404" s="11">
        <f>IF(ISERROR(VLOOKUP(B404, Paste!$AB$3:$AC$2343, 2, FALSE)), "", VLOOKUP(B404, Paste!$AB$3:$AC$2343, 2, FALSE))</f>
        <v>175</v>
      </c>
      <c r="Q404" s="11">
        <f>IF(ISERROR(VLOOKUP(B404, Paste!$AB$3:$AE$2349, 4, FALSE)), "", VLOOKUP(B404, Paste!$AB$3:$AE$2349, 4, FALSE))</f>
        <v>92</v>
      </c>
      <c r="R404" s="11" t="str">
        <f>IF(ISERROR(VLOOKUP(B404, Paste!$N$3:$N$250, 1, FALSE)), "", VLOOKUP(B404, Paste!$N$3:$O$250, 2, FALSE))</f>
        <v/>
      </c>
      <c r="S404" s="27">
        <f>VLOOKUP($B404, Paste!$W$3:$Z$10064, IF($H$4="Cap Hit",3, IF($H$4="AAV", 4, 2)), FALSE)</f>
        <v>5.25</v>
      </c>
      <c r="T404" s="11" t="str">
        <f>IF(ISERROR(VLOOKUP(B404, Paste!$Q$3:$Q$245, 1, FALSE)), "", VLOOKUP(B404, Paste!$Q$3:$R$245, 2, FALSE))</f>
        <v/>
      </c>
      <c r="U404" s="18" t="str">
        <f>IF(VLOOKUP(B404, 'Points&amp;Potential'!$B$7:$O$943, 14, FALSE)=0, "", VLOOKUP(B404, 'Points&amp;Potential'!$B$7:$O$943, 14, FALSE))</f>
        <v/>
      </c>
      <c r="V404" s="7" t="str">
        <f>IF(ISERROR(VLOOKUP(B404, Paste!$T$3:$T$1045, 1, FALSE)), "", VLOOKUP(B404, Paste!$T$3:$U$1144, 2, FALSE))</f>
        <v/>
      </c>
    </row>
    <row r="405" spans="1:22">
      <c r="A405" s="11">
        <v>399</v>
      </c>
      <c r="B405" s="67" t="s">
        <v>429</v>
      </c>
      <c r="C405" s="11">
        <f>VLOOKUP(B405, Paste!$AG$3:$AH$2083, 2, FALSE)</f>
        <v>22.9</v>
      </c>
      <c r="D405" s="11" t="str">
        <f>VLOOKUP($B405, Paste!$A$3:$H$933, 6, FALSE)</f>
        <v>C</v>
      </c>
      <c r="E405" s="11">
        <f>IFERROR(VLOOKUP($B405, Paste!$J$3:$L$933, 3, FALSE), "")</f>
        <v>35</v>
      </c>
      <c r="F405" s="11">
        <f>IFERROR(VLOOKUP($B405, Paste!$J$3:$L$933, 2, FALSE), "")</f>
        <v>60</v>
      </c>
      <c r="G405" s="11" t="str">
        <f>VLOOKUP($B405, Paste!$A$3:$H$933, 8, FALSE)</f>
        <v>NYR</v>
      </c>
      <c r="H405" s="71">
        <f>VLOOKUP($B405, Paste!$A$3:$H$933, 2, FALSE)</f>
        <v>76</v>
      </c>
      <c r="I405" s="71">
        <f>VLOOKUP($B405, Paste!$A$3:$H$933, 3, FALSE)</f>
        <v>9.8800000000000008</v>
      </c>
      <c r="J405" s="71">
        <f t="shared" si="6"/>
        <v>15.678166666666664</v>
      </c>
      <c r="K405" s="71">
        <f>VLOOKUP($B405, Paste!$A$3:$H$933, 4, FALSE)</f>
        <v>25.558166666666665</v>
      </c>
      <c r="L405" s="11" t="str">
        <f>IF(ISBLANK(VLOOKUP(B405, 'SOG&amp;PlusMinus'!$B$7:$E$912, 3, FALSE)), "", VLOOKUP(B405,'SOG&amp;PlusMinus'!$B$7:$E$912, 3, FALSE))</f>
        <v>C</v>
      </c>
      <c r="M405" s="11">
        <f>IF(ISBLANK(VLOOKUP(B405, 'SOG&amp;PlusMinus'!$B$7:$E$912, 4, FALSE)), "", VLOOKUP(B405, 'SOG&amp;PlusMinus'!$B$7:$E$912, 4, FALSE))</f>
        <v>2</v>
      </c>
      <c r="N405" s="71">
        <f>VLOOKUP($B405, Paste!$A$3:$H$933, 5, FALSE)</f>
        <v>38</v>
      </c>
      <c r="O405" s="11">
        <f>IF(ISERROR(VLOOKUP(B405, Paste!$AB$3:$AE$2349, 3, FALSE)), "", VLOOKUP(B405, Paste!$AB$3:$AE$2349, 3, FALSE))</f>
        <v>125</v>
      </c>
      <c r="P405" s="11">
        <f>IF(ISERROR(VLOOKUP(B405, Paste!$AB$3:$AC$2343, 2, FALSE)), "", VLOOKUP(B405, Paste!$AB$3:$AC$2343, 2, FALSE))</f>
        <v>49</v>
      </c>
      <c r="Q405" s="11">
        <f>IF(ISERROR(VLOOKUP(B405, Paste!$AB$3:$AE$2349, 4, FALSE)), "", VLOOKUP(B405, Paste!$AB$3:$AE$2349, 4, FALSE))</f>
        <v>91</v>
      </c>
      <c r="R405" s="11" t="str">
        <f>IF(ISERROR(VLOOKUP(B405, Paste!$N$3:$N$250, 1, FALSE)), "", VLOOKUP(B405, Paste!$N$3:$O$250, 2, FALSE))</f>
        <v/>
      </c>
      <c r="S405" s="27">
        <f>VLOOKUP($B405, Paste!$W$3:$Z$10064, IF($H$4="Cap Hit",3, IF($H$4="AAV", 4, 2)), FALSE)</f>
        <v>0.95</v>
      </c>
      <c r="T405" s="11" t="str">
        <f>IF(ISERROR(VLOOKUP(B405, Paste!$Q$3:$Q$245, 1, FALSE)), "", VLOOKUP(B405, Paste!$Q$3:$R$245, 2, FALSE))</f>
        <v/>
      </c>
      <c r="U405" s="18" t="str">
        <f>IF(VLOOKUP(B405, 'Points&amp;Potential'!$B$7:$O$943, 14, FALSE)=0, "", VLOOKUP(B405, 'Points&amp;Potential'!$B$7:$O$943, 14, FALSE))</f>
        <v/>
      </c>
      <c r="V405" s="7" t="str">
        <f>IF(ISERROR(VLOOKUP(B405, Paste!$T$3:$T$1045, 1, FALSE)), "", VLOOKUP(B405, Paste!$T$3:$U$1144, 2, FALSE))</f>
        <v/>
      </c>
    </row>
    <row r="406" spans="1:22">
      <c r="A406" s="11">
        <v>400</v>
      </c>
      <c r="B406" s="67" t="s">
        <v>430</v>
      </c>
      <c r="C406" s="11">
        <f>VLOOKUP(B406, Paste!$AG$3:$AH$2083, 2, FALSE)</f>
        <v>26.7</v>
      </c>
      <c r="D406" s="11" t="str">
        <f>VLOOKUP($B406, Paste!$A$3:$H$933, 6, FALSE)</f>
        <v>C</v>
      </c>
      <c r="E406" s="11">
        <f>IFERROR(VLOOKUP($B406, Paste!$J$3:$L$933, 3, FALSE), "")</f>
        <v>35</v>
      </c>
      <c r="F406" s="11">
        <f>IFERROR(VLOOKUP($B406, Paste!$J$3:$L$933, 2, FALSE), "")</f>
        <v>57</v>
      </c>
      <c r="G406" s="11" t="str">
        <f>VLOOKUP($B406, Paste!$A$3:$H$933, 8, FALSE)</f>
        <v>UFA</v>
      </c>
      <c r="H406" s="71">
        <f>VLOOKUP($B406, Paste!$A$3:$H$933, 2, FALSE)</f>
        <v>58.333333333333336</v>
      </c>
      <c r="I406" s="71">
        <f>VLOOKUP($B406, Paste!$A$3:$H$933, 3, FALSE)</f>
        <v>10.119849238753551</v>
      </c>
      <c r="J406" s="71">
        <f t="shared" si="6"/>
        <v>15.341284383931628</v>
      </c>
      <c r="K406" s="71">
        <f>VLOOKUP($B406, Paste!$A$3:$H$933, 4, FALSE)</f>
        <v>25.461133622685178</v>
      </c>
      <c r="L406" s="11" t="str">
        <f>IF(ISBLANK(VLOOKUP(B406, 'SOG&amp;PlusMinus'!$B$7:$E$912, 3, FALSE)), "", VLOOKUP(B406,'SOG&amp;PlusMinus'!$B$7:$E$912, 3, FALSE))</f>
        <v>C</v>
      </c>
      <c r="M406" s="11" t="str">
        <f>IF(ISBLANK(VLOOKUP(B406, 'SOG&amp;PlusMinus'!$B$7:$E$912, 4, FALSE)), "", VLOOKUP(B406, 'SOG&amp;PlusMinus'!$B$7:$E$912, 4, FALSE))</f>
        <v/>
      </c>
      <c r="N406" s="71">
        <f>VLOOKUP($B406, Paste!$A$3:$H$933, 5, FALSE)</f>
        <v>18.293885601577909</v>
      </c>
      <c r="O406" s="11" t="str">
        <f>IF(ISERROR(VLOOKUP(B406, Paste!$AB$3:$AE$2349, 3, FALSE)), "", VLOOKUP(B406, Paste!$AB$3:$AE$2349, 3, FALSE))</f>
        <v/>
      </c>
      <c r="P406" s="11" t="str">
        <f>IF(ISERROR(VLOOKUP(B406, Paste!$AB$3:$AC$2343, 2, FALSE)), "", VLOOKUP(B406, Paste!$AB$3:$AC$2343, 2, FALSE))</f>
        <v/>
      </c>
      <c r="Q406" s="11" t="str">
        <f>IF(ISERROR(VLOOKUP(B406, Paste!$AB$3:$AE$2349, 4, FALSE)), "", VLOOKUP(B406, Paste!$AB$3:$AE$2349, 4, FALSE))</f>
        <v/>
      </c>
      <c r="R406" s="11" t="str">
        <f>IF(ISERROR(VLOOKUP(B406, Paste!$N$3:$N$250, 1, FALSE)), "", VLOOKUP(B406, Paste!$N$3:$O$250, 2, FALSE))</f>
        <v/>
      </c>
      <c r="S406" s="27" t="e">
        <f>VLOOKUP($B406, Paste!$W$3:$Z$10064, IF($H$4="Cap Hit",3, IF($H$4="AAV", 4, 2)), FALSE)</f>
        <v>#N/A</v>
      </c>
      <c r="T406" s="11" t="str">
        <f>IF(ISERROR(VLOOKUP(B406, Paste!$Q$3:$Q$245, 1, FALSE)), "", VLOOKUP(B406, Paste!$Q$3:$R$245, 2, FALSE))</f>
        <v>Y</v>
      </c>
      <c r="U406" s="18" t="str">
        <f>IF(VLOOKUP(B406, 'Points&amp;Potential'!$B$7:$O$943, 14, FALSE)=0, "", VLOOKUP(B406, 'Points&amp;Potential'!$B$7:$O$943, 14, FALSE))</f>
        <v/>
      </c>
      <c r="V406" s="7" t="str">
        <f>IF(ISERROR(VLOOKUP(B406, Paste!$T$3:$T$1045, 1, FALSE)), "", VLOOKUP(B406, Paste!$T$3:$U$1144, 2, FALSE))</f>
        <v/>
      </c>
    </row>
    <row r="407" spans="1:22">
      <c r="A407" s="11">
        <v>401</v>
      </c>
      <c r="B407" s="67" t="s">
        <v>431</v>
      </c>
      <c r="C407" s="11">
        <f>VLOOKUP(B407, Paste!$AG$3:$AH$2083, 2, FALSE)</f>
        <v>23.3</v>
      </c>
      <c r="D407" s="11" t="str">
        <f>VLOOKUP($B407, Paste!$A$3:$H$933, 6, FALSE)</f>
        <v>RW</v>
      </c>
      <c r="E407" s="11">
        <f>IFERROR(VLOOKUP($B407, Paste!$J$3:$L$933, 3, FALSE), "")</f>
        <v>48</v>
      </c>
      <c r="F407" s="11">
        <f>IFERROR(VLOOKUP($B407, Paste!$J$3:$L$933, 2, FALSE), "")</f>
        <v>73</v>
      </c>
      <c r="G407" s="11" t="str">
        <f>VLOOKUP($B407, Paste!$A$3:$H$933, 8, FALSE)</f>
        <v>WPG</v>
      </c>
      <c r="H407" s="71">
        <f>VLOOKUP($B407, Paste!$A$3:$H$933, 2, FALSE)</f>
        <v>72</v>
      </c>
      <c r="I407" s="71">
        <f>VLOOKUP($B407, Paste!$A$3:$H$933, 3, FALSE)</f>
        <v>11.52</v>
      </c>
      <c r="J407" s="71">
        <f t="shared" si="6"/>
        <v>13.79685951219512</v>
      </c>
      <c r="K407" s="71">
        <f>VLOOKUP($B407, Paste!$A$3:$H$933, 4, FALSE)</f>
        <v>25.316859512195119</v>
      </c>
      <c r="L407" s="11" t="str">
        <f>IF(ISBLANK(VLOOKUP(B407, 'SOG&amp;PlusMinus'!$B$7:$E$912, 3, FALSE)), "", VLOOKUP(B407,'SOG&amp;PlusMinus'!$B$7:$E$912, 3, FALSE))</f>
        <v>C</v>
      </c>
      <c r="M407" s="11">
        <f>IF(ISBLANK(VLOOKUP(B407, 'SOG&amp;PlusMinus'!$B$7:$E$912, 4, FALSE)), "", VLOOKUP(B407, 'SOG&amp;PlusMinus'!$B$7:$E$912, 4, FALSE))</f>
        <v>2</v>
      </c>
      <c r="N407" s="71">
        <f>VLOOKUP($B407, Paste!$A$3:$H$933, 5, FALSE)</f>
        <v>9.7200000000000006</v>
      </c>
      <c r="O407" s="11">
        <f>IF(ISERROR(VLOOKUP(B407, Paste!$AB$3:$AE$2349, 3, FALSE)), "", VLOOKUP(B407, Paste!$AB$3:$AE$2349, 3, FALSE))</f>
        <v>33</v>
      </c>
      <c r="P407" s="11">
        <f>IF(ISERROR(VLOOKUP(B407, Paste!$AB$3:$AC$2343, 2, FALSE)), "", VLOOKUP(B407, Paste!$AB$3:$AC$2343, 2, FALSE))</f>
        <v>36</v>
      </c>
      <c r="Q407" s="11">
        <f>IF(ISERROR(VLOOKUP(B407, Paste!$AB$3:$AE$2349, 4, FALSE)), "", VLOOKUP(B407, Paste!$AB$3:$AE$2349, 4, FALSE))</f>
        <v>79</v>
      </c>
      <c r="R407" s="11" t="str">
        <f>IF(ISERROR(VLOOKUP(B407, Paste!$N$3:$N$250, 1, FALSE)), "", VLOOKUP(B407, Paste!$N$3:$O$250, 2, FALSE))</f>
        <v/>
      </c>
      <c r="S407" s="27">
        <f>VLOOKUP($B407, Paste!$W$3:$Z$10064, IF($H$4="Cap Hit",3, IF($H$4="AAV", 4, 2)), FALSE)</f>
        <v>0.92500000000000004</v>
      </c>
      <c r="T407" s="11" t="str">
        <f>IF(ISERROR(VLOOKUP(B407, Paste!$Q$3:$Q$245, 1, FALSE)), "", VLOOKUP(B407, Paste!$Q$3:$R$245, 2, FALSE))</f>
        <v/>
      </c>
      <c r="U407" s="18" t="str">
        <f>IF(VLOOKUP(B407, 'Points&amp;Potential'!$B$7:$O$943, 14, FALSE)=0, "", VLOOKUP(B407, 'Points&amp;Potential'!$B$7:$O$943, 14, FALSE))</f>
        <v/>
      </c>
      <c r="V407" s="7" t="str">
        <f>IF(ISERROR(VLOOKUP(B407, Paste!$T$3:$T$1045, 1, FALSE)), "", VLOOKUP(B407, Paste!$T$3:$U$1144, 2, FALSE))</f>
        <v/>
      </c>
    </row>
    <row r="408" spans="1:22">
      <c r="A408" s="11">
        <v>402</v>
      </c>
      <c r="B408" s="67" t="s">
        <v>432</v>
      </c>
      <c r="C408" s="11">
        <f>VLOOKUP(B408, Paste!$AG$3:$AH$2083, 2, FALSE)</f>
        <v>33.299999999999997</v>
      </c>
      <c r="D408" s="11" t="str">
        <f>VLOOKUP($B408, Paste!$A$3:$H$933, 6, FALSE)</f>
        <v>C</v>
      </c>
      <c r="E408" s="11">
        <f>IFERROR(VLOOKUP($B408, Paste!$J$3:$L$933, 3, FALSE), "")</f>
        <v>32</v>
      </c>
      <c r="F408" s="11">
        <f>IFERROR(VLOOKUP($B408, Paste!$J$3:$L$933, 2, FALSE), "")</f>
        <v>48</v>
      </c>
      <c r="G408" s="11" t="str">
        <f>VLOOKUP($B408, Paste!$A$3:$H$933, 8, FALSE)</f>
        <v>MTL</v>
      </c>
      <c r="H408" s="71">
        <f>VLOOKUP($B408, Paste!$A$3:$H$933, 2, FALSE)</f>
        <v>79.666666666666671</v>
      </c>
      <c r="I408" s="71">
        <f>VLOOKUP($B408, Paste!$A$3:$H$933, 3, FALSE)</f>
        <v>9.2107627064223294</v>
      </c>
      <c r="J408" s="71">
        <f t="shared" si="6"/>
        <v>16.063497251911006</v>
      </c>
      <c r="K408" s="71">
        <f>VLOOKUP($B408, Paste!$A$3:$H$933, 4, FALSE)</f>
        <v>25.274259958333335</v>
      </c>
      <c r="L408" s="11" t="str">
        <f>IF(ISBLANK(VLOOKUP(B408, 'SOG&amp;PlusMinus'!$B$7:$E$912, 3, FALSE)), "", VLOOKUP(B408,'SOG&amp;PlusMinus'!$B$7:$E$912, 3, FALSE))</f>
        <v>C</v>
      </c>
      <c r="M408" s="11" t="str">
        <f>IF(ISBLANK(VLOOKUP(B408, 'SOG&amp;PlusMinus'!$B$7:$E$912, 4, FALSE)), "", VLOOKUP(B408, 'SOG&amp;PlusMinus'!$B$7:$E$912, 4, FALSE))</f>
        <v/>
      </c>
      <c r="N408" s="71">
        <f>VLOOKUP($B408, Paste!$A$3:$H$933, 5, FALSE)</f>
        <v>23.934191702432049</v>
      </c>
      <c r="O408" s="11">
        <f>IF(ISERROR(VLOOKUP(B408, Paste!$AB$3:$AE$2349, 3, FALSE)), "", VLOOKUP(B408, Paste!$AB$3:$AE$2349, 3, FALSE))</f>
        <v>78</v>
      </c>
      <c r="P408" s="11">
        <f>IF(ISERROR(VLOOKUP(B408, Paste!$AB$3:$AC$2343, 2, FALSE)), "", VLOOKUP(B408, Paste!$AB$3:$AC$2343, 2, FALSE))</f>
        <v>54</v>
      </c>
      <c r="Q408" s="11">
        <f>IF(ISERROR(VLOOKUP(B408, Paste!$AB$3:$AE$2349, 4, FALSE)), "", VLOOKUP(B408, Paste!$AB$3:$AE$2349, 4, FALSE))</f>
        <v>104</v>
      </c>
      <c r="R408" s="11" t="str">
        <f>IF(ISERROR(VLOOKUP(B408, Paste!$N$3:$N$250, 1, FALSE)), "", VLOOKUP(B408, Paste!$N$3:$O$250, 2, FALSE))</f>
        <v/>
      </c>
      <c r="S408" s="27">
        <f>VLOOKUP($B408, Paste!$W$3:$Z$10064, IF($H$4="Cap Hit",3, IF($H$4="AAV", 4, 2)), FALSE)</f>
        <v>5.5</v>
      </c>
      <c r="T408" s="11" t="str">
        <f>IF(ISERROR(VLOOKUP(B408, Paste!$Q$3:$Q$245, 1, FALSE)), "", VLOOKUP(B408, Paste!$Q$3:$R$245, 2, FALSE))</f>
        <v/>
      </c>
      <c r="U408" s="18" t="str">
        <f>IF(VLOOKUP(B408, 'Points&amp;Potential'!$B$7:$O$943, 14, FALSE)=0, "", VLOOKUP(B408, 'Points&amp;Potential'!$B$7:$O$943, 14, FALSE))</f>
        <v/>
      </c>
      <c r="V408" s="7" t="str">
        <f>IF(ISERROR(VLOOKUP(B408, Paste!$T$3:$T$1045, 1, FALSE)), "", VLOOKUP(B408, Paste!$T$3:$U$1144, 2, FALSE))</f>
        <v/>
      </c>
    </row>
    <row r="409" spans="1:22">
      <c r="A409" s="11">
        <v>403</v>
      </c>
      <c r="B409" s="67" t="s">
        <v>433</v>
      </c>
      <c r="C409" s="11">
        <f>VLOOKUP(B409, Paste!$AG$3:$AH$2083, 2, FALSE)</f>
        <v>36.5</v>
      </c>
      <c r="D409" s="11" t="str">
        <f>VLOOKUP($B409, Paste!$A$3:$H$933, 6, FALSE)</f>
        <v>RD</v>
      </c>
      <c r="E409" s="11">
        <f>IFERROR(VLOOKUP($B409, Paste!$J$3:$L$933, 3, FALSE), "")</f>
        <v>35</v>
      </c>
      <c r="F409" s="11">
        <f>IFERROR(VLOOKUP($B409, Paste!$J$3:$L$933, 2, FALSE), "")</f>
        <v>57</v>
      </c>
      <c r="G409" s="11" t="str">
        <f>VLOOKUP($B409, Paste!$A$3:$H$933, 8, FALSE)</f>
        <v>LAK</v>
      </c>
      <c r="H409" s="71">
        <f>VLOOKUP($B409, Paste!$A$3:$H$933, 2, FALSE)</f>
        <v>69</v>
      </c>
      <c r="I409" s="71">
        <f>VLOOKUP($B409, Paste!$A$3:$H$933, 3, FALSE)</f>
        <v>8.4666049531782441</v>
      </c>
      <c r="J409" s="71">
        <f t="shared" si="6"/>
        <v>16.756530484321754</v>
      </c>
      <c r="K409" s="71">
        <f>VLOOKUP($B409, Paste!$A$3:$H$933, 4, FALSE)</f>
        <v>25.223135437499998</v>
      </c>
      <c r="L409" s="11" t="str">
        <f>IF(ISBLANK(VLOOKUP(B409, 'SOG&amp;PlusMinus'!$B$7:$E$912, 3, FALSE)), "", VLOOKUP(B409,'SOG&amp;PlusMinus'!$B$7:$E$912, 3, FALSE))</f>
        <v>C</v>
      </c>
      <c r="M409" s="11">
        <f>IF(ISBLANK(VLOOKUP(B409, 'SOG&amp;PlusMinus'!$B$7:$E$912, 4, FALSE)), "", VLOOKUP(B409, 'SOG&amp;PlusMinus'!$B$7:$E$912, 4, FALSE))</f>
        <v>2</v>
      </c>
      <c r="N409" s="71">
        <f>VLOOKUP($B409, Paste!$A$3:$H$933, 5, FALSE)</f>
        <v>39</v>
      </c>
      <c r="O409" s="11">
        <f>IF(ISERROR(VLOOKUP(B409, Paste!$AB$3:$AE$2349, 3, FALSE)), "", VLOOKUP(B409, Paste!$AB$3:$AE$2349, 3, FALSE))</f>
        <v>41</v>
      </c>
      <c r="P409" s="11">
        <f>IF(ISERROR(VLOOKUP(B409, Paste!$AB$3:$AC$2343, 2, FALSE)), "", VLOOKUP(B409, Paste!$AB$3:$AC$2343, 2, FALSE))</f>
        <v>83</v>
      </c>
      <c r="Q409" s="11">
        <f>IF(ISERROR(VLOOKUP(B409, Paste!$AB$3:$AE$2349, 4, FALSE)), "", VLOOKUP(B409, Paste!$AB$3:$AE$2349, 4, FALSE))</f>
        <v>90</v>
      </c>
      <c r="R409" s="11" t="str">
        <f>IF(ISERROR(VLOOKUP(B409, Paste!$N$3:$N$250, 1, FALSE)), "", VLOOKUP(B409, Paste!$N$3:$O$250, 2, FALSE))</f>
        <v/>
      </c>
      <c r="S409" s="27">
        <f>VLOOKUP($B409, Paste!$W$3:$Z$10064, IF($H$4="Cap Hit",3, IF($H$4="AAV", 4, 2)), FALSE)</f>
        <v>11</v>
      </c>
      <c r="T409" s="11" t="str">
        <f>IF(ISERROR(VLOOKUP(B409, Paste!$Q$3:$Q$245, 1, FALSE)), "", VLOOKUP(B409, Paste!$Q$3:$R$245, 2, FALSE))</f>
        <v>Y</v>
      </c>
      <c r="U409" s="18" t="str">
        <f>IF(VLOOKUP(B409, 'Points&amp;Potential'!$B$7:$O$943, 14, FALSE)=0, "", VLOOKUP(B409, 'Points&amp;Potential'!$B$7:$O$943, 14, FALSE))</f>
        <v/>
      </c>
      <c r="V409" s="7" t="str">
        <f>IF(ISERROR(VLOOKUP(B409, Paste!$T$3:$T$1045, 1, FALSE)), "", VLOOKUP(B409, Paste!$T$3:$U$1144, 2, FALSE))</f>
        <v/>
      </c>
    </row>
    <row r="410" spans="1:22">
      <c r="A410" s="11">
        <v>404</v>
      </c>
      <c r="B410" s="10" t="s">
        <v>434</v>
      </c>
      <c r="C410" s="11">
        <f>VLOOKUP(B410, Paste!$AG$3:$AH$2083, 2, FALSE)</f>
        <v>21.3</v>
      </c>
      <c r="D410" s="11" t="str">
        <f>VLOOKUP($B410, Paste!$A$3:$H$933, 6, FALSE)</f>
        <v>RD</v>
      </c>
      <c r="E410" s="11">
        <f>IFERROR(VLOOKUP($B410, Paste!$J$3:$L$933, 3, FALSE), "")</f>
        <v>42</v>
      </c>
      <c r="F410" s="11">
        <f>IFERROR(VLOOKUP($B410, Paste!$J$3:$L$933, 2, FALSE), "")</f>
        <v>58</v>
      </c>
      <c r="G410" s="11" t="str">
        <f>VLOOKUP($B410, Paste!$A$3:$H$933, 8, FALSE)</f>
        <v>VAN</v>
      </c>
      <c r="H410" s="71">
        <f>VLOOKUP($B410, Paste!$A$3:$H$933, 2, FALSE)</f>
        <v>77</v>
      </c>
      <c r="I410" s="71">
        <f>VLOOKUP($B410, Paste!$A$3:$H$933, 3, FALSE)</f>
        <v>6.2087231638418068</v>
      </c>
      <c r="J410" s="71">
        <f t="shared" si="6"/>
        <v>18.913561523658192</v>
      </c>
      <c r="K410" s="71">
        <f>VLOOKUP($B410, Paste!$A$3:$H$933, 4, FALSE)</f>
        <v>25.122284687499999</v>
      </c>
      <c r="L410" s="11" t="str">
        <f>IF(ISBLANK(VLOOKUP(B410, 'SOG&amp;PlusMinus'!$B$7:$E$912, 3, FALSE)), "", VLOOKUP(B410,'SOG&amp;PlusMinus'!$B$7:$E$912, 3, FALSE))</f>
        <v>D</v>
      </c>
      <c r="M410" s="11">
        <f>IF(ISBLANK(VLOOKUP(B410, 'SOG&amp;PlusMinus'!$B$7:$E$912, 4, FALSE)), "", VLOOKUP(B410, 'SOG&amp;PlusMinus'!$B$7:$E$912, 4, FALSE))</f>
        <v>2</v>
      </c>
      <c r="N410" s="71">
        <f>VLOOKUP($B410, Paste!$A$3:$H$933, 5, FALSE)</f>
        <v>23.099999999999998</v>
      </c>
      <c r="O410" s="11">
        <f>IF(ISERROR(VLOOKUP(B410, Paste!$AB$3:$AE$2349, 3, FALSE)), "", VLOOKUP(B410, Paste!$AB$3:$AE$2349, 3, FALSE))</f>
        <v>42</v>
      </c>
      <c r="P410" s="11">
        <f>IF(ISERROR(VLOOKUP(B410, Paste!$AB$3:$AC$2343, 2, FALSE)), "", VLOOKUP(B410, Paste!$AB$3:$AC$2343, 2, FALSE))</f>
        <v>92</v>
      </c>
      <c r="Q410" s="11">
        <f>IF(ISERROR(VLOOKUP(B410, Paste!$AB$3:$AE$2349, 4, FALSE)), "", VLOOKUP(B410, Paste!$AB$3:$AE$2349, 4, FALSE))</f>
        <v>92</v>
      </c>
      <c r="R410" s="11" t="str">
        <f>IF(ISERROR(VLOOKUP(B410, Paste!$N$3:$N$250, 1, FALSE)), "", VLOOKUP(B410, Paste!$N$3:$O$250, 2, FALSE))</f>
        <v/>
      </c>
      <c r="S410" s="27">
        <f>VLOOKUP($B410, Paste!$W$3:$Z$10064, IF($H$4="Cap Hit",3, IF($H$4="AAV", 4, 2)), FALSE)</f>
        <v>1.75</v>
      </c>
      <c r="T410" s="11" t="str">
        <f>IF(ISERROR(VLOOKUP(B410, Paste!$Q$3:$Q$245, 1, FALSE)), "", VLOOKUP(B410, Paste!$Q$3:$R$245, 2, FALSE))</f>
        <v/>
      </c>
      <c r="U410" s="18" t="str">
        <f>IF(VLOOKUP(B410, 'Points&amp;Potential'!$B$7:$O$943, 14, FALSE)=0, "", VLOOKUP(B410, 'Points&amp;Potential'!$B$7:$O$943, 14, FALSE))</f>
        <v/>
      </c>
      <c r="V410" s="7" t="str">
        <f>IF(ISERROR(VLOOKUP(B410, Paste!$T$3:$T$1045, 1, FALSE)), "", VLOOKUP(B410, Paste!$T$3:$U$1144, 2, FALSE))</f>
        <v/>
      </c>
    </row>
    <row r="411" spans="1:22">
      <c r="A411" s="11">
        <v>405</v>
      </c>
      <c r="B411" s="67" t="s">
        <v>435</v>
      </c>
      <c r="C411" s="11">
        <f>VLOOKUP(B411, Paste!$AG$3:$AH$2083, 2, FALSE)</f>
        <v>33.6</v>
      </c>
      <c r="D411" s="11" t="str">
        <f>VLOOKUP($B411, Paste!$A$3:$H$933, 6, FALSE)</f>
        <v>RD</v>
      </c>
      <c r="E411" s="11" t="str">
        <f>IFERROR(VLOOKUP($B411, Paste!$J$3:$L$933, 3, FALSE), "")</f>
        <v/>
      </c>
      <c r="F411" s="11" t="str">
        <f>IFERROR(VLOOKUP($B411, Paste!$J$3:$L$933, 2, FALSE), "")</f>
        <v/>
      </c>
      <c r="G411" s="11" t="str">
        <f>VLOOKUP($B411, Paste!$A$3:$H$933, 8, FALSE)</f>
        <v>SEA</v>
      </c>
      <c r="H411" s="71">
        <f>VLOOKUP($B411, Paste!$A$3:$H$933, 2, FALSE)</f>
        <v>83.666666666666671</v>
      </c>
      <c r="I411" s="71">
        <f>VLOOKUP($B411, Paste!$A$3:$H$933, 3, FALSE)</f>
        <v>6.6933333333333342</v>
      </c>
      <c r="J411" s="71">
        <f t="shared" si="6"/>
        <v>18.303129166666668</v>
      </c>
      <c r="K411" s="71">
        <f>VLOOKUP($B411, Paste!$A$3:$H$933, 4, FALSE)</f>
        <v>24.996462500000003</v>
      </c>
      <c r="L411" s="11" t="str">
        <f>IF(ISBLANK(VLOOKUP(B411, 'SOG&amp;PlusMinus'!$B$7:$E$912, 3, FALSE)), "", VLOOKUP(B411,'SOG&amp;PlusMinus'!$B$7:$E$912, 3, FALSE))</f>
        <v>C</v>
      </c>
      <c r="M411" s="11" t="str">
        <f>IF(ISBLANK(VLOOKUP(B411, 'SOG&amp;PlusMinus'!$B$7:$E$912, 4, FALSE)), "", VLOOKUP(B411, 'SOG&amp;PlusMinus'!$B$7:$E$912, 4, FALSE))</f>
        <v/>
      </c>
      <c r="N411" s="71">
        <f>VLOOKUP($B411, Paste!$A$3:$H$933, 5, FALSE)</f>
        <v>43.711564625850343</v>
      </c>
      <c r="O411" s="11">
        <f>IF(ISERROR(VLOOKUP(B411, Paste!$AB$3:$AE$2349, 3, FALSE)), "", VLOOKUP(B411, Paste!$AB$3:$AE$2349, 3, FALSE))</f>
        <v>109</v>
      </c>
      <c r="P411" s="11">
        <f>IF(ISERROR(VLOOKUP(B411, Paste!$AB$3:$AC$2343, 2, FALSE)), "", VLOOKUP(B411, Paste!$AB$3:$AC$2343, 2, FALSE))</f>
        <v>157</v>
      </c>
      <c r="Q411" s="11">
        <f>IF(ISERROR(VLOOKUP(B411, Paste!$AB$3:$AE$2349, 4, FALSE)), "", VLOOKUP(B411, Paste!$AB$3:$AE$2349, 4, FALSE))</f>
        <v>100</v>
      </c>
      <c r="R411" s="11" t="str">
        <f>IF(ISERROR(VLOOKUP(B411, Paste!$N$3:$N$250, 1, FALSE)), "", VLOOKUP(B411, Paste!$N$3:$O$250, 2, FALSE))</f>
        <v/>
      </c>
      <c r="S411" s="27">
        <f>VLOOKUP($B411, Paste!$W$3:$Z$10064, IF($H$4="Cap Hit",3, IF($H$4="AAV", 4, 2)), FALSE)</f>
        <v>5.25</v>
      </c>
      <c r="T411" s="11" t="str">
        <f>IF(ISERROR(VLOOKUP(B411, Paste!$Q$3:$Q$245, 1, FALSE)), "", VLOOKUP(B411, Paste!$Q$3:$R$245, 2, FALSE))</f>
        <v/>
      </c>
      <c r="U411" s="18" t="str">
        <f>IF(VLOOKUP(B411, 'Points&amp;Potential'!$B$7:$O$943, 14, FALSE)=0, "", VLOOKUP(B411, 'Points&amp;Potential'!$B$7:$O$943, 14, FALSE))</f>
        <v/>
      </c>
      <c r="V411" s="7" t="str">
        <f>IF(ISERROR(VLOOKUP(B411, Paste!$T$3:$T$1045, 1, FALSE)), "", VLOOKUP(B411, Paste!$T$3:$U$1144, 2, FALSE))</f>
        <v/>
      </c>
    </row>
    <row r="412" spans="1:22">
      <c r="A412" s="11">
        <v>406</v>
      </c>
      <c r="B412" s="67" t="s">
        <v>436</v>
      </c>
      <c r="C412" s="11">
        <f>VLOOKUP(B412, Paste!$AG$3:$AH$2083, 2, FALSE)</f>
        <v>21</v>
      </c>
      <c r="D412" s="11" t="str">
        <f>VLOOKUP($B412, Paste!$A$3:$H$933, 6, FALSE)</f>
        <v>LW</v>
      </c>
      <c r="E412" s="11">
        <f>IFERROR(VLOOKUP($B412, Paste!$J$3:$L$933, 3, FALSE), "")</f>
        <v>48</v>
      </c>
      <c r="F412" s="11">
        <f>IFERROR(VLOOKUP($B412, Paste!$J$3:$L$933, 2, FALSE), "")</f>
        <v>70</v>
      </c>
      <c r="G412" s="11" t="str">
        <f>VLOOKUP($B412, Paste!$A$3:$H$933, 8, FALSE)</f>
        <v>STL</v>
      </c>
      <c r="H412" s="71">
        <f>VLOOKUP($B412, Paste!$A$3:$H$933, 2, FALSE)</f>
        <v>74</v>
      </c>
      <c r="I412" s="71">
        <f>VLOOKUP($B412, Paste!$A$3:$H$933, 3, FALSE)</f>
        <v>8.14</v>
      </c>
      <c r="J412" s="71">
        <f t="shared" si="6"/>
        <v>16.812887361111112</v>
      </c>
      <c r="K412" s="71">
        <f>VLOOKUP($B412, Paste!$A$3:$H$933, 4, FALSE)</f>
        <v>24.952887361111113</v>
      </c>
      <c r="L412" s="11" t="str">
        <f>IF(ISBLANK(VLOOKUP(B412, 'SOG&amp;PlusMinus'!$B$7:$E$912, 3, FALSE)), "", VLOOKUP(B412,'SOG&amp;PlusMinus'!$B$7:$E$912, 3, FALSE))</f>
        <v>C</v>
      </c>
      <c r="M412" s="11" t="str">
        <f>IF(ISBLANK(VLOOKUP(B412, 'SOG&amp;PlusMinus'!$B$7:$E$912, 4, FALSE)), "", VLOOKUP(B412, 'SOG&amp;PlusMinus'!$B$7:$E$912, 4, FALSE))</f>
        <v/>
      </c>
      <c r="N412" s="71">
        <f>VLOOKUP($B412, Paste!$A$3:$H$933, 5, FALSE)</f>
        <v>9.620000000000001</v>
      </c>
      <c r="O412" s="11">
        <f>IF(ISERROR(VLOOKUP(B412, Paste!$AB$3:$AE$2349, 3, FALSE)), "", VLOOKUP(B412, Paste!$AB$3:$AE$2349, 3, FALSE))</f>
        <v>102</v>
      </c>
      <c r="P412" s="11">
        <f>IF(ISERROR(VLOOKUP(B412, Paste!$AB$3:$AC$2343, 2, FALSE)), "", VLOOKUP(B412, Paste!$AB$3:$AC$2343, 2, FALSE))</f>
        <v>38</v>
      </c>
      <c r="Q412" s="11">
        <f>IF(ISERROR(VLOOKUP(B412, Paste!$AB$3:$AE$2349, 4, FALSE)), "", VLOOKUP(B412, Paste!$AB$3:$AE$2349, 4, FALSE))</f>
        <v>89</v>
      </c>
      <c r="R412" s="11" t="str">
        <f>IF(ISERROR(VLOOKUP(B412, Paste!$N$3:$N$250, 1, FALSE)), "", VLOOKUP(B412, Paste!$N$3:$O$250, 2, FALSE))</f>
        <v/>
      </c>
      <c r="S412" s="27">
        <f>VLOOKUP($B412, Paste!$W$3:$Z$10064, IF($H$4="Cap Hit",3, IF($H$4="AAV", 4, 2)), FALSE)</f>
        <v>0.91833299999999995</v>
      </c>
      <c r="T412" s="11" t="str">
        <f>IF(ISERROR(VLOOKUP(B412, Paste!$Q$3:$Q$245, 1, FALSE)), "", VLOOKUP(B412, Paste!$Q$3:$R$245, 2, FALSE))</f>
        <v/>
      </c>
      <c r="U412" s="18" t="str">
        <f>IF(VLOOKUP(B412, 'Points&amp;Potential'!$B$7:$O$943, 14, FALSE)=0, "", VLOOKUP(B412, 'Points&amp;Potential'!$B$7:$O$943, 14, FALSE))</f>
        <v/>
      </c>
      <c r="V412" s="7" t="str">
        <f>IF(ISERROR(VLOOKUP(B412, Paste!$T$3:$T$1045, 1, FALSE)), "", VLOOKUP(B412, Paste!$T$3:$U$1144, 2, FALSE))</f>
        <v/>
      </c>
    </row>
    <row r="413" spans="1:22">
      <c r="A413" s="11">
        <v>407</v>
      </c>
      <c r="B413" s="10" t="s">
        <v>437</v>
      </c>
      <c r="C413" s="11">
        <f>VLOOKUP(B413, Paste!$AG$3:$AH$2083, 2, FALSE)</f>
        <v>27.5</v>
      </c>
      <c r="D413" s="11" t="str">
        <f>VLOOKUP($B413, Paste!$A$3:$H$933, 6, FALSE)</f>
        <v>C</v>
      </c>
      <c r="E413" s="11">
        <f>IFERROR(VLOOKUP($B413, Paste!$J$3:$L$933, 3, FALSE), "")</f>
        <v>33</v>
      </c>
      <c r="F413" s="11">
        <f>IFERROR(VLOOKUP($B413, Paste!$J$3:$L$933, 2, FALSE), "")</f>
        <v>53</v>
      </c>
      <c r="G413" s="11" t="str">
        <f>VLOOKUP($B413, Paste!$A$3:$H$933, 8, FALSE)</f>
        <v>WPG</v>
      </c>
      <c r="H413" s="71">
        <f>VLOOKUP($B413, Paste!$A$3:$H$933, 2, FALSE)</f>
        <v>75</v>
      </c>
      <c r="I413" s="71">
        <f>VLOOKUP($B413, Paste!$A$3:$H$933, 3, FALSE)</f>
        <v>10.679869914500895</v>
      </c>
      <c r="J413" s="71">
        <f t="shared" si="6"/>
        <v>14.266358210499106</v>
      </c>
      <c r="K413" s="71">
        <f>VLOOKUP($B413, Paste!$A$3:$H$933, 4, FALSE)</f>
        <v>24.946228125000001</v>
      </c>
      <c r="L413" s="11" t="str">
        <f>IF(ISBLANK(VLOOKUP(B413, 'SOG&amp;PlusMinus'!$B$7:$E$912, 3, FALSE)), "", VLOOKUP(B413,'SOG&amp;PlusMinus'!$B$7:$E$912, 3, FALSE))</f>
        <v>C</v>
      </c>
      <c r="M413" s="11" t="str">
        <f>IF(ISBLANK(VLOOKUP(B413, 'SOG&amp;PlusMinus'!$B$7:$E$912, 4, FALSE)), "", VLOOKUP(B413, 'SOG&amp;PlusMinus'!$B$7:$E$912, 4, FALSE))</f>
        <v/>
      </c>
      <c r="N413" s="71">
        <f>VLOOKUP($B413, Paste!$A$3:$H$933, 5, FALSE)</f>
        <v>23.972602739726025</v>
      </c>
      <c r="O413" s="11">
        <f>IF(ISERROR(VLOOKUP(B413, Paste!$AB$3:$AE$2349, 3, FALSE)), "", VLOOKUP(B413, Paste!$AB$3:$AE$2349, 3, FALSE))</f>
        <v>135</v>
      </c>
      <c r="P413" s="11">
        <f>IF(ISERROR(VLOOKUP(B413, Paste!$AB$3:$AC$2343, 2, FALSE)), "", VLOOKUP(B413, Paste!$AB$3:$AC$2343, 2, FALSE))</f>
        <v>42</v>
      </c>
      <c r="Q413" s="11">
        <f>IF(ISERROR(VLOOKUP(B413, Paste!$AB$3:$AE$2349, 4, FALSE)), "", VLOOKUP(B413, Paste!$AB$3:$AE$2349, 4, FALSE))</f>
        <v>98</v>
      </c>
      <c r="R413" s="11" t="str">
        <f>IF(ISERROR(VLOOKUP(B413, Paste!$N$3:$N$250, 1, FALSE)), "", VLOOKUP(B413, Paste!$N$3:$O$250, 2, FALSE))</f>
        <v/>
      </c>
      <c r="S413" s="27">
        <f>VLOOKUP($B413, Paste!$W$3:$Z$10064, IF($H$4="Cap Hit",3, IF($H$4="AAV", 4, 2)), FALSE)</f>
        <v>1.85</v>
      </c>
      <c r="T413" s="11"/>
      <c r="U413" s="18" t="str">
        <f>IF(VLOOKUP(B413, 'Points&amp;Potential'!$B$7:$O$943, 14, FALSE)=0, "", VLOOKUP(B413, 'Points&amp;Potential'!$B$7:$O$943, 14, FALSE))</f>
        <v/>
      </c>
      <c r="V413" s="7" t="str">
        <f>IF(ISERROR(VLOOKUP(B413, Paste!$T$3:$T$1045, 1, FALSE)), "", VLOOKUP(B413, Paste!$T$3:$U$1144, 2, FALSE))</f>
        <v/>
      </c>
    </row>
    <row r="414" spans="1:22">
      <c r="A414" s="11">
        <v>408</v>
      </c>
      <c r="B414" s="67" t="s">
        <v>438</v>
      </c>
      <c r="C414" s="11">
        <f>VLOOKUP(B414, Paste!$AG$3:$AH$2083, 2, FALSE)</f>
        <v>27.1</v>
      </c>
      <c r="D414" s="11" t="str">
        <f>VLOOKUP($B414, Paste!$A$3:$H$933, 6, FALSE)</f>
        <v>LW</v>
      </c>
      <c r="E414" s="11" t="str">
        <f>IFERROR(VLOOKUP($B414, Paste!$J$3:$L$933, 3, FALSE), "")</f>
        <v/>
      </c>
      <c r="F414" s="11" t="str">
        <f>IFERROR(VLOOKUP($B414, Paste!$J$3:$L$933, 2, FALSE), "")</f>
        <v/>
      </c>
      <c r="G414" s="11" t="str">
        <f>VLOOKUP($B414, Paste!$A$3:$H$933, 8, FALSE)</f>
        <v>COL</v>
      </c>
      <c r="H414" s="71">
        <f>VLOOKUP($B414, Paste!$A$3:$H$933, 2, FALSE)</f>
        <v>82.666666666666671</v>
      </c>
      <c r="I414" s="71">
        <f>VLOOKUP($B414, Paste!$A$3:$H$933, 3, FALSE)</f>
        <v>12.69221696672223</v>
      </c>
      <c r="J414" s="71">
        <f t="shared" si="6"/>
        <v>12.174029602722213</v>
      </c>
      <c r="K414" s="71">
        <f>VLOOKUP($B414, Paste!$A$3:$H$933, 4, FALSE)</f>
        <v>24.866246569444442</v>
      </c>
      <c r="L414" s="11" t="str">
        <f>IF(ISBLANK(VLOOKUP(B414, 'SOG&amp;PlusMinus'!$B$7:$E$912, 3, FALSE)), "", VLOOKUP(B414,'SOG&amp;PlusMinus'!$B$7:$E$912, 3, FALSE))</f>
        <v>A</v>
      </c>
      <c r="M414" s="11" t="str">
        <f>IF(ISBLANK(VLOOKUP(B414, 'SOG&amp;PlusMinus'!$B$7:$E$912, 4, FALSE)), "", VLOOKUP(B414, 'SOG&amp;PlusMinus'!$B$7:$E$912, 4, FALSE))</f>
        <v/>
      </c>
      <c r="N414" s="71">
        <f>VLOOKUP($B414, Paste!$A$3:$H$933, 5, FALSE)</f>
        <v>30.402203856749313</v>
      </c>
      <c r="O414" s="11">
        <f>IF(ISERROR(VLOOKUP(B414, Paste!$AB$3:$AE$2349, 3, FALSE)), "", VLOOKUP(B414, Paste!$AB$3:$AE$2349, 3, FALSE))</f>
        <v>174</v>
      </c>
      <c r="P414" s="11">
        <f>IF(ISERROR(VLOOKUP(B414, Paste!$AB$3:$AC$2343, 2, FALSE)), "", VLOOKUP(B414, Paste!$AB$3:$AC$2343, 2, FALSE))</f>
        <v>64</v>
      </c>
      <c r="Q414" s="11">
        <f>IF(ISERROR(VLOOKUP(B414, Paste!$AB$3:$AE$2349, 4, FALSE)), "", VLOOKUP(B414, Paste!$AB$3:$AE$2349, 4, FALSE))</f>
        <v>99</v>
      </c>
      <c r="R414" s="11" t="str">
        <f>IF(ISERROR(VLOOKUP(B414, Paste!$N$3:$N$250, 1, FALSE)), "", VLOOKUP(B414, Paste!$N$3:$O$250, 2, FALSE))</f>
        <v/>
      </c>
      <c r="S414" s="27">
        <f>VLOOKUP($B414, Paste!$W$3:$Z$10064, IF($H$4="Cap Hit",3, IF($H$4="AAV", 4, 2)), FALSE)</f>
        <v>1.7</v>
      </c>
      <c r="T414" s="11" t="str">
        <f>IF(ISERROR(VLOOKUP(B414, Paste!$Q$3:$Q$245, 1, FALSE)), "", VLOOKUP(B414, Paste!$Q$3:$R$245, 2, FALSE))</f>
        <v/>
      </c>
      <c r="U414" s="18" t="str">
        <f>IF(VLOOKUP(B414, 'Points&amp;Potential'!$B$7:$O$943, 14, FALSE)=0, "", VLOOKUP(B414, 'Points&amp;Potential'!$B$7:$O$943, 14, FALSE))</f>
        <v/>
      </c>
      <c r="V414" s="7" t="str">
        <f>IF(ISERROR(VLOOKUP(B414, Paste!$T$3:$T$1045, 1, FALSE)), "", VLOOKUP(B414, Paste!$T$3:$U$1144, 2, FALSE))</f>
        <v/>
      </c>
    </row>
    <row r="415" spans="1:22">
      <c r="A415" s="11">
        <v>409</v>
      </c>
      <c r="B415" s="67" t="s">
        <v>439</v>
      </c>
      <c r="C415" s="11">
        <f>VLOOKUP(B415, Paste!$AG$3:$AH$2083, 2, FALSE)</f>
        <v>31.8</v>
      </c>
      <c r="D415" s="11" t="str">
        <f>VLOOKUP($B415, Paste!$A$3:$H$933, 6, FALSE)</f>
        <v>LW</v>
      </c>
      <c r="E415" s="11" t="str">
        <f>IFERROR(VLOOKUP($B415, Paste!$J$3:$L$933, 3, FALSE), "")</f>
        <v/>
      </c>
      <c r="F415" s="11" t="str">
        <f>IFERROR(VLOOKUP($B415, Paste!$J$3:$L$933, 2, FALSE), "")</f>
        <v/>
      </c>
      <c r="G415" s="11" t="str">
        <f>VLOOKUP($B415, Paste!$A$3:$H$933, 8, FALSE)</f>
        <v>NSH</v>
      </c>
      <c r="H415" s="71">
        <f>VLOOKUP($B415, Paste!$A$3:$H$933, 2, FALSE)</f>
        <v>78</v>
      </c>
      <c r="I415" s="71">
        <f>VLOOKUP($B415, Paste!$A$3:$H$933, 3, FALSE)</f>
        <v>13.00988111235408</v>
      </c>
      <c r="J415" s="71">
        <f t="shared" si="6"/>
        <v>11.711731387645923</v>
      </c>
      <c r="K415" s="71">
        <f>VLOOKUP($B415, Paste!$A$3:$H$933, 4, FALSE)</f>
        <v>24.721612500000003</v>
      </c>
      <c r="L415" s="11" t="str">
        <f>IF(ISBLANK(VLOOKUP(B415, 'SOG&amp;PlusMinus'!$B$7:$E$912, 3, FALSE)), "", VLOOKUP(B415,'SOG&amp;PlusMinus'!$B$7:$E$912, 3, FALSE))</f>
        <v>C</v>
      </c>
      <c r="M415" s="11" t="str">
        <f>IF(ISBLANK(VLOOKUP(B415, 'SOG&amp;PlusMinus'!$B$7:$E$912, 4, FALSE)), "", VLOOKUP(B415, 'SOG&amp;PlusMinus'!$B$7:$E$912, 4, FALSE))</f>
        <v/>
      </c>
      <c r="N415" s="71">
        <f>VLOOKUP($B415, Paste!$A$3:$H$933, 5, FALSE)</f>
        <v>24.944162436548226</v>
      </c>
      <c r="O415" s="11">
        <f>IF(ISERROR(VLOOKUP(B415, Paste!$AB$3:$AE$2349, 3, FALSE)), "", VLOOKUP(B415, Paste!$AB$3:$AE$2349, 3, FALSE))</f>
        <v>64</v>
      </c>
      <c r="P415" s="11">
        <f>IF(ISERROR(VLOOKUP(B415, Paste!$AB$3:$AC$2343, 2, FALSE)), "", VLOOKUP(B415, Paste!$AB$3:$AC$2343, 2, FALSE))</f>
        <v>62</v>
      </c>
      <c r="Q415" s="11">
        <f>IF(ISERROR(VLOOKUP(B415, Paste!$AB$3:$AE$2349, 4, FALSE)), "", VLOOKUP(B415, Paste!$AB$3:$AE$2349, 4, FALSE))</f>
        <v>94</v>
      </c>
      <c r="R415" s="11" t="str">
        <f>IF(ISERROR(VLOOKUP(B415, Paste!$N$3:$N$250, 1, FALSE)), "", VLOOKUP(B415, Paste!$N$3:$O$250, 2, FALSE))</f>
        <v/>
      </c>
      <c r="S415" s="27">
        <f>VLOOKUP($B415, Paste!$W$3:$Z$10064, IF($H$4="Cap Hit",3, IF($H$4="AAV", 4, 2)), FALSE)</f>
        <v>3.5</v>
      </c>
      <c r="T415" s="11" t="str">
        <f>IF(ISERROR(VLOOKUP(B415, Paste!$Q$3:$Q$245, 1, FALSE)), "", VLOOKUP(B415, Paste!$Q$3:$R$245, 2, FALSE))</f>
        <v/>
      </c>
      <c r="U415" s="18" t="str">
        <f>IF(VLOOKUP(B415, 'Points&amp;Potential'!$B$7:$O$943, 14, FALSE)=0, "", VLOOKUP(B415, 'Points&amp;Potential'!$B$7:$O$943, 14, FALSE))</f>
        <v/>
      </c>
      <c r="V415" s="7" t="str">
        <f>IF(ISERROR(VLOOKUP(B415, Paste!$T$3:$T$1045, 1, FALSE)), "", VLOOKUP(B415, Paste!$T$3:$U$1144, 2, FALSE))</f>
        <v/>
      </c>
    </row>
    <row r="416" spans="1:22">
      <c r="A416" s="11">
        <v>410</v>
      </c>
      <c r="B416" s="67" t="s">
        <v>440</v>
      </c>
      <c r="C416" s="11">
        <f>VLOOKUP(B416, Paste!$AG$3:$AH$2083, 2, FALSE)</f>
        <v>29</v>
      </c>
      <c r="D416" s="11" t="str">
        <f>VLOOKUP($B416, Paste!$A$3:$H$933, 6, FALSE)</f>
        <v>RW</v>
      </c>
      <c r="E416" s="11">
        <f>IFERROR(VLOOKUP($B416, Paste!$J$3:$L$933, 3, FALSE), "")</f>
        <v>30</v>
      </c>
      <c r="F416" s="11">
        <f>IFERROR(VLOOKUP($B416, Paste!$J$3:$L$933, 2, FALSE), "")</f>
        <v>50</v>
      </c>
      <c r="G416" s="11" t="str">
        <f>VLOOKUP($B416, Paste!$A$3:$H$933, 8, FALSE)</f>
        <v>WAS</v>
      </c>
      <c r="H416" s="71">
        <f>VLOOKUP($B416, Paste!$A$3:$H$933, 2, FALSE)</f>
        <v>76.333333333333329</v>
      </c>
      <c r="I416" s="71">
        <f>VLOOKUP($B416, Paste!$A$3:$H$933, 3, FALSE)</f>
        <v>13.739999999999998</v>
      </c>
      <c r="J416" s="71">
        <f t="shared" si="6"/>
        <v>10.979609748263886</v>
      </c>
      <c r="K416" s="71">
        <f>VLOOKUP($B416, Paste!$A$3:$H$933, 4, FALSE)</f>
        <v>24.719609748263885</v>
      </c>
      <c r="L416" s="11" t="str">
        <f>IF(ISBLANK(VLOOKUP(B416, 'SOG&amp;PlusMinus'!$B$7:$E$912, 3, FALSE)), "", VLOOKUP(B416,'SOG&amp;PlusMinus'!$B$7:$E$912, 3, FALSE))</f>
        <v>C</v>
      </c>
      <c r="M416" s="11" t="str">
        <f>IF(ISBLANK(VLOOKUP(B416, 'SOG&amp;PlusMinus'!$B$7:$E$912, 4, FALSE)), "", VLOOKUP(B416, 'SOG&amp;PlusMinus'!$B$7:$E$912, 4, FALSE))</f>
        <v/>
      </c>
      <c r="N416" s="71">
        <f>VLOOKUP($B416, Paste!$A$3:$H$933, 5, FALSE)</f>
        <v>17.799701046337816</v>
      </c>
      <c r="O416" s="11">
        <f>IF(ISERROR(VLOOKUP(B416, Paste!$AB$3:$AE$2349, 3, FALSE)), "", VLOOKUP(B416, Paste!$AB$3:$AE$2349, 3, FALSE))</f>
        <v>86</v>
      </c>
      <c r="P416" s="11">
        <f>IF(ISERROR(VLOOKUP(B416, Paste!$AB$3:$AC$2343, 2, FALSE)), "", VLOOKUP(B416, Paste!$AB$3:$AC$2343, 2, FALSE))</f>
        <v>41</v>
      </c>
      <c r="Q416" s="11">
        <f>IF(ISERROR(VLOOKUP(B416, Paste!$AB$3:$AE$2349, 4, FALSE)), "", VLOOKUP(B416, Paste!$AB$3:$AE$2349, 4, FALSE))</f>
        <v>137</v>
      </c>
      <c r="R416" s="11" t="str">
        <f>IF(ISERROR(VLOOKUP(B416, Paste!$N$3:$N$250, 1, FALSE)), "", VLOOKUP(B416, Paste!$N$3:$O$250, 2, FALSE))</f>
        <v/>
      </c>
      <c r="S416" s="27">
        <f>VLOOKUP($B416, Paste!$W$3:$Z$10064, IF($H$4="Cap Hit",3, IF($H$4="AAV", 4, 2)), FALSE)</f>
        <v>2.75</v>
      </c>
      <c r="T416" s="11" t="str">
        <f>IF(ISERROR(VLOOKUP(B416, Paste!$Q$3:$Q$245, 1, FALSE)), "", VLOOKUP(B416, Paste!$Q$3:$R$245, 2, FALSE))</f>
        <v/>
      </c>
      <c r="U416" s="18" t="str">
        <f>IF(VLOOKUP(B416, 'Points&amp;Potential'!$B$7:$O$943, 14, FALSE)=0, "", VLOOKUP(B416, 'Points&amp;Potential'!$B$7:$O$943, 14, FALSE))</f>
        <v/>
      </c>
      <c r="V416" s="7" t="str">
        <f>IF(ISERROR(VLOOKUP(B416, Paste!$T$3:$T$1045, 1, FALSE)), "", VLOOKUP(B416, Paste!$T$3:$U$1144, 2, FALSE))</f>
        <v/>
      </c>
    </row>
    <row r="417" spans="1:22">
      <c r="A417" s="11">
        <v>411</v>
      </c>
      <c r="B417" s="67" t="s">
        <v>441</v>
      </c>
      <c r="C417" s="11">
        <f>VLOOKUP(B417, Paste!$AG$3:$AH$2083, 2, FALSE)</f>
        <v>20</v>
      </c>
      <c r="D417" s="11" t="str">
        <f>VLOOKUP($B417, Paste!$A$3:$H$933, 6, FALSE)</f>
        <v>LD</v>
      </c>
      <c r="E417" s="11">
        <f>IFERROR(VLOOKUP($B417, Paste!$J$3:$L$933, 3, FALSE), "")</f>
        <v>48</v>
      </c>
      <c r="F417" s="11">
        <f>IFERROR(VLOOKUP($B417, Paste!$J$3:$L$933, 2, FALSE), "")</f>
        <v>70</v>
      </c>
      <c r="G417" s="11" t="str">
        <f>VLOOKUP($B417, Paste!$A$3:$H$933, 8, FALSE)</f>
        <v>SJS</v>
      </c>
      <c r="H417" s="71">
        <f>VLOOKUP($B417, Paste!$A$3:$H$933, 2, FALSE)</f>
        <v>68</v>
      </c>
      <c r="I417" s="71">
        <f>VLOOKUP($B417, Paste!$A$3:$H$933, 3, FALSE)</f>
        <v>3.511402469135803</v>
      </c>
      <c r="J417" s="71">
        <f t="shared" si="6"/>
        <v>21.208104725986153</v>
      </c>
      <c r="K417" s="71">
        <f>VLOOKUP($B417, Paste!$A$3:$H$933, 4, FALSE)</f>
        <v>24.719507195121956</v>
      </c>
      <c r="L417" s="11" t="str">
        <f>IF(ISBLANK(VLOOKUP(B417, 'SOG&amp;PlusMinus'!$B$7:$E$912, 3, FALSE)), "", VLOOKUP(B417,'SOG&amp;PlusMinus'!$B$7:$E$912, 3, FALSE))</f>
        <v>C</v>
      </c>
      <c r="M417" s="11">
        <f>IF(ISBLANK(VLOOKUP(B417, 'SOG&amp;PlusMinus'!$B$7:$E$912, 4, FALSE)), "", VLOOKUP(B417, 'SOG&amp;PlusMinus'!$B$7:$E$912, 4, FALSE))</f>
        <v>2</v>
      </c>
      <c r="N417" s="71">
        <f>VLOOKUP($B417, Paste!$A$3:$H$933, 5, FALSE)</f>
        <v>20.399999999999999</v>
      </c>
      <c r="O417" s="11">
        <f>IF(ISERROR(VLOOKUP(B417, Paste!$AB$3:$AE$2349, 3, FALSE)), "", VLOOKUP(B417, Paste!$AB$3:$AE$2349, 3, FALSE))</f>
        <v>77</v>
      </c>
      <c r="P417" s="11">
        <f>IF(ISERROR(VLOOKUP(B417, Paste!$AB$3:$AC$2343, 2, FALSE)), "", VLOOKUP(B417, Paste!$AB$3:$AC$2343, 2, FALSE))</f>
        <v>73</v>
      </c>
      <c r="Q417" s="11">
        <f>IF(ISERROR(VLOOKUP(B417, Paste!$AB$3:$AE$2349, 4, FALSE)), "", VLOOKUP(B417, Paste!$AB$3:$AE$2349, 4, FALSE))</f>
        <v>88</v>
      </c>
      <c r="R417" s="11" t="str">
        <f>IF(ISERROR(VLOOKUP(B417, Paste!$N$3:$N$250, 1, FALSE)), "", VLOOKUP(B417, Paste!$N$3:$O$250, 2, FALSE))</f>
        <v/>
      </c>
      <c r="S417" s="27">
        <f>VLOOKUP($B417, Paste!$W$3:$Z$10064, IF($H$4="Cap Hit",3, IF($H$4="AAV", 4, 2)), FALSE)</f>
        <v>1.725833</v>
      </c>
      <c r="T417" s="11" t="str">
        <f>IF(ISERROR(VLOOKUP(B417, Paste!$Q$3:$Q$245, 1, FALSE)), "", VLOOKUP(B417, Paste!$Q$3:$R$245, 2, FALSE))</f>
        <v/>
      </c>
      <c r="U417" s="18" t="str">
        <f>IF(VLOOKUP(B417, 'Points&amp;Potential'!$B$7:$O$943, 14, FALSE)=0, "", VLOOKUP(B417, 'Points&amp;Potential'!$B$7:$O$943, 14, FALSE))</f>
        <v/>
      </c>
      <c r="V417" s="7" t="str">
        <f>IF(ISERROR(VLOOKUP(B417, Paste!$T$3:$T$1045, 1, FALSE)), "", VLOOKUP(B417, Paste!$T$3:$U$1144, 2, FALSE))</f>
        <v/>
      </c>
    </row>
    <row r="418" spans="1:22">
      <c r="A418" s="11">
        <v>412</v>
      </c>
      <c r="B418" s="10" t="s">
        <v>442</v>
      </c>
      <c r="C418" s="11">
        <f>VLOOKUP(B418, Paste!$AG$3:$AH$2083, 2, FALSE)</f>
        <v>21.3</v>
      </c>
      <c r="D418" s="11" t="str">
        <f>VLOOKUP($B418, Paste!$A$3:$H$933, 6, FALSE)</f>
        <v>RD</v>
      </c>
      <c r="E418" s="11" t="str">
        <f>IFERROR(VLOOKUP($B418, Paste!$J$3:$L$933, 3, FALSE), "")</f>
        <v/>
      </c>
      <c r="F418" s="11" t="str">
        <f>IFERROR(VLOOKUP($B418, Paste!$J$3:$L$933, 2, FALSE), "")</f>
        <v/>
      </c>
      <c r="G418" s="11" t="str">
        <f>VLOOKUP($B418, Paste!$A$3:$H$933, 8, FALSE)</f>
        <v>DET</v>
      </c>
      <c r="H418" s="71">
        <f>VLOOKUP($B418, Paste!$A$3:$H$933, 2, FALSE)</f>
        <v>65</v>
      </c>
      <c r="I418" s="71">
        <f>VLOOKUP($B418, Paste!$A$3:$H$933, 3, FALSE)</f>
        <v>7.8</v>
      </c>
      <c r="J418" s="71">
        <f t="shared" si="6"/>
        <v>16.791233333333338</v>
      </c>
      <c r="K418" s="71">
        <f>VLOOKUP($B418, Paste!$A$3:$H$933, 4, FALSE)</f>
        <v>24.591233333333339</v>
      </c>
      <c r="L418" s="11" t="str">
        <f>IF(ISBLANK(VLOOKUP(B418, 'SOG&amp;PlusMinus'!$B$7:$E$912, 3, FALSE)), "", VLOOKUP(B418,'SOG&amp;PlusMinus'!$B$7:$E$912, 3, FALSE))</f>
        <v>D</v>
      </c>
      <c r="M418" s="11">
        <f>IF(ISBLANK(VLOOKUP(B418, 'SOG&amp;PlusMinus'!$B$7:$E$912, 4, FALSE)), "", VLOOKUP(B418, 'SOG&amp;PlusMinus'!$B$7:$E$912, 4, FALSE))</f>
        <v>2</v>
      </c>
      <c r="N418" s="71">
        <f>VLOOKUP($B418, Paste!$A$3:$H$933, 5, FALSE)</f>
        <v>14.3</v>
      </c>
      <c r="O418" s="11">
        <f>IF(ISERROR(VLOOKUP(B418, Paste!$AB$3:$AE$2349, 3, FALSE)), "", VLOOKUP(B418, Paste!$AB$3:$AE$2349, 3, FALSE))</f>
        <v>23</v>
      </c>
      <c r="P418" s="11">
        <f>IF(ISERROR(VLOOKUP(B418, Paste!$AB$3:$AC$2343, 2, FALSE)), "", VLOOKUP(B418, Paste!$AB$3:$AC$2343, 2, FALSE))</f>
        <v>62</v>
      </c>
      <c r="Q418" s="11">
        <f>IF(ISERROR(VLOOKUP(B418, Paste!$AB$3:$AE$2349, 4, FALSE)), "", VLOOKUP(B418, Paste!$AB$3:$AE$2349, 4, FALSE))</f>
        <v>78</v>
      </c>
      <c r="R418" s="11" t="str">
        <f>IF(ISERROR(VLOOKUP(B418, Paste!$N$3:$N$250, 1, FALSE)), "", VLOOKUP(B418, Paste!$N$3:$O$250, 2, FALSE))</f>
        <v/>
      </c>
      <c r="S418" s="27">
        <f>VLOOKUP($B418, Paste!$W$3:$Z$10064, IF($H$4="Cap Hit",3, IF($H$4="AAV", 4, 2)), FALSE)</f>
        <v>1.4183330000000001</v>
      </c>
      <c r="T418" s="11" t="str">
        <f>IF(ISERROR(VLOOKUP(B418, Paste!$Q$3:$Q$245, 1, FALSE)), "", VLOOKUP(B418, Paste!$Q$3:$R$245, 2, FALSE))</f>
        <v/>
      </c>
      <c r="U418" s="18" t="str">
        <f>IF(VLOOKUP(B418, 'Points&amp;Potential'!$B$7:$O$943, 14, FALSE)=0, "", VLOOKUP(B418, 'Points&amp;Potential'!$B$7:$O$943, 14, FALSE))</f>
        <v/>
      </c>
      <c r="V418" s="7" t="str">
        <f>IF(ISERROR(VLOOKUP(B418, Paste!$T$3:$T$1045, 1, FALSE)), "", VLOOKUP(B418, Paste!$T$3:$U$1144, 2, FALSE))</f>
        <v/>
      </c>
    </row>
    <row r="419" spans="1:22">
      <c r="A419" s="11">
        <v>413</v>
      </c>
      <c r="B419" s="67" t="s">
        <v>443</v>
      </c>
      <c r="C419" s="11">
        <f>VLOOKUP(B419, Paste!$AG$3:$AH$2083, 2, FALSE)</f>
        <v>20.3</v>
      </c>
      <c r="D419" s="11" t="str">
        <f>VLOOKUP($B419, Paste!$A$3:$H$933, 6, FALSE)</f>
        <v>LW</v>
      </c>
      <c r="E419" s="11">
        <f>IFERROR(VLOOKUP($B419, Paste!$J$3:$L$933, 3, FALSE), "")</f>
        <v>45</v>
      </c>
      <c r="F419" s="11">
        <f>IFERROR(VLOOKUP($B419, Paste!$J$3:$L$933, 2, FALSE), "")</f>
        <v>80</v>
      </c>
      <c r="G419" s="11" t="str">
        <f>VLOOKUP($B419, Paste!$A$3:$H$933, 8, FALSE)</f>
        <v>VGK</v>
      </c>
      <c r="H419" s="71">
        <f>VLOOKUP($B419, Paste!$A$3:$H$933, 2, FALSE)</f>
        <v>52</v>
      </c>
      <c r="I419" s="71">
        <f>VLOOKUP($B419, Paste!$A$3:$H$933, 3, FALSE)</f>
        <v>11.44</v>
      </c>
      <c r="J419" s="71">
        <f t="shared" si="6"/>
        <v>13.133329268292689</v>
      </c>
      <c r="K419" s="71">
        <f>VLOOKUP($B419, Paste!$A$3:$H$933, 4, FALSE)</f>
        <v>24.573329268292689</v>
      </c>
      <c r="L419" s="11" t="str">
        <f>IF(ISBLANK(VLOOKUP(B419, 'SOG&amp;PlusMinus'!$B$7:$E$912, 3, FALSE)), "", VLOOKUP(B419,'SOG&amp;PlusMinus'!$B$7:$E$912, 3, FALSE))</f>
        <v>C</v>
      </c>
      <c r="M419" s="11" t="str">
        <f>IF(ISBLANK(VLOOKUP(B419, 'SOG&amp;PlusMinus'!$B$7:$E$912, 4, FALSE)), "", VLOOKUP(B419, 'SOG&amp;PlusMinus'!$B$7:$E$912, 4, FALSE))</f>
        <v/>
      </c>
      <c r="N419" s="71">
        <f>VLOOKUP($B419, Paste!$A$3:$H$933, 5, FALSE)</f>
        <v>15.6</v>
      </c>
      <c r="O419" s="11">
        <f>IF(ISERROR(VLOOKUP(B419, Paste!$AB$3:$AE$2349, 3, FALSE)), "", VLOOKUP(B419, Paste!$AB$3:$AE$2349, 3, FALSE))</f>
        <v>16</v>
      </c>
      <c r="P419" s="11">
        <f>IF(ISERROR(VLOOKUP(B419, Paste!$AB$3:$AC$2343, 2, FALSE)), "", VLOOKUP(B419, Paste!$AB$3:$AC$2343, 2, FALSE))</f>
        <v>21</v>
      </c>
      <c r="Q419" s="11">
        <f>IF(ISERROR(VLOOKUP(B419, Paste!$AB$3:$AE$2349, 4, FALSE)), "", VLOOKUP(B419, Paste!$AB$3:$AE$2349, 4, FALSE))</f>
        <v>94</v>
      </c>
      <c r="R419" s="11">
        <f>IF(ISERROR(VLOOKUP(B419, Paste!$N$3:$N$250, 1, FALSE)), "", VLOOKUP(B419, Paste!$N$3:$O$250, 2, FALSE))</f>
        <v>50</v>
      </c>
      <c r="S419" s="27">
        <f>VLOOKUP($B419, Paste!$W$3:$Z$10064, IF($H$4="Cap Hit",3, IF($H$4="AAV", 4, 2)), FALSE)</f>
        <v>1.2250000000000001</v>
      </c>
      <c r="T419" s="11" t="str">
        <f>IF(ISERROR(VLOOKUP(B419, Paste!$Q$3:$Q$245, 1, FALSE)), "", VLOOKUP(B419, Paste!$Q$3:$R$245, 2, FALSE))</f>
        <v/>
      </c>
      <c r="U419" s="18" t="str">
        <f>IF(VLOOKUP(B419, 'Points&amp;Potential'!$B$7:$O$943, 14, FALSE)=0, "", VLOOKUP(B419, 'Points&amp;Potential'!$B$7:$O$943, 14, FALSE))</f>
        <v/>
      </c>
      <c r="V419" s="7" t="str">
        <f>IF(ISERROR(VLOOKUP(B419, Paste!$T$3:$T$1045, 1, FALSE)), "", VLOOKUP(B419, Paste!$T$3:$U$1144, 2, FALSE))</f>
        <v>Y</v>
      </c>
    </row>
    <row r="420" spans="1:22">
      <c r="A420" s="11">
        <v>414</v>
      </c>
      <c r="B420" s="67" t="s">
        <v>444</v>
      </c>
      <c r="C420" s="11">
        <f>VLOOKUP(B420, Paste!$AG$3:$AH$2083, 2, FALSE)</f>
        <v>26</v>
      </c>
      <c r="D420" s="11" t="str">
        <f>VLOOKUP($B420, Paste!$A$3:$H$933, 6, FALSE)</f>
        <v>LD</v>
      </c>
      <c r="E420" s="11">
        <f>IFERROR(VLOOKUP($B420, Paste!$J$3:$L$933, 3, FALSE), "")</f>
        <v>33</v>
      </c>
      <c r="F420" s="11">
        <f>IFERROR(VLOOKUP($B420, Paste!$J$3:$L$933, 2, FALSE), "")</f>
        <v>45</v>
      </c>
      <c r="G420" s="11" t="str">
        <f>VLOOKUP($B420, Paste!$A$3:$H$933, 8, FALSE)</f>
        <v>TBL</v>
      </c>
      <c r="H420" s="71">
        <f>VLOOKUP($B420, Paste!$A$3:$H$933, 2, FALSE)</f>
        <v>74</v>
      </c>
      <c r="I420" s="71">
        <f>VLOOKUP($B420, Paste!$A$3:$H$933, 3, FALSE)</f>
        <v>4.8515139623327901</v>
      </c>
      <c r="J420" s="71">
        <f t="shared" si="6"/>
        <v>19.690380482111657</v>
      </c>
      <c r="K420" s="71">
        <f>VLOOKUP($B420, Paste!$A$3:$H$933, 4, FALSE)</f>
        <v>24.541894444444445</v>
      </c>
      <c r="L420" s="11" t="str">
        <f>IF(ISBLANK(VLOOKUP(B420, 'SOG&amp;PlusMinus'!$B$7:$E$912, 3, FALSE)), "", VLOOKUP(B420,'SOG&amp;PlusMinus'!$B$7:$E$912, 3, FALSE))</f>
        <v>C</v>
      </c>
      <c r="M420" s="11" t="str">
        <f>IF(ISBLANK(VLOOKUP(B420, 'SOG&amp;PlusMinus'!$B$7:$E$912, 4, FALSE)), "", VLOOKUP(B420, 'SOG&amp;PlusMinus'!$B$7:$E$912, 4, FALSE))</f>
        <v/>
      </c>
      <c r="N420" s="71">
        <f>VLOOKUP($B420, Paste!$A$3:$H$933, 5, FALSE)</f>
        <v>43.774647887323944</v>
      </c>
      <c r="O420" s="11">
        <f>IF(ISERROR(VLOOKUP(B420, Paste!$AB$3:$AE$2349, 3, FALSE)), "", VLOOKUP(B420, Paste!$AB$3:$AE$2349, 3, FALSE))</f>
        <v>63</v>
      </c>
      <c r="P420" s="11">
        <f>IF(ISERROR(VLOOKUP(B420, Paste!$AB$3:$AC$2343, 2, FALSE)), "", VLOOKUP(B420, Paste!$AB$3:$AC$2343, 2, FALSE))</f>
        <v>89</v>
      </c>
      <c r="Q420" s="11">
        <f>IF(ISERROR(VLOOKUP(B420, Paste!$AB$3:$AE$2349, 4, FALSE)), "", VLOOKUP(B420, Paste!$AB$3:$AE$2349, 4, FALSE))</f>
        <v>96</v>
      </c>
      <c r="R420" s="11" t="str">
        <f>IF(ISERROR(VLOOKUP(B420, Paste!$N$3:$N$250, 1, FALSE)), "", VLOOKUP(B420, Paste!$N$3:$O$250, 2, FALSE))</f>
        <v/>
      </c>
      <c r="S420" s="27">
        <f>VLOOKUP($B420, Paste!$W$3:$Z$10064, IF($H$4="Cap Hit",3, IF($H$4="AAV", 4, 2)), FALSE)</f>
        <v>6.75</v>
      </c>
      <c r="T420" s="11" t="str">
        <f>IF(ISERROR(VLOOKUP(B420, Paste!$Q$3:$Q$245, 1, FALSE)), "", VLOOKUP(B420, Paste!$Q$3:$R$245, 2, FALSE))</f>
        <v/>
      </c>
      <c r="U420" s="18" t="str">
        <f>IF(VLOOKUP(B420, 'Points&amp;Potential'!$B$7:$O$943, 14, FALSE)=0, "", VLOOKUP(B420, 'Points&amp;Potential'!$B$7:$O$943, 14, FALSE))</f>
        <v/>
      </c>
      <c r="V420" s="7" t="str">
        <f>IF(ISERROR(VLOOKUP(B420, Paste!$T$3:$T$1045, 1, FALSE)), "", VLOOKUP(B420, Paste!$T$3:$U$1144, 2, FALSE))</f>
        <v/>
      </c>
    </row>
    <row r="421" spans="1:22">
      <c r="A421" s="11">
        <v>415</v>
      </c>
      <c r="B421" s="10" t="s">
        <v>445</v>
      </c>
      <c r="C421" s="11">
        <f>VLOOKUP(B421, Paste!$AG$3:$AH$2083, 2, FALSE)</f>
        <v>21.4</v>
      </c>
      <c r="D421" s="11" t="str">
        <f>VLOOKUP($B421, Paste!$A$3:$H$933, 6, FALSE)</f>
        <v>LD</v>
      </c>
      <c r="E421" s="11">
        <f>IFERROR(VLOOKUP($B421, Paste!$J$3:$L$933, 3, FALSE), "")</f>
        <v>33</v>
      </c>
      <c r="F421" s="11">
        <f>IFERROR(VLOOKUP($B421, Paste!$J$3:$L$933, 2, FALSE), "")</f>
        <v>45</v>
      </c>
      <c r="G421" s="11" t="str">
        <f>VLOOKUP($B421, Paste!$A$3:$H$933, 8, FALSE)</f>
        <v>UTA</v>
      </c>
      <c r="H421" s="71">
        <f>VLOOKUP($B421, Paste!$A$3:$H$933, 2, FALSE)</f>
        <v>74</v>
      </c>
      <c r="I421" s="71">
        <f>VLOOKUP($B421, Paste!$A$3:$H$933, 3, FALSE)</f>
        <v>3.2296888888888891</v>
      </c>
      <c r="J421" s="71">
        <f t="shared" si="6"/>
        <v>21.099555074525753</v>
      </c>
      <c r="K421" s="71">
        <f>VLOOKUP($B421, Paste!$A$3:$H$933, 4, FALSE)</f>
        <v>24.329243963414644</v>
      </c>
      <c r="L421" s="11" t="str">
        <f>IF(ISBLANK(VLOOKUP(B421, 'SOG&amp;PlusMinus'!$B$7:$E$912, 3, FALSE)), "", VLOOKUP(B421,'SOG&amp;PlusMinus'!$B$7:$E$912, 3, FALSE))</f>
        <v>C</v>
      </c>
      <c r="M421" s="11" t="str">
        <f>IF(ISBLANK(VLOOKUP(B421, 'SOG&amp;PlusMinus'!$B$7:$E$912, 4, FALSE)), "", VLOOKUP(B421, 'SOG&amp;PlusMinus'!$B$7:$E$912, 4, FALSE))</f>
        <v/>
      </c>
      <c r="N421" s="71">
        <f>VLOOKUP($B421, Paste!$A$3:$H$933, 5, FALSE)</f>
        <v>29.6</v>
      </c>
      <c r="O421" s="11">
        <f>IF(ISERROR(VLOOKUP(B421, Paste!$AB$3:$AE$2349, 3, FALSE)), "", VLOOKUP(B421, Paste!$AB$3:$AE$2349, 3, FALSE))</f>
        <v>44</v>
      </c>
      <c r="P421" s="11">
        <f>IF(ISERROR(VLOOKUP(B421, Paste!$AB$3:$AC$2343, 2, FALSE)), "", VLOOKUP(B421, Paste!$AB$3:$AC$2343, 2, FALSE))</f>
        <v>81</v>
      </c>
      <c r="Q421" s="11">
        <f>IF(ISERROR(VLOOKUP(B421, Paste!$AB$3:$AE$2349, 4, FALSE)), "", VLOOKUP(B421, Paste!$AB$3:$AE$2349, 4, FALSE))</f>
        <v>75</v>
      </c>
      <c r="R421" s="11" t="str">
        <f>IF(ISERROR(VLOOKUP(B421, Paste!$N$3:$N$250, 1, FALSE)), "", VLOOKUP(B421, Paste!$N$3:$O$250, 2, FALSE))</f>
        <v/>
      </c>
      <c r="S421" s="27">
        <f>VLOOKUP($B421, Paste!$W$3:$Z$10064, IF($H$4="Cap Hit",3, IF($H$4="AAV", 4, 2)), FALSE)</f>
        <v>1.95</v>
      </c>
      <c r="T421" s="11" t="str">
        <f>IF(ISERROR(VLOOKUP(B421, Paste!$Q$3:$Q$245, 1, FALSE)), "", VLOOKUP(B421, Paste!$Q$3:$R$245, 2, FALSE))</f>
        <v/>
      </c>
      <c r="U421" s="18" t="str">
        <f>IF(VLOOKUP(B421, 'Points&amp;Potential'!$B$7:$O$943, 14, FALSE)=0, "", VLOOKUP(B421, 'Points&amp;Potential'!$B$7:$O$943, 14, FALSE))</f>
        <v/>
      </c>
      <c r="V421" s="7" t="str">
        <f>IF(ISERROR(VLOOKUP(B421, Paste!$T$3:$T$1045, 1, FALSE)), "", VLOOKUP(B421, Paste!$T$3:$U$1144, 2, FALSE))</f>
        <v/>
      </c>
    </row>
    <row r="422" spans="1:22">
      <c r="A422" s="11">
        <v>416</v>
      </c>
      <c r="B422" s="67" t="s">
        <v>446</v>
      </c>
      <c r="C422" s="11">
        <f>VLOOKUP(B422, Paste!$AG$3:$AH$2083, 2, FALSE)</f>
        <v>34.1</v>
      </c>
      <c r="D422" s="11" t="str">
        <f>VLOOKUP($B422, Paste!$A$3:$H$933, 6, FALSE)</f>
        <v>LW</v>
      </c>
      <c r="E422" s="11" t="str">
        <f>IFERROR(VLOOKUP($B422, Paste!$J$3:$L$933, 3, FALSE), "")</f>
        <v/>
      </c>
      <c r="F422" s="11" t="str">
        <f>IFERROR(VLOOKUP($B422, Paste!$J$3:$L$933, 2, FALSE), "")</f>
        <v/>
      </c>
      <c r="G422" s="11" t="str">
        <f>VLOOKUP($B422, Paste!$A$3:$H$933, 8, FALSE)</f>
        <v>UFA</v>
      </c>
      <c r="H422" s="71">
        <f>VLOOKUP($B422, Paste!$A$3:$H$933, 2, FALSE)</f>
        <v>61.333333333333336</v>
      </c>
      <c r="I422" s="71">
        <f>VLOOKUP($B422, Paste!$A$3:$H$933, 3, FALSE)</f>
        <v>13.689685115040565</v>
      </c>
      <c r="J422" s="71">
        <f t="shared" si="6"/>
        <v>10.550595634959436</v>
      </c>
      <c r="K422" s="71">
        <f>VLOOKUP($B422, Paste!$A$3:$H$933, 4, FALSE)</f>
        <v>24.24028075</v>
      </c>
      <c r="L422" s="11" t="str">
        <f>IF(ISBLANK(VLOOKUP(B422, 'SOG&amp;PlusMinus'!$B$7:$E$912, 3, FALSE)), "", VLOOKUP(B422,'SOG&amp;PlusMinus'!$B$7:$E$912, 3, FALSE))</f>
        <v>C</v>
      </c>
      <c r="M422" s="11" t="str">
        <f>IF(ISBLANK(VLOOKUP(B422, 'SOG&amp;PlusMinus'!$B$7:$E$912, 4, FALSE)), "", VLOOKUP(B422, 'SOG&amp;PlusMinus'!$B$7:$E$912, 4, FALSE))</f>
        <v/>
      </c>
      <c r="N422" s="71">
        <f>VLOOKUP($B422, Paste!$A$3:$H$933, 5, FALSE)</f>
        <v>25.498127340823974</v>
      </c>
      <c r="O422" s="11" t="str">
        <f>IF(ISERROR(VLOOKUP(B422, Paste!$AB$3:$AE$2349, 3, FALSE)), "", VLOOKUP(B422, Paste!$AB$3:$AE$2349, 3, FALSE))</f>
        <v/>
      </c>
      <c r="P422" s="11" t="str">
        <f>IF(ISERROR(VLOOKUP(B422, Paste!$AB$3:$AC$2343, 2, FALSE)), "", VLOOKUP(B422, Paste!$AB$3:$AC$2343, 2, FALSE))</f>
        <v/>
      </c>
      <c r="Q422" s="11" t="str">
        <f>IF(ISERROR(VLOOKUP(B422, Paste!$AB$3:$AE$2349, 4, FALSE)), "", VLOOKUP(B422, Paste!$AB$3:$AE$2349, 4, FALSE))</f>
        <v/>
      </c>
      <c r="R422" s="11" t="str">
        <f>IF(ISERROR(VLOOKUP(B422, Paste!$N$3:$N$250, 1, FALSE)), "", VLOOKUP(B422, Paste!$N$3:$O$250, 2, FALSE))</f>
        <v/>
      </c>
      <c r="S422" s="27" t="e">
        <f>VLOOKUP($B422, Paste!$W$3:$Z$10064, IF($H$4="Cap Hit",3, IF($H$4="AAV", 4, 2)), FALSE)</f>
        <v>#N/A</v>
      </c>
      <c r="T422" s="11" t="str">
        <f>IF(ISERROR(VLOOKUP(B422, Paste!$Q$3:$Q$245, 1, FALSE)), "", VLOOKUP(B422, Paste!$Q$3:$R$245, 2, FALSE))</f>
        <v/>
      </c>
      <c r="U422" s="18" t="str">
        <f>IF(VLOOKUP(B422, 'Points&amp;Potential'!$B$7:$O$943, 14, FALSE)=0, "", VLOOKUP(B422, 'Points&amp;Potential'!$B$7:$O$943, 14, FALSE))</f>
        <v/>
      </c>
      <c r="V422" s="7" t="str">
        <f>IF(ISERROR(VLOOKUP(B422, Paste!$T$3:$T$1045, 1, FALSE)), "", VLOOKUP(B422, Paste!$T$3:$U$1144, 2, FALSE))</f>
        <v/>
      </c>
    </row>
    <row r="423" spans="1:22">
      <c r="A423" s="11">
        <v>417</v>
      </c>
      <c r="B423" s="67" t="s">
        <v>447</v>
      </c>
      <c r="C423" s="11">
        <f>VLOOKUP(B423, Paste!$AG$3:$AH$2083, 2, FALSE)</f>
        <v>24.9</v>
      </c>
      <c r="D423" s="11" t="str">
        <f>VLOOKUP($B423, Paste!$A$3:$H$933, 6, FALSE)</f>
        <v>LW</v>
      </c>
      <c r="E423" s="11">
        <f>IFERROR(VLOOKUP($B423, Paste!$J$3:$L$933, 3, FALSE), "")</f>
        <v>37</v>
      </c>
      <c r="F423" s="11">
        <f>IFERROR(VLOOKUP($B423, Paste!$J$3:$L$933, 2, FALSE), "")</f>
        <v>57</v>
      </c>
      <c r="G423" s="11" t="str">
        <f>VLOOKUP($B423, Paste!$A$3:$H$933, 8, FALSE)</f>
        <v>PIT</v>
      </c>
      <c r="H423" s="71">
        <f>VLOOKUP($B423, Paste!$A$3:$H$933, 2, FALSE)</f>
        <v>66</v>
      </c>
      <c r="I423" s="71">
        <f>VLOOKUP($B423, Paste!$A$3:$H$933, 3, FALSE)</f>
        <v>8.8077823093531116</v>
      </c>
      <c r="J423" s="71">
        <f t="shared" si="6"/>
        <v>15.316042690646889</v>
      </c>
      <c r="K423" s="71">
        <f>VLOOKUP($B423, Paste!$A$3:$H$933, 4, FALSE)</f>
        <v>24.123825</v>
      </c>
      <c r="L423" s="11" t="str">
        <f>IF(ISBLANK(VLOOKUP(B423, 'SOG&amp;PlusMinus'!$B$7:$E$912, 3, FALSE)), "", VLOOKUP(B423,'SOG&amp;PlusMinus'!$B$7:$E$912, 3, FALSE))</f>
        <v>C</v>
      </c>
      <c r="M423" s="11" t="str">
        <f>IF(ISBLANK(VLOOKUP(B423, 'SOG&amp;PlusMinus'!$B$7:$E$912, 4, FALSE)), "", VLOOKUP(B423, 'SOG&amp;PlusMinus'!$B$7:$E$912, 4, FALSE))</f>
        <v/>
      </c>
      <c r="N423" s="71">
        <f>VLOOKUP($B423, Paste!$A$3:$H$933, 5, FALSE)</f>
        <v>26.400000000000002</v>
      </c>
      <c r="O423" s="11">
        <f>IF(ISERROR(VLOOKUP(B423, Paste!$AB$3:$AE$2349, 3, FALSE)), "", VLOOKUP(B423, Paste!$AB$3:$AE$2349, 3, FALSE))</f>
        <v>119</v>
      </c>
      <c r="P423" s="11">
        <f>IF(ISERROR(VLOOKUP(B423, Paste!$AB$3:$AC$2343, 2, FALSE)), "", VLOOKUP(B423, Paste!$AB$3:$AC$2343, 2, FALSE))</f>
        <v>23</v>
      </c>
      <c r="Q423" s="11">
        <f>IF(ISERROR(VLOOKUP(B423, Paste!$AB$3:$AE$2349, 4, FALSE)), "", VLOOKUP(B423, Paste!$AB$3:$AE$2349, 4, FALSE))</f>
        <v>86</v>
      </c>
      <c r="R423" s="11" t="str">
        <f>IF(ISERROR(VLOOKUP(B423, Paste!$N$3:$N$250, 1, FALSE)), "", VLOOKUP(B423, Paste!$N$3:$O$250, 2, FALSE))</f>
        <v/>
      </c>
      <c r="S423" s="27">
        <f>VLOOKUP($B423, Paste!$W$3:$Z$10064, IF($H$4="Cap Hit",3, IF($H$4="AAV", 4, 2)), FALSE)</f>
        <v>1.125</v>
      </c>
      <c r="T423" s="11" t="str">
        <f>IF(ISERROR(VLOOKUP(B423, Paste!$Q$3:$Q$245, 1, FALSE)), "", VLOOKUP(B423, Paste!$Q$3:$R$245, 2, FALSE))</f>
        <v/>
      </c>
      <c r="U423" s="18" t="str">
        <f>IF(VLOOKUP(B423, 'Points&amp;Potential'!$B$7:$O$943, 14, FALSE)=0, "", VLOOKUP(B423, 'Points&amp;Potential'!$B$7:$O$943, 14, FALSE))</f>
        <v/>
      </c>
      <c r="V423" s="7" t="str">
        <f>IF(ISERROR(VLOOKUP(B423, Paste!$T$3:$T$1045, 1, FALSE)), "", VLOOKUP(B423, Paste!$T$3:$U$1144, 2, FALSE))</f>
        <v/>
      </c>
    </row>
    <row r="424" spans="1:22">
      <c r="A424" s="11">
        <v>418</v>
      </c>
      <c r="B424" s="67" t="s">
        <v>448</v>
      </c>
      <c r="C424" s="11">
        <f>VLOOKUP(B424, Paste!$AG$3:$AH$2083, 2, FALSE)</f>
        <v>24</v>
      </c>
      <c r="D424" s="11" t="str">
        <f>VLOOKUP($B424, Paste!$A$3:$H$933, 6, FALSE)</f>
        <v>C</v>
      </c>
      <c r="E424" s="11">
        <f>IFERROR(VLOOKUP($B424, Paste!$J$3:$L$933, 3, FALSE), "")</f>
        <v>30</v>
      </c>
      <c r="F424" s="11">
        <f>IFERROR(VLOOKUP($B424, Paste!$J$3:$L$933, 2, FALSE), "")</f>
        <v>58</v>
      </c>
      <c r="G424" s="11" t="str">
        <f>VLOOKUP($B424, Paste!$A$3:$H$933, 8, FALSE)</f>
        <v>TBL</v>
      </c>
      <c r="H424" s="71">
        <f>VLOOKUP($B424, Paste!$A$3:$H$933, 2, FALSE)</f>
        <v>70</v>
      </c>
      <c r="I424" s="71">
        <f>VLOOKUP($B424, Paste!$A$3:$H$933, 3, FALSE)</f>
        <v>9.9265245478036181</v>
      </c>
      <c r="J424" s="71">
        <f t="shared" si="6"/>
        <v>14.112301841085271</v>
      </c>
      <c r="K424" s="71">
        <f>VLOOKUP($B424, Paste!$A$3:$H$933, 4, FALSE)</f>
        <v>24.038826388888889</v>
      </c>
      <c r="L424" s="11" t="str">
        <f>IF(ISBLANK(VLOOKUP(B424, 'SOG&amp;PlusMinus'!$B$7:$E$912, 3, FALSE)), "", VLOOKUP(B424,'SOG&amp;PlusMinus'!$B$7:$E$912, 3, FALSE))</f>
        <v>C</v>
      </c>
      <c r="M424" s="11" t="str">
        <f>IF(ISBLANK(VLOOKUP(B424, 'SOG&amp;PlusMinus'!$B$7:$E$912, 4, FALSE)), "", VLOOKUP(B424, 'SOG&amp;PlusMinus'!$B$7:$E$912, 4, FALSE))</f>
        <v/>
      </c>
      <c r="N424" s="71">
        <f>VLOOKUP($B424, Paste!$A$3:$H$933, 5, FALSE)</f>
        <v>21</v>
      </c>
      <c r="O424" s="11">
        <f>IF(ISERROR(VLOOKUP(B424, Paste!$AB$3:$AE$2349, 3, FALSE)), "", VLOOKUP(B424, Paste!$AB$3:$AE$2349, 3, FALSE))</f>
        <v>104</v>
      </c>
      <c r="P424" s="11">
        <f>IF(ISERROR(VLOOKUP(B424, Paste!$AB$3:$AC$2343, 2, FALSE)), "", VLOOKUP(B424, Paste!$AB$3:$AC$2343, 2, FALSE))</f>
        <v>23</v>
      </c>
      <c r="Q424" s="11">
        <f>IF(ISERROR(VLOOKUP(B424, Paste!$AB$3:$AE$2349, 4, FALSE)), "", VLOOKUP(B424, Paste!$AB$3:$AE$2349, 4, FALSE))</f>
        <v>105</v>
      </c>
      <c r="R424" s="11" t="str">
        <f>IF(ISERROR(VLOOKUP(B424, Paste!$N$3:$N$250, 1, FALSE)), "", VLOOKUP(B424, Paste!$N$3:$O$250, 2, FALSE))</f>
        <v/>
      </c>
      <c r="S424" s="27">
        <f>VLOOKUP($B424, Paste!$W$3:$Z$10064, IF($H$4="Cap Hit",3, IF($H$4="AAV", 4, 2)), FALSE)</f>
        <v>0.97499999999999998</v>
      </c>
      <c r="T424" s="11" t="str">
        <f>IF(ISERROR(VLOOKUP(B424, Paste!$Q$3:$Q$245, 1, FALSE)), "", VLOOKUP(B424, Paste!$Q$3:$R$245, 2, FALSE))</f>
        <v/>
      </c>
      <c r="U424" s="18" t="str">
        <f>IF(VLOOKUP(B424, 'Points&amp;Potential'!$B$7:$O$943, 14, FALSE)=0, "", VLOOKUP(B424, 'Points&amp;Potential'!$B$7:$O$943, 14, FALSE))</f>
        <v/>
      </c>
      <c r="V424" s="7" t="str">
        <f>IF(ISERROR(VLOOKUP(B424, Paste!$T$3:$T$1045, 1, FALSE)), "", VLOOKUP(B424, Paste!$T$3:$U$1144, 2, FALSE))</f>
        <v/>
      </c>
    </row>
    <row r="425" spans="1:22">
      <c r="A425" s="11">
        <v>419</v>
      </c>
      <c r="B425" s="67" t="s">
        <v>449</v>
      </c>
      <c r="C425" s="11">
        <f>VLOOKUP(B425, Paste!$AG$3:$AH$2083, 2, FALSE)</f>
        <v>32.299999999999997</v>
      </c>
      <c r="D425" s="11" t="str">
        <f>VLOOKUP($B425, Paste!$A$3:$H$933, 6, FALSE)</f>
        <v>RD</v>
      </c>
      <c r="E425" s="11" t="str">
        <f>IFERROR(VLOOKUP($B425, Paste!$J$3:$L$933, 3, FALSE), "")</f>
        <v/>
      </c>
      <c r="F425" s="11" t="str">
        <f>IFERROR(VLOOKUP($B425, Paste!$J$3:$L$933, 2, FALSE), "")</f>
        <v/>
      </c>
      <c r="G425" s="11" t="str">
        <f>VLOOKUP($B425, Paste!$A$3:$H$933, 8, FALSE)</f>
        <v>SJS</v>
      </c>
      <c r="H425" s="71">
        <f>VLOOKUP($B425, Paste!$A$3:$H$933, 2, FALSE)</f>
        <v>77.666666666666671</v>
      </c>
      <c r="I425" s="71">
        <f>VLOOKUP($B425, Paste!$A$3:$H$933, 3, FALSE)</f>
        <v>7.7666666666666675</v>
      </c>
      <c r="J425" s="71">
        <f t="shared" si="6"/>
        <v>16.167481666666667</v>
      </c>
      <c r="K425" s="71">
        <f>VLOOKUP($B425, Paste!$A$3:$H$933, 4, FALSE)</f>
        <v>23.934148333333336</v>
      </c>
      <c r="L425" s="11" t="str">
        <f>IF(ISBLANK(VLOOKUP(B425, 'SOG&amp;PlusMinus'!$B$7:$E$912, 3, FALSE)), "", VLOOKUP(B425,'SOG&amp;PlusMinus'!$B$7:$E$912, 3, FALSE))</f>
        <v>C</v>
      </c>
      <c r="M425" s="11" t="str">
        <f>IF(ISBLANK(VLOOKUP(B425, 'SOG&amp;PlusMinus'!$B$7:$E$912, 4, FALSE)), "", VLOOKUP(B425, 'SOG&amp;PlusMinus'!$B$7:$E$912, 4, FALSE))</f>
        <v/>
      </c>
      <c r="N425" s="71">
        <f>VLOOKUP($B425, Paste!$A$3:$H$933, 5, FALSE)</f>
        <v>62.13333333333334</v>
      </c>
      <c r="O425" s="11">
        <f>IF(ISERROR(VLOOKUP(B425, Paste!$AB$3:$AE$2349, 3, FALSE)), "", VLOOKUP(B425, Paste!$AB$3:$AE$2349, 3, FALSE))</f>
        <v>130</v>
      </c>
      <c r="P425" s="11">
        <f>IF(ISERROR(VLOOKUP(B425, Paste!$AB$3:$AC$2343, 2, FALSE)), "", VLOOKUP(B425, Paste!$AB$3:$AC$2343, 2, FALSE))</f>
        <v>132</v>
      </c>
      <c r="Q425" s="11">
        <f>IF(ISERROR(VLOOKUP(B425, Paste!$AB$3:$AE$2349, 4, FALSE)), "", VLOOKUP(B425, Paste!$AB$3:$AE$2349, 4, FALSE))</f>
        <v>140</v>
      </c>
      <c r="R425" s="11" t="str">
        <f>IF(ISERROR(VLOOKUP(B425, Paste!$N$3:$N$250, 1, FALSE)), "", VLOOKUP(B425, Paste!$N$3:$O$250, 2, FALSE))</f>
        <v/>
      </c>
      <c r="S425" s="27">
        <f>VLOOKUP($B425, Paste!$W$3:$Z$10064, IF($H$4="Cap Hit",3, IF($H$4="AAV", 4, 2)), FALSE)</f>
        <v>8.25</v>
      </c>
      <c r="T425" s="11" t="str">
        <f>IF(ISERROR(VLOOKUP(B425, Paste!$Q$3:$Q$245, 1, FALSE)), "", VLOOKUP(B425, Paste!$Q$3:$R$245, 2, FALSE))</f>
        <v/>
      </c>
      <c r="U425" s="18" t="str">
        <f>IF(VLOOKUP(B425, 'Points&amp;Potential'!$B$7:$O$943, 14, FALSE)=0, "", VLOOKUP(B425, 'Points&amp;Potential'!$B$7:$O$943, 14, FALSE))</f>
        <v/>
      </c>
      <c r="V425" s="7" t="str">
        <f>IF(ISERROR(VLOOKUP(B425, Paste!$T$3:$T$1045, 1, FALSE)), "", VLOOKUP(B425, Paste!$T$3:$U$1144, 2, FALSE))</f>
        <v/>
      </c>
    </row>
    <row r="426" spans="1:22">
      <c r="A426" s="11">
        <v>420</v>
      </c>
      <c r="B426" s="10" t="s">
        <v>450</v>
      </c>
      <c r="C426" s="11">
        <f>VLOOKUP(B426, Paste!$AG$3:$AH$2083, 2, FALSE)</f>
        <v>33.299999999999997</v>
      </c>
      <c r="D426" s="11" t="str">
        <f>VLOOKUP($B426, Paste!$A$3:$H$933, 6, FALSE)</f>
        <v>LW</v>
      </c>
      <c r="E426" s="11">
        <f>IFERROR(VLOOKUP($B426, Paste!$J$3:$L$933, 3, FALSE), "")</f>
        <v>33</v>
      </c>
      <c r="F426" s="11">
        <f>IFERROR(VLOOKUP($B426, Paste!$J$3:$L$933, 2, FALSE), "")</f>
        <v>48</v>
      </c>
      <c r="G426" s="11" t="str">
        <f>VLOOKUP($B426, Paste!$A$3:$H$933, 8, FALSE)</f>
        <v>NJD</v>
      </c>
      <c r="H426" s="71">
        <f>VLOOKUP($B426, Paste!$A$3:$H$933, 2, FALSE)</f>
        <v>67.666666666666671</v>
      </c>
      <c r="I426" s="71">
        <f>VLOOKUP($B426, Paste!$A$3:$H$933, 3, FALSE)</f>
        <v>11.572514183445358</v>
      </c>
      <c r="J426" s="71">
        <f t="shared" si="6"/>
        <v>12.300748910304643</v>
      </c>
      <c r="K426" s="71">
        <f>VLOOKUP($B426, Paste!$A$3:$H$933, 4, FALSE)</f>
        <v>23.873263093750001</v>
      </c>
      <c r="L426" s="11" t="str">
        <f>IF(ISBLANK(VLOOKUP(B426, 'SOG&amp;PlusMinus'!$B$7:$E$912, 3, FALSE)), "", VLOOKUP(B426,'SOG&amp;PlusMinus'!$B$7:$E$912, 3, FALSE))</f>
        <v>D</v>
      </c>
      <c r="M426" s="11" t="str">
        <f>IF(ISBLANK(VLOOKUP(B426, 'SOG&amp;PlusMinus'!$B$7:$E$912, 4, FALSE)), "", VLOOKUP(B426, 'SOG&amp;PlusMinus'!$B$7:$E$912, 4, FALSE))</f>
        <v/>
      </c>
      <c r="N426" s="71">
        <f>VLOOKUP($B426, Paste!$A$3:$H$933, 5, FALSE)</f>
        <v>41.218274111675136</v>
      </c>
      <c r="O426" s="11">
        <f>IF(ISERROR(VLOOKUP(B426, Paste!$AB$3:$AE$2349, 3, FALSE)), "", VLOOKUP(B426, Paste!$AB$3:$AE$2349, 3, FALSE))</f>
        <v>71</v>
      </c>
      <c r="P426" s="11">
        <f>IF(ISERROR(VLOOKUP(B426, Paste!$AB$3:$AC$2343, 2, FALSE)), "", VLOOKUP(B426, Paste!$AB$3:$AC$2343, 2, FALSE))</f>
        <v>25</v>
      </c>
      <c r="Q426" s="11">
        <f>IF(ISERROR(VLOOKUP(B426, Paste!$AB$3:$AE$2349, 4, FALSE)), "", VLOOKUP(B426, Paste!$AB$3:$AE$2349, 4, FALSE))</f>
        <v>108</v>
      </c>
      <c r="R426" s="11" t="str">
        <f>IF(ISERROR(VLOOKUP(B426, Paste!$N$3:$N$250, 1, FALSE)), "", VLOOKUP(B426, Paste!$N$3:$O$250, 2, FALSE))</f>
        <v/>
      </c>
      <c r="S426" s="27">
        <f>VLOOKUP($B426, Paste!$W$3:$Z$10064, IF($H$4="Cap Hit",3, IF($H$4="AAV", 4, 2)), FALSE)</f>
        <v>2.75</v>
      </c>
      <c r="T426" s="11" t="str">
        <f>IF(ISERROR(VLOOKUP(B426, Paste!$Q$3:$Q$245, 1, FALSE)), "", VLOOKUP(B426, Paste!$Q$3:$R$245, 2, FALSE))</f>
        <v/>
      </c>
      <c r="U426" s="18" t="str">
        <f>IF(VLOOKUP(B426, 'Points&amp;Potential'!$B$7:$O$943, 14, FALSE)=0, "", VLOOKUP(B426, 'Points&amp;Potential'!$B$7:$O$943, 14, FALSE))</f>
        <v/>
      </c>
      <c r="V426" s="7" t="str">
        <f>IF(ISERROR(VLOOKUP(B426, Paste!$T$3:$T$1045, 1, FALSE)), "", VLOOKUP(B426, Paste!$T$3:$U$1144, 2, FALSE))</f>
        <v/>
      </c>
    </row>
    <row r="427" spans="1:22">
      <c r="A427" s="11">
        <v>421</v>
      </c>
      <c r="B427" s="67" t="s">
        <v>451</v>
      </c>
      <c r="C427" s="11">
        <f>VLOOKUP(B427, Paste!$AG$3:$AH$2083, 2, FALSE)</f>
        <v>29.3</v>
      </c>
      <c r="D427" s="11" t="str">
        <f>VLOOKUP($B427, Paste!$A$3:$H$933, 6, FALSE)</f>
        <v>LD</v>
      </c>
      <c r="E427" s="11" t="str">
        <f>IFERROR(VLOOKUP($B427, Paste!$J$3:$L$933, 3, FALSE), "")</f>
        <v/>
      </c>
      <c r="F427" s="11" t="str">
        <f>IFERROR(VLOOKUP($B427, Paste!$J$3:$L$933, 2, FALSE), "")</f>
        <v/>
      </c>
      <c r="G427" s="11" t="str">
        <f>VLOOKUP($B427, Paste!$A$3:$H$933, 8, FALSE)</f>
        <v>EDM</v>
      </c>
      <c r="H427" s="71">
        <f>VLOOKUP($B427, Paste!$A$3:$H$933, 2, FALSE)</f>
        <v>70</v>
      </c>
      <c r="I427" s="71">
        <f>VLOOKUP($B427, Paste!$A$3:$H$933, 3, FALSE)</f>
        <v>4.55</v>
      </c>
      <c r="J427" s="71">
        <f t="shared" si="6"/>
        <v>19.182284333333332</v>
      </c>
      <c r="K427" s="71">
        <f>VLOOKUP($B427, Paste!$A$3:$H$933, 4, FALSE)</f>
        <v>23.732284333333332</v>
      </c>
      <c r="L427" s="11" t="str">
        <f>IF(ISBLANK(VLOOKUP(B427, 'SOG&amp;PlusMinus'!$B$7:$E$912, 3, FALSE)), "", VLOOKUP(B427,'SOG&amp;PlusMinus'!$B$7:$E$912, 3, FALSE))</f>
        <v>C</v>
      </c>
      <c r="M427" s="11" t="str">
        <f>IF(ISBLANK(VLOOKUP(B427, 'SOG&amp;PlusMinus'!$B$7:$E$912, 4, FALSE)), "", VLOOKUP(B427, 'SOG&amp;PlusMinus'!$B$7:$E$912, 4, FALSE))</f>
        <v/>
      </c>
      <c r="N427" s="71">
        <f>VLOOKUP($B427, Paste!$A$3:$H$933, 5, FALSE)</f>
        <v>19.600000000000001</v>
      </c>
      <c r="O427" s="11">
        <f>IF(ISERROR(VLOOKUP(B427, Paste!$AB$3:$AE$2349, 3, FALSE)), "", VLOOKUP(B427, Paste!$AB$3:$AE$2349, 3, FALSE))</f>
        <v>35</v>
      </c>
      <c r="P427" s="11">
        <f>IF(ISERROR(VLOOKUP(B427, Paste!$AB$3:$AC$2343, 2, FALSE)), "", VLOOKUP(B427, Paste!$AB$3:$AC$2343, 2, FALSE))</f>
        <v>86</v>
      </c>
      <c r="Q427" s="11">
        <f>IF(ISERROR(VLOOKUP(B427, Paste!$AB$3:$AE$2349, 4, FALSE)), "", VLOOKUP(B427, Paste!$AB$3:$AE$2349, 4, FALSE))</f>
        <v>77</v>
      </c>
      <c r="R427" s="11" t="str">
        <f>IF(ISERROR(VLOOKUP(B427, Paste!$N$3:$N$250, 1, FALSE)), "", VLOOKUP(B427, Paste!$N$3:$O$250, 2, FALSE))</f>
        <v/>
      </c>
      <c r="S427" s="27">
        <f>VLOOKUP($B427, Paste!$W$3:$Z$10064, IF($H$4="Cap Hit",3, IF($H$4="AAV", 4, 2)), FALSE)</f>
        <v>4</v>
      </c>
      <c r="T427" s="11" t="str">
        <f>IF(ISERROR(VLOOKUP(B427, Paste!$Q$3:$Q$245, 1, FALSE)), "", VLOOKUP(B427, Paste!$Q$3:$R$245, 2, FALSE))</f>
        <v/>
      </c>
      <c r="U427" s="18" t="str">
        <f>IF(VLOOKUP(B427, 'Points&amp;Potential'!$B$7:$O$943, 14, FALSE)=0, "", VLOOKUP(B427, 'Points&amp;Potential'!$B$7:$O$943, 14, FALSE))</f>
        <v/>
      </c>
      <c r="V427" s="7" t="str">
        <f>IF(ISERROR(VLOOKUP(B427, Paste!$T$3:$T$1045, 1, FALSE)), "", VLOOKUP(B427, Paste!$T$3:$U$1144, 2, FALSE))</f>
        <v/>
      </c>
    </row>
    <row r="428" spans="1:22">
      <c r="A428" s="11">
        <v>422</v>
      </c>
      <c r="B428" s="67" t="s">
        <v>452</v>
      </c>
      <c r="C428" s="11">
        <f>VLOOKUP(B428, Paste!$AG$3:$AH$2083, 2, FALSE)</f>
        <v>20.399999999999999</v>
      </c>
      <c r="D428" s="11" t="str">
        <f>VLOOKUP($B428, Paste!$A$3:$H$933, 6, FALSE)</f>
        <v>C</v>
      </c>
      <c r="E428" s="11">
        <f>IFERROR(VLOOKUP($B428, Paste!$J$3:$L$933, 3, FALSE), "")</f>
        <v>60</v>
      </c>
      <c r="F428" s="11">
        <f>IFERROR(VLOOKUP($B428, Paste!$J$3:$L$933, 2, FALSE), "")</f>
        <v>93</v>
      </c>
      <c r="G428" s="11" t="str">
        <f>VLOOKUP($B428, Paste!$A$3:$H$933, 8, FALSE)</f>
        <v>SEA</v>
      </c>
      <c r="H428" s="71">
        <f>VLOOKUP($B428, Paste!$A$3:$H$933, 2, FALSE)</f>
        <v>72</v>
      </c>
      <c r="I428" s="71">
        <f>VLOOKUP($B428, Paste!$A$3:$H$933, 3, FALSE)</f>
        <v>12.959999999999999</v>
      </c>
      <c r="J428" s="71">
        <f t="shared" si="6"/>
        <v>10.641600000000002</v>
      </c>
      <c r="K428" s="71">
        <f>VLOOKUP($B428, Paste!$A$3:$H$933, 4, FALSE)</f>
        <v>23.601600000000001</v>
      </c>
      <c r="L428" s="11" t="str">
        <f>IF(ISBLANK(VLOOKUP(B428, 'SOG&amp;PlusMinus'!$B$7:$E$912, 3, FALSE)), "", VLOOKUP(B428,'SOG&amp;PlusMinus'!$B$7:$E$912, 3, FALSE))</f>
        <v>C</v>
      </c>
      <c r="M428" s="11">
        <f>IF(ISBLANK(VLOOKUP(B428, 'SOG&amp;PlusMinus'!$B$7:$E$912, 4, FALSE)), "", VLOOKUP(B428, 'SOG&amp;PlusMinus'!$B$7:$E$912, 4, FALSE))</f>
        <v>2</v>
      </c>
      <c r="N428" s="71">
        <f>VLOOKUP($B428, Paste!$A$3:$H$933, 5, FALSE)</f>
        <v>36</v>
      </c>
      <c r="O428" s="11">
        <f>IF(ISERROR(VLOOKUP(B428, Paste!$AB$3:$AE$2349, 3, FALSE)), "", VLOOKUP(B428, Paste!$AB$3:$AE$2349, 3, FALSE))</f>
        <v>11</v>
      </c>
      <c r="P428" s="11">
        <f>IF(ISERROR(VLOOKUP(B428, Paste!$AB$3:$AC$2343, 2, FALSE)), "", VLOOKUP(B428, Paste!$AB$3:$AC$2343, 2, FALSE))</f>
        <v>36</v>
      </c>
      <c r="Q428" s="11">
        <f>IF(ISERROR(VLOOKUP(B428, Paste!$AB$3:$AE$2349, 4, FALSE)), "", VLOOKUP(B428, Paste!$AB$3:$AE$2349, 4, FALSE))</f>
        <v>101</v>
      </c>
      <c r="R428" s="11">
        <f>IF(ISERROR(VLOOKUP(B428, Paste!$N$3:$N$250, 1, FALSE)), "", VLOOKUP(B428, Paste!$N$3:$O$250, 2, FALSE))</f>
        <v>45</v>
      </c>
      <c r="S428" s="27">
        <f>VLOOKUP($B428, Paste!$W$3:$Z$10064, IF($H$4="Cap Hit",3, IF($H$4="AAV", 4, 2)), FALSE)</f>
        <v>1.9424999999999999</v>
      </c>
      <c r="T428" s="11" t="str">
        <f>IF(ISERROR(VLOOKUP(B428, Paste!$Q$3:$Q$245, 1, FALSE)), "", VLOOKUP(B428, Paste!$Q$3:$R$245, 2, FALSE))</f>
        <v/>
      </c>
      <c r="U428" s="18" t="str">
        <f>IF(VLOOKUP(B428, 'Points&amp;Potential'!$B$7:$O$943, 14, FALSE)=0, "", VLOOKUP(B428, 'Points&amp;Potential'!$B$7:$O$943, 14, FALSE))</f>
        <v/>
      </c>
      <c r="V428" s="7" t="str">
        <f>IF(ISERROR(VLOOKUP(B428, Paste!$T$3:$T$1045, 1, FALSE)), "", VLOOKUP(B428, Paste!$T$3:$U$1144, 2, FALSE))</f>
        <v/>
      </c>
    </row>
    <row r="429" spans="1:22">
      <c r="A429" s="11">
        <v>423</v>
      </c>
      <c r="B429" s="67" t="s">
        <v>453</v>
      </c>
      <c r="C429" s="11">
        <f>VLOOKUP(B429, Paste!$AG$3:$AH$2083, 2, FALSE)</f>
        <v>26.7</v>
      </c>
      <c r="D429" s="11" t="str">
        <f>VLOOKUP($B429, Paste!$A$3:$H$933, 6, FALSE)</f>
        <v>LD</v>
      </c>
      <c r="E429" s="11" t="str">
        <f>IFERROR(VLOOKUP($B429, Paste!$J$3:$L$933, 3, FALSE), "")</f>
        <v/>
      </c>
      <c r="F429" s="11" t="str">
        <f>IFERROR(VLOOKUP($B429, Paste!$J$3:$L$933, 2, FALSE), "")</f>
        <v/>
      </c>
      <c r="G429" s="11" t="str">
        <f>VLOOKUP($B429, Paste!$A$3:$H$933, 8, FALSE)</f>
        <v>WAS</v>
      </c>
      <c r="H429" s="71">
        <f>VLOOKUP($B429, Paste!$A$3:$H$933, 2, FALSE)</f>
        <v>78</v>
      </c>
      <c r="I429" s="71">
        <f>VLOOKUP($B429, Paste!$A$3:$H$933, 3, FALSE)</f>
        <v>4.376102746077879</v>
      </c>
      <c r="J429" s="71">
        <f t="shared" si="6"/>
        <v>19.218680587255456</v>
      </c>
      <c r="K429" s="71">
        <f>VLOOKUP($B429, Paste!$A$3:$H$933, 4, FALSE)</f>
        <v>23.594783333333336</v>
      </c>
      <c r="L429" s="11" t="str">
        <f>IF(ISBLANK(VLOOKUP(B429, 'SOG&amp;PlusMinus'!$B$7:$E$912, 3, FALSE)), "", VLOOKUP(B429,'SOG&amp;PlusMinus'!$B$7:$E$912, 3, FALSE))</f>
        <v>A</v>
      </c>
      <c r="M429" s="11" t="str">
        <f>IF(ISBLANK(VLOOKUP(B429, 'SOG&amp;PlusMinus'!$B$7:$E$912, 4, FALSE)), "", VLOOKUP(B429, 'SOG&amp;PlusMinus'!$B$7:$E$912, 4, FALSE))</f>
        <v/>
      </c>
      <c r="N429" s="71">
        <f>VLOOKUP($B429, Paste!$A$3:$H$933, 5, FALSE)</f>
        <v>30.105263157894736</v>
      </c>
      <c r="O429" s="11">
        <f>IF(ISERROR(VLOOKUP(B429, Paste!$AB$3:$AE$2349, 3, FALSE)), "", VLOOKUP(B429, Paste!$AB$3:$AE$2349, 3, FALSE))</f>
        <v>117</v>
      </c>
      <c r="P429" s="11">
        <f>IF(ISERROR(VLOOKUP(B429, Paste!$AB$3:$AC$2343, 2, FALSE)), "", VLOOKUP(B429, Paste!$AB$3:$AC$2343, 2, FALSE))</f>
        <v>156</v>
      </c>
      <c r="Q429" s="11">
        <f>IF(ISERROR(VLOOKUP(B429, Paste!$AB$3:$AE$2349, 4, FALSE)), "", VLOOKUP(B429, Paste!$AB$3:$AE$2349, 4, FALSE))</f>
        <v>70</v>
      </c>
      <c r="R429" s="11" t="str">
        <f>IF(ISERROR(VLOOKUP(B429, Paste!$N$3:$N$250, 1, FALSE)), "", VLOOKUP(B429, Paste!$N$3:$O$250, 2, FALSE))</f>
        <v/>
      </c>
      <c r="S429" s="27">
        <f>VLOOKUP($B429, Paste!$W$3:$Z$10064, IF($H$4="Cap Hit",3, IF($H$4="AAV", 4, 2)), FALSE)</f>
        <v>6</v>
      </c>
      <c r="T429" s="11" t="str">
        <f>IF(ISERROR(VLOOKUP(B429, Paste!$Q$3:$Q$245, 1, FALSE)), "", VLOOKUP(B429, Paste!$Q$3:$R$245, 2, FALSE))</f>
        <v/>
      </c>
      <c r="U429" s="18" t="str">
        <f>IF(VLOOKUP(B429, 'Points&amp;Potential'!$B$7:$O$943, 14, FALSE)=0, "", VLOOKUP(B429, 'Points&amp;Potential'!$B$7:$O$943, 14, FALSE))</f>
        <v/>
      </c>
      <c r="V429" s="7" t="str">
        <f>IF(ISERROR(VLOOKUP(B429, Paste!$T$3:$T$1045, 1, FALSE)), "", VLOOKUP(B429, Paste!$T$3:$U$1144, 2, FALSE))</f>
        <v/>
      </c>
    </row>
    <row r="430" spans="1:22">
      <c r="A430" s="11">
        <v>424</v>
      </c>
      <c r="B430" s="67" t="s">
        <v>454</v>
      </c>
      <c r="C430" s="11">
        <f>VLOOKUP(B430, Paste!$AG$3:$AH$2083, 2, FALSE)</f>
        <v>33.1</v>
      </c>
      <c r="D430" s="11" t="str">
        <f>VLOOKUP($B430, Paste!$A$3:$H$933, 6, FALSE)</f>
        <v>C</v>
      </c>
      <c r="E430" s="11" t="str">
        <f>IFERROR(VLOOKUP($B430, Paste!$J$3:$L$933, 3, FALSE), "")</f>
        <v/>
      </c>
      <c r="F430" s="11" t="str">
        <f>IFERROR(VLOOKUP($B430, Paste!$J$3:$L$933, 2, FALSE), "")</f>
        <v/>
      </c>
      <c r="G430" s="11" t="str">
        <f>VLOOKUP($B430, Paste!$A$3:$H$933, 8, FALSE)</f>
        <v>SEA</v>
      </c>
      <c r="H430" s="71">
        <f>VLOOKUP($B430, Paste!$A$3:$H$933, 2, FALSE)</f>
        <v>74.333333333333329</v>
      </c>
      <c r="I430" s="71">
        <f>VLOOKUP($B430, Paste!$A$3:$H$933, 3, FALSE)</f>
        <v>9.4464543940303773</v>
      </c>
      <c r="J430" s="71">
        <f t="shared" si="6"/>
        <v>14.125035855969623</v>
      </c>
      <c r="K430" s="71">
        <f>VLOOKUP($B430, Paste!$A$3:$H$933, 4, FALSE)</f>
        <v>23.57149025</v>
      </c>
      <c r="L430" s="11" t="str">
        <f>IF(ISBLANK(VLOOKUP(B430, 'SOG&amp;PlusMinus'!$B$7:$E$912, 3, FALSE)), "", VLOOKUP(B430,'SOG&amp;PlusMinus'!$B$7:$E$912, 3, FALSE))</f>
        <v>C</v>
      </c>
      <c r="M430" s="11" t="str">
        <f>IF(ISBLANK(VLOOKUP(B430, 'SOG&amp;PlusMinus'!$B$7:$E$912, 4, FALSE)), "", VLOOKUP(B430, 'SOG&amp;PlusMinus'!$B$7:$E$912, 4, FALSE))</f>
        <v/>
      </c>
      <c r="N430" s="71">
        <f>VLOOKUP($B430, Paste!$A$3:$H$933, 5, FALSE)</f>
        <v>10.619047619047619</v>
      </c>
      <c r="O430" s="11">
        <f>IF(ISERROR(VLOOKUP(B430, Paste!$AB$3:$AE$2349, 3, FALSE)), "", VLOOKUP(B430, Paste!$AB$3:$AE$2349, 3, FALSE))</f>
        <v>36</v>
      </c>
      <c r="P430" s="11">
        <f>IF(ISERROR(VLOOKUP(B430, Paste!$AB$3:$AC$2343, 2, FALSE)), "", VLOOKUP(B430, Paste!$AB$3:$AC$2343, 2, FALSE))</f>
        <v>52</v>
      </c>
      <c r="Q430" s="11">
        <f>IF(ISERROR(VLOOKUP(B430, Paste!$AB$3:$AE$2349, 4, FALSE)), "", VLOOKUP(B430, Paste!$AB$3:$AE$2349, 4, FALSE))</f>
        <v>74</v>
      </c>
      <c r="R430" s="11" t="str">
        <f>IF(ISERROR(VLOOKUP(B430, Paste!$N$3:$N$250, 1, FALSE)), "", VLOOKUP(B430, Paste!$N$3:$O$250, 2, FALSE))</f>
        <v/>
      </c>
      <c r="S430" s="27">
        <f>VLOOKUP($B430, Paste!$W$3:$Z$10064, IF($H$4="Cap Hit",3, IF($H$4="AAV", 4, 2)), FALSE)</f>
        <v>2.1</v>
      </c>
      <c r="T430" s="11" t="str">
        <f>IF(ISERROR(VLOOKUP(B430, Paste!$Q$3:$Q$245, 1, FALSE)), "", VLOOKUP(B430, Paste!$Q$3:$R$245, 2, FALSE))</f>
        <v/>
      </c>
      <c r="U430" s="18" t="str">
        <f>IF(VLOOKUP(B430, 'Points&amp;Potential'!$B$7:$O$943, 14, FALSE)=0, "", VLOOKUP(B430, 'Points&amp;Potential'!$B$7:$O$943, 14, FALSE))</f>
        <v/>
      </c>
      <c r="V430" s="7" t="str">
        <f>IF(ISERROR(VLOOKUP(B430, Paste!$T$3:$T$1045, 1, FALSE)), "", VLOOKUP(B430, Paste!$T$3:$U$1144, 2, FALSE))</f>
        <v/>
      </c>
    </row>
    <row r="431" spans="1:22">
      <c r="A431" s="11">
        <v>425</v>
      </c>
      <c r="B431" s="67" t="s">
        <v>455</v>
      </c>
      <c r="C431" s="11">
        <f>VLOOKUP(B431, Paste!$AG$3:$AH$2083, 2, FALSE)</f>
        <v>29.3</v>
      </c>
      <c r="D431" s="11" t="str">
        <f>VLOOKUP($B431, Paste!$A$3:$H$933, 6, FALSE)</f>
        <v>RW</v>
      </c>
      <c r="E431" s="11" t="str">
        <f>IFERROR(VLOOKUP($B431, Paste!$J$3:$L$933, 3, FALSE), "")</f>
        <v/>
      </c>
      <c r="F431" s="11" t="str">
        <f>IFERROR(VLOOKUP($B431, Paste!$J$3:$L$933, 2, FALSE), "")</f>
        <v/>
      </c>
      <c r="G431" s="11" t="str">
        <f>VLOOKUP($B431, Paste!$A$3:$H$933, 8, FALSE)</f>
        <v>CBJ</v>
      </c>
      <c r="H431" s="71">
        <f>VLOOKUP($B431, Paste!$A$3:$H$933, 2, FALSE)</f>
        <v>67.666666666666671</v>
      </c>
      <c r="I431" s="71">
        <f>VLOOKUP($B431, Paste!$A$3:$H$933, 3, FALSE)</f>
        <v>12.936102858093655</v>
      </c>
      <c r="J431" s="71">
        <f t="shared" si="6"/>
        <v>10.57399957940634</v>
      </c>
      <c r="K431" s="71">
        <f>VLOOKUP($B431, Paste!$A$3:$H$933, 4, FALSE)</f>
        <v>23.510102437499995</v>
      </c>
      <c r="L431" s="11" t="str">
        <f>IF(ISBLANK(VLOOKUP(B431, 'SOG&amp;PlusMinus'!$B$7:$E$912, 3, FALSE)), "", VLOOKUP(B431,'SOG&amp;PlusMinus'!$B$7:$E$912, 3, FALSE))</f>
        <v>B</v>
      </c>
      <c r="M431" s="11" t="str">
        <f>IF(ISBLANK(VLOOKUP(B431, 'SOG&amp;PlusMinus'!$B$7:$E$912, 4, FALSE)), "", VLOOKUP(B431, 'SOG&amp;PlusMinus'!$B$7:$E$912, 4, FALSE))</f>
        <v/>
      </c>
      <c r="N431" s="71">
        <f>VLOOKUP($B431, Paste!$A$3:$H$933, 5, FALSE)</f>
        <v>106.48054145516076</v>
      </c>
      <c r="O431" s="11">
        <f>IF(ISERROR(VLOOKUP(B431, Paste!$AB$3:$AE$2349, 3, FALSE)), "", VLOOKUP(B431, Paste!$AB$3:$AE$2349, 3, FALSE))</f>
        <v>230</v>
      </c>
      <c r="P431" s="11">
        <f>IF(ISERROR(VLOOKUP(B431, Paste!$AB$3:$AC$2343, 2, FALSE)), "", VLOOKUP(B431, Paste!$AB$3:$AC$2343, 2, FALSE))</f>
        <v>51</v>
      </c>
      <c r="Q431" s="11">
        <f>IF(ISERROR(VLOOKUP(B431, Paste!$AB$3:$AE$2349, 4, FALSE)), "", VLOOKUP(B431, Paste!$AB$3:$AE$2349, 4, FALSE))</f>
        <v>88</v>
      </c>
      <c r="R431" s="11" t="str">
        <f>IF(ISERROR(VLOOKUP(B431, Paste!$N$3:$N$250, 1, FALSE)), "", VLOOKUP(B431, Paste!$N$3:$O$250, 2, FALSE))</f>
        <v/>
      </c>
      <c r="S431" s="27">
        <f>VLOOKUP($B431, Paste!$W$3:$Z$10064, IF($H$4="Cap Hit",3, IF($H$4="AAV", 4, 2)), FALSE)</f>
        <v>3</v>
      </c>
      <c r="T431" s="11" t="str">
        <f>IF(ISERROR(VLOOKUP(B431, Paste!$Q$3:$Q$245, 1, FALSE)), "", VLOOKUP(B431, Paste!$Q$3:$R$245, 2, FALSE))</f>
        <v>Y</v>
      </c>
      <c r="U431" s="18" t="str">
        <f>IF(VLOOKUP(B431, 'Points&amp;Potential'!$B$7:$O$943, 14, FALSE)=0, "", VLOOKUP(B431, 'Points&amp;Potential'!$B$7:$O$943, 14, FALSE))</f>
        <v/>
      </c>
      <c r="V431" s="7" t="str">
        <f>IF(ISERROR(VLOOKUP(B431, Paste!$T$3:$T$1045, 1, FALSE)), "", VLOOKUP(B431, Paste!$T$3:$U$1144, 2, FALSE))</f>
        <v/>
      </c>
    </row>
    <row r="432" spans="1:22">
      <c r="A432" s="11">
        <v>426</v>
      </c>
      <c r="B432" s="67" t="s">
        <v>456</v>
      </c>
      <c r="C432" s="11">
        <f>VLOOKUP(B432, Paste!$AG$3:$AH$2083, 2, FALSE)</f>
        <v>23.3</v>
      </c>
      <c r="D432" s="11" t="str">
        <f>VLOOKUP($B432, Paste!$A$3:$H$933, 6, FALSE)</f>
        <v>LW</v>
      </c>
      <c r="E432" s="11">
        <f>IFERROR(VLOOKUP($B432, Paste!$J$3:$L$933, 3, FALSE), "")</f>
        <v>38</v>
      </c>
      <c r="F432" s="11">
        <f>IFERROR(VLOOKUP($B432, Paste!$J$3:$L$933, 2, FALSE), "")</f>
        <v>65</v>
      </c>
      <c r="G432" s="11" t="str">
        <f>VLOOKUP($B432, Paste!$A$3:$H$933, 8, FALSE)</f>
        <v>WPG</v>
      </c>
      <c r="H432" s="71">
        <f>VLOOKUP($B432, Paste!$A$3:$H$933, 2, FALSE)</f>
        <v>62</v>
      </c>
      <c r="I432" s="71">
        <f>VLOOKUP($B432, Paste!$A$3:$H$933, 3, FALSE)</f>
        <v>7.4399999999999995</v>
      </c>
      <c r="J432" s="71">
        <f t="shared" si="6"/>
        <v>16.026196646341461</v>
      </c>
      <c r="K432" s="71">
        <f>VLOOKUP($B432, Paste!$A$3:$H$933, 4, FALSE)</f>
        <v>23.466196646341462</v>
      </c>
      <c r="L432" s="11" t="str">
        <f>IF(ISBLANK(VLOOKUP(B432, 'SOG&amp;PlusMinus'!$B$7:$E$912, 3, FALSE)), "", VLOOKUP(B432,'SOG&amp;PlusMinus'!$B$7:$E$912, 3, FALSE))</f>
        <v>C</v>
      </c>
      <c r="M432" s="11" t="str">
        <f>IF(ISBLANK(VLOOKUP(B432, 'SOG&amp;PlusMinus'!$B$7:$E$912, 4, FALSE)), "", VLOOKUP(B432, 'SOG&amp;PlusMinus'!$B$7:$E$912, 4, FALSE))</f>
        <v/>
      </c>
      <c r="N432" s="71">
        <f>VLOOKUP($B432, Paste!$A$3:$H$933, 5, FALSE)</f>
        <v>21.7</v>
      </c>
      <c r="O432" s="11">
        <f>IF(ISERROR(VLOOKUP(B432, Paste!$AB$3:$AE$2349, 3, FALSE)), "", VLOOKUP(B432, Paste!$AB$3:$AE$2349, 3, FALSE))</f>
        <v>117</v>
      </c>
      <c r="P432" s="11">
        <f>IF(ISERROR(VLOOKUP(B432, Paste!$AB$3:$AC$2343, 2, FALSE)), "", VLOOKUP(B432, Paste!$AB$3:$AC$2343, 2, FALSE))</f>
        <v>35</v>
      </c>
      <c r="Q432" s="11">
        <f>IF(ISERROR(VLOOKUP(B432, Paste!$AB$3:$AE$2349, 4, FALSE)), "", VLOOKUP(B432, Paste!$AB$3:$AE$2349, 4, FALSE))</f>
        <v>68</v>
      </c>
      <c r="R432" s="11" t="str">
        <f>IF(ISERROR(VLOOKUP(B432, Paste!$N$3:$N$250, 1, FALSE)), "", VLOOKUP(B432, Paste!$N$3:$O$250, 2, FALSE))</f>
        <v/>
      </c>
      <c r="S432" s="27">
        <f>VLOOKUP($B432, Paste!$W$3:$Z$10064, IF($H$4="Cap Hit",3, IF($H$4="AAV", 4, 2)), FALSE)</f>
        <v>0.875</v>
      </c>
      <c r="T432" s="11" t="str">
        <f>IF(ISERROR(VLOOKUP(B432, Paste!$Q$3:$Q$245, 1, FALSE)), "", VLOOKUP(B432, Paste!$Q$3:$R$245, 2, FALSE))</f>
        <v/>
      </c>
      <c r="U432" s="18" t="str">
        <f>IF(VLOOKUP(B432, 'Points&amp;Potential'!$B$7:$O$943, 14, FALSE)=0, "", VLOOKUP(B432, 'Points&amp;Potential'!$B$7:$O$943, 14, FALSE))</f>
        <v/>
      </c>
      <c r="V432" s="7" t="str">
        <f>IF(ISERROR(VLOOKUP(B432, Paste!$T$3:$T$1045, 1, FALSE)), "", VLOOKUP(B432, Paste!$T$3:$U$1144, 2, FALSE))</f>
        <v>Y</v>
      </c>
    </row>
    <row r="433" spans="1:22">
      <c r="A433" s="11">
        <v>427</v>
      </c>
      <c r="B433" s="67" t="s">
        <v>457</v>
      </c>
      <c r="C433" s="11">
        <f>VLOOKUP(B433, Paste!$AG$3:$AH$2083, 2, FALSE)</f>
        <v>32.700000000000003</v>
      </c>
      <c r="D433" s="11" t="str">
        <f>VLOOKUP($B433, Paste!$A$3:$H$933, 6, FALSE)</f>
        <v>LD</v>
      </c>
      <c r="E433" s="11" t="str">
        <f>IFERROR(VLOOKUP($B433, Paste!$J$3:$L$933, 3, FALSE), "")</f>
        <v/>
      </c>
      <c r="F433" s="11" t="str">
        <f>IFERROR(VLOOKUP($B433, Paste!$J$3:$L$933, 2, FALSE), "")</f>
        <v/>
      </c>
      <c r="G433" s="11" t="str">
        <f>VLOOKUP($B433, Paste!$A$3:$H$933, 8, FALSE)</f>
        <v>TOR</v>
      </c>
      <c r="H433" s="71">
        <f>VLOOKUP($B433, Paste!$A$3:$H$933, 2, FALSE)</f>
        <v>75</v>
      </c>
      <c r="I433" s="71">
        <f>VLOOKUP($B433, Paste!$A$3:$H$933, 3, FALSE)</f>
        <v>5.1478882359175007</v>
      </c>
      <c r="J433" s="71">
        <f t="shared" si="6"/>
        <v>18.268986764082491</v>
      </c>
      <c r="K433" s="71">
        <f>VLOOKUP($B433, Paste!$A$3:$H$933, 4, FALSE)</f>
        <v>23.416874999999994</v>
      </c>
      <c r="L433" s="11" t="str">
        <f>IF(ISBLANK(VLOOKUP(B433, 'SOG&amp;PlusMinus'!$B$7:$E$912, 3, FALSE)), "", VLOOKUP(B433,'SOG&amp;PlusMinus'!$B$7:$E$912, 3, FALSE))</f>
        <v>C</v>
      </c>
      <c r="M433" s="11" t="str">
        <f>IF(ISBLANK(VLOOKUP(B433, 'SOG&amp;PlusMinus'!$B$7:$E$912, 4, FALSE)), "", VLOOKUP(B433, 'SOG&amp;PlusMinus'!$B$7:$E$912, 4, FALSE))</f>
        <v/>
      </c>
      <c r="N433" s="71">
        <f>VLOOKUP($B433, Paste!$A$3:$H$933, 5, FALSE)</f>
        <v>54.794520547945204</v>
      </c>
      <c r="O433" s="11">
        <f>IF(ISERROR(VLOOKUP(B433, Paste!$AB$3:$AE$2349, 3, FALSE)), "", VLOOKUP(B433, Paste!$AB$3:$AE$2349, 3, FALSE))</f>
        <v>107</v>
      </c>
      <c r="P433" s="11">
        <f>IF(ISERROR(VLOOKUP(B433, Paste!$AB$3:$AC$2343, 2, FALSE)), "", VLOOKUP(B433, Paste!$AB$3:$AC$2343, 2, FALSE))</f>
        <v>173</v>
      </c>
      <c r="Q433" s="11">
        <f>IF(ISERROR(VLOOKUP(B433, Paste!$AB$3:$AE$2349, 4, FALSE)), "", VLOOKUP(B433, Paste!$AB$3:$AE$2349, 4, FALSE))</f>
        <v>75</v>
      </c>
      <c r="R433" s="11" t="str">
        <f>IF(ISERROR(VLOOKUP(B433, Paste!$N$3:$N$250, 1, FALSE)), "", VLOOKUP(B433, Paste!$N$3:$O$250, 2, FALSE))</f>
        <v/>
      </c>
      <c r="S433" s="27">
        <f>VLOOKUP($B433, Paste!$W$3:$Z$10064, IF($H$4="Cap Hit",3, IF($H$4="AAV", 4, 2)), FALSE)</f>
        <v>4.5131019999999999</v>
      </c>
      <c r="T433" s="11" t="str">
        <f>IF(ISERROR(VLOOKUP(B433, Paste!$Q$3:$Q$245, 1, FALSE)), "", VLOOKUP(B433, Paste!$Q$3:$R$245, 2, FALSE))</f>
        <v/>
      </c>
      <c r="U433" s="18" t="str">
        <f>IF(VLOOKUP(B433, 'Points&amp;Potential'!$B$7:$O$943, 14, FALSE)=0, "", VLOOKUP(B433, 'Points&amp;Potential'!$B$7:$O$943, 14, FALSE))</f>
        <v/>
      </c>
      <c r="V433" s="7" t="str">
        <f>IF(ISERROR(VLOOKUP(B433, Paste!$T$3:$T$1045, 1, FALSE)), "", VLOOKUP(B433, Paste!$T$3:$U$1144, 2, FALSE))</f>
        <v/>
      </c>
    </row>
    <row r="434" spans="1:22">
      <c r="A434" s="11">
        <v>428</v>
      </c>
      <c r="B434" s="67" t="s">
        <v>458</v>
      </c>
      <c r="C434" s="11">
        <f>VLOOKUP(B434, Paste!$AG$3:$AH$2083, 2, FALSE)</f>
        <v>27</v>
      </c>
      <c r="D434" s="11" t="str">
        <f>VLOOKUP($B434, Paste!$A$3:$H$933, 6, FALSE)</f>
        <v>LW</v>
      </c>
      <c r="E434" s="11" t="str">
        <f>IFERROR(VLOOKUP($B434, Paste!$J$3:$L$933, 3, FALSE), "")</f>
        <v/>
      </c>
      <c r="F434" s="11" t="str">
        <f>IFERROR(VLOOKUP($B434, Paste!$J$3:$L$933, 2, FALSE), "")</f>
        <v/>
      </c>
      <c r="G434" s="11" t="str">
        <f>VLOOKUP($B434, Paste!$A$3:$H$933, 8, FALSE)</f>
        <v>PIT</v>
      </c>
      <c r="H434" s="71">
        <f>VLOOKUP($B434, Paste!$A$3:$H$933, 2, FALSE)</f>
        <v>77</v>
      </c>
      <c r="I434" s="71">
        <f>VLOOKUP($B434, Paste!$A$3:$H$933, 3, FALSE)</f>
        <v>11.092365442365441</v>
      </c>
      <c r="J434" s="71">
        <f t="shared" si="6"/>
        <v>12.159825057634553</v>
      </c>
      <c r="K434" s="71">
        <f>VLOOKUP($B434, Paste!$A$3:$H$933, 4, FALSE)</f>
        <v>23.252190499999994</v>
      </c>
      <c r="L434" s="11" t="str">
        <f>IF(ISBLANK(VLOOKUP(B434, 'SOG&amp;PlusMinus'!$B$7:$E$912, 3, FALSE)), "", VLOOKUP(B434,'SOG&amp;PlusMinus'!$B$7:$E$912, 3, FALSE))</f>
        <v>C</v>
      </c>
      <c r="M434" s="11" t="str">
        <f>IF(ISBLANK(VLOOKUP(B434, 'SOG&amp;PlusMinus'!$B$7:$E$912, 4, FALSE)), "", VLOOKUP(B434, 'SOG&amp;PlusMinus'!$B$7:$E$912, 4, FALSE))</f>
        <v/>
      </c>
      <c r="N434" s="71">
        <f>VLOOKUP($B434, Paste!$A$3:$H$933, 5, FALSE)</f>
        <v>23.484999999999999</v>
      </c>
      <c r="O434" s="11">
        <f>IF(ISERROR(VLOOKUP(B434, Paste!$AB$3:$AE$2349, 3, FALSE)), "", VLOOKUP(B434, Paste!$AB$3:$AE$2349, 3, FALSE))</f>
        <v>131</v>
      </c>
      <c r="P434" s="11">
        <f>IF(ISERROR(VLOOKUP(B434, Paste!$AB$3:$AC$2343, 2, FALSE)), "", VLOOKUP(B434, Paste!$AB$3:$AC$2343, 2, FALSE))</f>
        <v>50</v>
      </c>
      <c r="Q434" s="11">
        <f>IF(ISERROR(VLOOKUP(B434, Paste!$AB$3:$AE$2349, 4, FALSE)), "", VLOOKUP(B434, Paste!$AB$3:$AE$2349, 4, FALSE))</f>
        <v>92</v>
      </c>
      <c r="R434" s="11" t="str">
        <f>IF(ISERROR(VLOOKUP(B434, Paste!$N$3:$N$250, 1, FALSE)), "", VLOOKUP(B434, Paste!$N$3:$O$250, 2, FALSE))</f>
        <v/>
      </c>
      <c r="S434" s="27">
        <f>VLOOKUP($B434, Paste!$W$3:$Z$10064, IF($H$4="Cap Hit",3, IF($H$4="AAV", 4, 2)), FALSE)</f>
        <v>2.25</v>
      </c>
      <c r="T434" s="11" t="str">
        <f>IF(ISERROR(VLOOKUP(B434, Paste!$Q$3:$Q$245, 1, FALSE)), "", VLOOKUP(B434, Paste!$Q$3:$R$245, 2, FALSE))</f>
        <v/>
      </c>
      <c r="U434" s="18" t="str">
        <f>IF(VLOOKUP(B434, 'Points&amp;Potential'!$B$7:$O$943, 14, FALSE)=0, "", VLOOKUP(B434, 'Points&amp;Potential'!$B$7:$O$943, 14, FALSE))</f>
        <v/>
      </c>
      <c r="V434" s="7" t="str">
        <f>IF(ISERROR(VLOOKUP(B434, Paste!$T$3:$T$1045, 1, FALSE)), "", VLOOKUP(B434, Paste!$T$3:$U$1144, 2, FALSE))</f>
        <v/>
      </c>
    </row>
    <row r="435" spans="1:22">
      <c r="A435" s="11">
        <v>429</v>
      </c>
      <c r="B435" s="67" t="s">
        <v>459</v>
      </c>
      <c r="C435" s="11">
        <f>VLOOKUP(B435, Paste!$AG$3:$AH$2083, 2, FALSE)</f>
        <v>27.3</v>
      </c>
      <c r="D435" s="11" t="str">
        <f>VLOOKUP($B435, Paste!$A$3:$H$933, 6, FALSE)</f>
        <v>LW</v>
      </c>
      <c r="E435" s="11" t="str">
        <f>IFERROR(VLOOKUP($B435, Paste!$J$3:$L$933, 3, FALSE), "")</f>
        <v/>
      </c>
      <c r="F435" s="11" t="str">
        <f>IFERROR(VLOOKUP($B435, Paste!$J$3:$L$933, 2, FALSE), "")</f>
        <v/>
      </c>
      <c r="G435" s="11" t="str">
        <f>VLOOKUP($B435, Paste!$A$3:$H$933, 8, FALSE)</f>
        <v>TBL</v>
      </c>
      <c r="H435" s="71">
        <f>VLOOKUP($B435, Paste!$A$3:$H$933, 2, FALSE)</f>
        <v>74</v>
      </c>
      <c r="I435" s="71">
        <f>VLOOKUP($B435, Paste!$A$3:$H$933, 3, FALSE)</f>
        <v>11.84</v>
      </c>
      <c r="J435" s="71">
        <f t="shared" si="6"/>
        <v>11.325607499999997</v>
      </c>
      <c r="K435" s="71">
        <f>VLOOKUP($B435, Paste!$A$3:$H$933, 4, FALSE)</f>
        <v>23.165607499999997</v>
      </c>
      <c r="L435" s="11" t="str">
        <f>IF(ISBLANK(VLOOKUP(B435, 'SOG&amp;PlusMinus'!$B$7:$E$912, 3, FALSE)), "", VLOOKUP(B435,'SOG&amp;PlusMinus'!$B$7:$E$912, 3, FALSE))</f>
        <v>C</v>
      </c>
      <c r="M435" s="11" t="str">
        <f>IF(ISBLANK(VLOOKUP(B435, 'SOG&amp;PlusMinus'!$B$7:$E$912, 4, FALSE)), "", VLOOKUP(B435, 'SOG&amp;PlusMinus'!$B$7:$E$912, 4, FALSE))</f>
        <v/>
      </c>
      <c r="N435" s="71">
        <f>VLOOKUP($B435, Paste!$A$3:$H$933, 5, FALSE)</f>
        <v>29.291666666666664</v>
      </c>
      <c r="O435" s="11">
        <f>IF(ISERROR(VLOOKUP(B435, Paste!$AB$3:$AE$2349, 3, FALSE)), "", VLOOKUP(B435, Paste!$AB$3:$AE$2349, 3, FALSE))</f>
        <v>67</v>
      </c>
      <c r="P435" s="11">
        <f>IF(ISERROR(VLOOKUP(B435, Paste!$AB$3:$AC$2343, 2, FALSE)), "", VLOOKUP(B435, Paste!$AB$3:$AC$2343, 2, FALSE))</f>
        <v>37</v>
      </c>
      <c r="Q435" s="11">
        <f>IF(ISERROR(VLOOKUP(B435, Paste!$AB$3:$AE$2349, 4, FALSE)), "", VLOOKUP(B435, Paste!$AB$3:$AE$2349, 4, FALSE))</f>
        <v>96</v>
      </c>
      <c r="R435" s="11" t="str">
        <f>IF(ISERROR(VLOOKUP(B435, Paste!$N$3:$N$250, 1, FALSE)), "", VLOOKUP(B435, Paste!$N$3:$O$250, 2, FALSE))</f>
        <v/>
      </c>
      <c r="S435" s="27">
        <f>VLOOKUP($B435, Paste!$W$3:$Z$10064, IF($H$4="Cap Hit",3, IF($H$4="AAV", 4, 2)), FALSE)</f>
        <v>1.55</v>
      </c>
      <c r="T435" s="11" t="str">
        <f>IF(ISERROR(VLOOKUP(B435, Paste!$Q$3:$Q$245, 1, FALSE)), "", VLOOKUP(B435, Paste!$Q$3:$R$245, 2, FALSE))</f>
        <v>Y</v>
      </c>
      <c r="U435" s="18" t="str">
        <f>IF(VLOOKUP(B435, 'Points&amp;Potential'!$B$7:$O$943, 14, FALSE)=0, "", VLOOKUP(B435, 'Points&amp;Potential'!$B$7:$O$943, 14, FALSE))</f>
        <v/>
      </c>
      <c r="V435" s="7" t="str">
        <f>IF(ISERROR(VLOOKUP(B435, Paste!$T$3:$T$1045, 1, FALSE)), "", VLOOKUP(B435, Paste!$T$3:$U$1144, 2, FALSE))</f>
        <v/>
      </c>
    </row>
    <row r="436" spans="1:22">
      <c r="A436" s="11">
        <v>430</v>
      </c>
      <c r="B436" s="67" t="s">
        <v>460</v>
      </c>
      <c r="C436" s="11">
        <f>VLOOKUP(B436, Paste!$AG$3:$AH$2083, 2, FALSE)</f>
        <v>33.6</v>
      </c>
      <c r="D436" s="11" t="str">
        <f>VLOOKUP($B436, Paste!$A$3:$H$933, 6, FALSE)</f>
        <v>C</v>
      </c>
      <c r="E436" s="11">
        <f>IFERROR(VLOOKUP($B436, Paste!$J$3:$L$933, 3, FALSE), "")</f>
        <v>23</v>
      </c>
      <c r="F436" s="11">
        <f>IFERROR(VLOOKUP($B436, Paste!$J$3:$L$933, 2, FALSE), "")</f>
        <v>48</v>
      </c>
      <c r="G436" s="11" t="str">
        <f>VLOOKUP($B436, Paste!$A$3:$H$933, 8, FALSE)</f>
        <v>WPG</v>
      </c>
      <c r="H436" s="71">
        <f>VLOOKUP($B436, Paste!$A$3:$H$933, 2, FALSE)</f>
        <v>74</v>
      </c>
      <c r="I436" s="71">
        <f>VLOOKUP($B436, Paste!$A$3:$H$933, 3, FALSE)</f>
        <v>10.324160724597453</v>
      </c>
      <c r="J436" s="71">
        <f t="shared" si="6"/>
        <v>12.746717525402543</v>
      </c>
      <c r="K436" s="71">
        <f>VLOOKUP($B436, Paste!$A$3:$H$933, 4, FALSE)</f>
        <v>23.070878249999996</v>
      </c>
      <c r="L436" s="11" t="str">
        <f>IF(ISBLANK(VLOOKUP(B436, 'SOG&amp;PlusMinus'!$B$7:$E$912, 3, FALSE)), "", VLOOKUP(B436,'SOG&amp;PlusMinus'!$B$7:$E$912, 3, FALSE))</f>
        <v>D</v>
      </c>
      <c r="M436" s="11">
        <f>IF(ISBLANK(VLOOKUP(B436, 'SOG&amp;PlusMinus'!$B$7:$E$912, 4, FALSE)), "", VLOOKUP(B436, 'SOG&amp;PlusMinus'!$B$7:$E$912, 4, FALSE))</f>
        <v>2</v>
      </c>
      <c r="N436" s="71">
        <f>VLOOKUP($B436, Paste!$A$3:$H$933, 5, FALSE)</f>
        <v>35.287037037037038</v>
      </c>
      <c r="O436" s="11">
        <f>IF(ISERROR(VLOOKUP(B436, Paste!$AB$3:$AE$2349, 3, FALSE)), "", VLOOKUP(B436, Paste!$AB$3:$AE$2349, 3, FALSE))</f>
        <v>87</v>
      </c>
      <c r="P436" s="11">
        <f>IF(ISERROR(VLOOKUP(B436, Paste!$AB$3:$AC$2343, 2, FALSE)), "", VLOOKUP(B436, Paste!$AB$3:$AC$2343, 2, FALSE))</f>
        <v>44</v>
      </c>
      <c r="Q436" s="11">
        <f>IF(ISERROR(VLOOKUP(B436, Paste!$AB$3:$AE$2349, 4, FALSE)), "", VLOOKUP(B436, Paste!$AB$3:$AE$2349, 4, FALSE))</f>
        <v>89</v>
      </c>
      <c r="R436" s="11" t="str">
        <f>IF(ISERROR(VLOOKUP(B436, Paste!$N$3:$N$250, 1, FALSE)), "", VLOOKUP(B436, Paste!$N$3:$O$250, 2, FALSE))</f>
        <v/>
      </c>
      <c r="S436" s="27">
        <f>VLOOKUP($B436, Paste!$W$3:$Z$10064, IF($H$4="Cap Hit",3, IF($H$4="AAV", 4, 2)), FALSE)</f>
        <v>3</v>
      </c>
      <c r="T436" s="11" t="str">
        <f>IF(ISERROR(VLOOKUP(B436, Paste!$Q$3:$Q$245, 1, FALSE)), "", VLOOKUP(B436, Paste!$Q$3:$R$245, 2, FALSE))</f>
        <v/>
      </c>
      <c r="U436" s="18" t="str">
        <f>IF(VLOOKUP(B436, 'Points&amp;Potential'!$B$7:$O$943, 14, FALSE)=0, "", VLOOKUP(B436, 'Points&amp;Potential'!$B$7:$O$943, 14, FALSE))</f>
        <v/>
      </c>
      <c r="V436" s="7" t="str">
        <f>IF(ISERROR(VLOOKUP(B436, Paste!$T$3:$T$1045, 1, FALSE)), "", VLOOKUP(B436, Paste!$T$3:$U$1144, 2, FALSE))</f>
        <v/>
      </c>
    </row>
    <row r="437" spans="1:22">
      <c r="A437" s="11">
        <v>431</v>
      </c>
      <c r="B437" s="67" t="s">
        <v>461</v>
      </c>
      <c r="C437" s="11">
        <f>VLOOKUP(B437, Paste!$AG$3:$AH$2083, 2, FALSE)</f>
        <v>22.6</v>
      </c>
      <c r="D437" s="11" t="str">
        <f>VLOOKUP($B437, Paste!$A$3:$H$933, 6, FALSE)</f>
        <v>C</v>
      </c>
      <c r="E437" s="11">
        <f>IFERROR(VLOOKUP($B437, Paste!$J$3:$L$933, 3, FALSE), "")</f>
        <v>43</v>
      </c>
      <c r="F437" s="11">
        <f>IFERROR(VLOOKUP($B437, Paste!$J$3:$L$933, 2, FALSE), "")</f>
        <v>70</v>
      </c>
      <c r="G437" s="11" t="str">
        <f>VLOOKUP($B437, Paste!$A$3:$H$933, 8, FALSE)</f>
        <v>CBJ</v>
      </c>
      <c r="H437" s="71">
        <f>VLOOKUP($B437, Paste!$A$3:$H$933, 2, FALSE)</f>
        <v>71</v>
      </c>
      <c r="I437" s="71">
        <f>VLOOKUP($B437, Paste!$A$3:$H$933, 3, FALSE)</f>
        <v>9.23</v>
      </c>
      <c r="J437" s="71">
        <f t="shared" si="6"/>
        <v>13.677706249999996</v>
      </c>
      <c r="K437" s="71">
        <f>VLOOKUP($B437, Paste!$A$3:$H$933, 4, FALSE)</f>
        <v>22.907706249999997</v>
      </c>
      <c r="L437" s="11" t="str">
        <f>IF(ISBLANK(VLOOKUP(B437, 'SOG&amp;PlusMinus'!$B$7:$E$912, 3, FALSE)), "", VLOOKUP(B437,'SOG&amp;PlusMinus'!$B$7:$E$912, 3, FALSE))</f>
        <v>C</v>
      </c>
      <c r="M437" s="11" t="str">
        <f>IF(ISBLANK(VLOOKUP(B437, 'SOG&amp;PlusMinus'!$B$7:$E$912, 4, FALSE)), "", VLOOKUP(B437, 'SOG&amp;PlusMinus'!$B$7:$E$912, 4, FALSE))</f>
        <v/>
      </c>
      <c r="N437" s="71">
        <f>VLOOKUP($B437, Paste!$A$3:$H$933, 5, FALSE)</f>
        <v>10.65</v>
      </c>
      <c r="O437" s="11">
        <f>IF(ISERROR(VLOOKUP(B437, Paste!$AB$3:$AE$2349, 3, FALSE)), "", VLOOKUP(B437, Paste!$AB$3:$AE$2349, 3, FALSE))</f>
        <v>21</v>
      </c>
      <c r="P437" s="11">
        <f>IF(ISERROR(VLOOKUP(B437, Paste!$AB$3:$AC$2343, 2, FALSE)), "", VLOOKUP(B437, Paste!$AB$3:$AC$2343, 2, FALSE))</f>
        <v>50</v>
      </c>
      <c r="Q437" s="11">
        <f>IF(ISERROR(VLOOKUP(B437, Paste!$AB$3:$AE$2349, 4, FALSE)), "", VLOOKUP(B437, Paste!$AB$3:$AE$2349, 4, FALSE))</f>
        <v>92</v>
      </c>
      <c r="R437" s="11" t="str">
        <f>IF(ISERROR(VLOOKUP(B437, Paste!$N$3:$N$250, 1, FALSE)), "", VLOOKUP(B437, Paste!$N$3:$O$250, 2, FALSE))</f>
        <v/>
      </c>
      <c r="S437" s="27">
        <f>VLOOKUP($B437, Paste!$W$3:$Z$10064, IF($H$4="Cap Hit",3, IF($H$4="AAV", 4, 2)), FALSE)</f>
        <v>0.88666599999999995</v>
      </c>
      <c r="T437" s="11" t="str">
        <f>IF(ISERROR(VLOOKUP(B437, Paste!$Q$3:$Q$245, 1, FALSE)), "", VLOOKUP(B437, Paste!$Q$3:$R$245, 2, FALSE))</f>
        <v/>
      </c>
      <c r="U437" s="18" t="str">
        <f>IF(VLOOKUP(B437, 'Points&amp;Potential'!$B$7:$O$943, 14, FALSE)=0, "", VLOOKUP(B437, 'Points&amp;Potential'!$B$7:$O$943, 14, FALSE))</f>
        <v/>
      </c>
      <c r="V437" s="7" t="str">
        <f>IF(ISERROR(VLOOKUP(B437, Paste!$T$3:$T$1045, 1, FALSE)), "", VLOOKUP(B437, Paste!$T$3:$U$1144, 2, FALSE))</f>
        <v/>
      </c>
    </row>
    <row r="438" spans="1:22">
      <c r="A438" s="11">
        <v>432</v>
      </c>
      <c r="B438" s="67" t="s">
        <v>462</v>
      </c>
      <c r="C438" s="11">
        <f>VLOOKUP(B438, Paste!$AG$3:$AH$2083, 2, FALSE)</f>
        <v>30.3</v>
      </c>
      <c r="D438" s="11" t="str">
        <f>VLOOKUP($B438, Paste!$A$3:$H$933, 6, FALSE)</f>
        <v>LD</v>
      </c>
      <c r="E438" s="11">
        <f>IFERROR(VLOOKUP($B438, Paste!$J$3:$L$933, 3, FALSE), "")</f>
        <v>37</v>
      </c>
      <c r="F438" s="11">
        <f>IFERROR(VLOOKUP($B438, Paste!$J$3:$L$933, 2, FALSE), "")</f>
        <v>50</v>
      </c>
      <c r="G438" s="11" t="str">
        <f>VLOOKUP($B438, Paste!$A$3:$H$933, 8, FALSE)</f>
        <v>EDM</v>
      </c>
      <c r="H438" s="71">
        <f>VLOOKUP($B438, Paste!$A$3:$H$933, 2, FALSE)</f>
        <v>62.333333333333336</v>
      </c>
      <c r="I438" s="71">
        <f>VLOOKUP($B438, Paste!$A$3:$H$933, 3, FALSE)</f>
        <v>10.013595295335849</v>
      </c>
      <c r="J438" s="71">
        <f t="shared" si="6"/>
        <v>12.84454667799749</v>
      </c>
      <c r="K438" s="71">
        <f>VLOOKUP($B438, Paste!$A$3:$H$933, 4, FALSE)</f>
        <v>22.858141973333339</v>
      </c>
      <c r="L438" s="11" t="str">
        <f>IF(ISBLANK(VLOOKUP(B438, 'SOG&amp;PlusMinus'!$B$7:$E$912, 3, FALSE)), "", VLOOKUP(B438,'SOG&amp;PlusMinus'!$B$7:$E$912, 3, FALSE))</f>
        <v>D</v>
      </c>
      <c r="M438" s="11">
        <f>IF(ISBLANK(VLOOKUP(B438, 'SOG&amp;PlusMinus'!$B$7:$E$912, 4, FALSE)), "", VLOOKUP(B438, 'SOG&amp;PlusMinus'!$B$7:$E$912, 4, FALSE))</f>
        <v>2</v>
      </c>
      <c r="N438" s="71">
        <f>VLOOKUP($B438, Paste!$A$3:$H$933, 5, FALSE)</f>
        <v>33.060773480662981</v>
      </c>
      <c r="O438" s="11">
        <f>IF(ISERROR(VLOOKUP(B438, Paste!$AB$3:$AE$2349, 3, FALSE)), "", VLOOKUP(B438, Paste!$AB$3:$AE$2349, 3, FALSE))</f>
        <v>22</v>
      </c>
      <c r="P438" s="11">
        <f>IF(ISERROR(VLOOKUP(B438, Paste!$AB$3:$AC$2343, 2, FALSE)), "", VLOOKUP(B438, Paste!$AB$3:$AC$2343, 2, FALSE))</f>
        <v>100</v>
      </c>
      <c r="Q438" s="11">
        <f>IF(ISERROR(VLOOKUP(B438, Paste!$AB$3:$AE$2349, 4, FALSE)), "", VLOOKUP(B438, Paste!$AB$3:$AE$2349, 4, FALSE))</f>
        <v>112</v>
      </c>
      <c r="R438" s="11" t="str">
        <f>IF(ISERROR(VLOOKUP(B438, Paste!$N$3:$N$250, 1, FALSE)), "", VLOOKUP(B438, Paste!$N$3:$O$250, 2, FALSE))</f>
        <v/>
      </c>
      <c r="S438" s="27">
        <f>VLOOKUP($B438, Paste!$W$3:$Z$10064, IF($H$4="Cap Hit",3, IF($H$4="AAV", 4, 2)), FALSE)</f>
        <v>7</v>
      </c>
      <c r="T438" s="11" t="str">
        <f>IF(ISERROR(VLOOKUP(B438, Paste!$Q$3:$Q$245, 1, FALSE)), "", VLOOKUP(B438, Paste!$Q$3:$R$245, 2, FALSE))</f>
        <v>Y</v>
      </c>
      <c r="U438" s="18" t="str">
        <f>IF(VLOOKUP(B438, 'Points&amp;Potential'!$B$7:$O$943, 14, FALSE)=0, "", VLOOKUP(B438, 'Points&amp;Potential'!$B$7:$O$943, 14, FALSE))</f>
        <v/>
      </c>
      <c r="V438" s="7" t="str">
        <f>IF(ISERROR(VLOOKUP(B438, Paste!$T$3:$T$1045, 1, FALSE)), "", VLOOKUP(B438, Paste!$T$3:$U$1144, 2, FALSE))</f>
        <v/>
      </c>
    </row>
    <row r="439" spans="1:22">
      <c r="A439" s="11">
        <v>433</v>
      </c>
      <c r="B439" s="67" t="s">
        <v>463</v>
      </c>
      <c r="C439" s="11">
        <f>VLOOKUP(B439, Paste!$AG$3:$AH$2083, 2, FALSE)</f>
        <v>32.4</v>
      </c>
      <c r="D439" s="11" t="str">
        <f>VLOOKUP($B439, Paste!$A$3:$H$933, 6, FALSE)</f>
        <v>LD</v>
      </c>
      <c r="E439" s="11">
        <f>IFERROR(VLOOKUP($B439, Paste!$J$3:$L$933, 3, FALSE), "")</f>
        <v>28</v>
      </c>
      <c r="F439" s="11">
        <f>IFERROR(VLOOKUP($B439, Paste!$J$3:$L$933, 2, FALSE), "")</f>
        <v>42</v>
      </c>
      <c r="G439" s="11" t="str">
        <f>VLOOKUP($B439, Paste!$A$3:$H$933, 8, FALSE)</f>
        <v>BOS</v>
      </c>
      <c r="H439" s="71">
        <f>VLOOKUP($B439, Paste!$A$3:$H$933, 2, FALSE)</f>
        <v>67</v>
      </c>
      <c r="I439" s="71">
        <f>VLOOKUP($B439, Paste!$A$3:$H$933, 3, FALSE)</f>
        <v>6.132979268918028</v>
      </c>
      <c r="J439" s="71">
        <f t="shared" si="6"/>
        <v>16.474963474831974</v>
      </c>
      <c r="K439" s="71">
        <f>VLOOKUP($B439, Paste!$A$3:$H$933, 4, FALSE)</f>
        <v>22.607942743750002</v>
      </c>
      <c r="L439" s="11" t="str">
        <f>IF(ISBLANK(VLOOKUP(B439, 'SOG&amp;PlusMinus'!$B$7:$E$912, 3, FALSE)), "", VLOOKUP(B439,'SOG&amp;PlusMinus'!$B$7:$E$912, 3, FALSE))</f>
        <v>C</v>
      </c>
      <c r="M439" s="11" t="str">
        <f>IF(ISBLANK(VLOOKUP(B439, 'SOG&amp;PlusMinus'!$B$7:$E$912, 4, FALSE)), "", VLOOKUP(B439, 'SOG&amp;PlusMinus'!$B$7:$E$912, 4, FALSE))</f>
        <v/>
      </c>
      <c r="N439" s="71">
        <f>VLOOKUP($B439, Paste!$A$3:$H$933, 5, FALSE)</f>
        <v>53.34394904458599</v>
      </c>
      <c r="O439" s="11">
        <f>IF(ISERROR(VLOOKUP(B439, Paste!$AB$3:$AE$2349, 3, FALSE)), "", VLOOKUP(B439, Paste!$AB$3:$AE$2349, 3, FALSE))</f>
        <v>17</v>
      </c>
      <c r="P439" s="11">
        <f>IF(ISERROR(VLOOKUP(B439, Paste!$AB$3:$AC$2343, 2, FALSE)), "", VLOOKUP(B439, Paste!$AB$3:$AC$2343, 2, FALSE))</f>
        <v>103</v>
      </c>
      <c r="Q439" s="11">
        <f>IF(ISERROR(VLOOKUP(B439, Paste!$AB$3:$AE$2349, 4, FALSE)), "", VLOOKUP(B439, Paste!$AB$3:$AE$2349, 4, FALSE))</f>
        <v>101</v>
      </c>
      <c r="R439" s="11" t="str">
        <f>IF(ISERROR(VLOOKUP(B439, Paste!$N$3:$N$250, 1, FALSE)), "", VLOOKUP(B439, Paste!$N$3:$O$250, 2, FALSE))</f>
        <v/>
      </c>
      <c r="S439" s="27">
        <f>VLOOKUP($B439, Paste!$W$3:$Z$10064, IF($H$4="Cap Hit",3, IF($H$4="AAV", 4, 2)), FALSE)</f>
        <v>6.5</v>
      </c>
      <c r="T439" s="11" t="str">
        <f>IF(ISERROR(VLOOKUP(B439, Paste!$Q$3:$Q$245, 1, FALSE)), "", VLOOKUP(B439, Paste!$Q$3:$R$245, 2, FALSE))</f>
        <v>Y</v>
      </c>
      <c r="U439" s="18" t="str">
        <f>IF(VLOOKUP(B439, 'Points&amp;Potential'!$B$7:$O$943, 14, FALSE)=0, "", VLOOKUP(B439, 'Points&amp;Potential'!$B$7:$O$943, 14, FALSE))</f>
        <v/>
      </c>
      <c r="V439" s="7" t="str">
        <f>IF(ISERROR(VLOOKUP(B439, Paste!$T$3:$T$1045, 1, FALSE)), "", VLOOKUP(B439, Paste!$T$3:$U$1144, 2, FALSE))</f>
        <v/>
      </c>
    </row>
    <row r="440" spans="1:22">
      <c r="A440" s="11">
        <v>434</v>
      </c>
      <c r="B440" s="67" t="s">
        <v>464</v>
      </c>
      <c r="C440" s="11">
        <f>VLOOKUP(B440, Paste!$AG$3:$AH$2083, 2, FALSE)</f>
        <v>25.7</v>
      </c>
      <c r="D440" s="11" t="str">
        <f>VLOOKUP($B440, Paste!$A$3:$H$933, 6, FALSE)</f>
        <v>RW</v>
      </c>
      <c r="E440" s="11" t="str">
        <f>IFERROR(VLOOKUP($B440, Paste!$J$3:$L$933, 3, FALSE), "")</f>
        <v/>
      </c>
      <c r="F440" s="11" t="str">
        <f>IFERROR(VLOOKUP($B440, Paste!$J$3:$L$933, 2, FALSE), "")</f>
        <v/>
      </c>
      <c r="G440" s="11" t="str">
        <f>VLOOKUP($B440, Paste!$A$3:$H$933, 8, FALSE)</f>
        <v>CGY</v>
      </c>
      <c r="H440" s="71">
        <f>VLOOKUP($B440, Paste!$A$3:$H$933, 2, FALSE)</f>
        <v>80</v>
      </c>
      <c r="I440" s="71">
        <f>VLOOKUP($B440, Paste!$A$3:$H$933, 3, FALSE)</f>
        <v>13.417174329383394</v>
      </c>
      <c r="J440" s="71">
        <f t="shared" si="6"/>
        <v>9.1734298372832708</v>
      </c>
      <c r="K440" s="71">
        <f>VLOOKUP($B440, Paste!$A$3:$H$933, 4, FALSE)</f>
        <v>22.590604166666665</v>
      </c>
      <c r="L440" s="11" t="str">
        <f>IF(ISBLANK(VLOOKUP(B440, 'SOG&amp;PlusMinus'!$B$7:$E$912, 3, FALSE)), "", VLOOKUP(B440,'SOG&amp;PlusMinus'!$B$7:$E$912, 3, FALSE))</f>
        <v>D</v>
      </c>
      <c r="M440" s="11" t="str">
        <f>IF(ISBLANK(VLOOKUP(B440, 'SOG&amp;PlusMinus'!$B$7:$E$912, 4, FALSE)), "", VLOOKUP(B440, 'SOG&amp;PlusMinus'!$B$7:$E$912, 4, FALSE))</f>
        <v/>
      </c>
      <c r="N440" s="71">
        <f>VLOOKUP($B440, Paste!$A$3:$H$933, 5, FALSE)</f>
        <v>110.3448275862069</v>
      </c>
      <c r="O440" s="11">
        <f>IF(ISERROR(VLOOKUP(B440, Paste!$AB$3:$AE$2349, 3, FALSE)), "", VLOOKUP(B440, Paste!$AB$3:$AE$2349, 3, FALSE))</f>
        <v>293</v>
      </c>
      <c r="P440" s="11">
        <f>IF(ISERROR(VLOOKUP(B440, Paste!$AB$3:$AC$2343, 2, FALSE)), "", VLOOKUP(B440, Paste!$AB$3:$AC$2343, 2, FALSE))</f>
        <v>56</v>
      </c>
      <c r="Q440" s="11">
        <f>IF(ISERROR(VLOOKUP(B440, Paste!$AB$3:$AE$2349, 4, FALSE)), "", VLOOKUP(B440, Paste!$AB$3:$AE$2349, 4, FALSE))</f>
        <v>96</v>
      </c>
      <c r="R440" s="11" t="str">
        <f>IF(ISERROR(VLOOKUP(B440, Paste!$N$3:$N$250, 1, FALSE)), "", VLOOKUP(B440, Paste!$N$3:$O$250, 2, FALSE))</f>
        <v/>
      </c>
      <c r="S440" s="27">
        <f>VLOOKUP($B440, Paste!$W$3:$Z$10064, IF($H$4="Cap Hit",3, IF($H$4="AAV", 4, 2)), FALSE)</f>
        <v>1.25</v>
      </c>
      <c r="T440" s="11" t="str">
        <f>IF(ISERROR(VLOOKUP(B440, Paste!$Q$3:$Q$245, 1, FALSE)), "", VLOOKUP(B440, Paste!$Q$3:$R$245, 2, FALSE))</f>
        <v/>
      </c>
      <c r="U440" s="18" t="str">
        <f>IF(VLOOKUP(B440, 'Points&amp;Potential'!$B$7:$O$943, 14, FALSE)=0, "", VLOOKUP(B440, 'Points&amp;Potential'!$B$7:$O$943, 14, FALSE))</f>
        <v/>
      </c>
      <c r="V440" s="7" t="str">
        <f>IF(ISERROR(VLOOKUP(B440, Paste!$T$3:$T$1045, 1, FALSE)), "", VLOOKUP(B440, Paste!$T$3:$U$1144, 2, FALSE))</f>
        <v/>
      </c>
    </row>
    <row r="441" spans="1:22">
      <c r="A441" s="11">
        <v>435</v>
      </c>
      <c r="B441" s="67" t="s">
        <v>465</v>
      </c>
      <c r="C441" s="11">
        <f>VLOOKUP(B441, Paste!$AG$3:$AH$2083, 2, FALSE)</f>
        <v>36.799999999999997</v>
      </c>
      <c r="D441" s="11" t="str">
        <f>VLOOKUP($B441, Paste!$A$3:$H$933, 6, FALSE)</f>
        <v>LW</v>
      </c>
      <c r="E441" s="11">
        <f>IFERROR(VLOOKUP($B441, Paste!$J$3:$L$933, 3, FALSE), "")</f>
        <v>32</v>
      </c>
      <c r="F441" s="11">
        <f>IFERROR(VLOOKUP($B441, Paste!$J$3:$L$933, 2, FALSE), "")</f>
        <v>55</v>
      </c>
      <c r="G441" s="11" t="str">
        <f>VLOOKUP($B441, Paste!$A$3:$H$933, 8, FALSE)</f>
        <v>UFA</v>
      </c>
      <c r="H441" s="71">
        <f>VLOOKUP($B441, Paste!$A$3:$H$933, 2, FALSE)</f>
        <v>72.333333333333329</v>
      </c>
      <c r="I441" s="71">
        <f>VLOOKUP($B441, Paste!$A$3:$H$933, 3, FALSE)</f>
        <v>8.9485216586269338</v>
      </c>
      <c r="J441" s="71">
        <f t="shared" si="6"/>
        <v>13.596557716373066</v>
      </c>
      <c r="K441" s="71">
        <f>VLOOKUP($B441, Paste!$A$3:$H$933, 4, FALSE)</f>
        <v>22.545079375</v>
      </c>
      <c r="L441" s="11" t="str">
        <f>IF(ISBLANK(VLOOKUP(B441, 'SOG&amp;PlusMinus'!$B$7:$E$912, 3, FALSE)), "", VLOOKUP(B441,'SOG&amp;PlusMinus'!$B$7:$E$912, 3, FALSE))</f>
        <v>C</v>
      </c>
      <c r="M441" s="11">
        <f>IF(ISBLANK(VLOOKUP(B441, 'SOG&amp;PlusMinus'!$B$7:$E$912, 4, FALSE)), "", VLOOKUP(B441, 'SOG&amp;PlusMinus'!$B$7:$E$912, 4, FALSE))</f>
        <v>2</v>
      </c>
      <c r="N441" s="71">
        <f>VLOOKUP($B441, Paste!$A$3:$H$933, 5, FALSE)</f>
        <v>11.65560821484992</v>
      </c>
      <c r="O441" s="11" t="str">
        <f>IF(ISERROR(VLOOKUP(B441, Paste!$AB$3:$AE$2349, 3, FALSE)), "", VLOOKUP(B441, Paste!$AB$3:$AE$2349, 3, FALSE))</f>
        <v/>
      </c>
      <c r="P441" s="11" t="str">
        <f>IF(ISERROR(VLOOKUP(B441, Paste!$AB$3:$AC$2343, 2, FALSE)), "", VLOOKUP(B441, Paste!$AB$3:$AC$2343, 2, FALSE))</f>
        <v/>
      </c>
      <c r="Q441" s="11" t="str">
        <f>IF(ISERROR(VLOOKUP(B441, Paste!$AB$3:$AE$2349, 4, FALSE)), "", VLOOKUP(B441, Paste!$AB$3:$AE$2349, 4, FALSE))</f>
        <v/>
      </c>
      <c r="R441" s="11" t="str">
        <f>IF(ISERROR(VLOOKUP(B441, Paste!$N$3:$N$250, 1, FALSE)), "", VLOOKUP(B441, Paste!$N$3:$O$250, 2, FALSE))</f>
        <v/>
      </c>
      <c r="S441" s="27" t="e">
        <f>VLOOKUP($B441, Paste!$W$3:$Z$10064, IF($H$4="Cap Hit",3, IF($H$4="AAV", 4, 2)), FALSE)</f>
        <v>#N/A</v>
      </c>
      <c r="T441" s="11" t="str">
        <f>IF(ISERROR(VLOOKUP(B441, Paste!$Q$3:$Q$245, 1, FALSE)), "", VLOOKUP(B441, Paste!$Q$3:$R$245, 2, FALSE))</f>
        <v/>
      </c>
      <c r="U441" s="18" t="str">
        <f>IF(VLOOKUP(B441, 'Points&amp;Potential'!$B$7:$O$943, 14, FALSE)=0, "", VLOOKUP(B441, 'Points&amp;Potential'!$B$7:$O$943, 14, FALSE))</f>
        <v/>
      </c>
      <c r="V441" s="7" t="str">
        <f>IF(ISERROR(VLOOKUP(B441, Paste!$T$3:$T$1045, 1, FALSE)), "", VLOOKUP(B441, Paste!$T$3:$U$1144, 2, FALSE))</f>
        <v/>
      </c>
    </row>
    <row r="442" spans="1:22">
      <c r="A442" s="11">
        <v>436</v>
      </c>
      <c r="B442" s="67" t="s">
        <v>466</v>
      </c>
      <c r="C442" s="11">
        <f>VLOOKUP(B442, Paste!$AG$3:$AH$2083, 2, FALSE)</f>
        <v>33.1</v>
      </c>
      <c r="D442" s="11" t="str">
        <f>VLOOKUP($B442, Paste!$A$3:$H$933, 6, FALSE)</f>
        <v>RD</v>
      </c>
      <c r="E442" s="11">
        <f>IFERROR(VLOOKUP($B442, Paste!$J$3:$L$933, 3, FALSE), "")</f>
        <v>33</v>
      </c>
      <c r="F442" s="11">
        <f>IFERROR(VLOOKUP($B442, Paste!$J$3:$L$933, 2, FALSE), "")</f>
        <v>42</v>
      </c>
      <c r="G442" s="11" t="str">
        <f>VLOOKUP($B442, Paste!$A$3:$H$933, 8, FALSE)</f>
        <v>STL</v>
      </c>
      <c r="H442" s="71">
        <f>VLOOKUP($B442, Paste!$A$3:$H$933, 2, FALSE)</f>
        <v>76.333333333333329</v>
      </c>
      <c r="I442" s="71">
        <f>VLOOKUP($B442, Paste!$A$3:$H$933, 3, FALSE)</f>
        <v>9.6751323916051373</v>
      </c>
      <c r="J442" s="71">
        <f t="shared" si="6"/>
        <v>12.857322608394865</v>
      </c>
      <c r="K442" s="71">
        <f>VLOOKUP($B442, Paste!$A$3:$H$933, 4, FALSE)</f>
        <v>22.532455000000002</v>
      </c>
      <c r="L442" s="11" t="str">
        <f>IF(ISBLANK(VLOOKUP(B442, 'SOG&amp;PlusMinus'!$B$7:$E$912, 3, FALSE)), "", VLOOKUP(B442,'SOG&amp;PlusMinus'!$B$7:$E$912, 3, FALSE))</f>
        <v>C</v>
      </c>
      <c r="M442" s="11" t="str">
        <f>IF(ISBLANK(VLOOKUP(B442, 'SOG&amp;PlusMinus'!$B$7:$E$912, 4, FALSE)), "", VLOOKUP(B442, 'SOG&amp;PlusMinus'!$B$7:$E$912, 4, FALSE))</f>
        <v/>
      </c>
      <c r="N442" s="71">
        <f>VLOOKUP($B442, Paste!$A$3:$H$933, 5, FALSE)</f>
        <v>19.846666666666668</v>
      </c>
      <c r="O442" s="11">
        <f>IF(ISERROR(VLOOKUP(B442, Paste!$AB$3:$AE$2349, 3, FALSE)), "", VLOOKUP(B442, Paste!$AB$3:$AE$2349, 3, FALSE))</f>
        <v>95</v>
      </c>
      <c r="P442" s="11">
        <f>IF(ISERROR(VLOOKUP(B442, Paste!$AB$3:$AC$2343, 2, FALSE)), "", VLOOKUP(B442, Paste!$AB$3:$AC$2343, 2, FALSE))</f>
        <v>160</v>
      </c>
      <c r="Q442" s="11">
        <f>IF(ISERROR(VLOOKUP(B442, Paste!$AB$3:$AE$2349, 4, FALSE)), "", VLOOKUP(B442, Paste!$AB$3:$AE$2349, 4, FALSE))</f>
        <v>115</v>
      </c>
      <c r="R442" s="11" t="str">
        <f>IF(ISERROR(VLOOKUP(B442, Paste!$N$3:$N$250, 1, FALSE)), "", VLOOKUP(B442, Paste!$N$3:$O$250, 2, FALSE))</f>
        <v/>
      </c>
      <c r="S442" s="27">
        <f>VLOOKUP($B442, Paste!$W$3:$Z$10064, IF($H$4="Cap Hit",3, IF($H$4="AAV", 4, 2)), FALSE)</f>
        <v>6.5</v>
      </c>
      <c r="T442" s="11" t="str">
        <f>IF(ISERROR(VLOOKUP(B442, Paste!$Q$3:$Q$245, 1, FALSE)), "", VLOOKUP(B442, Paste!$Q$3:$R$245, 2, FALSE))</f>
        <v/>
      </c>
      <c r="U442" s="18" t="str">
        <f>IF(VLOOKUP(B442, 'Points&amp;Potential'!$B$7:$O$943, 14, FALSE)=0, "", VLOOKUP(B442, 'Points&amp;Potential'!$B$7:$O$943, 14, FALSE))</f>
        <v/>
      </c>
      <c r="V442" s="7" t="str">
        <f>IF(ISERROR(VLOOKUP(B442, Paste!$T$3:$T$1045, 1, FALSE)), "", VLOOKUP(B442, Paste!$T$3:$U$1144, 2, FALSE))</f>
        <v/>
      </c>
    </row>
    <row r="443" spans="1:22">
      <c r="A443" s="11">
        <v>437</v>
      </c>
      <c r="B443" s="67" t="s">
        <v>467</v>
      </c>
      <c r="C443" s="11">
        <f>VLOOKUP(B443, Paste!$AG$3:$AH$2083, 2, FALSE)</f>
        <v>23.6</v>
      </c>
      <c r="D443" s="11" t="str">
        <f>VLOOKUP($B443, Paste!$A$3:$H$933, 6, FALSE)</f>
        <v>C</v>
      </c>
      <c r="E443" s="11">
        <f>IFERROR(VLOOKUP($B443, Paste!$J$3:$L$933, 3, FALSE), "")</f>
        <v>38</v>
      </c>
      <c r="F443" s="11">
        <f>IFERROR(VLOOKUP($B443, Paste!$J$3:$L$933, 2, FALSE), "")</f>
        <v>68</v>
      </c>
      <c r="G443" s="11" t="str">
        <f>VLOOKUP($B443, Paste!$A$3:$H$933, 8, FALSE)</f>
        <v>VAN</v>
      </c>
      <c r="H443" s="71">
        <f>VLOOKUP($B443, Paste!$A$3:$H$933, 2, FALSE)</f>
        <v>69</v>
      </c>
      <c r="I443" s="71">
        <f>VLOOKUP($B443, Paste!$A$3:$H$933, 3, FALSE)</f>
        <v>9.2609651378033746</v>
      </c>
      <c r="J443" s="71">
        <f t="shared" si="6"/>
        <v>13.184159862196623</v>
      </c>
      <c r="K443" s="71">
        <f>VLOOKUP($B443, Paste!$A$3:$H$933, 4, FALSE)</f>
        <v>22.445124999999997</v>
      </c>
      <c r="L443" s="11" t="str">
        <f>IF(ISBLANK(VLOOKUP(B443, 'SOG&amp;PlusMinus'!$B$7:$E$912, 3, FALSE)), "", VLOOKUP(B443,'SOG&amp;PlusMinus'!$B$7:$E$912, 3, FALSE))</f>
        <v>D</v>
      </c>
      <c r="M443" s="11" t="str">
        <f>IF(ISBLANK(VLOOKUP(B443, 'SOG&amp;PlusMinus'!$B$7:$E$912, 4, FALSE)), "", VLOOKUP(B443, 'SOG&amp;PlusMinus'!$B$7:$E$912, 4, FALSE))</f>
        <v/>
      </c>
      <c r="N443" s="71">
        <f>VLOOKUP($B443, Paste!$A$3:$H$933, 5, FALSE)</f>
        <v>20.355</v>
      </c>
      <c r="O443" s="11">
        <f>IF(ISERROR(VLOOKUP(B443, Paste!$AB$3:$AE$2349, 3, FALSE)), "", VLOOKUP(B443, Paste!$AB$3:$AE$2349, 3, FALSE))</f>
        <v>169</v>
      </c>
      <c r="P443" s="11">
        <f>IF(ISERROR(VLOOKUP(B443, Paste!$AB$3:$AC$2343, 2, FALSE)), "", VLOOKUP(B443, Paste!$AB$3:$AC$2343, 2, FALSE))</f>
        <v>17</v>
      </c>
      <c r="Q443" s="11">
        <f>IF(ISERROR(VLOOKUP(B443, Paste!$AB$3:$AE$2349, 4, FALSE)), "", VLOOKUP(B443, Paste!$AB$3:$AE$2349, 4, FALSE))</f>
        <v>76</v>
      </c>
      <c r="R443" s="11" t="str">
        <f>IF(ISERROR(VLOOKUP(B443, Paste!$N$3:$N$250, 1, FALSE)), "", VLOOKUP(B443, Paste!$N$3:$O$250, 2, FALSE))</f>
        <v/>
      </c>
      <c r="S443" s="27">
        <f>VLOOKUP($B443, Paste!$W$3:$Z$10064, IF($H$4="Cap Hit",3, IF($H$4="AAV", 4, 2)), FALSE)</f>
        <v>0.77500000000000002</v>
      </c>
      <c r="T443" s="11" t="str">
        <f>IF(ISERROR(VLOOKUP(B443, Paste!$Q$3:$Q$245, 1, FALSE)), "", VLOOKUP(B443, Paste!$Q$3:$R$245, 2, FALSE))</f>
        <v/>
      </c>
      <c r="U443" s="18" t="str">
        <f>IF(VLOOKUP(B443, 'Points&amp;Potential'!$B$7:$O$943, 14, FALSE)=0, "", VLOOKUP(B443, 'Points&amp;Potential'!$B$7:$O$943, 14, FALSE))</f>
        <v/>
      </c>
      <c r="V443" s="7" t="str">
        <f>IF(ISERROR(VLOOKUP(B443, Paste!$T$3:$T$1045, 1, FALSE)), "", VLOOKUP(B443, Paste!$T$3:$U$1144, 2, FALSE))</f>
        <v/>
      </c>
    </row>
    <row r="444" spans="1:22">
      <c r="A444" s="11">
        <v>438</v>
      </c>
      <c r="B444" s="67" t="s">
        <v>468</v>
      </c>
      <c r="C444" s="11">
        <f>VLOOKUP(B444, Paste!$AG$3:$AH$2083, 2, FALSE)</f>
        <v>33.200000000000003</v>
      </c>
      <c r="D444" s="11" t="str">
        <f>VLOOKUP($B444, Paste!$A$3:$H$933, 6, FALSE)</f>
        <v>C</v>
      </c>
      <c r="E444" s="11">
        <f>IFERROR(VLOOKUP($B444, Paste!$J$3:$L$933, 3, FALSE), "")</f>
        <v>30</v>
      </c>
      <c r="F444" s="11">
        <f>IFERROR(VLOOKUP($B444, Paste!$J$3:$L$933, 2, FALSE), "")</f>
        <v>50</v>
      </c>
      <c r="G444" s="11" t="str">
        <f>VLOOKUP($B444, Paste!$A$3:$H$933, 8, FALSE)</f>
        <v>WPG</v>
      </c>
      <c r="H444" s="71">
        <f>VLOOKUP($B444, Paste!$A$3:$H$933, 2, FALSE)</f>
        <v>76.666666666666671</v>
      </c>
      <c r="I444" s="71">
        <f>VLOOKUP($B444, Paste!$A$3:$H$933, 3, FALSE)</f>
        <v>10.242774108380033</v>
      </c>
      <c r="J444" s="71">
        <f t="shared" si="6"/>
        <v>12.187422187916269</v>
      </c>
      <c r="K444" s="71">
        <f>VLOOKUP($B444, Paste!$A$3:$H$933, 4, FALSE)</f>
        <v>22.430196296296302</v>
      </c>
      <c r="L444" s="11" t="str">
        <f>IF(ISBLANK(VLOOKUP(B444, 'SOG&amp;PlusMinus'!$B$7:$E$912, 3, FALSE)), "", VLOOKUP(B444,'SOG&amp;PlusMinus'!$B$7:$E$912, 3, FALSE))</f>
        <v>C</v>
      </c>
      <c r="M444" s="11" t="str">
        <f>IF(ISBLANK(VLOOKUP(B444, 'SOG&amp;PlusMinus'!$B$7:$E$912, 4, FALSE)), "", VLOOKUP(B444, 'SOG&amp;PlusMinus'!$B$7:$E$912, 4, FALSE))</f>
        <v/>
      </c>
      <c r="N444" s="71">
        <f>VLOOKUP($B444, Paste!$A$3:$H$933, 5, FALSE)</f>
        <v>40.044642857142861</v>
      </c>
      <c r="O444" s="11">
        <f>IF(ISERROR(VLOOKUP(B444, Paste!$AB$3:$AE$2349, 3, FALSE)), "", VLOOKUP(B444, Paste!$AB$3:$AE$2349, 3, FALSE))</f>
        <v>161</v>
      </c>
      <c r="P444" s="11">
        <f>IF(ISERROR(VLOOKUP(B444, Paste!$AB$3:$AC$2343, 2, FALSE)), "", VLOOKUP(B444, Paste!$AB$3:$AC$2343, 2, FALSE))</f>
        <v>46</v>
      </c>
      <c r="Q444" s="11">
        <f>IF(ISERROR(VLOOKUP(B444, Paste!$AB$3:$AE$2349, 4, FALSE)), "", VLOOKUP(B444, Paste!$AB$3:$AE$2349, 4, FALSE))</f>
        <v>84</v>
      </c>
      <c r="R444" s="11" t="str">
        <f>IF(ISERROR(VLOOKUP(B444, Paste!$N$3:$N$250, 1, FALSE)), "", VLOOKUP(B444, Paste!$N$3:$O$250, 2, FALSE))</f>
        <v/>
      </c>
      <c r="S444" s="27">
        <f>VLOOKUP($B444, Paste!$W$3:$Z$10064, IF($H$4="Cap Hit",3, IF($H$4="AAV", 4, 2)), FALSE)</f>
        <v>5</v>
      </c>
      <c r="T444" s="11" t="str">
        <f>IF(ISERROR(VLOOKUP(B444, Paste!$Q$3:$Q$245, 1, FALSE)), "", VLOOKUP(B444, Paste!$Q$3:$R$245, 2, FALSE))</f>
        <v/>
      </c>
      <c r="U444" s="18" t="str">
        <f>IF(VLOOKUP(B444, 'Points&amp;Potential'!$B$7:$O$943, 14, FALSE)=0, "", VLOOKUP(B444, 'Points&amp;Potential'!$B$7:$O$943, 14, FALSE))</f>
        <v/>
      </c>
      <c r="V444" s="7" t="str">
        <f>IF(ISERROR(VLOOKUP(B444, Paste!$T$3:$T$1045, 1, FALSE)), "", VLOOKUP(B444, Paste!$T$3:$U$1144, 2, FALSE))</f>
        <v/>
      </c>
    </row>
    <row r="445" spans="1:22">
      <c r="A445" s="11">
        <v>439</v>
      </c>
      <c r="B445" s="10" t="s">
        <v>469</v>
      </c>
      <c r="C445" s="11">
        <f>VLOOKUP(B445, Paste!$AG$3:$AH$2083, 2, FALSE)</f>
        <v>29.5</v>
      </c>
      <c r="D445" s="11" t="str">
        <f>VLOOKUP($B445, Paste!$A$3:$H$933, 6, FALSE)</f>
        <v>RW</v>
      </c>
      <c r="E445" s="11" t="str">
        <f>IFERROR(VLOOKUP($B445, Paste!$J$3:$L$933, 3, FALSE), "")</f>
        <v/>
      </c>
      <c r="F445" s="11" t="str">
        <f>IFERROR(VLOOKUP($B445, Paste!$J$3:$L$933, 2, FALSE), "")</f>
        <v/>
      </c>
      <c r="G445" s="11" t="str">
        <f>VLOOKUP($B445, Paste!$A$3:$H$933, 8, FALSE)</f>
        <v>ANA</v>
      </c>
      <c r="H445" s="71">
        <f>VLOOKUP($B445, Paste!$A$3:$H$933, 2, FALSE)</f>
        <v>74.666666666666671</v>
      </c>
      <c r="I445" s="71">
        <f>VLOOKUP($B445, Paste!$A$3:$H$933, 3, FALSE)</f>
        <v>9.9545592143962764</v>
      </c>
      <c r="J445" s="71">
        <f t="shared" si="6"/>
        <v>12.293459118937058</v>
      </c>
      <c r="K445" s="71">
        <f>VLOOKUP($B445, Paste!$A$3:$H$933, 4, FALSE)</f>
        <v>22.248018333333334</v>
      </c>
      <c r="L445" s="11" t="str">
        <f>IF(ISBLANK(VLOOKUP(B445, 'SOG&amp;PlusMinus'!$B$7:$E$912, 3, FALSE)), "", VLOOKUP(B445,'SOG&amp;PlusMinus'!$B$7:$E$912, 3, FALSE))</f>
        <v>C</v>
      </c>
      <c r="M445" s="11" t="str">
        <f>IF(ISBLANK(VLOOKUP(B445, 'SOG&amp;PlusMinus'!$B$7:$E$912, 4, FALSE)), "", VLOOKUP(B445, 'SOG&amp;PlusMinus'!$B$7:$E$912, 4, FALSE))</f>
        <v/>
      </c>
      <c r="N445" s="71">
        <f>VLOOKUP($B445, Paste!$A$3:$H$933, 5, FALSE)</f>
        <v>95.217125382262992</v>
      </c>
      <c r="O445" s="11">
        <f>IF(ISERROR(VLOOKUP(B445, Paste!$AB$3:$AE$2349, 3, FALSE)), "", VLOOKUP(B445, Paste!$AB$3:$AE$2349, 3, FALSE))</f>
        <v>205</v>
      </c>
      <c r="P445" s="11">
        <f>IF(ISERROR(VLOOKUP(B445, Paste!$AB$3:$AC$2343, 2, FALSE)), "", VLOOKUP(B445, Paste!$AB$3:$AC$2343, 2, FALSE))</f>
        <v>29</v>
      </c>
      <c r="Q445" s="11">
        <f>IF(ISERROR(VLOOKUP(B445, Paste!$AB$3:$AE$2349, 4, FALSE)), "", VLOOKUP(B445, Paste!$AB$3:$AE$2349, 4, FALSE))</f>
        <v>82</v>
      </c>
      <c r="R445" s="11" t="str">
        <f>IF(ISERROR(VLOOKUP(B445, Paste!$N$3:$N$250, 1, FALSE)), "", VLOOKUP(B445, Paste!$N$3:$O$250, 2, FALSE))</f>
        <v/>
      </c>
      <c r="S445" s="27">
        <f>VLOOKUP($B445, Paste!$W$3:$Z$10064, IF($H$4="Cap Hit",3, IF($H$4="AAV", 4, 2)), FALSE)</f>
        <v>4.25</v>
      </c>
      <c r="T445" s="11" t="str">
        <f>IF(ISERROR(VLOOKUP(B445, Paste!$Q$3:$Q$245, 1, FALSE)), "", VLOOKUP(B445, Paste!$Q$3:$R$245, 2, FALSE))</f>
        <v/>
      </c>
      <c r="U445" s="18" t="str">
        <f>IF(VLOOKUP(B445, 'Points&amp;Potential'!$B$7:$O$943, 14, FALSE)=0, "", VLOOKUP(B445, 'Points&amp;Potential'!$B$7:$O$943, 14, FALSE))</f>
        <v/>
      </c>
      <c r="V445" s="7" t="str">
        <f>IF(ISERROR(VLOOKUP(B445, Paste!$T$3:$T$1045, 1, FALSE)), "", VLOOKUP(B445, Paste!$T$3:$U$1144, 2, FALSE))</f>
        <v/>
      </c>
    </row>
    <row r="446" spans="1:22">
      <c r="A446" s="11">
        <v>440</v>
      </c>
      <c r="B446" s="67" t="s">
        <v>470</v>
      </c>
      <c r="C446" s="11">
        <f>VLOOKUP(B446, Paste!$AG$3:$AH$2083, 2, FALSE)</f>
        <v>28.4</v>
      </c>
      <c r="D446" s="11" t="str">
        <f>VLOOKUP($B446, Paste!$A$3:$H$933, 6, FALSE)</f>
        <v>RW</v>
      </c>
      <c r="E446" s="11">
        <f>IFERROR(VLOOKUP($B446, Paste!$J$3:$L$933, 3, FALSE), "")</f>
        <v>40</v>
      </c>
      <c r="F446" s="11">
        <f>IFERROR(VLOOKUP($B446, Paste!$J$3:$L$933, 2, FALSE), "")</f>
        <v>55</v>
      </c>
      <c r="G446" s="11" t="str">
        <f>VLOOKUP($B446, Paste!$A$3:$H$933, 8, FALSE)</f>
        <v>PIT</v>
      </c>
      <c r="H446" s="71">
        <f>VLOOKUP($B446, Paste!$A$3:$H$933, 2, FALSE)</f>
        <v>55</v>
      </c>
      <c r="I446" s="71">
        <f>VLOOKUP($B446, Paste!$A$3:$H$933, 3, FALSE)</f>
        <v>12.122257473934729</v>
      </c>
      <c r="J446" s="71">
        <f t="shared" si="6"/>
        <v>9.9736144010652712</v>
      </c>
      <c r="K446" s="71">
        <f>VLOOKUP($B446, Paste!$A$3:$H$933, 4, FALSE)</f>
        <v>22.095871875</v>
      </c>
      <c r="L446" s="11" t="str">
        <f>IF(ISBLANK(VLOOKUP(B446, 'SOG&amp;PlusMinus'!$B$7:$E$912, 3, FALSE)), "", VLOOKUP(B446,'SOG&amp;PlusMinus'!$B$7:$E$912, 3, FALSE))</f>
        <v>C</v>
      </c>
      <c r="M446" s="11" t="str">
        <f>IF(ISBLANK(VLOOKUP(B446, 'SOG&amp;PlusMinus'!$B$7:$E$912, 4, FALSE)), "", VLOOKUP(B446, 'SOG&amp;PlusMinus'!$B$7:$E$912, 4, FALSE))</f>
        <v/>
      </c>
      <c r="N446" s="71">
        <f>VLOOKUP($B446, Paste!$A$3:$H$933, 5, FALSE)</f>
        <v>11.761006289308176</v>
      </c>
      <c r="O446" s="11">
        <f>IF(ISERROR(VLOOKUP(B446, Paste!$AB$3:$AE$2349, 3, FALSE)), "", VLOOKUP(B446, Paste!$AB$3:$AE$2349, 3, FALSE))</f>
        <v>83</v>
      </c>
      <c r="P446" s="11">
        <f>IF(ISERROR(VLOOKUP(B446, Paste!$AB$3:$AC$2343, 2, FALSE)), "", VLOOKUP(B446, Paste!$AB$3:$AC$2343, 2, FALSE))</f>
        <v>34</v>
      </c>
      <c r="Q446" s="11">
        <f>IF(ISERROR(VLOOKUP(B446, Paste!$AB$3:$AE$2349, 4, FALSE)), "", VLOOKUP(B446, Paste!$AB$3:$AE$2349, 4, FALSE))</f>
        <v>83</v>
      </c>
      <c r="R446" s="11" t="str">
        <f>IF(ISERROR(VLOOKUP(B446, Paste!$N$3:$N$250, 1, FALSE)), "", VLOOKUP(B446, Paste!$N$3:$O$250, 2, FALSE))</f>
        <v/>
      </c>
      <c r="S446" s="27">
        <f>VLOOKUP($B446, Paste!$W$3:$Z$10064, IF($H$4="Cap Hit",3, IF($H$4="AAV", 4, 2)), FALSE)</f>
        <v>1.5</v>
      </c>
      <c r="T446" s="11" t="str">
        <f>IF(ISERROR(VLOOKUP(B446, Paste!$Q$3:$Q$245, 1, FALSE)), "", VLOOKUP(B446, Paste!$Q$3:$R$245, 2, FALSE))</f>
        <v>Y</v>
      </c>
      <c r="U446" s="18" t="str">
        <f>IF(VLOOKUP(B446, 'Points&amp;Potential'!$B$7:$O$943, 14, FALSE)=0, "", VLOOKUP(B446, 'Points&amp;Potential'!$B$7:$O$943, 14, FALSE))</f>
        <v/>
      </c>
      <c r="V446" s="7" t="str">
        <f>IF(ISERROR(VLOOKUP(B446, Paste!$T$3:$T$1045, 1, FALSE)), "", VLOOKUP(B446, Paste!$T$3:$U$1144, 2, FALSE))</f>
        <v/>
      </c>
    </row>
    <row r="447" spans="1:22">
      <c r="A447" s="11">
        <v>441</v>
      </c>
      <c r="B447" s="67" t="s">
        <v>471</v>
      </c>
      <c r="C447" s="11">
        <f>VLOOKUP(B447, Paste!$AG$3:$AH$2083, 2, FALSE)</f>
        <v>28.1</v>
      </c>
      <c r="D447" s="11" t="str">
        <f>VLOOKUP($B447, Paste!$A$3:$H$933, 6, FALSE)</f>
        <v>LD</v>
      </c>
      <c r="E447" s="11">
        <f>IFERROR(VLOOKUP($B447, Paste!$J$3:$L$933, 3, FALSE), "")</f>
        <v>30</v>
      </c>
      <c r="F447" s="11">
        <f>IFERROR(VLOOKUP($B447, Paste!$J$3:$L$933, 2, FALSE), "")</f>
        <v>42</v>
      </c>
      <c r="G447" s="11" t="str">
        <f>VLOOKUP($B447, Paste!$A$3:$H$933, 8, FALSE)</f>
        <v>PIT</v>
      </c>
      <c r="H447" s="71">
        <f>VLOOKUP($B447, Paste!$A$3:$H$933, 2, FALSE)</f>
        <v>71</v>
      </c>
      <c r="I447" s="71">
        <f>VLOOKUP($B447, Paste!$A$3:$H$933, 3, FALSE)</f>
        <v>3.3884137339839198</v>
      </c>
      <c r="J447" s="71">
        <f t="shared" si="6"/>
        <v>18.621842161849418</v>
      </c>
      <c r="K447" s="71">
        <f>VLOOKUP($B447, Paste!$A$3:$H$933, 4, FALSE)</f>
        <v>22.010255895833339</v>
      </c>
      <c r="L447" s="11" t="str">
        <f>IF(ISBLANK(VLOOKUP(B447, 'SOG&amp;PlusMinus'!$B$7:$E$912, 3, FALSE)), "", VLOOKUP(B447,'SOG&amp;PlusMinus'!$B$7:$E$912, 3, FALSE))</f>
        <v>C</v>
      </c>
      <c r="M447" s="11" t="str">
        <f>IF(ISBLANK(VLOOKUP(B447, 'SOG&amp;PlusMinus'!$B$7:$E$912, 4, FALSE)), "", VLOOKUP(B447, 'SOG&amp;PlusMinus'!$B$7:$E$912, 4, FALSE))</f>
        <v/>
      </c>
      <c r="N447" s="71">
        <f>VLOOKUP($B447, Paste!$A$3:$H$933, 5, FALSE)</f>
        <v>17.380208333333332</v>
      </c>
      <c r="O447" s="11">
        <f>IF(ISERROR(VLOOKUP(B447, Paste!$AB$3:$AE$2349, 3, FALSE)), "", VLOOKUP(B447, Paste!$AB$3:$AE$2349, 3, FALSE))</f>
        <v>36</v>
      </c>
      <c r="P447" s="11">
        <f>IF(ISERROR(VLOOKUP(B447, Paste!$AB$3:$AC$2343, 2, FALSE)), "", VLOOKUP(B447, Paste!$AB$3:$AC$2343, 2, FALSE))</f>
        <v>89</v>
      </c>
      <c r="Q447" s="11">
        <f>IF(ISERROR(VLOOKUP(B447, Paste!$AB$3:$AE$2349, 4, FALSE)), "", VLOOKUP(B447, Paste!$AB$3:$AE$2349, 4, FALSE))</f>
        <v>85</v>
      </c>
      <c r="R447" s="11" t="str">
        <f>IF(ISERROR(VLOOKUP(B447, Paste!$N$3:$N$250, 1, FALSE)), "", VLOOKUP(B447, Paste!$N$3:$O$250, 2, FALSE))</f>
        <v/>
      </c>
      <c r="S447" s="27">
        <f>VLOOKUP($B447, Paste!$W$3:$Z$10064, IF($H$4="Cap Hit",3, IF($H$4="AAV", 4, 2)), FALSE)</f>
        <v>5</v>
      </c>
      <c r="T447" s="11" t="str">
        <f>IF(ISERROR(VLOOKUP(B447, Paste!$Q$3:$Q$245, 1, FALSE)), "", VLOOKUP(B447, Paste!$Q$3:$R$245, 2, FALSE))</f>
        <v>Y</v>
      </c>
      <c r="U447" s="18" t="str">
        <f>IF(VLOOKUP(B447, 'Points&amp;Potential'!$B$7:$O$943, 14, FALSE)=0, "", VLOOKUP(B447, 'Points&amp;Potential'!$B$7:$O$943, 14, FALSE))</f>
        <v/>
      </c>
      <c r="V447" s="7" t="str">
        <f>IF(ISERROR(VLOOKUP(B447, Paste!$T$3:$T$1045, 1, FALSE)), "", VLOOKUP(B447, Paste!$T$3:$U$1144, 2, FALSE))</f>
        <v/>
      </c>
    </row>
    <row r="448" spans="1:22">
      <c r="A448" s="11">
        <v>442</v>
      </c>
      <c r="B448" s="67" t="s">
        <v>472</v>
      </c>
      <c r="C448" s="11">
        <f>VLOOKUP(B448, Paste!$AG$3:$AH$2083, 2, FALSE)</f>
        <v>21.6</v>
      </c>
      <c r="D448" s="11" t="str">
        <f>VLOOKUP($B448, Paste!$A$3:$H$933, 6, FALSE)</f>
        <v>LW</v>
      </c>
      <c r="E448" s="11">
        <f>IFERROR(VLOOKUP($B448, Paste!$J$3:$L$933, 3, FALSE), "")</f>
        <v>35</v>
      </c>
      <c r="F448" s="11">
        <f>IFERROR(VLOOKUP($B448, Paste!$J$3:$L$933, 2, FALSE), "")</f>
        <v>70</v>
      </c>
      <c r="G448" s="11" t="str">
        <f>VLOOKUP($B448, Paste!$A$3:$H$933, 8, FALSE)</f>
        <v>NJD</v>
      </c>
      <c r="H448" s="71">
        <f>VLOOKUP($B448, Paste!$A$3:$H$933, 2, FALSE)</f>
        <v>72</v>
      </c>
      <c r="I448" s="71">
        <f>VLOOKUP($B448, Paste!$A$3:$H$933, 3, FALSE)</f>
        <v>8.64</v>
      </c>
      <c r="J448" s="71">
        <f t="shared" si="6"/>
        <v>13.219860000000004</v>
      </c>
      <c r="K448" s="71">
        <f>VLOOKUP($B448, Paste!$A$3:$H$933, 4, FALSE)</f>
        <v>21.859860000000005</v>
      </c>
      <c r="L448" s="11" t="str">
        <f>IF(ISBLANK(VLOOKUP(B448, 'SOG&amp;PlusMinus'!$B$7:$E$912, 3, FALSE)), "", VLOOKUP(B448,'SOG&amp;PlusMinus'!$B$7:$E$912, 3, FALSE))</f>
        <v>C</v>
      </c>
      <c r="M448" s="11" t="str">
        <f>IF(ISBLANK(VLOOKUP(B448, 'SOG&amp;PlusMinus'!$B$7:$E$912, 4, FALSE)), "", VLOOKUP(B448, 'SOG&amp;PlusMinus'!$B$7:$E$912, 4, FALSE))</f>
        <v/>
      </c>
      <c r="N448" s="71">
        <f>VLOOKUP($B448, Paste!$A$3:$H$933, 5, FALSE)</f>
        <v>18</v>
      </c>
      <c r="O448" s="11">
        <f>IF(ISERROR(VLOOKUP(B448, Paste!$AB$3:$AE$2349, 3, FALSE)), "", VLOOKUP(B448, Paste!$AB$3:$AE$2349, 3, FALSE))</f>
        <v>50</v>
      </c>
      <c r="P448" s="11">
        <f>IF(ISERROR(VLOOKUP(B448, Paste!$AB$3:$AC$2343, 2, FALSE)), "", VLOOKUP(B448, Paste!$AB$3:$AC$2343, 2, FALSE))</f>
        <v>40</v>
      </c>
      <c r="Q448" s="11">
        <f>IF(ISERROR(VLOOKUP(B448, Paste!$AB$3:$AE$2349, 4, FALSE)), "", VLOOKUP(B448, Paste!$AB$3:$AE$2349, 4, FALSE))</f>
        <v>101</v>
      </c>
      <c r="R448" s="11" t="str">
        <f>IF(ISERROR(VLOOKUP(B448, Paste!$N$3:$N$250, 1, FALSE)), "", VLOOKUP(B448, Paste!$N$3:$O$250, 2, FALSE))</f>
        <v/>
      </c>
      <c r="S448" s="27">
        <f>VLOOKUP($B448, Paste!$W$3:$Z$10064, IF($H$4="Cap Hit",3, IF($H$4="AAV", 4, 2)), FALSE)</f>
        <v>1.233333</v>
      </c>
      <c r="T448" s="11" t="str">
        <f>IF(ISERROR(VLOOKUP(B448, Paste!$Q$3:$Q$245, 1, FALSE)), "", VLOOKUP(B448, Paste!$Q$3:$R$245, 2, FALSE))</f>
        <v/>
      </c>
      <c r="U448" s="18" t="str">
        <f>IF(VLOOKUP(B448, 'Points&amp;Potential'!$B$7:$O$943, 14, FALSE)=0, "", VLOOKUP(B448, 'Points&amp;Potential'!$B$7:$O$943, 14, FALSE))</f>
        <v/>
      </c>
      <c r="V448" s="7" t="str">
        <f>IF(ISERROR(VLOOKUP(B448, Paste!$T$3:$T$1045, 1, FALSE)), "", VLOOKUP(B448, Paste!$T$3:$U$1144, 2, FALSE))</f>
        <v/>
      </c>
    </row>
    <row r="449" spans="1:22">
      <c r="A449" s="11">
        <v>443</v>
      </c>
      <c r="B449" s="67" t="s">
        <v>473</v>
      </c>
      <c r="C449" s="11">
        <f>VLOOKUP(B449, Paste!$AG$3:$AH$2083, 2, FALSE)</f>
        <v>22.1</v>
      </c>
      <c r="D449" s="11" t="str">
        <f>VLOOKUP($B449, Paste!$A$3:$H$933, 6, FALSE)</f>
        <v>C</v>
      </c>
      <c r="E449" s="11">
        <f>IFERROR(VLOOKUP($B449, Paste!$J$3:$L$933, 3, FALSE), "")</f>
        <v>52</v>
      </c>
      <c r="F449" s="11">
        <f>IFERROR(VLOOKUP($B449, Paste!$J$3:$L$933, 2, FALSE), "")</f>
        <v>73</v>
      </c>
      <c r="G449" s="11" t="str">
        <f>VLOOKUP($B449, Paste!$A$3:$H$933, 8, FALSE)</f>
        <v>TBL</v>
      </c>
      <c r="H449" s="71">
        <f>VLOOKUP($B449, Paste!$A$3:$H$933, 2, FALSE)</f>
        <v>73</v>
      </c>
      <c r="I449" s="71">
        <f>VLOOKUP($B449, Paste!$A$3:$H$933, 3, FALSE)</f>
        <v>10.95</v>
      </c>
      <c r="J449" s="71">
        <f t="shared" si="6"/>
        <v>10.751075</v>
      </c>
      <c r="K449" s="71">
        <f>VLOOKUP($B449, Paste!$A$3:$H$933, 4, FALSE)</f>
        <v>21.701074999999999</v>
      </c>
      <c r="L449" s="11" t="str">
        <f>IF(ISBLANK(VLOOKUP(B449, 'SOG&amp;PlusMinus'!$B$7:$E$912, 3, FALSE)), "", VLOOKUP(B449,'SOG&amp;PlusMinus'!$B$7:$E$912, 3, FALSE))</f>
        <v>C</v>
      </c>
      <c r="M449" s="11">
        <f>IF(ISBLANK(VLOOKUP(B449, 'SOG&amp;PlusMinus'!$B$7:$E$912, 4, FALSE)), "", VLOOKUP(B449, 'SOG&amp;PlusMinus'!$B$7:$E$912, 4, FALSE))</f>
        <v>2</v>
      </c>
      <c r="N449" s="71">
        <f>VLOOKUP($B449, Paste!$A$3:$H$933, 5, FALSE)</f>
        <v>43.8</v>
      </c>
      <c r="O449" s="11">
        <f>IF(ISERROR(VLOOKUP(B449, Paste!$AB$3:$AE$2349, 3, FALSE)), "", VLOOKUP(B449, Paste!$AB$3:$AE$2349, 3, FALSE))</f>
        <v>145</v>
      </c>
      <c r="P449" s="11">
        <f>IF(ISERROR(VLOOKUP(B449, Paste!$AB$3:$AC$2343, 2, FALSE)), "", VLOOKUP(B449, Paste!$AB$3:$AC$2343, 2, FALSE))</f>
        <v>37</v>
      </c>
      <c r="Q449" s="11">
        <f>IF(ISERROR(VLOOKUP(B449, Paste!$AB$3:$AE$2349, 4, FALSE)), "", VLOOKUP(B449, Paste!$AB$3:$AE$2349, 4, FALSE))</f>
        <v>73</v>
      </c>
      <c r="R449" s="11">
        <f>IF(ISERROR(VLOOKUP(B449, Paste!$N$3:$N$250, 1, FALSE)), "", VLOOKUP(B449, Paste!$N$3:$O$250, 2, FALSE))</f>
        <v>45</v>
      </c>
      <c r="S449" s="27">
        <f>VLOOKUP($B449, Paste!$W$3:$Z$10064, IF($H$4="Cap Hit",3, IF($H$4="AAV", 4, 2)), FALSE)</f>
        <v>1.6533329999999999</v>
      </c>
      <c r="T449" s="11" t="str">
        <f>IF(ISERROR(VLOOKUP(B449, Paste!$Q$3:$Q$245, 1, FALSE)), "", VLOOKUP(B449, Paste!$Q$3:$R$245, 2, FALSE))</f>
        <v/>
      </c>
      <c r="U449" s="18" t="str">
        <f>IF(VLOOKUP(B449, 'Points&amp;Potential'!$B$7:$O$943, 14, FALSE)=0, "", VLOOKUP(B449, 'Points&amp;Potential'!$B$7:$O$943, 14, FALSE))</f>
        <v/>
      </c>
      <c r="V449" s="7" t="str">
        <f>IF(ISERROR(VLOOKUP(B449, Paste!$T$3:$T$1045, 1, FALSE)), "", VLOOKUP(B449, Paste!$T$3:$U$1144, 2, FALSE))</f>
        <v/>
      </c>
    </row>
    <row r="450" spans="1:22">
      <c r="A450" s="11">
        <v>444</v>
      </c>
      <c r="B450" s="67" t="s">
        <v>474</v>
      </c>
      <c r="C450" s="11">
        <f>VLOOKUP(B450, Paste!$AG$3:$AH$2083, 2, FALSE)</f>
        <v>24.5</v>
      </c>
      <c r="D450" s="11" t="str">
        <f>VLOOKUP($B450, Paste!$A$3:$H$933, 6, FALSE)</f>
        <v>LD</v>
      </c>
      <c r="E450" s="11">
        <f>IFERROR(VLOOKUP($B450, Paste!$J$3:$L$933, 3, FALSE), "")</f>
        <v>43</v>
      </c>
      <c r="F450" s="11">
        <f>IFERROR(VLOOKUP($B450, Paste!$J$3:$L$933, 2, FALSE), "")</f>
        <v>57</v>
      </c>
      <c r="G450" s="11" t="str">
        <f>VLOOKUP($B450, Paste!$A$3:$H$933, 8, FALSE)</f>
        <v>SEA</v>
      </c>
      <c r="H450" s="71">
        <f>VLOOKUP($B450, Paste!$A$3:$H$933, 2, FALSE)</f>
        <v>76</v>
      </c>
      <c r="I450" s="71">
        <f>VLOOKUP($B450, Paste!$A$3:$H$933, 3, FALSE)</f>
        <v>9.1199999999999992</v>
      </c>
      <c r="J450" s="71">
        <f t="shared" si="6"/>
        <v>12.386416666666667</v>
      </c>
      <c r="K450" s="71">
        <f>VLOOKUP($B450, Paste!$A$3:$H$933, 4, FALSE)</f>
        <v>21.506416666666667</v>
      </c>
      <c r="L450" s="11" t="str">
        <f>IF(ISBLANK(VLOOKUP(B450, 'SOG&amp;PlusMinus'!$B$7:$E$912, 3, FALSE)), "", VLOOKUP(B450,'SOG&amp;PlusMinus'!$B$7:$E$912, 3, FALSE))</f>
        <v>C</v>
      </c>
      <c r="M450" s="11" t="str">
        <f>IF(ISBLANK(VLOOKUP(B450, 'SOG&amp;PlusMinus'!$B$7:$E$912, 4, FALSE)), "", VLOOKUP(B450, 'SOG&amp;PlusMinus'!$B$7:$E$912, 4, FALSE))</f>
        <v/>
      </c>
      <c r="N450" s="71">
        <f>VLOOKUP($B450, Paste!$A$3:$H$933, 5, FALSE)</f>
        <v>38.86363636363636</v>
      </c>
      <c r="O450" s="11">
        <f>IF(ISERROR(VLOOKUP(B450, Paste!$AB$3:$AE$2349, 3, FALSE)), "", VLOOKUP(B450, Paste!$AB$3:$AE$2349, 3, FALSE))</f>
        <v>68</v>
      </c>
      <c r="P450" s="11">
        <f>IF(ISERROR(VLOOKUP(B450, Paste!$AB$3:$AC$2343, 2, FALSE)), "", VLOOKUP(B450, Paste!$AB$3:$AC$2343, 2, FALSE))</f>
        <v>94</v>
      </c>
      <c r="Q450" s="11">
        <f>IF(ISERROR(VLOOKUP(B450, Paste!$AB$3:$AE$2349, 4, FALSE)), "", VLOOKUP(B450, Paste!$AB$3:$AE$2349, 4, FALSE))</f>
        <v>91</v>
      </c>
      <c r="R450" s="11" t="str">
        <f>IF(ISERROR(VLOOKUP(B450, Paste!$N$3:$N$250, 1, FALSE)), "", VLOOKUP(B450, Paste!$N$3:$O$250, 2, FALSE))</f>
        <v/>
      </c>
      <c r="S450" s="27">
        <f>VLOOKUP($B450, Paste!$W$3:$Z$10064, IF($H$4="Cap Hit",3, IF($H$4="AAV", 4, 2)), FALSE)</f>
        <v>2.0499999999999998</v>
      </c>
      <c r="T450" s="11" t="str">
        <f>IF(ISERROR(VLOOKUP(B450, Paste!$Q$3:$Q$245, 1, FALSE)), "", VLOOKUP(B450, Paste!$Q$3:$R$245, 2, FALSE))</f>
        <v/>
      </c>
      <c r="U450" s="18" t="str">
        <f>IF(VLOOKUP(B450, 'Points&amp;Potential'!$B$7:$O$943, 14, FALSE)=0, "", VLOOKUP(B450, 'Points&amp;Potential'!$B$7:$O$943, 14, FALSE))</f>
        <v/>
      </c>
      <c r="V450" s="7" t="str">
        <f>IF(ISERROR(VLOOKUP(B450, Paste!$T$3:$T$1045, 1, FALSE)), "", VLOOKUP(B450, Paste!$T$3:$U$1144, 2, FALSE))</f>
        <v/>
      </c>
    </row>
    <row r="451" spans="1:22">
      <c r="A451" s="11">
        <v>445</v>
      </c>
      <c r="B451" s="67" t="s">
        <v>475</v>
      </c>
      <c r="C451" s="11">
        <f>VLOOKUP(B451, Paste!$AG$3:$AH$2083, 2, FALSE)</f>
        <v>23.1</v>
      </c>
      <c r="D451" s="11" t="str">
        <f>VLOOKUP($B451, Paste!$A$3:$H$933, 6, FALSE)</f>
        <v>C</v>
      </c>
      <c r="E451" s="11" t="str">
        <f>IFERROR(VLOOKUP($B451, Paste!$J$3:$L$933, 3, FALSE), "")</f>
        <v/>
      </c>
      <c r="F451" s="11" t="str">
        <f>IFERROR(VLOOKUP($B451, Paste!$J$3:$L$933, 2, FALSE), "")</f>
        <v/>
      </c>
      <c r="G451" s="11" t="str">
        <f>VLOOKUP($B451, Paste!$A$3:$H$933, 8, FALSE)</f>
        <v>NJD</v>
      </c>
      <c r="H451" s="71">
        <f>VLOOKUP($B451, Paste!$A$3:$H$933, 2, FALSE)</f>
        <v>65</v>
      </c>
      <c r="I451" s="71">
        <f>VLOOKUP($B451, Paste!$A$3:$H$933, 3, FALSE)</f>
        <v>11.05</v>
      </c>
      <c r="J451" s="71">
        <f t="shared" si="6"/>
        <v>10.401613109756099</v>
      </c>
      <c r="K451" s="71">
        <f>VLOOKUP($B451, Paste!$A$3:$H$933, 4, FALSE)</f>
        <v>21.451613109756099</v>
      </c>
      <c r="L451" s="11" t="str">
        <f>IF(ISBLANK(VLOOKUP(B451, 'SOG&amp;PlusMinus'!$B$7:$E$912, 3, FALSE)), "", VLOOKUP(B451,'SOG&amp;PlusMinus'!$B$7:$E$912, 3, FALSE))</f>
        <v>C</v>
      </c>
      <c r="M451" s="11" t="str">
        <f>IF(ISBLANK(VLOOKUP(B451, 'SOG&amp;PlusMinus'!$B$7:$E$912, 4, FALSE)), "", VLOOKUP(B451, 'SOG&amp;PlusMinus'!$B$7:$E$912, 4, FALSE))</f>
        <v/>
      </c>
      <c r="N451" s="71">
        <f>VLOOKUP($B451, Paste!$A$3:$H$933, 5, FALSE)</f>
        <v>26</v>
      </c>
      <c r="O451" s="11">
        <f>IF(ISERROR(VLOOKUP(B451, Paste!$AB$3:$AE$2349, 3, FALSE)), "", VLOOKUP(B451, Paste!$AB$3:$AE$2349, 3, FALSE))</f>
        <v>29</v>
      </c>
      <c r="P451" s="11">
        <f>IF(ISERROR(VLOOKUP(B451, Paste!$AB$3:$AC$2343, 2, FALSE)), "", VLOOKUP(B451, Paste!$AB$3:$AC$2343, 2, FALSE))</f>
        <v>14</v>
      </c>
      <c r="Q451" s="11">
        <f>IF(ISERROR(VLOOKUP(B451, Paste!$AB$3:$AE$2349, 4, FALSE)), "", VLOOKUP(B451, Paste!$AB$3:$AE$2349, 4, FALSE))</f>
        <v>91</v>
      </c>
      <c r="R451" s="11">
        <f>IF(ISERROR(VLOOKUP(B451, Paste!$N$3:$N$250, 1, FALSE)), "", VLOOKUP(B451, Paste!$N$3:$O$250, 2, FALSE))</f>
        <v>40</v>
      </c>
      <c r="S451" s="27">
        <f>VLOOKUP($B451, Paste!$W$3:$Z$10064, IF($H$4="Cap Hit",3, IF($H$4="AAV", 4, 2)), FALSE)</f>
        <v>0.875</v>
      </c>
      <c r="T451" s="11" t="str">
        <f>IF(ISERROR(VLOOKUP(B451, Paste!$Q$3:$Q$245, 1, FALSE)), "", VLOOKUP(B451, Paste!$Q$3:$R$245, 2, FALSE))</f>
        <v/>
      </c>
      <c r="U451" s="18" t="str">
        <f>IF(VLOOKUP(B451, 'Points&amp;Potential'!$B$7:$O$943, 14, FALSE)=0, "", VLOOKUP(B451, 'Points&amp;Potential'!$B$7:$O$943, 14, FALSE))</f>
        <v/>
      </c>
      <c r="V451" s="7" t="str">
        <f>IF(ISERROR(VLOOKUP(B451, Paste!$T$3:$T$1045, 1, FALSE)), "", VLOOKUP(B451, Paste!$T$3:$U$1144, 2, FALSE))</f>
        <v>Y</v>
      </c>
    </row>
    <row r="452" spans="1:22">
      <c r="A452" s="11">
        <v>446</v>
      </c>
      <c r="B452" s="67" t="s">
        <v>476</v>
      </c>
      <c r="C452" s="11">
        <f>VLOOKUP(B452, Paste!$AG$3:$AH$2083, 2, FALSE)</f>
        <v>24.3</v>
      </c>
      <c r="D452" s="11" t="str">
        <f>VLOOKUP($B452, Paste!$A$3:$H$933, 6, FALSE)</f>
        <v>LW</v>
      </c>
      <c r="E452" s="11">
        <f>IFERROR(VLOOKUP($B452, Paste!$J$3:$L$933, 3, FALSE), "")</f>
        <v>40</v>
      </c>
      <c r="F452" s="11">
        <f>IFERROR(VLOOKUP($B452, Paste!$J$3:$L$933, 2, FALSE), "")</f>
        <v>65</v>
      </c>
      <c r="G452" s="11" t="str">
        <f>VLOOKUP($B452, Paste!$A$3:$H$933, 8, FALSE)</f>
        <v>PIT</v>
      </c>
      <c r="H452" s="71">
        <f>VLOOKUP($B452, Paste!$A$3:$H$933, 2, FALSE)</f>
        <v>76</v>
      </c>
      <c r="I452" s="71">
        <f>VLOOKUP($B452, Paste!$A$3:$H$933, 3, FALSE)</f>
        <v>5.7213540029115322</v>
      </c>
      <c r="J452" s="71">
        <f t="shared" si="6"/>
        <v>15.54756266375513</v>
      </c>
      <c r="K452" s="71">
        <f>VLOOKUP($B452, Paste!$A$3:$H$933, 4, FALSE)</f>
        <v>21.268916666666662</v>
      </c>
      <c r="L452" s="11" t="str">
        <f>IF(ISBLANK(VLOOKUP(B452, 'SOG&amp;PlusMinus'!$B$7:$E$912, 3, FALSE)), "", VLOOKUP(B452,'SOG&amp;PlusMinus'!$B$7:$E$912, 3, FALSE))</f>
        <v>C</v>
      </c>
      <c r="M452" s="11" t="str">
        <f>IF(ISBLANK(VLOOKUP(B452, 'SOG&amp;PlusMinus'!$B$7:$E$912, 4, FALSE)), "", VLOOKUP(B452, 'SOG&amp;PlusMinus'!$B$7:$E$912, 4, FALSE))</f>
        <v/>
      </c>
      <c r="N452" s="71">
        <f>VLOOKUP($B452, Paste!$A$3:$H$933, 5, FALSE)</f>
        <v>30.400000000000002</v>
      </c>
      <c r="O452" s="11">
        <f>IF(ISERROR(VLOOKUP(B452, Paste!$AB$3:$AE$2349, 3, FALSE)), "", VLOOKUP(B452, Paste!$AB$3:$AE$2349, 3, FALSE))</f>
        <v>57</v>
      </c>
      <c r="P452" s="11">
        <f>IF(ISERROR(VLOOKUP(B452, Paste!$AB$3:$AC$2343, 2, FALSE)), "", VLOOKUP(B452, Paste!$AB$3:$AC$2343, 2, FALSE))</f>
        <v>30</v>
      </c>
      <c r="Q452" s="11">
        <f>IF(ISERROR(VLOOKUP(B452, Paste!$AB$3:$AE$2349, 4, FALSE)), "", VLOOKUP(B452, Paste!$AB$3:$AE$2349, 4, FALSE))</f>
        <v>61</v>
      </c>
      <c r="R452" s="11" t="str">
        <f>IF(ISERROR(VLOOKUP(B452, Paste!$N$3:$N$250, 1, FALSE)), "", VLOOKUP(B452, Paste!$N$3:$O$250, 2, FALSE))</f>
        <v/>
      </c>
      <c r="S452" s="27">
        <f>VLOOKUP($B452, Paste!$W$3:$Z$10064, IF($H$4="Cap Hit",3, IF($H$4="AAV", 4, 2)), FALSE)</f>
        <v>1.3</v>
      </c>
      <c r="T452" s="11" t="str">
        <f>IF(ISERROR(VLOOKUP(B452, Paste!$Q$3:$Q$245, 1, FALSE)), "", VLOOKUP(B452, Paste!$Q$3:$R$245, 2, FALSE))</f>
        <v/>
      </c>
      <c r="U452" s="18" t="str">
        <f>IF(VLOOKUP(B452, 'Points&amp;Potential'!$B$7:$O$943, 14, FALSE)=0, "", VLOOKUP(B452, 'Points&amp;Potential'!$B$7:$O$943, 14, FALSE))</f>
        <v/>
      </c>
      <c r="V452" s="7" t="str">
        <f>IF(ISERROR(VLOOKUP(B452, Paste!$T$3:$T$1045, 1, FALSE)), "", VLOOKUP(B452, Paste!$T$3:$U$1144, 2, FALSE))</f>
        <v/>
      </c>
    </row>
    <row r="453" spans="1:22">
      <c r="A453" s="11">
        <v>447</v>
      </c>
      <c r="B453" s="67" t="s">
        <v>477</v>
      </c>
      <c r="C453" s="11">
        <f>VLOOKUP(B453, Paste!$AG$3:$AH$2083, 2, FALSE)</f>
        <v>23.2</v>
      </c>
      <c r="D453" s="11" t="str">
        <f>VLOOKUP($B453, Paste!$A$3:$H$933, 6, FALSE)</f>
        <v>C</v>
      </c>
      <c r="E453" s="11">
        <f>IFERROR(VLOOKUP($B453, Paste!$J$3:$L$933, 3, FALSE), "")</f>
        <v>47</v>
      </c>
      <c r="F453" s="11">
        <f>IFERROR(VLOOKUP($B453, Paste!$J$3:$L$933, 2, FALSE), "")</f>
        <v>67</v>
      </c>
      <c r="G453" s="11" t="str">
        <f>VLOOKUP($B453, Paste!$A$3:$H$933, 8, FALSE)</f>
        <v>COL</v>
      </c>
      <c r="H453" s="71">
        <f>VLOOKUP($B453, Paste!$A$3:$H$933, 2, FALSE)</f>
        <v>74</v>
      </c>
      <c r="I453" s="71">
        <f>VLOOKUP($B453, Paste!$A$3:$H$933, 3, FALSE)</f>
        <v>10.360000000000001</v>
      </c>
      <c r="J453" s="71">
        <f t="shared" si="6"/>
        <v>10.852585625000001</v>
      </c>
      <c r="K453" s="71">
        <f>VLOOKUP($B453, Paste!$A$3:$H$933, 4, FALSE)</f>
        <v>21.212585625000003</v>
      </c>
      <c r="L453" s="11" t="str">
        <f>IF(ISBLANK(VLOOKUP(B453, 'SOG&amp;PlusMinus'!$B$7:$E$912, 3, FALSE)), "", VLOOKUP(B453,'SOG&amp;PlusMinus'!$B$7:$E$912, 3, FALSE))</f>
        <v>A</v>
      </c>
      <c r="M453" s="11">
        <f>IF(ISBLANK(VLOOKUP(B453, 'SOG&amp;PlusMinus'!$B$7:$E$912, 4, FALSE)), "", VLOOKUP(B453, 'SOG&amp;PlusMinus'!$B$7:$E$912, 4, FALSE))</f>
        <v>2</v>
      </c>
      <c r="N453" s="71">
        <f>VLOOKUP($B453, Paste!$A$3:$H$933, 5, FALSE)</f>
        <v>18.5</v>
      </c>
      <c r="O453" s="11">
        <f>IF(ISERROR(VLOOKUP(B453, Paste!$AB$3:$AE$2349, 3, FALSE)), "", VLOOKUP(B453, Paste!$AB$3:$AE$2349, 3, FALSE))</f>
        <v>67</v>
      </c>
      <c r="P453" s="11">
        <f>IF(ISERROR(VLOOKUP(B453, Paste!$AB$3:$AC$2343, 2, FALSE)), "", VLOOKUP(B453, Paste!$AB$3:$AC$2343, 2, FALSE))</f>
        <v>33</v>
      </c>
      <c r="Q453" s="11">
        <f>IF(ISERROR(VLOOKUP(B453, Paste!$AB$3:$AE$2349, 4, FALSE)), "", VLOOKUP(B453, Paste!$AB$3:$AE$2349, 4, FALSE))</f>
        <v>81</v>
      </c>
      <c r="R453" s="11" t="str">
        <f>IF(ISERROR(VLOOKUP(B453, Paste!$N$3:$N$250, 1, FALSE)), "", VLOOKUP(B453, Paste!$N$3:$O$250, 2, FALSE))</f>
        <v/>
      </c>
      <c r="S453" s="27">
        <f>VLOOKUP($B453, Paste!$W$3:$Z$10064, IF($H$4="Cap Hit",3, IF($H$4="AAV", 4, 2)), FALSE)</f>
        <v>1.25</v>
      </c>
      <c r="T453" s="11" t="str">
        <f>IF(ISERROR(VLOOKUP(B453, Paste!$Q$3:$Q$245, 1, FALSE)), "", VLOOKUP(B453, Paste!$Q$3:$R$245, 2, FALSE))</f>
        <v/>
      </c>
      <c r="U453" s="18" t="str">
        <f>IF(VLOOKUP(B453, 'Points&amp;Potential'!$B$7:$O$943, 14, FALSE)=0, "", VLOOKUP(B453, 'Points&amp;Potential'!$B$7:$O$943, 14, FALSE))</f>
        <v/>
      </c>
      <c r="V453" s="7" t="str">
        <f>IF(ISERROR(VLOOKUP(B453, Paste!$T$3:$T$1045, 1, FALSE)), "", VLOOKUP(B453, Paste!$T$3:$U$1144, 2, FALSE))</f>
        <v/>
      </c>
    </row>
    <row r="454" spans="1:22">
      <c r="A454" s="11">
        <v>448</v>
      </c>
      <c r="B454" s="67" t="s">
        <v>478</v>
      </c>
      <c r="C454" s="11">
        <f>VLOOKUP(B454, Paste!$AG$3:$AH$2083, 2, FALSE)</f>
        <v>30.1</v>
      </c>
      <c r="D454" s="11" t="str">
        <f>VLOOKUP($B454, Paste!$A$3:$H$933, 6, FALSE)</f>
        <v>LD</v>
      </c>
      <c r="E454" s="11" t="str">
        <f>IFERROR(VLOOKUP($B454, Paste!$J$3:$L$933, 3, FALSE), "")</f>
        <v/>
      </c>
      <c r="F454" s="11" t="str">
        <f>IFERROR(VLOOKUP($B454, Paste!$J$3:$L$933, 2, FALSE), "")</f>
        <v/>
      </c>
      <c r="G454" s="11" t="str">
        <f>VLOOKUP($B454, Paste!$A$3:$H$933, 8, FALSE)</f>
        <v>NYR</v>
      </c>
      <c r="H454" s="71">
        <f>VLOOKUP($B454, Paste!$A$3:$H$933, 2, FALSE)</f>
        <v>82.666666666666671</v>
      </c>
      <c r="I454" s="71">
        <f>VLOOKUP($B454, Paste!$A$3:$H$933, 3, FALSE)</f>
        <v>3.550428667737938</v>
      </c>
      <c r="J454" s="71">
        <f t="shared" si="6"/>
        <v>17.607823598928725</v>
      </c>
      <c r="K454" s="71">
        <f>VLOOKUP($B454, Paste!$A$3:$H$933, 4, FALSE)</f>
        <v>21.158252266666665</v>
      </c>
      <c r="L454" s="11" t="str">
        <f>IF(ISBLANK(VLOOKUP(B454, 'SOG&amp;PlusMinus'!$B$7:$E$912, 3, FALSE)), "", VLOOKUP(B454,'SOG&amp;PlusMinus'!$B$7:$E$912, 3, FALSE))</f>
        <v>C</v>
      </c>
      <c r="M454" s="11" t="str">
        <f>IF(ISBLANK(VLOOKUP(B454, 'SOG&amp;PlusMinus'!$B$7:$E$912, 4, FALSE)), "", VLOOKUP(B454, 'SOG&amp;PlusMinus'!$B$7:$E$912, 4, FALSE))</f>
        <v/>
      </c>
      <c r="N454" s="71">
        <f>VLOOKUP($B454, Paste!$A$3:$H$933, 5, FALSE)</f>
        <v>50.89807162534435</v>
      </c>
      <c r="O454" s="11">
        <f>IF(ISERROR(VLOOKUP(B454, Paste!$AB$3:$AE$2349, 3, FALSE)), "", VLOOKUP(B454, Paste!$AB$3:$AE$2349, 3, FALSE))</f>
        <v>87</v>
      </c>
      <c r="P454" s="11">
        <f>IF(ISERROR(VLOOKUP(B454, Paste!$AB$3:$AC$2343, 2, FALSE)), "", VLOOKUP(B454, Paste!$AB$3:$AC$2343, 2, FALSE))</f>
        <v>132</v>
      </c>
      <c r="Q454" s="11">
        <f>IF(ISERROR(VLOOKUP(B454, Paste!$AB$3:$AE$2349, 4, FALSE)), "", VLOOKUP(B454, Paste!$AB$3:$AE$2349, 4, FALSE))</f>
        <v>74</v>
      </c>
      <c r="R454" s="11" t="str">
        <f>IF(ISERROR(VLOOKUP(B454, Paste!$N$3:$N$250, 1, FALSE)), "", VLOOKUP(B454, Paste!$N$3:$O$250, 2, FALSE))</f>
        <v/>
      </c>
      <c r="S454" s="27">
        <f>VLOOKUP($B454, Paste!$W$3:$Z$10064, IF($H$4="Cap Hit",3, IF($H$4="AAV", 4, 2)), FALSE)</f>
        <v>5.5</v>
      </c>
      <c r="T454" s="11" t="str">
        <f>IF(ISERROR(VLOOKUP(B454, Paste!$Q$3:$Q$245, 1, FALSE)), "", VLOOKUP(B454, Paste!$Q$3:$R$245, 2, FALSE))</f>
        <v/>
      </c>
      <c r="U454" s="18" t="str">
        <f>IF(VLOOKUP(B454, 'Points&amp;Potential'!$B$7:$O$943, 14, FALSE)=0, "", VLOOKUP(B454, 'Points&amp;Potential'!$B$7:$O$943, 14, FALSE))</f>
        <v/>
      </c>
      <c r="V454" s="7" t="str">
        <f>IF(ISERROR(VLOOKUP(B454, Paste!$T$3:$T$1045, 1, FALSE)), "", VLOOKUP(B454, Paste!$T$3:$U$1144, 2, FALSE))</f>
        <v/>
      </c>
    </row>
    <row r="455" spans="1:22">
      <c r="A455" s="11">
        <v>449</v>
      </c>
      <c r="B455" s="67" t="s">
        <v>479</v>
      </c>
      <c r="C455" s="11">
        <f>VLOOKUP(B455, Paste!$AG$3:$AH$2083, 2, FALSE)</f>
        <v>31.7</v>
      </c>
      <c r="D455" s="11" t="str">
        <f>VLOOKUP($B455, Paste!$A$3:$H$933, 6, FALSE)</f>
        <v>RD</v>
      </c>
      <c r="E455" s="11" t="str">
        <f>IFERROR(VLOOKUP($B455, Paste!$J$3:$L$933, 3, FALSE), "")</f>
        <v/>
      </c>
      <c r="F455" s="11" t="str">
        <f>IFERROR(VLOOKUP($B455, Paste!$J$3:$L$933, 2, FALSE), "")</f>
        <v/>
      </c>
      <c r="G455" s="11" t="str">
        <f>VLOOKUP($B455, Paste!$A$3:$H$933, 8, FALSE)</f>
        <v>NYI</v>
      </c>
      <c r="H455" s="71">
        <f>VLOOKUP($B455, Paste!$A$3:$H$933, 2, FALSE)</f>
        <v>71.333333333333329</v>
      </c>
      <c r="I455" s="71">
        <f>VLOOKUP($B455, Paste!$A$3:$H$933, 3, FALSE)</f>
        <v>4.3322930897047529</v>
      </c>
      <c r="J455" s="71">
        <f t="shared" ref="J455:J518" si="7">K455-I455</f>
        <v>16.735780030665623</v>
      </c>
      <c r="K455" s="71">
        <f>VLOOKUP($B455, Paste!$A$3:$H$933, 4, FALSE)</f>
        <v>21.068073120370375</v>
      </c>
      <c r="L455" s="11" t="str">
        <f>IF(ISBLANK(VLOOKUP(B455, 'SOG&amp;PlusMinus'!$B$7:$E$912, 3, FALSE)), "", VLOOKUP(B455,'SOG&amp;PlusMinus'!$B$7:$E$912, 3, FALSE))</f>
        <v>B</v>
      </c>
      <c r="M455" s="11" t="str">
        <f>IF(ISBLANK(VLOOKUP(B455, 'SOG&amp;PlusMinus'!$B$7:$E$912, 4, FALSE)), "", VLOOKUP(B455, 'SOG&amp;PlusMinus'!$B$7:$E$912, 4, FALSE))</f>
        <v/>
      </c>
      <c r="N455" s="71">
        <f>VLOOKUP($B455, Paste!$A$3:$H$933, 5, FALSE)</f>
        <v>15.089743589743589</v>
      </c>
      <c r="O455" s="11">
        <f>IF(ISERROR(VLOOKUP(B455, Paste!$AB$3:$AE$2349, 3, FALSE)), "", VLOOKUP(B455, Paste!$AB$3:$AE$2349, 3, FALSE))</f>
        <v>57</v>
      </c>
      <c r="P455" s="11">
        <f>IF(ISERROR(VLOOKUP(B455, Paste!$AB$3:$AC$2343, 2, FALSE)), "", VLOOKUP(B455, Paste!$AB$3:$AC$2343, 2, FALSE))</f>
        <v>136</v>
      </c>
      <c r="Q455" s="11">
        <f>IF(ISERROR(VLOOKUP(B455, Paste!$AB$3:$AE$2349, 4, FALSE)), "", VLOOKUP(B455, Paste!$AB$3:$AE$2349, 4, FALSE))</f>
        <v>86</v>
      </c>
      <c r="R455" s="11" t="str">
        <f>IF(ISERROR(VLOOKUP(B455, Paste!$N$3:$N$250, 1, FALSE)), "", VLOOKUP(B455, Paste!$N$3:$O$250, 2, FALSE))</f>
        <v/>
      </c>
      <c r="S455" s="27">
        <f>VLOOKUP($B455, Paste!$W$3:$Z$10064, IF($H$4="Cap Hit",3, IF($H$4="AAV", 4, 2)), FALSE)</f>
        <v>6.15</v>
      </c>
      <c r="T455" s="11" t="str">
        <f>IF(ISERROR(VLOOKUP(B455, Paste!$Q$3:$Q$245, 1, FALSE)), "", VLOOKUP(B455, Paste!$Q$3:$R$245, 2, FALSE))</f>
        <v/>
      </c>
      <c r="U455" s="18" t="str">
        <f>IF(VLOOKUP(B455, 'Points&amp;Potential'!$B$7:$O$943, 14, FALSE)=0, "", VLOOKUP(B455, 'Points&amp;Potential'!$B$7:$O$943, 14, FALSE))</f>
        <v/>
      </c>
      <c r="V455" s="7" t="str">
        <f>IF(ISERROR(VLOOKUP(B455, Paste!$T$3:$T$1045, 1, FALSE)), "", VLOOKUP(B455, Paste!$T$3:$U$1144, 2, FALSE))</f>
        <v/>
      </c>
    </row>
    <row r="456" spans="1:22">
      <c r="A456" s="11">
        <v>450</v>
      </c>
      <c r="B456" s="67" t="s">
        <v>480</v>
      </c>
      <c r="C456" s="11">
        <f>VLOOKUP(B456, Paste!$AG$3:$AH$2083, 2, FALSE)</f>
        <v>33</v>
      </c>
      <c r="D456" s="11" t="str">
        <f>VLOOKUP($B456, Paste!$A$3:$H$933, 6, FALSE)</f>
        <v>LW</v>
      </c>
      <c r="E456" s="11">
        <f>IFERROR(VLOOKUP($B456, Paste!$J$3:$L$933, 3, FALSE), "")</f>
        <v>30</v>
      </c>
      <c r="F456" s="11">
        <f>IFERROR(VLOOKUP($B456, Paste!$J$3:$L$933, 2, FALSE), "")</f>
        <v>48</v>
      </c>
      <c r="G456" s="11" t="str">
        <f>VLOOKUP($B456, Paste!$A$3:$H$933, 8, FALSE)</f>
        <v>LAK</v>
      </c>
      <c r="H456" s="71">
        <f>VLOOKUP($B456, Paste!$A$3:$H$933, 2, FALSE)</f>
        <v>73.333333333333329</v>
      </c>
      <c r="I456" s="71">
        <f>VLOOKUP($B456, Paste!$A$3:$H$933, 3, FALSE)</f>
        <v>13.232819160201235</v>
      </c>
      <c r="J456" s="71">
        <f t="shared" si="7"/>
        <v>7.7759382472061738</v>
      </c>
      <c r="K456" s="71">
        <f>VLOOKUP($B456, Paste!$A$3:$H$933, 4, FALSE)</f>
        <v>21.008757407407408</v>
      </c>
      <c r="L456" s="11" t="str">
        <f>IF(ISBLANK(VLOOKUP(B456, 'SOG&amp;PlusMinus'!$B$7:$E$912, 3, FALSE)), "", VLOOKUP(B456,'SOG&amp;PlusMinus'!$B$7:$E$912, 3, FALSE))</f>
        <v>C</v>
      </c>
      <c r="M456" s="11" t="str">
        <f>IF(ISBLANK(VLOOKUP(B456, 'SOG&amp;PlusMinus'!$B$7:$E$912, 4, FALSE)), "", VLOOKUP(B456, 'SOG&amp;PlusMinus'!$B$7:$E$912, 4, FALSE))</f>
        <v/>
      </c>
      <c r="N456" s="71">
        <f>VLOOKUP($B456, Paste!$A$3:$H$933, 5, FALSE)</f>
        <v>27.414330218068532</v>
      </c>
      <c r="O456" s="11">
        <f>IF(ISERROR(VLOOKUP(B456, Paste!$AB$3:$AE$2349, 3, FALSE)), "", VLOOKUP(B456, Paste!$AB$3:$AE$2349, 3, FALSE))</f>
        <v>81</v>
      </c>
      <c r="P456" s="11">
        <f>IF(ISERROR(VLOOKUP(B456, Paste!$AB$3:$AC$2343, 2, FALSE)), "", VLOOKUP(B456, Paste!$AB$3:$AC$2343, 2, FALSE))</f>
        <v>40</v>
      </c>
      <c r="Q456" s="11">
        <f>IF(ISERROR(VLOOKUP(B456, Paste!$AB$3:$AE$2349, 4, FALSE)), "", VLOOKUP(B456, Paste!$AB$3:$AE$2349, 4, FALSE))</f>
        <v>95</v>
      </c>
      <c r="R456" s="11" t="str">
        <f>IF(ISERROR(VLOOKUP(B456, Paste!$N$3:$N$250, 1, FALSE)), "", VLOOKUP(B456, Paste!$N$3:$O$250, 2, FALSE))</f>
        <v/>
      </c>
      <c r="S456" s="27">
        <f>VLOOKUP($B456, Paste!$W$3:$Z$10064, IF($H$4="Cap Hit",3, IF($H$4="AAV", 4, 2)), FALSE)</f>
        <v>2.5</v>
      </c>
      <c r="T456" s="11" t="str">
        <f>IF(ISERROR(VLOOKUP(B456, Paste!$Q$3:$Q$245, 1, FALSE)), "", VLOOKUP(B456, Paste!$Q$3:$R$245, 2, FALSE))</f>
        <v>Y</v>
      </c>
      <c r="U456" s="18" t="str">
        <f>IF(VLOOKUP(B456, 'Points&amp;Potential'!$B$7:$O$943, 14, FALSE)=0, "", VLOOKUP(B456, 'Points&amp;Potential'!$B$7:$O$943, 14, FALSE))</f>
        <v/>
      </c>
      <c r="V456" s="7" t="str">
        <f>IF(ISERROR(VLOOKUP(B456, Paste!$T$3:$T$1045, 1, FALSE)), "", VLOOKUP(B456, Paste!$T$3:$U$1144, 2, FALSE))</f>
        <v/>
      </c>
    </row>
    <row r="457" spans="1:22">
      <c r="A457" s="11">
        <v>451</v>
      </c>
      <c r="B457" s="67" t="s">
        <v>481</v>
      </c>
      <c r="C457" s="11">
        <f>VLOOKUP(B457, Paste!$AG$3:$AH$2083, 2, FALSE)</f>
        <v>27.3</v>
      </c>
      <c r="D457" s="11" t="str">
        <f>VLOOKUP($B457, Paste!$A$3:$H$933, 6, FALSE)</f>
        <v>RW</v>
      </c>
      <c r="E457" s="11" t="str">
        <f>IFERROR(VLOOKUP($B457, Paste!$J$3:$L$933, 3, FALSE), "")</f>
        <v/>
      </c>
      <c r="F457" s="11" t="str">
        <f>IFERROR(VLOOKUP($B457, Paste!$J$3:$L$933, 2, FALSE), "")</f>
        <v/>
      </c>
      <c r="G457" s="11" t="str">
        <f>VLOOKUP($B457, Paste!$A$3:$H$933, 8, FALSE)</f>
        <v>BOS</v>
      </c>
      <c r="H457" s="71">
        <f>VLOOKUP($B457, Paste!$A$3:$H$933, 2, FALSE)</f>
        <v>74</v>
      </c>
      <c r="I457" s="71">
        <f>VLOOKUP($B457, Paste!$A$3:$H$933, 3, FALSE)</f>
        <v>7.7732872180613066</v>
      </c>
      <c r="J457" s="71">
        <f t="shared" si="7"/>
        <v>13.222979448605361</v>
      </c>
      <c r="K457" s="71">
        <f>VLOOKUP($B457, Paste!$A$3:$H$933, 4, FALSE)</f>
        <v>20.996266666666667</v>
      </c>
      <c r="L457" s="11" t="str">
        <f>IF(ISBLANK(VLOOKUP(B457, 'SOG&amp;PlusMinus'!$B$7:$E$912, 3, FALSE)), "", VLOOKUP(B457,'SOG&amp;PlusMinus'!$B$7:$E$912, 3, FALSE))</f>
        <v>B</v>
      </c>
      <c r="M457" s="11" t="str">
        <f>IF(ISBLANK(VLOOKUP(B457, 'SOG&amp;PlusMinus'!$B$7:$E$912, 4, FALSE)), "", VLOOKUP(B457, 'SOG&amp;PlusMinus'!$B$7:$E$912, 4, FALSE))</f>
        <v/>
      </c>
      <c r="N457" s="71">
        <f>VLOOKUP($B457, Paste!$A$3:$H$933, 5, FALSE)</f>
        <v>129.5</v>
      </c>
      <c r="O457" s="11">
        <f>IF(ISERROR(VLOOKUP(B457, Paste!$AB$3:$AE$2349, 3, FALSE)), "", VLOOKUP(B457, Paste!$AB$3:$AE$2349, 3, FALSE))</f>
        <v>200</v>
      </c>
      <c r="P457" s="11">
        <f>IF(ISERROR(VLOOKUP(B457, Paste!$AB$3:$AC$2343, 2, FALSE)), "", VLOOKUP(B457, Paste!$AB$3:$AC$2343, 2, FALSE))</f>
        <v>52</v>
      </c>
      <c r="Q457" s="11">
        <f>IF(ISERROR(VLOOKUP(B457, Paste!$AB$3:$AE$2349, 4, FALSE)), "", VLOOKUP(B457, Paste!$AB$3:$AE$2349, 4, FALSE))</f>
        <v>81</v>
      </c>
      <c r="R457" s="11" t="str">
        <f>IF(ISERROR(VLOOKUP(B457, Paste!$N$3:$N$250, 1, FALSE)), "", VLOOKUP(B457, Paste!$N$3:$O$250, 2, FALSE))</f>
        <v/>
      </c>
      <c r="S457" s="27">
        <f>VLOOKUP($B457, Paste!$W$3:$Z$10064, IF($H$4="Cap Hit",3, IF($H$4="AAV", 4, 2)), FALSE)</f>
        <v>1.566667</v>
      </c>
      <c r="T457" s="11" t="str">
        <f>IF(ISERROR(VLOOKUP(B457, Paste!$Q$3:$Q$245, 1, FALSE)), "", VLOOKUP(B457, Paste!$Q$3:$R$245, 2, FALSE))</f>
        <v/>
      </c>
      <c r="U457" s="18" t="str">
        <f>IF(VLOOKUP(B457, 'Points&amp;Potential'!$B$7:$O$943, 14, FALSE)=0, "", VLOOKUP(B457, 'Points&amp;Potential'!$B$7:$O$943, 14, FALSE))</f>
        <v/>
      </c>
      <c r="V457" s="7" t="str">
        <f>IF(ISERROR(VLOOKUP(B457, Paste!$T$3:$T$1045, 1, FALSE)), "", VLOOKUP(B457, Paste!$T$3:$U$1144, 2, FALSE))</f>
        <v/>
      </c>
    </row>
    <row r="458" spans="1:22">
      <c r="A458" s="11">
        <v>452</v>
      </c>
      <c r="B458" s="67" t="s">
        <v>482</v>
      </c>
      <c r="C458" s="11">
        <f>VLOOKUP(B458, Paste!$AG$3:$AH$2083, 2, FALSE)</f>
        <v>28.3</v>
      </c>
      <c r="D458" s="11" t="str">
        <f>VLOOKUP($B458, Paste!$A$3:$H$933, 6, FALSE)</f>
        <v>LW</v>
      </c>
      <c r="E458" s="11">
        <f>IFERROR(VLOOKUP($B458, Paste!$J$3:$L$933, 3, FALSE), "")</f>
        <v>25</v>
      </c>
      <c r="F458" s="11">
        <f>IFERROR(VLOOKUP($B458, Paste!$J$3:$L$933, 2, FALSE), "")</f>
        <v>52</v>
      </c>
      <c r="G458" s="11" t="str">
        <f>VLOOKUP($B458, Paste!$A$3:$H$933, 8, FALSE)</f>
        <v>NYR</v>
      </c>
      <c r="H458" s="71">
        <f>VLOOKUP($B458, Paste!$A$3:$H$933, 2, FALSE)</f>
        <v>70</v>
      </c>
      <c r="I458" s="71">
        <f>VLOOKUP($B458, Paste!$A$3:$H$933, 3, FALSE)</f>
        <v>9.1</v>
      </c>
      <c r="J458" s="71">
        <f t="shared" si="7"/>
        <v>11.879</v>
      </c>
      <c r="K458" s="71">
        <f>VLOOKUP($B458, Paste!$A$3:$H$933, 4, FALSE)</f>
        <v>20.978999999999999</v>
      </c>
      <c r="L458" s="11" t="str">
        <f>IF(ISBLANK(VLOOKUP(B458, 'SOG&amp;PlusMinus'!$B$7:$E$912, 3, FALSE)), "", VLOOKUP(B458,'SOG&amp;PlusMinus'!$B$7:$E$912, 3, FALSE))</f>
        <v>C</v>
      </c>
      <c r="M458" s="11" t="str">
        <f>IF(ISBLANK(VLOOKUP(B458, 'SOG&amp;PlusMinus'!$B$7:$E$912, 4, FALSE)), "", VLOOKUP(B458, 'SOG&amp;PlusMinus'!$B$7:$E$912, 4, FALSE))</f>
        <v/>
      </c>
      <c r="N458" s="71">
        <f>VLOOKUP($B458, Paste!$A$3:$H$933, 5, FALSE)</f>
        <v>16.470588235294116</v>
      </c>
      <c r="O458" s="11">
        <f>IF(ISERROR(VLOOKUP(B458, Paste!$AB$3:$AE$2349, 3, FALSE)), "", VLOOKUP(B458, Paste!$AB$3:$AE$2349, 3, FALSE))</f>
        <v>51</v>
      </c>
      <c r="P458" s="11">
        <f>IF(ISERROR(VLOOKUP(B458, Paste!$AB$3:$AC$2343, 2, FALSE)), "", VLOOKUP(B458, Paste!$AB$3:$AC$2343, 2, FALSE))</f>
        <v>42</v>
      </c>
      <c r="Q458" s="11">
        <f>IF(ISERROR(VLOOKUP(B458, Paste!$AB$3:$AE$2349, 4, FALSE)), "", VLOOKUP(B458, Paste!$AB$3:$AE$2349, 4, FALSE))</f>
        <v>63</v>
      </c>
      <c r="R458" s="11" t="str">
        <f>IF(ISERROR(VLOOKUP(B458, Paste!$N$3:$N$250, 1, FALSE)), "", VLOOKUP(B458, Paste!$N$3:$O$250, 2, FALSE))</f>
        <v/>
      </c>
      <c r="S458" s="27">
        <f>VLOOKUP($B458, Paste!$W$3:$Z$10064, IF($H$4="Cap Hit",3, IF($H$4="AAV", 4, 2)), FALSE)</f>
        <v>1.5</v>
      </c>
      <c r="T458" s="11" t="str">
        <f>IF(ISERROR(VLOOKUP(B458, Paste!$Q$3:$Q$245, 1, FALSE)), "", VLOOKUP(B458, Paste!$Q$3:$R$245, 2, FALSE))</f>
        <v/>
      </c>
      <c r="U458" s="18" t="str">
        <f>IF(VLOOKUP(B458, 'Points&amp;Potential'!$B$7:$O$943, 14, FALSE)=0, "", VLOOKUP(B458, 'Points&amp;Potential'!$B$7:$O$943, 14, FALSE))</f>
        <v/>
      </c>
      <c r="V458" s="7" t="str">
        <f>IF(ISERROR(VLOOKUP(B458, Paste!$T$3:$T$1045, 1, FALSE)), "", VLOOKUP(B458, Paste!$T$3:$U$1144, 2, FALSE))</f>
        <v/>
      </c>
    </row>
    <row r="459" spans="1:22">
      <c r="A459" s="11">
        <v>453</v>
      </c>
      <c r="B459" s="67" t="s">
        <v>483</v>
      </c>
      <c r="C459" s="11">
        <f>VLOOKUP(B459, Paste!$AG$3:$AH$2083, 2, FALSE)</f>
        <v>28.3</v>
      </c>
      <c r="D459" s="11" t="str">
        <f>VLOOKUP($B459, Paste!$A$3:$H$933, 6, FALSE)</f>
        <v>RW</v>
      </c>
      <c r="E459" s="11" t="str">
        <f>IFERROR(VLOOKUP($B459, Paste!$J$3:$L$933, 3, FALSE), "")</f>
        <v/>
      </c>
      <c r="F459" s="11" t="str">
        <f>IFERROR(VLOOKUP($B459, Paste!$J$3:$L$933, 2, FALSE), "")</f>
        <v/>
      </c>
      <c r="G459" s="11" t="str">
        <f>VLOOKUP($B459, Paste!$A$3:$H$933, 8, FALSE)</f>
        <v>EDM</v>
      </c>
      <c r="H459" s="71">
        <f>VLOOKUP($B459, Paste!$A$3:$H$933, 2, FALSE)</f>
        <v>73.333333333333329</v>
      </c>
      <c r="I459" s="71">
        <f>VLOOKUP($B459, Paste!$A$3:$H$933, 3, FALSE)</f>
        <v>8.9565379388760391</v>
      </c>
      <c r="J459" s="71">
        <f t="shared" si="7"/>
        <v>11.877462061123961</v>
      </c>
      <c r="K459" s="71">
        <f>VLOOKUP($B459, Paste!$A$3:$H$933, 4, FALSE)</f>
        <v>20.834</v>
      </c>
      <c r="L459" s="11" t="str">
        <f>IF(ISBLANK(VLOOKUP(B459, 'SOG&amp;PlusMinus'!$B$7:$E$912, 3, FALSE)), "", VLOOKUP(B459,'SOG&amp;PlusMinus'!$B$7:$E$912, 3, FALSE))</f>
        <v>D</v>
      </c>
      <c r="M459" s="11" t="str">
        <f>IF(ISBLANK(VLOOKUP(B459, 'SOG&amp;PlusMinus'!$B$7:$E$912, 4, FALSE)), "", VLOOKUP(B459, 'SOG&amp;PlusMinus'!$B$7:$E$912, 4, FALSE))</f>
        <v/>
      </c>
      <c r="N459" s="71">
        <f>VLOOKUP($B459, Paste!$A$3:$H$933, 5, FALSE)</f>
        <v>58.598130841121495</v>
      </c>
      <c r="O459" s="11">
        <f>IF(ISERROR(VLOOKUP(B459, Paste!$AB$3:$AE$2349, 3, FALSE)), "", VLOOKUP(B459, Paste!$AB$3:$AE$2349, 3, FALSE))</f>
        <v>188</v>
      </c>
      <c r="P459" s="11">
        <f>IF(ISERROR(VLOOKUP(B459, Paste!$AB$3:$AC$2343, 2, FALSE)), "", VLOOKUP(B459, Paste!$AB$3:$AC$2343, 2, FALSE))</f>
        <v>29</v>
      </c>
      <c r="Q459" s="11">
        <f>IF(ISERROR(VLOOKUP(B459, Paste!$AB$3:$AE$2349, 4, FALSE)), "", VLOOKUP(B459, Paste!$AB$3:$AE$2349, 4, FALSE))</f>
        <v>88</v>
      </c>
      <c r="R459" s="11" t="str">
        <f>IF(ISERROR(VLOOKUP(B459, Paste!$N$3:$N$250, 1, FALSE)), "", VLOOKUP(B459, Paste!$N$3:$O$250, 2, FALSE))</f>
        <v/>
      </c>
      <c r="S459" s="27">
        <f>VLOOKUP($B459, Paste!$W$3:$Z$10064, IF($H$4="Cap Hit",3, IF($H$4="AAV", 4, 2)), FALSE)</f>
        <v>3.85</v>
      </c>
      <c r="T459" s="11" t="str">
        <f>IF(ISERROR(VLOOKUP(B459, Paste!$Q$3:$Q$245, 1, FALSE)), "", VLOOKUP(B459, Paste!$Q$3:$R$245, 2, FALSE))</f>
        <v/>
      </c>
      <c r="U459" s="18" t="str">
        <f>IF(VLOOKUP(B459, 'Points&amp;Potential'!$B$7:$O$943, 14, FALSE)=0, "", VLOOKUP(B459, 'Points&amp;Potential'!$B$7:$O$943, 14, FALSE))</f>
        <v/>
      </c>
      <c r="V459" s="7" t="str">
        <f>IF(ISERROR(VLOOKUP(B459, Paste!$T$3:$T$1045, 1, FALSE)), "", VLOOKUP(B459, Paste!$T$3:$U$1144, 2, FALSE))</f>
        <v/>
      </c>
    </row>
    <row r="460" spans="1:22">
      <c r="A460" s="11">
        <v>454</v>
      </c>
      <c r="B460" s="67" t="s">
        <v>484</v>
      </c>
      <c r="C460" s="11">
        <f>VLOOKUP(B460, Paste!$AG$3:$AH$2083, 2, FALSE)</f>
        <v>30.9</v>
      </c>
      <c r="D460" s="11" t="str">
        <f>VLOOKUP($B460, Paste!$A$3:$H$933, 6, FALSE)</f>
        <v>C</v>
      </c>
      <c r="E460" s="11" t="str">
        <f>IFERROR(VLOOKUP($B460, Paste!$J$3:$L$933, 3, FALSE), "")</f>
        <v/>
      </c>
      <c r="F460" s="11" t="str">
        <f>IFERROR(VLOOKUP($B460, Paste!$J$3:$L$933, 2, FALSE), "")</f>
        <v/>
      </c>
      <c r="G460" s="11" t="str">
        <f>VLOOKUP($B460, Paste!$A$3:$H$933, 8, FALSE)</f>
        <v>EDM</v>
      </c>
      <c r="H460" s="71">
        <f>VLOOKUP($B460, Paste!$A$3:$H$933, 2, FALSE)</f>
        <v>70.333333333333329</v>
      </c>
      <c r="I460" s="71">
        <f>VLOOKUP($B460, Paste!$A$3:$H$933, 3, FALSE)</f>
        <v>10.604339171636783</v>
      </c>
      <c r="J460" s="71">
        <f t="shared" si="7"/>
        <v>10.209470099196549</v>
      </c>
      <c r="K460" s="71">
        <f>VLOOKUP($B460, Paste!$A$3:$H$933, 4, FALSE)</f>
        <v>20.813809270833332</v>
      </c>
      <c r="L460" s="11" t="str">
        <f>IF(ISBLANK(VLOOKUP(B460, 'SOG&amp;PlusMinus'!$B$7:$E$912, 3, FALSE)), "", VLOOKUP(B460,'SOG&amp;PlusMinus'!$B$7:$E$912, 3, FALSE))</f>
        <v>C</v>
      </c>
      <c r="M460" s="11" t="str">
        <f>IF(ISBLANK(VLOOKUP(B460, 'SOG&amp;PlusMinus'!$B$7:$E$912, 4, FALSE)), "", VLOOKUP(B460, 'SOG&amp;PlusMinus'!$B$7:$E$912, 4, FALSE))</f>
        <v/>
      </c>
      <c r="N460" s="71">
        <f>VLOOKUP($B460, Paste!$A$3:$H$933, 5, FALSE)</f>
        <v>34.6520325203252</v>
      </c>
      <c r="O460" s="11">
        <f>IF(ISERROR(VLOOKUP(B460, Paste!$AB$3:$AE$2349, 3, FALSE)), "", VLOOKUP(B460, Paste!$AB$3:$AE$2349, 3, FALSE))</f>
        <v>88</v>
      </c>
      <c r="P460" s="11">
        <f>IF(ISERROR(VLOOKUP(B460, Paste!$AB$3:$AC$2343, 2, FALSE)), "", VLOOKUP(B460, Paste!$AB$3:$AC$2343, 2, FALSE))</f>
        <v>62</v>
      </c>
      <c r="Q460" s="11">
        <f>IF(ISERROR(VLOOKUP(B460, Paste!$AB$3:$AE$2349, 4, FALSE)), "", VLOOKUP(B460, Paste!$AB$3:$AE$2349, 4, FALSE))</f>
        <v>84</v>
      </c>
      <c r="R460" s="11" t="str">
        <f>IF(ISERROR(VLOOKUP(B460, Paste!$N$3:$N$250, 1, FALSE)), "", VLOOKUP(B460, Paste!$N$3:$O$250, 2, FALSE))</f>
        <v/>
      </c>
      <c r="S460" s="27">
        <f>VLOOKUP($B460, Paste!$W$3:$Z$10064, IF($H$4="Cap Hit",3, IF($H$4="AAV", 4, 2)), FALSE)</f>
        <v>4</v>
      </c>
      <c r="T460" s="11" t="str">
        <f>IF(ISERROR(VLOOKUP(B460, Paste!$Q$3:$Q$245, 1, FALSE)), "", VLOOKUP(B460, Paste!$Q$3:$R$245, 2, FALSE))</f>
        <v>Y</v>
      </c>
      <c r="U460" s="18" t="str">
        <f>IF(VLOOKUP(B460, 'Points&amp;Potential'!$B$7:$O$943, 14, FALSE)=0, "", VLOOKUP(B460, 'Points&amp;Potential'!$B$7:$O$943, 14, FALSE))</f>
        <v/>
      </c>
      <c r="V460" s="7" t="str">
        <f>IF(ISERROR(VLOOKUP(B460, Paste!$T$3:$T$1045, 1, FALSE)), "", VLOOKUP(B460, Paste!$T$3:$U$1144, 2, FALSE))</f>
        <v/>
      </c>
    </row>
    <row r="461" spans="1:22">
      <c r="A461" s="11">
        <v>455</v>
      </c>
      <c r="B461" s="67" t="s">
        <v>485</v>
      </c>
      <c r="C461" s="11">
        <f>VLOOKUP(B461, Paste!$AG$3:$AH$2083, 2, FALSE)</f>
        <v>36.4</v>
      </c>
      <c r="D461" s="11" t="str">
        <f>VLOOKUP($B461, Paste!$A$3:$H$933, 6, FALSE)</f>
        <v>C</v>
      </c>
      <c r="E461" s="11" t="str">
        <f>IFERROR(VLOOKUP($B461, Paste!$J$3:$L$933, 3, FALSE), "")</f>
        <v/>
      </c>
      <c r="F461" s="11" t="str">
        <f>IFERROR(VLOOKUP($B461, Paste!$J$3:$L$933, 2, FALSE), "")</f>
        <v/>
      </c>
      <c r="G461" s="11" t="str">
        <f>VLOOKUP($B461, Paste!$A$3:$H$933, 8, FALSE)</f>
        <v>UFA</v>
      </c>
      <c r="H461" s="71">
        <f>VLOOKUP($B461, Paste!$A$3:$H$933, 2, FALSE)</f>
        <v>78</v>
      </c>
      <c r="I461" s="71">
        <f>VLOOKUP($B461, Paste!$A$3:$H$933, 3, FALSE)</f>
        <v>11.744231083580676</v>
      </c>
      <c r="J461" s="71">
        <f t="shared" si="7"/>
        <v>8.9400429164193227</v>
      </c>
      <c r="K461" s="71">
        <f>VLOOKUP($B461, Paste!$A$3:$H$933, 4, FALSE)</f>
        <v>20.684273999999998</v>
      </c>
      <c r="L461" s="11" t="str">
        <f>IF(ISBLANK(VLOOKUP(B461, 'SOG&amp;PlusMinus'!$B$7:$E$912, 3, FALSE)), "", VLOOKUP(B461,'SOG&amp;PlusMinus'!$B$7:$E$912, 3, FALSE))</f>
        <v>C</v>
      </c>
      <c r="M461" s="11" t="str">
        <f>IF(ISBLANK(VLOOKUP(B461, 'SOG&amp;PlusMinus'!$B$7:$E$912, 4, FALSE)), "", VLOOKUP(B461, 'SOG&amp;PlusMinus'!$B$7:$E$912, 4, FALSE))</f>
        <v/>
      </c>
      <c r="N461" s="71">
        <f>VLOOKUP($B461, Paste!$A$3:$H$933, 5, FALSE)</f>
        <v>24.289473684210527</v>
      </c>
      <c r="O461" s="11" t="str">
        <f>IF(ISERROR(VLOOKUP(B461, Paste!$AB$3:$AE$2349, 3, FALSE)), "", VLOOKUP(B461, Paste!$AB$3:$AE$2349, 3, FALSE))</f>
        <v/>
      </c>
      <c r="P461" s="11" t="str">
        <f>IF(ISERROR(VLOOKUP(B461, Paste!$AB$3:$AC$2343, 2, FALSE)), "", VLOOKUP(B461, Paste!$AB$3:$AC$2343, 2, FALSE))</f>
        <v/>
      </c>
      <c r="Q461" s="11" t="str">
        <f>IF(ISERROR(VLOOKUP(B461, Paste!$AB$3:$AE$2349, 4, FALSE)), "", VLOOKUP(B461, Paste!$AB$3:$AE$2349, 4, FALSE))</f>
        <v/>
      </c>
      <c r="R461" s="11" t="str">
        <f>IF(ISERROR(VLOOKUP(B461, Paste!$N$3:$N$250, 1, FALSE)), "", VLOOKUP(B461, Paste!$N$3:$O$250, 2, FALSE))</f>
        <v/>
      </c>
      <c r="S461" s="27" t="e">
        <f>VLOOKUP($B461, Paste!$W$3:$Z$10064, IF($H$4="Cap Hit",3, IF($H$4="AAV", 4, 2)), FALSE)</f>
        <v>#N/A</v>
      </c>
      <c r="T461" s="11" t="str">
        <f>IF(ISERROR(VLOOKUP(B461, Paste!$Q$3:$Q$245, 1, FALSE)), "", VLOOKUP(B461, Paste!$Q$3:$R$245, 2, FALSE))</f>
        <v/>
      </c>
      <c r="U461" s="18" t="str">
        <f>IF(VLOOKUP(B461, 'Points&amp;Potential'!$B$7:$O$943, 14, FALSE)=0, "", VLOOKUP(B461, 'Points&amp;Potential'!$B$7:$O$943, 14, FALSE))</f>
        <v/>
      </c>
      <c r="V461" s="7" t="str">
        <f>IF(ISERROR(VLOOKUP(B461, Paste!$T$3:$T$1045, 1, FALSE)), "", VLOOKUP(B461, Paste!$T$3:$U$1144, 2, FALSE))</f>
        <v/>
      </c>
    </row>
    <row r="462" spans="1:22">
      <c r="A462" s="11">
        <v>456</v>
      </c>
      <c r="B462" s="67" t="s">
        <v>486</v>
      </c>
      <c r="C462" s="11">
        <f>VLOOKUP(B462, Paste!$AG$3:$AH$2083, 2, FALSE)</f>
        <v>29.2</v>
      </c>
      <c r="D462" s="11" t="str">
        <f>VLOOKUP($B462, Paste!$A$3:$H$933, 6, FALSE)</f>
        <v>RW</v>
      </c>
      <c r="E462" s="11" t="str">
        <f>IFERROR(VLOOKUP($B462, Paste!$J$3:$L$933, 3, FALSE), "")</f>
        <v/>
      </c>
      <c r="F462" s="11" t="str">
        <f>IFERROR(VLOOKUP($B462, Paste!$J$3:$L$933, 2, FALSE), "")</f>
        <v/>
      </c>
      <c r="G462" s="11" t="str">
        <f>VLOOKUP($B462, Paste!$A$3:$H$933, 8, FALSE)</f>
        <v>DET</v>
      </c>
      <c r="H462" s="71">
        <f>VLOOKUP($B462, Paste!$A$3:$H$933, 2, FALSE)</f>
        <v>83</v>
      </c>
      <c r="I462" s="71">
        <f>VLOOKUP($B462, Paste!$A$3:$H$933, 3, FALSE)</f>
        <v>9.9599999999999991</v>
      </c>
      <c r="J462" s="71">
        <f t="shared" si="7"/>
        <v>10.721960749999999</v>
      </c>
      <c r="K462" s="71">
        <f>VLOOKUP($B462, Paste!$A$3:$H$933, 4, FALSE)</f>
        <v>20.681960749999998</v>
      </c>
      <c r="L462" s="11" t="str">
        <f>IF(ISBLANK(VLOOKUP(B462, 'SOG&amp;PlusMinus'!$B$7:$E$912, 3, FALSE)), "", VLOOKUP(B462,'SOG&amp;PlusMinus'!$B$7:$E$912, 3, FALSE))</f>
        <v>C</v>
      </c>
      <c r="M462" s="11" t="str">
        <f>IF(ISBLANK(VLOOKUP(B462, 'SOG&amp;PlusMinus'!$B$7:$E$912, 4, FALSE)), "", VLOOKUP(B462, 'SOG&amp;PlusMinus'!$B$7:$E$912, 4, FALSE))</f>
        <v/>
      </c>
      <c r="N462" s="71">
        <f>VLOOKUP($B462, Paste!$A$3:$H$933, 5, FALSE)</f>
        <v>58.099999999999994</v>
      </c>
      <c r="O462" s="11">
        <f>IF(ISERROR(VLOOKUP(B462, Paste!$AB$3:$AE$2349, 3, FALSE)), "", VLOOKUP(B462, Paste!$AB$3:$AE$2349, 3, FALSE))</f>
        <v>268</v>
      </c>
      <c r="P462" s="11">
        <f>IF(ISERROR(VLOOKUP(B462, Paste!$AB$3:$AC$2343, 2, FALSE)), "", VLOOKUP(B462, Paste!$AB$3:$AC$2343, 2, FALSE))</f>
        <v>47</v>
      </c>
      <c r="Q462" s="11">
        <f>IF(ISERROR(VLOOKUP(B462, Paste!$AB$3:$AE$2349, 4, FALSE)), "", VLOOKUP(B462, Paste!$AB$3:$AE$2349, 4, FALSE))</f>
        <v>75</v>
      </c>
      <c r="R462" s="11" t="str">
        <f>IF(ISERROR(VLOOKUP(B462, Paste!$N$3:$N$250, 1, FALSE)), "", VLOOKUP(B462, Paste!$N$3:$O$250, 2, FALSE))</f>
        <v/>
      </c>
      <c r="S462" s="27">
        <f>VLOOKUP($B462, Paste!$W$3:$Z$10064, IF($H$4="Cap Hit",3, IF($H$4="AAV", 4, 2)), FALSE)</f>
        <v>2.5</v>
      </c>
      <c r="T462" s="11" t="str">
        <f>IF(ISERROR(VLOOKUP(B462, Paste!$Q$3:$Q$245, 1, FALSE)), "", VLOOKUP(B462, Paste!$Q$3:$R$245, 2, FALSE))</f>
        <v/>
      </c>
      <c r="U462" s="18" t="str">
        <f>IF(VLOOKUP(B462, 'Points&amp;Potential'!$B$7:$O$943, 14, FALSE)=0, "", VLOOKUP(B462, 'Points&amp;Potential'!$B$7:$O$943, 14, FALSE))</f>
        <v/>
      </c>
      <c r="V462" s="7" t="str">
        <f>IF(ISERROR(VLOOKUP(B462, Paste!$T$3:$T$1045, 1, FALSE)), "", VLOOKUP(B462, Paste!$T$3:$U$1144, 2, FALSE))</f>
        <v/>
      </c>
    </row>
    <row r="463" spans="1:22">
      <c r="A463" s="11">
        <v>457</v>
      </c>
      <c r="B463" s="67" t="s">
        <v>487</v>
      </c>
      <c r="C463" s="11">
        <f>VLOOKUP(B463, Paste!$AG$3:$AH$2083, 2, FALSE)</f>
        <v>31.2</v>
      </c>
      <c r="D463" s="11" t="str">
        <f>VLOOKUP($B463, Paste!$A$3:$H$933, 6, FALSE)</f>
        <v>LD</v>
      </c>
      <c r="E463" s="11" t="str">
        <f>IFERROR(VLOOKUP($B463, Paste!$J$3:$L$933, 3, FALSE), "")</f>
        <v/>
      </c>
      <c r="F463" s="11" t="str">
        <f>IFERROR(VLOOKUP($B463, Paste!$J$3:$L$933, 2, FALSE), "")</f>
        <v/>
      </c>
      <c r="G463" s="11" t="str">
        <f>VLOOKUP($B463, Paste!$A$3:$H$933, 8, FALSE)</f>
        <v>BOS</v>
      </c>
      <c r="H463" s="71">
        <f>VLOOKUP($B463, Paste!$A$3:$H$933, 2, FALSE)</f>
        <v>81</v>
      </c>
      <c r="I463" s="71">
        <f>VLOOKUP($B463, Paste!$A$3:$H$933, 3, FALSE)</f>
        <v>4.3085269247886071</v>
      </c>
      <c r="J463" s="71">
        <f t="shared" si="7"/>
        <v>16.369673117711393</v>
      </c>
      <c r="K463" s="71">
        <f>VLOOKUP($B463, Paste!$A$3:$H$933, 4, FALSE)</f>
        <v>20.678200042499999</v>
      </c>
      <c r="L463" s="11" t="str">
        <f>IF(ISBLANK(VLOOKUP(B463, 'SOG&amp;PlusMinus'!$B$7:$E$912, 3, FALSE)), "", VLOOKUP(B463,'SOG&amp;PlusMinus'!$B$7:$E$912, 3, FALSE))</f>
        <v>A</v>
      </c>
      <c r="M463" s="11" t="str">
        <f>IF(ISBLANK(VLOOKUP(B463, 'SOG&amp;PlusMinus'!$B$7:$E$912, 4, FALSE)), "", VLOOKUP(B463, 'SOG&amp;PlusMinus'!$B$7:$E$912, 4, FALSE))</f>
        <v/>
      </c>
      <c r="N463" s="71">
        <f>VLOOKUP($B463, Paste!$A$3:$H$933, 5, FALSE)</f>
        <v>144.22784810126583</v>
      </c>
      <c r="O463" s="11">
        <f>IF(ISERROR(VLOOKUP(B463, Paste!$AB$3:$AE$2349, 3, FALSE)), "", VLOOKUP(B463, Paste!$AB$3:$AE$2349, 3, FALSE))</f>
        <v>194</v>
      </c>
      <c r="P463" s="11">
        <f>IF(ISERROR(VLOOKUP(B463, Paste!$AB$3:$AC$2343, 2, FALSE)), "", VLOOKUP(B463, Paste!$AB$3:$AC$2343, 2, FALSE))</f>
        <v>105</v>
      </c>
      <c r="Q463" s="11">
        <f>IF(ISERROR(VLOOKUP(B463, Paste!$AB$3:$AE$2349, 4, FALSE)), "", VLOOKUP(B463, Paste!$AB$3:$AE$2349, 4, FALSE))</f>
        <v>105</v>
      </c>
      <c r="R463" s="11" t="str">
        <f>IF(ISERROR(VLOOKUP(B463, Paste!$N$3:$N$250, 1, FALSE)), "", VLOOKUP(B463, Paste!$N$3:$O$250, 2, FALSE))</f>
        <v/>
      </c>
      <c r="S463" s="27">
        <f>VLOOKUP($B463, Paste!$W$3:$Z$10064, IF($H$4="Cap Hit",3, IF($H$4="AAV", 4, 2)), FALSE)</f>
        <v>5</v>
      </c>
      <c r="T463" s="11" t="str">
        <f>IF(ISERROR(VLOOKUP(B463, Paste!$Q$3:$Q$245, 1, FALSE)), "", VLOOKUP(B463, Paste!$Q$3:$R$245, 2, FALSE))</f>
        <v/>
      </c>
      <c r="U463" s="18" t="str">
        <f>IF(VLOOKUP(B463, 'Points&amp;Potential'!$B$7:$O$943, 14, FALSE)=0, "", VLOOKUP(B463, 'Points&amp;Potential'!$B$7:$O$943, 14, FALSE))</f>
        <v/>
      </c>
      <c r="V463" s="7" t="str">
        <f>IF(ISERROR(VLOOKUP(B463, Paste!$T$3:$T$1045, 1, FALSE)), "", VLOOKUP(B463, Paste!$T$3:$U$1144, 2, FALSE))</f>
        <v/>
      </c>
    </row>
    <row r="464" spans="1:22">
      <c r="A464" s="11">
        <v>458</v>
      </c>
      <c r="B464" s="67" t="s">
        <v>488</v>
      </c>
      <c r="C464" s="11">
        <f>VLOOKUP(B464, Paste!$AG$3:$AH$2083, 2, FALSE)</f>
        <v>28.5</v>
      </c>
      <c r="D464" s="11" t="str">
        <f>VLOOKUP($B464, Paste!$A$3:$H$933, 6, FALSE)</f>
        <v>C</v>
      </c>
      <c r="E464" s="11" t="str">
        <f>IFERROR(VLOOKUP($B464, Paste!$J$3:$L$933, 3, FALSE), "")</f>
        <v/>
      </c>
      <c r="F464" s="11" t="str">
        <f>IFERROR(VLOOKUP($B464, Paste!$J$3:$L$933, 2, FALSE), "")</f>
        <v/>
      </c>
      <c r="G464" s="11" t="str">
        <f>VLOOKUP($B464, Paste!$A$3:$H$933, 8, FALSE)</f>
        <v>PIT</v>
      </c>
      <c r="H464" s="71">
        <f>VLOOKUP($B464, Paste!$A$3:$H$933, 2, FALSE)</f>
        <v>60.666666666666664</v>
      </c>
      <c r="I464" s="71">
        <f>VLOOKUP($B464, Paste!$A$3:$H$933, 3, FALSE)</f>
        <v>8.5471130803557678</v>
      </c>
      <c r="J464" s="71">
        <f t="shared" si="7"/>
        <v>12.0859804613109</v>
      </c>
      <c r="K464" s="71">
        <f>VLOOKUP($B464, Paste!$A$3:$H$933, 4, FALSE)</f>
        <v>20.633093541666668</v>
      </c>
      <c r="L464" s="11" t="str">
        <f>IF(ISBLANK(VLOOKUP(B464, 'SOG&amp;PlusMinus'!$B$7:$E$912, 3, FALSE)), "", VLOOKUP(B464,'SOG&amp;PlusMinus'!$B$7:$E$912, 3, FALSE))</f>
        <v>C</v>
      </c>
      <c r="M464" s="11" t="str">
        <f>IF(ISBLANK(VLOOKUP(B464, 'SOG&amp;PlusMinus'!$B$7:$E$912, 4, FALSE)), "", VLOOKUP(B464, 'SOG&amp;PlusMinus'!$B$7:$E$912, 4, FALSE))</f>
        <v/>
      </c>
      <c r="N464" s="71">
        <f>VLOOKUP($B464, Paste!$A$3:$H$933, 5, FALSE)</f>
        <v>24.473484848484848</v>
      </c>
      <c r="O464" s="11">
        <f>IF(ISERROR(VLOOKUP(B464, Paste!$AB$3:$AE$2349, 3, FALSE)), "", VLOOKUP(B464, Paste!$AB$3:$AE$2349, 3, FALSE))</f>
        <v>60</v>
      </c>
      <c r="P464" s="11">
        <f>IF(ISERROR(VLOOKUP(B464, Paste!$AB$3:$AC$2343, 2, FALSE)), "", VLOOKUP(B464, Paste!$AB$3:$AC$2343, 2, FALSE))</f>
        <v>36</v>
      </c>
      <c r="Q464" s="11">
        <f>IF(ISERROR(VLOOKUP(B464, Paste!$AB$3:$AE$2349, 4, FALSE)), "", VLOOKUP(B464, Paste!$AB$3:$AE$2349, 4, FALSE))</f>
        <v>55</v>
      </c>
      <c r="R464" s="11" t="str">
        <f>IF(ISERROR(VLOOKUP(B464, Paste!$N$3:$N$250, 1, FALSE)), "", VLOOKUP(B464, Paste!$N$3:$O$250, 2, FALSE))</f>
        <v/>
      </c>
      <c r="S464" s="27">
        <f>VLOOKUP($B464, Paste!$W$3:$Z$10064, IF($H$4="Cap Hit",3, IF($H$4="AAV", 4, 2)), FALSE)</f>
        <v>2.25</v>
      </c>
      <c r="T464" s="11" t="str">
        <f>IF(ISERROR(VLOOKUP(B464, Paste!$Q$3:$Q$245, 1, FALSE)), "", VLOOKUP(B464, Paste!$Q$3:$R$245, 2, FALSE))</f>
        <v>Y</v>
      </c>
      <c r="U464" s="18" t="str">
        <f>IF(VLOOKUP(B464, 'Points&amp;Potential'!$B$7:$O$943, 14, FALSE)=0, "", VLOOKUP(B464, 'Points&amp;Potential'!$B$7:$O$943, 14, FALSE))</f>
        <v/>
      </c>
      <c r="V464" s="7" t="str">
        <f>IF(ISERROR(VLOOKUP(B464, Paste!$T$3:$T$1045, 1, FALSE)), "", VLOOKUP(B464, Paste!$T$3:$U$1144, 2, FALSE))</f>
        <v/>
      </c>
    </row>
    <row r="465" spans="1:22">
      <c r="A465" s="11">
        <v>459</v>
      </c>
      <c r="B465" s="67" t="s">
        <v>489</v>
      </c>
      <c r="C465" s="11">
        <f>VLOOKUP(B465, Paste!$AG$3:$AH$2083, 2, FALSE)</f>
        <v>24.3</v>
      </c>
      <c r="D465" s="11" t="str">
        <f>VLOOKUP($B465, Paste!$A$3:$H$933, 6, FALSE)</f>
        <v>LD</v>
      </c>
      <c r="E465" s="11">
        <f>IFERROR(VLOOKUP($B465, Paste!$J$3:$L$933, 3, FALSE), "")</f>
        <v>41</v>
      </c>
      <c r="F465" s="11">
        <f>IFERROR(VLOOKUP($B465, Paste!$J$3:$L$933, 2, FALSE), "")</f>
        <v>55</v>
      </c>
      <c r="G465" s="11" t="str">
        <f>VLOOKUP($B465, Paste!$A$3:$H$933, 8, FALSE)</f>
        <v>TOR</v>
      </c>
      <c r="H465" s="71">
        <f>VLOOKUP($B465, Paste!$A$3:$H$933, 2, FALSE)</f>
        <v>72</v>
      </c>
      <c r="I465" s="71">
        <f>VLOOKUP($B465, Paste!$A$3:$H$933, 3, FALSE)</f>
        <v>3.2399999999999998</v>
      </c>
      <c r="J465" s="71">
        <f t="shared" si="7"/>
        <v>17.366751219512196</v>
      </c>
      <c r="K465" s="71">
        <f>VLOOKUP($B465, Paste!$A$3:$H$933, 4, FALSE)</f>
        <v>20.606751219512194</v>
      </c>
      <c r="L465" s="11" t="str">
        <f>IF(ISBLANK(VLOOKUP(B465, 'SOG&amp;PlusMinus'!$B$7:$E$912, 3, FALSE)), "", VLOOKUP(B465,'SOG&amp;PlusMinus'!$B$7:$E$912, 3, FALSE))</f>
        <v>C</v>
      </c>
      <c r="M465" s="11" t="str">
        <f>IF(ISBLANK(VLOOKUP(B465, 'SOG&amp;PlusMinus'!$B$7:$E$912, 4, FALSE)), "", VLOOKUP(B465, 'SOG&amp;PlusMinus'!$B$7:$E$912, 4, FALSE))</f>
        <v/>
      </c>
      <c r="N465" s="71">
        <f>VLOOKUP($B465, Paste!$A$3:$H$933, 5, FALSE)</f>
        <v>26.64</v>
      </c>
      <c r="O465" s="11">
        <f>IF(ISERROR(VLOOKUP(B465, Paste!$AB$3:$AE$2349, 3, FALSE)), "", VLOOKUP(B465, Paste!$AB$3:$AE$2349, 3, FALSE))</f>
        <v>80</v>
      </c>
      <c r="P465" s="11">
        <f>IF(ISERROR(VLOOKUP(B465, Paste!$AB$3:$AC$2343, 2, FALSE)), "", VLOOKUP(B465, Paste!$AB$3:$AC$2343, 2, FALSE))</f>
        <v>76</v>
      </c>
      <c r="Q465" s="11">
        <f>IF(ISERROR(VLOOKUP(B465, Paste!$AB$3:$AE$2349, 4, FALSE)), "", VLOOKUP(B465, Paste!$AB$3:$AE$2349, 4, FALSE))</f>
        <v>79</v>
      </c>
      <c r="R465" s="11">
        <f>IF(ISERROR(VLOOKUP(B465, Paste!$N$3:$N$250, 1, FALSE)), "", VLOOKUP(B465, Paste!$N$3:$O$250, 2, FALSE))</f>
        <v>35</v>
      </c>
      <c r="S465" s="27">
        <f>VLOOKUP($B465, Paste!$W$3:$Z$10064, IF($H$4="Cap Hit",3, IF($H$4="AAV", 4, 2)), FALSE)</f>
        <v>1.55</v>
      </c>
      <c r="T465" s="11" t="str">
        <f>IF(ISERROR(VLOOKUP(B465, Paste!$Q$3:$Q$245, 1, FALSE)), "", VLOOKUP(B465, Paste!$Q$3:$R$245, 2, FALSE))</f>
        <v/>
      </c>
      <c r="U465" s="18" t="str">
        <f>IF(VLOOKUP(B465, 'Points&amp;Potential'!$B$7:$O$943, 14, FALSE)=0, "", VLOOKUP(B465, 'Points&amp;Potential'!$B$7:$O$943, 14, FALSE))</f>
        <v/>
      </c>
      <c r="V465" s="7" t="str">
        <f>IF(ISERROR(VLOOKUP(B465, Paste!$T$3:$T$1045, 1, FALSE)), "", VLOOKUP(B465, Paste!$T$3:$U$1144, 2, FALSE))</f>
        <v/>
      </c>
    </row>
    <row r="466" spans="1:22">
      <c r="A466" s="11">
        <v>460</v>
      </c>
      <c r="B466" s="67" t="s">
        <v>490</v>
      </c>
      <c r="C466" s="11">
        <f>VLOOKUP(B466, Paste!$AG$3:$AH$2083, 2, FALSE)</f>
        <v>26.6</v>
      </c>
      <c r="D466" s="11" t="str">
        <f>VLOOKUP($B466, Paste!$A$3:$H$933, 6, FALSE)</f>
        <v>RW</v>
      </c>
      <c r="E466" s="11" t="str">
        <f>IFERROR(VLOOKUP($B466, Paste!$J$3:$L$933, 3, FALSE), "")</f>
        <v/>
      </c>
      <c r="F466" s="11" t="str">
        <f>IFERROR(VLOOKUP($B466, Paste!$J$3:$L$933, 2, FALSE), "")</f>
        <v/>
      </c>
      <c r="G466" s="11" t="str">
        <f>VLOOKUP($B466, Paste!$A$3:$H$933, 8, FALSE)</f>
        <v>CGY</v>
      </c>
      <c r="H466" s="71">
        <f>VLOOKUP($B466, Paste!$A$3:$H$933, 2, FALSE)</f>
        <v>74</v>
      </c>
      <c r="I466" s="71">
        <f>VLOOKUP($B466, Paste!$A$3:$H$933, 3, FALSE)</f>
        <v>4.6674700200093122</v>
      </c>
      <c r="J466" s="71">
        <f t="shared" si="7"/>
        <v>15.824394146657355</v>
      </c>
      <c r="K466" s="71">
        <f>VLOOKUP($B466, Paste!$A$3:$H$933, 4, FALSE)</f>
        <v>20.491864166666666</v>
      </c>
      <c r="L466" s="11" t="str">
        <f>IF(ISBLANK(VLOOKUP(B466, 'SOG&amp;PlusMinus'!$B$7:$E$912, 3, FALSE)), "", VLOOKUP(B466,'SOG&amp;PlusMinus'!$B$7:$E$912, 3, FALSE))</f>
        <v>C</v>
      </c>
      <c r="M466" s="11" t="str">
        <f>IF(ISBLANK(VLOOKUP(B466, 'SOG&amp;PlusMinus'!$B$7:$E$912, 4, FALSE)), "", VLOOKUP(B466, 'SOG&amp;PlusMinus'!$B$7:$E$912, 4, FALSE))</f>
        <v/>
      </c>
      <c r="N466" s="71">
        <f>VLOOKUP($B466, Paste!$A$3:$H$933, 5, FALSE)</f>
        <v>93.614457831325296</v>
      </c>
      <c r="O466" s="11">
        <f>IF(ISERROR(VLOOKUP(B466, Paste!$AB$3:$AE$2349, 3, FALSE)), "", VLOOKUP(B466, Paste!$AB$3:$AE$2349, 3, FALSE))</f>
        <v>263</v>
      </c>
      <c r="P466" s="11">
        <f>IF(ISERROR(VLOOKUP(B466, Paste!$AB$3:$AC$2343, 2, FALSE)), "", VLOOKUP(B466, Paste!$AB$3:$AC$2343, 2, FALSE))</f>
        <v>22</v>
      </c>
      <c r="Q466" s="11">
        <f>IF(ISERROR(VLOOKUP(B466, Paste!$AB$3:$AE$2349, 4, FALSE)), "", VLOOKUP(B466, Paste!$AB$3:$AE$2349, 4, FALSE))</f>
        <v>96</v>
      </c>
      <c r="R466" s="11" t="str">
        <f>IF(ISERROR(VLOOKUP(B466, Paste!$N$3:$N$250, 1, FALSE)), "", VLOOKUP(B466, Paste!$N$3:$O$250, 2, FALSE))</f>
        <v/>
      </c>
      <c r="S466" s="27">
        <f>VLOOKUP($B466, Paste!$W$3:$Z$10064, IF($H$4="Cap Hit",3, IF($H$4="AAV", 4, 2)), FALSE)</f>
        <v>2.5</v>
      </c>
      <c r="T466" s="11" t="str">
        <f>IF(ISERROR(VLOOKUP(B466, Paste!$Q$3:$Q$245, 1, FALSE)), "", VLOOKUP(B466, Paste!$Q$3:$R$245, 2, FALSE))</f>
        <v>Y</v>
      </c>
      <c r="U466" s="18" t="str">
        <f>IF(VLOOKUP(B466, 'Points&amp;Potential'!$B$7:$O$943, 14, FALSE)=0, "", VLOOKUP(B466, 'Points&amp;Potential'!$B$7:$O$943, 14, FALSE))</f>
        <v/>
      </c>
      <c r="V466" s="7" t="str">
        <f>IF(ISERROR(VLOOKUP(B466, Paste!$T$3:$T$1045, 1, FALSE)), "", VLOOKUP(B466, Paste!$T$3:$U$1144, 2, FALSE))</f>
        <v/>
      </c>
    </row>
    <row r="467" spans="1:22">
      <c r="A467" s="11">
        <v>461</v>
      </c>
      <c r="B467" s="67" t="s">
        <v>491</v>
      </c>
      <c r="C467" s="11">
        <f>VLOOKUP(B467, Paste!$AG$3:$AH$2083, 2, FALSE)</f>
        <v>26.8</v>
      </c>
      <c r="D467" s="11" t="str">
        <f>VLOOKUP($B467, Paste!$A$3:$H$933, 6, FALSE)</f>
        <v>LW</v>
      </c>
      <c r="E467" s="11">
        <f>IFERROR(VLOOKUP($B467, Paste!$J$3:$L$933, 3, FALSE), "")</f>
        <v>32</v>
      </c>
      <c r="F467" s="11">
        <f>IFERROR(VLOOKUP($B467, Paste!$J$3:$L$933, 2, FALSE), "")</f>
        <v>57</v>
      </c>
      <c r="G467" s="11" t="str">
        <f>VLOOKUP($B467, Paste!$A$3:$H$933, 8, FALSE)</f>
        <v>MTL</v>
      </c>
      <c r="H467" s="71">
        <f>VLOOKUP($B467, Paste!$A$3:$H$933, 2, FALSE)</f>
        <v>55.333333333333336</v>
      </c>
      <c r="I467" s="71">
        <f>VLOOKUP($B467, Paste!$A$3:$H$933, 3, FALSE)</f>
        <v>9.3321017197178495</v>
      </c>
      <c r="J467" s="71">
        <f t="shared" si="7"/>
        <v>11.144799749032151</v>
      </c>
      <c r="K467" s="71">
        <f>VLOOKUP($B467, Paste!$A$3:$H$933, 4, FALSE)</f>
        <v>20.47690146875</v>
      </c>
      <c r="L467" s="11" t="str">
        <f>IF(ISBLANK(VLOOKUP(B467, 'SOG&amp;PlusMinus'!$B$7:$E$912, 3, FALSE)), "", VLOOKUP(B467,'SOG&amp;PlusMinus'!$B$7:$E$912, 3, FALSE))</f>
        <v>C</v>
      </c>
      <c r="M467" s="11" t="str">
        <f>IF(ISBLANK(VLOOKUP(B467, 'SOG&amp;PlusMinus'!$B$7:$E$912, 4, FALSE)), "", VLOOKUP(B467, 'SOG&amp;PlusMinus'!$B$7:$E$912, 4, FALSE))</f>
        <v/>
      </c>
      <c r="N467" s="71">
        <f>VLOOKUP($B467, Paste!$A$3:$H$933, 5, FALSE)</f>
        <v>25.591666666666669</v>
      </c>
      <c r="O467" s="11">
        <f>IF(ISERROR(VLOOKUP(B467, Paste!$AB$3:$AE$2349, 3, FALSE)), "", VLOOKUP(B467, Paste!$AB$3:$AE$2349, 3, FALSE))</f>
        <v>49</v>
      </c>
      <c r="P467" s="11">
        <f>IF(ISERROR(VLOOKUP(B467, Paste!$AB$3:$AC$2343, 2, FALSE)), "", VLOOKUP(B467, Paste!$AB$3:$AC$2343, 2, FALSE))</f>
        <v>22</v>
      </c>
      <c r="Q467" s="11">
        <f>IF(ISERROR(VLOOKUP(B467, Paste!$AB$3:$AE$2349, 4, FALSE)), "", VLOOKUP(B467, Paste!$AB$3:$AE$2349, 4, FALSE))</f>
        <v>77</v>
      </c>
      <c r="R467" s="11" t="str">
        <f>IF(ISERROR(VLOOKUP(B467, Paste!$N$3:$N$250, 1, FALSE)), "", VLOOKUP(B467, Paste!$N$3:$O$250, 2, FALSE))</f>
        <v/>
      </c>
      <c r="S467" s="27">
        <f>VLOOKUP($B467, Paste!$W$3:$Z$10064, IF($H$4="Cap Hit",3, IF($H$4="AAV", 4, 2)), FALSE)</f>
        <v>2.5</v>
      </c>
      <c r="T467" s="11" t="str">
        <f>IF(ISERROR(VLOOKUP(B467, Paste!$Q$3:$Q$245, 1, FALSE)), "", VLOOKUP(B467, Paste!$Q$3:$R$245, 2, FALSE))</f>
        <v>Y</v>
      </c>
      <c r="U467" s="18" t="str">
        <f>IF(VLOOKUP(B467, 'Points&amp;Potential'!$B$7:$O$943, 14, FALSE)=0, "", VLOOKUP(B467, 'Points&amp;Potential'!$B$7:$O$943, 14, FALSE))</f>
        <v/>
      </c>
      <c r="V467" s="7" t="str">
        <f>IF(ISERROR(VLOOKUP(B467, Paste!$T$3:$T$1045, 1, FALSE)), "", VLOOKUP(B467, Paste!$T$3:$U$1144, 2, FALSE))</f>
        <v/>
      </c>
    </row>
    <row r="468" spans="1:22">
      <c r="A468" s="11">
        <v>462</v>
      </c>
      <c r="B468" s="67" t="s">
        <v>492</v>
      </c>
      <c r="C468" s="11">
        <f>VLOOKUP(B468, Paste!$AG$3:$AH$2083, 2, FALSE)</f>
        <v>34.299999999999997</v>
      </c>
      <c r="D468" s="11" t="str">
        <f>VLOOKUP($B468, Paste!$A$3:$H$933, 6, FALSE)</f>
        <v>LD</v>
      </c>
      <c r="E468" s="11" t="str">
        <f>IFERROR(VLOOKUP($B468, Paste!$J$3:$L$933, 3, FALSE), "")</f>
        <v/>
      </c>
      <c r="F468" s="11" t="str">
        <f>IFERROR(VLOOKUP($B468, Paste!$J$3:$L$933, 2, FALSE), "")</f>
        <v/>
      </c>
      <c r="G468" s="11" t="str">
        <f>VLOOKUP($B468, Paste!$A$3:$H$933, 8, FALSE)</f>
        <v>LAK</v>
      </c>
      <c r="H468" s="71">
        <f>VLOOKUP($B468, Paste!$A$3:$H$933, 2, FALSE)</f>
        <v>60</v>
      </c>
      <c r="I468" s="71">
        <f>VLOOKUP($B468, Paste!$A$3:$H$933, 3, FALSE)</f>
        <v>3.9000000000000004</v>
      </c>
      <c r="J468" s="71">
        <f t="shared" si="7"/>
        <v>16.562400000000004</v>
      </c>
      <c r="K468" s="71">
        <f>VLOOKUP($B468, Paste!$A$3:$H$933, 4, FALSE)</f>
        <v>20.462400000000002</v>
      </c>
      <c r="L468" s="11" t="str">
        <f>IF(ISBLANK(VLOOKUP(B468, 'SOG&amp;PlusMinus'!$B$7:$E$912, 3, FALSE)), "", VLOOKUP(B468,'SOG&amp;PlusMinus'!$B$7:$E$912, 3, FALSE))</f>
        <v>C</v>
      </c>
      <c r="M468" s="11" t="str">
        <f>IF(ISBLANK(VLOOKUP(B468, 'SOG&amp;PlusMinus'!$B$7:$E$912, 4, FALSE)), "", VLOOKUP(B468, 'SOG&amp;PlusMinus'!$B$7:$E$912, 4, FALSE))</f>
        <v/>
      </c>
      <c r="N468" s="71">
        <f>VLOOKUP($B468, Paste!$A$3:$H$933, 5, FALSE)</f>
        <v>24.782608695652176</v>
      </c>
      <c r="O468" s="11">
        <f>IF(ISERROR(VLOOKUP(B468, Paste!$AB$3:$AE$2349, 3, FALSE)), "", VLOOKUP(B468, Paste!$AB$3:$AE$2349, 3, FALSE))</f>
        <v>40</v>
      </c>
      <c r="P468" s="11">
        <f>IF(ISERROR(VLOOKUP(B468, Paste!$AB$3:$AC$2343, 2, FALSE)), "", VLOOKUP(B468, Paste!$AB$3:$AC$2343, 2, FALSE))</f>
        <v>49</v>
      </c>
      <c r="Q468" s="11">
        <f>IF(ISERROR(VLOOKUP(B468, Paste!$AB$3:$AE$2349, 4, FALSE)), "", VLOOKUP(B468, Paste!$AB$3:$AE$2349, 4, FALSE))</f>
        <v>66</v>
      </c>
      <c r="R468" s="11" t="str">
        <f>IF(ISERROR(VLOOKUP(B468, Paste!$N$3:$N$250, 1, FALSE)), "", VLOOKUP(B468, Paste!$N$3:$O$250, 2, FALSE))</f>
        <v/>
      </c>
      <c r="S468" s="27">
        <f>VLOOKUP($B468, Paste!$W$3:$Z$10064, IF($H$4="Cap Hit",3, IF($H$4="AAV", 4, 2)), FALSE)</f>
        <v>1</v>
      </c>
      <c r="T468" s="11" t="str">
        <f>IF(ISERROR(VLOOKUP(B468, Paste!$Q$3:$Q$245, 1, FALSE)), "", VLOOKUP(B468, Paste!$Q$3:$R$245, 2, FALSE))</f>
        <v/>
      </c>
      <c r="U468" s="18" t="str">
        <f>IF(VLOOKUP(B468, 'Points&amp;Potential'!$B$7:$O$943, 14, FALSE)=0, "", VLOOKUP(B468, 'Points&amp;Potential'!$B$7:$O$943, 14, FALSE))</f>
        <v/>
      </c>
      <c r="V468" s="7" t="str">
        <f>IF(ISERROR(VLOOKUP(B468, Paste!$T$3:$T$1045, 1, FALSE)), "", VLOOKUP(B468, Paste!$T$3:$U$1144, 2, FALSE))</f>
        <v/>
      </c>
    </row>
    <row r="469" spans="1:22">
      <c r="A469" s="11">
        <v>463</v>
      </c>
      <c r="B469" s="67" t="s">
        <v>493</v>
      </c>
      <c r="C469" s="11">
        <f>VLOOKUP(B469, Paste!$AG$3:$AH$2083, 2, FALSE)</f>
        <v>27.9</v>
      </c>
      <c r="D469" s="11" t="str">
        <f>VLOOKUP($B469, Paste!$A$3:$H$933, 6, FALSE)</f>
        <v>LW</v>
      </c>
      <c r="E469" s="11">
        <f>IFERROR(VLOOKUP($B469, Paste!$J$3:$L$933, 3, FALSE), "")</f>
        <v>42</v>
      </c>
      <c r="F469" s="11">
        <f>IFERROR(VLOOKUP($B469, Paste!$J$3:$L$933, 2, FALSE), "")</f>
        <v>65</v>
      </c>
      <c r="G469" s="11" t="str">
        <f>VLOOKUP($B469, Paste!$A$3:$H$933, 8, FALSE)</f>
        <v>STL</v>
      </c>
      <c r="H469" s="71">
        <f>VLOOKUP($B469, Paste!$A$3:$H$933, 2, FALSE)</f>
        <v>65</v>
      </c>
      <c r="I469" s="71">
        <f>VLOOKUP($B469, Paste!$A$3:$H$933, 3, FALSE)</f>
        <v>13</v>
      </c>
      <c r="J469" s="71">
        <f t="shared" si="7"/>
        <v>7.3828559548611103</v>
      </c>
      <c r="K469" s="71">
        <f>VLOOKUP($B469, Paste!$A$3:$H$933, 4, FALSE)</f>
        <v>20.38285595486111</v>
      </c>
      <c r="L469" s="11" t="str">
        <f>IF(ISBLANK(VLOOKUP(B469, 'SOG&amp;PlusMinus'!$B$7:$E$912, 3, FALSE)), "", VLOOKUP(B469,'SOG&amp;PlusMinus'!$B$7:$E$912, 3, FALSE))</f>
        <v>C</v>
      </c>
      <c r="M469" s="11" t="str">
        <f>IF(ISBLANK(VLOOKUP(B469, 'SOG&amp;PlusMinus'!$B$7:$E$912, 4, FALSE)), "", VLOOKUP(B469, 'SOG&amp;PlusMinus'!$B$7:$E$912, 4, FALSE))</f>
        <v/>
      </c>
      <c r="N469" s="71">
        <f>VLOOKUP($B469, Paste!$A$3:$H$933, 5, FALSE)</f>
        <v>19.5</v>
      </c>
      <c r="O469" s="11">
        <f>IF(ISERROR(VLOOKUP(B469, Paste!$AB$3:$AE$2349, 3, FALSE)), "", VLOOKUP(B469, Paste!$AB$3:$AE$2349, 3, FALSE))</f>
        <v>78</v>
      </c>
      <c r="P469" s="11">
        <f>IF(ISERROR(VLOOKUP(B469, Paste!$AB$3:$AC$2343, 2, FALSE)), "", VLOOKUP(B469, Paste!$AB$3:$AC$2343, 2, FALSE))</f>
        <v>16</v>
      </c>
      <c r="Q469" s="11">
        <f>IF(ISERROR(VLOOKUP(B469, Paste!$AB$3:$AE$2349, 4, FALSE)), "", VLOOKUP(B469, Paste!$AB$3:$AE$2349, 4, FALSE))</f>
        <v>91</v>
      </c>
      <c r="R469" s="11">
        <f>IF(ISERROR(VLOOKUP(B469, Paste!$N$3:$N$250, 1, FALSE)), "", VLOOKUP(B469, Paste!$N$3:$O$250, 2, FALSE))</f>
        <v>42</v>
      </c>
      <c r="S469" s="27">
        <f>VLOOKUP($B469, Paste!$W$3:$Z$10064, IF($H$4="Cap Hit",3, IF($H$4="AAV", 4, 2)), FALSE)</f>
        <v>0.85</v>
      </c>
      <c r="T469" s="11" t="str">
        <f>IF(ISERROR(VLOOKUP(B469, Paste!$Q$3:$Q$245, 1, FALSE)), "", VLOOKUP(B469, Paste!$Q$3:$R$245, 2, FALSE))</f>
        <v/>
      </c>
      <c r="U469" s="18" t="str">
        <f>IF(VLOOKUP(B469, 'Points&amp;Potential'!$B$7:$O$943, 14, FALSE)=0, "", VLOOKUP(B469, 'Points&amp;Potential'!$B$7:$O$943, 14, FALSE))</f>
        <v/>
      </c>
      <c r="V469" s="7" t="str">
        <f>IF(ISERROR(VLOOKUP(B469, Paste!$T$3:$T$1045, 1, FALSE)), "", VLOOKUP(B469, Paste!$T$3:$U$1144, 2, FALSE))</f>
        <v/>
      </c>
    </row>
    <row r="470" spans="1:22">
      <c r="A470" s="11">
        <v>464</v>
      </c>
      <c r="B470" s="10" t="s">
        <v>494</v>
      </c>
      <c r="C470" s="11">
        <f>VLOOKUP(B470, Paste!$AG$3:$AH$2083, 2, FALSE)</f>
        <v>28.1</v>
      </c>
      <c r="D470" s="11" t="str">
        <f>VLOOKUP($B470, Paste!$A$3:$H$933, 6, FALSE)</f>
        <v>RW</v>
      </c>
      <c r="E470" s="11" t="str">
        <f>IFERROR(VLOOKUP($B470, Paste!$J$3:$L$933, 3, FALSE), "")</f>
        <v/>
      </c>
      <c r="F470" s="11" t="str">
        <f>IFERROR(VLOOKUP($B470, Paste!$J$3:$L$933, 2, FALSE), "")</f>
        <v/>
      </c>
      <c r="G470" s="11" t="str">
        <f>VLOOKUP($B470, Paste!$A$3:$H$933, 8, FALSE)</f>
        <v>WPG</v>
      </c>
      <c r="H470" s="71">
        <f>VLOOKUP($B470, Paste!$A$3:$H$933, 2, FALSE)</f>
        <v>70</v>
      </c>
      <c r="I470" s="71">
        <f>VLOOKUP($B470, Paste!$A$3:$H$933, 3, FALSE)</f>
        <v>9.1</v>
      </c>
      <c r="J470" s="71">
        <f t="shared" si="7"/>
        <v>11.17337010416666</v>
      </c>
      <c r="K470" s="71">
        <f>VLOOKUP($B470, Paste!$A$3:$H$933, 4, FALSE)</f>
        <v>20.273370104166659</v>
      </c>
      <c r="L470" s="11" t="str">
        <f>IF(ISBLANK(VLOOKUP(B470, 'SOG&amp;PlusMinus'!$B$7:$E$912, 3, FALSE)), "", VLOOKUP(B470,'SOG&amp;PlusMinus'!$B$7:$E$912, 3, FALSE))</f>
        <v>C</v>
      </c>
      <c r="M470" s="11" t="str">
        <f>IF(ISBLANK(VLOOKUP(B470, 'SOG&amp;PlusMinus'!$B$7:$E$912, 4, FALSE)), "", VLOOKUP(B470, 'SOG&amp;PlusMinus'!$B$7:$E$912, 4, FALSE))</f>
        <v/>
      </c>
      <c r="N470" s="71">
        <f>VLOOKUP($B470, Paste!$A$3:$H$933, 5, FALSE)</f>
        <v>15.608108108108109</v>
      </c>
      <c r="O470" s="11">
        <f>IF(ISERROR(VLOOKUP(B470, Paste!$AB$3:$AE$2349, 3, FALSE)), "", VLOOKUP(B470, Paste!$AB$3:$AE$2349, 3, FALSE))</f>
        <v>183</v>
      </c>
      <c r="P470" s="11">
        <f>IF(ISERROR(VLOOKUP(B470, Paste!$AB$3:$AC$2343, 2, FALSE)), "", VLOOKUP(B470, Paste!$AB$3:$AC$2343, 2, FALSE))</f>
        <v>23</v>
      </c>
      <c r="Q470" s="11">
        <f>IF(ISERROR(VLOOKUP(B470, Paste!$AB$3:$AE$2349, 4, FALSE)), "", VLOOKUP(B470, Paste!$AB$3:$AE$2349, 4, FALSE))</f>
        <v>84</v>
      </c>
      <c r="R470" s="11" t="str">
        <f>IF(ISERROR(VLOOKUP(B470, Paste!$N$3:$N$250, 1, FALSE)), "", VLOOKUP(B470, Paste!$N$3:$O$250, 2, FALSE))</f>
        <v/>
      </c>
      <c r="S470" s="27">
        <f>VLOOKUP($B470, Paste!$W$3:$Z$10064, IF($H$4="Cap Hit",3, IF($H$4="AAV", 4, 2)), FALSE)</f>
        <v>1.45</v>
      </c>
      <c r="T470" s="11" t="str">
        <f>IF(ISERROR(VLOOKUP(B470, Paste!$Q$3:$Q$245, 1, FALSE)), "", VLOOKUP(B470, Paste!$Q$3:$R$245, 2, FALSE))</f>
        <v/>
      </c>
      <c r="U470" s="18" t="str">
        <f>IF(VLOOKUP(B470, 'Points&amp;Potential'!$B$7:$O$943, 14, FALSE)=0, "", VLOOKUP(B470, 'Points&amp;Potential'!$B$7:$O$943, 14, FALSE))</f>
        <v/>
      </c>
      <c r="V470" s="7" t="str">
        <f>IF(ISERROR(VLOOKUP(B470, Paste!$T$3:$T$1045, 1, FALSE)), "", VLOOKUP(B470, Paste!$T$3:$U$1144, 2, FALSE))</f>
        <v/>
      </c>
    </row>
    <row r="471" spans="1:22">
      <c r="A471" s="11">
        <v>465</v>
      </c>
      <c r="B471" s="67" t="s">
        <v>495</v>
      </c>
      <c r="C471" s="11">
        <f>VLOOKUP(B471, Paste!$AG$3:$AH$2083, 2, FALSE)</f>
        <v>36.5</v>
      </c>
      <c r="D471" s="11" t="str">
        <f>VLOOKUP($B471, Paste!$A$3:$H$933, 6, FALSE)</f>
        <v>RD</v>
      </c>
      <c r="E471" s="11">
        <f>IFERROR(VLOOKUP($B471, Paste!$J$3:$L$933, 3, FALSE), "")</f>
        <v>25</v>
      </c>
      <c r="F471" s="11">
        <f>IFERROR(VLOOKUP($B471, Paste!$J$3:$L$933, 2, FALSE), "")</f>
        <v>35</v>
      </c>
      <c r="G471" s="11" t="str">
        <f>VLOOKUP($B471, Paste!$A$3:$H$933, 8, FALSE)</f>
        <v>MIN</v>
      </c>
      <c r="H471" s="71">
        <f>VLOOKUP($B471, Paste!$A$3:$H$933, 2, FALSE)</f>
        <v>73</v>
      </c>
      <c r="I471" s="71">
        <f>VLOOKUP($B471, Paste!$A$3:$H$933, 3, FALSE)</f>
        <v>4.2708433992248418</v>
      </c>
      <c r="J471" s="71">
        <f t="shared" si="7"/>
        <v>15.999440725775163</v>
      </c>
      <c r="K471" s="71">
        <f>VLOOKUP($B471, Paste!$A$3:$H$933, 4, FALSE)</f>
        <v>20.270284125000003</v>
      </c>
      <c r="L471" s="11" t="str">
        <f>IF(ISBLANK(VLOOKUP(B471, 'SOG&amp;PlusMinus'!$B$7:$E$912, 3, FALSE)), "", VLOOKUP(B471,'SOG&amp;PlusMinus'!$B$7:$E$912, 3, FALSE))</f>
        <v>C</v>
      </c>
      <c r="M471" s="11" t="str">
        <f>IF(ISBLANK(VLOOKUP(B471, 'SOG&amp;PlusMinus'!$B$7:$E$912, 4, FALSE)), "", VLOOKUP(B471, 'SOG&amp;PlusMinus'!$B$7:$E$912, 4, FALSE))</f>
        <v/>
      </c>
      <c r="N471" s="71">
        <f>VLOOKUP($B471, Paste!$A$3:$H$933, 5, FALSE)</f>
        <v>13.602484472049689</v>
      </c>
      <c r="O471" s="11">
        <f>IF(ISERROR(VLOOKUP(B471, Paste!$AB$3:$AE$2349, 3, FALSE)), "", VLOOKUP(B471, Paste!$AB$3:$AE$2349, 3, FALSE))</f>
        <v>68</v>
      </c>
      <c r="P471" s="11">
        <f>IF(ISERROR(VLOOKUP(B471, Paste!$AB$3:$AC$2343, 2, FALSE)), "", VLOOKUP(B471, Paste!$AB$3:$AC$2343, 2, FALSE))</f>
        <v>124</v>
      </c>
      <c r="Q471" s="11">
        <f>IF(ISERROR(VLOOKUP(B471, Paste!$AB$3:$AE$2349, 4, FALSE)), "", VLOOKUP(B471, Paste!$AB$3:$AE$2349, 4, FALSE))</f>
        <v>95</v>
      </c>
      <c r="R471" s="11" t="str">
        <f>IF(ISERROR(VLOOKUP(B471, Paste!$N$3:$N$250, 1, FALSE)), "", VLOOKUP(B471, Paste!$N$3:$O$250, 2, FALSE))</f>
        <v/>
      </c>
      <c r="S471" s="27">
        <f>VLOOKUP($B471, Paste!$W$3:$Z$10064, IF($H$4="Cap Hit",3, IF($H$4="AAV", 4, 2)), FALSE)</f>
        <v>7.5750000000000002</v>
      </c>
      <c r="T471" s="11" t="str">
        <f>IF(ISERROR(VLOOKUP(B471, Paste!$Q$3:$Q$245, 1, FALSE)), "", VLOOKUP(B471, Paste!$Q$3:$R$245, 2, FALSE))</f>
        <v>Y</v>
      </c>
      <c r="U471" s="18" t="str">
        <f>IF(VLOOKUP(B471, 'Points&amp;Potential'!$B$7:$O$943, 14, FALSE)=0, "", VLOOKUP(B471, 'Points&amp;Potential'!$B$7:$O$943, 14, FALSE))</f>
        <v/>
      </c>
      <c r="V471" s="7" t="str">
        <f>IF(ISERROR(VLOOKUP(B471, Paste!$T$3:$T$1045, 1, FALSE)), "", VLOOKUP(B471, Paste!$T$3:$U$1144, 2, FALSE))</f>
        <v/>
      </c>
    </row>
    <row r="472" spans="1:22">
      <c r="A472" s="11">
        <v>466</v>
      </c>
      <c r="B472" s="67" t="s">
        <v>496</v>
      </c>
      <c r="C472" s="11">
        <f>VLOOKUP(B472, Paste!$AG$3:$AH$2083, 2, FALSE)</f>
        <v>27.7</v>
      </c>
      <c r="D472" s="11" t="str">
        <f>VLOOKUP($B472, Paste!$A$3:$H$933, 6, FALSE)</f>
        <v>LD</v>
      </c>
      <c r="E472" s="11" t="str">
        <f>IFERROR(VLOOKUP($B472, Paste!$J$3:$L$933, 3, FALSE), "")</f>
        <v/>
      </c>
      <c r="F472" s="11" t="str">
        <f>IFERROR(VLOOKUP($B472, Paste!$J$3:$L$933, 2, FALSE), "")</f>
        <v/>
      </c>
      <c r="G472" s="11" t="str">
        <f>VLOOKUP($B472, Paste!$A$3:$H$933, 8, FALSE)</f>
        <v>WPG</v>
      </c>
      <c r="H472" s="71">
        <f>VLOOKUP($B472, Paste!$A$3:$H$933, 2, FALSE)</f>
        <v>81.333333333333329</v>
      </c>
      <c r="I472" s="71">
        <f>VLOOKUP($B472, Paste!$A$3:$H$933, 3, FALSE)</f>
        <v>5.1623220004540391</v>
      </c>
      <c r="J472" s="71">
        <f t="shared" si="7"/>
        <v>14.991508666212628</v>
      </c>
      <c r="K472" s="71">
        <f>VLOOKUP($B472, Paste!$A$3:$H$933, 4, FALSE)</f>
        <v>20.153830666666668</v>
      </c>
      <c r="L472" s="11" t="str">
        <f>IF(ISBLANK(VLOOKUP(B472, 'SOG&amp;PlusMinus'!$B$7:$E$912, 3, FALSE)), "", VLOOKUP(B472,'SOG&amp;PlusMinus'!$B$7:$E$912, 3, FALSE))</f>
        <v>C</v>
      </c>
      <c r="M472" s="11" t="str">
        <f>IF(ISBLANK(VLOOKUP(B472, 'SOG&amp;PlusMinus'!$B$7:$E$912, 4, FALSE)), "", VLOOKUP(B472, 'SOG&amp;PlusMinus'!$B$7:$E$912, 4, FALSE))</f>
        <v/>
      </c>
      <c r="N472" s="71">
        <f>VLOOKUP($B472, Paste!$A$3:$H$933, 5, FALSE)</f>
        <v>42.375350140056021</v>
      </c>
      <c r="O472" s="11">
        <f>IF(ISERROR(VLOOKUP(B472, Paste!$AB$3:$AE$2349, 3, FALSE)), "", VLOOKUP(B472, Paste!$AB$3:$AE$2349, 3, FALSE))</f>
        <v>140</v>
      </c>
      <c r="P472" s="11">
        <f>IF(ISERROR(VLOOKUP(B472, Paste!$AB$3:$AC$2343, 2, FALSE)), "", VLOOKUP(B472, Paste!$AB$3:$AC$2343, 2, FALSE))</f>
        <v>155</v>
      </c>
      <c r="Q472" s="11">
        <f>IF(ISERROR(VLOOKUP(B472, Paste!$AB$3:$AE$2349, 4, FALSE)), "", VLOOKUP(B472, Paste!$AB$3:$AE$2349, 4, FALSE))</f>
        <v>98</v>
      </c>
      <c r="R472" s="11" t="str">
        <f>IF(ISERROR(VLOOKUP(B472, Paste!$N$3:$N$250, 1, FALSE)), "", VLOOKUP(B472, Paste!$N$3:$O$250, 2, FALSE))</f>
        <v/>
      </c>
      <c r="S472" s="27">
        <f>VLOOKUP($B472, Paste!$W$3:$Z$10064, IF($H$4="Cap Hit",3, IF($H$4="AAV", 4, 2)), FALSE)</f>
        <v>4</v>
      </c>
      <c r="T472" s="11" t="str">
        <f>IF(ISERROR(VLOOKUP(B472, Paste!$Q$3:$Q$245, 1, FALSE)), "", VLOOKUP(B472, Paste!$Q$3:$R$245, 2, FALSE))</f>
        <v/>
      </c>
      <c r="U472" s="18" t="str">
        <f>IF(VLOOKUP(B472, 'Points&amp;Potential'!$B$7:$O$943, 14, FALSE)=0, "", VLOOKUP(B472, 'Points&amp;Potential'!$B$7:$O$943, 14, FALSE))</f>
        <v/>
      </c>
      <c r="V472" s="7" t="str">
        <f>IF(ISERROR(VLOOKUP(B472, Paste!$T$3:$T$1045, 1, FALSE)), "", VLOOKUP(B472, Paste!$T$3:$U$1144, 2, FALSE))</f>
        <v/>
      </c>
    </row>
    <row r="473" spans="1:22">
      <c r="A473" s="11">
        <v>467</v>
      </c>
      <c r="B473" s="67" t="s">
        <v>497</v>
      </c>
      <c r="C473" s="11">
        <f>VLOOKUP(B473, Paste!$AG$3:$AH$2083, 2, FALSE)</f>
        <v>31.3</v>
      </c>
      <c r="D473" s="11" t="str">
        <f>VLOOKUP($B473, Paste!$A$3:$H$933, 6, FALSE)</f>
        <v>RD</v>
      </c>
      <c r="E473" s="11" t="str">
        <f>IFERROR(VLOOKUP($B473, Paste!$J$3:$L$933, 3, FALSE), "")</f>
        <v/>
      </c>
      <c r="F473" s="11" t="str">
        <f>IFERROR(VLOOKUP($B473, Paste!$J$3:$L$933, 2, FALSE), "")</f>
        <v/>
      </c>
      <c r="G473" s="11" t="str">
        <f>VLOOKUP($B473, Paste!$A$3:$H$933, 8, FALSE)</f>
        <v>WAS</v>
      </c>
      <c r="H473" s="71">
        <f>VLOOKUP($B473, Paste!$A$3:$H$933, 2, FALSE)</f>
        <v>78.333333333333329</v>
      </c>
      <c r="I473" s="71">
        <f>VLOOKUP($B473, Paste!$A$3:$H$933, 3, FALSE)</f>
        <v>3.1389676776906099</v>
      </c>
      <c r="J473" s="71">
        <f t="shared" si="7"/>
        <v>16.868801690596431</v>
      </c>
      <c r="K473" s="71">
        <f>VLOOKUP($B473, Paste!$A$3:$H$933, 4, FALSE)</f>
        <v>20.00776936828704</v>
      </c>
      <c r="L473" s="11" t="str">
        <f>IF(ISBLANK(VLOOKUP(B473, 'SOG&amp;PlusMinus'!$B$7:$E$912, 3, FALSE)), "", VLOOKUP(B473,'SOG&amp;PlusMinus'!$B$7:$E$912, 3, FALSE))</f>
        <v>C</v>
      </c>
      <c r="M473" s="11" t="str">
        <f>IF(ISBLANK(VLOOKUP(B473, 'SOG&amp;PlusMinus'!$B$7:$E$912, 4, FALSE)), "", VLOOKUP(B473, 'SOG&amp;PlusMinus'!$B$7:$E$912, 4, FALSE))</f>
        <v/>
      </c>
      <c r="N473" s="71">
        <f>VLOOKUP($B473, Paste!$A$3:$H$933, 5, FALSE)</f>
        <v>27.023289665211063</v>
      </c>
      <c r="O473" s="11">
        <f>IF(ISERROR(VLOOKUP(B473, Paste!$AB$3:$AE$2349, 3, FALSE)), "", VLOOKUP(B473, Paste!$AB$3:$AE$2349, 3, FALSE))</f>
        <v>110</v>
      </c>
      <c r="P473" s="11">
        <f>IF(ISERROR(VLOOKUP(B473, Paste!$AB$3:$AC$2343, 2, FALSE)), "", VLOOKUP(B473, Paste!$AB$3:$AC$2343, 2, FALSE))</f>
        <v>133</v>
      </c>
      <c r="Q473" s="11">
        <f>IF(ISERROR(VLOOKUP(B473, Paste!$AB$3:$AE$2349, 4, FALSE)), "", VLOOKUP(B473, Paste!$AB$3:$AE$2349, 4, FALSE))</f>
        <v>102</v>
      </c>
      <c r="R473" s="11" t="str">
        <f>IF(ISERROR(VLOOKUP(B473, Paste!$N$3:$N$250, 1, FALSE)), "", VLOOKUP(B473, Paste!$N$3:$O$250, 2, FALSE))</f>
        <v/>
      </c>
      <c r="S473" s="27">
        <f>VLOOKUP($B473, Paste!$W$3:$Z$10064, IF($H$4="Cap Hit",3, IF($H$4="AAV", 4, 2)), FALSE)</f>
        <v>5.75</v>
      </c>
      <c r="T473" s="11" t="str">
        <f>IF(ISERROR(VLOOKUP(B473, Paste!$Q$3:$Q$245, 1, FALSE)), "", VLOOKUP(B473, Paste!$Q$3:$R$245, 2, FALSE))</f>
        <v/>
      </c>
      <c r="U473" s="18" t="str">
        <f>IF(VLOOKUP(B473, 'Points&amp;Potential'!$B$7:$O$943, 14, FALSE)=0, "", VLOOKUP(B473, 'Points&amp;Potential'!$B$7:$O$943, 14, FALSE))</f>
        <v/>
      </c>
      <c r="V473" s="7" t="str">
        <f>IF(ISERROR(VLOOKUP(B473, Paste!$T$3:$T$1045, 1, FALSE)), "", VLOOKUP(B473, Paste!$T$3:$U$1144, 2, FALSE))</f>
        <v/>
      </c>
    </row>
    <row r="474" spans="1:22">
      <c r="A474" s="11">
        <v>468</v>
      </c>
      <c r="B474" s="67" t="s">
        <v>498</v>
      </c>
      <c r="C474" s="11">
        <f>VLOOKUP(B474, Paste!$AG$3:$AH$2083, 2, FALSE)</f>
        <v>36.1</v>
      </c>
      <c r="D474" s="11" t="str">
        <f>VLOOKUP($B474, Paste!$A$3:$H$933, 6, FALSE)</f>
        <v>C</v>
      </c>
      <c r="E474" s="11" t="str">
        <f>IFERROR(VLOOKUP($B474, Paste!$J$3:$L$933, 3, FALSE), "")</f>
        <v/>
      </c>
      <c r="F474" s="11" t="str">
        <f>IFERROR(VLOOKUP($B474, Paste!$J$3:$L$933, 2, FALSE), "")</f>
        <v/>
      </c>
      <c r="G474" s="11" t="str">
        <f>VLOOKUP($B474, Paste!$A$3:$H$933, 8, FALSE)</f>
        <v>VGK</v>
      </c>
      <c r="H474" s="71">
        <f>VLOOKUP($B474, Paste!$A$3:$H$933, 2, FALSE)</f>
        <v>75.666666666666671</v>
      </c>
      <c r="I474" s="71">
        <f>VLOOKUP($B474, Paste!$A$3:$H$933, 3, FALSE)</f>
        <v>10.41250060359897</v>
      </c>
      <c r="J474" s="71">
        <f t="shared" si="7"/>
        <v>9.5804108964010357</v>
      </c>
      <c r="K474" s="71">
        <f>VLOOKUP($B474, Paste!$A$3:$H$933, 4, FALSE)</f>
        <v>19.992911500000005</v>
      </c>
      <c r="L474" s="11" t="str">
        <f>IF(ISBLANK(VLOOKUP(B474, 'SOG&amp;PlusMinus'!$B$7:$E$912, 3, FALSE)), "", VLOOKUP(B474,'SOG&amp;PlusMinus'!$B$7:$E$912, 3, FALSE))</f>
        <v>C</v>
      </c>
      <c r="M474" s="11" t="str">
        <f>IF(ISBLANK(VLOOKUP(B474, 'SOG&amp;PlusMinus'!$B$7:$E$912, 4, FALSE)), "", VLOOKUP(B474, 'SOG&amp;PlusMinus'!$B$7:$E$912, 4, FALSE))</f>
        <v/>
      </c>
      <c r="N474" s="71">
        <f>VLOOKUP($B474, Paste!$A$3:$H$933, 5, FALSE)</f>
        <v>60.259426847662141</v>
      </c>
      <c r="O474" s="11">
        <f>IF(ISERROR(VLOOKUP(B474, Paste!$AB$3:$AE$2349, 3, FALSE)), "", VLOOKUP(B474, Paste!$AB$3:$AE$2349, 3, FALSE))</f>
        <v>132</v>
      </c>
      <c r="P474" s="11">
        <f>IF(ISERROR(VLOOKUP(B474, Paste!$AB$3:$AC$2343, 2, FALSE)), "", VLOOKUP(B474, Paste!$AB$3:$AC$2343, 2, FALSE))</f>
        <v>57</v>
      </c>
      <c r="Q474" s="11">
        <f>IF(ISERROR(VLOOKUP(B474, Paste!$AB$3:$AE$2349, 4, FALSE)), "", VLOOKUP(B474, Paste!$AB$3:$AE$2349, 4, FALSE))</f>
        <v>61</v>
      </c>
      <c r="R474" s="11" t="str">
        <f>IF(ISERROR(VLOOKUP(B474, Paste!$N$3:$N$250, 1, FALSE)), "", VLOOKUP(B474, Paste!$N$3:$O$250, 2, FALSE))</f>
        <v/>
      </c>
      <c r="S474" s="27">
        <f>VLOOKUP($B474, Paste!$W$3:$Z$10064, IF($H$4="Cap Hit",3, IF($H$4="AAV", 4, 2)), FALSE)</f>
        <v>3</v>
      </c>
      <c r="T474" s="11" t="str">
        <f>IF(ISERROR(VLOOKUP(B474, Paste!$Q$3:$Q$245, 1, FALSE)), "", VLOOKUP(B474, Paste!$Q$3:$R$245, 2, FALSE))</f>
        <v/>
      </c>
      <c r="U474" s="18" t="str">
        <f>IF(VLOOKUP(B474, 'Points&amp;Potential'!$B$7:$O$943, 14, FALSE)=0, "", VLOOKUP(B474, 'Points&amp;Potential'!$B$7:$O$943, 14, FALSE))</f>
        <v/>
      </c>
      <c r="V474" s="7" t="str">
        <f>IF(ISERROR(VLOOKUP(B474, Paste!$T$3:$T$1045, 1, FALSE)), "", VLOOKUP(B474, Paste!$T$3:$U$1144, 2, FALSE))</f>
        <v/>
      </c>
    </row>
    <row r="475" spans="1:22">
      <c r="A475" s="11">
        <v>469</v>
      </c>
      <c r="B475" s="67" t="s">
        <v>499</v>
      </c>
      <c r="C475" s="11">
        <f>VLOOKUP(B475, Paste!$AG$3:$AH$2083, 2, FALSE)</f>
        <v>29.9</v>
      </c>
      <c r="D475" s="11" t="str">
        <f>VLOOKUP($B475, Paste!$A$3:$H$933, 6, FALSE)</f>
        <v>RW</v>
      </c>
      <c r="E475" s="11">
        <f>IFERROR(VLOOKUP($B475, Paste!$J$3:$L$933, 3, FALSE), "")</f>
        <v>30</v>
      </c>
      <c r="F475" s="11">
        <f>IFERROR(VLOOKUP($B475, Paste!$J$3:$L$933, 2, FALSE), "")</f>
        <v>50</v>
      </c>
      <c r="G475" s="11" t="str">
        <f>VLOOKUP($B475, Paste!$A$3:$H$933, 8, FALSE)</f>
        <v>EDM</v>
      </c>
      <c r="H475" s="71">
        <f>VLOOKUP($B475, Paste!$A$3:$H$933, 2, FALSE)</f>
        <v>62.333333333333336</v>
      </c>
      <c r="I475" s="71">
        <f>VLOOKUP($B475, Paste!$A$3:$H$933, 3, FALSE)</f>
        <v>7.6855824623232154</v>
      </c>
      <c r="J475" s="71">
        <f t="shared" si="7"/>
        <v>12.273987204343452</v>
      </c>
      <c r="K475" s="71">
        <f>VLOOKUP($B475, Paste!$A$3:$H$933, 4, FALSE)</f>
        <v>19.959569666666667</v>
      </c>
      <c r="L475" s="11" t="str">
        <f>IF(ISBLANK(VLOOKUP(B475, 'SOG&amp;PlusMinus'!$B$7:$E$912, 3, FALSE)), "", VLOOKUP(B475,'SOG&amp;PlusMinus'!$B$7:$E$912, 3, FALSE))</f>
        <v>C</v>
      </c>
      <c r="M475" s="11" t="str">
        <f>IF(ISBLANK(VLOOKUP(B475, 'SOG&amp;PlusMinus'!$B$7:$E$912, 4, FALSE)), "", VLOOKUP(B475, 'SOG&amp;PlusMinus'!$B$7:$E$912, 4, FALSE))</f>
        <v/>
      </c>
      <c r="N475" s="71">
        <f>VLOOKUP($B475, Paste!$A$3:$H$933, 5, FALSE)</f>
        <v>15.152854511970535</v>
      </c>
      <c r="O475" s="11">
        <f>IF(ISERROR(VLOOKUP(B475, Paste!$AB$3:$AE$2349, 3, FALSE)), "", VLOOKUP(B475, Paste!$AB$3:$AE$2349, 3, FALSE))</f>
        <v>79</v>
      </c>
      <c r="P475" s="11">
        <f>IF(ISERROR(VLOOKUP(B475, Paste!$AB$3:$AC$2343, 2, FALSE)), "", VLOOKUP(B475, Paste!$AB$3:$AC$2343, 2, FALSE))</f>
        <v>25</v>
      </c>
      <c r="Q475" s="11">
        <f>IF(ISERROR(VLOOKUP(B475, Paste!$AB$3:$AE$2349, 4, FALSE)), "", VLOOKUP(B475, Paste!$AB$3:$AE$2349, 4, FALSE))</f>
        <v>87</v>
      </c>
      <c r="R475" s="11" t="str">
        <f>IF(ISERROR(VLOOKUP(B475, Paste!$N$3:$N$250, 1, FALSE)), "", VLOOKUP(B475, Paste!$N$3:$O$250, 2, FALSE))</f>
        <v/>
      </c>
      <c r="S475" s="27">
        <f>VLOOKUP($B475, Paste!$W$3:$Z$10064, IF($H$4="Cap Hit",3, IF($H$4="AAV", 4, 2)), FALSE)</f>
        <v>2.6</v>
      </c>
      <c r="T475" s="11" t="str">
        <f>IF(ISERROR(VLOOKUP(B475, Paste!$Q$3:$Q$245, 1, FALSE)), "", VLOOKUP(B475, Paste!$Q$3:$R$245, 2, FALSE))</f>
        <v>Y</v>
      </c>
      <c r="U475" s="18" t="str">
        <f>IF(VLOOKUP(B475, 'Points&amp;Potential'!$B$7:$O$943, 14, FALSE)=0, "", VLOOKUP(B475, 'Points&amp;Potential'!$B$7:$O$943, 14, FALSE))</f>
        <v/>
      </c>
      <c r="V475" s="7" t="str">
        <f>IF(ISERROR(VLOOKUP(B475, Paste!$T$3:$T$1045, 1, FALSE)), "", VLOOKUP(B475, Paste!$T$3:$U$1144, 2, FALSE))</f>
        <v/>
      </c>
    </row>
    <row r="476" spans="1:22">
      <c r="A476" s="11">
        <v>470</v>
      </c>
      <c r="B476" s="67" t="s">
        <v>500</v>
      </c>
      <c r="C476" s="11">
        <f>VLOOKUP(B476, Paste!$AG$3:$AH$2083, 2, FALSE)</f>
        <v>38.6</v>
      </c>
      <c r="D476" s="11" t="str">
        <f>VLOOKUP($B476, Paste!$A$3:$H$933, 6, FALSE)</f>
        <v>LW</v>
      </c>
      <c r="E476" s="11" t="str">
        <f>IFERROR(VLOOKUP($B476, Paste!$J$3:$L$933, 3, FALSE), "")</f>
        <v/>
      </c>
      <c r="F476" s="11" t="str">
        <f>IFERROR(VLOOKUP($B476, Paste!$J$3:$L$933, 2, FALSE), "")</f>
        <v/>
      </c>
      <c r="G476" s="11" t="str">
        <f>VLOOKUP($B476, Paste!$A$3:$H$933, 8, FALSE)</f>
        <v>MIN</v>
      </c>
      <c r="H476" s="71">
        <f>VLOOKUP($B476, Paste!$A$3:$H$933, 2, FALSE)</f>
        <v>70.666666666666671</v>
      </c>
      <c r="I476" s="71">
        <f>VLOOKUP($B476, Paste!$A$3:$H$933, 3, FALSE)</f>
        <v>9.1866666666666674</v>
      </c>
      <c r="J476" s="71">
        <f t="shared" si="7"/>
        <v>10.704730208333334</v>
      </c>
      <c r="K476" s="71">
        <f>VLOOKUP($B476, Paste!$A$3:$H$933, 4, FALSE)</f>
        <v>19.891396875000002</v>
      </c>
      <c r="L476" s="11" t="str">
        <f>IF(ISBLANK(VLOOKUP(B476, 'SOG&amp;PlusMinus'!$B$7:$E$912, 3, FALSE)), "", VLOOKUP(B476,'SOG&amp;PlusMinus'!$B$7:$E$912, 3, FALSE))</f>
        <v>C</v>
      </c>
      <c r="M476" s="11" t="str">
        <f>IF(ISBLANK(VLOOKUP(B476, 'SOG&amp;PlusMinus'!$B$7:$E$912, 4, FALSE)), "", VLOOKUP(B476, 'SOG&amp;PlusMinus'!$B$7:$E$912, 4, FALSE))</f>
        <v/>
      </c>
      <c r="N476" s="71">
        <f>VLOOKUP($B476, Paste!$A$3:$H$933, 5, FALSE)</f>
        <v>51.113268608414245</v>
      </c>
      <c r="O476" s="11">
        <f>IF(ISERROR(VLOOKUP(B476, Paste!$AB$3:$AE$2349, 3, FALSE)), "", VLOOKUP(B476, Paste!$AB$3:$AE$2349, 3, FALSE))</f>
        <v>155</v>
      </c>
      <c r="P476" s="11">
        <f>IF(ISERROR(VLOOKUP(B476, Paste!$AB$3:$AC$2343, 2, FALSE)), "", VLOOKUP(B476, Paste!$AB$3:$AC$2343, 2, FALSE))</f>
        <v>39</v>
      </c>
      <c r="Q476" s="11">
        <f>IF(ISERROR(VLOOKUP(B476, Paste!$AB$3:$AE$2349, 4, FALSE)), "", VLOOKUP(B476, Paste!$AB$3:$AE$2349, 4, FALSE))</f>
        <v>71</v>
      </c>
      <c r="R476" s="11" t="str">
        <f>IF(ISERROR(VLOOKUP(B476, Paste!$N$3:$N$250, 1, FALSE)), "", VLOOKUP(B476, Paste!$N$3:$O$250, 2, FALSE))</f>
        <v/>
      </c>
      <c r="S476" s="27">
        <f>VLOOKUP($B476, Paste!$W$3:$Z$10064, IF($H$4="Cap Hit",3, IF($H$4="AAV", 4, 2)), FALSE)</f>
        <v>0.9</v>
      </c>
      <c r="T476" s="11" t="str">
        <f>IF(ISERROR(VLOOKUP(B476, Paste!$Q$3:$Q$245, 1, FALSE)), "", VLOOKUP(B476, Paste!$Q$3:$R$245, 2, FALSE))</f>
        <v/>
      </c>
      <c r="U476" s="18" t="str">
        <f>IF(VLOOKUP(B476, 'Points&amp;Potential'!$B$7:$O$943, 14, FALSE)=0, "", VLOOKUP(B476, 'Points&amp;Potential'!$B$7:$O$943, 14, FALSE))</f>
        <v/>
      </c>
      <c r="V476" s="7" t="str">
        <f>IF(ISERROR(VLOOKUP(B476, Paste!$T$3:$T$1045, 1, FALSE)), "", VLOOKUP(B476, Paste!$T$3:$U$1144, 2, FALSE))</f>
        <v/>
      </c>
    </row>
    <row r="477" spans="1:22">
      <c r="A477" s="11">
        <v>471</v>
      </c>
      <c r="B477" s="67" t="s">
        <v>501</v>
      </c>
      <c r="C477" s="11">
        <f>VLOOKUP(B477, Paste!$AG$3:$AH$2083, 2, FALSE)</f>
        <v>29.8</v>
      </c>
      <c r="D477" s="11" t="str">
        <f>VLOOKUP($B477, Paste!$A$3:$H$933, 6, FALSE)</f>
        <v>RW</v>
      </c>
      <c r="E477" s="11" t="str">
        <f>IFERROR(VLOOKUP($B477, Paste!$J$3:$L$933, 3, FALSE), "")</f>
        <v/>
      </c>
      <c r="F477" s="11" t="str">
        <f>IFERROR(VLOOKUP($B477, Paste!$J$3:$L$933, 2, FALSE), "")</f>
        <v/>
      </c>
      <c r="G477" s="11" t="str">
        <f>VLOOKUP($B477, Paste!$A$3:$H$933, 8, FALSE)</f>
        <v>BOS</v>
      </c>
      <c r="H477" s="71">
        <f>VLOOKUP($B477, Paste!$A$3:$H$933, 2, FALSE)</f>
        <v>73.333333333333329</v>
      </c>
      <c r="I477" s="71">
        <f>VLOOKUP($B477, Paste!$A$3:$H$933, 3, FALSE)</f>
        <v>9.7501557075812304</v>
      </c>
      <c r="J477" s="71">
        <f t="shared" si="7"/>
        <v>10.125342741492842</v>
      </c>
      <c r="K477" s="71">
        <f>VLOOKUP($B477, Paste!$A$3:$H$933, 4, FALSE)</f>
        <v>19.875498449074072</v>
      </c>
      <c r="L477" s="11" t="str">
        <f>IF(ISBLANK(VLOOKUP(B477, 'SOG&amp;PlusMinus'!$B$7:$E$912, 3, FALSE)), "", VLOOKUP(B477,'SOG&amp;PlusMinus'!$B$7:$E$912, 3, FALSE))</f>
        <v>C</v>
      </c>
      <c r="M477" s="11" t="str">
        <f>IF(ISBLANK(VLOOKUP(B477, 'SOG&amp;PlusMinus'!$B$7:$E$912, 4, FALSE)), "", VLOOKUP(B477, 'SOG&amp;PlusMinus'!$B$7:$E$912, 4, FALSE))</f>
        <v/>
      </c>
      <c r="N477" s="71">
        <f>VLOOKUP($B477, Paste!$A$3:$H$933, 5, FALSE)</f>
        <v>58.666666666666664</v>
      </c>
      <c r="O477" s="11">
        <f>IF(ISERROR(VLOOKUP(B477, Paste!$AB$3:$AE$2349, 3, FALSE)), "", VLOOKUP(B477, Paste!$AB$3:$AE$2349, 3, FALSE))</f>
        <v>78</v>
      </c>
      <c r="P477" s="11">
        <f>IF(ISERROR(VLOOKUP(B477, Paste!$AB$3:$AC$2343, 2, FALSE)), "", VLOOKUP(B477, Paste!$AB$3:$AC$2343, 2, FALSE))</f>
        <v>27</v>
      </c>
      <c r="Q477" s="11">
        <f>IF(ISERROR(VLOOKUP(B477, Paste!$AB$3:$AE$2349, 4, FALSE)), "", VLOOKUP(B477, Paste!$AB$3:$AE$2349, 4, FALSE))</f>
        <v>132</v>
      </c>
      <c r="R477" s="11" t="str">
        <f>IF(ISERROR(VLOOKUP(B477, Paste!$N$3:$N$250, 1, FALSE)), "", VLOOKUP(B477, Paste!$N$3:$O$250, 2, FALSE))</f>
        <v/>
      </c>
      <c r="S477" s="27">
        <f>VLOOKUP($B477, Paste!$W$3:$Z$10064, IF($H$4="Cap Hit",3, IF($H$4="AAV", 4, 2)), FALSE)</f>
        <v>1.45</v>
      </c>
      <c r="T477" s="11" t="str">
        <f>IF(ISERROR(VLOOKUP(B477, Paste!$Q$3:$Q$245, 1, FALSE)), "", VLOOKUP(B477, Paste!$Q$3:$R$245, 2, FALSE))</f>
        <v/>
      </c>
      <c r="U477" s="18" t="str">
        <f>IF(VLOOKUP(B477, 'Points&amp;Potential'!$B$7:$O$943, 14, FALSE)=0, "", VLOOKUP(B477, 'Points&amp;Potential'!$B$7:$O$943, 14, FALSE))</f>
        <v/>
      </c>
      <c r="V477" s="7" t="str">
        <f>IF(ISERROR(VLOOKUP(B477, Paste!$T$3:$T$1045, 1, FALSE)), "", VLOOKUP(B477, Paste!$T$3:$U$1144, 2, FALSE))</f>
        <v/>
      </c>
    </row>
    <row r="478" spans="1:22">
      <c r="A478" s="11">
        <v>472</v>
      </c>
      <c r="B478" s="67" t="s">
        <v>502</v>
      </c>
      <c r="C478" s="11">
        <f>VLOOKUP(B478, Paste!$AG$3:$AH$2083, 2, FALSE)</f>
        <v>34.700000000000003</v>
      </c>
      <c r="D478" s="11" t="str">
        <f>VLOOKUP($B478, Paste!$A$3:$H$933, 6, FALSE)</f>
        <v>RD</v>
      </c>
      <c r="E478" s="11" t="str">
        <f>IFERROR(VLOOKUP($B478, Paste!$J$3:$L$933, 3, FALSE), "")</f>
        <v/>
      </c>
      <c r="F478" s="11" t="str">
        <f>IFERROR(VLOOKUP($B478, Paste!$J$3:$L$933, 2, FALSE), "")</f>
        <v/>
      </c>
      <c r="G478" s="11" t="str">
        <f>VLOOKUP($B478, Paste!$A$3:$H$933, 8, FALSE)</f>
        <v>COL</v>
      </c>
      <c r="H478" s="71">
        <f>VLOOKUP($B478, Paste!$A$3:$H$933, 2, FALSE)</f>
        <v>69.666666666666671</v>
      </c>
      <c r="I478" s="71">
        <f>VLOOKUP($B478, Paste!$A$3:$H$933, 3, FALSE)</f>
        <v>4.2488752016738802</v>
      </c>
      <c r="J478" s="71">
        <f t="shared" si="7"/>
        <v>15.592696548326128</v>
      </c>
      <c r="K478" s="71">
        <f>VLOOKUP($B478, Paste!$A$3:$H$933, 4, FALSE)</f>
        <v>19.841571750000007</v>
      </c>
      <c r="L478" s="11" t="str">
        <f>IF(ISBLANK(VLOOKUP(B478, 'SOG&amp;PlusMinus'!$B$7:$E$912, 3, FALSE)), "", VLOOKUP(B478,'SOG&amp;PlusMinus'!$B$7:$E$912, 3, FALSE))</f>
        <v>A</v>
      </c>
      <c r="M478" s="11" t="str">
        <f>IF(ISBLANK(VLOOKUP(B478, 'SOG&amp;PlusMinus'!$B$7:$E$912, 4, FALSE)), "", VLOOKUP(B478, 'SOG&amp;PlusMinus'!$B$7:$E$912, 4, FALSE))</f>
        <v/>
      </c>
      <c r="N478" s="71">
        <f>VLOOKUP($B478, Paste!$A$3:$H$933, 5, FALSE)</f>
        <v>76.63333333333334</v>
      </c>
      <c r="O478" s="11">
        <f>IF(ISERROR(VLOOKUP(B478, Paste!$AB$3:$AE$2349, 3, FALSE)), "", VLOOKUP(B478, Paste!$AB$3:$AE$2349, 3, FALSE))</f>
        <v>153</v>
      </c>
      <c r="P478" s="11">
        <f>IF(ISERROR(VLOOKUP(B478, Paste!$AB$3:$AC$2343, 2, FALSE)), "", VLOOKUP(B478, Paste!$AB$3:$AC$2343, 2, FALSE))</f>
        <v>87</v>
      </c>
      <c r="Q478" s="11">
        <f>IF(ISERROR(VLOOKUP(B478, Paste!$AB$3:$AE$2349, 4, FALSE)), "", VLOOKUP(B478, Paste!$AB$3:$AE$2349, 4, FALSE))</f>
        <v>98</v>
      </c>
      <c r="R478" s="11" t="str">
        <f>IF(ISERROR(VLOOKUP(B478, Paste!$N$3:$N$250, 1, FALSE)), "", VLOOKUP(B478, Paste!$N$3:$O$250, 2, FALSE))</f>
        <v/>
      </c>
      <c r="S478" s="27">
        <f>VLOOKUP($B478, Paste!$W$3:$Z$10064, IF($H$4="Cap Hit",3, IF($H$4="AAV", 4, 2)), FALSE)</f>
        <v>3.95</v>
      </c>
      <c r="T478" s="11" t="str">
        <f>IF(ISERROR(VLOOKUP(B478, Paste!$Q$3:$Q$245, 1, FALSE)), "", VLOOKUP(B478, Paste!$Q$3:$R$245, 2, FALSE))</f>
        <v/>
      </c>
      <c r="U478" s="18" t="str">
        <f>IF(VLOOKUP(B478, 'Points&amp;Potential'!$B$7:$O$943, 14, FALSE)=0, "", VLOOKUP(B478, 'Points&amp;Potential'!$B$7:$O$943, 14, FALSE))</f>
        <v/>
      </c>
      <c r="V478" s="7" t="str">
        <f>IF(ISERROR(VLOOKUP(B478, Paste!$T$3:$T$1045, 1, FALSE)), "", VLOOKUP(B478, Paste!$T$3:$U$1144, 2, FALSE))</f>
        <v/>
      </c>
    </row>
    <row r="479" spans="1:22">
      <c r="A479" s="11">
        <v>473</v>
      </c>
      <c r="B479" s="67" t="s">
        <v>503</v>
      </c>
      <c r="C479" s="11">
        <f>VLOOKUP(B479, Paste!$AG$3:$AH$2083, 2, FALSE)</f>
        <v>29.7</v>
      </c>
      <c r="D479" s="11" t="str">
        <f>VLOOKUP($B479, Paste!$A$3:$H$933, 6, FALSE)</f>
        <v>RD</v>
      </c>
      <c r="E479" s="11">
        <f>IFERROR(VLOOKUP($B479, Paste!$J$3:$L$933, 3, FALSE), "")</f>
        <v>25</v>
      </c>
      <c r="F479" s="11">
        <f>IFERROR(VLOOKUP($B479, Paste!$J$3:$L$933, 2, FALSE), "")</f>
        <v>37</v>
      </c>
      <c r="G479" s="11" t="str">
        <f>VLOOKUP($B479, Paste!$A$3:$H$933, 8, FALSE)</f>
        <v>MTL</v>
      </c>
      <c r="H479" s="71">
        <f>VLOOKUP($B479, Paste!$A$3:$H$933, 2, FALSE)</f>
        <v>77</v>
      </c>
      <c r="I479" s="71">
        <f>VLOOKUP($B479, Paste!$A$3:$H$933, 3, FALSE)</f>
        <v>4.9619562088849607</v>
      </c>
      <c r="J479" s="71">
        <f t="shared" si="7"/>
        <v>14.70730590361504</v>
      </c>
      <c r="K479" s="71">
        <f>VLOOKUP($B479, Paste!$A$3:$H$933, 4, FALSE)</f>
        <v>19.6692621125</v>
      </c>
      <c r="L479" s="11" t="str">
        <f>IF(ISBLANK(VLOOKUP(B479, 'SOG&amp;PlusMinus'!$B$7:$E$912, 3, FALSE)), "", VLOOKUP(B479,'SOG&amp;PlusMinus'!$B$7:$E$912, 3, FALSE))</f>
        <v>C</v>
      </c>
      <c r="M479" s="11" t="str">
        <f>IF(ISBLANK(VLOOKUP(B479, 'SOG&amp;PlusMinus'!$B$7:$E$912, 4, FALSE)), "", VLOOKUP(B479, 'SOG&amp;PlusMinus'!$B$7:$E$912, 4, FALSE))</f>
        <v/>
      </c>
      <c r="N479" s="71">
        <f>VLOOKUP($B479, Paste!$A$3:$H$933, 5, FALSE)</f>
        <v>40.382222222222225</v>
      </c>
      <c r="O479" s="11">
        <f>IF(ISERROR(VLOOKUP(B479, Paste!$AB$3:$AE$2349, 3, FALSE)), "", VLOOKUP(B479, Paste!$AB$3:$AE$2349, 3, FALSE))</f>
        <v>46</v>
      </c>
      <c r="P479" s="11">
        <f>IF(ISERROR(VLOOKUP(B479, Paste!$AB$3:$AC$2343, 2, FALSE)), "", VLOOKUP(B479, Paste!$AB$3:$AC$2343, 2, FALSE))</f>
        <v>164</v>
      </c>
      <c r="Q479" s="11">
        <f>IF(ISERROR(VLOOKUP(B479, Paste!$AB$3:$AE$2349, 4, FALSE)), "", VLOOKUP(B479, Paste!$AB$3:$AE$2349, 4, FALSE))</f>
        <v>69</v>
      </c>
      <c r="R479" s="11" t="str">
        <f>IF(ISERROR(VLOOKUP(B479, Paste!$N$3:$N$250, 1, FALSE)), "", VLOOKUP(B479, Paste!$N$3:$O$250, 2, FALSE))</f>
        <v/>
      </c>
      <c r="S479" s="27">
        <f>VLOOKUP($B479, Paste!$W$3:$Z$10064, IF($H$4="Cap Hit",3, IF($H$4="AAV", 4, 2)), FALSE)</f>
        <v>3.75</v>
      </c>
      <c r="T479" s="11" t="str">
        <f>IF(ISERROR(VLOOKUP(B479, Paste!$Q$3:$Q$245, 1, FALSE)), "", VLOOKUP(B479, Paste!$Q$3:$R$245, 2, FALSE))</f>
        <v/>
      </c>
      <c r="U479" s="18" t="str">
        <f>IF(VLOOKUP(B479, 'Points&amp;Potential'!$B$7:$O$943, 14, FALSE)=0, "", VLOOKUP(B479, 'Points&amp;Potential'!$B$7:$O$943, 14, FALSE))</f>
        <v/>
      </c>
      <c r="V479" s="7" t="str">
        <f>IF(ISERROR(VLOOKUP(B479, Paste!$T$3:$T$1045, 1, FALSE)), "", VLOOKUP(B479, Paste!$T$3:$U$1144, 2, FALSE))</f>
        <v/>
      </c>
    </row>
    <row r="480" spans="1:22">
      <c r="A480" s="11">
        <v>474</v>
      </c>
      <c r="B480" s="67" t="s">
        <v>504</v>
      </c>
      <c r="C480" s="11">
        <f>VLOOKUP(B480, Paste!$AG$3:$AH$2083, 2, FALSE)</f>
        <v>24.7</v>
      </c>
      <c r="D480" s="11" t="str">
        <f>VLOOKUP($B480, Paste!$A$3:$H$933, 6, FALSE)</f>
        <v>RD</v>
      </c>
      <c r="E480" s="11">
        <f>IFERROR(VLOOKUP($B480, Paste!$J$3:$L$933, 3, FALSE), "")</f>
        <v>28</v>
      </c>
      <c r="F480" s="11">
        <f>IFERROR(VLOOKUP($B480, Paste!$J$3:$L$933, 2, FALSE), "")</f>
        <v>42</v>
      </c>
      <c r="G480" s="11" t="str">
        <f>VLOOKUP($B480, Paste!$A$3:$H$933, 8, FALSE)</f>
        <v>NYR</v>
      </c>
      <c r="H480" s="71">
        <f>VLOOKUP($B480, Paste!$A$3:$H$933, 2, FALSE)</f>
        <v>83.333333333333329</v>
      </c>
      <c r="I480" s="71">
        <f>VLOOKUP($B480, Paste!$A$3:$H$933, 3, FALSE)</f>
        <v>4.5541413446470198</v>
      </c>
      <c r="J480" s="71">
        <f t="shared" si="7"/>
        <v>15.091431572019646</v>
      </c>
      <c r="K480" s="71">
        <f>VLOOKUP($B480, Paste!$A$3:$H$933, 4, FALSE)</f>
        <v>19.645572916666666</v>
      </c>
      <c r="L480" s="11" t="str">
        <f>IF(ISBLANK(VLOOKUP(B480, 'SOG&amp;PlusMinus'!$B$7:$E$912, 3, FALSE)), "", VLOOKUP(B480,'SOG&amp;PlusMinus'!$B$7:$E$912, 3, FALSE))</f>
        <v>C</v>
      </c>
      <c r="M480" s="11" t="str">
        <f>IF(ISBLANK(VLOOKUP(B480, 'SOG&amp;PlusMinus'!$B$7:$E$912, 4, FALSE)), "", VLOOKUP(B480, 'SOG&amp;PlusMinus'!$B$7:$E$912, 4, FALSE))</f>
        <v/>
      </c>
      <c r="N480" s="71">
        <f>VLOOKUP($B480, Paste!$A$3:$H$933, 5, FALSE)</f>
        <v>20.491803278688522</v>
      </c>
      <c r="O480" s="11">
        <f>IF(ISERROR(VLOOKUP(B480, Paste!$AB$3:$AE$2349, 3, FALSE)), "", VLOOKUP(B480, Paste!$AB$3:$AE$2349, 3, FALSE))</f>
        <v>163</v>
      </c>
      <c r="P480" s="11">
        <f>IF(ISERROR(VLOOKUP(B480, Paste!$AB$3:$AC$2343, 2, FALSE)), "", VLOOKUP(B480, Paste!$AB$3:$AC$2343, 2, FALSE))</f>
        <v>143</v>
      </c>
      <c r="Q480" s="11">
        <f>IF(ISERROR(VLOOKUP(B480, Paste!$AB$3:$AE$2349, 4, FALSE)), "", VLOOKUP(B480, Paste!$AB$3:$AE$2349, 4, FALSE))</f>
        <v>108</v>
      </c>
      <c r="R480" s="11" t="str">
        <f>IF(ISERROR(VLOOKUP(B480, Paste!$N$3:$N$250, 1, FALSE)), "", VLOOKUP(B480, Paste!$N$3:$O$250, 2, FALSE))</f>
        <v/>
      </c>
      <c r="S480" s="27">
        <f>VLOOKUP($B480, Paste!$W$3:$Z$10064, IF($H$4="Cap Hit",3, IF($H$4="AAV", 4, 2)), FALSE)</f>
        <v>5.5</v>
      </c>
      <c r="T480" s="11" t="str">
        <f>IF(ISERROR(VLOOKUP(B480, Paste!$Q$3:$Q$245, 1, FALSE)), "", VLOOKUP(B480, Paste!$Q$3:$R$245, 2, FALSE))</f>
        <v/>
      </c>
      <c r="U480" s="18" t="str">
        <f>IF(VLOOKUP(B480, 'Points&amp;Potential'!$B$7:$O$943, 14, FALSE)=0, "", VLOOKUP(B480, 'Points&amp;Potential'!$B$7:$O$943, 14, FALSE))</f>
        <v/>
      </c>
      <c r="V480" s="7" t="str">
        <f>IF(ISERROR(VLOOKUP(B480, Paste!$T$3:$T$1045, 1, FALSE)), "", VLOOKUP(B480, Paste!$T$3:$U$1144, 2, FALSE))</f>
        <v/>
      </c>
    </row>
    <row r="481" spans="1:22">
      <c r="A481" s="11">
        <v>475</v>
      </c>
      <c r="B481" s="10" t="s">
        <v>505</v>
      </c>
      <c r="C481" s="11">
        <f>VLOOKUP(B481, Paste!$AG$3:$AH$2083, 2, FALSE)</f>
        <v>21.7</v>
      </c>
      <c r="D481" s="11" t="str">
        <f>VLOOKUP($B481, Paste!$A$3:$H$933, 6, FALSE)</f>
        <v>C</v>
      </c>
      <c r="E481" s="11">
        <f>IFERROR(VLOOKUP($B481, Paste!$J$3:$L$933, 3, FALSE), "")</f>
        <v>45</v>
      </c>
      <c r="F481" s="11">
        <f>IFERROR(VLOOKUP($B481, Paste!$J$3:$L$933, 2, FALSE), "")</f>
        <v>65</v>
      </c>
      <c r="G481" s="11" t="str">
        <f>VLOOKUP($B481, Paste!$A$3:$H$933, 8, FALSE)</f>
        <v>DET</v>
      </c>
      <c r="H481" s="71">
        <f>VLOOKUP($B481, Paste!$A$3:$H$933, 2, FALSE)</f>
        <v>66</v>
      </c>
      <c r="I481" s="71">
        <f>VLOOKUP($B481, Paste!$A$3:$H$933, 3, FALSE)</f>
        <v>6.6000000000000005</v>
      </c>
      <c r="J481" s="71">
        <f t="shared" si="7"/>
        <v>12.993227500000003</v>
      </c>
      <c r="K481" s="71">
        <f>VLOOKUP($B481, Paste!$A$3:$H$933, 4, FALSE)</f>
        <v>19.593227500000005</v>
      </c>
      <c r="L481" s="11" t="str">
        <f>IF(ISBLANK(VLOOKUP(B481, 'SOG&amp;PlusMinus'!$B$7:$E$912, 3, FALSE)), "", VLOOKUP(B481,'SOG&amp;PlusMinus'!$B$7:$E$912, 3, FALSE))</f>
        <v>D</v>
      </c>
      <c r="M481" s="11">
        <f>IF(ISBLANK(VLOOKUP(B481, 'SOG&amp;PlusMinus'!$B$7:$E$912, 4, FALSE)), "", VLOOKUP(B481, 'SOG&amp;PlusMinus'!$B$7:$E$912, 4, FALSE))</f>
        <v>2</v>
      </c>
      <c r="N481" s="71">
        <f>VLOOKUP($B481, Paste!$A$3:$H$933, 5, FALSE)</f>
        <v>19.8</v>
      </c>
      <c r="O481" s="11">
        <f>IF(ISERROR(VLOOKUP(B481, Paste!$AB$3:$AE$2349, 3, FALSE)), "", VLOOKUP(B481, Paste!$AB$3:$AE$2349, 3, FALSE))</f>
        <v>23</v>
      </c>
      <c r="P481" s="11">
        <f>IF(ISERROR(VLOOKUP(B481, Paste!$AB$3:$AC$2343, 2, FALSE)), "", VLOOKUP(B481, Paste!$AB$3:$AC$2343, 2, FALSE))</f>
        <v>25</v>
      </c>
      <c r="Q481" s="11">
        <f>IF(ISERROR(VLOOKUP(B481, Paste!$AB$3:$AE$2349, 4, FALSE)), "", VLOOKUP(B481, Paste!$AB$3:$AE$2349, 4, FALSE))</f>
        <v>86</v>
      </c>
      <c r="R481" s="11" t="str">
        <f>IF(ISERROR(VLOOKUP(B481, Paste!$N$3:$N$250, 1, FALSE)), "", VLOOKUP(B481, Paste!$N$3:$O$250, 2, FALSE))</f>
        <v/>
      </c>
      <c r="S481" s="27">
        <f>VLOOKUP($B481, Paste!$W$3:$Z$10064, IF($H$4="Cap Hit",3, IF($H$4="AAV", 4, 2)), FALSE)</f>
        <v>1.886666</v>
      </c>
      <c r="T481" s="11" t="str">
        <f>IF(ISERROR(VLOOKUP(B481, Paste!$Q$3:$Q$245, 1, FALSE)), "", VLOOKUP(B481, Paste!$Q$3:$R$245, 2, FALSE))</f>
        <v/>
      </c>
      <c r="U481" s="18" t="str">
        <f>IF(VLOOKUP(B481, 'Points&amp;Potential'!$B$7:$O$943, 14, FALSE)=0, "", VLOOKUP(B481, 'Points&amp;Potential'!$B$7:$O$943, 14, FALSE))</f>
        <v/>
      </c>
      <c r="V481" s="7" t="str">
        <f>IF(ISERROR(VLOOKUP(B481, Paste!$T$3:$T$1045, 1, FALSE)), "", VLOOKUP(B481, Paste!$T$3:$U$1144, 2, FALSE))</f>
        <v/>
      </c>
    </row>
    <row r="482" spans="1:22">
      <c r="A482" s="11">
        <v>476</v>
      </c>
      <c r="B482" s="10" t="s">
        <v>506</v>
      </c>
      <c r="C482" s="11">
        <f>VLOOKUP(B482, Paste!$AG$3:$AH$2083, 2, FALSE)</f>
        <v>25</v>
      </c>
      <c r="D482" s="11" t="str">
        <f>VLOOKUP($B482, Paste!$A$3:$H$933, 6, FALSE)</f>
        <v>LD</v>
      </c>
      <c r="E482" s="11">
        <f>IFERROR(VLOOKUP($B482, Paste!$J$3:$L$933, 3, FALSE), "")</f>
        <v>30</v>
      </c>
      <c r="F482" s="11">
        <f>IFERROR(VLOOKUP($B482, Paste!$J$3:$L$933, 2, FALSE), "")</f>
        <v>40</v>
      </c>
      <c r="G482" s="11" t="str">
        <f>VLOOKUP($B482, Paste!$A$3:$H$933, 8, FALSE)</f>
        <v>CHI</v>
      </c>
      <c r="H482" s="71">
        <f>VLOOKUP($B482, Paste!$A$3:$H$933, 2, FALSE)</f>
        <v>81.666666666666671</v>
      </c>
      <c r="I482" s="71">
        <f>VLOOKUP($B482, Paste!$A$3:$H$933, 3, FALSE)</f>
        <v>2.71571577683972</v>
      </c>
      <c r="J482" s="71">
        <f t="shared" si="7"/>
        <v>16.700339130567691</v>
      </c>
      <c r="K482" s="71">
        <f>VLOOKUP($B482, Paste!$A$3:$H$933, 4, FALSE)</f>
        <v>19.41605490740741</v>
      </c>
      <c r="L482" s="11" t="str">
        <f>IF(ISBLANK(VLOOKUP(B482, 'SOG&amp;PlusMinus'!$B$7:$E$912, 3, FALSE)), "", VLOOKUP(B482,'SOG&amp;PlusMinus'!$B$7:$E$912, 3, FALSE))</f>
        <v>D</v>
      </c>
      <c r="M482" s="11" t="str">
        <f>IF(ISBLANK(VLOOKUP(B482, 'SOG&amp;PlusMinus'!$B$7:$E$912, 4, FALSE)), "", VLOOKUP(B482, 'SOG&amp;PlusMinus'!$B$7:$E$912, 4, FALSE))</f>
        <v/>
      </c>
      <c r="N482" s="71">
        <f>VLOOKUP($B482, Paste!$A$3:$H$933, 5, FALSE)</f>
        <v>25.285913528591351</v>
      </c>
      <c r="O482" s="11">
        <f>IF(ISERROR(VLOOKUP(B482, Paste!$AB$3:$AE$2349, 3, FALSE)), "", VLOOKUP(B482, Paste!$AB$3:$AE$2349, 3, FALSE))</f>
        <v>41</v>
      </c>
      <c r="P482" s="11">
        <f>IF(ISERROR(VLOOKUP(B482, Paste!$AB$3:$AC$2343, 2, FALSE)), "", VLOOKUP(B482, Paste!$AB$3:$AC$2343, 2, FALSE))</f>
        <v>131</v>
      </c>
      <c r="Q482" s="11">
        <f>IF(ISERROR(VLOOKUP(B482, Paste!$AB$3:$AE$2349, 4, FALSE)), "", VLOOKUP(B482, Paste!$AB$3:$AE$2349, 4, FALSE))</f>
        <v>98</v>
      </c>
      <c r="R482" s="11" t="str">
        <f>IF(ISERROR(VLOOKUP(B482, Paste!$N$3:$N$250, 1, FALSE)), "", VLOOKUP(B482, Paste!$N$3:$O$250, 2, FALSE))</f>
        <v/>
      </c>
      <c r="S482" s="27">
        <f>VLOOKUP($B482, Paste!$W$3:$Z$10064, IF($H$4="Cap Hit",3, IF($H$4="AAV", 4, 2)), FALSE)</f>
        <v>4.5999999999999996</v>
      </c>
      <c r="T482" s="11" t="str">
        <f>IF(ISERROR(VLOOKUP(B482, Paste!$Q$3:$Q$245, 1, FALSE)), "", VLOOKUP(B482, Paste!$Q$3:$R$245, 2, FALSE))</f>
        <v/>
      </c>
      <c r="U482" s="18" t="str">
        <f>IF(VLOOKUP(B482, 'Points&amp;Potential'!$B$7:$O$943, 14, FALSE)=0, "", VLOOKUP(B482, 'Points&amp;Potential'!$B$7:$O$943, 14, FALSE))</f>
        <v/>
      </c>
      <c r="V482" s="7" t="str">
        <f>IF(ISERROR(VLOOKUP(B482, Paste!$T$3:$T$1045, 1, FALSE)), "", VLOOKUP(B482, Paste!$T$3:$U$1144, 2, FALSE))</f>
        <v/>
      </c>
    </row>
    <row r="483" spans="1:22">
      <c r="A483" s="11">
        <v>477</v>
      </c>
      <c r="B483" s="67" t="s">
        <v>507</v>
      </c>
      <c r="C483" s="11">
        <f>VLOOKUP(B483, Paste!$AG$3:$AH$2083, 2, FALSE)</f>
        <v>30.2</v>
      </c>
      <c r="D483" s="11" t="str">
        <f>VLOOKUP($B483, Paste!$A$3:$H$933, 6, FALSE)</f>
        <v>LW</v>
      </c>
      <c r="E483" s="11">
        <f>IFERROR(VLOOKUP($B483, Paste!$J$3:$L$933, 3, FALSE), "")</f>
        <v>28</v>
      </c>
      <c r="F483" s="11">
        <f>IFERROR(VLOOKUP($B483, Paste!$J$3:$L$933, 2, FALSE), "")</f>
        <v>52</v>
      </c>
      <c r="G483" s="11" t="str">
        <f>VLOOKUP($B483, Paste!$A$3:$H$933, 8, FALSE)</f>
        <v>CHI</v>
      </c>
      <c r="H483" s="71">
        <f>VLOOKUP($B483, Paste!$A$3:$H$933, 2, FALSE)</f>
        <v>73</v>
      </c>
      <c r="I483" s="71">
        <f>VLOOKUP($B483, Paste!$A$3:$H$933, 3, FALSE)</f>
        <v>10.998187899296406</v>
      </c>
      <c r="J483" s="71">
        <f t="shared" si="7"/>
        <v>8.3939792257035908</v>
      </c>
      <c r="K483" s="71">
        <f>VLOOKUP($B483, Paste!$A$3:$H$933, 4, FALSE)</f>
        <v>19.392167124999997</v>
      </c>
      <c r="L483" s="11" t="str">
        <f>IF(ISBLANK(VLOOKUP(B483, 'SOG&amp;PlusMinus'!$B$7:$E$912, 3, FALSE)), "", VLOOKUP(B483,'SOG&amp;PlusMinus'!$B$7:$E$912, 3, FALSE))</f>
        <v>D</v>
      </c>
      <c r="M483" s="11" t="str">
        <f>IF(ISBLANK(VLOOKUP(B483, 'SOG&amp;PlusMinus'!$B$7:$E$912, 4, FALSE)), "", VLOOKUP(B483, 'SOG&amp;PlusMinus'!$B$7:$E$912, 4, FALSE))</f>
        <v/>
      </c>
      <c r="N483" s="71">
        <f>VLOOKUP($B483, Paste!$A$3:$H$933, 5, FALSE)</f>
        <v>37.839449541284402</v>
      </c>
      <c r="O483" s="11">
        <f>IF(ISERROR(VLOOKUP(B483, Paste!$AB$3:$AE$2349, 3, FALSE)), "", VLOOKUP(B483, Paste!$AB$3:$AE$2349, 3, FALSE))</f>
        <v>77</v>
      </c>
      <c r="P483" s="11">
        <f>IF(ISERROR(VLOOKUP(B483, Paste!$AB$3:$AC$2343, 2, FALSE)), "", VLOOKUP(B483, Paste!$AB$3:$AC$2343, 2, FALSE))</f>
        <v>31</v>
      </c>
      <c r="Q483" s="11">
        <f>IF(ISERROR(VLOOKUP(B483, Paste!$AB$3:$AE$2349, 4, FALSE)), "", VLOOKUP(B483, Paste!$AB$3:$AE$2349, 4, FALSE))</f>
        <v>73</v>
      </c>
      <c r="R483" s="11" t="str">
        <f>IF(ISERROR(VLOOKUP(B483, Paste!$N$3:$N$250, 1, FALSE)), "", VLOOKUP(B483, Paste!$N$3:$O$250, 2, FALSE))</f>
        <v/>
      </c>
      <c r="S483" s="27">
        <f>VLOOKUP($B483, Paste!$W$3:$Z$10064, IF($H$4="Cap Hit",3, IF($H$4="AAV", 4, 2)), FALSE)</f>
        <v>3.6</v>
      </c>
      <c r="T483" s="11" t="str">
        <f>IF(ISERROR(VLOOKUP(B483, Paste!$Q$3:$Q$245, 1, FALSE)), "", VLOOKUP(B483, Paste!$Q$3:$R$245, 2, FALSE))</f>
        <v/>
      </c>
      <c r="U483" s="18" t="str">
        <f>IF(VLOOKUP(B483, 'Points&amp;Potential'!$B$7:$O$943, 14, FALSE)=0, "", VLOOKUP(B483, 'Points&amp;Potential'!$B$7:$O$943, 14, FALSE))</f>
        <v/>
      </c>
      <c r="V483" s="7" t="str">
        <f>IF(ISERROR(VLOOKUP(B483, Paste!$T$3:$T$1045, 1, FALSE)), "", VLOOKUP(B483, Paste!$T$3:$U$1144, 2, FALSE))</f>
        <v/>
      </c>
    </row>
    <row r="484" spans="1:22">
      <c r="A484" s="11">
        <v>478</v>
      </c>
      <c r="B484" s="67" t="s">
        <v>508</v>
      </c>
      <c r="C484" s="11">
        <f>VLOOKUP(B484, Paste!$AG$3:$AH$2083, 2, FALSE)</f>
        <v>33.1</v>
      </c>
      <c r="D484" s="11" t="str">
        <f>VLOOKUP($B484, Paste!$A$3:$H$933, 6, FALSE)</f>
        <v>RD</v>
      </c>
      <c r="E484" s="11" t="str">
        <f>IFERROR(VLOOKUP($B484, Paste!$J$3:$L$933, 3, FALSE), "")</f>
        <v/>
      </c>
      <c r="F484" s="11" t="str">
        <f>IFERROR(VLOOKUP($B484, Paste!$J$3:$L$933, 2, FALSE), "")</f>
        <v/>
      </c>
      <c r="G484" s="11" t="str">
        <f>VLOOKUP($B484, Paste!$A$3:$H$933, 8, FALSE)</f>
        <v>WPG</v>
      </c>
      <c r="H484" s="71">
        <f>VLOOKUP($B484, Paste!$A$3:$H$933, 2, FALSE)</f>
        <v>84</v>
      </c>
      <c r="I484" s="71">
        <f>VLOOKUP($B484, Paste!$A$3:$H$933, 3, FALSE)</f>
        <v>3.0273131550592618</v>
      </c>
      <c r="J484" s="71">
        <f t="shared" si="7"/>
        <v>16.348683344940738</v>
      </c>
      <c r="K484" s="71">
        <f>VLOOKUP($B484, Paste!$A$3:$H$933, 4, FALSE)</f>
        <v>19.375996499999999</v>
      </c>
      <c r="L484" s="11" t="str">
        <f>IF(ISBLANK(VLOOKUP(B484, 'SOG&amp;PlusMinus'!$B$7:$E$912, 3, FALSE)), "", VLOOKUP(B484,'SOG&amp;PlusMinus'!$B$7:$E$912, 3, FALSE))</f>
        <v>C</v>
      </c>
      <c r="M484" s="11" t="str">
        <f>IF(ISBLANK(VLOOKUP(B484, 'SOG&amp;PlusMinus'!$B$7:$E$912, 4, FALSE)), "", VLOOKUP(B484, 'SOG&amp;PlusMinus'!$B$7:$E$912, 4, FALSE))</f>
        <v/>
      </c>
      <c r="N484" s="71">
        <f>VLOOKUP($B484, Paste!$A$3:$H$933, 5, FALSE)</f>
        <v>38.926829268292686</v>
      </c>
      <c r="O484" s="11">
        <f>IF(ISERROR(VLOOKUP(B484, Paste!$AB$3:$AE$2349, 3, FALSE)), "", VLOOKUP(B484, Paste!$AB$3:$AE$2349, 3, FALSE))</f>
        <v>109</v>
      </c>
      <c r="P484" s="11">
        <f>IF(ISERROR(VLOOKUP(B484, Paste!$AB$3:$AC$2343, 2, FALSE)), "", VLOOKUP(B484, Paste!$AB$3:$AC$2343, 2, FALSE))</f>
        <v>113</v>
      </c>
      <c r="Q484" s="11">
        <f>IF(ISERROR(VLOOKUP(B484, Paste!$AB$3:$AE$2349, 4, FALSE)), "", VLOOKUP(B484, Paste!$AB$3:$AE$2349, 4, FALSE))</f>
        <v>76</v>
      </c>
      <c r="R484" s="11" t="str">
        <f>IF(ISERROR(VLOOKUP(B484, Paste!$N$3:$N$250, 1, FALSE)), "", VLOOKUP(B484, Paste!$N$3:$O$250, 2, FALSE))</f>
        <v/>
      </c>
      <c r="S484" s="27">
        <f>VLOOKUP($B484, Paste!$W$3:$Z$10064, IF($H$4="Cap Hit",3, IF($H$4="AAV", 4, 2)), FALSE)</f>
        <v>4.9000000000000004</v>
      </c>
      <c r="T484" s="11" t="str">
        <f>IF(ISERROR(VLOOKUP(B484, Paste!$Q$3:$Q$245, 1, FALSE)), "", VLOOKUP(B484, Paste!$Q$3:$R$245, 2, FALSE))</f>
        <v/>
      </c>
      <c r="U484" s="18" t="str">
        <f>IF(VLOOKUP(B484, 'Points&amp;Potential'!$B$7:$O$943, 14, FALSE)=0, "", VLOOKUP(B484, 'Points&amp;Potential'!$B$7:$O$943, 14, FALSE))</f>
        <v/>
      </c>
      <c r="V484" s="7" t="str">
        <f>IF(ISERROR(VLOOKUP(B484, Paste!$T$3:$T$1045, 1, FALSE)), "", VLOOKUP(B484, Paste!$T$3:$U$1144, 2, FALSE))</f>
        <v/>
      </c>
    </row>
    <row r="485" spans="1:22">
      <c r="A485" s="11">
        <v>479</v>
      </c>
      <c r="B485" s="67" t="s">
        <v>509</v>
      </c>
      <c r="C485" s="11">
        <f>VLOOKUP(B485, Paste!$AG$3:$AH$2083, 2, FALSE)</f>
        <v>32.9</v>
      </c>
      <c r="D485" s="11" t="str">
        <f>VLOOKUP($B485, Paste!$A$3:$H$933, 6, FALSE)</f>
        <v>LW</v>
      </c>
      <c r="E485" s="11" t="str">
        <f>IFERROR(VLOOKUP($B485, Paste!$J$3:$L$933, 3, FALSE), "")</f>
        <v/>
      </c>
      <c r="F485" s="11" t="str">
        <f>IFERROR(VLOOKUP($B485, Paste!$J$3:$L$933, 2, FALSE), "")</f>
        <v/>
      </c>
      <c r="G485" s="11" t="str">
        <f>VLOOKUP($B485, Paste!$A$3:$H$933, 8, FALSE)</f>
        <v>OTT</v>
      </c>
      <c r="H485" s="71">
        <f>VLOOKUP($B485, Paste!$A$3:$H$933, 2, FALSE)</f>
        <v>72</v>
      </c>
      <c r="I485" s="71">
        <f>VLOOKUP($B485, Paste!$A$3:$H$933, 3, FALSE)</f>
        <v>7.6963528108811765</v>
      </c>
      <c r="J485" s="71">
        <f t="shared" si="7"/>
        <v>11.626368189118825</v>
      </c>
      <c r="K485" s="71">
        <f>VLOOKUP($B485, Paste!$A$3:$H$933, 4, FALSE)</f>
        <v>19.322721000000001</v>
      </c>
      <c r="L485" s="11" t="str">
        <f>IF(ISBLANK(VLOOKUP(B485, 'SOG&amp;PlusMinus'!$B$7:$E$912, 3, FALSE)), "", VLOOKUP(B485,'SOG&amp;PlusMinus'!$B$7:$E$912, 3, FALSE))</f>
        <v>C</v>
      </c>
      <c r="M485" s="11" t="str">
        <f>IF(ISBLANK(VLOOKUP(B485, 'SOG&amp;PlusMinus'!$B$7:$E$912, 4, FALSE)), "", VLOOKUP(B485, 'SOG&amp;PlusMinus'!$B$7:$E$912, 4, FALSE))</f>
        <v/>
      </c>
      <c r="N485" s="71">
        <f>VLOOKUP($B485, Paste!$A$3:$H$933, 5, FALSE)</f>
        <v>70.92</v>
      </c>
      <c r="O485" s="11">
        <f>IF(ISERROR(VLOOKUP(B485, Paste!$AB$3:$AE$2349, 3, FALSE)), "", VLOOKUP(B485, Paste!$AB$3:$AE$2349, 3, FALSE))</f>
        <v>135</v>
      </c>
      <c r="P485" s="11">
        <f>IF(ISERROR(VLOOKUP(B485, Paste!$AB$3:$AC$2343, 2, FALSE)), "", VLOOKUP(B485, Paste!$AB$3:$AC$2343, 2, FALSE))</f>
        <v>36</v>
      </c>
      <c r="Q485" s="11">
        <f>IF(ISERROR(VLOOKUP(B485, Paste!$AB$3:$AE$2349, 4, FALSE)), "", VLOOKUP(B485, Paste!$AB$3:$AE$2349, 4, FALSE))</f>
        <v>72</v>
      </c>
      <c r="R485" s="11" t="str">
        <f>IF(ISERROR(VLOOKUP(B485, Paste!$N$3:$N$250, 1, FALSE)), "", VLOOKUP(B485, Paste!$N$3:$O$250, 2, FALSE))</f>
        <v/>
      </c>
      <c r="S485" s="27">
        <f>VLOOKUP($B485, Paste!$W$3:$Z$10064, IF($H$4="Cap Hit",3, IF($H$4="AAV", 4, 2)), FALSE)</f>
        <v>1.5874999999999999</v>
      </c>
      <c r="T485" s="11" t="str">
        <f>IF(ISERROR(VLOOKUP(B485, Paste!$Q$3:$Q$245, 1, FALSE)), "", VLOOKUP(B485, Paste!$Q$3:$R$245, 2, FALSE))</f>
        <v/>
      </c>
      <c r="U485" s="18" t="str">
        <f>IF(VLOOKUP(B485, 'Points&amp;Potential'!$B$7:$O$943, 14, FALSE)=0, "", VLOOKUP(B485, 'Points&amp;Potential'!$B$7:$O$943, 14, FALSE))</f>
        <v/>
      </c>
      <c r="V485" s="7" t="str">
        <f>IF(ISERROR(VLOOKUP(B485, Paste!$T$3:$T$1045, 1, FALSE)), "", VLOOKUP(B485, Paste!$T$3:$U$1144, 2, FALSE))</f>
        <v/>
      </c>
    </row>
    <row r="486" spans="1:22">
      <c r="A486" s="11">
        <v>480</v>
      </c>
      <c r="B486" s="10" t="s">
        <v>510</v>
      </c>
      <c r="C486" s="11">
        <f>VLOOKUP(B486, Paste!$AG$3:$AH$2083, 2, FALSE)</f>
        <v>32.299999999999997</v>
      </c>
      <c r="D486" s="11" t="str">
        <f>VLOOKUP($B486, Paste!$A$3:$H$933, 6, FALSE)</f>
        <v>RW</v>
      </c>
      <c r="E486" s="11">
        <f>IFERROR(VLOOKUP($B486, Paste!$J$3:$L$933, 3, FALSE), "")</f>
        <v>35</v>
      </c>
      <c r="F486" s="11">
        <f>IFERROR(VLOOKUP($B486, Paste!$J$3:$L$933, 2, FALSE), "")</f>
        <v>57</v>
      </c>
      <c r="G486" s="11" t="str">
        <f>VLOOKUP($B486, Paste!$A$3:$H$933, 8, FALSE)</f>
        <v>ANA</v>
      </c>
      <c r="H486" s="71">
        <f>VLOOKUP($B486, Paste!$A$3:$H$933, 2, FALSE)</f>
        <v>73</v>
      </c>
      <c r="I486" s="71">
        <f>VLOOKUP($B486, Paste!$A$3:$H$933, 3, FALSE)</f>
        <v>12</v>
      </c>
      <c r="J486" s="71">
        <f t="shared" si="7"/>
        <v>7.3161421874999988</v>
      </c>
      <c r="K486" s="71">
        <f>VLOOKUP($B486, Paste!$A$3:$H$933, 4, FALSE)</f>
        <v>19.316142187499999</v>
      </c>
      <c r="L486" s="11" t="str">
        <f>IF(ISBLANK(VLOOKUP(B486, 'SOG&amp;PlusMinus'!$B$7:$E$912, 3, FALSE)), "", VLOOKUP(B486,'SOG&amp;PlusMinus'!$B$7:$E$912, 3, FALSE))</f>
        <v>D</v>
      </c>
      <c r="M486" s="11">
        <f>IF(ISBLANK(VLOOKUP(B486, 'SOG&amp;PlusMinus'!$B$7:$E$912, 4, FALSE)), "", VLOOKUP(B486, 'SOG&amp;PlusMinus'!$B$7:$E$912, 4, FALSE))</f>
        <v>2</v>
      </c>
      <c r="N486" s="71">
        <f>VLOOKUP($B486, Paste!$A$3:$H$933, 5, FALSE)</f>
        <v>70.258215962441312</v>
      </c>
      <c r="O486" s="11">
        <f>IF(ISERROR(VLOOKUP(B486, Paste!$AB$3:$AE$2349, 3, FALSE)), "", VLOOKUP(B486, Paste!$AB$3:$AE$2349, 3, FALSE))</f>
        <v>135</v>
      </c>
      <c r="P486" s="11">
        <f>IF(ISERROR(VLOOKUP(B486, Paste!$AB$3:$AC$2343, 2, FALSE)), "", VLOOKUP(B486, Paste!$AB$3:$AC$2343, 2, FALSE))</f>
        <v>45</v>
      </c>
      <c r="Q486" s="11">
        <f>IF(ISERROR(VLOOKUP(B486, Paste!$AB$3:$AE$2349, 4, FALSE)), "", VLOOKUP(B486, Paste!$AB$3:$AE$2349, 4, FALSE))</f>
        <v>131</v>
      </c>
      <c r="R486" s="11" t="str">
        <f>IF(ISERROR(VLOOKUP(B486, Paste!$N$3:$N$250, 1, FALSE)), "", VLOOKUP(B486, Paste!$N$3:$O$250, 2, FALSE))</f>
        <v/>
      </c>
      <c r="S486" s="27">
        <f>VLOOKUP($B486, Paste!$W$3:$Z$10064, IF($H$4="Cap Hit",3, IF($H$4="AAV", 4, 2)), FALSE)</f>
        <v>4.5711890000000004</v>
      </c>
      <c r="T486" s="11"/>
      <c r="U486" s="18" t="str">
        <f>IF(VLOOKUP(B486, 'Points&amp;Potential'!$B$7:$O$943, 14, FALSE)=0, "", VLOOKUP(B486, 'Points&amp;Potential'!$B$7:$O$943, 14, FALSE))</f>
        <v/>
      </c>
      <c r="V486" s="7" t="str">
        <f>IF(ISERROR(VLOOKUP(B486, Paste!$T$3:$T$1045, 1, FALSE)), "", VLOOKUP(B486, Paste!$T$3:$U$1144, 2, FALSE))</f>
        <v/>
      </c>
    </row>
    <row r="487" spans="1:22">
      <c r="A487" s="11">
        <v>481</v>
      </c>
      <c r="B487" s="67" t="s">
        <v>511</v>
      </c>
      <c r="C487" s="11">
        <f>VLOOKUP(B487, Paste!$AG$3:$AH$2083, 2, FALSE)</f>
        <v>21.6</v>
      </c>
      <c r="D487" s="11" t="str">
        <f>VLOOKUP($B487, Paste!$A$3:$H$933, 6, FALSE)</f>
        <v>RD</v>
      </c>
      <c r="E487" s="11">
        <f>IFERROR(VLOOKUP($B487, Paste!$J$3:$L$933, 3, FALSE), "")</f>
        <v>35</v>
      </c>
      <c r="F487" s="11">
        <f>IFERROR(VLOOKUP($B487, Paste!$J$3:$L$933, 2, FALSE), "")</f>
        <v>43</v>
      </c>
      <c r="G487" s="11" t="str">
        <f>VLOOKUP($B487, Paste!$A$3:$H$933, 8, FALSE)</f>
        <v>MTL</v>
      </c>
      <c r="H487" s="71">
        <f>VLOOKUP($B487, Paste!$A$3:$H$933, 2, FALSE)</f>
        <v>40</v>
      </c>
      <c r="I487" s="71">
        <f>VLOOKUP($B487, Paste!$A$3:$H$933, 3, FALSE)</f>
        <v>2.8124444444444445</v>
      </c>
      <c r="J487" s="71">
        <f t="shared" si="7"/>
        <v>16.453620555555556</v>
      </c>
      <c r="K487" s="71">
        <f>VLOOKUP($B487, Paste!$A$3:$H$933, 4, FALSE)</f>
        <v>19.266065000000001</v>
      </c>
      <c r="L487" s="11" t="str">
        <f>IF(ISBLANK(VLOOKUP(B487, 'SOG&amp;PlusMinus'!$B$7:$E$912, 3, FALSE)), "", VLOOKUP(B487,'SOG&amp;PlusMinus'!$B$7:$E$912, 3, FALSE))</f>
        <v>C</v>
      </c>
      <c r="M487" s="11" t="str">
        <f>IF(ISBLANK(VLOOKUP(B487, 'SOG&amp;PlusMinus'!$B$7:$E$912, 4, FALSE)), "", VLOOKUP(B487, 'SOG&amp;PlusMinus'!$B$7:$E$912, 4, FALSE))</f>
        <v/>
      </c>
      <c r="N487" s="71">
        <f>VLOOKUP($B487, Paste!$A$3:$H$933, 5, FALSE)</f>
        <v>34</v>
      </c>
      <c r="O487" s="11">
        <f>IF(ISERROR(VLOOKUP(B487, Paste!$AB$3:$AE$2349, 3, FALSE)), "", VLOOKUP(B487, Paste!$AB$3:$AE$2349, 3, FALSE))</f>
        <v>26</v>
      </c>
      <c r="P487" s="11">
        <f>IF(ISERROR(VLOOKUP(B487, Paste!$AB$3:$AC$2343, 2, FALSE)), "", VLOOKUP(B487, Paste!$AB$3:$AC$2343, 2, FALSE))</f>
        <v>40</v>
      </c>
      <c r="Q487" s="11">
        <f>IF(ISERROR(VLOOKUP(B487, Paste!$AB$3:$AE$2349, 4, FALSE)), "", VLOOKUP(B487, Paste!$AB$3:$AE$2349, 4, FALSE))</f>
        <v>48</v>
      </c>
      <c r="R487" s="11" t="str">
        <f>IF(ISERROR(VLOOKUP(B487, Paste!$N$3:$N$250, 1, FALSE)), "", VLOOKUP(B487, Paste!$N$3:$O$250, 2, FALSE))</f>
        <v/>
      </c>
      <c r="S487" s="27">
        <f>VLOOKUP($B487, Paste!$W$3:$Z$10064, IF($H$4="Cap Hit",3, IF($H$4="AAV", 4, 2)), FALSE)</f>
        <v>2.0533329999999999</v>
      </c>
      <c r="T487" s="11" t="str">
        <f>IF(ISERROR(VLOOKUP(B487, Paste!$Q$3:$Q$245, 1, FALSE)), "", VLOOKUP(B487, Paste!$Q$3:$R$245, 2, FALSE))</f>
        <v/>
      </c>
      <c r="U487" s="18" t="str">
        <f>IF(VLOOKUP(B487, 'Points&amp;Potential'!$B$7:$O$943, 14, FALSE)=0, "", VLOOKUP(B487, 'Points&amp;Potential'!$B$7:$O$943, 14, FALSE))</f>
        <v/>
      </c>
      <c r="V487" s="7" t="str">
        <f>IF(ISERROR(VLOOKUP(B487, Paste!$T$3:$T$1045, 1, FALSE)), "", VLOOKUP(B487, Paste!$T$3:$U$1144, 2, FALSE))</f>
        <v>Y</v>
      </c>
    </row>
    <row r="488" spans="1:22">
      <c r="A488" s="11">
        <v>482</v>
      </c>
      <c r="B488" s="67" t="s">
        <v>512</v>
      </c>
      <c r="C488" s="11">
        <f>VLOOKUP(B488, Paste!$AG$3:$AH$2083, 2, FALSE)</f>
        <v>28.8</v>
      </c>
      <c r="D488" s="11" t="str">
        <f>VLOOKUP($B488, Paste!$A$3:$H$933, 6, FALSE)</f>
        <v>LD</v>
      </c>
      <c r="E488" s="11" t="str">
        <f>IFERROR(VLOOKUP($B488, Paste!$J$3:$L$933, 3, FALSE), "")</f>
        <v/>
      </c>
      <c r="F488" s="11" t="str">
        <f>IFERROR(VLOOKUP($B488, Paste!$J$3:$L$933, 2, FALSE), "")</f>
        <v/>
      </c>
      <c r="G488" s="11" t="str">
        <f>VLOOKUP($B488, Paste!$A$3:$H$933, 8, FALSE)</f>
        <v>VGK</v>
      </c>
      <c r="H488" s="71">
        <f>VLOOKUP($B488, Paste!$A$3:$H$933, 2, FALSE)</f>
        <v>79</v>
      </c>
      <c r="I488" s="71">
        <f>VLOOKUP($B488, Paste!$A$3:$H$933, 3, FALSE)</f>
        <v>2.37</v>
      </c>
      <c r="J488" s="71">
        <f t="shared" si="7"/>
        <v>16.846277876250006</v>
      </c>
      <c r="K488" s="71">
        <f>VLOOKUP($B488, Paste!$A$3:$H$933, 4, FALSE)</f>
        <v>19.216277876250007</v>
      </c>
      <c r="L488" s="11" t="str">
        <f>IF(ISBLANK(VLOOKUP(B488, 'SOG&amp;PlusMinus'!$B$7:$E$912, 3, FALSE)), "", VLOOKUP(B488,'SOG&amp;PlusMinus'!$B$7:$E$912, 3, FALSE))</f>
        <v>C</v>
      </c>
      <c r="M488" s="11" t="str">
        <f>IF(ISBLANK(VLOOKUP(B488, 'SOG&amp;PlusMinus'!$B$7:$E$912, 4, FALSE)), "", VLOOKUP(B488, 'SOG&amp;PlusMinus'!$B$7:$E$912, 4, FALSE))</f>
        <v/>
      </c>
      <c r="N488" s="71">
        <f>VLOOKUP($B488, Paste!$A$3:$H$933, 5, FALSE)</f>
        <v>54.51</v>
      </c>
      <c r="O488" s="11">
        <f>IF(ISERROR(VLOOKUP(B488, Paste!$AB$3:$AE$2349, 3, FALSE)), "", VLOOKUP(B488, Paste!$AB$3:$AE$2349, 3, FALSE))</f>
        <v>144</v>
      </c>
      <c r="P488" s="11">
        <f>IF(ISERROR(VLOOKUP(B488, Paste!$AB$3:$AC$2343, 2, FALSE)), "", VLOOKUP(B488, Paste!$AB$3:$AC$2343, 2, FALSE))</f>
        <v>110</v>
      </c>
      <c r="Q488" s="11">
        <f>IF(ISERROR(VLOOKUP(B488, Paste!$AB$3:$AE$2349, 4, FALSE)), "", VLOOKUP(B488, Paste!$AB$3:$AE$2349, 4, FALSE))</f>
        <v>71</v>
      </c>
      <c r="R488" s="11" t="str">
        <f>IF(ISERROR(VLOOKUP(B488, Paste!$N$3:$N$250, 1, FALSE)), "", VLOOKUP(B488, Paste!$N$3:$O$250, 2, FALSE))</f>
        <v/>
      </c>
      <c r="S488" s="27">
        <f>VLOOKUP($B488, Paste!$W$3:$Z$10064, IF($H$4="Cap Hit",3, IF($H$4="AAV", 4, 2)), FALSE)</f>
        <v>1</v>
      </c>
      <c r="T488" s="11" t="str">
        <f>IF(ISERROR(VLOOKUP(B488, Paste!$Q$3:$Q$245, 1, FALSE)), "", VLOOKUP(B488, Paste!$Q$3:$R$245, 2, FALSE))</f>
        <v/>
      </c>
      <c r="U488" s="18" t="str">
        <f>IF(VLOOKUP(B488, 'Points&amp;Potential'!$B$7:$O$943, 14, FALSE)=0, "", VLOOKUP(B488, 'Points&amp;Potential'!$B$7:$O$943, 14, FALSE))</f>
        <v/>
      </c>
      <c r="V488" s="7" t="str">
        <f>IF(ISERROR(VLOOKUP(B488, Paste!$T$3:$T$1045, 1, FALSE)), "", VLOOKUP(B488, Paste!$T$3:$U$1144, 2, FALSE))</f>
        <v/>
      </c>
    </row>
    <row r="489" spans="1:22">
      <c r="A489" s="11">
        <v>483</v>
      </c>
      <c r="B489" s="67" t="s">
        <v>513</v>
      </c>
      <c r="C489" s="11">
        <f>VLOOKUP(B489, Paste!$AG$3:$AH$2083, 2, FALSE)</f>
        <v>29.7</v>
      </c>
      <c r="D489" s="11" t="str">
        <f>VLOOKUP($B489, Paste!$A$3:$H$933, 6, FALSE)</f>
        <v>C</v>
      </c>
      <c r="E489" s="11" t="str">
        <f>IFERROR(VLOOKUP($B489, Paste!$J$3:$L$933, 3, FALSE), "")</f>
        <v/>
      </c>
      <c r="F489" s="11" t="str">
        <f>IFERROR(VLOOKUP($B489, Paste!$J$3:$L$933, 2, FALSE), "")</f>
        <v/>
      </c>
      <c r="G489" s="11" t="str">
        <f>VLOOKUP($B489, Paste!$A$3:$H$933, 8, FALSE)</f>
        <v>UTA</v>
      </c>
      <c r="H489" s="71">
        <f>VLOOKUP($B489, Paste!$A$3:$H$933, 2, FALSE)</f>
        <v>83</v>
      </c>
      <c r="I489" s="71">
        <f>VLOOKUP($B489, Paste!$A$3:$H$933, 3, FALSE)</f>
        <v>9.1741280482884715</v>
      </c>
      <c r="J489" s="71">
        <f t="shared" si="7"/>
        <v>10.004318826711531</v>
      </c>
      <c r="K489" s="71">
        <f>VLOOKUP($B489, Paste!$A$3:$H$933, 4, FALSE)</f>
        <v>19.178446875000002</v>
      </c>
      <c r="L489" s="11" t="str">
        <f>IF(ISBLANK(VLOOKUP(B489, 'SOG&amp;PlusMinus'!$B$7:$E$912, 3, FALSE)), "", VLOOKUP(B489,'SOG&amp;PlusMinus'!$B$7:$E$912, 3, FALSE))</f>
        <v>C</v>
      </c>
      <c r="M489" s="11" t="str">
        <f>IF(ISBLANK(VLOOKUP(B489, 'SOG&amp;PlusMinus'!$B$7:$E$912, 4, FALSE)), "", VLOOKUP(B489, 'SOG&amp;PlusMinus'!$B$7:$E$912, 4, FALSE))</f>
        <v/>
      </c>
      <c r="N489" s="71">
        <f>VLOOKUP($B489, Paste!$A$3:$H$933, 5, FALSE)</f>
        <v>43.037037037037038</v>
      </c>
      <c r="O489" s="11">
        <f>IF(ISERROR(VLOOKUP(B489, Paste!$AB$3:$AE$2349, 3, FALSE)), "", VLOOKUP(B489, Paste!$AB$3:$AE$2349, 3, FALSE))</f>
        <v>50</v>
      </c>
      <c r="P489" s="11">
        <f>IF(ISERROR(VLOOKUP(B489, Paste!$AB$3:$AC$2343, 2, FALSE)), "", VLOOKUP(B489, Paste!$AB$3:$AC$2343, 2, FALSE))</f>
        <v>58</v>
      </c>
      <c r="Q489" s="11">
        <f>IF(ISERROR(VLOOKUP(B489, Paste!$AB$3:$AE$2349, 4, FALSE)), "", VLOOKUP(B489, Paste!$AB$3:$AE$2349, 4, FALSE))</f>
        <v>75</v>
      </c>
      <c r="R489" s="11" t="str">
        <f>IF(ISERROR(VLOOKUP(B489, Paste!$N$3:$N$250, 1, FALSE)), "", VLOOKUP(B489, Paste!$N$3:$O$250, 2, FALSE))</f>
        <v/>
      </c>
      <c r="S489" s="27">
        <f>VLOOKUP($B489, Paste!$W$3:$Z$10064, IF($H$4="Cap Hit",3, IF($H$4="AAV", 4, 2)), FALSE)</f>
        <v>2.75</v>
      </c>
      <c r="T489" s="11" t="str">
        <f>IF(ISERROR(VLOOKUP(B489, Paste!$Q$3:$Q$245, 1, FALSE)), "", VLOOKUP(B489, Paste!$Q$3:$R$245, 2, FALSE))</f>
        <v/>
      </c>
      <c r="U489" s="18" t="str">
        <f>IF(VLOOKUP(B489, 'Points&amp;Potential'!$B$7:$O$943, 14, FALSE)=0, "", VLOOKUP(B489, 'Points&amp;Potential'!$B$7:$O$943, 14, FALSE))</f>
        <v/>
      </c>
      <c r="V489" s="7" t="str">
        <f>IF(ISERROR(VLOOKUP(B489, Paste!$T$3:$T$1045, 1, FALSE)), "", VLOOKUP(B489, Paste!$T$3:$U$1144, 2, FALSE))</f>
        <v/>
      </c>
    </row>
    <row r="490" spans="1:22">
      <c r="A490" s="11">
        <v>484</v>
      </c>
      <c r="B490" s="67" t="s">
        <v>514</v>
      </c>
      <c r="C490" s="11">
        <f>VLOOKUP(B490, Paste!$AG$3:$AH$2083, 2, FALSE)</f>
        <v>27.1</v>
      </c>
      <c r="D490" s="11" t="str">
        <f>VLOOKUP($B490, Paste!$A$3:$H$933, 6, FALSE)</f>
        <v>RD</v>
      </c>
      <c r="E490" s="11">
        <f>IFERROR(VLOOKUP($B490, Paste!$J$3:$L$933, 3, FALSE), "")</f>
        <v>35</v>
      </c>
      <c r="F490" s="11">
        <f>IFERROR(VLOOKUP($B490, Paste!$J$3:$L$933, 2, FALSE), "")</f>
        <v>45</v>
      </c>
      <c r="G490" s="11" t="str">
        <f>VLOOKUP($B490, Paste!$A$3:$H$933, 8, FALSE)</f>
        <v>WAS</v>
      </c>
      <c r="H490" s="71">
        <f>VLOOKUP($B490, Paste!$A$3:$H$933, 2, FALSE)</f>
        <v>61</v>
      </c>
      <c r="I490" s="71">
        <f>VLOOKUP($B490, Paste!$A$3:$H$933, 3, FALSE)</f>
        <v>3.6599999999999997</v>
      </c>
      <c r="J490" s="71">
        <f t="shared" si="7"/>
        <v>15.390640583333333</v>
      </c>
      <c r="K490" s="71">
        <f>VLOOKUP($B490, Paste!$A$3:$H$933, 4, FALSE)</f>
        <v>19.050640583333333</v>
      </c>
      <c r="L490" s="11" t="str">
        <f>IF(ISBLANK(VLOOKUP(B490, 'SOG&amp;PlusMinus'!$B$7:$E$912, 3, FALSE)), "", VLOOKUP(B490,'SOG&amp;PlusMinus'!$B$7:$E$912, 3, FALSE))</f>
        <v>C</v>
      </c>
      <c r="M490" s="11" t="str">
        <f>IF(ISBLANK(VLOOKUP(B490, 'SOG&amp;PlusMinus'!$B$7:$E$912, 4, FALSE)), "", VLOOKUP(B490, 'SOG&amp;PlusMinus'!$B$7:$E$912, 4, FALSE))</f>
        <v/>
      </c>
      <c r="N490" s="71">
        <f>VLOOKUP($B490, Paste!$A$3:$H$933, 5, FALSE)</f>
        <v>29.78235294117647</v>
      </c>
      <c r="O490" s="11">
        <f>IF(ISERROR(VLOOKUP(B490, Paste!$AB$3:$AE$2349, 3, FALSE)), "", VLOOKUP(B490, Paste!$AB$3:$AE$2349, 3, FALSE))</f>
        <v>55</v>
      </c>
      <c r="P490" s="11">
        <f>IF(ISERROR(VLOOKUP(B490, Paste!$AB$3:$AC$2343, 2, FALSE)), "", VLOOKUP(B490, Paste!$AB$3:$AC$2343, 2, FALSE))</f>
        <v>98</v>
      </c>
      <c r="Q490" s="11">
        <f>IF(ISERROR(VLOOKUP(B490, Paste!$AB$3:$AE$2349, 4, FALSE)), "", VLOOKUP(B490, Paste!$AB$3:$AE$2349, 4, FALSE))</f>
        <v>73</v>
      </c>
      <c r="R490" s="11" t="str">
        <f>IF(ISERROR(VLOOKUP(B490, Paste!$N$3:$N$250, 1, FALSE)), "", VLOOKUP(B490, Paste!$N$3:$O$250, 2, FALSE))</f>
        <v/>
      </c>
      <c r="S490" s="27">
        <f>VLOOKUP($B490, Paste!$W$3:$Z$10064, IF($H$4="Cap Hit",3, IF($H$4="AAV", 4, 2)), FALSE)</f>
        <v>3.25</v>
      </c>
      <c r="T490" s="11" t="str">
        <f>IF(ISERROR(VLOOKUP(B490, Paste!$Q$3:$Q$245, 1, FALSE)), "", VLOOKUP(B490, Paste!$Q$3:$R$245, 2, FALSE))</f>
        <v>Y</v>
      </c>
      <c r="U490" s="18" t="str">
        <f>IF(VLOOKUP(B490, 'Points&amp;Potential'!$B$7:$O$943, 14, FALSE)=0, "", VLOOKUP(B490, 'Points&amp;Potential'!$B$7:$O$943, 14, FALSE))</f>
        <v/>
      </c>
      <c r="V490" s="7" t="str">
        <f>IF(ISERROR(VLOOKUP(B490, Paste!$T$3:$T$1045, 1, FALSE)), "", VLOOKUP(B490, Paste!$T$3:$U$1144, 2, FALSE))</f>
        <v/>
      </c>
    </row>
    <row r="491" spans="1:22">
      <c r="A491" s="11">
        <v>485</v>
      </c>
      <c r="B491" s="67" t="s">
        <v>515</v>
      </c>
      <c r="C491" s="11">
        <f>VLOOKUP(B491, Paste!$AG$3:$AH$2083, 2, FALSE)</f>
        <v>23</v>
      </c>
      <c r="D491" s="11" t="str">
        <f>VLOOKUP($B491, Paste!$A$3:$H$933, 6, FALSE)</f>
        <v>LW</v>
      </c>
      <c r="E491" s="11">
        <f>IFERROR(VLOOKUP($B491, Paste!$J$3:$L$933, 3, FALSE), "")</f>
        <v>47</v>
      </c>
      <c r="F491" s="11">
        <f>IFERROR(VLOOKUP($B491, Paste!$J$3:$L$933, 2, FALSE), "")</f>
        <v>70</v>
      </c>
      <c r="G491" s="11" t="str">
        <f>VLOOKUP($B491, Paste!$A$3:$H$933, 8, FALSE)</f>
        <v>PIT</v>
      </c>
      <c r="H491" s="71">
        <f>VLOOKUP($B491, Paste!$A$3:$H$933, 2, FALSE)</f>
        <v>45</v>
      </c>
      <c r="I491" s="71">
        <f>VLOOKUP($B491, Paste!$A$3:$H$933, 3, FALSE)</f>
        <v>3.7281850961538465</v>
      </c>
      <c r="J491" s="71">
        <f t="shared" si="7"/>
        <v>15.273264903846147</v>
      </c>
      <c r="K491" s="71">
        <f>VLOOKUP($B491, Paste!$A$3:$H$933, 4, FALSE)</f>
        <v>19.001449999999995</v>
      </c>
      <c r="L491" s="11" t="str">
        <f>IF(ISBLANK(VLOOKUP(B491, 'SOG&amp;PlusMinus'!$B$7:$E$912, 3, FALSE)), "", VLOOKUP(B491,'SOG&amp;PlusMinus'!$B$7:$E$912, 3, FALSE))</f>
        <v>D</v>
      </c>
      <c r="M491" s="11" t="str">
        <f>IF(ISBLANK(VLOOKUP(B491, 'SOG&amp;PlusMinus'!$B$7:$E$912, 4, FALSE)), "", VLOOKUP(B491, 'SOG&amp;PlusMinus'!$B$7:$E$912, 4, FALSE))</f>
        <v/>
      </c>
      <c r="N491" s="71">
        <f>VLOOKUP($B491, Paste!$A$3:$H$933, 5, FALSE)</f>
        <v>13.5</v>
      </c>
      <c r="O491" s="11">
        <f>IF(ISERROR(VLOOKUP(B491, Paste!$AB$3:$AE$2349, 3, FALSE)), "", VLOOKUP(B491, Paste!$AB$3:$AE$2349, 3, FALSE))</f>
        <v>7</v>
      </c>
      <c r="P491" s="11">
        <f>IF(ISERROR(VLOOKUP(B491, Paste!$AB$3:$AC$2343, 2, FALSE)), "", VLOOKUP(B491, Paste!$AB$3:$AC$2343, 2, FALSE))</f>
        <v>21</v>
      </c>
      <c r="Q491" s="11">
        <f>IF(ISERROR(VLOOKUP(B491, Paste!$AB$3:$AE$2349, 4, FALSE)), "", VLOOKUP(B491, Paste!$AB$3:$AE$2349, 4, FALSE))</f>
        <v>50</v>
      </c>
      <c r="R491" s="11" t="str">
        <f>IF(ISERROR(VLOOKUP(B491, Paste!$N$3:$N$250, 1, FALSE)), "", VLOOKUP(B491, Paste!$N$3:$O$250, 2, FALSE))</f>
        <v/>
      </c>
      <c r="S491" s="27" t="e">
        <f>VLOOKUP($B491, Paste!$W$3:$Z$10064, IF($H$4="Cap Hit",3, IF($H$4="AAV", 4, 2)), FALSE)</f>
        <v>#N/A</v>
      </c>
      <c r="T491" s="11" t="str">
        <f>IF(ISERROR(VLOOKUP(B491, Paste!$Q$3:$Q$245, 1, FALSE)), "", VLOOKUP(B491, Paste!$Q$3:$R$245, 2, FALSE))</f>
        <v/>
      </c>
      <c r="U491" s="18" t="str">
        <f>IF(VLOOKUP(B491, 'Points&amp;Potential'!$B$7:$O$943, 14, FALSE)=0, "", VLOOKUP(B491, 'Points&amp;Potential'!$B$7:$O$943, 14, FALSE))</f>
        <v/>
      </c>
      <c r="V491" s="7" t="str">
        <f>IF(ISERROR(VLOOKUP(B491, Paste!$T$3:$T$1045, 1, FALSE)), "", VLOOKUP(B491, Paste!$T$3:$U$1144, 2, FALSE))</f>
        <v/>
      </c>
    </row>
    <row r="492" spans="1:22">
      <c r="A492" s="11">
        <v>486</v>
      </c>
      <c r="B492" s="67" t="s">
        <v>516</v>
      </c>
      <c r="C492" s="11">
        <f>VLOOKUP(B492, Paste!$AG$3:$AH$2083, 2, FALSE)</f>
        <v>30.1</v>
      </c>
      <c r="D492" s="11" t="str">
        <f>VLOOKUP($B492, Paste!$A$3:$H$933, 6, FALSE)</f>
        <v>RD</v>
      </c>
      <c r="E492" s="11" t="str">
        <f>IFERROR(VLOOKUP($B492, Paste!$J$3:$L$933, 3, FALSE), "")</f>
        <v/>
      </c>
      <c r="F492" s="11" t="str">
        <f>IFERROR(VLOOKUP($B492, Paste!$J$3:$L$933, 2, FALSE), "")</f>
        <v/>
      </c>
      <c r="G492" s="11" t="str">
        <f>VLOOKUP($B492, Paste!$A$3:$H$933, 8, FALSE)</f>
        <v>CAR</v>
      </c>
      <c r="H492" s="71">
        <f>VLOOKUP($B492, Paste!$A$3:$H$933, 2, FALSE)</f>
        <v>76.333333333333329</v>
      </c>
      <c r="I492" s="71">
        <f>VLOOKUP($B492, Paste!$A$3:$H$933, 3, FALSE)</f>
        <v>5.9959576651688069</v>
      </c>
      <c r="J492" s="71">
        <f t="shared" si="7"/>
        <v>12.998739702099712</v>
      </c>
      <c r="K492" s="71">
        <f>VLOOKUP($B492, Paste!$A$3:$H$933, 4, FALSE)</f>
        <v>18.994697367268518</v>
      </c>
      <c r="L492" s="11" t="str">
        <f>IF(ISBLANK(VLOOKUP(B492, 'SOG&amp;PlusMinus'!$B$7:$E$912, 3, FALSE)), "", VLOOKUP(B492,'SOG&amp;PlusMinus'!$B$7:$E$912, 3, FALSE))</f>
        <v>A</v>
      </c>
      <c r="M492" s="11" t="str">
        <f>IF(ISBLANK(VLOOKUP(B492, 'SOG&amp;PlusMinus'!$B$7:$E$912, 4, FALSE)), "", VLOOKUP(B492, 'SOG&amp;PlusMinus'!$B$7:$E$912, 4, FALSE))</f>
        <v/>
      </c>
      <c r="N492" s="71">
        <f>VLOOKUP($B492, Paste!$A$3:$H$933, 5, FALSE)</f>
        <v>32.860986547085204</v>
      </c>
      <c r="O492" s="11">
        <f>IF(ISERROR(VLOOKUP(B492, Paste!$AB$3:$AE$2349, 3, FALSE)), "", VLOOKUP(B492, Paste!$AB$3:$AE$2349, 3, FALSE))</f>
        <v>61</v>
      </c>
      <c r="P492" s="11">
        <f>IF(ISERROR(VLOOKUP(B492, Paste!$AB$3:$AC$2343, 2, FALSE)), "", VLOOKUP(B492, Paste!$AB$3:$AC$2343, 2, FALSE))</f>
        <v>69</v>
      </c>
      <c r="Q492" s="11">
        <f>IF(ISERROR(VLOOKUP(B492, Paste!$AB$3:$AE$2349, 4, FALSE)), "", VLOOKUP(B492, Paste!$AB$3:$AE$2349, 4, FALSE))</f>
        <v>99</v>
      </c>
      <c r="R492" s="11" t="str">
        <f>IF(ISERROR(VLOOKUP(B492, Paste!$N$3:$N$250, 1, FALSE)), "", VLOOKUP(B492, Paste!$N$3:$O$250, 2, FALSE))</f>
        <v/>
      </c>
      <c r="S492" s="27">
        <f>VLOOKUP($B492, Paste!$W$3:$Z$10064, IF($H$4="Cap Hit",3, IF($H$4="AAV", 4, 2)), FALSE)</f>
        <v>3</v>
      </c>
      <c r="T492" s="11" t="str">
        <f>IF(ISERROR(VLOOKUP(B492, Paste!$Q$3:$Q$245, 1, FALSE)), "", VLOOKUP(B492, Paste!$Q$3:$R$245, 2, FALSE))</f>
        <v/>
      </c>
      <c r="U492" s="18" t="str">
        <f>IF(VLOOKUP(B492, 'Points&amp;Potential'!$B$7:$O$943, 14, FALSE)=0, "", VLOOKUP(B492, 'Points&amp;Potential'!$B$7:$O$943, 14, FALSE))</f>
        <v/>
      </c>
      <c r="V492" s="7" t="str">
        <f>IF(ISERROR(VLOOKUP(B492, Paste!$T$3:$T$1045, 1, FALSE)), "", VLOOKUP(B492, Paste!$T$3:$U$1144, 2, FALSE))</f>
        <v/>
      </c>
    </row>
    <row r="493" spans="1:22">
      <c r="A493" s="11">
        <v>487</v>
      </c>
      <c r="B493" s="67" t="s">
        <v>517</v>
      </c>
      <c r="C493" s="11">
        <f>VLOOKUP(B493, Paste!$AG$3:$AH$2083, 2, FALSE)</f>
        <v>22.8</v>
      </c>
      <c r="D493" s="11" t="str">
        <f>VLOOKUP($B493, Paste!$A$3:$H$933, 6, FALSE)</f>
        <v>RW</v>
      </c>
      <c r="E493" s="11" t="str">
        <f>IFERROR(VLOOKUP($B493, Paste!$J$3:$L$933, 3, FALSE), "")</f>
        <v/>
      </c>
      <c r="F493" s="11" t="str">
        <f>IFERROR(VLOOKUP($B493, Paste!$J$3:$L$933, 2, FALSE), "")</f>
        <v/>
      </c>
      <c r="G493" s="11" t="str">
        <f>VLOOKUP($B493, Paste!$A$3:$H$933, 8, FALSE)</f>
        <v>SEA</v>
      </c>
      <c r="H493" s="71">
        <f>VLOOKUP($B493, Paste!$A$3:$H$933, 2, FALSE)</f>
        <v>73</v>
      </c>
      <c r="I493" s="71">
        <f>VLOOKUP($B493, Paste!$A$3:$H$933, 3, FALSE)</f>
        <v>5.1100000000000003</v>
      </c>
      <c r="J493" s="71">
        <f t="shared" si="7"/>
        <v>13.883180555555558</v>
      </c>
      <c r="K493" s="71">
        <f>VLOOKUP($B493, Paste!$A$3:$H$933, 4, FALSE)</f>
        <v>18.993180555555558</v>
      </c>
      <c r="L493" s="11" t="str">
        <f>IF(ISBLANK(VLOOKUP(B493, 'SOG&amp;PlusMinus'!$B$7:$E$912, 3, FALSE)), "", VLOOKUP(B493,'SOG&amp;PlusMinus'!$B$7:$E$912, 3, FALSE))</f>
        <v>C</v>
      </c>
      <c r="M493" s="11" t="str">
        <f>IF(ISBLANK(VLOOKUP(B493, 'SOG&amp;PlusMinus'!$B$7:$E$912, 4, FALSE)), "", VLOOKUP(B493, 'SOG&amp;PlusMinus'!$B$7:$E$912, 4, FALSE))</f>
        <v/>
      </c>
      <c r="N493" s="71">
        <f>VLOOKUP($B493, Paste!$A$3:$H$933, 5, FALSE)</f>
        <v>13.943820224719101</v>
      </c>
      <c r="O493" s="11">
        <f>IF(ISERROR(VLOOKUP(B493, Paste!$AB$3:$AE$2349, 3, FALSE)), "", VLOOKUP(B493, Paste!$AB$3:$AE$2349, 3, FALSE))</f>
        <v>85</v>
      </c>
      <c r="P493" s="11">
        <f>IF(ISERROR(VLOOKUP(B493, Paste!$AB$3:$AC$2343, 2, FALSE)), "", VLOOKUP(B493, Paste!$AB$3:$AC$2343, 2, FALSE))</f>
        <v>36</v>
      </c>
      <c r="Q493" s="11">
        <f>IF(ISERROR(VLOOKUP(B493, Paste!$AB$3:$AE$2349, 4, FALSE)), "", VLOOKUP(B493, Paste!$AB$3:$AE$2349, 4, FALSE))</f>
        <v>95</v>
      </c>
      <c r="R493" s="11" t="str">
        <f>IF(ISERROR(VLOOKUP(B493, Paste!$N$3:$N$250, 1, FALSE)), "", VLOOKUP(B493, Paste!$N$3:$O$250, 2, FALSE))</f>
        <v/>
      </c>
      <c r="S493" s="27">
        <f>VLOOKUP($B493, Paste!$W$3:$Z$10064, IF($H$4="Cap Hit",3, IF($H$4="AAV", 4, 2)), FALSE)</f>
        <v>1.125</v>
      </c>
      <c r="T493" s="11" t="str">
        <f>IF(ISERROR(VLOOKUP(B493, Paste!$Q$3:$Q$245, 1, FALSE)), "", VLOOKUP(B493, Paste!$Q$3:$R$245, 2, FALSE))</f>
        <v>Y</v>
      </c>
      <c r="U493" s="18" t="str">
        <f>IF(VLOOKUP(B493, 'Points&amp;Potential'!$B$7:$O$943, 14, FALSE)=0, "", VLOOKUP(B493, 'Points&amp;Potential'!$B$7:$O$943, 14, FALSE))</f>
        <v/>
      </c>
      <c r="V493" s="7" t="str">
        <f>IF(ISERROR(VLOOKUP(B493, Paste!$T$3:$T$1045, 1, FALSE)), "", VLOOKUP(B493, Paste!$T$3:$U$1144, 2, FALSE))</f>
        <v/>
      </c>
    </row>
    <row r="494" spans="1:22">
      <c r="A494" s="11">
        <v>488</v>
      </c>
      <c r="B494" s="67" t="s">
        <v>518</v>
      </c>
      <c r="C494" s="11">
        <f>VLOOKUP(B494, Paste!$AG$3:$AH$2083, 2, FALSE)</f>
        <v>35.200000000000003</v>
      </c>
      <c r="D494" s="11" t="str">
        <f>VLOOKUP($B494, Paste!$A$3:$H$933, 6, FALSE)</f>
        <v>LW</v>
      </c>
      <c r="E494" s="11">
        <f>IFERROR(VLOOKUP($B494, Paste!$J$3:$L$933, 3, FALSE), "")</f>
        <v>30</v>
      </c>
      <c r="F494" s="11">
        <f>IFERROR(VLOOKUP($B494, Paste!$J$3:$L$933, 2, FALSE), "")</f>
        <v>50</v>
      </c>
      <c r="G494" s="11" t="str">
        <f>VLOOKUP($B494, Paste!$A$3:$H$933, 8, FALSE)</f>
        <v>NYI</v>
      </c>
      <c r="H494" s="71">
        <f>VLOOKUP($B494, Paste!$A$3:$H$933, 2, FALSE)</f>
        <v>78</v>
      </c>
      <c r="I494" s="71">
        <f>VLOOKUP($B494, Paste!$A$3:$H$933, 3, FALSE)</f>
        <v>9.846557767201249</v>
      </c>
      <c r="J494" s="71">
        <f t="shared" si="7"/>
        <v>9.0571858577987516</v>
      </c>
      <c r="K494" s="71">
        <f>VLOOKUP($B494, Paste!$A$3:$H$933, 4, FALSE)</f>
        <v>18.903743625000001</v>
      </c>
      <c r="L494" s="11" t="str">
        <f>IF(ISBLANK(VLOOKUP(B494, 'SOG&amp;PlusMinus'!$B$7:$E$912, 3, FALSE)), "", VLOOKUP(B494,'SOG&amp;PlusMinus'!$B$7:$E$912, 3, FALSE))</f>
        <v>C</v>
      </c>
      <c r="M494" s="11" t="str">
        <f>IF(ISBLANK(VLOOKUP(B494, 'SOG&amp;PlusMinus'!$B$7:$E$912, 4, FALSE)), "", VLOOKUP(B494, 'SOG&amp;PlusMinus'!$B$7:$E$912, 4, FALSE))</f>
        <v/>
      </c>
      <c r="N494" s="71">
        <f>VLOOKUP($B494, Paste!$A$3:$H$933, 5, FALSE)</f>
        <v>21.55263157894737</v>
      </c>
      <c r="O494" s="11">
        <f>IF(ISERROR(VLOOKUP(B494, Paste!$AB$3:$AE$2349, 3, FALSE)), "", VLOOKUP(B494, Paste!$AB$3:$AE$2349, 3, FALSE))</f>
        <v>119</v>
      </c>
      <c r="P494" s="11">
        <f>IF(ISERROR(VLOOKUP(B494, Paste!$AB$3:$AC$2343, 2, FALSE)), "", VLOOKUP(B494, Paste!$AB$3:$AC$2343, 2, FALSE))</f>
        <v>59</v>
      </c>
      <c r="Q494" s="11">
        <f>IF(ISERROR(VLOOKUP(B494, Paste!$AB$3:$AE$2349, 4, FALSE)), "", VLOOKUP(B494, Paste!$AB$3:$AE$2349, 4, FALSE))</f>
        <v>86</v>
      </c>
      <c r="R494" s="11" t="str">
        <f>IF(ISERROR(VLOOKUP(B494, Paste!$N$3:$N$250, 1, FALSE)), "", VLOOKUP(B494, Paste!$N$3:$O$250, 2, FALSE))</f>
        <v/>
      </c>
      <c r="S494" s="27">
        <f>VLOOKUP($B494, Paste!$W$3:$Z$10064, IF($H$4="Cap Hit",3, IF($H$4="AAV", 4, 2)), FALSE)</f>
        <v>6</v>
      </c>
      <c r="T494" s="11" t="str">
        <f>IF(ISERROR(VLOOKUP(B494, Paste!$Q$3:$Q$245, 1, FALSE)), "", VLOOKUP(B494, Paste!$Q$3:$R$245, 2, FALSE))</f>
        <v/>
      </c>
      <c r="U494" s="18" t="str">
        <f>IF(VLOOKUP(B494, 'Points&amp;Potential'!$B$7:$O$943, 14, FALSE)=0, "", VLOOKUP(B494, 'Points&amp;Potential'!$B$7:$O$943, 14, FALSE))</f>
        <v/>
      </c>
      <c r="V494" s="7" t="str">
        <f>IF(ISERROR(VLOOKUP(B494, Paste!$T$3:$T$1045, 1, FALSE)), "", VLOOKUP(B494, Paste!$T$3:$U$1144, 2, FALSE))</f>
        <v/>
      </c>
    </row>
    <row r="495" spans="1:22">
      <c r="A495" s="11">
        <v>489</v>
      </c>
      <c r="B495" s="67" t="s">
        <v>519</v>
      </c>
      <c r="C495" s="11">
        <f>VLOOKUP(B495, Paste!$AG$3:$AH$2083, 2, FALSE)</f>
        <v>22.2</v>
      </c>
      <c r="D495" s="11" t="str">
        <f>VLOOKUP($B495, Paste!$A$3:$H$933, 6, FALSE)</f>
        <v>LW</v>
      </c>
      <c r="E495" s="11">
        <f>IFERROR(VLOOKUP($B495, Paste!$J$3:$L$933, 3, FALSE), "")</f>
        <v>58</v>
      </c>
      <c r="F495" s="11">
        <f>IFERROR(VLOOKUP($B495, Paste!$J$3:$L$933, 2, FALSE), "")</f>
        <v>70</v>
      </c>
      <c r="G495" s="11" t="str">
        <f>VLOOKUP($B495, Paste!$A$3:$H$933, 8, FALSE)</f>
        <v>PIT</v>
      </c>
      <c r="H495" s="71">
        <f>VLOOKUP($B495, Paste!$A$3:$H$933, 2, FALSE)</f>
        <v>68</v>
      </c>
      <c r="I495" s="71">
        <f>VLOOKUP($B495, Paste!$A$3:$H$933, 3, FALSE)</f>
        <v>8.609063609063611</v>
      </c>
      <c r="J495" s="71">
        <f t="shared" si="7"/>
        <v>10.186306390936391</v>
      </c>
      <c r="K495" s="71">
        <f>VLOOKUP($B495, Paste!$A$3:$H$933, 4, FALSE)</f>
        <v>18.795370000000002</v>
      </c>
      <c r="L495" s="11" t="str">
        <f>IF(ISBLANK(VLOOKUP(B495, 'SOG&amp;PlusMinus'!$B$7:$E$912, 3, FALSE)), "", VLOOKUP(B495,'SOG&amp;PlusMinus'!$B$7:$E$912, 3, FALSE))</f>
        <v>C</v>
      </c>
      <c r="M495" s="11" t="str">
        <f>IF(ISBLANK(VLOOKUP(B495, 'SOG&amp;PlusMinus'!$B$7:$E$912, 4, FALSE)), "", VLOOKUP(B495, 'SOG&amp;PlusMinus'!$B$7:$E$912, 4, FALSE))</f>
        <v/>
      </c>
      <c r="N495" s="71">
        <f>VLOOKUP($B495, Paste!$A$3:$H$933, 5, FALSE)</f>
        <v>13.600000000000001</v>
      </c>
      <c r="O495" s="11">
        <f>IF(ISERROR(VLOOKUP(B495, Paste!$AB$3:$AE$2349, 3, FALSE)), "", VLOOKUP(B495, Paste!$AB$3:$AE$2349, 3, FALSE))</f>
        <v>80</v>
      </c>
      <c r="P495" s="11">
        <f>IF(ISERROR(VLOOKUP(B495, Paste!$AB$3:$AC$2343, 2, FALSE)), "", VLOOKUP(B495, Paste!$AB$3:$AC$2343, 2, FALSE))</f>
        <v>27</v>
      </c>
      <c r="Q495" s="11">
        <f>IF(ISERROR(VLOOKUP(B495, Paste!$AB$3:$AE$2349, 4, FALSE)), "", VLOOKUP(B495, Paste!$AB$3:$AE$2349, 4, FALSE))</f>
        <v>109</v>
      </c>
      <c r="R495" s="11" t="str">
        <f>IF(ISERROR(VLOOKUP(B495, Paste!$N$3:$N$250, 1, FALSE)), "", VLOOKUP(B495, Paste!$N$3:$O$250, 2, FALSE))</f>
        <v/>
      </c>
      <c r="S495" s="27">
        <f>VLOOKUP($B495, Paste!$W$3:$Z$10064, IF($H$4="Cap Hit",3, IF($H$4="AAV", 4, 2)), FALSE)</f>
        <v>1.45</v>
      </c>
      <c r="T495" s="11" t="str">
        <f>IF(ISERROR(VLOOKUP(B495, Paste!$Q$3:$Q$245, 1, FALSE)), "", VLOOKUP(B495, Paste!$Q$3:$R$245, 2, FALSE))</f>
        <v/>
      </c>
      <c r="U495" s="18" t="str">
        <f>IF(VLOOKUP(B495, 'Points&amp;Potential'!$B$7:$O$943, 14, FALSE)=0, "", VLOOKUP(B495, 'Points&amp;Potential'!$B$7:$O$943, 14, FALSE))</f>
        <v/>
      </c>
      <c r="V495" s="7" t="str">
        <f>IF(ISERROR(VLOOKUP(B495, Paste!$T$3:$T$1045, 1, FALSE)), "", VLOOKUP(B495, Paste!$T$3:$U$1144, 2, FALSE))</f>
        <v/>
      </c>
    </row>
    <row r="496" spans="1:22">
      <c r="A496" s="11">
        <v>490</v>
      </c>
      <c r="B496" s="10" t="s">
        <v>520</v>
      </c>
      <c r="C496" s="11">
        <f>VLOOKUP(B496, Paste!$AG$3:$AH$2083, 2, FALSE)</f>
        <v>21.3</v>
      </c>
      <c r="D496" s="11" t="str">
        <f>VLOOKUP($B496, Paste!$A$3:$H$933, 6, FALSE)</f>
        <v>RW</v>
      </c>
      <c r="E496" s="11">
        <f>IFERROR(VLOOKUP($B496, Paste!$J$3:$L$933, 3, FALSE), "")</f>
        <v>48</v>
      </c>
      <c r="F496" s="11">
        <f>IFERROR(VLOOKUP($B496, Paste!$J$3:$L$933, 2, FALSE), "")</f>
        <v>70</v>
      </c>
      <c r="G496" s="11" t="str">
        <f>VLOOKUP($B496, Paste!$A$3:$H$933, 8, FALSE)</f>
        <v>UTA</v>
      </c>
      <c r="H496" s="71">
        <f>VLOOKUP($B496, Paste!$A$3:$H$933, 2, FALSE)</f>
        <v>69</v>
      </c>
      <c r="I496" s="71">
        <f>VLOOKUP($B496, Paste!$A$3:$H$933, 3, FALSE)</f>
        <v>8.9700000000000006</v>
      </c>
      <c r="J496" s="71">
        <f t="shared" si="7"/>
        <v>9.7281374999999972</v>
      </c>
      <c r="K496" s="71">
        <f>VLOOKUP($B496, Paste!$A$3:$H$933, 4, FALSE)</f>
        <v>18.698137499999998</v>
      </c>
      <c r="L496" s="11" t="str">
        <f>IF(ISBLANK(VLOOKUP(B496, 'SOG&amp;PlusMinus'!$B$7:$E$912, 3, FALSE)), "", VLOOKUP(B496,'SOG&amp;PlusMinus'!$B$7:$E$912, 3, FALSE))</f>
        <v>C</v>
      </c>
      <c r="M496" s="11" t="str">
        <f>IF(ISBLANK(VLOOKUP(B496, 'SOG&amp;PlusMinus'!$B$7:$E$912, 4, FALSE)), "", VLOOKUP(B496, 'SOG&amp;PlusMinus'!$B$7:$E$912, 4, FALSE))</f>
        <v/>
      </c>
      <c r="N496" s="71">
        <f>VLOOKUP($B496, Paste!$A$3:$H$933, 5, FALSE)</f>
        <v>13.8</v>
      </c>
      <c r="O496" s="11">
        <f>IF(ISERROR(VLOOKUP(B496, Paste!$AB$3:$AE$2349, 3, FALSE)), "", VLOOKUP(B496, Paste!$AB$3:$AE$2349, 3, FALSE))</f>
        <v>46</v>
      </c>
      <c r="P496" s="11">
        <f>IF(ISERROR(VLOOKUP(B496, Paste!$AB$3:$AC$2343, 2, FALSE)), "", VLOOKUP(B496, Paste!$AB$3:$AC$2343, 2, FALSE))</f>
        <v>47</v>
      </c>
      <c r="Q496" s="11">
        <f>IF(ISERROR(VLOOKUP(B496, Paste!$AB$3:$AE$2349, 4, FALSE)), "", VLOOKUP(B496, Paste!$AB$3:$AE$2349, 4, FALSE))</f>
        <v>124</v>
      </c>
      <c r="R496" s="11" t="str">
        <f>IF(ISERROR(VLOOKUP(B496, Paste!$N$3:$N$250, 1, FALSE)), "", VLOOKUP(B496, Paste!$N$3:$O$250, 2, FALSE))</f>
        <v/>
      </c>
      <c r="S496" s="27">
        <f>VLOOKUP($B496, Paste!$W$3:$Z$10064, IF($H$4="Cap Hit",3, IF($H$4="AAV", 4, 2)), FALSE)</f>
        <v>1.8666670000000001</v>
      </c>
      <c r="T496" s="11" t="str">
        <f>IF(ISERROR(VLOOKUP(B496, Paste!$Q$3:$Q$245, 1, FALSE)), "", VLOOKUP(B496, Paste!$Q$3:$R$245, 2, FALSE))</f>
        <v/>
      </c>
      <c r="U496" s="18" t="str">
        <f>IF(VLOOKUP(B496, 'Points&amp;Potential'!$B$7:$O$943, 14, FALSE)=0, "", VLOOKUP(B496, 'Points&amp;Potential'!$B$7:$O$943, 14, FALSE))</f>
        <v/>
      </c>
      <c r="V496" s="7" t="str">
        <f>IF(ISERROR(VLOOKUP(B496, Paste!$T$3:$T$1045, 1, FALSE)), "", VLOOKUP(B496, Paste!$T$3:$U$1144, 2, FALSE))</f>
        <v/>
      </c>
    </row>
    <row r="497" spans="1:22">
      <c r="A497" s="11">
        <v>491</v>
      </c>
      <c r="B497" s="67" t="s">
        <v>521</v>
      </c>
      <c r="C497" s="11">
        <f>VLOOKUP(B497, Paste!$AG$3:$AH$2083, 2, FALSE)</f>
        <v>32.200000000000003</v>
      </c>
      <c r="D497" s="11" t="str">
        <f>VLOOKUP($B497, Paste!$A$3:$H$933, 6, FALSE)</f>
        <v>C</v>
      </c>
      <c r="E497" s="11" t="str">
        <f>IFERROR(VLOOKUP($B497, Paste!$J$3:$L$933, 3, FALSE), "")</f>
        <v/>
      </c>
      <c r="F497" s="11" t="str">
        <f>IFERROR(VLOOKUP($B497, Paste!$J$3:$L$933, 2, FALSE), "")</f>
        <v/>
      </c>
      <c r="G497" s="11" t="str">
        <f>VLOOKUP($B497, Paste!$A$3:$H$933, 8, FALSE)</f>
        <v>STL</v>
      </c>
      <c r="H497" s="71">
        <f>VLOOKUP($B497, Paste!$A$3:$H$933, 2, FALSE)</f>
        <v>65.333333333333343</v>
      </c>
      <c r="I497" s="71">
        <f>VLOOKUP($B497, Paste!$A$3:$H$933, 3, FALSE)</f>
        <v>6.533333333333335</v>
      </c>
      <c r="J497" s="71">
        <f t="shared" si="7"/>
        <v>12.159266518518521</v>
      </c>
      <c r="K497" s="71">
        <f>VLOOKUP($B497, Paste!$A$3:$H$933, 4, FALSE)</f>
        <v>18.692599851851856</v>
      </c>
      <c r="L497" s="11" t="str">
        <f>IF(ISBLANK(VLOOKUP(B497, 'SOG&amp;PlusMinus'!$B$7:$E$912, 3, FALSE)), "", VLOOKUP(B497,'SOG&amp;PlusMinus'!$B$7:$E$912, 3, FALSE))</f>
        <v>D</v>
      </c>
      <c r="M497" s="11" t="str">
        <f>IF(ISBLANK(VLOOKUP(B497, 'SOG&amp;PlusMinus'!$B$7:$E$912, 4, FALSE)), "", VLOOKUP(B497, 'SOG&amp;PlusMinus'!$B$7:$E$912, 4, FALSE))</f>
        <v/>
      </c>
      <c r="N497" s="71">
        <f>VLOOKUP($B497, Paste!$A$3:$H$933, 5, FALSE)</f>
        <v>30.947368421052634</v>
      </c>
      <c r="O497" s="11">
        <f>IF(ISERROR(VLOOKUP(B497, Paste!$AB$3:$AE$2349, 3, FALSE)), "", VLOOKUP(B497, Paste!$AB$3:$AE$2349, 3, FALSE))</f>
        <v>79</v>
      </c>
      <c r="P497" s="11">
        <f>IF(ISERROR(VLOOKUP(B497, Paste!$AB$3:$AC$2343, 2, FALSE)), "", VLOOKUP(B497, Paste!$AB$3:$AC$2343, 2, FALSE))</f>
        <v>29</v>
      </c>
      <c r="Q497" s="11">
        <f>IF(ISERROR(VLOOKUP(B497, Paste!$AB$3:$AE$2349, 4, FALSE)), "", VLOOKUP(B497, Paste!$AB$3:$AE$2349, 4, FALSE))</f>
        <v>46</v>
      </c>
      <c r="R497" s="11" t="str">
        <f>IF(ISERROR(VLOOKUP(B497, Paste!$N$3:$N$250, 1, FALSE)), "", VLOOKUP(B497, Paste!$N$3:$O$250, 2, FALSE))</f>
        <v/>
      </c>
      <c r="S497" s="27">
        <f>VLOOKUP($B497, Paste!$W$3:$Z$10064, IF($H$4="Cap Hit",3, IF($H$4="AAV", 4, 2)), FALSE)</f>
        <v>0.85</v>
      </c>
      <c r="T497" s="11" t="str">
        <f>IF(ISERROR(VLOOKUP(B497, Paste!$Q$3:$Q$245, 1, FALSE)), "", VLOOKUP(B497, Paste!$Q$3:$R$245, 2, FALSE))</f>
        <v>Y</v>
      </c>
      <c r="U497" s="18" t="str">
        <f>IF(VLOOKUP(B497, 'Points&amp;Potential'!$B$7:$O$943, 14, FALSE)=0, "", VLOOKUP(B497, 'Points&amp;Potential'!$B$7:$O$943, 14, FALSE))</f>
        <v/>
      </c>
      <c r="V497" s="7" t="str">
        <f>IF(ISERROR(VLOOKUP(B497, Paste!$T$3:$T$1045, 1, FALSE)), "", VLOOKUP(B497, Paste!$T$3:$U$1144, 2, FALSE))</f>
        <v/>
      </c>
    </row>
    <row r="498" spans="1:22">
      <c r="A498" s="11">
        <v>492</v>
      </c>
      <c r="B498" s="67" t="s">
        <v>522</v>
      </c>
      <c r="C498" s="11">
        <f>VLOOKUP(B498, Paste!$AG$3:$AH$2083, 2, FALSE)</f>
        <v>33.1</v>
      </c>
      <c r="D498" s="11" t="str">
        <f>VLOOKUP($B498, Paste!$A$3:$H$933, 6, FALSE)</f>
        <v>C</v>
      </c>
      <c r="E498" s="11" t="str">
        <f>IFERROR(VLOOKUP($B498, Paste!$J$3:$L$933, 3, FALSE), "")</f>
        <v/>
      </c>
      <c r="F498" s="11" t="str">
        <f>IFERROR(VLOOKUP($B498, Paste!$J$3:$L$933, 2, FALSE), "")</f>
        <v/>
      </c>
      <c r="G498" s="11" t="str">
        <f>VLOOKUP($B498, Paste!$A$3:$H$933, 8, FALSE)</f>
        <v>UFA</v>
      </c>
      <c r="H498" s="71">
        <f>VLOOKUP($B498, Paste!$A$3:$H$933, 2, FALSE)</f>
        <v>36.666666666666664</v>
      </c>
      <c r="I498" s="71">
        <f>VLOOKUP($B498, Paste!$A$3:$H$933, 3, FALSE)</f>
        <v>13.145208700764254</v>
      </c>
      <c r="J498" s="71">
        <f t="shared" si="7"/>
        <v>5.5379246325690765</v>
      </c>
      <c r="K498" s="71">
        <f>VLOOKUP($B498, Paste!$A$3:$H$933, 4, FALSE)</f>
        <v>18.68313333333333</v>
      </c>
      <c r="L498" s="11" t="str">
        <f>IF(ISBLANK(VLOOKUP(B498, 'SOG&amp;PlusMinus'!$B$7:$E$912, 3, FALSE)), "", VLOOKUP(B498,'SOG&amp;PlusMinus'!$B$7:$E$912, 3, FALSE))</f>
        <v>C</v>
      </c>
      <c r="M498" s="11" t="str">
        <f>IF(ISBLANK(VLOOKUP(B498, 'SOG&amp;PlusMinus'!$B$7:$E$912, 4, FALSE)), "", VLOOKUP(B498, 'SOG&amp;PlusMinus'!$B$7:$E$912, 4, FALSE))</f>
        <v/>
      </c>
      <c r="N498" s="71">
        <f>VLOOKUP($B498, Paste!$A$3:$H$933, 5, FALSE)</f>
        <v>5.6410256410256414</v>
      </c>
      <c r="O498" s="11" t="str">
        <f>IF(ISERROR(VLOOKUP(B498, Paste!$AB$3:$AE$2349, 3, FALSE)), "", VLOOKUP(B498, Paste!$AB$3:$AE$2349, 3, FALSE))</f>
        <v/>
      </c>
      <c r="P498" s="11" t="str">
        <f>IF(ISERROR(VLOOKUP(B498, Paste!$AB$3:$AC$2343, 2, FALSE)), "", VLOOKUP(B498, Paste!$AB$3:$AC$2343, 2, FALSE))</f>
        <v/>
      </c>
      <c r="Q498" s="11" t="str">
        <f>IF(ISERROR(VLOOKUP(B498, Paste!$AB$3:$AE$2349, 4, FALSE)), "", VLOOKUP(B498, Paste!$AB$3:$AE$2349, 4, FALSE))</f>
        <v/>
      </c>
      <c r="R498" s="11" t="str">
        <f>IF(ISERROR(VLOOKUP(B498, Paste!$N$3:$N$250, 1, FALSE)), "", VLOOKUP(B498, Paste!$N$3:$O$250, 2, FALSE))</f>
        <v/>
      </c>
      <c r="S498" s="27" t="e">
        <f>VLOOKUP($B498, Paste!$W$3:$Z$10064, IF($H$4="Cap Hit",3, IF($H$4="AAV", 4, 2)), FALSE)</f>
        <v>#N/A</v>
      </c>
      <c r="T498" s="11" t="str">
        <f>IF(ISERROR(VLOOKUP(B498, Paste!$Q$3:$Q$245, 1, FALSE)), "", VLOOKUP(B498, Paste!$Q$3:$R$245, 2, FALSE))</f>
        <v/>
      </c>
      <c r="U498" s="18" t="str">
        <f>IF(VLOOKUP(B498, 'Points&amp;Potential'!$B$7:$O$943, 14, FALSE)=0, "", VLOOKUP(B498, 'Points&amp;Potential'!$B$7:$O$943, 14, FALSE))</f>
        <v/>
      </c>
      <c r="V498" s="7" t="str">
        <f>IF(ISERROR(VLOOKUP(B498, Paste!$T$3:$T$1045, 1, FALSE)), "", VLOOKUP(B498, Paste!$T$3:$U$1144, 2, FALSE))</f>
        <v/>
      </c>
    </row>
    <row r="499" spans="1:22">
      <c r="A499" s="11">
        <v>493</v>
      </c>
      <c r="B499" s="67" t="s">
        <v>523</v>
      </c>
      <c r="C499" s="11">
        <f>VLOOKUP(B499, Paste!$AG$3:$AH$2083, 2, FALSE)</f>
        <v>32.1</v>
      </c>
      <c r="D499" s="11" t="str">
        <f>VLOOKUP($B499, Paste!$A$3:$H$933, 6, FALSE)</f>
        <v>RW</v>
      </c>
      <c r="E499" s="11" t="str">
        <f>IFERROR(VLOOKUP($B499, Paste!$J$3:$L$933, 3, FALSE), "")</f>
        <v/>
      </c>
      <c r="F499" s="11" t="str">
        <f>IFERROR(VLOOKUP($B499, Paste!$J$3:$L$933, 2, FALSE), "")</f>
        <v/>
      </c>
      <c r="G499" s="11" t="str">
        <f>VLOOKUP($B499, Paste!$A$3:$H$933, 8, FALSE)</f>
        <v>MTL</v>
      </c>
      <c r="H499" s="71">
        <f>VLOOKUP($B499, Paste!$A$3:$H$933, 2, FALSE)</f>
        <v>79</v>
      </c>
      <c r="I499" s="71">
        <f>VLOOKUP($B499, Paste!$A$3:$H$933, 3, FALSE)</f>
        <v>12.922561656155581</v>
      </c>
      <c r="J499" s="71">
        <f t="shared" si="7"/>
        <v>5.6743280105110809</v>
      </c>
      <c r="K499" s="71">
        <f>VLOOKUP($B499, Paste!$A$3:$H$933, 4, FALSE)</f>
        <v>18.596889666666662</v>
      </c>
      <c r="L499" s="11" t="str">
        <f>IF(ISBLANK(VLOOKUP(B499, 'SOG&amp;PlusMinus'!$B$7:$E$912, 3, FALSE)), "", VLOOKUP(B499,'SOG&amp;PlusMinus'!$B$7:$E$912, 3, FALSE))</f>
        <v>C</v>
      </c>
      <c r="M499" s="11" t="str">
        <f>IF(ISBLANK(VLOOKUP(B499, 'SOG&amp;PlusMinus'!$B$7:$E$912, 4, FALSE)), "", VLOOKUP(B499, 'SOG&amp;PlusMinus'!$B$7:$E$912, 4, FALSE))</f>
        <v/>
      </c>
      <c r="N499" s="71">
        <f>VLOOKUP($B499, Paste!$A$3:$H$933, 5, FALSE)</f>
        <v>86.865800865800878</v>
      </c>
      <c r="O499" s="11">
        <f>IF(ISERROR(VLOOKUP(B499, Paste!$AB$3:$AE$2349, 3, FALSE)), "", VLOOKUP(B499, Paste!$AB$3:$AE$2349, 3, FALSE))</f>
        <v>142</v>
      </c>
      <c r="P499" s="11">
        <f>IF(ISERROR(VLOOKUP(B499, Paste!$AB$3:$AC$2343, 2, FALSE)), "", VLOOKUP(B499, Paste!$AB$3:$AC$2343, 2, FALSE))</f>
        <v>43</v>
      </c>
      <c r="Q499" s="11">
        <f>IF(ISERROR(VLOOKUP(B499, Paste!$AB$3:$AE$2349, 4, FALSE)), "", VLOOKUP(B499, Paste!$AB$3:$AE$2349, 4, FALSE))</f>
        <v>95</v>
      </c>
      <c r="R499" s="11" t="str">
        <f>IF(ISERROR(VLOOKUP(B499, Paste!$N$3:$N$250, 1, FALSE)), "", VLOOKUP(B499, Paste!$N$3:$O$250, 2, FALSE))</f>
        <v/>
      </c>
      <c r="S499" s="27">
        <f>VLOOKUP($B499, Paste!$W$3:$Z$10064, IF($H$4="Cap Hit",3, IF($H$4="AAV", 4, 2)), FALSE)</f>
        <v>5.5</v>
      </c>
      <c r="T499" s="11" t="str">
        <f>IF(ISERROR(VLOOKUP(B499, Paste!$Q$3:$Q$245, 1, FALSE)), "", VLOOKUP(B499, Paste!$Q$3:$R$245, 2, FALSE))</f>
        <v/>
      </c>
      <c r="U499" s="18" t="str">
        <f>IF(VLOOKUP(B499, 'Points&amp;Potential'!$B$7:$O$943, 14, FALSE)=0, "", VLOOKUP(B499, 'Points&amp;Potential'!$B$7:$O$943, 14, FALSE))</f>
        <v/>
      </c>
      <c r="V499" s="7" t="str">
        <f>IF(ISERROR(VLOOKUP(B499, Paste!$T$3:$T$1045, 1, FALSE)), "", VLOOKUP(B499, Paste!$T$3:$U$1144, 2, FALSE))</f>
        <v/>
      </c>
    </row>
    <row r="500" spans="1:22">
      <c r="A500" s="11">
        <v>494</v>
      </c>
      <c r="B500" s="10" t="s">
        <v>524</v>
      </c>
      <c r="C500" s="11">
        <f>VLOOKUP(B500, Paste!$AG$3:$AH$2083, 2, FALSE)</f>
        <v>26.4</v>
      </c>
      <c r="D500" s="11" t="str">
        <f>VLOOKUP($B500, Paste!$A$3:$H$933, 6, FALSE)</f>
        <v>LD</v>
      </c>
      <c r="E500" s="11">
        <f>IFERROR(VLOOKUP($B500, Paste!$J$3:$L$933, 3, FALSE), "")</f>
        <v>35</v>
      </c>
      <c r="F500" s="11">
        <f>IFERROR(VLOOKUP($B500, Paste!$J$3:$L$933, 2, FALSE), "")</f>
        <v>50</v>
      </c>
      <c r="G500" s="11" t="str">
        <f>VLOOKUP($B500, Paste!$A$3:$H$933, 8, FALSE)</f>
        <v>NYI</v>
      </c>
      <c r="H500" s="71">
        <f>VLOOKUP($B500, Paste!$A$3:$H$933, 2, FALSE)</f>
        <v>66</v>
      </c>
      <c r="I500" s="71">
        <f>VLOOKUP($B500, Paste!$A$3:$H$933, 3, FALSE)</f>
        <v>2.9174560778727452</v>
      </c>
      <c r="J500" s="71">
        <f t="shared" si="7"/>
        <v>15.628543922127257</v>
      </c>
      <c r="K500" s="71">
        <f>VLOOKUP($B500, Paste!$A$3:$H$933, 4, FALSE)</f>
        <v>18.546000000000003</v>
      </c>
      <c r="L500" s="11" t="str">
        <f>IF(ISBLANK(VLOOKUP(B500, 'SOG&amp;PlusMinus'!$B$7:$E$912, 3, FALSE)), "", VLOOKUP(B500,'SOG&amp;PlusMinus'!$B$7:$E$912, 3, FALSE))</f>
        <v>C</v>
      </c>
      <c r="M500" s="11" t="str">
        <f>IF(ISBLANK(VLOOKUP(B500, 'SOG&amp;PlusMinus'!$B$7:$E$912, 4, FALSE)), "", VLOOKUP(B500, 'SOG&amp;PlusMinus'!$B$7:$E$912, 4, FALSE))</f>
        <v/>
      </c>
      <c r="N500" s="71">
        <f>VLOOKUP($B500, Paste!$A$3:$H$933, 5, FALSE)</f>
        <v>18.974999999999998</v>
      </c>
      <c r="O500" s="11">
        <f>IF(ISERROR(VLOOKUP(B500, Paste!$AB$3:$AE$2349, 3, FALSE)), "", VLOOKUP(B500, Paste!$AB$3:$AE$2349, 3, FALSE))</f>
        <v>139</v>
      </c>
      <c r="P500" s="11">
        <f>IF(ISERROR(VLOOKUP(B500, Paste!$AB$3:$AC$2343, 2, FALSE)), "", VLOOKUP(B500, Paste!$AB$3:$AC$2343, 2, FALSE))</f>
        <v>152</v>
      </c>
      <c r="Q500" s="11">
        <f>IF(ISERROR(VLOOKUP(B500, Paste!$AB$3:$AE$2349, 4, FALSE)), "", VLOOKUP(B500, Paste!$AB$3:$AE$2349, 4, FALSE))</f>
        <v>99</v>
      </c>
      <c r="R500" s="11" t="str">
        <f>IF(ISERROR(VLOOKUP(B500, Paste!$N$3:$N$250, 1, FALSE)), "", VLOOKUP(B500, Paste!$N$3:$O$250, 2, FALSE))</f>
        <v/>
      </c>
      <c r="S500" s="27">
        <f>VLOOKUP($B500, Paste!$W$3:$Z$10064, IF($H$4="Cap Hit",3, IF($H$4="AAV", 4, 2)), FALSE)</f>
        <v>6.25</v>
      </c>
      <c r="T500" s="11" t="str">
        <f>IF(ISERROR(VLOOKUP(B500, Paste!$Q$3:$Q$245, 1, FALSE)), "", VLOOKUP(B500, Paste!$Q$3:$R$245, 2, FALSE))</f>
        <v>Y</v>
      </c>
      <c r="U500" s="18" t="str">
        <f>IF(VLOOKUP(B500, 'Points&amp;Potential'!$B$7:$O$943, 14, FALSE)=0, "", VLOOKUP(B500, 'Points&amp;Potential'!$B$7:$O$943, 14, FALSE))</f>
        <v/>
      </c>
      <c r="V500" s="7" t="str">
        <f>IF(ISERROR(VLOOKUP(B500, Paste!$T$3:$T$1045, 1, FALSE)), "", VLOOKUP(B500, Paste!$T$3:$U$1144, 2, FALSE))</f>
        <v/>
      </c>
    </row>
    <row r="501" spans="1:22">
      <c r="A501" s="11">
        <v>495</v>
      </c>
      <c r="B501" s="67" t="s">
        <v>525</v>
      </c>
      <c r="C501" s="11">
        <f>VLOOKUP(B501, Paste!$AG$3:$AH$2083, 2, FALSE)</f>
        <v>25.9</v>
      </c>
      <c r="D501" s="11" t="str">
        <f>VLOOKUP($B501, Paste!$A$3:$H$933, 6, FALSE)</f>
        <v>C</v>
      </c>
      <c r="E501" s="11">
        <f>IFERROR(VLOOKUP($B501, Paste!$J$3:$L$933, 3, FALSE), "")</f>
        <v>37</v>
      </c>
      <c r="F501" s="11">
        <f>IFERROR(VLOOKUP($B501, Paste!$J$3:$L$933, 2, FALSE), "")</f>
        <v>58</v>
      </c>
      <c r="G501" s="11" t="str">
        <f>VLOOKUP($B501, Paste!$A$3:$H$933, 8, FALSE)</f>
        <v>CAR</v>
      </c>
      <c r="H501" s="71">
        <f>VLOOKUP($B501, Paste!$A$3:$H$933, 2, FALSE)</f>
        <v>68.333333333333329</v>
      </c>
      <c r="I501" s="71">
        <f>VLOOKUP($B501, Paste!$A$3:$H$933, 3, FALSE)</f>
        <v>7.0604426559373668</v>
      </c>
      <c r="J501" s="71">
        <f t="shared" si="7"/>
        <v>11.460586640937636</v>
      </c>
      <c r="K501" s="71">
        <f>VLOOKUP($B501, Paste!$A$3:$H$933, 4, FALSE)</f>
        <v>18.521029296875003</v>
      </c>
      <c r="L501" s="11" t="str">
        <f>IF(ISBLANK(VLOOKUP(B501, 'SOG&amp;PlusMinus'!$B$7:$E$912, 3, FALSE)), "", VLOOKUP(B501,'SOG&amp;PlusMinus'!$B$7:$E$912, 3, FALSE))</f>
        <v>C</v>
      </c>
      <c r="M501" s="11" t="str">
        <f>IF(ISBLANK(VLOOKUP(B501, 'SOG&amp;PlusMinus'!$B$7:$E$912, 4, FALSE)), "", VLOOKUP(B501, 'SOG&amp;PlusMinus'!$B$7:$E$912, 4, FALSE))</f>
        <v/>
      </c>
      <c r="N501" s="71">
        <f>VLOOKUP($B501, Paste!$A$3:$H$933, 5, FALSE)</f>
        <v>32.278056951423785</v>
      </c>
      <c r="O501" s="11">
        <f>IF(ISERROR(VLOOKUP(B501, Paste!$AB$3:$AE$2349, 3, FALSE)), "", VLOOKUP(B501, Paste!$AB$3:$AE$2349, 3, FALSE))</f>
        <v>85</v>
      </c>
      <c r="P501" s="11">
        <f>IF(ISERROR(VLOOKUP(B501, Paste!$AB$3:$AC$2343, 2, FALSE)), "", VLOOKUP(B501, Paste!$AB$3:$AC$2343, 2, FALSE))</f>
        <v>27</v>
      </c>
      <c r="Q501" s="11">
        <f>IF(ISERROR(VLOOKUP(B501, Paste!$AB$3:$AE$2349, 4, FALSE)), "", VLOOKUP(B501, Paste!$AB$3:$AE$2349, 4, FALSE))</f>
        <v>75</v>
      </c>
      <c r="R501" s="11" t="str">
        <f>IF(ISERROR(VLOOKUP(B501, Paste!$N$3:$N$250, 1, FALSE)), "", VLOOKUP(B501, Paste!$N$3:$O$250, 2, FALSE))</f>
        <v/>
      </c>
      <c r="S501" s="27">
        <f>VLOOKUP($B501, Paste!$W$3:$Z$10064, IF($H$4="Cap Hit",3, IF($H$4="AAV", 4, 2)), FALSE)</f>
        <v>4.82</v>
      </c>
      <c r="T501" s="11" t="str">
        <f>IF(ISERROR(VLOOKUP(B501, Paste!$Q$3:$Q$245, 1, FALSE)), "", VLOOKUP(B501, Paste!$Q$3:$R$245, 2, FALSE))</f>
        <v/>
      </c>
      <c r="U501" s="18" t="str">
        <f>IF(VLOOKUP(B501, 'Points&amp;Potential'!$B$7:$O$943, 14, FALSE)=0, "", VLOOKUP(B501, 'Points&amp;Potential'!$B$7:$O$943, 14, FALSE))</f>
        <v/>
      </c>
      <c r="V501" s="7" t="str">
        <f>IF(ISERROR(VLOOKUP(B501, Paste!$T$3:$T$1045, 1, FALSE)), "", VLOOKUP(B501, Paste!$T$3:$U$1144, 2, FALSE))</f>
        <v/>
      </c>
    </row>
    <row r="502" spans="1:22">
      <c r="A502" s="11">
        <v>496</v>
      </c>
      <c r="B502" s="67" t="s">
        <v>526</v>
      </c>
      <c r="C502" s="11">
        <f>VLOOKUP(B502, Paste!$AG$3:$AH$2083, 2, FALSE)</f>
        <v>25.5</v>
      </c>
      <c r="D502" s="11" t="str">
        <f>VLOOKUP($B502, Paste!$A$3:$H$933, 6, FALSE)</f>
        <v>LW</v>
      </c>
      <c r="E502" s="11">
        <f>IFERROR(VLOOKUP($B502, Paste!$J$3:$L$933, 3, FALSE), "")</f>
        <v>35</v>
      </c>
      <c r="F502" s="11">
        <f>IFERROR(VLOOKUP($B502, Paste!$J$3:$L$933, 2, FALSE), "")</f>
        <v>57</v>
      </c>
      <c r="G502" s="11" t="str">
        <f>VLOOKUP($B502, Paste!$A$3:$H$933, 8, FALSE)</f>
        <v>NSH</v>
      </c>
      <c r="H502" s="71">
        <f>VLOOKUP($B502, Paste!$A$3:$H$933, 2, FALSE)</f>
        <v>65.333333333333343</v>
      </c>
      <c r="I502" s="71">
        <f>VLOOKUP($B502, Paste!$A$3:$H$933, 3, FALSE)</f>
        <v>8.4288230243912654</v>
      </c>
      <c r="J502" s="71">
        <f t="shared" si="7"/>
        <v>10.078551836719848</v>
      </c>
      <c r="K502" s="71">
        <f>VLOOKUP($B502, Paste!$A$3:$H$933, 4, FALSE)</f>
        <v>18.507374861111114</v>
      </c>
      <c r="L502" s="11" t="str">
        <f>IF(ISBLANK(VLOOKUP(B502, 'SOG&amp;PlusMinus'!$B$7:$E$912, 3, FALSE)), "", VLOOKUP(B502,'SOG&amp;PlusMinus'!$B$7:$E$912, 3, FALSE))</f>
        <v>C</v>
      </c>
      <c r="M502" s="11" t="str">
        <f>IF(ISBLANK(VLOOKUP(B502, 'SOG&amp;PlusMinus'!$B$7:$E$912, 4, FALSE)), "", VLOOKUP(B502, 'SOG&amp;PlusMinus'!$B$7:$E$912, 4, FALSE))</f>
        <v/>
      </c>
      <c r="N502" s="71">
        <f>VLOOKUP($B502, Paste!$A$3:$H$933, 5, FALSE)</f>
        <v>30.603508771929828</v>
      </c>
      <c r="O502" s="11">
        <f>IF(ISERROR(VLOOKUP(B502, Paste!$AB$3:$AE$2349, 3, FALSE)), "", VLOOKUP(B502, Paste!$AB$3:$AE$2349, 3, FALSE))</f>
        <v>82</v>
      </c>
      <c r="P502" s="11">
        <f>IF(ISERROR(VLOOKUP(B502, Paste!$AB$3:$AC$2343, 2, FALSE)), "", VLOOKUP(B502, Paste!$AB$3:$AC$2343, 2, FALSE))</f>
        <v>20</v>
      </c>
      <c r="Q502" s="11">
        <f>IF(ISERROR(VLOOKUP(B502, Paste!$AB$3:$AE$2349, 4, FALSE)), "", VLOOKUP(B502, Paste!$AB$3:$AE$2349, 4, FALSE))</f>
        <v>72</v>
      </c>
      <c r="R502" s="11" t="str">
        <f>IF(ISERROR(VLOOKUP(B502, Paste!$N$3:$N$250, 1, FALSE)), "", VLOOKUP(B502, Paste!$N$3:$O$250, 2, FALSE))</f>
        <v/>
      </c>
      <c r="S502" s="27">
        <f>VLOOKUP($B502, Paste!$W$3:$Z$10064, IF($H$4="Cap Hit",3, IF($H$4="AAV", 4, 2)), FALSE)</f>
        <v>3</v>
      </c>
      <c r="T502" s="11" t="str">
        <f>IF(ISERROR(VLOOKUP(B502, Paste!$Q$3:$Q$245, 1, FALSE)), "", VLOOKUP(B502, Paste!$Q$3:$R$245, 2, FALSE))</f>
        <v/>
      </c>
      <c r="U502" s="18" t="str">
        <f>IF(VLOOKUP(B502, 'Points&amp;Potential'!$B$7:$O$943, 14, FALSE)=0, "", VLOOKUP(B502, 'Points&amp;Potential'!$B$7:$O$943, 14, FALSE))</f>
        <v/>
      </c>
      <c r="V502" s="7" t="str">
        <f>IF(ISERROR(VLOOKUP(B502, Paste!$T$3:$T$1045, 1, FALSE)), "", VLOOKUP(B502, Paste!$T$3:$U$1144, 2, FALSE))</f>
        <v/>
      </c>
    </row>
    <row r="503" spans="1:22">
      <c r="A503" s="11">
        <v>497</v>
      </c>
      <c r="B503" s="67" t="s">
        <v>527</v>
      </c>
      <c r="C503" s="11">
        <f>VLOOKUP(B503, Paste!$AG$3:$AH$2083, 2, FALSE)</f>
        <v>22.2</v>
      </c>
      <c r="D503" s="11" t="str">
        <f>VLOOKUP($B503, Paste!$A$3:$H$933, 6, FALSE)</f>
        <v>LW</v>
      </c>
      <c r="E503" s="11">
        <f>IFERROR(VLOOKUP($B503, Paste!$J$3:$L$933, 3, FALSE), "")</f>
        <v>40</v>
      </c>
      <c r="F503" s="11">
        <f>IFERROR(VLOOKUP($B503, Paste!$J$3:$L$933, 2, FALSE), "")</f>
        <v>70</v>
      </c>
      <c r="G503" s="11" t="str">
        <f>VLOOKUP($B503, Paste!$A$3:$H$933, 8, FALSE)</f>
        <v>EDM</v>
      </c>
      <c r="H503" s="71">
        <f>VLOOKUP($B503, Paste!$A$3:$H$933, 2, FALSE)</f>
        <v>65</v>
      </c>
      <c r="I503" s="71">
        <f>VLOOKUP($B503, Paste!$A$3:$H$933, 3, FALSE)</f>
        <v>9.75</v>
      </c>
      <c r="J503" s="71">
        <f t="shared" si="7"/>
        <v>8.7383359374999969</v>
      </c>
      <c r="K503" s="71">
        <f>VLOOKUP($B503, Paste!$A$3:$H$933, 4, FALSE)</f>
        <v>18.488335937499997</v>
      </c>
      <c r="L503" s="11" t="str">
        <f>IF(ISBLANK(VLOOKUP(B503, 'SOG&amp;PlusMinus'!$B$7:$E$912, 3, FALSE)), "", VLOOKUP(B503,'SOG&amp;PlusMinus'!$B$7:$E$912, 3, FALSE))</f>
        <v>C</v>
      </c>
      <c r="M503" s="11">
        <f>IF(ISBLANK(VLOOKUP(B503, 'SOG&amp;PlusMinus'!$B$7:$E$912, 4, FALSE)), "", VLOOKUP(B503, 'SOG&amp;PlusMinus'!$B$7:$E$912, 4, FALSE))</f>
        <v>2</v>
      </c>
      <c r="N503" s="71">
        <f>VLOOKUP($B503, Paste!$A$3:$H$933, 5, FALSE)</f>
        <v>11.7</v>
      </c>
      <c r="O503" s="11">
        <f>IF(ISERROR(VLOOKUP(B503, Paste!$AB$3:$AE$2349, 3, FALSE)), "", VLOOKUP(B503, Paste!$AB$3:$AE$2349, 3, FALSE))</f>
        <v>20</v>
      </c>
      <c r="P503" s="11">
        <f>IF(ISERROR(VLOOKUP(B503, Paste!$AB$3:$AC$2343, 2, FALSE)), "", VLOOKUP(B503, Paste!$AB$3:$AC$2343, 2, FALSE))</f>
        <v>13</v>
      </c>
      <c r="Q503" s="11">
        <f>IF(ISERROR(VLOOKUP(B503, Paste!$AB$3:$AE$2349, 4, FALSE)), "", VLOOKUP(B503, Paste!$AB$3:$AE$2349, 4, FALSE))</f>
        <v>85</v>
      </c>
      <c r="R503" s="11">
        <f>IF(ISERROR(VLOOKUP(B503, Paste!$N$3:$N$250, 1, FALSE)), "", VLOOKUP(B503, Paste!$N$3:$O$250, 2, FALSE))</f>
        <v>40</v>
      </c>
      <c r="S503" s="27">
        <f>VLOOKUP($B503, Paste!$W$3:$Z$10064, IF($H$4="Cap Hit",3, IF($H$4="AAV", 4, 2)), FALSE)</f>
        <v>1.6166670000000001</v>
      </c>
      <c r="T503" s="11" t="str">
        <f>IF(ISERROR(VLOOKUP(B503, Paste!$Q$3:$Q$245, 1, FALSE)), "", VLOOKUP(B503, Paste!$Q$3:$R$245, 2, FALSE))</f>
        <v/>
      </c>
      <c r="U503" s="18" t="str">
        <f>IF(VLOOKUP(B503, 'Points&amp;Potential'!$B$7:$O$943, 14, FALSE)=0, "", VLOOKUP(B503, 'Points&amp;Potential'!$B$7:$O$943, 14, FALSE))</f>
        <v/>
      </c>
      <c r="V503" s="7" t="str">
        <f>IF(ISERROR(VLOOKUP(B503, Paste!$T$3:$T$1045, 1, FALSE)), "", VLOOKUP(B503, Paste!$T$3:$U$1144, 2, FALSE))</f>
        <v/>
      </c>
    </row>
    <row r="504" spans="1:22">
      <c r="A504" s="11">
        <v>498</v>
      </c>
      <c r="B504" s="67" t="s">
        <v>528</v>
      </c>
      <c r="C504" s="11">
        <f>VLOOKUP(B504, Paste!$AG$3:$AH$2083, 2, FALSE)</f>
        <v>27.2</v>
      </c>
      <c r="D504" s="11" t="str">
        <f>VLOOKUP($B504, Paste!$A$3:$H$933, 6, FALSE)</f>
        <v>C</v>
      </c>
      <c r="E504" s="11">
        <f>IFERROR(VLOOKUP($B504, Paste!$J$3:$L$933, 3, FALSE), "")</f>
        <v>38</v>
      </c>
      <c r="F504" s="11">
        <f>IFERROR(VLOOKUP($B504, Paste!$J$3:$L$933, 2, FALSE), "")</f>
        <v>65</v>
      </c>
      <c r="G504" s="11" t="str">
        <f>VLOOKUP($B504, Paste!$A$3:$H$933, 8, FALSE)</f>
        <v>DET</v>
      </c>
      <c r="H504" s="71">
        <f>VLOOKUP($B504, Paste!$A$3:$H$933, 2, FALSE)</f>
        <v>74</v>
      </c>
      <c r="I504" s="71">
        <f>VLOOKUP($B504, Paste!$A$3:$H$933, 3, FALSE)</f>
        <v>9.2209508672122809</v>
      </c>
      <c r="J504" s="71">
        <f t="shared" si="7"/>
        <v>9.2392579452877222</v>
      </c>
      <c r="K504" s="71">
        <f>VLOOKUP($B504, Paste!$A$3:$H$933, 4, FALSE)</f>
        <v>18.460208812500003</v>
      </c>
      <c r="L504" s="11" t="str">
        <f>IF(ISBLANK(VLOOKUP(B504, 'SOG&amp;PlusMinus'!$B$7:$E$912, 3, FALSE)), "", VLOOKUP(B504,'SOG&amp;PlusMinus'!$B$7:$E$912, 3, FALSE))</f>
        <v>D</v>
      </c>
      <c r="M504" s="11" t="str">
        <f>IF(ISBLANK(VLOOKUP(B504, 'SOG&amp;PlusMinus'!$B$7:$E$912, 4, FALSE)), "", VLOOKUP(B504, 'SOG&amp;PlusMinus'!$B$7:$E$912, 4, FALSE))</f>
        <v/>
      </c>
      <c r="N504" s="71">
        <f>VLOOKUP($B504, Paste!$A$3:$H$933, 5, FALSE)</f>
        <v>27.064814814814817</v>
      </c>
      <c r="O504" s="11">
        <f>IF(ISERROR(VLOOKUP(B504, Paste!$AB$3:$AE$2349, 3, FALSE)), "", VLOOKUP(B504, Paste!$AB$3:$AE$2349, 3, FALSE))</f>
        <v>93</v>
      </c>
      <c r="P504" s="11">
        <f>IF(ISERROR(VLOOKUP(B504, Paste!$AB$3:$AC$2343, 2, FALSE)), "", VLOOKUP(B504, Paste!$AB$3:$AC$2343, 2, FALSE))</f>
        <v>69</v>
      </c>
      <c r="Q504" s="11">
        <f>IF(ISERROR(VLOOKUP(B504, Paste!$AB$3:$AE$2349, 4, FALSE)), "", VLOOKUP(B504, Paste!$AB$3:$AE$2349, 4, FALSE))</f>
        <v>81</v>
      </c>
      <c r="R504" s="11" t="str">
        <f>IF(ISERROR(VLOOKUP(B504, Paste!$N$3:$N$250, 1, FALSE)), "", VLOOKUP(B504, Paste!$N$3:$O$250, 2, FALSE))</f>
        <v/>
      </c>
      <c r="S504" s="27">
        <f>VLOOKUP($B504, Paste!$W$3:$Z$10064, IF($H$4="Cap Hit",3, IF($H$4="AAV", 4, 2)), FALSE)</f>
        <v>3.2</v>
      </c>
      <c r="T504" s="11" t="str">
        <f>IF(ISERROR(VLOOKUP(B504, Paste!$Q$3:$Q$245, 1, FALSE)), "", VLOOKUP(B504, Paste!$Q$3:$R$245, 2, FALSE))</f>
        <v/>
      </c>
      <c r="U504" s="18" t="str">
        <f>IF(VLOOKUP(B504, 'Points&amp;Potential'!$B$7:$O$943, 14, FALSE)=0, "", VLOOKUP(B504, 'Points&amp;Potential'!$B$7:$O$943, 14, FALSE))</f>
        <v/>
      </c>
      <c r="V504" s="7" t="str">
        <f>IF(ISERROR(VLOOKUP(B504, Paste!$T$3:$T$1045, 1, FALSE)), "", VLOOKUP(B504, Paste!$T$3:$U$1144, 2, FALSE))</f>
        <v/>
      </c>
    </row>
    <row r="505" spans="1:22">
      <c r="A505" s="11">
        <v>499</v>
      </c>
      <c r="B505" s="67" t="s">
        <v>529</v>
      </c>
      <c r="C505" s="11">
        <f>VLOOKUP(B505, Paste!$AG$3:$AH$2083, 2, FALSE)</f>
        <v>29.7</v>
      </c>
      <c r="D505" s="11" t="str">
        <f>VLOOKUP($B505, Paste!$A$3:$H$933, 6, FALSE)</f>
        <v>RW</v>
      </c>
      <c r="E505" s="11" t="str">
        <f>IFERROR(VLOOKUP($B505, Paste!$J$3:$L$933, 3, FALSE), "")</f>
        <v/>
      </c>
      <c r="F505" s="11" t="str">
        <f>IFERROR(VLOOKUP($B505, Paste!$J$3:$L$933, 2, FALSE), "")</f>
        <v/>
      </c>
      <c r="G505" s="11" t="str">
        <f>VLOOKUP($B505, Paste!$A$3:$H$933, 8, FALSE)</f>
        <v>SJS</v>
      </c>
      <c r="H505" s="71">
        <f>VLOOKUP($B505, Paste!$A$3:$H$933, 2, FALSE)</f>
        <v>51.666666666666664</v>
      </c>
      <c r="I505" s="71">
        <f>VLOOKUP($B505, Paste!$A$3:$H$933, 3, FALSE)</f>
        <v>10.333333333333334</v>
      </c>
      <c r="J505" s="71">
        <f t="shared" si="7"/>
        <v>7.8769105555555523</v>
      </c>
      <c r="K505" s="71">
        <f>VLOOKUP($B505, Paste!$A$3:$H$933, 4, FALSE)</f>
        <v>18.210243888888886</v>
      </c>
      <c r="L505" s="11" t="str">
        <f>IF(ISBLANK(VLOOKUP(B505, 'SOG&amp;PlusMinus'!$B$7:$E$912, 3, FALSE)), "", VLOOKUP(B505,'SOG&amp;PlusMinus'!$B$7:$E$912, 3, FALSE))</f>
        <v>C</v>
      </c>
      <c r="M505" s="11" t="str">
        <f>IF(ISBLANK(VLOOKUP(B505, 'SOG&amp;PlusMinus'!$B$7:$E$912, 4, FALSE)), "", VLOOKUP(B505, 'SOG&amp;PlusMinus'!$B$7:$E$912, 4, FALSE))</f>
        <v/>
      </c>
      <c r="N505" s="71">
        <f>VLOOKUP($B505, Paste!$A$3:$H$933, 5, FALSE)</f>
        <v>12.483221476510067</v>
      </c>
      <c r="O505" s="11">
        <f>IF(ISERROR(VLOOKUP(B505, Paste!$AB$3:$AE$2349, 3, FALSE)), "", VLOOKUP(B505, Paste!$AB$3:$AE$2349, 3, FALSE))</f>
        <v>42</v>
      </c>
      <c r="P505" s="11">
        <f>IF(ISERROR(VLOOKUP(B505, Paste!$AB$3:$AC$2343, 2, FALSE)), "", VLOOKUP(B505, Paste!$AB$3:$AC$2343, 2, FALSE))</f>
        <v>23</v>
      </c>
      <c r="Q505" s="11">
        <f>IF(ISERROR(VLOOKUP(B505, Paste!$AB$3:$AE$2349, 4, FALSE)), "", VLOOKUP(B505, Paste!$AB$3:$AE$2349, 4, FALSE))</f>
        <v>67</v>
      </c>
      <c r="R505" s="11" t="str">
        <f>IF(ISERROR(VLOOKUP(B505, Paste!$N$3:$N$250, 1, FALSE)), "", VLOOKUP(B505, Paste!$N$3:$O$250, 2, FALSE))</f>
        <v/>
      </c>
      <c r="S505" s="27">
        <f>VLOOKUP($B505, Paste!$W$3:$Z$10064, IF($H$4="Cap Hit",3, IF($H$4="AAV", 4, 2)), FALSE)</f>
        <v>2</v>
      </c>
      <c r="T505" s="11" t="str">
        <f>IF(ISERROR(VLOOKUP(B505, Paste!$Q$3:$Q$245, 1, FALSE)), "", VLOOKUP(B505, Paste!$Q$3:$R$245, 2, FALSE))</f>
        <v/>
      </c>
      <c r="U505" s="18" t="str">
        <f>IF(VLOOKUP(B505, 'Points&amp;Potential'!$B$7:$O$943, 14, FALSE)=0, "", VLOOKUP(B505, 'Points&amp;Potential'!$B$7:$O$943, 14, FALSE))</f>
        <v/>
      </c>
      <c r="V505" s="7" t="str">
        <f>IF(ISERROR(VLOOKUP(B505, Paste!$T$3:$T$1045, 1, FALSE)), "", VLOOKUP(B505, Paste!$T$3:$U$1144, 2, FALSE))</f>
        <v/>
      </c>
    </row>
    <row r="506" spans="1:22">
      <c r="A506" s="11">
        <v>500</v>
      </c>
      <c r="B506" s="67" t="s">
        <v>530</v>
      </c>
      <c r="C506" s="11">
        <f>VLOOKUP(B506, Paste!$AG$3:$AH$2083, 2, FALSE)</f>
        <v>21.4</v>
      </c>
      <c r="D506" s="11" t="str">
        <f>VLOOKUP($B506, Paste!$A$3:$H$933, 6, FALSE)</f>
        <v>LD</v>
      </c>
      <c r="E506" s="11">
        <f>IFERROR(VLOOKUP($B506, Paste!$J$3:$L$933, 3, FALSE), "")</f>
        <v>30</v>
      </c>
      <c r="F506" s="11">
        <f>IFERROR(VLOOKUP($B506, Paste!$J$3:$L$933, 2, FALSE), "")</f>
        <v>47</v>
      </c>
      <c r="G506" s="11" t="str">
        <f>VLOOKUP($B506, Paste!$A$3:$H$933, 8, FALSE)</f>
        <v>STL</v>
      </c>
      <c r="H506" s="71">
        <f>VLOOKUP($B506, Paste!$A$3:$H$933, 2, FALSE)</f>
        <v>79</v>
      </c>
      <c r="I506" s="71">
        <f>VLOOKUP($B506, Paste!$A$3:$H$933, 3, FALSE)</f>
        <v>9.3467843137254913</v>
      </c>
      <c r="J506" s="71">
        <f t="shared" si="7"/>
        <v>8.5902199987745096</v>
      </c>
      <c r="K506" s="71">
        <f>VLOOKUP($B506, Paste!$A$3:$H$933, 4, FALSE)</f>
        <v>17.937004312500001</v>
      </c>
      <c r="L506" s="11" t="str">
        <f>IF(ISBLANK(VLOOKUP(B506, 'SOG&amp;PlusMinus'!$B$7:$E$912, 3, FALSE)), "", VLOOKUP(B506,'SOG&amp;PlusMinus'!$B$7:$E$912, 3, FALSE))</f>
        <v>C</v>
      </c>
      <c r="M506" s="11" t="str">
        <f>IF(ISBLANK(VLOOKUP(B506, 'SOG&amp;PlusMinus'!$B$7:$E$912, 4, FALSE)), "", VLOOKUP(B506, 'SOG&amp;PlusMinus'!$B$7:$E$912, 4, FALSE))</f>
        <v/>
      </c>
      <c r="N506" s="71">
        <f>VLOOKUP($B506, Paste!$A$3:$H$933, 5, FALSE)</f>
        <v>10.27</v>
      </c>
      <c r="O506" s="11">
        <f>IF(ISERROR(VLOOKUP(B506, Paste!$AB$3:$AE$2349, 3, FALSE)), "", VLOOKUP(B506, Paste!$AB$3:$AE$2349, 3, FALSE))</f>
        <v>41</v>
      </c>
      <c r="P506" s="11">
        <f>IF(ISERROR(VLOOKUP(B506, Paste!$AB$3:$AC$2343, 2, FALSE)), "", VLOOKUP(B506, Paste!$AB$3:$AC$2343, 2, FALSE))</f>
        <v>71</v>
      </c>
      <c r="Q506" s="11">
        <f>IF(ISERROR(VLOOKUP(B506, Paste!$AB$3:$AE$2349, 4, FALSE)), "", VLOOKUP(B506, Paste!$AB$3:$AE$2349, 4, FALSE))</f>
        <v>103</v>
      </c>
      <c r="R506" s="11" t="str">
        <f>IF(ISERROR(VLOOKUP(B506, Paste!$N$3:$N$250, 1, FALSE)), "", VLOOKUP(B506, Paste!$N$3:$O$250, 2, FALSE))</f>
        <v/>
      </c>
      <c r="S506" s="27">
        <f>VLOOKUP($B506, Paste!$W$3:$Z$10064, IF($H$4="Cap Hit",3, IF($H$4="AAV", 4, 2)), FALSE)</f>
        <v>0.91833299999999995</v>
      </c>
      <c r="T506" s="11" t="str">
        <f>IF(ISERROR(VLOOKUP(B506, Paste!$Q$3:$Q$245, 1, FALSE)), "", VLOOKUP(B506, Paste!$Q$3:$R$245, 2, FALSE))</f>
        <v/>
      </c>
      <c r="U506" s="18" t="str">
        <f>IF(VLOOKUP(B506, 'Points&amp;Potential'!$B$7:$O$943, 14, FALSE)=0, "", VLOOKUP(B506, 'Points&amp;Potential'!$B$7:$O$943, 14, FALSE))</f>
        <v/>
      </c>
      <c r="V506" s="7" t="str">
        <f>IF(ISERROR(VLOOKUP(B506, Paste!$T$3:$T$1045, 1, FALSE)), "", VLOOKUP(B506, Paste!$T$3:$U$1144, 2, FALSE))</f>
        <v>Y</v>
      </c>
    </row>
    <row r="507" spans="1:22">
      <c r="A507" s="11">
        <v>501</v>
      </c>
      <c r="B507" s="67" t="s">
        <v>531</v>
      </c>
      <c r="C507" s="11">
        <f>VLOOKUP(B507, Paste!$AG$3:$AH$2083, 2, FALSE)</f>
        <v>32.4</v>
      </c>
      <c r="D507" s="11" t="str">
        <f>VLOOKUP($B507, Paste!$A$3:$H$933, 6, FALSE)</f>
        <v>LW</v>
      </c>
      <c r="E507" s="11" t="str">
        <f>IFERROR(VLOOKUP($B507, Paste!$J$3:$L$933, 3, FALSE), "")</f>
        <v/>
      </c>
      <c r="F507" s="11" t="str">
        <f>IFERROR(VLOOKUP($B507, Paste!$J$3:$L$933, 2, FALSE), "")</f>
        <v/>
      </c>
      <c r="G507" s="11" t="str">
        <f>VLOOKUP($B507, Paste!$A$3:$H$933, 8, FALSE)</f>
        <v>TBL</v>
      </c>
      <c r="H507" s="71">
        <f>VLOOKUP($B507, Paste!$A$3:$H$933, 2, FALSE)</f>
        <v>75</v>
      </c>
      <c r="I507" s="71">
        <f>VLOOKUP($B507, Paste!$A$3:$H$933, 3, FALSE)</f>
        <v>6.6600568119869124</v>
      </c>
      <c r="J507" s="71">
        <f t="shared" si="7"/>
        <v>11.237859854679762</v>
      </c>
      <c r="K507" s="71">
        <f>VLOOKUP($B507, Paste!$A$3:$H$933, 4, FALSE)</f>
        <v>17.897916666666674</v>
      </c>
      <c r="L507" s="11" t="str">
        <f>IF(ISBLANK(VLOOKUP(B507, 'SOG&amp;PlusMinus'!$B$7:$E$912, 3, FALSE)), "", VLOOKUP(B507,'SOG&amp;PlusMinus'!$B$7:$E$912, 3, FALSE))</f>
        <v>C</v>
      </c>
      <c r="M507" s="11" t="str">
        <f>IF(ISBLANK(VLOOKUP(B507, 'SOG&amp;PlusMinus'!$B$7:$E$912, 4, FALSE)), "", VLOOKUP(B507, 'SOG&amp;PlusMinus'!$B$7:$E$912, 4, FALSE))</f>
        <v/>
      </c>
      <c r="N507" s="71">
        <f>VLOOKUP($B507, Paste!$A$3:$H$933, 5, FALSE)</f>
        <v>33.904109589041092</v>
      </c>
      <c r="O507" s="11">
        <f>IF(ISERROR(VLOOKUP(B507, Paste!$AB$3:$AE$2349, 3, FALSE)), "", VLOOKUP(B507, Paste!$AB$3:$AE$2349, 3, FALSE))</f>
        <v>165</v>
      </c>
      <c r="P507" s="11">
        <f>IF(ISERROR(VLOOKUP(B507, Paste!$AB$3:$AC$2343, 2, FALSE)), "", VLOOKUP(B507, Paste!$AB$3:$AC$2343, 2, FALSE))</f>
        <v>45</v>
      </c>
      <c r="Q507" s="11">
        <f>IF(ISERROR(VLOOKUP(B507, Paste!$AB$3:$AE$2349, 4, FALSE)), "", VLOOKUP(B507, Paste!$AB$3:$AE$2349, 4, FALSE))</f>
        <v>75</v>
      </c>
      <c r="R507" s="11" t="str">
        <f>IF(ISERROR(VLOOKUP(B507, Paste!$N$3:$N$250, 1, FALSE)), "", VLOOKUP(B507, Paste!$N$3:$O$250, 2, FALSE))</f>
        <v/>
      </c>
      <c r="S507" s="27">
        <f>VLOOKUP($B507, Paste!$W$3:$Z$10064, IF($H$4="Cap Hit",3, IF($H$4="AAV", 4, 2)), FALSE)</f>
        <v>0.85</v>
      </c>
      <c r="T507" s="11" t="str">
        <f>IF(ISERROR(VLOOKUP(B507, Paste!$Q$3:$Q$245, 1, FALSE)), "", VLOOKUP(B507, Paste!$Q$3:$R$245, 2, FALSE))</f>
        <v/>
      </c>
      <c r="U507" s="18" t="str">
        <f>IF(VLOOKUP(B507, 'Points&amp;Potential'!$B$7:$O$943, 14, FALSE)=0, "", VLOOKUP(B507, 'Points&amp;Potential'!$B$7:$O$943, 14, FALSE))</f>
        <v/>
      </c>
      <c r="V507" s="7" t="str">
        <f>IF(ISERROR(VLOOKUP(B507, Paste!$T$3:$T$1045, 1, FALSE)), "", VLOOKUP(B507, Paste!$T$3:$U$1144, 2, FALSE))</f>
        <v/>
      </c>
    </row>
    <row r="508" spans="1:22">
      <c r="A508" s="11">
        <v>502</v>
      </c>
      <c r="B508" s="67" t="s">
        <v>532</v>
      </c>
      <c r="C508" s="11">
        <f>VLOOKUP(B508, Paste!$AG$3:$AH$2083, 2, FALSE)</f>
        <v>25.3</v>
      </c>
      <c r="D508" s="11" t="str">
        <f>VLOOKUP($B508, Paste!$A$3:$H$933, 6, FALSE)</f>
        <v>LD</v>
      </c>
      <c r="E508" s="11" t="str">
        <f>IFERROR(VLOOKUP($B508, Paste!$J$3:$L$933, 3, FALSE), "")</f>
        <v/>
      </c>
      <c r="F508" s="11" t="str">
        <f>IFERROR(VLOOKUP($B508, Paste!$J$3:$L$933, 2, FALSE), "")</f>
        <v/>
      </c>
      <c r="G508" s="11" t="str">
        <f>VLOOKUP($B508, Paste!$A$3:$H$933, 8, FALSE)</f>
        <v>NYR</v>
      </c>
      <c r="H508" s="71">
        <f>VLOOKUP($B508, Paste!$A$3:$H$933, 2, FALSE)</f>
        <v>75</v>
      </c>
      <c r="I508" s="71">
        <f>VLOOKUP($B508, Paste!$A$3:$H$933, 3, FALSE)</f>
        <v>5.7834970552039389</v>
      </c>
      <c r="J508" s="71">
        <f t="shared" si="7"/>
        <v>12.06814356979606</v>
      </c>
      <c r="K508" s="71">
        <f>VLOOKUP($B508, Paste!$A$3:$H$933, 4, FALSE)</f>
        <v>17.851640624999998</v>
      </c>
      <c r="L508" s="11" t="str">
        <f>IF(ISBLANK(VLOOKUP(B508, 'SOG&amp;PlusMinus'!$B$7:$E$912, 3, FALSE)), "", VLOOKUP(B508,'SOG&amp;PlusMinus'!$B$7:$E$912, 3, FALSE))</f>
        <v>C</v>
      </c>
      <c r="M508" s="11" t="str">
        <f>IF(ISBLANK(VLOOKUP(B508, 'SOG&amp;PlusMinus'!$B$7:$E$912, 4, FALSE)), "", VLOOKUP(B508, 'SOG&amp;PlusMinus'!$B$7:$E$912, 4, FALSE))</f>
        <v/>
      </c>
      <c r="N508" s="71">
        <f>VLOOKUP($B508, Paste!$A$3:$H$933, 5, FALSE)</f>
        <v>33.75</v>
      </c>
      <c r="O508" s="11">
        <f>IF(ISERROR(VLOOKUP(B508, Paste!$AB$3:$AE$2349, 3, FALSE)), "", VLOOKUP(B508, Paste!$AB$3:$AE$2349, 3, FALSE))</f>
        <v>122</v>
      </c>
      <c r="P508" s="11">
        <f>IF(ISERROR(VLOOKUP(B508, Paste!$AB$3:$AC$2343, 2, FALSE)), "", VLOOKUP(B508, Paste!$AB$3:$AC$2343, 2, FALSE))</f>
        <v>75</v>
      </c>
      <c r="Q508" s="11">
        <f>IF(ISERROR(VLOOKUP(B508, Paste!$AB$3:$AE$2349, 4, FALSE)), "", VLOOKUP(B508, Paste!$AB$3:$AE$2349, 4, FALSE))</f>
        <v>90</v>
      </c>
      <c r="R508" s="11" t="str">
        <f>IF(ISERROR(VLOOKUP(B508, Paste!$N$3:$N$250, 1, FALSE)), "", VLOOKUP(B508, Paste!$N$3:$O$250, 2, FALSE))</f>
        <v/>
      </c>
      <c r="S508" s="27">
        <f>VLOOKUP($B508, Paste!$W$3:$Z$10064, IF($H$4="Cap Hit",3, IF($H$4="AAV", 4, 2)), FALSE)</f>
        <v>0.77500000000000002</v>
      </c>
      <c r="T508" s="11" t="str">
        <f>IF(ISERROR(VLOOKUP(B508, Paste!$Q$3:$Q$245, 1, FALSE)), "", VLOOKUP(B508, Paste!$Q$3:$R$245, 2, FALSE))</f>
        <v/>
      </c>
      <c r="U508" s="18" t="str">
        <f>IF(VLOOKUP(B508, 'Points&amp;Potential'!$B$7:$O$943, 14, FALSE)=0, "", VLOOKUP(B508, 'Points&amp;Potential'!$B$7:$O$943, 14, FALSE))</f>
        <v/>
      </c>
      <c r="V508" s="7" t="str">
        <f>IF(ISERROR(VLOOKUP(B508, Paste!$T$3:$T$1045, 1, FALSE)), "", VLOOKUP(B508, Paste!$T$3:$U$1144, 2, FALSE))</f>
        <v/>
      </c>
    </row>
    <row r="509" spans="1:22">
      <c r="A509" s="11">
        <v>503</v>
      </c>
      <c r="B509" s="67" t="s">
        <v>533</v>
      </c>
      <c r="C509" s="11">
        <f>VLOOKUP(B509, Paste!$AG$3:$AH$2083, 2, FALSE)</f>
        <v>25.4</v>
      </c>
      <c r="D509" s="11" t="str">
        <f>VLOOKUP($B509, Paste!$A$3:$H$933, 6, FALSE)</f>
        <v>RD</v>
      </c>
      <c r="E509" s="11" t="str">
        <f>IFERROR(VLOOKUP($B509, Paste!$J$3:$L$933, 3, FALSE), "")</f>
        <v/>
      </c>
      <c r="F509" s="11" t="str">
        <f>IFERROR(VLOOKUP($B509, Paste!$J$3:$L$933, 2, FALSE), "")</f>
        <v/>
      </c>
      <c r="G509" s="11" t="str">
        <f>VLOOKUP($B509, Paste!$A$3:$H$933, 8, FALSE)</f>
        <v>PIT</v>
      </c>
      <c r="H509" s="71">
        <f>VLOOKUP($B509, Paste!$A$3:$H$933, 2, FALSE)</f>
        <v>76</v>
      </c>
      <c r="I509" s="71">
        <f>VLOOKUP($B509, Paste!$A$3:$H$933, 3, FALSE)</f>
        <v>3.3453397435897432</v>
      </c>
      <c r="J509" s="71">
        <f t="shared" si="7"/>
        <v>14.364230923076924</v>
      </c>
      <c r="K509" s="71">
        <f>VLOOKUP($B509, Paste!$A$3:$H$933, 4, FALSE)</f>
        <v>17.709570666666668</v>
      </c>
      <c r="L509" s="11" t="str">
        <f>IF(ISBLANK(VLOOKUP(B509, 'SOG&amp;PlusMinus'!$B$7:$E$912, 3, FALSE)), "", VLOOKUP(B509,'SOG&amp;PlusMinus'!$B$7:$E$912, 3, FALSE))</f>
        <v>C</v>
      </c>
      <c r="M509" s="11" t="str">
        <f>IF(ISBLANK(VLOOKUP(B509, 'SOG&amp;PlusMinus'!$B$7:$E$912, 4, FALSE)), "", VLOOKUP(B509, 'SOG&amp;PlusMinus'!$B$7:$E$912, 4, FALSE))</f>
        <v/>
      </c>
      <c r="N509" s="71">
        <f>VLOOKUP($B509, Paste!$A$3:$H$933, 5, FALSE)</f>
        <v>45.6</v>
      </c>
      <c r="O509" s="11">
        <f>IF(ISERROR(VLOOKUP(B509, Paste!$AB$3:$AE$2349, 3, FALSE)), "", VLOOKUP(B509, Paste!$AB$3:$AE$2349, 3, FALSE))</f>
        <v>114</v>
      </c>
      <c r="P509" s="11">
        <f>IF(ISERROR(VLOOKUP(B509, Paste!$AB$3:$AC$2343, 2, FALSE)), "", VLOOKUP(B509, Paste!$AB$3:$AC$2343, 2, FALSE))</f>
        <v>88</v>
      </c>
      <c r="Q509" s="11">
        <f>IF(ISERROR(VLOOKUP(B509, Paste!$AB$3:$AE$2349, 4, FALSE)), "", VLOOKUP(B509, Paste!$AB$3:$AE$2349, 4, FALSE))</f>
        <v>68</v>
      </c>
      <c r="R509" s="11" t="str">
        <f>IF(ISERROR(VLOOKUP(B509, Paste!$N$3:$N$250, 1, FALSE)), "", VLOOKUP(B509, Paste!$N$3:$O$250, 2, FALSE))</f>
        <v/>
      </c>
      <c r="S509" s="27">
        <f>VLOOKUP($B509, Paste!$W$3:$Z$10064, IF($H$4="Cap Hit",3, IF($H$4="AAV", 4, 2)), FALSE)</f>
        <v>3.25</v>
      </c>
      <c r="T509" s="11" t="str">
        <f>IF(ISERROR(VLOOKUP(B509, Paste!$Q$3:$Q$245, 1, FALSE)), "", VLOOKUP(B509, Paste!$Q$3:$R$245, 2, FALSE))</f>
        <v/>
      </c>
      <c r="U509" s="18" t="str">
        <f>IF(VLOOKUP(B509, 'Points&amp;Potential'!$B$7:$O$943, 14, FALSE)=0, "", VLOOKUP(B509, 'Points&amp;Potential'!$B$7:$O$943, 14, FALSE))</f>
        <v/>
      </c>
      <c r="V509" s="7" t="str">
        <f>IF(ISERROR(VLOOKUP(B509, Paste!$T$3:$T$1045, 1, FALSE)), "", VLOOKUP(B509, Paste!$T$3:$U$1144, 2, FALSE))</f>
        <v/>
      </c>
    </row>
    <row r="510" spans="1:22">
      <c r="A510" s="11">
        <v>504</v>
      </c>
      <c r="B510" s="67" t="s">
        <v>534</v>
      </c>
      <c r="C510" s="11">
        <f>VLOOKUP(B510, Paste!$AG$3:$AH$2083, 2, FALSE)</f>
        <v>25.9</v>
      </c>
      <c r="D510" s="11" t="str">
        <f>VLOOKUP($B510, Paste!$A$3:$H$933, 6, FALSE)</f>
        <v>RD</v>
      </c>
      <c r="E510" s="11">
        <f>IFERROR(VLOOKUP($B510, Paste!$J$3:$L$933, 3, FALSE), "")</f>
        <v>30</v>
      </c>
      <c r="F510" s="11">
        <f>IFERROR(VLOOKUP($B510, Paste!$J$3:$L$933, 2, FALSE), "")</f>
        <v>48</v>
      </c>
      <c r="G510" s="11" t="str">
        <f>VLOOKUP($B510, Paste!$A$3:$H$933, 8, FALSE)</f>
        <v>DAL</v>
      </c>
      <c r="H510" s="71">
        <f>VLOOKUP($B510, Paste!$A$3:$H$933, 2, FALSE)</f>
        <v>62</v>
      </c>
      <c r="I510" s="71">
        <f>VLOOKUP($B510, Paste!$A$3:$H$933, 3, FALSE)</f>
        <v>6.2</v>
      </c>
      <c r="J510" s="71">
        <f t="shared" si="7"/>
        <v>11.481370972222223</v>
      </c>
      <c r="K510" s="71">
        <f>VLOOKUP($B510, Paste!$A$3:$H$933, 4, FALSE)</f>
        <v>17.681370972222222</v>
      </c>
      <c r="L510" s="11" t="str">
        <f>IF(ISBLANK(VLOOKUP(B510, 'SOG&amp;PlusMinus'!$B$7:$E$912, 3, FALSE)), "", VLOOKUP(B510,'SOG&amp;PlusMinus'!$B$7:$E$912, 3, FALSE))</f>
        <v>A</v>
      </c>
      <c r="M510" s="11" t="str">
        <f>IF(ISBLANK(VLOOKUP(B510, 'SOG&amp;PlusMinus'!$B$7:$E$912, 4, FALSE)), "", VLOOKUP(B510, 'SOG&amp;PlusMinus'!$B$7:$E$912, 4, FALSE))</f>
        <v/>
      </c>
      <c r="N510" s="71">
        <f>VLOOKUP($B510, Paste!$A$3:$H$933, 5, FALSE)</f>
        <v>21.493333333333332</v>
      </c>
      <c r="O510" s="11">
        <f>IF(ISERROR(VLOOKUP(B510, Paste!$AB$3:$AE$2349, 3, FALSE)), "", VLOOKUP(B510, Paste!$AB$3:$AE$2349, 3, FALSE))</f>
        <v>37</v>
      </c>
      <c r="P510" s="11">
        <f>IF(ISERROR(VLOOKUP(B510, Paste!$AB$3:$AC$2343, 2, FALSE)), "", VLOOKUP(B510, Paste!$AB$3:$AC$2343, 2, FALSE))</f>
        <v>60</v>
      </c>
      <c r="Q510" s="11">
        <f>IF(ISERROR(VLOOKUP(B510, Paste!$AB$3:$AE$2349, 4, FALSE)), "", VLOOKUP(B510, Paste!$AB$3:$AE$2349, 4, FALSE))</f>
        <v>68</v>
      </c>
      <c r="R510" s="11">
        <f>IF(ISERROR(VLOOKUP(B510, Paste!$N$3:$N$250, 1, FALSE)), "", VLOOKUP(B510, Paste!$N$3:$O$250, 2, FALSE))</f>
        <v>30</v>
      </c>
      <c r="S510" s="27">
        <f>VLOOKUP($B510, Paste!$W$3:$Z$10064, IF($H$4="Cap Hit",3, IF($H$4="AAV", 4, 2)), FALSE)</f>
        <v>1.75</v>
      </c>
      <c r="T510" s="11" t="str">
        <f>IF(ISERROR(VLOOKUP(B510, Paste!$Q$3:$Q$245, 1, FALSE)), "", VLOOKUP(B510, Paste!$Q$3:$R$245, 2, FALSE))</f>
        <v>Y</v>
      </c>
      <c r="U510" s="18" t="str">
        <f>IF(VLOOKUP(B510, 'Points&amp;Potential'!$B$7:$O$943, 14, FALSE)=0, "", VLOOKUP(B510, 'Points&amp;Potential'!$B$7:$O$943, 14, FALSE))</f>
        <v/>
      </c>
      <c r="V510" s="7" t="str">
        <f>IF(ISERROR(VLOOKUP(B510, Paste!$T$3:$T$1045, 1, FALSE)), "", VLOOKUP(B510, Paste!$T$3:$U$1144, 2, FALSE))</f>
        <v/>
      </c>
    </row>
    <row r="511" spans="1:22">
      <c r="A511" s="11">
        <v>505</v>
      </c>
      <c r="B511" s="67" t="s">
        <v>535</v>
      </c>
      <c r="C511" s="11">
        <f>VLOOKUP(B511, Paste!$AG$3:$AH$2083, 2, FALSE)</f>
        <v>27.1</v>
      </c>
      <c r="D511" s="11" t="str">
        <f>VLOOKUP($B511, Paste!$A$3:$H$933, 6, FALSE)</f>
        <v>LD</v>
      </c>
      <c r="E511" s="11">
        <f>IFERROR(VLOOKUP($B511, Paste!$J$3:$L$933, 3, FALSE), "")</f>
        <v>27</v>
      </c>
      <c r="F511" s="11">
        <f>IFERROR(VLOOKUP($B511, Paste!$J$3:$L$933, 2, FALSE), "")</f>
        <v>35</v>
      </c>
      <c r="G511" s="11" t="str">
        <f>VLOOKUP($B511, Paste!$A$3:$H$933, 8, FALSE)</f>
        <v>LAK</v>
      </c>
      <c r="H511" s="71">
        <f>VLOOKUP($B511, Paste!$A$3:$H$933, 2, FALSE)</f>
        <v>79</v>
      </c>
      <c r="I511" s="71">
        <f>VLOOKUP($B511, Paste!$A$3:$H$933, 3, FALSE)</f>
        <v>3.9699312087649021</v>
      </c>
      <c r="J511" s="71">
        <f t="shared" si="7"/>
        <v>13.702024658457319</v>
      </c>
      <c r="K511" s="71">
        <f>VLOOKUP($B511, Paste!$A$3:$H$933, 4, FALSE)</f>
        <v>17.67195586722222</v>
      </c>
      <c r="L511" s="11" t="str">
        <f>IF(ISBLANK(VLOOKUP(B511, 'SOG&amp;PlusMinus'!$B$7:$E$912, 3, FALSE)), "", VLOOKUP(B511,'SOG&amp;PlusMinus'!$B$7:$E$912, 3, FALSE))</f>
        <v>B</v>
      </c>
      <c r="M511" s="11" t="str">
        <f>IF(ISBLANK(VLOOKUP(B511, 'SOG&amp;PlusMinus'!$B$7:$E$912, 4, FALSE)), "", VLOOKUP(B511, 'SOG&amp;PlusMinus'!$B$7:$E$912, 4, FALSE))</f>
        <v/>
      </c>
      <c r="N511" s="71">
        <f>VLOOKUP($B511, Paste!$A$3:$H$933, 5, FALSE)</f>
        <v>23.255411255411257</v>
      </c>
      <c r="O511" s="11">
        <f>IF(ISERROR(VLOOKUP(B511, Paste!$AB$3:$AE$2349, 3, FALSE)), "", VLOOKUP(B511, Paste!$AB$3:$AE$2349, 3, FALSE))</f>
        <v>115</v>
      </c>
      <c r="P511" s="11">
        <f>IF(ISERROR(VLOOKUP(B511, Paste!$AB$3:$AC$2343, 2, FALSE)), "", VLOOKUP(B511, Paste!$AB$3:$AC$2343, 2, FALSE))</f>
        <v>132</v>
      </c>
      <c r="Q511" s="11">
        <f>IF(ISERROR(VLOOKUP(B511, Paste!$AB$3:$AE$2349, 4, FALSE)), "", VLOOKUP(B511, Paste!$AB$3:$AE$2349, 4, FALSE))</f>
        <v>79</v>
      </c>
      <c r="R511" s="11" t="str">
        <f>IF(ISERROR(VLOOKUP(B511, Paste!$N$3:$N$250, 1, FALSE)), "", VLOOKUP(B511, Paste!$N$3:$O$250, 2, FALSE))</f>
        <v/>
      </c>
      <c r="S511" s="27">
        <f>VLOOKUP($B511, Paste!$W$3:$Z$10064, IF($H$4="Cap Hit",3, IF($H$4="AAV", 4, 2)), FALSE)</f>
        <v>4.125</v>
      </c>
      <c r="T511" s="11" t="str">
        <f>IF(ISERROR(VLOOKUP(B511, Paste!$Q$3:$Q$245, 1, FALSE)), "", VLOOKUP(B511, Paste!$Q$3:$R$245, 2, FALSE))</f>
        <v/>
      </c>
      <c r="U511" s="18" t="str">
        <f>IF(VLOOKUP(B511, 'Points&amp;Potential'!$B$7:$O$943, 14, FALSE)=0, "", VLOOKUP(B511, 'Points&amp;Potential'!$B$7:$O$943, 14, FALSE))</f>
        <v/>
      </c>
      <c r="V511" s="7" t="str">
        <f>IF(ISERROR(VLOOKUP(B511, Paste!$T$3:$T$1045, 1, FALSE)), "", VLOOKUP(B511, Paste!$T$3:$U$1144, 2, FALSE))</f>
        <v/>
      </c>
    </row>
    <row r="512" spans="1:22">
      <c r="A512" s="11">
        <v>506</v>
      </c>
      <c r="B512" s="67" t="s">
        <v>536</v>
      </c>
      <c r="C512" s="11">
        <f>VLOOKUP(B512, Paste!$AG$3:$AH$2083, 2, FALSE)</f>
        <v>29.4</v>
      </c>
      <c r="D512" s="11" t="str">
        <f>VLOOKUP($B512, Paste!$A$3:$H$933, 6, FALSE)</f>
        <v>C</v>
      </c>
      <c r="E512" s="11">
        <f>IFERROR(VLOOKUP($B512, Paste!$J$3:$L$933, 3, FALSE), "")</f>
        <v>28</v>
      </c>
      <c r="F512" s="11">
        <f>IFERROR(VLOOKUP($B512, Paste!$J$3:$L$933, 2, FALSE), "")</f>
        <v>42</v>
      </c>
      <c r="G512" s="11" t="str">
        <f>VLOOKUP($B512, Paste!$A$3:$H$933, 8, FALSE)</f>
        <v>MIN</v>
      </c>
      <c r="H512" s="71">
        <f>VLOOKUP($B512, Paste!$A$3:$H$933, 2, FALSE)</f>
        <v>80</v>
      </c>
      <c r="I512" s="71">
        <f>VLOOKUP($B512, Paste!$A$3:$H$933, 3, FALSE)</f>
        <v>8.0678856583874143</v>
      </c>
      <c r="J512" s="71">
        <f t="shared" si="7"/>
        <v>9.5975490638348049</v>
      </c>
      <c r="K512" s="71">
        <f>VLOOKUP($B512, Paste!$A$3:$H$933, 4, FALSE)</f>
        <v>17.665434722222219</v>
      </c>
      <c r="L512" s="11" t="str">
        <f>IF(ISBLANK(VLOOKUP(B512, 'SOG&amp;PlusMinus'!$B$7:$E$912, 3, FALSE)), "", VLOOKUP(B512,'SOG&amp;PlusMinus'!$B$7:$E$912, 3, FALSE))</f>
        <v>C</v>
      </c>
      <c r="M512" s="11" t="str">
        <f>IF(ISBLANK(VLOOKUP(B512, 'SOG&amp;PlusMinus'!$B$7:$E$912, 4, FALSE)), "", VLOOKUP(B512, 'SOG&amp;PlusMinus'!$B$7:$E$912, 4, FALSE))</f>
        <v/>
      </c>
      <c r="N512" s="71">
        <f>VLOOKUP($B512, Paste!$A$3:$H$933, 5, FALSE)</f>
        <v>45.128205128205124</v>
      </c>
      <c r="O512" s="11">
        <f>IF(ISERROR(VLOOKUP(B512, Paste!$AB$3:$AE$2349, 3, FALSE)), "", VLOOKUP(B512, Paste!$AB$3:$AE$2349, 3, FALSE))</f>
        <v>360</v>
      </c>
      <c r="P512" s="11">
        <f>IF(ISERROR(VLOOKUP(B512, Paste!$AB$3:$AC$2343, 2, FALSE)), "", VLOOKUP(B512, Paste!$AB$3:$AC$2343, 2, FALSE))</f>
        <v>39</v>
      </c>
      <c r="Q512" s="11">
        <f>IF(ISERROR(VLOOKUP(B512, Paste!$AB$3:$AE$2349, 4, FALSE)), "", VLOOKUP(B512, Paste!$AB$3:$AE$2349, 4, FALSE))</f>
        <v>96</v>
      </c>
      <c r="R512" s="11" t="str">
        <f>IF(ISERROR(VLOOKUP(B512, Paste!$N$3:$N$250, 1, FALSE)), "", VLOOKUP(B512, Paste!$N$3:$O$250, 2, FALSE))</f>
        <v/>
      </c>
      <c r="S512" s="27">
        <f>VLOOKUP($B512, Paste!$W$3:$Z$10064, IF($H$4="Cap Hit",3, IF($H$4="AAV", 4, 2)), FALSE)</f>
        <v>3.5</v>
      </c>
      <c r="T512" s="11" t="str">
        <f>IF(ISERROR(VLOOKUP(B512, Paste!$Q$3:$Q$245, 1, FALSE)), "", VLOOKUP(B512, Paste!$Q$3:$R$245, 2, FALSE))</f>
        <v/>
      </c>
      <c r="U512" s="18" t="str">
        <f>IF(VLOOKUP(B512, 'Points&amp;Potential'!$B$7:$O$943, 14, FALSE)=0, "", VLOOKUP(B512, 'Points&amp;Potential'!$B$7:$O$943, 14, FALSE))</f>
        <v/>
      </c>
      <c r="V512" s="7" t="str">
        <f>IF(ISERROR(VLOOKUP(B512, Paste!$T$3:$T$1045, 1, FALSE)), "", VLOOKUP(B512, Paste!$T$3:$U$1144, 2, FALSE))</f>
        <v/>
      </c>
    </row>
    <row r="513" spans="1:22">
      <c r="A513" s="11">
        <v>507</v>
      </c>
      <c r="B513" s="67" t="s">
        <v>537</v>
      </c>
      <c r="C513" s="11">
        <f>VLOOKUP(B513, Paste!$AG$3:$AH$2083, 2, FALSE)</f>
        <v>24.4</v>
      </c>
      <c r="D513" s="11" t="str">
        <f>VLOOKUP($B513, Paste!$A$3:$H$933, 6, FALSE)</f>
        <v>LD</v>
      </c>
      <c r="E513" s="11">
        <f>IFERROR(VLOOKUP($B513, Paste!$J$3:$L$933, 3, FALSE), "")</f>
        <v>30</v>
      </c>
      <c r="F513" s="11">
        <f>IFERROR(VLOOKUP($B513, Paste!$J$3:$L$933, 2, FALSE), "")</f>
        <v>42</v>
      </c>
      <c r="G513" s="11" t="str">
        <f>VLOOKUP($B513, Paste!$A$3:$H$933, 8, FALSE)</f>
        <v>EDM</v>
      </c>
      <c r="H513" s="71">
        <f>VLOOKUP($B513, Paste!$A$3:$H$933, 2, FALSE)</f>
        <v>70</v>
      </c>
      <c r="I513" s="71">
        <f>VLOOKUP($B513, Paste!$A$3:$H$933, 3, FALSE)</f>
        <v>6.3</v>
      </c>
      <c r="J513" s="71">
        <f t="shared" si="7"/>
        <v>11.358666666666664</v>
      </c>
      <c r="K513" s="71">
        <f>VLOOKUP($B513, Paste!$A$3:$H$933, 4, FALSE)</f>
        <v>17.658666666666665</v>
      </c>
      <c r="L513" s="11" t="str">
        <f>IF(ISBLANK(VLOOKUP(B513, 'SOG&amp;PlusMinus'!$B$7:$E$912, 3, FALSE)), "", VLOOKUP(B513,'SOG&amp;PlusMinus'!$B$7:$E$912, 3, FALSE))</f>
        <v>C</v>
      </c>
      <c r="M513" s="11" t="str">
        <f>IF(ISBLANK(VLOOKUP(B513, 'SOG&amp;PlusMinus'!$B$7:$E$912, 4, FALSE)), "", VLOOKUP(B513, 'SOG&amp;PlusMinus'!$B$7:$E$912, 4, FALSE))</f>
        <v/>
      </c>
      <c r="N513" s="71">
        <f>VLOOKUP($B513, Paste!$A$3:$H$933, 5, FALSE)</f>
        <v>28.674698795180721</v>
      </c>
      <c r="O513" s="11">
        <f>IF(ISERROR(VLOOKUP(B513, Paste!$AB$3:$AE$2349, 3, FALSE)), "", VLOOKUP(B513, Paste!$AB$3:$AE$2349, 3, FALSE))</f>
        <v>56</v>
      </c>
      <c r="P513" s="11">
        <f>IF(ISERROR(VLOOKUP(B513, Paste!$AB$3:$AC$2343, 2, FALSE)), "", VLOOKUP(B513, Paste!$AB$3:$AC$2343, 2, FALSE))</f>
        <v>91</v>
      </c>
      <c r="Q513" s="11">
        <f>IF(ISERROR(VLOOKUP(B513, Paste!$AB$3:$AE$2349, 4, FALSE)), "", VLOOKUP(B513, Paste!$AB$3:$AE$2349, 4, FALSE))</f>
        <v>84</v>
      </c>
      <c r="R513" s="11" t="str">
        <f>IF(ISERROR(VLOOKUP(B513, Paste!$N$3:$N$250, 1, FALSE)), "", VLOOKUP(B513, Paste!$N$3:$O$250, 2, FALSE))</f>
        <v/>
      </c>
      <c r="S513" s="27">
        <f>VLOOKUP($B513, Paste!$W$3:$Z$10064, IF($H$4="Cap Hit",3, IF($H$4="AAV", 4, 2)), FALSE)</f>
        <v>1.75</v>
      </c>
      <c r="T513" s="11" t="str">
        <f>IF(ISERROR(VLOOKUP(B513, Paste!$Q$3:$Q$245, 1, FALSE)), "", VLOOKUP(B513, Paste!$Q$3:$R$245, 2, FALSE))</f>
        <v/>
      </c>
      <c r="U513" s="18" t="str">
        <f>IF(VLOOKUP(B513, 'Points&amp;Potential'!$B$7:$O$943, 14, FALSE)=0, "", VLOOKUP(B513, 'Points&amp;Potential'!$B$7:$O$943, 14, FALSE))</f>
        <v/>
      </c>
      <c r="V513" s="7" t="str">
        <f>IF(ISERROR(VLOOKUP(B513, Paste!$T$3:$T$1045, 1, FALSE)), "", VLOOKUP(B513, Paste!$T$3:$U$1144, 2, FALSE))</f>
        <v/>
      </c>
    </row>
    <row r="514" spans="1:22">
      <c r="A514" s="11">
        <v>508</v>
      </c>
      <c r="B514" s="67" t="s">
        <v>538</v>
      </c>
      <c r="C514" s="11">
        <f>VLOOKUP(B514, Paste!$AG$3:$AH$2083, 2, FALSE)</f>
        <v>21.8</v>
      </c>
      <c r="D514" s="11" t="str">
        <f>VLOOKUP($B514, Paste!$A$3:$H$933, 6, FALSE)</f>
        <v>LW</v>
      </c>
      <c r="E514" s="11" t="str">
        <f>IFERROR(VLOOKUP($B514, Paste!$J$3:$L$933, 3, FALSE), "")</f>
        <v/>
      </c>
      <c r="F514" s="11" t="str">
        <f>IFERROR(VLOOKUP($B514, Paste!$J$3:$L$933, 2, FALSE), "")</f>
        <v/>
      </c>
      <c r="G514" s="11" t="str">
        <f>VLOOKUP($B514, Paste!$A$3:$H$933, 8, FALSE)</f>
        <v>NYR</v>
      </c>
      <c r="H514" s="71">
        <f>VLOOKUP($B514, Paste!$A$3:$H$933, 2, FALSE)</f>
        <v>45</v>
      </c>
      <c r="I514" s="71">
        <f>VLOOKUP($B514, Paste!$A$3:$H$933, 3, FALSE)</f>
        <v>8.2218181818181808</v>
      </c>
      <c r="J514" s="71">
        <f t="shared" si="7"/>
        <v>9.4190880681818197</v>
      </c>
      <c r="K514" s="71">
        <f>VLOOKUP($B514, Paste!$A$3:$H$933, 4, FALSE)</f>
        <v>17.64090625</v>
      </c>
      <c r="L514" s="11" t="str">
        <f>IF(ISBLANK(VLOOKUP(B514, 'SOG&amp;PlusMinus'!$B$7:$E$912, 3, FALSE)), "", VLOOKUP(B514,'SOG&amp;PlusMinus'!$B$7:$E$912, 3, FALSE))</f>
        <v>C</v>
      </c>
      <c r="M514" s="11" t="str">
        <f>IF(ISBLANK(VLOOKUP(B514, 'SOG&amp;PlusMinus'!$B$7:$E$912, 4, FALSE)), "", VLOOKUP(B514, 'SOG&amp;PlusMinus'!$B$7:$E$912, 4, FALSE))</f>
        <v/>
      </c>
      <c r="N514" s="71">
        <f>VLOOKUP($B514, Paste!$A$3:$H$933, 5, FALSE)</f>
        <v>13.5</v>
      </c>
      <c r="O514" s="11">
        <f>IF(ISERROR(VLOOKUP(B514, Paste!$AB$3:$AE$2349, 3, FALSE)), "", VLOOKUP(B514, Paste!$AB$3:$AE$2349, 3, FALSE))</f>
        <v>74</v>
      </c>
      <c r="P514" s="11">
        <f>IF(ISERROR(VLOOKUP(B514, Paste!$AB$3:$AC$2343, 2, FALSE)), "", VLOOKUP(B514, Paste!$AB$3:$AC$2343, 2, FALSE))</f>
        <v>37</v>
      </c>
      <c r="Q514" s="11">
        <f>IF(ISERROR(VLOOKUP(B514, Paste!$AB$3:$AE$2349, 4, FALSE)), "", VLOOKUP(B514, Paste!$AB$3:$AE$2349, 4, FALSE))</f>
        <v>63</v>
      </c>
      <c r="R514" s="11" t="str">
        <f>IF(ISERROR(VLOOKUP(B514, Paste!$N$3:$N$250, 1, FALSE)), "", VLOOKUP(B514, Paste!$N$3:$O$250, 2, FALSE))</f>
        <v/>
      </c>
      <c r="S514" s="27">
        <f>VLOOKUP($B514, Paste!$W$3:$Z$10064, IF($H$4="Cap Hit",3, IF($H$4="AAV", 4, 2)), FALSE)</f>
        <v>0.88666599999999995</v>
      </c>
      <c r="T514" s="11" t="str">
        <f>IF(ISERROR(VLOOKUP(B514, Paste!$Q$3:$Q$245, 1, FALSE)), "", VLOOKUP(B514, Paste!$Q$3:$R$245, 2, FALSE))</f>
        <v/>
      </c>
      <c r="U514" s="18" t="str">
        <f>IF(VLOOKUP(B514, 'Points&amp;Potential'!$B$7:$O$943, 14, FALSE)=0, "", VLOOKUP(B514, 'Points&amp;Potential'!$B$7:$O$943, 14, FALSE))</f>
        <v/>
      </c>
      <c r="V514" s="7" t="str">
        <f>IF(ISERROR(VLOOKUP(B514, Paste!$T$3:$T$1045, 1, FALSE)), "", VLOOKUP(B514, Paste!$T$3:$U$1144, 2, FALSE))</f>
        <v>Y</v>
      </c>
    </row>
    <row r="515" spans="1:22">
      <c r="A515" s="11">
        <v>509</v>
      </c>
      <c r="B515" s="67" t="s">
        <v>539</v>
      </c>
      <c r="C515" s="11">
        <f>VLOOKUP(B515, Paste!$AG$3:$AH$2083, 2, FALSE)</f>
        <v>34.9</v>
      </c>
      <c r="D515" s="11" t="str">
        <f>VLOOKUP($B515, Paste!$A$3:$H$933, 6, FALSE)</f>
        <v>LD</v>
      </c>
      <c r="E515" s="11" t="str">
        <f>IFERROR(VLOOKUP($B515, Paste!$J$3:$L$933, 3, FALSE), "")</f>
        <v/>
      </c>
      <c r="F515" s="11" t="str">
        <f>IFERROR(VLOOKUP($B515, Paste!$J$3:$L$933, 2, FALSE), "")</f>
        <v/>
      </c>
      <c r="G515" s="11" t="str">
        <f>VLOOKUP($B515, Paste!$A$3:$H$933, 8, FALSE)</f>
        <v>UTA</v>
      </c>
      <c r="H515" s="71">
        <f>VLOOKUP($B515, Paste!$A$3:$H$933, 2, FALSE)</f>
        <v>77</v>
      </c>
      <c r="I515" s="71">
        <f>VLOOKUP($B515, Paste!$A$3:$H$933, 3, FALSE)</f>
        <v>4.068049345702021</v>
      </c>
      <c r="J515" s="71">
        <f t="shared" si="7"/>
        <v>13.510236379297979</v>
      </c>
      <c r="K515" s="71">
        <f>VLOOKUP($B515, Paste!$A$3:$H$933, 4, FALSE)</f>
        <v>17.578285725000001</v>
      </c>
      <c r="L515" s="11" t="str">
        <f>IF(ISBLANK(VLOOKUP(B515, 'SOG&amp;PlusMinus'!$B$7:$E$912, 3, FALSE)), "", VLOOKUP(B515,'SOG&amp;PlusMinus'!$B$7:$E$912, 3, FALSE))</f>
        <v>A</v>
      </c>
      <c r="M515" s="11" t="str">
        <f>IF(ISBLANK(VLOOKUP(B515, 'SOG&amp;PlusMinus'!$B$7:$E$912, 4, FALSE)), "", VLOOKUP(B515, 'SOG&amp;PlusMinus'!$B$7:$E$912, 4, FALSE))</f>
        <v/>
      </c>
      <c r="N515" s="71">
        <f>VLOOKUP($B515, Paste!$A$3:$H$933, 5, FALSE)</f>
        <v>23.271111111111111</v>
      </c>
      <c r="O515" s="11">
        <f>IF(ISERROR(VLOOKUP(B515, Paste!$AB$3:$AE$2349, 3, FALSE)), "", VLOOKUP(B515, Paste!$AB$3:$AE$2349, 3, FALSE))</f>
        <v>65</v>
      </c>
      <c r="P515" s="11">
        <f>IF(ISERROR(VLOOKUP(B515, Paste!$AB$3:$AC$2343, 2, FALSE)), "", VLOOKUP(B515, Paste!$AB$3:$AC$2343, 2, FALSE))</f>
        <v>85</v>
      </c>
      <c r="Q515" s="11">
        <f>IF(ISERROR(VLOOKUP(B515, Paste!$AB$3:$AE$2349, 4, FALSE)), "", VLOOKUP(B515, Paste!$AB$3:$AE$2349, 4, FALSE))</f>
        <v>69</v>
      </c>
      <c r="R515" s="11" t="str">
        <f>IF(ISERROR(VLOOKUP(B515, Paste!$N$3:$N$250, 1, FALSE)), "", VLOOKUP(B515, Paste!$N$3:$O$250, 2, FALSE))</f>
        <v/>
      </c>
      <c r="S515" s="27">
        <f>VLOOKUP($B515, Paste!$W$3:$Z$10064, IF($H$4="Cap Hit",3, IF($H$4="AAV", 4, 2)), FALSE)</f>
        <v>3.5</v>
      </c>
      <c r="T515" s="11" t="str">
        <f>IF(ISERROR(VLOOKUP(B515, Paste!$Q$3:$Q$245, 1, FALSE)), "", VLOOKUP(B515, Paste!$Q$3:$R$245, 2, FALSE))</f>
        <v/>
      </c>
      <c r="U515" s="18" t="str">
        <f>IF(VLOOKUP(B515, 'Points&amp;Potential'!$B$7:$O$943, 14, FALSE)=0, "", VLOOKUP(B515, 'Points&amp;Potential'!$B$7:$O$943, 14, FALSE))</f>
        <v/>
      </c>
      <c r="V515" s="7" t="str">
        <f>IF(ISERROR(VLOOKUP(B515, Paste!$T$3:$T$1045, 1, FALSE)), "", VLOOKUP(B515, Paste!$T$3:$U$1144, 2, FALSE))</f>
        <v/>
      </c>
    </row>
    <row r="516" spans="1:22">
      <c r="A516" s="11">
        <v>510</v>
      </c>
      <c r="B516" s="67" t="s">
        <v>540</v>
      </c>
      <c r="C516" s="11">
        <f>VLOOKUP(B516, Paste!$AG$3:$AH$2083, 2, FALSE)</f>
        <v>30.9</v>
      </c>
      <c r="D516" s="11" t="str">
        <f>VLOOKUP($B516, Paste!$A$3:$H$933, 6, FALSE)</f>
        <v>RW</v>
      </c>
      <c r="E516" s="11">
        <f>IFERROR(VLOOKUP($B516, Paste!$J$3:$L$933, 3, FALSE), "")</f>
        <v>28</v>
      </c>
      <c r="F516" s="11">
        <f>IFERROR(VLOOKUP($B516, Paste!$J$3:$L$933, 2, FALSE), "")</f>
        <v>50</v>
      </c>
      <c r="G516" s="11" t="str">
        <f>VLOOKUP($B516, Paste!$A$3:$H$933, 8, FALSE)</f>
        <v>CBJ</v>
      </c>
      <c r="H516" s="71">
        <f>VLOOKUP($B516, Paste!$A$3:$H$933, 2, FALSE)</f>
        <v>68.333333333333329</v>
      </c>
      <c r="I516" s="71">
        <f>VLOOKUP($B516, Paste!$A$3:$H$933, 3, FALSE)</f>
        <v>9.670518999865104</v>
      </c>
      <c r="J516" s="71">
        <f t="shared" si="7"/>
        <v>7.9007186043015647</v>
      </c>
      <c r="K516" s="71">
        <f>VLOOKUP($B516, Paste!$A$3:$H$933, 4, FALSE)</f>
        <v>17.571237604166669</v>
      </c>
      <c r="L516" s="11" t="str">
        <f>IF(ISBLANK(VLOOKUP(B516, 'SOG&amp;PlusMinus'!$B$7:$E$912, 3, FALSE)), "", VLOOKUP(B516,'SOG&amp;PlusMinus'!$B$7:$E$912, 3, FALSE))</f>
        <v>C</v>
      </c>
      <c r="M516" s="11" t="str">
        <f>IF(ISBLANK(VLOOKUP(B516, 'SOG&amp;PlusMinus'!$B$7:$E$912, 4, FALSE)), "", VLOOKUP(B516, 'SOG&amp;PlusMinus'!$B$7:$E$912, 4, FALSE))</f>
        <v/>
      </c>
      <c r="N516" s="71">
        <f>VLOOKUP($B516, Paste!$A$3:$H$933, 5, FALSE)</f>
        <v>25.753768844221106</v>
      </c>
      <c r="O516" s="11" t="str">
        <f>IF(ISERROR(VLOOKUP(B516, Paste!$AB$3:$AE$2349, 3, FALSE)), "", VLOOKUP(B516, Paste!$AB$3:$AE$2349, 3, FALSE))</f>
        <v/>
      </c>
      <c r="P516" s="11" t="str">
        <f>IF(ISERROR(VLOOKUP(B516, Paste!$AB$3:$AC$2343, 2, FALSE)), "", VLOOKUP(B516, Paste!$AB$3:$AC$2343, 2, FALSE))</f>
        <v/>
      </c>
      <c r="Q516" s="11" t="str">
        <f>IF(ISERROR(VLOOKUP(B516, Paste!$AB$3:$AE$2349, 4, FALSE)), "", VLOOKUP(B516, Paste!$AB$3:$AE$2349, 4, FALSE))</f>
        <v/>
      </c>
      <c r="R516" s="11" t="str">
        <f>IF(ISERROR(VLOOKUP(B516, Paste!$N$3:$N$250, 1, FALSE)), "", VLOOKUP(B516, Paste!$N$3:$O$250, 2, FALSE))</f>
        <v/>
      </c>
      <c r="S516" s="27" t="e">
        <f>VLOOKUP($B516, Paste!$W$3:$Z$10064, IF($H$4="Cap Hit",3, IF($H$4="AAV", 4, 2)), FALSE)</f>
        <v>#N/A</v>
      </c>
      <c r="T516" s="11" t="str">
        <f>IF(ISERROR(VLOOKUP(B516, Paste!$Q$3:$Q$245, 1, FALSE)), "", VLOOKUP(B516, Paste!$Q$3:$R$245, 2, FALSE))</f>
        <v/>
      </c>
      <c r="U516" s="18" t="str">
        <f>IF(VLOOKUP(B516, 'Points&amp;Potential'!$B$7:$O$943, 14, FALSE)=0, "", VLOOKUP(B516, 'Points&amp;Potential'!$B$7:$O$943, 14, FALSE))</f>
        <v/>
      </c>
      <c r="V516" s="7" t="str">
        <f>IF(ISERROR(VLOOKUP(B516, Paste!$T$3:$T$1045, 1, FALSE)), "", VLOOKUP(B516, Paste!$T$3:$U$1144, 2, FALSE))</f>
        <v/>
      </c>
    </row>
    <row r="517" spans="1:22">
      <c r="A517" s="11">
        <v>511</v>
      </c>
      <c r="B517" s="67" t="s">
        <v>541</v>
      </c>
      <c r="C517" s="11">
        <f>VLOOKUP(B517, Paste!$AG$3:$AH$2083, 2, FALSE)</f>
        <v>33.4</v>
      </c>
      <c r="D517" s="11" t="str">
        <f>VLOOKUP($B517, Paste!$A$3:$H$933, 6, FALSE)</f>
        <v>C</v>
      </c>
      <c r="E517" s="11" t="str">
        <f>IFERROR(VLOOKUP($B517, Paste!$J$3:$L$933, 3, FALSE), "")</f>
        <v/>
      </c>
      <c r="F517" s="11" t="str">
        <f>IFERROR(VLOOKUP($B517, Paste!$J$3:$L$933, 2, FALSE), "")</f>
        <v/>
      </c>
      <c r="G517" s="11" t="str">
        <f>VLOOKUP($B517, Paste!$A$3:$H$933, 8, FALSE)</f>
        <v>BOS</v>
      </c>
      <c r="H517" s="71">
        <f>VLOOKUP($B517, Paste!$A$3:$H$933, 2, FALSE)</f>
        <v>77.333333333333329</v>
      </c>
      <c r="I517" s="71">
        <f>VLOOKUP($B517, Paste!$A$3:$H$933, 3, FALSE)</f>
        <v>7.2532150776053195</v>
      </c>
      <c r="J517" s="71">
        <f t="shared" si="7"/>
        <v>10.281028339061347</v>
      </c>
      <c r="K517" s="71">
        <f>VLOOKUP($B517, Paste!$A$3:$H$933, 4, FALSE)</f>
        <v>17.534243416666666</v>
      </c>
      <c r="L517" s="11" t="str">
        <f>IF(ISBLANK(VLOOKUP(B517, 'SOG&amp;PlusMinus'!$B$7:$E$912, 3, FALSE)), "", VLOOKUP(B517,'SOG&amp;PlusMinus'!$B$7:$E$912, 3, FALSE))</f>
        <v>C</v>
      </c>
      <c r="M517" s="11" t="str">
        <f>IF(ISBLANK(VLOOKUP(B517, 'SOG&amp;PlusMinus'!$B$7:$E$912, 4, FALSE)), "", VLOOKUP(B517, 'SOG&amp;PlusMinus'!$B$7:$E$912, 4, FALSE))</f>
        <v/>
      </c>
      <c r="N517" s="71">
        <f>VLOOKUP($B517, Paste!$A$3:$H$933, 5, FALSE)</f>
        <v>41.404129793510329</v>
      </c>
      <c r="O517" s="11">
        <f>IF(ISERROR(VLOOKUP(B517, Paste!$AB$3:$AE$2349, 3, FALSE)), "", VLOOKUP(B517, Paste!$AB$3:$AE$2349, 3, FALSE))</f>
        <v>87</v>
      </c>
      <c r="P517" s="11">
        <f>IF(ISERROR(VLOOKUP(B517, Paste!$AB$3:$AC$2343, 2, FALSE)), "", VLOOKUP(B517, Paste!$AB$3:$AC$2343, 2, FALSE))</f>
        <v>43</v>
      </c>
      <c r="Q517" s="11">
        <f>IF(ISERROR(VLOOKUP(B517, Paste!$AB$3:$AE$2349, 4, FALSE)), "", VLOOKUP(B517, Paste!$AB$3:$AE$2349, 4, FALSE))</f>
        <v>93</v>
      </c>
      <c r="R517" s="11" t="str">
        <f>IF(ISERROR(VLOOKUP(B517, Paste!$N$3:$N$250, 1, FALSE)), "", VLOOKUP(B517, Paste!$N$3:$O$250, 2, FALSE))</f>
        <v/>
      </c>
      <c r="S517" s="27">
        <f>VLOOKUP($B517, Paste!$W$3:$Z$10064, IF($H$4="Cap Hit",3, IF($H$4="AAV", 4, 2)), FALSE)</f>
        <v>1.85</v>
      </c>
      <c r="T517" s="11" t="str">
        <f>IF(ISERROR(VLOOKUP(B517, Paste!$Q$3:$Q$245, 1, FALSE)), "", VLOOKUP(B517, Paste!$Q$3:$R$245, 2, FALSE))</f>
        <v/>
      </c>
      <c r="U517" s="18" t="str">
        <f>IF(VLOOKUP(B517, 'Points&amp;Potential'!$B$7:$O$943, 14, FALSE)=0, "", VLOOKUP(B517, 'Points&amp;Potential'!$B$7:$O$943, 14, FALSE))</f>
        <v/>
      </c>
      <c r="V517" s="7" t="str">
        <f>IF(ISERROR(VLOOKUP(B517, Paste!$T$3:$T$1045, 1, FALSE)), "", VLOOKUP(B517, Paste!$T$3:$U$1144, 2, FALSE))</f>
        <v/>
      </c>
    </row>
    <row r="518" spans="1:22">
      <c r="A518" s="11">
        <v>512</v>
      </c>
      <c r="B518" s="67" t="s">
        <v>542</v>
      </c>
      <c r="C518" s="11">
        <f>VLOOKUP(B518, Paste!$AG$3:$AH$2083, 2, FALSE)</f>
        <v>30.4</v>
      </c>
      <c r="D518" s="11" t="str">
        <f>VLOOKUP($B518, Paste!$A$3:$H$933, 6, FALSE)</f>
        <v>RW</v>
      </c>
      <c r="E518" s="11">
        <f>IFERROR(VLOOKUP($B518, Paste!$J$3:$L$933, 3, FALSE), "")</f>
        <v>32</v>
      </c>
      <c r="F518" s="11">
        <f>IFERROR(VLOOKUP($B518, Paste!$J$3:$L$933, 2, FALSE), "")</f>
        <v>48</v>
      </c>
      <c r="G518" s="11" t="str">
        <f>VLOOKUP($B518, Paste!$A$3:$H$933, 8, FALSE)</f>
        <v>DET</v>
      </c>
      <c r="H518" s="71">
        <f>VLOOKUP($B518, Paste!$A$3:$H$933, 2, FALSE)</f>
        <v>74.666666666666671</v>
      </c>
      <c r="I518" s="71">
        <f>VLOOKUP($B518, Paste!$A$3:$H$933, 3, FALSE)</f>
        <v>9.3356156750665829</v>
      </c>
      <c r="J518" s="71">
        <f t="shared" si="7"/>
        <v>8.1306536582667501</v>
      </c>
      <c r="K518" s="71">
        <f>VLOOKUP($B518, Paste!$A$3:$H$933, 4, FALSE)</f>
        <v>17.466269333333333</v>
      </c>
      <c r="L518" s="11" t="str">
        <f>IF(ISBLANK(VLOOKUP(B518, 'SOG&amp;PlusMinus'!$B$7:$E$912, 3, FALSE)), "", VLOOKUP(B518,'SOG&amp;PlusMinus'!$B$7:$E$912, 3, FALSE))</f>
        <v>C</v>
      </c>
      <c r="M518" s="11" t="str">
        <f>IF(ISBLANK(VLOOKUP(B518, 'SOG&amp;PlusMinus'!$B$7:$E$912, 4, FALSE)), "", VLOOKUP(B518, 'SOG&amp;PlusMinus'!$B$7:$E$912, 4, FALSE))</f>
        <v/>
      </c>
      <c r="N518" s="71">
        <f>VLOOKUP($B518, Paste!$A$3:$H$933, 5, FALSE)</f>
        <v>31.510703363914377</v>
      </c>
      <c r="O518" s="11">
        <f>IF(ISERROR(VLOOKUP(B518, Paste!$AB$3:$AE$2349, 3, FALSE)), "", VLOOKUP(B518, Paste!$AB$3:$AE$2349, 3, FALSE))</f>
        <v>93</v>
      </c>
      <c r="P518" s="11">
        <f>IF(ISERROR(VLOOKUP(B518, Paste!$AB$3:$AC$2343, 2, FALSE)), "", VLOOKUP(B518, Paste!$AB$3:$AC$2343, 2, FALSE))</f>
        <v>30</v>
      </c>
      <c r="Q518" s="11">
        <f>IF(ISERROR(VLOOKUP(B518, Paste!$AB$3:$AE$2349, 4, FALSE)), "", VLOOKUP(B518, Paste!$AB$3:$AE$2349, 4, FALSE))</f>
        <v>82</v>
      </c>
      <c r="R518" s="11" t="str">
        <f>IF(ISERROR(VLOOKUP(B518, Paste!$N$3:$N$250, 1, FALSE)), "", VLOOKUP(B518, Paste!$N$3:$O$250, 2, FALSE))</f>
        <v/>
      </c>
      <c r="S518" s="27">
        <f>VLOOKUP($B518, Paste!$W$3:$Z$10064, IF($H$4="Cap Hit",3, IF($H$4="AAV", 4, 2)), FALSE)</f>
        <v>2.9</v>
      </c>
      <c r="T518" s="11" t="str">
        <f>IF(ISERROR(VLOOKUP(B518, Paste!$Q$3:$Q$245, 1, FALSE)), "", VLOOKUP(B518, Paste!$Q$3:$R$245, 2, FALSE))</f>
        <v>Y</v>
      </c>
      <c r="U518" s="18" t="str">
        <f>IF(VLOOKUP(B518, 'Points&amp;Potential'!$B$7:$O$943, 14, FALSE)=0, "", VLOOKUP(B518, 'Points&amp;Potential'!$B$7:$O$943, 14, FALSE))</f>
        <v/>
      </c>
      <c r="V518" s="7" t="str">
        <f>IF(ISERROR(VLOOKUP(B518, Paste!$T$3:$T$1045, 1, FALSE)), "", VLOOKUP(B518, Paste!$T$3:$U$1144, 2, FALSE))</f>
        <v/>
      </c>
    </row>
    <row r="519" spans="1:22">
      <c r="A519" s="11">
        <v>513</v>
      </c>
      <c r="B519" s="67" t="s">
        <v>543</v>
      </c>
      <c r="C519" s="11">
        <f>VLOOKUP(B519, Paste!$AG$3:$AH$2083, 2, FALSE)</f>
        <v>31.8</v>
      </c>
      <c r="D519" s="11" t="str">
        <f>VLOOKUP($B519, Paste!$A$3:$H$933, 6, FALSE)</f>
        <v>C</v>
      </c>
      <c r="E519" s="11" t="str">
        <f>IFERROR(VLOOKUP($B519, Paste!$J$3:$L$933, 3, FALSE), "")</f>
        <v/>
      </c>
      <c r="F519" s="11" t="str">
        <f>IFERROR(VLOOKUP($B519, Paste!$J$3:$L$933, 2, FALSE), "")</f>
        <v/>
      </c>
      <c r="G519" s="11" t="str">
        <f>VLOOKUP($B519, Paste!$A$3:$H$933, 8, FALSE)</f>
        <v>CAR</v>
      </c>
      <c r="H519" s="71">
        <f>VLOOKUP($B519, Paste!$A$3:$H$933, 2, FALSE)</f>
        <v>71</v>
      </c>
      <c r="I519" s="71">
        <f>VLOOKUP($B519, Paste!$A$3:$H$933, 3, FALSE)</f>
        <v>12.841549550138193</v>
      </c>
      <c r="J519" s="71">
        <f t="shared" ref="J519:J582" si="8">K519-I519</f>
        <v>4.6131614498618028</v>
      </c>
      <c r="K519" s="71">
        <f>VLOOKUP($B519, Paste!$A$3:$H$933, 4, FALSE)</f>
        <v>17.454710999999996</v>
      </c>
      <c r="L519" s="11" t="str">
        <f>IF(ISBLANK(VLOOKUP(B519, 'SOG&amp;PlusMinus'!$B$7:$E$912, 3, FALSE)), "", VLOOKUP(B519,'SOG&amp;PlusMinus'!$B$7:$E$912, 3, FALSE))</f>
        <v>B</v>
      </c>
      <c r="M519" s="11" t="str">
        <f>IF(ISBLANK(VLOOKUP(B519, 'SOG&amp;PlusMinus'!$B$7:$E$912, 4, FALSE)), "", VLOOKUP(B519, 'SOG&amp;PlusMinus'!$B$7:$E$912, 4, FALSE))</f>
        <v/>
      </c>
      <c r="N519" s="71">
        <f>VLOOKUP($B519, Paste!$A$3:$H$933, 5, FALSE)</f>
        <v>25.293749999999999</v>
      </c>
      <c r="O519" s="11">
        <f>IF(ISERROR(VLOOKUP(B519, Paste!$AB$3:$AE$2349, 3, FALSE)), "", VLOOKUP(B519, Paste!$AB$3:$AE$2349, 3, FALSE))</f>
        <v>43</v>
      </c>
      <c r="P519" s="11">
        <f>IF(ISERROR(VLOOKUP(B519, Paste!$AB$3:$AC$2343, 2, FALSE)), "", VLOOKUP(B519, Paste!$AB$3:$AC$2343, 2, FALSE))</f>
        <v>43</v>
      </c>
      <c r="Q519" s="11">
        <f>IF(ISERROR(VLOOKUP(B519, Paste!$AB$3:$AE$2349, 4, FALSE)), "", VLOOKUP(B519, Paste!$AB$3:$AE$2349, 4, FALSE))</f>
        <v>64</v>
      </c>
      <c r="R519" s="11" t="str">
        <f>IF(ISERROR(VLOOKUP(B519, Paste!$N$3:$N$250, 1, FALSE)), "", VLOOKUP(B519, Paste!$N$3:$O$250, 2, FALSE))</f>
        <v/>
      </c>
      <c r="S519" s="27">
        <f>VLOOKUP($B519, Paste!$W$3:$Z$10064, IF($H$4="Cap Hit",3, IF($H$4="AAV", 4, 2)), FALSE)</f>
        <v>1.85</v>
      </c>
      <c r="T519" s="11" t="str">
        <f>IF(ISERROR(VLOOKUP(B519, Paste!$Q$3:$Q$245, 1, FALSE)), "", VLOOKUP(B519, Paste!$Q$3:$R$245, 2, FALSE))</f>
        <v/>
      </c>
      <c r="U519" s="18" t="str">
        <f>IF(VLOOKUP(B519, 'Points&amp;Potential'!$B$7:$O$943, 14, FALSE)=0, "", VLOOKUP(B519, 'Points&amp;Potential'!$B$7:$O$943, 14, FALSE))</f>
        <v/>
      </c>
      <c r="V519" s="7" t="str">
        <f>IF(ISERROR(VLOOKUP(B519, Paste!$T$3:$T$1045, 1, FALSE)), "", VLOOKUP(B519, Paste!$T$3:$U$1144, 2, FALSE))</f>
        <v/>
      </c>
    </row>
    <row r="520" spans="1:22">
      <c r="A520" s="11">
        <v>514</v>
      </c>
      <c r="B520" s="67" t="s">
        <v>544</v>
      </c>
      <c r="C520" s="11">
        <f>VLOOKUP(B520, Paste!$AG$3:$AH$2083, 2, FALSE)</f>
        <v>32.1</v>
      </c>
      <c r="D520" s="11" t="str">
        <f>VLOOKUP($B520, Paste!$A$3:$H$933, 6, FALSE)</f>
        <v>LD</v>
      </c>
      <c r="E520" s="11">
        <f>IFERROR(VLOOKUP($B520, Paste!$J$3:$L$933, 3, FALSE), "")</f>
        <v>25</v>
      </c>
      <c r="F520" s="11">
        <f>IFERROR(VLOOKUP($B520, Paste!$J$3:$L$933, 2, FALSE), "")</f>
        <v>40</v>
      </c>
      <c r="G520" s="11" t="str">
        <f>VLOOKUP($B520, Paste!$A$3:$H$933, 8, FALSE)</f>
        <v>CAR</v>
      </c>
      <c r="H520" s="71">
        <f>VLOOKUP($B520, Paste!$A$3:$H$933, 2, FALSE)</f>
        <v>72</v>
      </c>
      <c r="I520" s="71">
        <f>VLOOKUP($B520, Paste!$A$3:$H$933, 3, FALSE)</f>
        <v>4.1683659013067897</v>
      </c>
      <c r="J520" s="71">
        <f t="shared" si="8"/>
        <v>13.271133448693213</v>
      </c>
      <c r="K520" s="71">
        <f>VLOOKUP($B520, Paste!$A$3:$H$933, 4, FALSE)</f>
        <v>17.439499350000002</v>
      </c>
      <c r="L520" s="11" t="str">
        <f>IF(ISBLANK(VLOOKUP(B520, 'SOG&amp;PlusMinus'!$B$7:$E$912, 3, FALSE)), "", VLOOKUP(B520,'SOG&amp;PlusMinus'!$B$7:$E$912, 3, FALSE))</f>
        <v>B</v>
      </c>
      <c r="M520" s="11" t="str">
        <f>IF(ISBLANK(VLOOKUP(B520, 'SOG&amp;PlusMinus'!$B$7:$E$912, 4, FALSE)), "", VLOOKUP(B520, 'SOG&amp;PlusMinus'!$B$7:$E$912, 4, FALSE))</f>
        <v/>
      </c>
      <c r="N520" s="71">
        <f>VLOOKUP($B520, Paste!$A$3:$H$933, 5, FALSE)</f>
        <v>8.64</v>
      </c>
      <c r="O520" s="11">
        <f>IF(ISERROR(VLOOKUP(B520, Paste!$AB$3:$AE$2349, 3, FALSE)), "", VLOOKUP(B520, Paste!$AB$3:$AE$2349, 3, FALSE))</f>
        <v>14</v>
      </c>
      <c r="P520" s="11">
        <f>IF(ISERROR(VLOOKUP(B520, Paste!$AB$3:$AC$2343, 2, FALSE)), "", VLOOKUP(B520, Paste!$AB$3:$AC$2343, 2, FALSE))</f>
        <v>108</v>
      </c>
      <c r="Q520" s="11">
        <f>IF(ISERROR(VLOOKUP(B520, Paste!$AB$3:$AE$2349, 4, FALSE)), "", VLOOKUP(B520, Paste!$AB$3:$AE$2349, 4, FALSE))</f>
        <v>108</v>
      </c>
      <c r="R520" s="11" t="str">
        <f>IF(ISERROR(VLOOKUP(B520, Paste!$N$3:$N$250, 1, FALSE)), "", VLOOKUP(B520, Paste!$N$3:$O$250, 2, FALSE))</f>
        <v/>
      </c>
      <c r="S520" s="27">
        <f>VLOOKUP($B520, Paste!$W$3:$Z$10064, IF($H$4="Cap Hit",3, IF($H$4="AAV", 4, 2)), FALSE)</f>
        <v>6.3959549999999998</v>
      </c>
      <c r="T520" s="11" t="str">
        <f>IF(ISERROR(VLOOKUP(B520, Paste!$Q$3:$Q$245, 1, FALSE)), "", VLOOKUP(B520, Paste!$Q$3:$R$245, 2, FALSE))</f>
        <v/>
      </c>
      <c r="U520" s="18" t="str">
        <f>IF(VLOOKUP(B520, 'Points&amp;Potential'!$B$7:$O$943, 14, FALSE)=0, "", VLOOKUP(B520, 'Points&amp;Potential'!$B$7:$O$943, 14, FALSE))</f>
        <v/>
      </c>
      <c r="V520" s="7" t="str">
        <f>IF(ISERROR(VLOOKUP(B520, Paste!$T$3:$T$1045, 1, FALSE)), "", VLOOKUP(B520, Paste!$T$3:$U$1144, 2, FALSE))</f>
        <v/>
      </c>
    </row>
    <row r="521" spans="1:22">
      <c r="A521" s="11">
        <v>515</v>
      </c>
      <c r="B521" s="67" t="s">
        <v>545</v>
      </c>
      <c r="C521" s="11">
        <f>VLOOKUP(B521, Paste!$AG$3:$AH$2083, 2, FALSE)</f>
        <v>27</v>
      </c>
      <c r="D521" s="11" t="str">
        <f>VLOOKUP($B521, Paste!$A$3:$H$933, 6, FALSE)</f>
        <v>LW</v>
      </c>
      <c r="E521" s="11" t="str">
        <f>IFERROR(VLOOKUP($B521, Paste!$J$3:$L$933, 3, FALSE), "")</f>
        <v/>
      </c>
      <c r="F521" s="11" t="str">
        <f>IFERROR(VLOOKUP($B521, Paste!$J$3:$L$933, 2, FALSE), "")</f>
        <v/>
      </c>
      <c r="G521" s="11" t="str">
        <f>VLOOKUP($B521, Paste!$A$3:$H$933, 8, FALSE)</f>
        <v>STL</v>
      </c>
      <c r="H521" s="71">
        <f>VLOOKUP($B521, Paste!$A$3:$H$933, 2, FALSE)</f>
        <v>77.666666666666671</v>
      </c>
      <c r="I521" s="71">
        <f>VLOOKUP($B521, Paste!$A$3:$H$933, 3, FALSE)</f>
        <v>6.6124354703974122</v>
      </c>
      <c r="J521" s="71">
        <f t="shared" si="8"/>
        <v>10.753455807380366</v>
      </c>
      <c r="K521" s="71">
        <f>VLOOKUP($B521, Paste!$A$3:$H$933, 4, FALSE)</f>
        <v>17.365891277777777</v>
      </c>
      <c r="L521" s="11" t="str">
        <f>IF(ISBLANK(VLOOKUP(B521, 'SOG&amp;PlusMinus'!$B$7:$E$912, 3, FALSE)), "", VLOOKUP(B521,'SOG&amp;PlusMinus'!$B$7:$E$912, 3, FALSE))</f>
        <v>D</v>
      </c>
      <c r="M521" s="11" t="str">
        <f>IF(ISBLANK(VLOOKUP(B521, 'SOG&amp;PlusMinus'!$B$7:$E$912, 4, FALSE)), "", VLOOKUP(B521, 'SOG&amp;PlusMinus'!$B$7:$E$912, 4, FALSE))</f>
        <v/>
      </c>
      <c r="N521" s="71">
        <f>VLOOKUP($B521, Paste!$A$3:$H$933, 5, FALSE)</f>
        <v>28.397944199706316</v>
      </c>
      <c r="O521" s="11">
        <f>IF(ISERROR(VLOOKUP(B521, Paste!$AB$3:$AE$2349, 3, FALSE)), "", VLOOKUP(B521, Paste!$AB$3:$AE$2349, 3, FALSE))</f>
        <v>171</v>
      </c>
      <c r="P521" s="11">
        <f>IF(ISERROR(VLOOKUP(B521, Paste!$AB$3:$AC$2343, 2, FALSE)), "", VLOOKUP(B521, Paste!$AB$3:$AC$2343, 2, FALSE))</f>
        <v>62</v>
      </c>
      <c r="Q521" s="11">
        <f>IF(ISERROR(VLOOKUP(B521, Paste!$AB$3:$AE$2349, 4, FALSE)), "", VLOOKUP(B521, Paste!$AB$3:$AE$2349, 4, FALSE))</f>
        <v>78</v>
      </c>
      <c r="R521" s="11" t="str">
        <f>IF(ISERROR(VLOOKUP(B521, Paste!$N$3:$N$250, 1, FALSE)), "", VLOOKUP(B521, Paste!$N$3:$O$250, 2, FALSE))</f>
        <v/>
      </c>
      <c r="S521" s="27">
        <f>VLOOKUP($B521, Paste!$W$3:$Z$10064, IF($H$4="Cap Hit",3, IF($H$4="AAV", 4, 2)), FALSE)</f>
        <v>2.5</v>
      </c>
      <c r="T521" s="11" t="str">
        <f>IF(ISERROR(VLOOKUP(B521, Paste!$Q$3:$Q$245, 1, FALSE)), "", VLOOKUP(B521, Paste!$Q$3:$R$245, 2, FALSE))</f>
        <v/>
      </c>
      <c r="U521" s="18" t="str">
        <f>IF(VLOOKUP(B521, 'Points&amp;Potential'!$B$7:$O$943, 14, FALSE)=0, "", VLOOKUP(B521, 'Points&amp;Potential'!$B$7:$O$943, 14, FALSE))</f>
        <v/>
      </c>
      <c r="V521" s="7" t="str">
        <f>IF(ISERROR(VLOOKUP(B521, Paste!$T$3:$T$1045, 1, FALSE)), "", VLOOKUP(B521, Paste!$T$3:$U$1144, 2, FALSE))</f>
        <v/>
      </c>
    </row>
    <row r="522" spans="1:22">
      <c r="A522" s="11">
        <v>516</v>
      </c>
      <c r="B522" s="67" t="s">
        <v>546</v>
      </c>
      <c r="C522" s="11">
        <f>VLOOKUP(B522, Paste!$AG$3:$AH$2083, 2, FALSE)</f>
        <v>29.3</v>
      </c>
      <c r="D522" s="11" t="str">
        <f>VLOOKUP($B522, Paste!$A$3:$H$933, 6, FALSE)</f>
        <v>LW</v>
      </c>
      <c r="E522" s="11">
        <f>IFERROR(VLOOKUP($B522, Paste!$J$3:$L$933, 3, FALSE), "")</f>
        <v>28</v>
      </c>
      <c r="F522" s="11">
        <f>IFERROR(VLOOKUP($B522, Paste!$J$3:$L$933, 2, FALSE), "")</f>
        <v>47</v>
      </c>
      <c r="G522" s="11" t="str">
        <f>VLOOKUP($B522, Paste!$A$3:$H$933, 8, FALSE)</f>
        <v>CHI</v>
      </c>
      <c r="H522" s="71">
        <f>VLOOKUP($B522, Paste!$A$3:$H$933, 2, FALSE)</f>
        <v>59</v>
      </c>
      <c r="I522" s="71">
        <f>VLOOKUP($B522, Paste!$A$3:$H$933, 3, FALSE)</f>
        <v>5.9</v>
      </c>
      <c r="J522" s="71">
        <f t="shared" si="8"/>
        <v>11.463832750000003</v>
      </c>
      <c r="K522" s="71">
        <f>VLOOKUP($B522, Paste!$A$3:$H$933, 4, FALSE)</f>
        <v>17.363832750000004</v>
      </c>
      <c r="L522" s="11" t="str">
        <f>IF(ISBLANK(VLOOKUP(B522, 'SOG&amp;PlusMinus'!$B$7:$E$912, 3, FALSE)), "", VLOOKUP(B522,'SOG&amp;PlusMinus'!$B$7:$E$912, 3, FALSE))</f>
        <v>D</v>
      </c>
      <c r="M522" s="11" t="str">
        <f>IF(ISBLANK(VLOOKUP(B522, 'SOG&amp;PlusMinus'!$B$7:$E$912, 4, FALSE)), "", VLOOKUP(B522, 'SOG&amp;PlusMinus'!$B$7:$E$912, 4, FALSE))</f>
        <v/>
      </c>
      <c r="N522" s="71">
        <f>VLOOKUP($B522, Paste!$A$3:$H$933, 5, FALSE)</f>
        <v>57.744680851063826</v>
      </c>
      <c r="O522" s="11">
        <f>IF(ISERROR(VLOOKUP(B522, Paste!$AB$3:$AE$2349, 3, FALSE)), "", VLOOKUP(B522, Paste!$AB$3:$AE$2349, 3, FALSE))</f>
        <v>122</v>
      </c>
      <c r="P522" s="11">
        <f>IF(ISERROR(VLOOKUP(B522, Paste!$AB$3:$AC$2343, 2, FALSE)), "", VLOOKUP(B522, Paste!$AB$3:$AC$2343, 2, FALSE))</f>
        <v>35</v>
      </c>
      <c r="Q522" s="11">
        <f>IF(ISERROR(VLOOKUP(B522, Paste!$AB$3:$AE$2349, 4, FALSE)), "", VLOOKUP(B522, Paste!$AB$3:$AE$2349, 4, FALSE))</f>
        <v>59</v>
      </c>
      <c r="R522" s="11" t="str">
        <f>IF(ISERROR(VLOOKUP(B522, Paste!$N$3:$N$250, 1, FALSE)), "", VLOOKUP(B522, Paste!$N$3:$O$250, 2, FALSE))</f>
        <v/>
      </c>
      <c r="S522" s="27">
        <f>VLOOKUP($B522, Paste!$W$3:$Z$10064, IF($H$4="Cap Hit",3, IF($H$4="AAV", 4, 2)), FALSE)</f>
        <v>4</v>
      </c>
      <c r="T522" s="11" t="str">
        <f>IF(ISERROR(VLOOKUP(B522, Paste!$Q$3:$Q$245, 1, FALSE)), "", VLOOKUP(B522, Paste!$Q$3:$R$245, 2, FALSE))</f>
        <v>Y</v>
      </c>
      <c r="U522" s="18" t="str">
        <f>IF(VLOOKUP(B522, 'Points&amp;Potential'!$B$7:$O$943, 14, FALSE)=0, "", VLOOKUP(B522, 'Points&amp;Potential'!$B$7:$O$943, 14, FALSE))</f>
        <v/>
      </c>
      <c r="V522" s="7" t="str">
        <f>IF(ISERROR(VLOOKUP(B522, Paste!$T$3:$T$1045, 1, FALSE)), "", VLOOKUP(B522, Paste!$T$3:$U$1144, 2, FALSE))</f>
        <v/>
      </c>
    </row>
    <row r="523" spans="1:22">
      <c r="A523" s="11">
        <v>517</v>
      </c>
      <c r="B523" s="67" t="s">
        <v>547</v>
      </c>
      <c r="C523" s="11">
        <f>VLOOKUP(B523, Paste!$AG$3:$AH$2083, 2, FALSE)</f>
        <v>32.4</v>
      </c>
      <c r="D523" s="11" t="str">
        <f>VLOOKUP($B523, Paste!$A$3:$H$933, 6, FALSE)</f>
        <v>C</v>
      </c>
      <c r="E523" s="11" t="str">
        <f>IFERROR(VLOOKUP($B523, Paste!$J$3:$L$933, 3, FALSE), "")</f>
        <v/>
      </c>
      <c r="F523" s="11" t="str">
        <f>IFERROR(VLOOKUP($B523, Paste!$J$3:$L$933, 2, FALSE), "")</f>
        <v/>
      </c>
      <c r="G523" s="11" t="str">
        <f>VLOOKUP($B523, Paste!$A$3:$H$933, 8, FALSE)</f>
        <v>DAL</v>
      </c>
      <c r="H523" s="71">
        <f>VLOOKUP($B523, Paste!$A$3:$H$933, 2, FALSE)</f>
        <v>69.333333333333329</v>
      </c>
      <c r="I523" s="71">
        <f>VLOOKUP($B523, Paste!$A$3:$H$933, 3, FALSE)</f>
        <v>4.2141494130929615</v>
      </c>
      <c r="J523" s="71">
        <f t="shared" si="8"/>
        <v>13.119183920240371</v>
      </c>
      <c r="K523" s="71">
        <f>VLOOKUP($B523, Paste!$A$3:$H$933, 4, FALSE)</f>
        <v>17.333333333333332</v>
      </c>
      <c r="L523" s="11" t="str">
        <f>IF(ISBLANK(VLOOKUP(B523, 'SOG&amp;PlusMinus'!$B$7:$E$912, 3, FALSE)), "", VLOOKUP(B523,'SOG&amp;PlusMinus'!$B$7:$E$912, 3, FALSE))</f>
        <v>C</v>
      </c>
      <c r="M523" s="11" t="str">
        <f>IF(ISBLANK(VLOOKUP(B523, 'SOG&amp;PlusMinus'!$B$7:$E$912, 4, FALSE)), "", VLOOKUP(B523, 'SOG&amp;PlusMinus'!$B$7:$E$912, 4, FALSE))</f>
        <v/>
      </c>
      <c r="N523" s="71">
        <f>VLOOKUP($B523, Paste!$A$3:$H$933, 5, FALSE)</f>
        <v>23.339933993399338</v>
      </c>
      <c r="O523" s="11">
        <f>IF(ISERROR(VLOOKUP(B523, Paste!$AB$3:$AE$2349, 3, FALSE)), "", VLOOKUP(B523, Paste!$AB$3:$AE$2349, 3, FALSE))</f>
        <v>90</v>
      </c>
      <c r="P523" s="11">
        <f>IF(ISERROR(VLOOKUP(B523, Paste!$AB$3:$AC$2343, 2, FALSE)), "", VLOOKUP(B523, Paste!$AB$3:$AC$2343, 2, FALSE))</f>
        <v>49</v>
      </c>
      <c r="Q523" s="11">
        <f>IF(ISERROR(VLOOKUP(B523, Paste!$AB$3:$AE$2349, 4, FALSE)), "", VLOOKUP(B523, Paste!$AB$3:$AE$2349, 4, FALSE))</f>
        <v>49</v>
      </c>
      <c r="R523" s="11" t="str">
        <f>IF(ISERROR(VLOOKUP(B523, Paste!$N$3:$N$250, 1, FALSE)), "", VLOOKUP(B523, Paste!$N$3:$O$250, 2, FALSE))</f>
        <v/>
      </c>
      <c r="S523" s="27">
        <f>VLOOKUP($B523, Paste!$W$3:$Z$10064, IF($H$4="Cap Hit",3, IF($H$4="AAV", 4, 2)), FALSE)</f>
        <v>2</v>
      </c>
      <c r="T523" s="11" t="str">
        <f>IF(ISERROR(VLOOKUP(B523, Paste!$Q$3:$Q$245, 1, FALSE)), "", VLOOKUP(B523, Paste!$Q$3:$R$245, 2, FALSE))</f>
        <v>Y</v>
      </c>
      <c r="U523" s="18" t="str">
        <f>IF(VLOOKUP(B523, 'Points&amp;Potential'!$B$7:$O$943, 14, FALSE)=0, "", VLOOKUP(B523, 'Points&amp;Potential'!$B$7:$O$943, 14, FALSE))</f>
        <v/>
      </c>
      <c r="V523" s="7" t="str">
        <f>IF(ISERROR(VLOOKUP(B523, Paste!$T$3:$T$1045, 1, FALSE)), "", VLOOKUP(B523, Paste!$T$3:$U$1144, 2, FALSE))</f>
        <v/>
      </c>
    </row>
    <row r="524" spans="1:22">
      <c r="A524" s="11">
        <v>518</v>
      </c>
      <c r="B524" s="67" t="s">
        <v>548</v>
      </c>
      <c r="C524" s="11">
        <f>VLOOKUP(B524, Paste!$AG$3:$AH$2083, 2, FALSE)</f>
        <v>22.4</v>
      </c>
      <c r="D524" s="11" t="str">
        <f>VLOOKUP($B524, Paste!$A$3:$H$933, 6, FALSE)</f>
        <v>C</v>
      </c>
      <c r="E524" s="11">
        <f>IFERROR(VLOOKUP($B524, Paste!$J$3:$L$933, 3, FALSE), "")</f>
        <v>35</v>
      </c>
      <c r="F524" s="11">
        <f>IFERROR(VLOOKUP($B524, Paste!$J$3:$L$933, 2, FALSE), "")</f>
        <v>65</v>
      </c>
      <c r="G524" s="11" t="str">
        <f>VLOOKUP($B524, Paste!$A$3:$H$933, 8, FALSE)</f>
        <v>MTL</v>
      </c>
      <c r="H524" s="71">
        <f>VLOOKUP($B524, Paste!$A$3:$H$933, 2, FALSE)</f>
        <v>56</v>
      </c>
      <c r="I524" s="71">
        <f>VLOOKUP($B524, Paste!$A$3:$H$933, 3, FALSE)</f>
        <v>4.1427272727272726</v>
      </c>
      <c r="J524" s="71">
        <f t="shared" si="8"/>
        <v>13.182272727272723</v>
      </c>
      <c r="K524" s="71">
        <f>VLOOKUP($B524, Paste!$A$3:$H$933, 4, FALSE)</f>
        <v>17.324999999999996</v>
      </c>
      <c r="L524" s="11" t="str">
        <f>IF(ISBLANK(VLOOKUP(B524, 'SOG&amp;PlusMinus'!$B$7:$E$912, 3, FALSE)), "", VLOOKUP(B524,'SOG&amp;PlusMinus'!$B$7:$E$912, 3, FALSE))</f>
        <v>C</v>
      </c>
      <c r="M524" s="11" t="str">
        <f>IF(ISBLANK(VLOOKUP(B524, 'SOG&amp;PlusMinus'!$B$7:$E$912, 4, FALSE)), "", VLOOKUP(B524, 'SOG&amp;PlusMinus'!$B$7:$E$912, 4, FALSE))</f>
        <v/>
      </c>
      <c r="N524" s="71">
        <f>VLOOKUP($B524, Paste!$A$3:$H$933, 5, FALSE)</f>
        <v>22.400000000000002</v>
      </c>
      <c r="O524" s="11">
        <f>IF(ISERROR(VLOOKUP(B524, Paste!$AB$3:$AE$2349, 3, FALSE)), "", VLOOKUP(B524, Paste!$AB$3:$AE$2349, 3, FALSE))</f>
        <v>97</v>
      </c>
      <c r="P524" s="11">
        <f>IF(ISERROR(VLOOKUP(B524, Paste!$AB$3:$AC$2343, 2, FALSE)), "", VLOOKUP(B524, Paste!$AB$3:$AC$2343, 2, FALSE))</f>
        <v>34</v>
      </c>
      <c r="Q524" s="11">
        <f>IF(ISERROR(VLOOKUP(B524, Paste!$AB$3:$AE$2349, 4, FALSE)), "", VLOOKUP(B524, Paste!$AB$3:$AE$2349, 4, FALSE))</f>
        <v>45</v>
      </c>
      <c r="R524" s="11" t="str">
        <f>IF(ISERROR(VLOOKUP(B524, Paste!$N$3:$N$250, 1, FALSE)), "", VLOOKUP(B524, Paste!$N$3:$O$250, 2, FALSE))</f>
        <v/>
      </c>
      <c r="S524" s="27">
        <f>VLOOKUP($B524, Paste!$W$3:$Z$10064, IF($H$4="Cap Hit",3, IF($H$4="AAV", 4, 2)), FALSE)</f>
        <v>0.88</v>
      </c>
      <c r="T524" s="11" t="str">
        <f>IF(ISERROR(VLOOKUP(B524, Paste!$Q$3:$Q$245, 1, FALSE)), "", VLOOKUP(B524, Paste!$Q$3:$R$245, 2, FALSE))</f>
        <v/>
      </c>
      <c r="U524" s="18" t="str">
        <f>IF(VLOOKUP(B524, 'Points&amp;Potential'!$B$7:$O$943, 14, FALSE)=0, "", VLOOKUP(B524, 'Points&amp;Potential'!$B$7:$O$943, 14, FALSE))</f>
        <v/>
      </c>
      <c r="V524" s="7" t="str">
        <f>IF(ISERROR(VLOOKUP(B524, Paste!$T$3:$T$1045, 1, FALSE)), "", VLOOKUP(B524, Paste!$T$3:$U$1144, 2, FALSE))</f>
        <v/>
      </c>
    </row>
    <row r="525" spans="1:22">
      <c r="A525" s="11">
        <v>519</v>
      </c>
      <c r="B525" s="67" t="s">
        <v>549</v>
      </c>
      <c r="C525" s="11">
        <f>VLOOKUP(B525, Paste!$AG$3:$AH$2083, 2, FALSE)</f>
        <v>28</v>
      </c>
      <c r="D525" s="11" t="str">
        <f>VLOOKUP($B525, Paste!$A$3:$H$933, 6, FALSE)</f>
        <v>RD</v>
      </c>
      <c r="E525" s="11" t="str">
        <f>IFERROR(VLOOKUP($B525, Paste!$J$3:$L$933, 3, FALSE), "")</f>
        <v/>
      </c>
      <c r="F525" s="11" t="str">
        <f>IFERROR(VLOOKUP($B525, Paste!$J$3:$L$933, 2, FALSE), "")</f>
        <v/>
      </c>
      <c r="G525" s="11" t="str">
        <f>VLOOKUP($B525, Paste!$A$3:$H$933, 8, FALSE)</f>
        <v>NSH</v>
      </c>
      <c r="H525" s="71">
        <f>VLOOKUP($B525, Paste!$A$3:$H$933, 2, FALSE)</f>
        <v>78.666666666666671</v>
      </c>
      <c r="I525" s="71">
        <f>VLOOKUP($B525, Paste!$A$3:$H$933, 3, FALSE)</f>
        <v>3.9586188461483731</v>
      </c>
      <c r="J525" s="71">
        <f t="shared" si="8"/>
        <v>13.297546005703484</v>
      </c>
      <c r="K525" s="71">
        <f>VLOOKUP($B525, Paste!$A$3:$H$933, 4, FALSE)</f>
        <v>17.256164851851857</v>
      </c>
      <c r="L525" s="11" t="str">
        <f>IF(ISBLANK(VLOOKUP(B525, 'SOG&amp;PlusMinus'!$B$7:$E$912, 3, FALSE)), "", VLOOKUP(B525,'SOG&amp;PlusMinus'!$B$7:$E$912, 3, FALSE))</f>
        <v>D</v>
      </c>
      <c r="M525" s="11" t="str">
        <f>IF(ISBLANK(VLOOKUP(B525, 'SOG&amp;PlusMinus'!$B$7:$E$912, 4, FALSE)), "", VLOOKUP(B525, 'SOG&amp;PlusMinus'!$B$7:$E$912, 4, FALSE))</f>
        <v/>
      </c>
      <c r="N525" s="71">
        <f>VLOOKUP($B525, Paste!$A$3:$H$933, 5, FALSE)</f>
        <v>17.10144927536232</v>
      </c>
      <c r="O525" s="11">
        <f>IF(ISERROR(VLOOKUP(B525, Paste!$AB$3:$AE$2349, 3, FALSE)), "", VLOOKUP(B525, Paste!$AB$3:$AE$2349, 3, FALSE))</f>
        <v>39</v>
      </c>
      <c r="P525" s="11">
        <f>IF(ISERROR(VLOOKUP(B525, Paste!$AB$3:$AC$2343, 2, FALSE)), "", VLOOKUP(B525, Paste!$AB$3:$AC$2343, 2, FALSE))</f>
        <v>94</v>
      </c>
      <c r="Q525" s="11">
        <f>IF(ISERROR(VLOOKUP(B525, Paste!$AB$3:$AE$2349, 4, FALSE)), "", VLOOKUP(B525, Paste!$AB$3:$AE$2349, 4, FALSE))</f>
        <v>87</v>
      </c>
      <c r="R525" s="11" t="str">
        <f>IF(ISERROR(VLOOKUP(B525, Paste!$N$3:$N$250, 1, FALSE)), "", VLOOKUP(B525, Paste!$N$3:$O$250, 2, FALSE))</f>
        <v/>
      </c>
      <c r="S525" s="27">
        <f>VLOOKUP($B525, Paste!$W$3:$Z$10064, IF($H$4="Cap Hit",3, IF($H$4="AAV", 4, 2)), FALSE)</f>
        <v>2.75</v>
      </c>
      <c r="T525" s="11" t="str">
        <f>IF(ISERROR(VLOOKUP(B525, Paste!$Q$3:$Q$245, 1, FALSE)), "", VLOOKUP(B525, Paste!$Q$3:$R$245, 2, FALSE))</f>
        <v/>
      </c>
      <c r="U525" s="18" t="str">
        <f>IF(VLOOKUP(B525, 'Points&amp;Potential'!$B$7:$O$943, 14, FALSE)=0, "", VLOOKUP(B525, 'Points&amp;Potential'!$B$7:$O$943, 14, FALSE))</f>
        <v/>
      </c>
      <c r="V525" s="7" t="str">
        <f>IF(ISERROR(VLOOKUP(B525, Paste!$T$3:$T$1045, 1, FALSE)), "", VLOOKUP(B525, Paste!$T$3:$U$1144, 2, FALSE))</f>
        <v/>
      </c>
    </row>
    <row r="526" spans="1:22">
      <c r="A526" s="11">
        <v>520</v>
      </c>
      <c r="B526" s="67" t="s">
        <v>550</v>
      </c>
      <c r="C526" s="11">
        <f>VLOOKUP(B526, Paste!$AG$3:$AH$2083, 2, FALSE)</f>
        <v>23.8</v>
      </c>
      <c r="D526" s="11" t="str">
        <f>VLOOKUP($B526, Paste!$A$3:$H$933, 6, FALSE)</f>
        <v>RW</v>
      </c>
      <c r="E526" s="11" t="str">
        <f>IFERROR(VLOOKUP($B526, Paste!$J$3:$L$933, 3, FALSE), "")</f>
        <v/>
      </c>
      <c r="F526" s="11" t="str">
        <f>IFERROR(VLOOKUP($B526, Paste!$J$3:$L$933, 2, FALSE), "")</f>
        <v/>
      </c>
      <c r="G526" s="11" t="str">
        <f>VLOOKUP($B526, Paste!$A$3:$H$933, 8, FALSE)</f>
        <v>MTL</v>
      </c>
      <c r="H526" s="71">
        <f>VLOOKUP($B526, Paste!$A$3:$H$933, 2, FALSE)</f>
        <v>65</v>
      </c>
      <c r="I526" s="71">
        <f>VLOOKUP($B526, Paste!$A$3:$H$933, 3, FALSE)</f>
        <v>3.8044794188861992</v>
      </c>
      <c r="J526" s="71">
        <f t="shared" si="8"/>
        <v>13.339270581113805</v>
      </c>
      <c r="K526" s="71">
        <f>VLOOKUP($B526, Paste!$A$3:$H$933, 4, FALSE)</f>
        <v>17.143750000000004</v>
      </c>
      <c r="L526" s="11" t="str">
        <f>IF(ISBLANK(VLOOKUP(B526, 'SOG&amp;PlusMinus'!$B$7:$E$912, 3, FALSE)), "", VLOOKUP(B526,'SOG&amp;PlusMinus'!$B$7:$E$912, 3, FALSE))</f>
        <v>C</v>
      </c>
      <c r="M526" s="11" t="str">
        <f>IF(ISBLANK(VLOOKUP(B526, 'SOG&amp;PlusMinus'!$B$7:$E$912, 4, FALSE)), "", VLOOKUP(B526, 'SOG&amp;PlusMinus'!$B$7:$E$912, 4, FALSE))</f>
        <v/>
      </c>
      <c r="N526" s="71">
        <f>VLOOKUP($B526, Paste!$A$3:$H$933, 5, FALSE)</f>
        <v>52</v>
      </c>
      <c r="O526" s="11">
        <f>IF(ISERROR(VLOOKUP(B526, Paste!$AB$3:$AE$2349, 3, FALSE)), "", VLOOKUP(B526, Paste!$AB$3:$AE$2349, 3, FALSE))</f>
        <v>95</v>
      </c>
      <c r="P526" s="11">
        <f>IF(ISERROR(VLOOKUP(B526, Paste!$AB$3:$AC$2343, 2, FALSE)), "", VLOOKUP(B526, Paste!$AB$3:$AC$2343, 2, FALSE))</f>
        <v>39</v>
      </c>
      <c r="Q526" s="11">
        <f>IF(ISERROR(VLOOKUP(B526, Paste!$AB$3:$AE$2349, 4, FALSE)), "", VLOOKUP(B526, Paste!$AB$3:$AE$2349, 4, FALSE))</f>
        <v>85</v>
      </c>
      <c r="R526" s="11" t="str">
        <f>IF(ISERROR(VLOOKUP(B526, Paste!$N$3:$N$250, 1, FALSE)), "", VLOOKUP(B526, Paste!$N$3:$O$250, 2, FALSE))</f>
        <v/>
      </c>
      <c r="S526" s="27">
        <f>VLOOKUP($B526, Paste!$W$3:$Z$10064, IF($H$4="Cap Hit",3, IF($H$4="AAV", 4, 2)), FALSE)</f>
        <v>0.85</v>
      </c>
      <c r="T526" s="11"/>
      <c r="U526" s="18" t="str">
        <f>IF(VLOOKUP(B526, 'Points&amp;Potential'!$B$7:$O$943, 14, FALSE)=0, "", VLOOKUP(B526, 'Points&amp;Potential'!$B$7:$O$943, 14, FALSE))</f>
        <v/>
      </c>
      <c r="V526" s="7" t="str">
        <f>IF(ISERROR(VLOOKUP(B526, Paste!$T$3:$T$1045, 1, FALSE)), "", VLOOKUP(B526, Paste!$T$3:$U$1144, 2, FALSE))</f>
        <v/>
      </c>
    </row>
    <row r="527" spans="1:22">
      <c r="A527" s="11">
        <v>521</v>
      </c>
      <c r="B527" s="67" t="s">
        <v>551</v>
      </c>
      <c r="C527" s="11">
        <f>VLOOKUP(B527, Paste!$AG$3:$AH$2083, 2, FALSE)</f>
        <v>27.4</v>
      </c>
      <c r="D527" s="11" t="str">
        <f>VLOOKUP($B527, Paste!$A$3:$H$933, 6, FALSE)</f>
        <v>LD</v>
      </c>
      <c r="E527" s="11" t="str">
        <f>IFERROR(VLOOKUP($B527, Paste!$J$3:$L$933, 3, FALSE), "")</f>
        <v/>
      </c>
      <c r="F527" s="11" t="str">
        <f>IFERROR(VLOOKUP($B527, Paste!$J$3:$L$933, 2, FALSE), "")</f>
        <v/>
      </c>
      <c r="G527" s="11" t="str">
        <f>VLOOKUP($B527, Paste!$A$3:$H$933, 8, FALSE)</f>
        <v>WPG</v>
      </c>
      <c r="H527" s="71">
        <f>VLOOKUP($B527, Paste!$A$3:$H$933, 2, FALSE)</f>
        <v>70</v>
      </c>
      <c r="I527" s="71">
        <f>VLOOKUP($B527, Paste!$A$3:$H$933, 3, FALSE)</f>
        <v>2.754023773355017</v>
      </c>
      <c r="J527" s="71">
        <f t="shared" si="8"/>
        <v>14.338345080811655</v>
      </c>
      <c r="K527" s="71">
        <f>VLOOKUP($B527, Paste!$A$3:$H$933, 4, FALSE)</f>
        <v>17.092368854166672</v>
      </c>
      <c r="L527" s="11" t="str">
        <f>IF(ISBLANK(VLOOKUP(B527, 'SOG&amp;PlusMinus'!$B$7:$E$912, 3, FALSE)), "", VLOOKUP(B527,'SOG&amp;PlusMinus'!$B$7:$E$912, 3, FALSE))</f>
        <v>C</v>
      </c>
      <c r="M527" s="11" t="str">
        <f>IF(ISBLANK(VLOOKUP(B527, 'SOG&amp;PlusMinus'!$B$7:$E$912, 4, FALSE)), "", VLOOKUP(B527, 'SOG&amp;PlusMinus'!$B$7:$E$912, 4, FALSE))</f>
        <v/>
      </c>
      <c r="N527" s="71">
        <f>VLOOKUP($B527, Paste!$A$3:$H$933, 5, FALSE)</f>
        <v>28.480392156862745</v>
      </c>
      <c r="O527" s="11">
        <f>IF(ISERROR(VLOOKUP(B527, Paste!$AB$3:$AE$2349, 3, FALSE)), "", VLOOKUP(B527, Paste!$AB$3:$AE$2349, 3, FALSE))</f>
        <v>60</v>
      </c>
      <c r="P527" s="11">
        <f>IF(ISERROR(VLOOKUP(B527, Paste!$AB$3:$AC$2343, 2, FALSE)), "", VLOOKUP(B527, Paste!$AB$3:$AC$2343, 2, FALSE))</f>
        <v>116</v>
      </c>
      <c r="Q527" s="11">
        <f>IF(ISERROR(VLOOKUP(B527, Paste!$AB$3:$AE$2349, 4, FALSE)), "", VLOOKUP(B527, Paste!$AB$3:$AE$2349, 4, FALSE))</f>
        <v>105</v>
      </c>
      <c r="R527" s="11" t="str">
        <f>IF(ISERROR(VLOOKUP(B527, Paste!$N$3:$N$250, 1, FALSE)), "", VLOOKUP(B527, Paste!$N$3:$O$250, 2, FALSE))</f>
        <v/>
      </c>
      <c r="S527" s="27">
        <f>VLOOKUP($B527, Paste!$W$3:$Z$10064, IF($H$4="Cap Hit",3, IF($H$4="AAV", 4, 2)), FALSE)</f>
        <v>5.75</v>
      </c>
      <c r="T527" s="11" t="str">
        <f>IF(ISERROR(VLOOKUP(B527, Paste!$Q$3:$Q$245, 1, FALSE)), "", VLOOKUP(B527, Paste!$Q$3:$R$245, 2, FALSE))</f>
        <v>Y</v>
      </c>
      <c r="U527" s="18" t="str">
        <f>IF(VLOOKUP(B527, 'Points&amp;Potential'!$B$7:$O$943, 14, FALSE)=0, "", VLOOKUP(B527, 'Points&amp;Potential'!$B$7:$O$943, 14, FALSE))</f>
        <v/>
      </c>
      <c r="V527" s="7" t="str">
        <f>IF(ISERROR(VLOOKUP(B527, Paste!$T$3:$T$1045, 1, FALSE)), "", VLOOKUP(B527, Paste!$T$3:$U$1144, 2, FALSE))</f>
        <v/>
      </c>
    </row>
    <row r="528" spans="1:22">
      <c r="A528" s="11">
        <v>522</v>
      </c>
      <c r="B528" s="67" t="s">
        <v>552</v>
      </c>
      <c r="C528" s="11">
        <f>VLOOKUP(B528, Paste!$AG$3:$AH$2083, 2, FALSE)</f>
        <v>33.6</v>
      </c>
      <c r="D528" s="11" t="str">
        <f>VLOOKUP($B528, Paste!$A$3:$H$933, 6, FALSE)</f>
        <v>LW</v>
      </c>
      <c r="E528" s="11" t="str">
        <f>IFERROR(VLOOKUP($B528, Paste!$J$3:$L$933, 3, FALSE), "")</f>
        <v/>
      </c>
      <c r="F528" s="11" t="str">
        <f>IFERROR(VLOOKUP($B528, Paste!$J$3:$L$933, 2, FALSE), "")</f>
        <v/>
      </c>
      <c r="G528" s="11" t="str">
        <f>VLOOKUP($B528, Paste!$A$3:$H$933, 8, FALSE)</f>
        <v>UFA</v>
      </c>
      <c r="H528" s="71">
        <f>VLOOKUP($B528, Paste!$A$3:$H$933, 2, FALSE)</f>
        <v>69.666666666666671</v>
      </c>
      <c r="I528" s="71">
        <f>VLOOKUP($B528, Paste!$A$3:$H$933, 3, FALSE)</f>
        <v>12.512436273131259</v>
      </c>
      <c r="J528" s="71">
        <f t="shared" si="8"/>
        <v>4.5258010602020757</v>
      </c>
      <c r="K528" s="71">
        <f>VLOOKUP($B528, Paste!$A$3:$H$933, 4, FALSE)</f>
        <v>17.038237333333335</v>
      </c>
      <c r="L528" s="11" t="str">
        <f>IF(ISBLANK(VLOOKUP(B528, 'SOG&amp;PlusMinus'!$B$7:$E$912, 3, FALSE)), "", VLOOKUP(B528,'SOG&amp;PlusMinus'!$B$7:$E$912, 3, FALSE))</f>
        <v>C</v>
      </c>
      <c r="M528" s="11" t="str">
        <f>IF(ISBLANK(VLOOKUP(B528, 'SOG&amp;PlusMinus'!$B$7:$E$912, 4, FALSE)), "", VLOOKUP(B528, 'SOG&amp;PlusMinus'!$B$7:$E$912, 4, FALSE))</f>
        <v/>
      </c>
      <c r="N528" s="71">
        <f>VLOOKUP($B528, Paste!$A$3:$H$933, 5, FALSE)</f>
        <v>13.727422003284074</v>
      </c>
      <c r="O528" s="11" t="str">
        <f>IF(ISERROR(VLOOKUP(B528, Paste!$AB$3:$AE$2349, 3, FALSE)), "", VLOOKUP(B528, Paste!$AB$3:$AE$2349, 3, FALSE))</f>
        <v/>
      </c>
      <c r="P528" s="11" t="str">
        <f>IF(ISERROR(VLOOKUP(B528, Paste!$AB$3:$AC$2343, 2, FALSE)), "", VLOOKUP(B528, Paste!$AB$3:$AC$2343, 2, FALSE))</f>
        <v/>
      </c>
      <c r="Q528" s="11" t="str">
        <f>IF(ISERROR(VLOOKUP(B528, Paste!$AB$3:$AE$2349, 4, FALSE)), "", VLOOKUP(B528, Paste!$AB$3:$AE$2349, 4, FALSE))</f>
        <v/>
      </c>
      <c r="R528" s="11" t="str">
        <f>IF(ISERROR(VLOOKUP(B528, Paste!$N$3:$N$250, 1, FALSE)), "", VLOOKUP(B528, Paste!$N$3:$O$250, 2, FALSE))</f>
        <v/>
      </c>
      <c r="S528" s="27" t="e">
        <f>VLOOKUP($B528, Paste!$W$3:$Z$10064, IF($H$4="Cap Hit",3, IF($H$4="AAV", 4, 2)), FALSE)</f>
        <v>#N/A</v>
      </c>
      <c r="T528" s="11" t="str">
        <f>IF(ISERROR(VLOOKUP(B528, Paste!$Q$3:$Q$245, 1, FALSE)), "", VLOOKUP(B528, Paste!$Q$3:$R$245, 2, FALSE))</f>
        <v/>
      </c>
      <c r="U528" s="18" t="str">
        <f>IF(VLOOKUP(B528, 'Points&amp;Potential'!$B$7:$O$943, 14, FALSE)=0, "", VLOOKUP(B528, 'Points&amp;Potential'!$B$7:$O$943, 14, FALSE))</f>
        <v/>
      </c>
      <c r="V528" s="7" t="str">
        <f>IF(ISERROR(VLOOKUP(B528, Paste!$T$3:$T$1045, 1, FALSE)), "", VLOOKUP(B528, Paste!$T$3:$U$1144, 2, FALSE))</f>
        <v/>
      </c>
    </row>
    <row r="529" spans="1:22">
      <c r="A529" s="11">
        <v>523</v>
      </c>
      <c r="B529" s="67" t="s">
        <v>553</v>
      </c>
      <c r="C529" s="11">
        <f>VLOOKUP(B529, Paste!$AG$3:$AH$2083, 2, FALSE)</f>
        <v>35.4</v>
      </c>
      <c r="D529" s="11" t="str">
        <f>VLOOKUP($B529, Paste!$A$3:$H$933, 6, FALSE)</f>
        <v>LD</v>
      </c>
      <c r="E529" s="11" t="str">
        <f>IFERROR(VLOOKUP($B529, Paste!$J$3:$L$933, 3, FALSE), "")</f>
        <v/>
      </c>
      <c r="F529" s="11" t="str">
        <f>IFERROR(VLOOKUP($B529, Paste!$J$3:$L$933, 2, FALSE), "")</f>
        <v/>
      </c>
      <c r="G529" s="11" t="str">
        <f>VLOOKUP($B529, Paste!$A$3:$H$933, 8, FALSE)</f>
        <v>VGK</v>
      </c>
      <c r="H529" s="71">
        <f>VLOOKUP($B529, Paste!$A$3:$H$933, 2, FALSE)</f>
        <v>77.666666666666671</v>
      </c>
      <c r="I529" s="71">
        <f>VLOOKUP($B529, Paste!$A$3:$H$933, 3, FALSE)</f>
        <v>5.0135178521701347</v>
      </c>
      <c r="J529" s="71">
        <f t="shared" si="8"/>
        <v>12.0085398561632</v>
      </c>
      <c r="K529" s="71">
        <f>VLOOKUP($B529, Paste!$A$3:$H$933, 4, FALSE)</f>
        <v>17.022057708333335</v>
      </c>
      <c r="L529" s="11" t="str">
        <f>IF(ISBLANK(VLOOKUP(B529, 'SOG&amp;PlusMinus'!$B$7:$E$912, 3, FALSE)), "", VLOOKUP(B529,'SOG&amp;PlusMinus'!$B$7:$E$912, 3, FALSE))</f>
        <v>C</v>
      </c>
      <c r="M529" s="11" t="str">
        <f>IF(ISBLANK(VLOOKUP(B529, 'SOG&amp;PlusMinus'!$B$7:$E$912, 4, FALSE)), "", VLOOKUP(B529, 'SOG&amp;PlusMinus'!$B$7:$E$912, 4, FALSE))</f>
        <v/>
      </c>
      <c r="N529" s="71">
        <f>VLOOKUP($B529, Paste!$A$3:$H$933, 5, FALSE)</f>
        <v>32.503671071953008</v>
      </c>
      <c r="O529" s="11">
        <f>IF(ISERROR(VLOOKUP(B529, Paste!$AB$3:$AE$2349, 3, FALSE)), "", VLOOKUP(B529, Paste!$AB$3:$AE$2349, 3, FALSE))</f>
        <v>133</v>
      </c>
      <c r="P529" s="11">
        <f>IF(ISERROR(VLOOKUP(B529, Paste!$AB$3:$AC$2343, 2, FALSE)), "", VLOOKUP(B529, Paste!$AB$3:$AC$2343, 2, FALSE))</f>
        <v>176</v>
      </c>
      <c r="Q529" s="11">
        <f>IF(ISERROR(VLOOKUP(B529, Paste!$AB$3:$AE$2349, 4, FALSE)), "", VLOOKUP(B529, Paste!$AB$3:$AE$2349, 4, FALSE))</f>
        <v>93</v>
      </c>
      <c r="R529" s="11" t="str">
        <f>IF(ISERROR(VLOOKUP(B529, Paste!$N$3:$N$250, 1, FALSE)), "", VLOOKUP(B529, Paste!$N$3:$O$250, 2, FALSE))</f>
        <v/>
      </c>
      <c r="S529" s="27">
        <f>VLOOKUP($B529, Paste!$W$3:$Z$10064, IF($H$4="Cap Hit",3, IF($H$4="AAV", 4, 2)), FALSE)</f>
        <v>3.65</v>
      </c>
      <c r="T529" s="11" t="str">
        <f>IF(ISERROR(VLOOKUP(B529, Paste!$Q$3:$Q$245, 1, FALSE)), "", VLOOKUP(B529, Paste!$Q$3:$R$245, 2, FALSE))</f>
        <v/>
      </c>
      <c r="U529" s="18" t="str">
        <f>IF(VLOOKUP(B529, 'Points&amp;Potential'!$B$7:$O$943, 14, FALSE)=0, "", VLOOKUP(B529, 'Points&amp;Potential'!$B$7:$O$943, 14, FALSE))</f>
        <v/>
      </c>
      <c r="V529" s="7" t="str">
        <f>IF(ISERROR(VLOOKUP(B529, Paste!$T$3:$T$1045, 1, FALSE)), "", VLOOKUP(B529, Paste!$T$3:$U$1144, 2, FALSE))</f>
        <v/>
      </c>
    </row>
    <row r="530" spans="1:22">
      <c r="A530" s="11">
        <v>524</v>
      </c>
      <c r="B530" s="67" t="s">
        <v>554</v>
      </c>
      <c r="C530" s="11">
        <f>VLOOKUP(B530, Paste!$AG$3:$AH$2083, 2, FALSE)</f>
        <v>27.6</v>
      </c>
      <c r="D530" s="11" t="str">
        <f>VLOOKUP($B530, Paste!$A$3:$H$933, 6, FALSE)</f>
        <v>RW</v>
      </c>
      <c r="E530" s="11">
        <f>IFERROR(VLOOKUP($B530, Paste!$J$3:$L$933, 3, FALSE), "")</f>
        <v>28</v>
      </c>
      <c r="F530" s="11">
        <f>IFERROR(VLOOKUP($B530, Paste!$J$3:$L$933, 2, FALSE), "")</f>
        <v>50</v>
      </c>
      <c r="G530" s="11" t="str">
        <f>VLOOKUP($B530, Paste!$A$3:$H$933, 8, FALSE)</f>
        <v>NJD</v>
      </c>
      <c r="H530" s="71">
        <f>VLOOKUP($B530, Paste!$A$3:$H$933, 2, FALSE)</f>
        <v>76</v>
      </c>
      <c r="I530" s="71">
        <f>VLOOKUP($B530, Paste!$A$3:$H$933, 3, FALSE)</f>
        <v>11.4</v>
      </c>
      <c r="J530" s="71">
        <f t="shared" si="8"/>
        <v>5.6063088888888881</v>
      </c>
      <c r="K530" s="71">
        <f>VLOOKUP($B530, Paste!$A$3:$H$933, 4, FALSE)</f>
        <v>17.006308888888888</v>
      </c>
      <c r="L530" s="11" t="str">
        <f>IF(ISBLANK(VLOOKUP(B530, 'SOG&amp;PlusMinus'!$B$7:$E$912, 3, FALSE)), "", VLOOKUP(B530,'SOG&amp;PlusMinus'!$B$7:$E$912, 3, FALSE))</f>
        <v>C</v>
      </c>
      <c r="M530" s="11" t="str">
        <f>IF(ISBLANK(VLOOKUP(B530, 'SOG&amp;PlusMinus'!$B$7:$E$912, 4, FALSE)), "", VLOOKUP(B530, 'SOG&amp;PlusMinus'!$B$7:$E$912, 4, FALSE))</f>
        <v/>
      </c>
      <c r="N530" s="71">
        <f>VLOOKUP($B530, Paste!$A$3:$H$933, 5, FALSE)</f>
        <v>14.585858585858585</v>
      </c>
      <c r="O530" s="11">
        <f>IF(ISERROR(VLOOKUP(B530, Paste!$AB$3:$AE$2349, 3, FALSE)), "", VLOOKUP(B530, Paste!$AB$3:$AE$2349, 3, FALSE))</f>
        <v>155</v>
      </c>
      <c r="P530" s="11">
        <f>IF(ISERROR(VLOOKUP(B530, Paste!$AB$3:$AC$2343, 2, FALSE)), "", VLOOKUP(B530, Paste!$AB$3:$AC$2343, 2, FALSE))</f>
        <v>34</v>
      </c>
      <c r="Q530" s="11">
        <f>IF(ISERROR(VLOOKUP(B530, Paste!$AB$3:$AE$2349, 4, FALSE)), "", VLOOKUP(B530, Paste!$AB$3:$AE$2349, 4, FALSE))</f>
        <v>84</v>
      </c>
      <c r="R530" s="11" t="str">
        <f>IF(ISERROR(VLOOKUP(B530, Paste!$N$3:$N$250, 1, FALSE)), "", VLOOKUP(B530, Paste!$N$3:$O$250, 2, FALSE))</f>
        <v/>
      </c>
      <c r="S530" s="27">
        <f>VLOOKUP($B530, Paste!$W$3:$Z$10064, IF($H$4="Cap Hit",3, IF($H$4="AAV", 4, 2)), FALSE)</f>
        <v>1.5</v>
      </c>
      <c r="T530" s="11" t="str">
        <f>IF(ISERROR(VLOOKUP(B530, Paste!$Q$3:$Q$245, 1, FALSE)), "", VLOOKUP(B530, Paste!$Q$3:$R$245, 2, FALSE))</f>
        <v/>
      </c>
      <c r="U530" s="18" t="str">
        <f>IF(VLOOKUP(B530, 'Points&amp;Potential'!$B$7:$O$943, 14, FALSE)=0, "", VLOOKUP(B530, 'Points&amp;Potential'!$B$7:$O$943, 14, FALSE))</f>
        <v/>
      </c>
      <c r="V530" s="7" t="str">
        <f>IF(ISERROR(VLOOKUP(B530, Paste!$T$3:$T$1045, 1, FALSE)), "", VLOOKUP(B530, Paste!$T$3:$U$1144, 2, FALSE))</f>
        <v/>
      </c>
    </row>
    <row r="531" spans="1:22">
      <c r="A531" s="11">
        <v>525</v>
      </c>
      <c r="B531" s="67" t="s">
        <v>555</v>
      </c>
      <c r="C531" s="11">
        <f>VLOOKUP(B531, Paste!$AG$3:$AH$2083, 2, FALSE)</f>
        <v>26</v>
      </c>
      <c r="D531" s="11" t="str">
        <f>VLOOKUP($B531, Paste!$A$3:$H$933, 6, FALSE)</f>
        <v>LD</v>
      </c>
      <c r="E531" s="11" t="str">
        <f>IFERROR(VLOOKUP($B531, Paste!$J$3:$L$933, 3, FALSE), "")</f>
        <v/>
      </c>
      <c r="F531" s="11" t="str">
        <f>IFERROR(VLOOKUP($B531, Paste!$J$3:$L$933, 2, FALSE), "")</f>
        <v/>
      </c>
      <c r="G531" s="11" t="str">
        <f>VLOOKUP($B531, Paste!$A$3:$H$933, 8, FALSE)</f>
        <v>CGY</v>
      </c>
      <c r="H531" s="71">
        <f>VLOOKUP($B531, Paste!$A$3:$H$933, 2, FALSE)</f>
        <v>79</v>
      </c>
      <c r="I531" s="71">
        <f>VLOOKUP($B531, Paste!$A$3:$H$933, 3, FALSE)</f>
        <v>2.8336899709245968</v>
      </c>
      <c r="J531" s="71">
        <f t="shared" si="8"/>
        <v>14.15152069574207</v>
      </c>
      <c r="K531" s="71">
        <f>VLOOKUP($B531, Paste!$A$3:$H$933, 4, FALSE)</f>
        <v>16.985210666666667</v>
      </c>
      <c r="L531" s="11" t="str">
        <f>IF(ISBLANK(VLOOKUP(B531, 'SOG&amp;PlusMinus'!$B$7:$E$912, 3, FALSE)), "", VLOOKUP(B531,'SOG&amp;PlusMinus'!$B$7:$E$912, 3, FALSE))</f>
        <v>C</v>
      </c>
      <c r="M531" s="11" t="str">
        <f>IF(ISBLANK(VLOOKUP(B531, 'SOG&amp;PlusMinus'!$B$7:$E$912, 4, FALSE)), "", VLOOKUP(B531, 'SOG&amp;PlusMinus'!$B$7:$E$912, 4, FALSE))</f>
        <v/>
      </c>
      <c r="N531" s="71">
        <f>VLOOKUP($B531, Paste!$A$3:$H$933, 5, FALSE)</f>
        <v>56.086580086580092</v>
      </c>
      <c r="O531" s="11">
        <f>IF(ISERROR(VLOOKUP(B531, Paste!$AB$3:$AE$2349, 3, FALSE)), "", VLOOKUP(B531, Paste!$AB$3:$AE$2349, 3, FALSE))</f>
        <v>119</v>
      </c>
      <c r="P531" s="11">
        <f>IF(ISERROR(VLOOKUP(B531, Paste!$AB$3:$AC$2343, 2, FALSE)), "", VLOOKUP(B531, Paste!$AB$3:$AC$2343, 2, FALSE))</f>
        <v>103</v>
      </c>
      <c r="Q531" s="11">
        <f>IF(ISERROR(VLOOKUP(B531, Paste!$AB$3:$AE$2349, 4, FALSE)), "", VLOOKUP(B531, Paste!$AB$3:$AE$2349, 4, FALSE))</f>
        <v>71</v>
      </c>
      <c r="R531" s="11" t="str">
        <f>IF(ISERROR(VLOOKUP(B531, Paste!$N$3:$N$250, 1, FALSE)), "", VLOOKUP(B531, Paste!$N$3:$O$250, 2, FALSE))</f>
        <v/>
      </c>
      <c r="S531" s="27">
        <f>VLOOKUP($B531, Paste!$W$3:$Z$10064, IF($H$4="Cap Hit",3, IF($H$4="AAV", 4, 2)), FALSE)</f>
        <v>5.35</v>
      </c>
      <c r="T531" s="11" t="str">
        <f>IF(ISERROR(VLOOKUP(B531, Paste!$Q$3:$Q$245, 1, FALSE)), "", VLOOKUP(B531, Paste!$Q$3:$R$245, 2, FALSE))</f>
        <v/>
      </c>
      <c r="U531" s="18" t="str">
        <f>IF(VLOOKUP(B531, 'Points&amp;Potential'!$B$7:$O$943, 14, FALSE)=0, "", VLOOKUP(B531, 'Points&amp;Potential'!$B$7:$O$943, 14, FALSE))</f>
        <v/>
      </c>
      <c r="V531" s="7" t="str">
        <f>IF(ISERROR(VLOOKUP(B531, Paste!$T$3:$T$1045, 1, FALSE)), "", VLOOKUP(B531, Paste!$T$3:$U$1144, 2, FALSE))</f>
        <v/>
      </c>
    </row>
    <row r="532" spans="1:22">
      <c r="A532" s="11">
        <v>526</v>
      </c>
      <c r="B532" s="67" t="s">
        <v>556</v>
      </c>
      <c r="C532" s="11">
        <f>VLOOKUP(B532, Paste!$AG$3:$AH$2083, 2, FALSE)</f>
        <v>29</v>
      </c>
      <c r="D532" s="11" t="str">
        <f>VLOOKUP($B532, Paste!$A$3:$H$933, 6, FALSE)</f>
        <v>LW</v>
      </c>
      <c r="E532" s="11" t="str">
        <f>IFERROR(VLOOKUP($B532, Paste!$J$3:$L$933, 3, FALSE), "")</f>
        <v/>
      </c>
      <c r="F532" s="11" t="str">
        <f>IFERROR(VLOOKUP($B532, Paste!$J$3:$L$933, 2, FALSE), "")</f>
        <v/>
      </c>
      <c r="G532" s="11" t="str">
        <f>VLOOKUP($B532, Paste!$A$3:$H$933, 8, FALSE)</f>
        <v>BOS</v>
      </c>
      <c r="H532" s="71">
        <f>VLOOKUP($B532, Paste!$A$3:$H$933, 2, FALSE)</f>
        <v>68.333333333333329</v>
      </c>
      <c r="I532" s="71">
        <f>VLOOKUP($B532, Paste!$A$3:$H$933, 3, FALSE)</f>
        <v>7.0381268831654609</v>
      </c>
      <c r="J532" s="71">
        <f t="shared" si="8"/>
        <v>9.8176681949595377</v>
      </c>
      <c r="K532" s="71">
        <f>VLOOKUP($B532, Paste!$A$3:$H$933, 4, FALSE)</f>
        <v>16.855795078124999</v>
      </c>
      <c r="L532" s="11" t="str">
        <f>IF(ISBLANK(VLOOKUP(B532, 'SOG&amp;PlusMinus'!$B$7:$E$912, 3, FALSE)), "", VLOOKUP(B532,'SOG&amp;PlusMinus'!$B$7:$E$912, 3, FALSE))</f>
        <v>C</v>
      </c>
      <c r="M532" s="11" t="str">
        <f>IF(ISBLANK(VLOOKUP(B532, 'SOG&amp;PlusMinus'!$B$7:$E$912, 4, FALSE)), "", VLOOKUP(B532, 'SOG&amp;PlusMinus'!$B$7:$E$912, 4, FALSE))</f>
        <v/>
      </c>
      <c r="N532" s="71">
        <f>VLOOKUP($B532, Paste!$A$3:$H$933, 5, FALSE)</f>
        <v>78.978224455611382</v>
      </c>
      <c r="O532" s="11">
        <f>IF(ISERROR(VLOOKUP(B532, Paste!$AB$3:$AE$2349, 3, FALSE)), "", VLOOKUP(B532, Paste!$AB$3:$AE$2349, 3, FALSE))</f>
        <v>212</v>
      </c>
      <c r="P532" s="11">
        <f>IF(ISERROR(VLOOKUP(B532, Paste!$AB$3:$AC$2343, 2, FALSE)), "", VLOOKUP(B532, Paste!$AB$3:$AC$2343, 2, FALSE))</f>
        <v>46</v>
      </c>
      <c r="Q532" s="11">
        <f>IF(ISERROR(VLOOKUP(B532, Paste!$AB$3:$AE$2349, 4, FALSE)), "", VLOOKUP(B532, Paste!$AB$3:$AE$2349, 4, FALSE))</f>
        <v>75</v>
      </c>
      <c r="R532" s="11" t="str">
        <f>IF(ISERROR(VLOOKUP(B532, Paste!$N$3:$N$250, 1, FALSE)), "", VLOOKUP(B532, Paste!$N$3:$O$250, 2, FALSE))</f>
        <v/>
      </c>
      <c r="S532" s="27">
        <f>VLOOKUP($B532, Paste!$W$3:$Z$10064, IF($H$4="Cap Hit",3, IF($H$4="AAV", 4, 2)), FALSE)</f>
        <v>3.4</v>
      </c>
      <c r="T532" s="11" t="str">
        <f>IF(ISERROR(VLOOKUP(B532, Paste!$Q$3:$Q$245, 1, FALSE)), "", VLOOKUP(B532, Paste!$Q$3:$R$245, 2, FALSE))</f>
        <v>Y</v>
      </c>
      <c r="U532" s="18" t="str">
        <f>IF(VLOOKUP(B532, 'Points&amp;Potential'!$B$7:$O$943, 14, FALSE)=0, "", VLOOKUP(B532, 'Points&amp;Potential'!$B$7:$O$943, 14, FALSE))</f>
        <v/>
      </c>
      <c r="V532" s="7" t="str">
        <f>IF(ISERROR(VLOOKUP(B532, Paste!$T$3:$T$1045, 1, FALSE)), "", VLOOKUP(B532, Paste!$T$3:$U$1144, 2, FALSE))</f>
        <v/>
      </c>
    </row>
    <row r="533" spans="1:22">
      <c r="A533" s="11">
        <v>527</v>
      </c>
      <c r="B533" s="67" t="s">
        <v>557</v>
      </c>
      <c r="C533" s="11">
        <f>VLOOKUP(B533, Paste!$AG$3:$AH$2083, 2, FALSE)</f>
        <v>31.8</v>
      </c>
      <c r="D533" s="11" t="str">
        <f>VLOOKUP($B533, Paste!$A$3:$H$933, 6, FALSE)</f>
        <v>LD</v>
      </c>
      <c r="E533" s="11" t="str">
        <f>IFERROR(VLOOKUP($B533, Paste!$J$3:$L$933, 3, FALSE), "")</f>
        <v/>
      </c>
      <c r="F533" s="11" t="str">
        <f>IFERROR(VLOOKUP($B533, Paste!$J$3:$L$933, 2, FALSE), "")</f>
        <v/>
      </c>
      <c r="G533" s="11" t="str">
        <f>VLOOKUP($B533, Paste!$A$3:$H$933, 8, FALSE)</f>
        <v>MIN</v>
      </c>
      <c r="H533" s="71">
        <f>VLOOKUP($B533, Paste!$A$3:$H$933, 2, FALSE)</f>
        <v>66</v>
      </c>
      <c r="I533" s="71">
        <f>VLOOKUP($B533, Paste!$A$3:$H$933, 3, FALSE)</f>
        <v>3.0774106136623236</v>
      </c>
      <c r="J533" s="71">
        <f t="shared" si="8"/>
        <v>13.667182251337675</v>
      </c>
      <c r="K533" s="71">
        <f>VLOOKUP($B533, Paste!$A$3:$H$933, 4, FALSE)</f>
        <v>16.744592864999998</v>
      </c>
      <c r="L533" s="11" t="str">
        <f>IF(ISBLANK(VLOOKUP(B533, 'SOG&amp;PlusMinus'!$B$7:$E$912, 3, FALSE)), "", VLOOKUP(B533,'SOG&amp;PlusMinus'!$B$7:$E$912, 3, FALSE))</f>
        <v>C</v>
      </c>
      <c r="M533" s="11" t="str">
        <f>IF(ISBLANK(VLOOKUP(B533, 'SOG&amp;PlusMinus'!$B$7:$E$912, 4, FALSE)), "", VLOOKUP(B533, 'SOG&amp;PlusMinus'!$B$7:$E$912, 4, FALSE))</f>
        <v/>
      </c>
      <c r="N533" s="71">
        <f>VLOOKUP($B533, Paste!$A$3:$H$933, 5, FALSE)</f>
        <v>11.6875</v>
      </c>
      <c r="O533" s="11">
        <f>IF(ISERROR(VLOOKUP(B533, Paste!$AB$3:$AE$2349, 3, FALSE)), "", VLOOKUP(B533, Paste!$AB$3:$AE$2349, 3, FALSE))</f>
        <v>21</v>
      </c>
      <c r="P533" s="11">
        <f>IF(ISERROR(VLOOKUP(B533, Paste!$AB$3:$AC$2343, 2, FALSE)), "", VLOOKUP(B533, Paste!$AB$3:$AC$2343, 2, FALSE))</f>
        <v>99</v>
      </c>
      <c r="Q533" s="11">
        <f>IF(ISERROR(VLOOKUP(B533, Paste!$AB$3:$AE$2349, 4, FALSE)), "", VLOOKUP(B533, Paste!$AB$3:$AE$2349, 4, FALSE))</f>
        <v>59</v>
      </c>
      <c r="R533" s="11" t="str">
        <f>IF(ISERROR(VLOOKUP(B533, Paste!$N$3:$N$250, 1, FALSE)), "", VLOOKUP(B533, Paste!$N$3:$O$250, 2, FALSE))</f>
        <v/>
      </c>
      <c r="S533" s="27">
        <f>VLOOKUP($B533, Paste!$W$3:$Z$10064, IF($H$4="Cap Hit",3, IF($H$4="AAV", 4, 2)), FALSE)</f>
        <v>3.5</v>
      </c>
      <c r="T533" s="11" t="str">
        <f>IF(ISERROR(VLOOKUP(B533, Paste!$Q$3:$Q$245, 1, FALSE)), "", VLOOKUP(B533, Paste!$Q$3:$R$245, 2, FALSE))</f>
        <v>Y</v>
      </c>
      <c r="U533" s="18" t="str">
        <f>IF(VLOOKUP(B533, 'Points&amp;Potential'!$B$7:$O$943, 14, FALSE)=0, "", VLOOKUP(B533, 'Points&amp;Potential'!$B$7:$O$943, 14, FALSE))</f>
        <v/>
      </c>
      <c r="V533" s="7" t="str">
        <f>IF(ISERROR(VLOOKUP(B533, Paste!$T$3:$T$1045, 1, FALSE)), "", VLOOKUP(B533, Paste!$T$3:$U$1144, 2, FALSE))</f>
        <v/>
      </c>
    </row>
    <row r="534" spans="1:22">
      <c r="A534" s="11">
        <v>528</v>
      </c>
      <c r="B534" s="67" t="s">
        <v>558</v>
      </c>
      <c r="C534" s="11">
        <f>VLOOKUP(B534, Paste!$AG$3:$AH$2083, 2, FALSE)</f>
        <v>31.6</v>
      </c>
      <c r="D534" s="11" t="str">
        <f>VLOOKUP($B534, Paste!$A$3:$H$933, 6, FALSE)</f>
        <v>RD</v>
      </c>
      <c r="E534" s="11" t="str">
        <f>IFERROR(VLOOKUP($B534, Paste!$J$3:$L$933, 3, FALSE), "")</f>
        <v/>
      </c>
      <c r="F534" s="11" t="str">
        <f>IFERROR(VLOOKUP($B534, Paste!$J$3:$L$933, 2, FALSE), "")</f>
        <v/>
      </c>
      <c r="G534" s="11" t="str">
        <f>VLOOKUP($B534, Paste!$A$3:$H$933, 8, FALSE)</f>
        <v>PHI</v>
      </c>
      <c r="H534" s="71">
        <f>VLOOKUP($B534, Paste!$A$3:$H$933, 2, FALSE)</f>
        <v>61</v>
      </c>
      <c r="I534" s="71">
        <f>VLOOKUP($B534, Paste!$A$3:$H$933, 3, FALSE)</f>
        <v>2.3053278539243625</v>
      </c>
      <c r="J534" s="71">
        <f t="shared" si="8"/>
        <v>14.335873187186747</v>
      </c>
      <c r="K534" s="71">
        <f>VLOOKUP($B534, Paste!$A$3:$H$933, 4, FALSE)</f>
        <v>16.64120104111111</v>
      </c>
      <c r="L534" s="11" t="str">
        <f>IF(ISBLANK(VLOOKUP(B534, 'SOG&amp;PlusMinus'!$B$7:$E$912, 3, FALSE)), "", VLOOKUP(B534,'SOG&amp;PlusMinus'!$B$7:$E$912, 3, FALSE))</f>
        <v>C</v>
      </c>
      <c r="M534" s="11" t="str">
        <f>IF(ISBLANK(VLOOKUP(B534, 'SOG&amp;PlusMinus'!$B$7:$E$912, 4, FALSE)), "", VLOOKUP(B534, 'SOG&amp;PlusMinus'!$B$7:$E$912, 4, FALSE))</f>
        <v/>
      </c>
      <c r="N534" s="71">
        <f>VLOOKUP($B534, Paste!$A$3:$H$933, 5, FALSE)</f>
        <v>24.400000000000002</v>
      </c>
      <c r="O534" s="11">
        <f>IF(ISERROR(VLOOKUP(B534, Paste!$AB$3:$AE$2349, 3, FALSE)), "", VLOOKUP(B534, Paste!$AB$3:$AE$2349, 3, FALSE))</f>
        <v>61</v>
      </c>
      <c r="P534" s="11">
        <f>IF(ISERROR(VLOOKUP(B534, Paste!$AB$3:$AC$2343, 2, FALSE)), "", VLOOKUP(B534, Paste!$AB$3:$AC$2343, 2, FALSE))</f>
        <v>85</v>
      </c>
      <c r="Q534" s="11">
        <f>IF(ISERROR(VLOOKUP(B534, Paste!$AB$3:$AE$2349, 4, FALSE)), "", VLOOKUP(B534, Paste!$AB$3:$AE$2349, 4, FALSE))</f>
        <v>79</v>
      </c>
      <c r="R534" s="11" t="str">
        <f>IF(ISERROR(VLOOKUP(B534, Paste!$N$3:$N$250, 1, FALSE)), "", VLOOKUP(B534, Paste!$N$3:$O$250, 2, FALSE))</f>
        <v/>
      </c>
      <c r="S534" s="27">
        <f>VLOOKUP($B534, Paste!$W$3:$Z$10064, IF($H$4="Cap Hit",3, IF($H$4="AAV", 4, 2)), FALSE)</f>
        <v>5.0999999999999996</v>
      </c>
      <c r="T534" s="11" t="str">
        <f>IF(ISERROR(VLOOKUP(B534, Paste!$Q$3:$Q$245, 1, FALSE)), "", VLOOKUP(B534, Paste!$Q$3:$R$245, 2, FALSE))</f>
        <v>Y</v>
      </c>
      <c r="U534" s="18" t="str">
        <f>IF(VLOOKUP(B534, 'Points&amp;Potential'!$B$7:$O$943, 14, FALSE)=0, "", VLOOKUP(B534, 'Points&amp;Potential'!$B$7:$O$943, 14, FALSE))</f>
        <v/>
      </c>
      <c r="V534" s="7" t="str">
        <f>IF(ISERROR(VLOOKUP(B534, Paste!$T$3:$T$1045, 1, FALSE)), "", VLOOKUP(B534, Paste!$T$3:$U$1144, 2, FALSE))</f>
        <v/>
      </c>
    </row>
    <row r="535" spans="1:22">
      <c r="A535" s="11">
        <v>529</v>
      </c>
      <c r="B535" s="67" t="s">
        <v>559</v>
      </c>
      <c r="C535" s="11">
        <f>VLOOKUP(B535, Paste!$AG$3:$AH$2083, 2, FALSE)</f>
        <v>23.4</v>
      </c>
      <c r="D535" s="11" t="str">
        <f>VLOOKUP($B535, Paste!$A$3:$H$933, 6, FALSE)</f>
        <v>LW</v>
      </c>
      <c r="E535" s="11">
        <f>IFERROR(VLOOKUP($B535, Paste!$J$3:$L$933, 3, FALSE), "")</f>
        <v>38</v>
      </c>
      <c r="F535" s="11">
        <f>IFERROR(VLOOKUP($B535, Paste!$J$3:$L$933, 2, FALSE), "")</f>
        <v>65</v>
      </c>
      <c r="G535" s="11" t="str">
        <f>VLOOKUP($B535, Paste!$A$3:$H$933, 8, FALSE)</f>
        <v>EDM</v>
      </c>
      <c r="H535" s="71">
        <f>VLOOKUP($B535, Paste!$A$3:$H$933, 2, FALSE)</f>
        <v>65</v>
      </c>
      <c r="I535" s="71">
        <f>VLOOKUP($B535, Paste!$A$3:$H$933, 3, FALSE)</f>
        <v>5.2333269650845491</v>
      </c>
      <c r="J535" s="71">
        <f t="shared" si="8"/>
        <v>11.403675361304336</v>
      </c>
      <c r="K535" s="71">
        <f>VLOOKUP($B535, Paste!$A$3:$H$933, 4, FALSE)</f>
        <v>16.637002326388885</v>
      </c>
      <c r="L535" s="11" t="str">
        <f>IF(ISBLANK(VLOOKUP(B535, 'SOG&amp;PlusMinus'!$B$7:$E$912, 3, FALSE)), "", VLOOKUP(B535,'SOG&amp;PlusMinus'!$B$7:$E$912, 3, FALSE))</f>
        <v>C</v>
      </c>
      <c r="M535" s="11" t="str">
        <f>IF(ISBLANK(VLOOKUP(B535, 'SOG&amp;PlusMinus'!$B$7:$E$912, 4, FALSE)), "", VLOOKUP(B535, 'SOG&amp;PlusMinus'!$B$7:$E$912, 4, FALSE))</f>
        <v/>
      </c>
      <c r="N535" s="71">
        <f>VLOOKUP($B535, Paste!$A$3:$H$933, 5, FALSE)</f>
        <v>52</v>
      </c>
      <c r="O535" s="11">
        <f>IF(ISERROR(VLOOKUP(B535, Paste!$AB$3:$AE$2349, 3, FALSE)), "", VLOOKUP(B535, Paste!$AB$3:$AE$2349, 3, FALSE))</f>
        <v>228</v>
      </c>
      <c r="P535" s="11">
        <f>IF(ISERROR(VLOOKUP(B535, Paste!$AB$3:$AC$2343, 2, FALSE)), "", VLOOKUP(B535, Paste!$AB$3:$AC$2343, 2, FALSE))</f>
        <v>33</v>
      </c>
      <c r="Q535" s="11">
        <f>IF(ISERROR(VLOOKUP(B535, Paste!$AB$3:$AE$2349, 4, FALSE)), "", VLOOKUP(B535, Paste!$AB$3:$AE$2349, 4, FALSE))</f>
        <v>65</v>
      </c>
      <c r="R535" s="11" t="str">
        <f>IF(ISERROR(VLOOKUP(B535, Paste!$N$3:$N$250, 1, FALSE)), "", VLOOKUP(B535, Paste!$N$3:$O$250, 2, FALSE))</f>
        <v/>
      </c>
      <c r="S535" s="27">
        <f>VLOOKUP($B535, Paste!$W$3:$Z$10064, IF($H$4="Cap Hit",3, IF($H$4="AAV", 4, 2)), FALSE)</f>
        <v>1.2</v>
      </c>
      <c r="T535" s="11" t="str">
        <f>IF(ISERROR(VLOOKUP(B535, Paste!$Q$3:$Q$245, 1, FALSE)), "", VLOOKUP(B535, Paste!$Q$3:$R$245, 2, FALSE))</f>
        <v/>
      </c>
      <c r="U535" s="18" t="str">
        <f>IF(VLOOKUP(B535, 'Points&amp;Potential'!$B$7:$O$943, 14, FALSE)=0, "", VLOOKUP(B535, 'Points&amp;Potential'!$B$7:$O$943, 14, FALSE))</f>
        <v/>
      </c>
      <c r="V535" s="7" t="str">
        <f>IF(ISERROR(VLOOKUP(B535, Paste!$T$3:$T$1045, 1, FALSE)), "", VLOOKUP(B535, Paste!$T$3:$U$1144, 2, FALSE))</f>
        <v/>
      </c>
    </row>
    <row r="536" spans="1:22">
      <c r="A536" s="11">
        <v>530</v>
      </c>
      <c r="B536" s="67" t="s">
        <v>560</v>
      </c>
      <c r="C536" s="11">
        <f>VLOOKUP(B536, Paste!$AG$3:$AH$2083, 2, FALSE)</f>
        <v>24.4</v>
      </c>
      <c r="D536" s="11" t="str">
        <f>VLOOKUP($B536, Paste!$A$3:$H$933, 6, FALSE)</f>
        <v>RW</v>
      </c>
      <c r="E536" s="11">
        <f>IFERROR(VLOOKUP($B536, Paste!$J$3:$L$933, 3, FALSE), "")</f>
        <v>35</v>
      </c>
      <c r="F536" s="11">
        <f>IFERROR(VLOOKUP($B536, Paste!$J$3:$L$933, 2, FALSE), "")</f>
        <v>58</v>
      </c>
      <c r="G536" s="11" t="str">
        <f>VLOOKUP($B536, Paste!$A$3:$H$933, 8, FALSE)</f>
        <v>VGK</v>
      </c>
      <c r="H536" s="71">
        <f>VLOOKUP($B536, Paste!$A$3:$H$933, 2, FALSE)</f>
        <v>56.333333333333336</v>
      </c>
      <c r="I536" s="71">
        <f>VLOOKUP($B536, Paste!$A$3:$H$933, 3, FALSE)</f>
        <v>6.6105942901055021</v>
      </c>
      <c r="J536" s="71">
        <f t="shared" si="8"/>
        <v>9.94274250387598</v>
      </c>
      <c r="K536" s="71">
        <f>VLOOKUP($B536, Paste!$A$3:$H$933, 4, FALSE)</f>
        <v>16.553336793981483</v>
      </c>
      <c r="L536" s="11" t="str">
        <f>IF(ISBLANK(VLOOKUP(B536, 'SOG&amp;PlusMinus'!$B$7:$E$912, 3, FALSE)), "", VLOOKUP(B536,'SOG&amp;PlusMinus'!$B$7:$E$912, 3, FALSE))</f>
        <v>C</v>
      </c>
      <c r="M536" s="11" t="str">
        <f>IF(ISBLANK(VLOOKUP(B536, 'SOG&amp;PlusMinus'!$B$7:$E$912, 4, FALSE)), "", VLOOKUP(B536, 'SOG&amp;PlusMinus'!$B$7:$E$912, 4, FALSE))</f>
        <v/>
      </c>
      <c r="N536" s="71">
        <f>VLOOKUP($B536, Paste!$A$3:$H$933, 5, FALSE)</f>
        <v>11.750511247443763</v>
      </c>
      <c r="O536" s="11">
        <f>IF(ISERROR(VLOOKUP(B536, Paste!$AB$3:$AE$2349, 3, FALSE)), "", VLOOKUP(B536, Paste!$AB$3:$AE$2349, 3, FALSE))</f>
        <v>62</v>
      </c>
      <c r="P536" s="11">
        <f>IF(ISERROR(VLOOKUP(B536, Paste!$AB$3:$AC$2343, 2, FALSE)), "", VLOOKUP(B536, Paste!$AB$3:$AC$2343, 2, FALSE))</f>
        <v>23</v>
      </c>
      <c r="Q536" s="11">
        <f>IF(ISERROR(VLOOKUP(B536, Paste!$AB$3:$AE$2349, 4, FALSE)), "", VLOOKUP(B536, Paste!$AB$3:$AE$2349, 4, FALSE))</f>
        <v>73</v>
      </c>
      <c r="R536" s="11" t="str">
        <f>IF(ISERROR(VLOOKUP(B536, Paste!$N$3:$N$250, 1, FALSE)), "", VLOOKUP(B536, Paste!$N$3:$O$250, 2, FALSE))</f>
        <v/>
      </c>
      <c r="S536" s="27">
        <f>VLOOKUP($B536, Paste!$W$3:$Z$10064, IF($H$4="Cap Hit",3, IF($H$4="AAV", 4, 2)), FALSE)</f>
        <v>0.83972500000000005</v>
      </c>
      <c r="T536" s="11" t="str">
        <f>IF(ISERROR(VLOOKUP(B536, Paste!$Q$3:$Q$245, 1, FALSE)), "", VLOOKUP(B536, Paste!$Q$3:$R$245, 2, FALSE))</f>
        <v/>
      </c>
      <c r="U536" s="18" t="str">
        <f>IF(VLOOKUP(B536, 'Points&amp;Potential'!$B$7:$O$943, 14, FALSE)=0, "", VLOOKUP(B536, 'Points&amp;Potential'!$B$7:$O$943, 14, FALSE))</f>
        <v/>
      </c>
      <c r="V536" s="7" t="str">
        <f>IF(ISERROR(VLOOKUP(B536, Paste!$T$3:$T$1045, 1, FALSE)), "", VLOOKUP(B536, Paste!$T$3:$U$1144, 2, FALSE))</f>
        <v/>
      </c>
    </row>
    <row r="537" spans="1:22">
      <c r="A537" s="11">
        <v>531</v>
      </c>
      <c r="B537" s="67" t="s">
        <v>561</v>
      </c>
      <c r="C537" s="11">
        <f>VLOOKUP(B537, Paste!$AG$3:$AH$2083, 2, FALSE)</f>
        <v>25.1</v>
      </c>
      <c r="D537" s="11" t="str">
        <f>VLOOKUP($B537, Paste!$A$3:$H$933, 6, FALSE)</f>
        <v>RD</v>
      </c>
      <c r="E537" s="11" t="str">
        <f>IFERROR(VLOOKUP($B537, Paste!$J$3:$L$933, 3, FALSE), "")</f>
        <v/>
      </c>
      <c r="F537" s="11" t="str">
        <f>IFERROR(VLOOKUP($B537, Paste!$J$3:$L$933, 2, FALSE), "")</f>
        <v/>
      </c>
      <c r="G537" s="11" t="str">
        <f>VLOOKUP($B537, Paste!$A$3:$H$933, 8, FALSE)</f>
        <v>BUF</v>
      </c>
      <c r="H537" s="71">
        <f>VLOOKUP($B537, Paste!$A$3:$H$933, 2, FALSE)</f>
        <v>79</v>
      </c>
      <c r="I537" s="71">
        <f>VLOOKUP($B537, Paste!$A$3:$H$933, 3, FALSE)</f>
        <v>5.0927653000021413</v>
      </c>
      <c r="J537" s="71">
        <f t="shared" si="8"/>
        <v>11.378032477775637</v>
      </c>
      <c r="K537" s="71">
        <f>VLOOKUP($B537, Paste!$A$3:$H$933, 4, FALSE)</f>
        <v>16.470797777777779</v>
      </c>
      <c r="L537" s="11" t="str">
        <f>IF(ISBLANK(VLOOKUP(B537, 'SOG&amp;PlusMinus'!$B$7:$E$912, 3, FALSE)), "", VLOOKUP(B537,'SOG&amp;PlusMinus'!$B$7:$E$912, 3, FALSE))</f>
        <v>C</v>
      </c>
      <c r="M537" s="11" t="str">
        <f>IF(ISBLANK(VLOOKUP(B537, 'SOG&amp;PlusMinus'!$B$7:$E$912, 4, FALSE)), "", VLOOKUP(B537, 'SOG&amp;PlusMinus'!$B$7:$E$912, 4, FALSE))</f>
        <v/>
      </c>
      <c r="N537" s="71">
        <f>VLOOKUP($B537, Paste!$A$3:$H$933, 5, FALSE)</f>
        <v>52</v>
      </c>
      <c r="O537" s="11">
        <f>IF(ISERROR(VLOOKUP(B537, Paste!$AB$3:$AE$2349, 3, FALSE)), "", VLOOKUP(B537, Paste!$AB$3:$AE$2349, 3, FALSE))</f>
        <v>132</v>
      </c>
      <c r="P537" s="11">
        <f>IF(ISERROR(VLOOKUP(B537, Paste!$AB$3:$AC$2343, 2, FALSE)), "", VLOOKUP(B537, Paste!$AB$3:$AC$2343, 2, FALSE))</f>
        <v>111</v>
      </c>
      <c r="Q537" s="11">
        <f>IF(ISERROR(VLOOKUP(B537, Paste!$AB$3:$AE$2349, 4, FALSE)), "", VLOOKUP(B537, Paste!$AB$3:$AE$2349, 4, FALSE))</f>
        <v>111</v>
      </c>
      <c r="R537" s="11" t="str">
        <f>IF(ISERROR(VLOOKUP(B537, Paste!$N$3:$N$250, 1, FALSE)), "", VLOOKUP(B537, Paste!$N$3:$O$250, 2, FALSE))</f>
        <v/>
      </c>
      <c r="S537" s="27">
        <f>VLOOKUP($B537, Paste!$W$3:$Z$10064, IF($H$4="Cap Hit",3, IF($H$4="AAV", 4, 2)), FALSE)</f>
        <v>0.9</v>
      </c>
      <c r="T537" s="11" t="str">
        <f>IF(ISERROR(VLOOKUP(B537, Paste!$Q$3:$Q$245, 1, FALSE)), "", VLOOKUP(B537, Paste!$Q$3:$R$245, 2, FALSE))</f>
        <v/>
      </c>
      <c r="U537" s="18" t="str">
        <f>IF(VLOOKUP(B537, 'Points&amp;Potential'!$B$7:$O$943, 14, FALSE)=0, "", VLOOKUP(B537, 'Points&amp;Potential'!$B$7:$O$943, 14, FALSE))</f>
        <v/>
      </c>
      <c r="V537" s="7" t="str">
        <f>IF(ISERROR(VLOOKUP(B537, Paste!$T$3:$T$1045, 1, FALSE)), "", VLOOKUP(B537, Paste!$T$3:$U$1144, 2, FALSE))</f>
        <v/>
      </c>
    </row>
    <row r="538" spans="1:22">
      <c r="A538" s="11">
        <v>532</v>
      </c>
      <c r="B538" s="67" t="s">
        <v>562</v>
      </c>
      <c r="C538" s="11">
        <f>VLOOKUP(B538, Paste!$AG$3:$AH$2083, 2, FALSE)</f>
        <v>37.1</v>
      </c>
      <c r="D538" s="11" t="str">
        <f>VLOOKUP($B538, Paste!$A$3:$H$933, 6, FALSE)</f>
        <v>C</v>
      </c>
      <c r="E538" s="11" t="str">
        <f>IFERROR(VLOOKUP($B538, Paste!$J$3:$L$933, 3, FALSE), "")</f>
        <v/>
      </c>
      <c r="F538" s="11" t="str">
        <f>IFERROR(VLOOKUP($B538, Paste!$J$3:$L$933, 2, FALSE), "")</f>
        <v/>
      </c>
      <c r="G538" s="11" t="str">
        <f>VLOOKUP($B538, Paste!$A$3:$H$933, 8, FALSE)</f>
        <v>FLA</v>
      </c>
      <c r="H538" s="71">
        <f>VLOOKUP($B538, Paste!$A$3:$H$933, 2, FALSE)</f>
        <v>78.666666666666671</v>
      </c>
      <c r="I538" s="71">
        <f>VLOOKUP($B538, Paste!$A$3:$H$933, 3, FALSE)</f>
        <v>8.7130162121676946</v>
      </c>
      <c r="J538" s="71">
        <f t="shared" si="8"/>
        <v>7.6894557878323013</v>
      </c>
      <c r="K538" s="71">
        <f>VLOOKUP($B538, Paste!$A$3:$H$933, 4, FALSE)</f>
        <v>16.402471999999996</v>
      </c>
      <c r="L538" s="11" t="str">
        <f>IF(ISBLANK(VLOOKUP(B538, 'SOG&amp;PlusMinus'!$B$7:$E$912, 3, FALSE)), "", VLOOKUP(B538,'SOG&amp;PlusMinus'!$B$7:$E$912, 3, FALSE))</f>
        <v>C</v>
      </c>
      <c r="M538" s="11" t="str">
        <f>IF(ISBLANK(VLOOKUP(B538, 'SOG&amp;PlusMinus'!$B$7:$E$912, 4, FALSE)), "", VLOOKUP(B538, 'SOG&amp;PlusMinus'!$B$7:$E$912, 4, FALSE))</f>
        <v/>
      </c>
      <c r="N538" s="71">
        <f>VLOOKUP($B538, Paste!$A$3:$H$933, 5, FALSE)</f>
        <v>27.362318840579711</v>
      </c>
      <c r="O538" s="11">
        <f>IF(ISERROR(VLOOKUP(B538, Paste!$AB$3:$AE$2349, 3, FALSE)), "", VLOOKUP(B538, Paste!$AB$3:$AE$2349, 3, FALSE))</f>
        <v>55</v>
      </c>
      <c r="P538" s="11">
        <f>IF(ISERROR(VLOOKUP(B538, Paste!$AB$3:$AC$2343, 2, FALSE)), "", VLOOKUP(B538, Paste!$AB$3:$AC$2343, 2, FALSE))</f>
        <v>35</v>
      </c>
      <c r="Q538" s="11">
        <f>IF(ISERROR(VLOOKUP(B538, Paste!$AB$3:$AE$2349, 4, FALSE)), "", VLOOKUP(B538, Paste!$AB$3:$AE$2349, 4, FALSE))</f>
        <v>79</v>
      </c>
      <c r="R538" s="11" t="str">
        <f>IF(ISERROR(VLOOKUP(B538, Paste!$N$3:$N$250, 1, FALSE)), "", VLOOKUP(B538, Paste!$N$3:$O$250, 2, FALSE))</f>
        <v/>
      </c>
      <c r="S538" s="27">
        <f>VLOOKUP($B538, Paste!$W$3:$Z$10064, IF($H$4="Cap Hit",3, IF($H$4="AAV", 4, 2)), FALSE)</f>
        <v>1.1000000000000001</v>
      </c>
      <c r="T538" s="11" t="str">
        <f>IF(ISERROR(VLOOKUP(B538, Paste!$Q$3:$Q$245, 1, FALSE)), "", VLOOKUP(B538, Paste!$Q$3:$R$245, 2, FALSE))</f>
        <v/>
      </c>
      <c r="U538" s="18" t="str">
        <f>IF(VLOOKUP(B538, 'Points&amp;Potential'!$B$7:$O$943, 14, FALSE)=0, "", VLOOKUP(B538, 'Points&amp;Potential'!$B$7:$O$943, 14, FALSE))</f>
        <v/>
      </c>
      <c r="V538" s="7" t="str">
        <f>IF(ISERROR(VLOOKUP(B538, Paste!$T$3:$T$1045, 1, FALSE)), "", VLOOKUP(B538, Paste!$T$3:$U$1144, 2, FALSE))</f>
        <v/>
      </c>
    </row>
    <row r="539" spans="1:22">
      <c r="A539" s="11">
        <v>533</v>
      </c>
      <c r="B539" s="67" t="s">
        <v>563</v>
      </c>
      <c r="C539" s="11">
        <f>VLOOKUP(B539, Paste!$AG$3:$AH$2083, 2, FALSE)</f>
        <v>23.3</v>
      </c>
      <c r="D539" s="11" t="str">
        <f>VLOOKUP($B539, Paste!$A$3:$H$933, 6, FALSE)</f>
        <v>LD</v>
      </c>
      <c r="E539" s="11" t="str">
        <f>IFERROR(VLOOKUP($B539, Paste!$J$3:$L$933, 3, FALSE), "")</f>
        <v/>
      </c>
      <c r="F539" s="11" t="str">
        <f>IFERROR(VLOOKUP($B539, Paste!$J$3:$L$933, 2, FALSE), "")</f>
        <v/>
      </c>
      <c r="G539" s="11" t="str">
        <f>VLOOKUP($B539, Paste!$A$3:$H$933, 8, FALSE)</f>
        <v>ANA</v>
      </c>
      <c r="H539" s="71">
        <f>VLOOKUP($B539, Paste!$A$3:$H$933, 2, FALSE)</f>
        <v>70</v>
      </c>
      <c r="I539" s="71">
        <f>VLOOKUP($B539, Paste!$A$3:$H$933, 3, FALSE)</f>
        <v>4.9217777777777778</v>
      </c>
      <c r="J539" s="71">
        <f t="shared" si="8"/>
        <v>11.475722222222224</v>
      </c>
      <c r="K539" s="71">
        <f>VLOOKUP($B539, Paste!$A$3:$H$933, 4, FALSE)</f>
        <v>16.397500000000001</v>
      </c>
      <c r="L539" s="11" t="str">
        <f>IF(ISBLANK(VLOOKUP(B539, 'SOG&amp;PlusMinus'!$B$7:$E$912, 3, FALSE)), "", VLOOKUP(B539,'SOG&amp;PlusMinus'!$B$7:$E$912, 3, FALSE))</f>
        <v>C</v>
      </c>
      <c r="M539" s="11" t="str">
        <f>IF(ISBLANK(VLOOKUP(B539, 'SOG&amp;PlusMinus'!$B$7:$E$912, 4, FALSE)), "", VLOOKUP(B539, 'SOG&amp;PlusMinus'!$B$7:$E$912, 4, FALSE))</f>
        <v/>
      </c>
      <c r="N539" s="71">
        <f>VLOOKUP($B539, Paste!$A$3:$H$933, 5, FALSE)</f>
        <v>7.7777777777777777</v>
      </c>
      <c r="O539" s="11">
        <f>IF(ISERROR(VLOOKUP(B539, Paste!$AB$3:$AE$2349, 3, FALSE)), "", VLOOKUP(B539, Paste!$AB$3:$AE$2349, 3, FALSE))</f>
        <v>77</v>
      </c>
      <c r="P539" s="11">
        <f>IF(ISERROR(VLOOKUP(B539, Paste!$AB$3:$AC$2343, 2, FALSE)), "", VLOOKUP(B539, Paste!$AB$3:$AC$2343, 2, FALSE))</f>
        <v>99</v>
      </c>
      <c r="Q539" s="11">
        <f>IF(ISERROR(VLOOKUP(B539, Paste!$AB$3:$AE$2349, 4, FALSE)), "", VLOOKUP(B539, Paste!$AB$3:$AE$2349, 4, FALSE))</f>
        <v>95</v>
      </c>
      <c r="R539" s="11" t="str">
        <f>IF(ISERROR(VLOOKUP(B539, Paste!$N$3:$N$250, 1, FALSE)), "", VLOOKUP(B539, Paste!$N$3:$O$250, 2, FALSE))</f>
        <v/>
      </c>
      <c r="S539" s="27">
        <f>VLOOKUP($B539, Paste!$W$3:$Z$10064, IF($H$4="Cap Hit",3, IF($H$4="AAV", 4, 2)), FALSE)</f>
        <v>0.9</v>
      </c>
      <c r="T539" s="11" t="str">
        <f>IF(ISERROR(VLOOKUP(B539, Paste!$Q$3:$Q$245, 1, FALSE)), "", VLOOKUP(B539, Paste!$Q$3:$R$245, 2, FALSE))</f>
        <v/>
      </c>
      <c r="U539" s="18" t="str">
        <f>IF(VLOOKUP(B539, 'Points&amp;Potential'!$B$7:$O$943, 14, FALSE)=0, "", VLOOKUP(B539, 'Points&amp;Potential'!$B$7:$O$943, 14, FALSE))</f>
        <v/>
      </c>
      <c r="V539" s="7" t="str">
        <f>IF(ISERROR(VLOOKUP(B539, Paste!$T$3:$T$1045, 1, FALSE)), "", VLOOKUP(B539, Paste!$T$3:$U$1144, 2, FALSE))</f>
        <v>Y</v>
      </c>
    </row>
    <row r="540" spans="1:22">
      <c r="A540" s="11">
        <v>534</v>
      </c>
      <c r="B540" s="67" t="s">
        <v>564</v>
      </c>
      <c r="C540" s="11">
        <f>VLOOKUP(B540, Paste!$AG$3:$AH$2083, 2, FALSE)</f>
        <v>26.6</v>
      </c>
      <c r="D540" s="11" t="str">
        <f>VLOOKUP($B540, Paste!$A$3:$H$933, 6, FALSE)</f>
        <v>LW</v>
      </c>
      <c r="E540" s="11" t="str">
        <f>IFERROR(VLOOKUP($B540, Paste!$J$3:$L$933, 3, FALSE), "")</f>
        <v/>
      </c>
      <c r="F540" s="11" t="str">
        <f>IFERROR(VLOOKUP($B540, Paste!$J$3:$L$933, 2, FALSE), "")</f>
        <v/>
      </c>
      <c r="G540" s="11" t="str">
        <f>VLOOKUP($B540, Paste!$A$3:$H$933, 8, FALSE)</f>
        <v>VAN</v>
      </c>
      <c r="H540" s="71">
        <f>VLOOKUP($B540, Paste!$A$3:$H$933, 2, FALSE)</f>
        <v>80</v>
      </c>
      <c r="I540" s="71">
        <f>VLOOKUP($B540, Paste!$A$3:$H$933, 3, FALSE)</f>
        <v>10.384982014958389</v>
      </c>
      <c r="J540" s="71">
        <f t="shared" si="8"/>
        <v>6.0026129850416119</v>
      </c>
      <c r="K540" s="71">
        <f>VLOOKUP($B540, Paste!$A$3:$H$933, 4, FALSE)</f>
        <v>16.387595000000001</v>
      </c>
      <c r="L540" s="11" t="str">
        <f>IF(ISBLANK(VLOOKUP(B540, 'SOG&amp;PlusMinus'!$B$7:$E$912, 3, FALSE)), "", VLOOKUP(B540,'SOG&amp;PlusMinus'!$B$7:$E$912, 3, FALSE))</f>
        <v>D</v>
      </c>
      <c r="M540" s="11" t="str">
        <f>IF(ISBLANK(VLOOKUP(B540, 'SOG&amp;PlusMinus'!$B$7:$E$912, 4, FALSE)), "", VLOOKUP(B540, 'SOG&amp;PlusMinus'!$B$7:$E$912, 4, FALSE))</f>
        <v/>
      </c>
      <c r="N540" s="71">
        <f>VLOOKUP($B540, Paste!$A$3:$H$933, 5, FALSE)</f>
        <v>41.70940170940171</v>
      </c>
      <c r="O540" s="11">
        <f>IF(ISERROR(VLOOKUP(B540, Paste!$AB$3:$AE$2349, 3, FALSE)), "", VLOOKUP(B540, Paste!$AB$3:$AE$2349, 3, FALSE))</f>
        <v>208</v>
      </c>
      <c r="P540" s="11">
        <f>IF(ISERROR(VLOOKUP(B540, Paste!$AB$3:$AC$2343, 2, FALSE)), "", VLOOKUP(B540, Paste!$AB$3:$AC$2343, 2, FALSE))</f>
        <v>28</v>
      </c>
      <c r="Q540" s="11">
        <f>IF(ISERROR(VLOOKUP(B540, Paste!$AB$3:$AE$2349, 4, FALSE)), "", VLOOKUP(B540, Paste!$AB$3:$AE$2349, 4, FALSE))</f>
        <v>88</v>
      </c>
      <c r="R540" s="11" t="str">
        <f>IF(ISERROR(VLOOKUP(B540, Paste!$N$3:$N$250, 1, FALSE)), "", VLOOKUP(B540, Paste!$N$3:$O$250, 2, FALSE))</f>
        <v/>
      </c>
      <c r="S540" s="27">
        <f>VLOOKUP($B540, Paste!$W$3:$Z$10064, IF($H$4="Cap Hit",3, IF($H$4="AAV", 4, 2)), FALSE)</f>
        <v>2.15</v>
      </c>
      <c r="T540" s="11" t="str">
        <f>IF(ISERROR(VLOOKUP(B540, Paste!$Q$3:$Q$245, 1, FALSE)), "", VLOOKUP(B540, Paste!$Q$3:$R$245, 2, FALSE))</f>
        <v/>
      </c>
      <c r="U540" s="18" t="str">
        <f>IF(VLOOKUP(B540, 'Points&amp;Potential'!$B$7:$O$943, 14, FALSE)=0, "", VLOOKUP(B540, 'Points&amp;Potential'!$B$7:$O$943, 14, FALSE))</f>
        <v/>
      </c>
      <c r="V540" s="7" t="str">
        <f>IF(ISERROR(VLOOKUP(B540, Paste!$T$3:$T$1045, 1, FALSE)), "", VLOOKUP(B540, Paste!$T$3:$U$1144, 2, FALSE))</f>
        <v/>
      </c>
    </row>
    <row r="541" spans="1:22">
      <c r="A541" s="11">
        <v>535</v>
      </c>
      <c r="B541" s="67" t="s">
        <v>565</v>
      </c>
      <c r="C541" s="11">
        <f>VLOOKUP(B541, Paste!$AG$3:$AH$2083, 2, FALSE)</f>
        <v>32.6</v>
      </c>
      <c r="D541" s="11" t="str">
        <f>VLOOKUP($B541, Paste!$A$3:$H$933, 6, FALSE)</f>
        <v>RW</v>
      </c>
      <c r="E541" s="11" t="str">
        <f>IFERROR(VLOOKUP($B541, Paste!$J$3:$L$933, 3, FALSE), "")</f>
        <v/>
      </c>
      <c r="F541" s="11" t="str">
        <f>IFERROR(VLOOKUP($B541, Paste!$J$3:$L$933, 2, FALSE), "")</f>
        <v/>
      </c>
      <c r="G541" s="11" t="str">
        <f>VLOOKUP($B541, Paste!$A$3:$H$933, 8, FALSE)</f>
        <v>TOR</v>
      </c>
      <c r="H541" s="71">
        <f>VLOOKUP($B541, Paste!$A$3:$H$933, 2, FALSE)</f>
        <v>75</v>
      </c>
      <c r="I541" s="71">
        <f>VLOOKUP($B541, Paste!$A$3:$H$933, 3, FALSE)</f>
        <v>9</v>
      </c>
      <c r="J541" s="71">
        <f t="shared" si="8"/>
        <v>7.2354374999999997</v>
      </c>
      <c r="K541" s="71">
        <f>VLOOKUP($B541, Paste!$A$3:$H$933, 4, FALSE)</f>
        <v>16.2354375</v>
      </c>
      <c r="L541" s="11" t="str">
        <f>IF(ISBLANK(VLOOKUP(B541, 'SOG&amp;PlusMinus'!$B$7:$E$912, 3, FALSE)), "", VLOOKUP(B541,'SOG&amp;PlusMinus'!$B$7:$E$912, 3, FALSE))</f>
        <v>C</v>
      </c>
      <c r="M541" s="11" t="str">
        <f>IF(ISBLANK(VLOOKUP(B541, 'SOG&amp;PlusMinus'!$B$7:$E$912, 4, FALSE)), "", VLOOKUP(B541, 'SOG&amp;PlusMinus'!$B$7:$E$912, 4, FALSE))</f>
        <v/>
      </c>
      <c r="N541" s="71">
        <f>VLOOKUP($B541, Paste!$A$3:$H$933, 5, FALSE)</f>
        <v>30.136986301369863</v>
      </c>
      <c r="O541" s="11">
        <f>IF(ISERROR(VLOOKUP(B541, Paste!$AB$3:$AE$2349, 3, FALSE)), "", VLOOKUP(B541, Paste!$AB$3:$AE$2349, 3, FALSE))</f>
        <v>105</v>
      </c>
      <c r="P541" s="11">
        <f>IF(ISERROR(VLOOKUP(B541, Paste!$AB$3:$AC$2343, 2, FALSE)), "", VLOOKUP(B541, Paste!$AB$3:$AC$2343, 2, FALSE))</f>
        <v>59</v>
      </c>
      <c r="Q541" s="11">
        <f>IF(ISERROR(VLOOKUP(B541, Paste!$AB$3:$AE$2349, 4, FALSE)), "", VLOOKUP(B541, Paste!$AB$3:$AE$2349, 4, FALSE))</f>
        <v>83</v>
      </c>
      <c r="R541" s="11" t="str">
        <f>IF(ISERROR(VLOOKUP(B541, Paste!$N$3:$N$250, 1, FALSE)), "", VLOOKUP(B541, Paste!$N$3:$O$250, 2, FALSE))</f>
        <v/>
      </c>
      <c r="S541" s="27">
        <f>VLOOKUP($B541, Paste!$W$3:$Z$10064, IF($H$4="Cap Hit",3, IF($H$4="AAV", 4, 2)), FALSE)</f>
        <v>4.25</v>
      </c>
      <c r="T541" s="11" t="str">
        <f>IF(ISERROR(VLOOKUP(B541, Paste!$Q$3:$Q$245, 1, FALSE)), "", VLOOKUP(B541, Paste!$Q$3:$R$245, 2, FALSE))</f>
        <v/>
      </c>
      <c r="U541" s="18" t="str">
        <f>IF(VLOOKUP(B541, 'Points&amp;Potential'!$B$7:$O$943, 14, FALSE)=0, "", VLOOKUP(B541, 'Points&amp;Potential'!$B$7:$O$943, 14, FALSE))</f>
        <v/>
      </c>
      <c r="V541" s="7" t="str">
        <f>IF(ISERROR(VLOOKUP(B541, Paste!$T$3:$T$1045, 1, FALSE)), "", VLOOKUP(B541, Paste!$T$3:$U$1144, 2, FALSE))</f>
        <v/>
      </c>
    </row>
    <row r="542" spans="1:22">
      <c r="A542" s="11">
        <v>536</v>
      </c>
      <c r="B542" s="67" t="s">
        <v>566</v>
      </c>
      <c r="C542" s="11">
        <f>VLOOKUP(B542, Paste!$AG$3:$AH$2083, 2, FALSE)</f>
        <v>32.9</v>
      </c>
      <c r="D542" s="11" t="str">
        <f>VLOOKUP($B542, Paste!$A$3:$H$933, 6, FALSE)</f>
        <v>LD</v>
      </c>
      <c r="E542" s="11" t="str">
        <f>IFERROR(VLOOKUP($B542, Paste!$J$3:$L$933, 3, FALSE), "")</f>
        <v/>
      </c>
      <c r="F542" s="11" t="str">
        <f>IFERROR(VLOOKUP($B542, Paste!$J$3:$L$933, 2, FALSE), "")</f>
        <v/>
      </c>
      <c r="G542" s="11" t="str">
        <f>VLOOKUP($B542, Paste!$A$3:$H$933, 8, FALSE)</f>
        <v>MIN</v>
      </c>
      <c r="H542" s="71">
        <f>VLOOKUP($B542, Paste!$A$3:$H$933, 2, FALSE)</f>
        <v>60</v>
      </c>
      <c r="I542" s="71">
        <f>VLOOKUP($B542, Paste!$A$3:$H$933, 3, FALSE)</f>
        <v>4.7293848765835191</v>
      </c>
      <c r="J542" s="71">
        <f t="shared" si="8"/>
        <v>11.433955498416481</v>
      </c>
      <c r="K542" s="71">
        <f>VLOOKUP($B542, Paste!$A$3:$H$933, 4, FALSE)</f>
        <v>16.163340375000001</v>
      </c>
      <c r="L542" s="11" t="str">
        <f>IF(ISBLANK(VLOOKUP(B542, 'SOG&amp;PlusMinus'!$B$7:$E$912, 3, FALSE)), "", VLOOKUP(B542,'SOG&amp;PlusMinus'!$B$7:$E$912, 3, FALSE))</f>
        <v>A</v>
      </c>
      <c r="M542" s="11" t="str">
        <f>IF(ISBLANK(VLOOKUP(B542, 'SOG&amp;PlusMinus'!$B$7:$E$912, 4, FALSE)), "", VLOOKUP(B542, 'SOG&amp;PlusMinus'!$B$7:$E$912, 4, FALSE))</f>
        <v/>
      </c>
      <c r="N542" s="71">
        <f>VLOOKUP($B542, Paste!$A$3:$H$933, 5, FALSE)</f>
        <v>18</v>
      </c>
      <c r="O542" s="11">
        <f>IF(ISERROR(VLOOKUP(B542, Paste!$AB$3:$AE$2349, 3, FALSE)), "", VLOOKUP(B542, Paste!$AB$3:$AE$2349, 3, FALSE))</f>
        <v>18</v>
      </c>
      <c r="P542" s="11">
        <f>IF(ISERROR(VLOOKUP(B542, Paste!$AB$3:$AC$2343, 2, FALSE)), "", VLOOKUP(B542, Paste!$AB$3:$AC$2343, 2, FALSE))</f>
        <v>114</v>
      </c>
      <c r="Q542" s="11">
        <f>IF(ISERROR(VLOOKUP(B542, Paste!$AB$3:$AE$2349, 4, FALSE)), "", VLOOKUP(B542, Paste!$AB$3:$AE$2349, 4, FALSE))</f>
        <v>78</v>
      </c>
      <c r="R542" s="11" t="str">
        <f>IF(ISERROR(VLOOKUP(B542, Paste!$N$3:$N$250, 1, FALSE)), "", VLOOKUP(B542, Paste!$N$3:$O$250, 2, FALSE))</f>
        <v/>
      </c>
      <c r="S542" s="27">
        <f>VLOOKUP($B542, Paste!$W$3:$Z$10064, IF($H$4="Cap Hit",3, IF($H$4="AAV", 4, 2)), FALSE)</f>
        <v>6</v>
      </c>
      <c r="T542" s="11" t="str">
        <f>IF(ISERROR(VLOOKUP(B542, Paste!$Q$3:$Q$245, 1, FALSE)), "", VLOOKUP(B542, Paste!$Q$3:$R$245, 2, FALSE))</f>
        <v>Y</v>
      </c>
      <c r="U542" s="18" t="str">
        <f>IF(VLOOKUP(B542, 'Points&amp;Potential'!$B$7:$O$943, 14, FALSE)=0, "", VLOOKUP(B542, 'Points&amp;Potential'!$B$7:$O$943, 14, FALSE))</f>
        <v/>
      </c>
      <c r="V542" s="7" t="str">
        <f>IF(ISERROR(VLOOKUP(B542, Paste!$T$3:$T$1045, 1, FALSE)), "", VLOOKUP(B542, Paste!$T$3:$U$1144, 2, FALSE))</f>
        <v/>
      </c>
    </row>
    <row r="543" spans="1:22">
      <c r="A543" s="11">
        <v>537</v>
      </c>
      <c r="B543" s="67" t="s">
        <v>567</v>
      </c>
      <c r="C543" s="11">
        <f>VLOOKUP(B543, Paste!$AG$3:$AH$2083, 2, FALSE)</f>
        <v>29.5</v>
      </c>
      <c r="D543" s="11" t="str">
        <f>VLOOKUP($B543, Paste!$A$3:$H$933, 6, FALSE)</f>
        <v>RD</v>
      </c>
      <c r="E543" s="11" t="str">
        <f>IFERROR(VLOOKUP($B543, Paste!$J$3:$L$933, 3, FALSE), "")</f>
        <v/>
      </c>
      <c r="F543" s="11" t="str">
        <f>IFERROR(VLOOKUP($B543, Paste!$J$3:$L$933, 2, FALSE), "")</f>
        <v/>
      </c>
      <c r="G543" s="11" t="str">
        <f>VLOOKUP($B543, Paste!$A$3:$H$933, 8, FALSE)</f>
        <v>BOS</v>
      </c>
      <c r="H543" s="71">
        <f>VLOOKUP($B543, Paste!$A$3:$H$933, 2, FALSE)</f>
        <v>82.333333333333329</v>
      </c>
      <c r="I543" s="71">
        <f>VLOOKUP($B543, Paste!$A$3:$H$933, 3, FALSE)</f>
        <v>4.4345729655282229</v>
      </c>
      <c r="J543" s="71">
        <f t="shared" si="8"/>
        <v>11.712473025305108</v>
      </c>
      <c r="K543" s="71">
        <f>VLOOKUP($B543, Paste!$A$3:$H$933, 4, FALSE)</f>
        <v>16.14704599083333</v>
      </c>
      <c r="L543" s="11" t="str">
        <f>IF(ISBLANK(VLOOKUP(B543, 'SOG&amp;PlusMinus'!$B$7:$E$912, 3, FALSE)), "", VLOOKUP(B543,'SOG&amp;PlusMinus'!$B$7:$E$912, 3, FALSE))</f>
        <v>C</v>
      </c>
      <c r="M543" s="11" t="str">
        <f>IF(ISBLANK(VLOOKUP(B543, 'SOG&amp;PlusMinus'!$B$7:$E$912, 4, FALSE)), "", VLOOKUP(B543, 'SOG&amp;PlusMinus'!$B$7:$E$912, 4, FALSE))</f>
        <v/>
      </c>
      <c r="N543" s="71">
        <f>VLOOKUP($B543, Paste!$A$3:$H$933, 5, FALSE)</f>
        <v>50.561549100968186</v>
      </c>
      <c r="O543" s="11">
        <f>IF(ISERROR(VLOOKUP(B543, Paste!$AB$3:$AE$2349, 3, FALSE)), "", VLOOKUP(B543, Paste!$AB$3:$AE$2349, 3, FALSE))</f>
        <v>119</v>
      </c>
      <c r="P543" s="11">
        <f>IF(ISERROR(VLOOKUP(B543, Paste!$AB$3:$AC$2343, 2, FALSE)), "", VLOOKUP(B543, Paste!$AB$3:$AC$2343, 2, FALSE))</f>
        <v>107</v>
      </c>
      <c r="Q543" s="11">
        <f>IF(ISERROR(VLOOKUP(B543, Paste!$AB$3:$AE$2349, 4, FALSE)), "", VLOOKUP(B543, Paste!$AB$3:$AE$2349, 4, FALSE))</f>
        <v>82</v>
      </c>
      <c r="R543" s="11" t="str">
        <f>IF(ISERROR(VLOOKUP(B543, Paste!$N$3:$N$250, 1, FALSE)), "", VLOOKUP(B543, Paste!$N$3:$O$250, 2, FALSE))</f>
        <v/>
      </c>
      <c r="S543" s="27">
        <f>VLOOKUP($B543, Paste!$W$3:$Z$10064, IF($H$4="Cap Hit",3, IF($H$4="AAV", 4, 2)), FALSE)</f>
        <v>4.0999999999999996</v>
      </c>
      <c r="T543" s="11" t="str">
        <f>IF(ISERROR(VLOOKUP(B543, Paste!$Q$3:$Q$245, 1, FALSE)), "", VLOOKUP(B543, Paste!$Q$3:$R$245, 2, FALSE))</f>
        <v/>
      </c>
      <c r="U543" s="18" t="str">
        <f>IF(VLOOKUP(B543, 'Points&amp;Potential'!$B$7:$O$943, 14, FALSE)=0, "", VLOOKUP(B543, 'Points&amp;Potential'!$B$7:$O$943, 14, FALSE))</f>
        <v/>
      </c>
      <c r="V543" s="7" t="str">
        <f>IF(ISERROR(VLOOKUP(B543, Paste!$T$3:$T$1045, 1, FALSE)), "", VLOOKUP(B543, Paste!$T$3:$U$1144, 2, FALSE))</f>
        <v/>
      </c>
    </row>
    <row r="544" spans="1:22">
      <c r="A544" s="11">
        <v>538</v>
      </c>
      <c r="B544" s="67" t="s">
        <v>568</v>
      </c>
      <c r="C544" s="11">
        <f>VLOOKUP(B544, Paste!$AG$3:$AH$2083, 2, FALSE)</f>
        <v>34.1</v>
      </c>
      <c r="D544" s="11" t="str">
        <f>VLOOKUP($B544, Paste!$A$3:$H$933, 6, FALSE)</f>
        <v>C</v>
      </c>
      <c r="E544" s="11" t="str">
        <f>IFERROR(VLOOKUP($B544, Paste!$J$3:$L$933, 3, FALSE), "")</f>
        <v/>
      </c>
      <c r="F544" s="11" t="str">
        <f>IFERROR(VLOOKUP($B544, Paste!$J$3:$L$933, 2, FALSE), "")</f>
        <v/>
      </c>
      <c r="G544" s="11" t="str">
        <f>VLOOKUP($B544, Paste!$A$3:$H$933, 8, FALSE)</f>
        <v>UFA</v>
      </c>
      <c r="H544" s="71">
        <f>VLOOKUP($B544, Paste!$A$3:$H$933, 2, FALSE)</f>
        <v>59</v>
      </c>
      <c r="I544" s="71">
        <f>VLOOKUP($B544, Paste!$A$3:$H$933, 3, FALSE)</f>
        <v>9.866492690187723</v>
      </c>
      <c r="J544" s="71">
        <f t="shared" si="8"/>
        <v>6.2359184209233902</v>
      </c>
      <c r="K544" s="71">
        <f>VLOOKUP($B544, Paste!$A$3:$H$933, 4, FALSE)</f>
        <v>16.102411111111113</v>
      </c>
      <c r="L544" s="11" t="str">
        <f>IF(ISBLANK(VLOOKUP(B544, 'SOG&amp;PlusMinus'!$B$7:$E$912, 3, FALSE)), "", VLOOKUP(B544,'SOG&amp;PlusMinus'!$B$7:$E$912, 3, FALSE))</f>
        <v>C</v>
      </c>
      <c r="M544" s="11" t="str">
        <f>IF(ISBLANK(VLOOKUP(B544, 'SOG&amp;PlusMinus'!$B$7:$E$912, 4, FALSE)), "", VLOOKUP(B544, 'SOG&amp;PlusMinus'!$B$7:$E$912, 4, FALSE))</f>
        <v/>
      </c>
      <c r="N544" s="71">
        <f>VLOOKUP($B544, Paste!$A$3:$H$933, 5, FALSE)</f>
        <v>9.6608187134502916</v>
      </c>
      <c r="O544" s="11" t="str">
        <f>IF(ISERROR(VLOOKUP(B544, Paste!$AB$3:$AE$2349, 3, FALSE)), "", VLOOKUP(B544, Paste!$AB$3:$AE$2349, 3, FALSE))</f>
        <v/>
      </c>
      <c r="P544" s="11" t="str">
        <f>IF(ISERROR(VLOOKUP(B544, Paste!$AB$3:$AC$2343, 2, FALSE)), "", VLOOKUP(B544, Paste!$AB$3:$AC$2343, 2, FALSE))</f>
        <v/>
      </c>
      <c r="Q544" s="11" t="str">
        <f>IF(ISERROR(VLOOKUP(B544, Paste!$AB$3:$AE$2349, 4, FALSE)), "", VLOOKUP(B544, Paste!$AB$3:$AE$2349, 4, FALSE))</f>
        <v/>
      </c>
      <c r="R544" s="11" t="str">
        <f>IF(ISERROR(VLOOKUP(B544, Paste!$N$3:$N$250, 1, FALSE)), "", VLOOKUP(B544, Paste!$N$3:$O$250, 2, FALSE))</f>
        <v/>
      </c>
      <c r="S544" s="27" t="e">
        <f>VLOOKUP($B544, Paste!$W$3:$Z$10064, IF($H$4="Cap Hit",3, IF($H$4="AAV", 4, 2)), FALSE)</f>
        <v>#N/A</v>
      </c>
      <c r="T544" s="11" t="str">
        <f>IF(ISERROR(VLOOKUP(B544, Paste!$Q$3:$Q$245, 1, FALSE)), "", VLOOKUP(B544, Paste!$Q$3:$R$245, 2, FALSE))</f>
        <v>Y</v>
      </c>
      <c r="U544" s="18" t="str">
        <f>IF(VLOOKUP(B544, 'Points&amp;Potential'!$B$7:$O$943, 14, FALSE)=0, "", VLOOKUP(B544, 'Points&amp;Potential'!$B$7:$O$943, 14, FALSE))</f>
        <v/>
      </c>
      <c r="V544" s="7" t="str">
        <f>IF(ISERROR(VLOOKUP(B544, Paste!$T$3:$T$1045, 1, FALSE)), "", VLOOKUP(B544, Paste!$T$3:$U$1144, 2, FALSE))</f>
        <v/>
      </c>
    </row>
    <row r="545" spans="1:22">
      <c r="A545" s="11">
        <v>539</v>
      </c>
      <c r="B545" s="67" t="s">
        <v>569</v>
      </c>
      <c r="C545" s="11">
        <f>VLOOKUP(B545, Paste!$AG$3:$AH$2083, 2, FALSE)</f>
        <v>28.4</v>
      </c>
      <c r="D545" s="11" t="str">
        <f>VLOOKUP($B545, Paste!$A$3:$H$933, 6, FALSE)</f>
        <v>RW</v>
      </c>
      <c r="E545" s="11" t="str">
        <f>IFERROR(VLOOKUP($B545, Paste!$J$3:$L$933, 3, FALSE), "")</f>
        <v/>
      </c>
      <c r="F545" s="11" t="str">
        <f>IFERROR(VLOOKUP($B545, Paste!$J$3:$L$933, 2, FALSE), "")</f>
        <v/>
      </c>
      <c r="G545" s="11" t="str">
        <f>VLOOKUP($B545, Paste!$A$3:$H$933, 8, FALSE)</f>
        <v>WAS</v>
      </c>
      <c r="H545" s="71">
        <f>VLOOKUP($B545, Paste!$A$3:$H$933, 2, FALSE)</f>
        <v>45</v>
      </c>
      <c r="I545" s="71">
        <f>VLOOKUP($B545, Paste!$A$3:$H$933, 3, FALSE)</f>
        <v>8.6378558328067445</v>
      </c>
      <c r="J545" s="71">
        <f t="shared" si="8"/>
        <v>7.441704635943255</v>
      </c>
      <c r="K545" s="71">
        <f>VLOOKUP($B545, Paste!$A$3:$H$933, 4, FALSE)</f>
        <v>16.07956046875</v>
      </c>
      <c r="L545" s="11" t="str">
        <f>IF(ISBLANK(VLOOKUP(B545, 'SOG&amp;PlusMinus'!$B$7:$E$912, 3, FALSE)), "", VLOOKUP(B545,'SOG&amp;PlusMinus'!$B$7:$E$912, 3, FALSE))</f>
        <v>C</v>
      </c>
      <c r="M545" s="11" t="str">
        <f>IF(ISBLANK(VLOOKUP(B545, 'SOG&amp;PlusMinus'!$B$7:$E$912, 4, FALSE)), "", VLOOKUP(B545, 'SOG&amp;PlusMinus'!$B$7:$E$912, 4, FALSE))</f>
        <v/>
      </c>
      <c r="N545" s="71">
        <f>VLOOKUP($B545, Paste!$A$3:$H$933, 5, FALSE)</f>
        <v>15.749999999999998</v>
      </c>
      <c r="O545" s="11">
        <f>IF(ISERROR(VLOOKUP(B545, Paste!$AB$3:$AE$2349, 3, FALSE)), "", VLOOKUP(B545, Paste!$AB$3:$AE$2349, 3, FALSE))</f>
        <v>42</v>
      </c>
      <c r="P545" s="11">
        <f>IF(ISERROR(VLOOKUP(B545, Paste!$AB$3:$AC$2343, 2, FALSE)), "", VLOOKUP(B545, Paste!$AB$3:$AC$2343, 2, FALSE))</f>
        <v>36</v>
      </c>
      <c r="Q545" s="11">
        <f>IF(ISERROR(VLOOKUP(B545, Paste!$AB$3:$AE$2349, 4, FALSE)), "", VLOOKUP(B545, Paste!$AB$3:$AE$2349, 4, FALSE))</f>
        <v>59</v>
      </c>
      <c r="R545" s="11" t="str">
        <f>IF(ISERROR(VLOOKUP(B545, Paste!$N$3:$N$250, 1, FALSE)), "", VLOOKUP(B545, Paste!$N$3:$O$250, 2, FALSE))</f>
        <v/>
      </c>
      <c r="S545" s="27">
        <f>VLOOKUP($B545, Paste!$W$3:$Z$10064, IF($H$4="Cap Hit",3, IF($H$4="AAV", 4, 2)), FALSE)</f>
        <v>2</v>
      </c>
      <c r="T545" s="11" t="str">
        <f>IF(ISERROR(VLOOKUP(B545, Paste!$Q$3:$Q$245, 1, FALSE)), "", VLOOKUP(B545, Paste!$Q$3:$R$245, 2, FALSE))</f>
        <v/>
      </c>
      <c r="U545" s="18" t="str">
        <f>IF(VLOOKUP(B545, 'Points&amp;Potential'!$B$7:$O$943, 14, FALSE)=0, "", VLOOKUP(B545, 'Points&amp;Potential'!$B$7:$O$943, 14, FALSE))</f>
        <v/>
      </c>
      <c r="V545" s="7" t="str">
        <f>IF(ISERROR(VLOOKUP(B545, Paste!$T$3:$T$1045, 1, FALSE)), "", VLOOKUP(B545, Paste!$T$3:$U$1144, 2, FALSE))</f>
        <v/>
      </c>
    </row>
    <row r="546" spans="1:22">
      <c r="A546" s="11">
        <v>540</v>
      </c>
      <c r="B546" s="67" t="s">
        <v>570</v>
      </c>
      <c r="C546" s="11">
        <f>VLOOKUP(B546, Paste!$AG$3:$AH$2083, 2, FALSE)</f>
        <v>31</v>
      </c>
      <c r="D546" s="11" t="str">
        <f>VLOOKUP($B546, Paste!$A$3:$H$933, 6, FALSE)</f>
        <v>RW</v>
      </c>
      <c r="E546" s="11" t="str">
        <f>IFERROR(VLOOKUP($B546, Paste!$J$3:$L$933, 3, FALSE), "")</f>
        <v/>
      </c>
      <c r="F546" s="11" t="str">
        <f>IFERROR(VLOOKUP($B546, Paste!$J$3:$L$933, 2, FALSE), "")</f>
        <v/>
      </c>
      <c r="G546" s="11" t="str">
        <f>VLOOKUP($B546, Paste!$A$3:$H$933, 8, FALSE)</f>
        <v>CAR</v>
      </c>
      <c r="H546" s="71">
        <f>VLOOKUP($B546, Paste!$A$3:$H$933, 2, FALSE)</f>
        <v>67.333333333333329</v>
      </c>
      <c r="I546" s="71">
        <f>VLOOKUP($B546, Paste!$A$3:$H$933, 3, FALSE)</f>
        <v>9.247475389873534</v>
      </c>
      <c r="J546" s="71">
        <f t="shared" si="8"/>
        <v>6.8216709017931318</v>
      </c>
      <c r="K546" s="71">
        <f>VLOOKUP($B546, Paste!$A$3:$H$933, 4, FALSE)</f>
        <v>16.069146291666666</v>
      </c>
      <c r="L546" s="11" t="str">
        <f>IF(ISBLANK(VLOOKUP(B546, 'SOG&amp;PlusMinus'!$B$7:$E$912, 3, FALSE)), "", VLOOKUP(B546,'SOG&amp;PlusMinus'!$B$7:$E$912, 3, FALSE))</f>
        <v>B</v>
      </c>
      <c r="M546" s="11" t="str">
        <f>IF(ISBLANK(VLOOKUP(B546, 'SOG&amp;PlusMinus'!$B$7:$E$912, 4, FALSE)), "", VLOOKUP(B546, 'SOG&amp;PlusMinus'!$B$7:$E$912, 4, FALSE))</f>
        <v/>
      </c>
      <c r="N546" s="71">
        <f>VLOOKUP($B546, Paste!$A$3:$H$933, 5, FALSE)</f>
        <v>12.710884353741495</v>
      </c>
      <c r="O546" s="11">
        <f>IF(ISERROR(VLOOKUP(B546, Paste!$AB$3:$AE$2349, 3, FALSE)), "", VLOOKUP(B546, Paste!$AB$3:$AE$2349, 3, FALSE))</f>
        <v>84</v>
      </c>
      <c r="P546" s="11">
        <f>IF(ISERROR(VLOOKUP(B546, Paste!$AB$3:$AC$2343, 2, FALSE)), "", VLOOKUP(B546, Paste!$AB$3:$AC$2343, 2, FALSE))</f>
        <v>13</v>
      </c>
      <c r="Q546" s="11">
        <f>IF(ISERROR(VLOOKUP(B546, Paste!$AB$3:$AE$2349, 4, FALSE)), "", VLOOKUP(B546, Paste!$AB$3:$AE$2349, 4, FALSE))</f>
        <v>88</v>
      </c>
      <c r="R546" s="11" t="str">
        <f>IF(ISERROR(VLOOKUP(B546, Paste!$N$3:$N$250, 1, FALSE)), "", VLOOKUP(B546, Paste!$N$3:$O$250, 2, FALSE))</f>
        <v/>
      </c>
      <c r="S546" s="27">
        <f>VLOOKUP($B546, Paste!$W$3:$Z$10064, IF($H$4="Cap Hit",3, IF($H$4="AAV", 4, 2)), FALSE)</f>
        <v>1.7</v>
      </c>
      <c r="T546" s="11" t="str">
        <f>IF(ISERROR(VLOOKUP(B546, Paste!$Q$3:$Q$245, 1, FALSE)), "", VLOOKUP(B546, Paste!$Q$3:$R$245, 2, FALSE))</f>
        <v/>
      </c>
      <c r="U546" s="18" t="str">
        <f>IF(VLOOKUP(B546, 'Points&amp;Potential'!$B$7:$O$943, 14, FALSE)=0, "", VLOOKUP(B546, 'Points&amp;Potential'!$B$7:$O$943, 14, FALSE))</f>
        <v/>
      </c>
      <c r="V546" s="7" t="str">
        <f>IF(ISERROR(VLOOKUP(B546, Paste!$T$3:$T$1045, 1, FALSE)), "", VLOOKUP(B546, Paste!$T$3:$U$1144, 2, FALSE))</f>
        <v/>
      </c>
    </row>
    <row r="547" spans="1:22">
      <c r="A547" s="11">
        <v>541</v>
      </c>
      <c r="B547" s="67" t="s">
        <v>571</v>
      </c>
      <c r="C547" s="11">
        <f>VLOOKUP(B547, Paste!$AG$3:$AH$2083, 2, FALSE)</f>
        <v>22.7</v>
      </c>
      <c r="D547" s="11" t="str">
        <f>VLOOKUP($B547, Paste!$A$3:$H$933, 6, FALSE)</f>
        <v>LW</v>
      </c>
      <c r="E547" s="11" t="str">
        <f>IFERROR(VLOOKUP($B547, Paste!$J$3:$L$933, 3, FALSE), "")</f>
        <v/>
      </c>
      <c r="F547" s="11" t="str">
        <f>IFERROR(VLOOKUP($B547, Paste!$J$3:$L$933, 2, FALSE), "")</f>
        <v/>
      </c>
      <c r="G547" s="11" t="str">
        <f>VLOOKUP($B547, Paste!$A$3:$H$933, 8, FALSE)</f>
        <v>NSH</v>
      </c>
      <c r="H547" s="71">
        <f>VLOOKUP($B547, Paste!$A$3:$H$933, 2, FALSE)</f>
        <v>80</v>
      </c>
      <c r="I547" s="71">
        <f>VLOOKUP($B547, Paste!$A$3:$H$933, 3, FALSE)</f>
        <v>7.8926932169485378</v>
      </c>
      <c r="J547" s="71">
        <f t="shared" si="8"/>
        <v>8.1480567830514623</v>
      </c>
      <c r="K547" s="71">
        <f>VLOOKUP($B547, Paste!$A$3:$H$933, 4, FALSE)</f>
        <v>16.040749999999999</v>
      </c>
      <c r="L547" s="11" t="str">
        <f>IF(ISBLANK(VLOOKUP(B547, 'SOG&amp;PlusMinus'!$B$7:$E$912, 3, FALSE)), "", VLOOKUP(B547,'SOG&amp;PlusMinus'!$B$7:$E$912, 3, FALSE))</f>
        <v>D</v>
      </c>
      <c r="M547" s="11" t="str">
        <f>IF(ISBLANK(VLOOKUP(B547, 'SOG&amp;PlusMinus'!$B$7:$E$912, 4, FALSE)), "", VLOOKUP(B547, 'SOG&amp;PlusMinus'!$B$7:$E$912, 4, FALSE))</f>
        <v/>
      </c>
      <c r="N547" s="71">
        <f>VLOOKUP($B547, Paste!$A$3:$H$933, 5, FALSE)</f>
        <v>48</v>
      </c>
      <c r="O547" s="11">
        <f>IF(ISERROR(VLOOKUP(B547, Paste!$AB$3:$AE$2349, 3, FALSE)), "", VLOOKUP(B547, Paste!$AB$3:$AE$2349, 3, FALSE))</f>
        <v>200</v>
      </c>
      <c r="P547" s="11">
        <f>IF(ISERROR(VLOOKUP(B547, Paste!$AB$3:$AC$2343, 2, FALSE)), "", VLOOKUP(B547, Paste!$AB$3:$AC$2343, 2, FALSE))</f>
        <v>51</v>
      </c>
      <c r="Q547" s="11">
        <f>IF(ISERROR(VLOOKUP(B547, Paste!$AB$3:$AE$2349, 4, FALSE)), "", VLOOKUP(B547, Paste!$AB$3:$AE$2349, 4, FALSE))</f>
        <v>72</v>
      </c>
      <c r="R547" s="11" t="str">
        <f>IF(ISERROR(VLOOKUP(B547, Paste!$N$3:$N$250, 1, FALSE)), "", VLOOKUP(B547, Paste!$N$3:$O$250, 2, FALSE))</f>
        <v/>
      </c>
      <c r="S547" s="27">
        <f>VLOOKUP($B547, Paste!$W$3:$Z$10064, IF($H$4="Cap Hit",3, IF($H$4="AAV", 4, 2)), FALSE)</f>
        <v>0.88666599999999995</v>
      </c>
      <c r="T547" s="11" t="str">
        <f>IF(ISERROR(VLOOKUP(B547, Paste!$Q$3:$Q$245, 1, FALSE)), "", VLOOKUP(B547, Paste!$Q$3:$R$245, 2, FALSE))</f>
        <v/>
      </c>
      <c r="U547" s="18" t="str">
        <f>IF(VLOOKUP(B547, 'Points&amp;Potential'!$B$7:$O$943, 14, FALSE)=0, "", VLOOKUP(B547, 'Points&amp;Potential'!$B$7:$O$943, 14, FALSE))</f>
        <v/>
      </c>
      <c r="V547" s="7" t="str">
        <f>IF(ISERROR(VLOOKUP(B547, Paste!$T$3:$T$1045, 1, FALSE)), "", VLOOKUP(B547, Paste!$T$3:$U$1144, 2, FALSE))</f>
        <v/>
      </c>
    </row>
    <row r="548" spans="1:22">
      <c r="A548" s="11">
        <v>542</v>
      </c>
      <c r="B548" s="67" t="s">
        <v>572</v>
      </c>
      <c r="C548" s="11">
        <f>VLOOKUP(B548, Paste!$AG$3:$AH$2083, 2, FALSE)</f>
        <v>25.2</v>
      </c>
      <c r="D548" s="11" t="str">
        <f>VLOOKUP($B548, Paste!$A$3:$H$933, 6, FALSE)</f>
        <v>RD</v>
      </c>
      <c r="E548" s="11" t="str">
        <f>IFERROR(VLOOKUP($B548, Paste!$J$3:$L$933, 3, FALSE), "")</f>
        <v/>
      </c>
      <c r="F548" s="11" t="str">
        <f>IFERROR(VLOOKUP($B548, Paste!$J$3:$L$933, 2, FALSE), "")</f>
        <v/>
      </c>
      <c r="G548" s="11" t="str">
        <f>VLOOKUP($B548, Paste!$A$3:$H$933, 8, FALSE)</f>
        <v>ANA</v>
      </c>
      <c r="H548" s="71">
        <f>VLOOKUP($B548, Paste!$A$3:$H$933, 2, FALSE)</f>
        <v>69</v>
      </c>
      <c r="I548" s="71">
        <f>VLOOKUP($B548, Paste!$A$3:$H$933, 3, FALSE)</f>
        <v>3.3575015262515264</v>
      </c>
      <c r="J548" s="71">
        <f t="shared" si="8"/>
        <v>12.681419098748476</v>
      </c>
      <c r="K548" s="71">
        <f>VLOOKUP($B548, Paste!$A$3:$H$933, 4, FALSE)</f>
        <v>16.038920625000003</v>
      </c>
      <c r="L548" s="11" t="str">
        <f>IF(ISBLANK(VLOOKUP(B548, 'SOG&amp;PlusMinus'!$B$7:$E$912, 3, FALSE)), "", VLOOKUP(B548,'SOG&amp;PlusMinus'!$B$7:$E$912, 3, FALSE))</f>
        <v>C</v>
      </c>
      <c r="M548" s="11" t="str">
        <f>IF(ISBLANK(VLOOKUP(B548, 'SOG&amp;PlusMinus'!$B$7:$E$912, 4, FALSE)), "", VLOOKUP(B548, 'SOG&amp;PlusMinus'!$B$7:$E$912, 4, FALSE))</f>
        <v/>
      </c>
      <c r="N548" s="71">
        <f>VLOOKUP($B548, Paste!$A$3:$H$933, 5, FALSE)</f>
        <v>41.4</v>
      </c>
      <c r="O548" s="11">
        <f>IF(ISERROR(VLOOKUP(B548, Paste!$AB$3:$AE$2349, 3, FALSE)), "", VLOOKUP(B548, Paste!$AB$3:$AE$2349, 3, FALSE))</f>
        <v>86</v>
      </c>
      <c r="P548" s="11">
        <f>IF(ISERROR(VLOOKUP(B548, Paste!$AB$3:$AC$2343, 2, FALSE)), "", VLOOKUP(B548, Paste!$AB$3:$AC$2343, 2, FALSE))</f>
        <v>90</v>
      </c>
      <c r="Q548" s="11">
        <f>IF(ISERROR(VLOOKUP(B548, Paste!$AB$3:$AE$2349, 4, FALSE)), "", VLOOKUP(B548, Paste!$AB$3:$AE$2349, 4, FALSE))</f>
        <v>62</v>
      </c>
      <c r="R548" s="11" t="str">
        <f>IF(ISERROR(VLOOKUP(B548, Paste!$N$3:$N$250, 1, FALSE)), "", VLOOKUP(B548, Paste!$N$3:$O$250, 2, FALSE))</f>
        <v/>
      </c>
      <c r="S548" s="27">
        <f>VLOOKUP($B548, Paste!$W$3:$Z$10064, IF($H$4="Cap Hit",3, IF($H$4="AAV", 4, 2)), FALSE)</f>
        <v>1.1000000000000001</v>
      </c>
      <c r="T548" s="11" t="str">
        <f>IF(ISERROR(VLOOKUP(B548, Paste!$Q$3:$Q$245, 1, FALSE)), "", VLOOKUP(B548, Paste!$Q$3:$R$245, 2, FALSE))</f>
        <v/>
      </c>
      <c r="U548" s="18" t="str">
        <f>IF(VLOOKUP(B548, 'Points&amp;Potential'!$B$7:$O$943, 14, FALSE)=0, "", VLOOKUP(B548, 'Points&amp;Potential'!$B$7:$O$943, 14, FALSE))</f>
        <v/>
      </c>
      <c r="V548" s="7" t="str">
        <f>IF(ISERROR(VLOOKUP(B548, Paste!$T$3:$T$1045, 1, FALSE)), "", VLOOKUP(B548, Paste!$T$3:$U$1144, 2, FALSE))</f>
        <v/>
      </c>
    </row>
    <row r="549" spans="1:22">
      <c r="A549" s="11">
        <v>543</v>
      </c>
      <c r="B549" s="67" t="s">
        <v>573</v>
      </c>
      <c r="C549" s="11">
        <f>VLOOKUP(B549, Paste!$AG$3:$AH$2083, 2, FALSE)</f>
        <v>27</v>
      </c>
      <c r="D549" s="11" t="str">
        <f>VLOOKUP($B549, Paste!$A$3:$H$933, 6, FALSE)</f>
        <v>RD</v>
      </c>
      <c r="E549" s="11" t="str">
        <f>IFERROR(VLOOKUP($B549, Paste!$J$3:$L$933, 3, FALSE), "")</f>
        <v/>
      </c>
      <c r="F549" s="11" t="str">
        <f>IFERROR(VLOOKUP($B549, Paste!$J$3:$L$933, 2, FALSE), "")</f>
        <v/>
      </c>
      <c r="G549" s="11" t="str">
        <f>VLOOKUP($B549, Paste!$A$3:$H$933, 8, FALSE)</f>
        <v>BOS</v>
      </c>
      <c r="H549" s="71">
        <f>VLOOKUP($B549, Paste!$A$3:$H$933, 2, FALSE)</f>
        <v>60.333333333333336</v>
      </c>
      <c r="I549" s="71">
        <f>VLOOKUP($B549, Paste!$A$3:$H$933, 3, FALSE)</f>
        <v>2.7595138290714978</v>
      </c>
      <c r="J549" s="71">
        <f t="shared" si="8"/>
        <v>13.261278837595171</v>
      </c>
      <c r="K549" s="71">
        <f>VLOOKUP($B549, Paste!$A$3:$H$933, 4, FALSE)</f>
        <v>16.020792666666669</v>
      </c>
      <c r="L549" s="11" t="str">
        <f>IF(ISBLANK(VLOOKUP(B549, 'SOG&amp;PlusMinus'!$B$7:$E$912, 3, FALSE)), "", VLOOKUP(B549,'SOG&amp;PlusMinus'!$B$7:$E$912, 3, FALSE))</f>
        <v>C</v>
      </c>
      <c r="M549" s="11" t="str">
        <f>IF(ISBLANK(VLOOKUP(B549, 'SOG&amp;PlusMinus'!$B$7:$E$912, 4, FALSE)), "", VLOOKUP(B549, 'SOG&amp;PlusMinus'!$B$7:$E$912, 4, FALSE))</f>
        <v/>
      </c>
      <c r="N549" s="71">
        <f>VLOOKUP($B549, Paste!$A$3:$H$933, 5, FALSE)</f>
        <v>17.92761904761905</v>
      </c>
      <c r="O549" s="11">
        <f>IF(ISERROR(VLOOKUP(B549, Paste!$AB$3:$AE$2349, 3, FALSE)), "", VLOOKUP(B549, Paste!$AB$3:$AE$2349, 3, FALSE))</f>
        <v>45</v>
      </c>
      <c r="P549" s="11">
        <f>IF(ISERROR(VLOOKUP(B549, Paste!$AB$3:$AC$2343, 2, FALSE)), "", VLOOKUP(B549, Paste!$AB$3:$AC$2343, 2, FALSE))</f>
        <v>54</v>
      </c>
      <c r="Q549" s="11">
        <f>IF(ISERROR(VLOOKUP(B549, Paste!$AB$3:$AE$2349, 4, FALSE)), "", VLOOKUP(B549, Paste!$AB$3:$AE$2349, 4, FALSE))</f>
        <v>60</v>
      </c>
      <c r="R549" s="11" t="str">
        <f>IF(ISERROR(VLOOKUP(B549, Paste!$N$3:$N$250, 1, FALSE)), "", VLOOKUP(B549, Paste!$N$3:$O$250, 2, FALSE))</f>
        <v/>
      </c>
      <c r="S549" s="27">
        <f>VLOOKUP($B549, Paste!$W$3:$Z$10064, IF($H$4="Cap Hit",3, IF($H$4="AAV", 4, 2)), FALSE)</f>
        <v>3</v>
      </c>
      <c r="T549" s="11" t="str">
        <f>IF(ISERROR(VLOOKUP(B549, Paste!$Q$3:$Q$245, 1, FALSE)), "", VLOOKUP(B549, Paste!$Q$3:$R$245, 2, FALSE))</f>
        <v/>
      </c>
      <c r="U549" s="18" t="str">
        <f>IF(VLOOKUP(B549, 'Points&amp;Potential'!$B$7:$O$943, 14, FALSE)=0, "", VLOOKUP(B549, 'Points&amp;Potential'!$B$7:$O$943, 14, FALSE))</f>
        <v/>
      </c>
      <c r="V549" s="7" t="str">
        <f>IF(ISERROR(VLOOKUP(B549, Paste!$T$3:$T$1045, 1, FALSE)), "", VLOOKUP(B549, Paste!$T$3:$U$1144, 2, FALSE))</f>
        <v/>
      </c>
    </row>
    <row r="550" spans="1:22">
      <c r="A550" s="11">
        <v>544</v>
      </c>
      <c r="B550" s="67" t="s">
        <v>574</v>
      </c>
      <c r="C550" s="11">
        <f>VLOOKUP(B550, Paste!$AG$3:$AH$2083, 2, FALSE)</f>
        <v>36.4</v>
      </c>
      <c r="D550" s="11" t="str">
        <f>VLOOKUP($B550, Paste!$A$3:$H$933, 6, FALSE)</f>
        <v>RD</v>
      </c>
      <c r="E550" s="11" t="str">
        <f>IFERROR(VLOOKUP($B550, Paste!$J$3:$L$933, 3, FALSE), "")</f>
        <v/>
      </c>
      <c r="F550" s="11" t="str">
        <f>IFERROR(VLOOKUP($B550, Paste!$J$3:$L$933, 2, FALSE), "")</f>
        <v/>
      </c>
      <c r="G550" s="11" t="str">
        <f>VLOOKUP($B550, Paste!$A$3:$H$933, 8, FALSE)</f>
        <v>DAL</v>
      </c>
      <c r="H550" s="71">
        <f>VLOOKUP($B550, Paste!$A$3:$H$933, 2, FALSE)</f>
        <v>75.666666666666671</v>
      </c>
      <c r="I550" s="71">
        <f>VLOOKUP($B550, Paste!$A$3:$H$933, 3, FALSE)</f>
        <v>4.1007755160236288</v>
      </c>
      <c r="J550" s="71">
        <f t="shared" si="8"/>
        <v>11.874874894393038</v>
      </c>
      <c r="K550" s="71">
        <f>VLOOKUP($B550, Paste!$A$3:$H$933, 4, FALSE)</f>
        <v>15.975650410416668</v>
      </c>
      <c r="L550" s="11" t="str">
        <f>IF(ISBLANK(VLOOKUP(B550, 'SOG&amp;PlusMinus'!$B$7:$E$912, 3, FALSE)), "", VLOOKUP(B550,'SOG&amp;PlusMinus'!$B$7:$E$912, 3, FALSE))</f>
        <v>C</v>
      </c>
      <c r="M550" s="11" t="str">
        <f>IF(ISBLANK(VLOOKUP(B550, 'SOG&amp;PlusMinus'!$B$7:$E$912, 4, FALSE)), "", VLOOKUP(B550, 'SOG&amp;PlusMinus'!$B$7:$E$912, 4, FALSE))</f>
        <v/>
      </c>
      <c r="N550" s="71">
        <f>VLOOKUP($B550, Paste!$A$3:$H$933, 5, FALSE)</f>
        <v>69.503770739064862</v>
      </c>
      <c r="O550" s="11">
        <f>IF(ISERROR(VLOOKUP(B550, Paste!$AB$3:$AE$2349, 3, FALSE)), "", VLOOKUP(B550, Paste!$AB$3:$AE$2349, 3, FALSE))</f>
        <v>83</v>
      </c>
      <c r="P550" s="11">
        <f>IF(ISERROR(VLOOKUP(B550, Paste!$AB$3:$AC$2343, 2, FALSE)), "", VLOOKUP(B550, Paste!$AB$3:$AC$2343, 2, FALSE))</f>
        <v>118</v>
      </c>
      <c r="Q550" s="11">
        <f>IF(ISERROR(VLOOKUP(B550, Paste!$AB$3:$AE$2349, 4, FALSE)), "", VLOOKUP(B550, Paste!$AB$3:$AE$2349, 4, FALSE))</f>
        <v>91</v>
      </c>
      <c r="R550" s="11" t="str">
        <f>IF(ISERROR(VLOOKUP(B550, Paste!$N$3:$N$250, 1, FALSE)), "", VLOOKUP(B550, Paste!$N$3:$O$250, 2, FALSE))</f>
        <v/>
      </c>
      <c r="S550" s="27">
        <f>VLOOKUP($B550, Paste!$W$3:$Z$10064, IF($H$4="Cap Hit",3, IF($H$4="AAV", 4, 2)), FALSE)</f>
        <v>3</v>
      </c>
      <c r="T550" s="11" t="str">
        <f>IF(ISERROR(VLOOKUP(B550, Paste!$Q$3:$Q$245, 1, FALSE)), "", VLOOKUP(B550, Paste!$Q$3:$R$245, 2, FALSE))</f>
        <v/>
      </c>
      <c r="U550" s="18" t="str">
        <f>IF(VLOOKUP(B550, 'Points&amp;Potential'!$B$7:$O$943, 14, FALSE)=0, "", VLOOKUP(B550, 'Points&amp;Potential'!$B$7:$O$943, 14, FALSE))</f>
        <v/>
      </c>
      <c r="V550" s="7" t="str">
        <f>IF(ISERROR(VLOOKUP(B550, Paste!$T$3:$T$1045, 1, FALSE)), "", VLOOKUP(B550, Paste!$T$3:$U$1144, 2, FALSE))</f>
        <v/>
      </c>
    </row>
    <row r="551" spans="1:22">
      <c r="A551" s="11">
        <v>545</v>
      </c>
      <c r="B551" s="67" t="s">
        <v>575</v>
      </c>
      <c r="C551" s="11">
        <f>VLOOKUP(B551, Paste!$AG$3:$AH$2083, 2, FALSE)</f>
        <v>35.299999999999997</v>
      </c>
      <c r="D551" s="11" t="str">
        <f>VLOOKUP($B551, Paste!$A$3:$H$933, 6, FALSE)</f>
        <v>C</v>
      </c>
      <c r="E551" s="11" t="str">
        <f>IFERROR(VLOOKUP($B551, Paste!$J$3:$L$933, 3, FALSE), "")</f>
        <v/>
      </c>
      <c r="F551" s="11" t="str">
        <f>IFERROR(VLOOKUP($B551, Paste!$J$3:$L$933, 2, FALSE), "")</f>
        <v/>
      </c>
      <c r="G551" s="11" t="str">
        <f>VLOOKUP($B551, Paste!$A$3:$H$933, 8, FALSE)</f>
        <v>NYI</v>
      </c>
      <c r="H551" s="71">
        <f>VLOOKUP($B551, Paste!$A$3:$H$933, 2, FALSE)</f>
        <v>79.666666666666671</v>
      </c>
      <c r="I551" s="71">
        <f>VLOOKUP($B551, Paste!$A$3:$H$933, 3, FALSE)</f>
        <v>9.1940293306654901</v>
      </c>
      <c r="J551" s="71">
        <f t="shared" si="8"/>
        <v>6.7457271276678448</v>
      </c>
      <c r="K551" s="71">
        <f>VLOOKUP($B551, Paste!$A$3:$H$933, 4, FALSE)</f>
        <v>15.939756458333335</v>
      </c>
      <c r="L551" s="11" t="str">
        <f>IF(ISBLANK(VLOOKUP(B551, 'SOG&amp;PlusMinus'!$B$7:$E$912, 3, FALSE)), "", VLOOKUP(B551,'SOG&amp;PlusMinus'!$B$7:$E$912, 3, FALSE))</f>
        <v>C</v>
      </c>
      <c r="M551" s="11" t="str">
        <f>IF(ISBLANK(VLOOKUP(B551, 'SOG&amp;PlusMinus'!$B$7:$E$912, 4, FALSE)), "", VLOOKUP(B551, 'SOG&amp;PlusMinus'!$B$7:$E$912, 4, FALSE))</f>
        <v/>
      </c>
      <c r="N551" s="71">
        <f>VLOOKUP($B551, Paste!$A$3:$H$933, 5, FALSE)</f>
        <v>31.798283261802577</v>
      </c>
      <c r="O551" s="11">
        <f>IF(ISERROR(VLOOKUP(B551, Paste!$AB$3:$AE$2349, 3, FALSE)), "", VLOOKUP(B551, Paste!$AB$3:$AE$2349, 3, FALSE))</f>
        <v>143</v>
      </c>
      <c r="P551" s="11">
        <f>IF(ISERROR(VLOOKUP(B551, Paste!$AB$3:$AC$2343, 2, FALSE)), "", VLOOKUP(B551, Paste!$AB$3:$AC$2343, 2, FALSE))</f>
        <v>56</v>
      </c>
      <c r="Q551" s="11">
        <f>IF(ISERROR(VLOOKUP(B551, Paste!$AB$3:$AE$2349, 4, FALSE)), "", VLOOKUP(B551, Paste!$AB$3:$AE$2349, 4, FALSE))</f>
        <v>72</v>
      </c>
      <c r="R551" s="11" t="str">
        <f>IF(ISERROR(VLOOKUP(B551, Paste!$N$3:$N$250, 1, FALSE)), "", VLOOKUP(B551, Paste!$N$3:$O$250, 2, FALSE))</f>
        <v/>
      </c>
      <c r="S551" s="27">
        <f>VLOOKUP($B551, Paste!$W$3:$Z$10064, IF($H$4="Cap Hit",3, IF($H$4="AAV", 4, 2)), FALSE)</f>
        <v>2.5</v>
      </c>
      <c r="T551" s="11" t="str">
        <f>IF(ISERROR(VLOOKUP(B551, Paste!$Q$3:$Q$245, 1, FALSE)), "", VLOOKUP(B551, Paste!$Q$3:$R$245, 2, FALSE))</f>
        <v/>
      </c>
      <c r="U551" s="18" t="str">
        <f>IF(VLOOKUP(B551, 'Points&amp;Potential'!$B$7:$O$943, 14, FALSE)=0, "", VLOOKUP(B551, 'Points&amp;Potential'!$B$7:$O$943, 14, FALSE))</f>
        <v/>
      </c>
      <c r="V551" s="7" t="str">
        <f>IF(ISERROR(VLOOKUP(B551, Paste!$T$3:$T$1045, 1, FALSE)), "", VLOOKUP(B551, Paste!$T$3:$U$1144, 2, FALSE))</f>
        <v/>
      </c>
    </row>
    <row r="552" spans="1:22">
      <c r="A552" s="11">
        <v>546</v>
      </c>
      <c r="B552" s="10" t="s">
        <v>576</v>
      </c>
      <c r="C552" s="11">
        <f>VLOOKUP(B552, Paste!$AG$3:$AH$2083, 2, FALSE)</f>
        <v>24.1</v>
      </c>
      <c r="D552" s="11" t="str">
        <f>VLOOKUP($B552, Paste!$A$3:$H$933, 6, FALSE)</f>
        <v>RD</v>
      </c>
      <c r="E552" s="11" t="str">
        <f>IFERROR(VLOOKUP($B552, Paste!$J$3:$L$933, 3, FALSE), "")</f>
        <v/>
      </c>
      <c r="F552" s="11" t="str">
        <f>IFERROR(VLOOKUP($B552, Paste!$J$3:$L$933, 2, FALSE), "")</f>
        <v/>
      </c>
      <c r="G552" s="11" t="str">
        <f>VLOOKUP($B552, Paste!$A$3:$H$933, 8, FALSE)</f>
        <v>CAR</v>
      </c>
      <c r="H552" s="71">
        <f>VLOOKUP($B552, Paste!$A$3:$H$933, 2, FALSE)</f>
        <v>69</v>
      </c>
      <c r="I552" s="71">
        <f>VLOOKUP($B552, Paste!$A$3:$H$933, 3, FALSE)</f>
        <v>4.2739799265605871</v>
      </c>
      <c r="J552" s="71">
        <f t="shared" si="8"/>
        <v>11.654622156772747</v>
      </c>
      <c r="K552" s="71">
        <f>VLOOKUP($B552, Paste!$A$3:$H$933, 4, FALSE)</f>
        <v>15.928602083333335</v>
      </c>
      <c r="L552" s="11" t="str">
        <f>IF(ISBLANK(VLOOKUP(B552, 'SOG&amp;PlusMinus'!$B$7:$E$912, 3, FALSE)), "", VLOOKUP(B552,'SOG&amp;PlusMinus'!$B$7:$E$912, 3, FALSE))</f>
        <v>B</v>
      </c>
      <c r="M552" s="11" t="str">
        <f>IF(ISBLANK(VLOOKUP(B552, 'SOG&amp;PlusMinus'!$B$7:$E$912, 4, FALSE)), "", VLOOKUP(B552, 'SOG&amp;PlusMinus'!$B$7:$E$912, 4, FALSE))</f>
        <v/>
      </c>
      <c r="N552" s="71">
        <f>VLOOKUP($B552, Paste!$A$3:$H$933, 5, FALSE)</f>
        <v>12.42</v>
      </c>
      <c r="O552" s="11">
        <f>IF(ISERROR(VLOOKUP(B552, Paste!$AB$3:$AE$2349, 3, FALSE)), "", VLOOKUP(B552, Paste!$AB$3:$AE$2349, 3, FALSE))</f>
        <v>18</v>
      </c>
      <c r="P552" s="11">
        <f>IF(ISERROR(VLOOKUP(B552, Paste!$AB$3:$AC$2343, 2, FALSE)), "", VLOOKUP(B552, Paste!$AB$3:$AC$2343, 2, FALSE))</f>
        <v>48</v>
      </c>
      <c r="Q552" s="11">
        <f>IF(ISERROR(VLOOKUP(B552, Paste!$AB$3:$AE$2349, 4, FALSE)), "", VLOOKUP(B552, Paste!$AB$3:$AE$2349, 4, FALSE))</f>
        <v>90</v>
      </c>
      <c r="R552" s="11" t="str">
        <f>IF(ISERROR(VLOOKUP(B552, Paste!$N$3:$N$250, 1, FALSE)), "", VLOOKUP(B552, Paste!$N$3:$O$250, 2, FALSE))</f>
        <v/>
      </c>
      <c r="S552" s="27">
        <f>VLOOKUP($B552, Paste!$W$3:$Z$10064, IF($H$4="Cap Hit",3, IF($H$4="AAV", 4, 2)), FALSE)</f>
        <v>1.2250000000000001</v>
      </c>
      <c r="T552" s="11" t="str">
        <f>IF(ISERROR(VLOOKUP(B552, Paste!$Q$3:$Q$245, 1, FALSE)), "", VLOOKUP(B552, Paste!$Q$3:$R$245, 2, FALSE))</f>
        <v/>
      </c>
      <c r="U552" s="18" t="str">
        <f>IF(VLOOKUP(B552, 'Points&amp;Potential'!$B$7:$O$943, 14, FALSE)=0, "", VLOOKUP(B552, 'Points&amp;Potential'!$B$7:$O$943, 14, FALSE))</f>
        <v/>
      </c>
      <c r="V552" s="7" t="str">
        <f>IF(ISERROR(VLOOKUP(B552, Paste!$T$3:$T$1045, 1, FALSE)), "", VLOOKUP(B552, Paste!$T$3:$U$1144, 2, FALSE))</f>
        <v/>
      </c>
    </row>
    <row r="553" spans="1:22">
      <c r="A553" s="11">
        <v>547</v>
      </c>
      <c r="B553" s="67" t="s">
        <v>577</v>
      </c>
      <c r="C553" s="11">
        <f>VLOOKUP(B553, Paste!$AG$3:$AH$2083, 2, FALSE)</f>
        <v>33</v>
      </c>
      <c r="D553" s="11" t="str">
        <f>VLOOKUP($B553, Paste!$A$3:$H$933, 6, FALSE)</f>
        <v>LD</v>
      </c>
      <c r="E553" s="11" t="str">
        <f>IFERROR(VLOOKUP($B553, Paste!$J$3:$L$933, 3, FALSE), "")</f>
        <v/>
      </c>
      <c r="F553" s="11" t="str">
        <f>IFERROR(VLOOKUP($B553, Paste!$J$3:$L$933, 2, FALSE), "")</f>
        <v/>
      </c>
      <c r="G553" s="11" t="str">
        <f>VLOOKUP($B553, Paste!$A$3:$H$933, 8, FALSE)</f>
        <v>LAK</v>
      </c>
      <c r="H553" s="71">
        <f>VLOOKUP($B553, Paste!$A$3:$H$933, 2, FALSE)</f>
        <v>74</v>
      </c>
      <c r="I553" s="71">
        <f>VLOOKUP($B553, Paste!$A$3:$H$933, 3, FALSE)</f>
        <v>3.1588530326787518</v>
      </c>
      <c r="J553" s="71">
        <f t="shared" si="8"/>
        <v>12.753588967321249</v>
      </c>
      <c r="K553" s="71">
        <f>VLOOKUP($B553, Paste!$A$3:$H$933, 4, FALSE)</f>
        <v>15.912442</v>
      </c>
      <c r="L553" s="11" t="str">
        <f>IF(ISBLANK(VLOOKUP(B553, 'SOG&amp;PlusMinus'!$B$7:$E$912, 3, FALSE)), "", VLOOKUP(B553,'SOG&amp;PlusMinus'!$B$7:$E$912, 3, FALSE))</f>
        <v>B</v>
      </c>
      <c r="M553" s="11" t="str">
        <f>IF(ISBLANK(VLOOKUP(B553, 'SOG&amp;PlusMinus'!$B$7:$E$912, 4, FALSE)), "", VLOOKUP(B553, 'SOG&amp;PlusMinus'!$B$7:$E$912, 4, FALSE))</f>
        <v/>
      </c>
      <c r="N553" s="71">
        <f>VLOOKUP($B553, Paste!$A$3:$H$933, 5, FALSE)</f>
        <v>24.903846153846157</v>
      </c>
      <c r="O553" s="11">
        <f>IF(ISERROR(VLOOKUP(B553, Paste!$AB$3:$AE$2349, 3, FALSE)), "", VLOOKUP(B553, Paste!$AB$3:$AE$2349, 3, FALSE))</f>
        <v>81</v>
      </c>
      <c r="P553" s="11">
        <f>IF(ISERROR(VLOOKUP(B553, Paste!$AB$3:$AC$2343, 2, FALSE)), "", VLOOKUP(B553, Paste!$AB$3:$AC$2343, 2, FALSE))</f>
        <v>96</v>
      </c>
      <c r="Q553" s="11">
        <f>IF(ISERROR(VLOOKUP(B553, Paste!$AB$3:$AE$2349, 4, FALSE)), "", VLOOKUP(B553, Paste!$AB$3:$AE$2349, 4, FALSE))</f>
        <v>89</v>
      </c>
      <c r="R553" s="11" t="str">
        <f>IF(ISERROR(VLOOKUP(B553, Paste!$N$3:$N$250, 1, FALSE)), "", VLOOKUP(B553, Paste!$N$3:$O$250, 2, FALSE))</f>
        <v/>
      </c>
      <c r="S553" s="27">
        <f>VLOOKUP($B553, Paste!$W$3:$Z$10064, IF($H$4="Cap Hit",3, IF($H$4="AAV", 4, 2)), FALSE)</f>
        <v>3.85</v>
      </c>
      <c r="T553" s="11" t="str">
        <f>IF(ISERROR(VLOOKUP(B553, Paste!$Q$3:$Q$245, 1, FALSE)), "", VLOOKUP(B553, Paste!$Q$3:$R$245, 2, FALSE))</f>
        <v/>
      </c>
      <c r="U553" s="18" t="str">
        <f>IF(VLOOKUP(B553, 'Points&amp;Potential'!$B$7:$O$943, 14, FALSE)=0, "", VLOOKUP(B553, 'Points&amp;Potential'!$B$7:$O$943, 14, FALSE))</f>
        <v/>
      </c>
      <c r="V553" s="7" t="str">
        <f>IF(ISERROR(VLOOKUP(B553, Paste!$T$3:$T$1045, 1, FALSE)), "", VLOOKUP(B553, Paste!$T$3:$U$1144, 2, FALSE))</f>
        <v/>
      </c>
    </row>
    <row r="554" spans="1:22">
      <c r="A554" s="11">
        <v>548</v>
      </c>
      <c r="B554" s="67" t="s">
        <v>578</v>
      </c>
      <c r="C554" s="11">
        <f>VLOOKUP(B554, Paste!$AG$3:$AH$2083, 2, FALSE)</f>
        <v>23.1</v>
      </c>
      <c r="D554" s="11" t="str">
        <f>VLOOKUP($B554, Paste!$A$3:$H$933, 6, FALSE)</f>
        <v>LW</v>
      </c>
      <c r="E554" s="11">
        <f>IFERROR(VLOOKUP($B554, Paste!$J$3:$L$933, 3, FALSE), "")</f>
        <v>37</v>
      </c>
      <c r="F554" s="11">
        <f>IFERROR(VLOOKUP($B554, Paste!$J$3:$L$933, 2, FALSE), "")</f>
        <v>68</v>
      </c>
      <c r="G554" s="11" t="str">
        <f>VLOOKUP($B554, Paste!$A$3:$H$933, 8, FALSE)</f>
        <v>COL</v>
      </c>
      <c r="H554" s="71">
        <f>VLOOKUP($B554, Paste!$A$3:$H$933, 2, FALSE)</f>
        <v>68</v>
      </c>
      <c r="I554" s="71">
        <f>VLOOKUP($B554, Paste!$A$3:$H$933, 3, FALSE)</f>
        <v>8.1709794596084908</v>
      </c>
      <c r="J554" s="71">
        <f t="shared" si="8"/>
        <v>7.6903038737248437</v>
      </c>
      <c r="K554" s="71">
        <f>VLOOKUP($B554, Paste!$A$3:$H$933, 4, FALSE)</f>
        <v>15.861283333333335</v>
      </c>
      <c r="L554" s="11" t="str">
        <f>IF(ISBLANK(VLOOKUP(B554, 'SOG&amp;PlusMinus'!$B$7:$E$912, 3, FALSE)), "", VLOOKUP(B554,'SOG&amp;PlusMinus'!$B$7:$E$912, 3, FALSE))</f>
        <v>A</v>
      </c>
      <c r="M554" s="11" t="str">
        <f>IF(ISBLANK(VLOOKUP(B554, 'SOG&amp;PlusMinus'!$B$7:$E$912, 4, FALSE)), "", VLOOKUP(B554, 'SOG&amp;PlusMinus'!$B$7:$E$912, 4, FALSE))</f>
        <v/>
      </c>
      <c r="N554" s="71">
        <f>VLOOKUP($B554, Paste!$A$3:$H$933, 5, FALSE)</f>
        <v>61.2</v>
      </c>
      <c r="O554" s="11">
        <f>IF(ISERROR(VLOOKUP(B554, Paste!$AB$3:$AE$2349, 3, FALSE)), "", VLOOKUP(B554, Paste!$AB$3:$AE$2349, 3, FALSE))</f>
        <v>194</v>
      </c>
      <c r="P554" s="11">
        <f>IF(ISERROR(VLOOKUP(B554, Paste!$AB$3:$AC$2343, 2, FALSE)), "", VLOOKUP(B554, Paste!$AB$3:$AC$2343, 2, FALSE))</f>
        <v>41</v>
      </c>
      <c r="Q554" s="11">
        <f>IF(ISERROR(VLOOKUP(B554, Paste!$AB$3:$AE$2349, 4, FALSE)), "", VLOOKUP(B554, Paste!$AB$3:$AE$2349, 4, FALSE))</f>
        <v>88</v>
      </c>
      <c r="R554" s="11" t="str">
        <f>IF(ISERROR(VLOOKUP(B554, Paste!$N$3:$N$250, 1, FALSE)), "", VLOOKUP(B554, Paste!$N$3:$O$250, 2, FALSE))</f>
        <v/>
      </c>
      <c r="S554" s="27">
        <f>VLOOKUP($B554, Paste!$W$3:$Z$10064, IF($H$4="Cap Hit",3, IF($H$4="AAV", 4, 2)), FALSE)</f>
        <v>0.875</v>
      </c>
      <c r="T554" s="11" t="str">
        <f>IF(ISERROR(VLOOKUP(B554, Paste!$Q$3:$Q$245, 1, FALSE)), "", VLOOKUP(B554, Paste!$Q$3:$R$245, 2, FALSE))</f>
        <v/>
      </c>
      <c r="U554" s="18" t="str">
        <f>IF(VLOOKUP(B554, 'Points&amp;Potential'!$B$7:$O$943, 14, FALSE)=0, "", VLOOKUP(B554, 'Points&amp;Potential'!$B$7:$O$943, 14, FALSE))</f>
        <v/>
      </c>
      <c r="V554" s="7" t="str">
        <f>IF(ISERROR(VLOOKUP(B554, Paste!$T$3:$T$1045, 1, FALSE)), "", VLOOKUP(B554, Paste!$T$3:$U$1144, 2, FALSE))</f>
        <v/>
      </c>
    </row>
    <row r="555" spans="1:22">
      <c r="A555" s="11">
        <v>549</v>
      </c>
      <c r="B555" s="67" t="s">
        <v>579</v>
      </c>
      <c r="C555" s="11">
        <f>VLOOKUP(B555, Paste!$AG$3:$AH$2083, 2, FALSE)</f>
        <v>35.6</v>
      </c>
      <c r="D555" s="11" t="str">
        <f>VLOOKUP($B555, Paste!$A$3:$H$933, 6, FALSE)</f>
        <v>LD</v>
      </c>
      <c r="E555" s="11" t="str">
        <f>IFERROR(VLOOKUP($B555, Paste!$J$3:$L$933, 3, FALSE), "")</f>
        <v/>
      </c>
      <c r="F555" s="11" t="str">
        <f>IFERROR(VLOOKUP($B555, Paste!$J$3:$L$933, 2, FALSE), "")</f>
        <v/>
      </c>
      <c r="G555" s="11" t="str">
        <f>VLOOKUP($B555, Paste!$A$3:$H$933, 8, FALSE)</f>
        <v>FLA</v>
      </c>
      <c r="H555" s="71">
        <f>VLOOKUP($B555, Paste!$A$3:$H$933, 2, FALSE)</f>
        <v>65</v>
      </c>
      <c r="I555" s="71">
        <f>VLOOKUP($B555, Paste!$A$3:$H$933, 3, FALSE)</f>
        <v>1.4193158148750253</v>
      </c>
      <c r="J555" s="71">
        <f t="shared" si="8"/>
        <v>14.426871685124974</v>
      </c>
      <c r="K555" s="71">
        <f>VLOOKUP($B555, Paste!$A$3:$H$933, 4, FALSE)</f>
        <v>15.846187499999999</v>
      </c>
      <c r="L555" s="11" t="str">
        <f>IF(ISBLANK(VLOOKUP(B555, 'SOG&amp;PlusMinus'!$B$7:$E$912, 3, FALSE)), "", VLOOKUP(B555,'SOG&amp;PlusMinus'!$B$7:$E$912, 3, FALSE))</f>
        <v>C</v>
      </c>
      <c r="M555" s="11" t="str">
        <f>IF(ISBLANK(VLOOKUP(B555, 'SOG&amp;PlusMinus'!$B$7:$E$912, 4, FALSE)), "", VLOOKUP(B555, 'SOG&amp;PlusMinus'!$B$7:$E$912, 4, FALSE))</f>
        <v/>
      </c>
      <c r="N555" s="71">
        <f>VLOOKUP($B555, Paste!$A$3:$H$933, 5, FALSE)</f>
        <v>43.727272727272727</v>
      </c>
      <c r="O555" s="11">
        <f>IF(ISERROR(VLOOKUP(B555, Paste!$AB$3:$AE$2349, 3, FALSE)), "", VLOOKUP(B555, Paste!$AB$3:$AE$2349, 3, FALSE))</f>
        <v>98</v>
      </c>
      <c r="P555" s="11">
        <f>IF(ISERROR(VLOOKUP(B555, Paste!$AB$3:$AC$2343, 2, FALSE)), "", VLOOKUP(B555, Paste!$AB$3:$AC$2343, 2, FALSE))</f>
        <v>68</v>
      </c>
      <c r="Q555" s="11">
        <f>IF(ISERROR(VLOOKUP(B555, Paste!$AB$3:$AE$2349, 4, FALSE)), "", VLOOKUP(B555, Paste!$AB$3:$AE$2349, 4, FALSE))</f>
        <v>59</v>
      </c>
      <c r="R555" s="11" t="str">
        <f>IF(ISERROR(VLOOKUP(B555, Paste!$N$3:$N$250, 1, FALSE)), "", VLOOKUP(B555, Paste!$N$3:$O$250, 2, FALSE))</f>
        <v/>
      </c>
      <c r="S555" s="27">
        <f>VLOOKUP($B555, Paste!$W$3:$Z$10064, IF($H$4="Cap Hit",3, IF($H$4="AAV", 4, 2)), FALSE)</f>
        <v>1.1499999999999999</v>
      </c>
      <c r="T555" s="11" t="str">
        <f>IF(ISERROR(VLOOKUP(B555, Paste!$Q$3:$Q$245, 1, FALSE)), "", VLOOKUP(B555, Paste!$Q$3:$R$245, 2, FALSE))</f>
        <v/>
      </c>
      <c r="U555" s="18" t="str">
        <f>IF(VLOOKUP(B555, 'Points&amp;Potential'!$B$7:$O$943, 14, FALSE)=0, "", VLOOKUP(B555, 'Points&amp;Potential'!$B$7:$O$943, 14, FALSE))</f>
        <v/>
      </c>
      <c r="V555" s="7" t="str">
        <f>IF(ISERROR(VLOOKUP(B555, Paste!$T$3:$T$1045, 1, FALSE)), "", VLOOKUP(B555, Paste!$T$3:$U$1144, 2, FALSE))</f>
        <v/>
      </c>
    </row>
    <row r="556" spans="1:22">
      <c r="A556" s="11">
        <v>550</v>
      </c>
      <c r="B556" s="67" t="s">
        <v>580</v>
      </c>
      <c r="C556" s="11">
        <f>VLOOKUP(B556, Paste!$AG$3:$AH$2083, 2, FALSE)</f>
        <v>30.4</v>
      </c>
      <c r="D556" s="11" t="str">
        <f>VLOOKUP($B556, Paste!$A$3:$H$933, 6, FALSE)</f>
        <v>LD</v>
      </c>
      <c r="E556" s="11" t="str">
        <f>IFERROR(VLOOKUP($B556, Paste!$J$3:$L$933, 3, FALSE), "")</f>
        <v/>
      </c>
      <c r="F556" s="11" t="str">
        <f>IFERROR(VLOOKUP($B556, Paste!$J$3:$L$933, 2, FALSE), "")</f>
        <v/>
      </c>
      <c r="G556" s="11" t="str">
        <f>VLOOKUP($B556, Paste!$A$3:$H$933, 8, FALSE)</f>
        <v>CGY</v>
      </c>
      <c r="H556" s="71">
        <f>VLOOKUP($B556, Paste!$A$3:$H$933, 2, FALSE)</f>
        <v>76</v>
      </c>
      <c r="I556" s="71">
        <f>VLOOKUP($B556, Paste!$A$3:$H$933, 3, FALSE)</f>
        <v>5.3557254888849029</v>
      </c>
      <c r="J556" s="71">
        <f t="shared" si="8"/>
        <v>10.470157311115099</v>
      </c>
      <c r="K556" s="71">
        <f>VLOOKUP($B556, Paste!$A$3:$H$933, 4, FALSE)</f>
        <v>15.8258828</v>
      </c>
      <c r="L556" s="11" t="str">
        <f>IF(ISBLANK(VLOOKUP(B556, 'SOG&amp;PlusMinus'!$B$7:$E$912, 3, FALSE)), "", VLOOKUP(B556,'SOG&amp;PlusMinus'!$B$7:$E$912, 3, FALSE))</f>
        <v>C</v>
      </c>
      <c r="M556" s="11" t="str">
        <f>IF(ISBLANK(VLOOKUP(B556, 'SOG&amp;PlusMinus'!$B$7:$E$912, 4, FALSE)), "", VLOOKUP(B556, 'SOG&amp;PlusMinus'!$B$7:$E$912, 4, FALSE))</f>
        <v/>
      </c>
      <c r="N556" s="71">
        <f>VLOOKUP($B556, Paste!$A$3:$H$933, 5, FALSE)</f>
        <v>66.072072072072075</v>
      </c>
      <c r="O556" s="11">
        <f>IF(ISERROR(VLOOKUP(B556, Paste!$AB$3:$AE$2349, 3, FALSE)), "", VLOOKUP(B556, Paste!$AB$3:$AE$2349, 3, FALSE))</f>
        <v>110</v>
      </c>
      <c r="P556" s="11">
        <f>IF(ISERROR(VLOOKUP(B556, Paste!$AB$3:$AC$2343, 2, FALSE)), "", VLOOKUP(B556, Paste!$AB$3:$AC$2343, 2, FALSE))</f>
        <v>137</v>
      </c>
      <c r="Q556" s="11">
        <f>IF(ISERROR(VLOOKUP(B556, Paste!$AB$3:$AE$2349, 4, FALSE)), "", VLOOKUP(B556, Paste!$AB$3:$AE$2349, 4, FALSE))</f>
        <v>84</v>
      </c>
      <c r="R556" s="11" t="str">
        <f>IF(ISERROR(VLOOKUP(B556, Paste!$N$3:$N$250, 1, FALSE)), "", VLOOKUP(B556, Paste!$N$3:$O$250, 2, FALSE))</f>
        <v/>
      </c>
      <c r="S556" s="27">
        <f>VLOOKUP($B556, Paste!$W$3:$Z$10064, IF($H$4="Cap Hit",3, IF($H$4="AAV", 4, 2)), FALSE)</f>
        <v>4.3499999999999996</v>
      </c>
      <c r="T556" s="11" t="str">
        <f>IF(ISERROR(VLOOKUP(B556, Paste!$Q$3:$Q$245, 1, FALSE)), "", VLOOKUP(B556, Paste!$Q$3:$R$245, 2, FALSE))</f>
        <v/>
      </c>
      <c r="U556" s="18" t="str">
        <f>IF(VLOOKUP(B556, 'Points&amp;Potential'!$B$7:$O$943, 14, FALSE)=0, "", VLOOKUP(B556, 'Points&amp;Potential'!$B$7:$O$943, 14, FALSE))</f>
        <v/>
      </c>
      <c r="V556" s="7" t="str">
        <f>IF(ISERROR(VLOOKUP(B556, Paste!$T$3:$T$1045, 1, FALSE)), "", VLOOKUP(B556, Paste!$T$3:$U$1144, 2, FALSE))</f>
        <v/>
      </c>
    </row>
    <row r="557" spans="1:22">
      <c r="A557" s="11">
        <v>551</v>
      </c>
      <c r="B557" s="67" t="s">
        <v>581</v>
      </c>
      <c r="C557" s="11">
        <f>VLOOKUP(B557, Paste!$AG$3:$AH$2083, 2, FALSE)</f>
        <v>29.8</v>
      </c>
      <c r="D557" s="11" t="str">
        <f>VLOOKUP($B557, Paste!$A$3:$H$933, 6, FALSE)</f>
        <v>RW</v>
      </c>
      <c r="E557" s="11">
        <f>IFERROR(VLOOKUP($B557, Paste!$J$3:$L$933, 3, FALSE), "")</f>
        <v>28</v>
      </c>
      <c r="F557" s="11">
        <f>IFERROR(VLOOKUP($B557, Paste!$J$3:$L$933, 2, FALSE), "")</f>
        <v>50</v>
      </c>
      <c r="G557" s="11" t="str">
        <f>VLOOKUP($B557, Paste!$A$3:$H$933, 8, FALSE)</f>
        <v>COL</v>
      </c>
      <c r="H557" s="71">
        <f>VLOOKUP($B557, Paste!$A$3:$H$933, 2, FALSE)</f>
        <v>74</v>
      </c>
      <c r="I557" s="71">
        <f>VLOOKUP($B557, Paste!$A$3:$H$933, 3, FALSE)</f>
        <v>9.620000000000001</v>
      </c>
      <c r="J557" s="71">
        <f t="shared" si="8"/>
        <v>6.1835571666666649</v>
      </c>
      <c r="K557" s="71">
        <f>VLOOKUP($B557, Paste!$A$3:$H$933, 4, FALSE)</f>
        <v>15.803557166666666</v>
      </c>
      <c r="L557" s="11" t="str">
        <f>IF(ISBLANK(VLOOKUP(B557, 'SOG&amp;PlusMinus'!$B$7:$E$912, 3, FALSE)), "", VLOOKUP(B557,'SOG&amp;PlusMinus'!$B$7:$E$912, 3, FALSE))</f>
        <v>A</v>
      </c>
      <c r="M557" s="11" t="str">
        <f>IF(ISBLANK(VLOOKUP(B557, 'SOG&amp;PlusMinus'!$B$7:$E$912, 4, FALSE)), "", VLOOKUP(B557, 'SOG&amp;PlusMinus'!$B$7:$E$912, 4, FALSE))</f>
        <v/>
      </c>
      <c r="N557" s="71">
        <f>VLOOKUP($B557, Paste!$A$3:$H$933, 5, FALSE)</f>
        <v>31.573333333333334</v>
      </c>
      <c r="O557" s="11">
        <f>IF(ISERROR(VLOOKUP(B557, Paste!$AB$3:$AE$2349, 3, FALSE)), "", VLOOKUP(B557, Paste!$AB$3:$AE$2349, 3, FALSE))</f>
        <v>63</v>
      </c>
      <c r="P557" s="11">
        <f>IF(ISERROR(VLOOKUP(B557, Paste!$AB$3:$AC$2343, 2, FALSE)), "", VLOOKUP(B557, Paste!$AB$3:$AC$2343, 2, FALSE))</f>
        <v>46</v>
      </c>
      <c r="Q557" s="11">
        <f>IF(ISERROR(VLOOKUP(B557, Paste!$AB$3:$AE$2349, 4, FALSE)), "", VLOOKUP(B557, Paste!$AB$3:$AE$2349, 4, FALSE))</f>
        <v>81</v>
      </c>
      <c r="R557" s="11" t="str">
        <f>IF(ISERROR(VLOOKUP(B557, Paste!$N$3:$N$250, 1, FALSE)), "", VLOOKUP(B557, Paste!$N$3:$O$250, 2, FALSE))</f>
        <v/>
      </c>
      <c r="S557" s="27">
        <f>VLOOKUP($B557, Paste!$W$3:$Z$10064, IF($H$4="Cap Hit",3, IF($H$4="AAV", 4, 2)), FALSE)</f>
        <v>2.5</v>
      </c>
      <c r="T557" s="11" t="str">
        <f>IF(ISERROR(VLOOKUP(B557, Paste!$Q$3:$Q$245, 1, FALSE)), "", VLOOKUP(B557, Paste!$Q$3:$R$245, 2, FALSE))</f>
        <v>Y</v>
      </c>
      <c r="U557" s="18" t="str">
        <f>IF(VLOOKUP(B557, 'Points&amp;Potential'!$B$7:$O$943, 14, FALSE)=0, "", VLOOKUP(B557, 'Points&amp;Potential'!$B$7:$O$943, 14, FALSE))</f>
        <v/>
      </c>
      <c r="V557" s="7" t="str">
        <f>IF(ISERROR(VLOOKUP(B557, Paste!$T$3:$T$1045, 1, FALSE)), "", VLOOKUP(B557, Paste!$T$3:$U$1144, 2, FALSE))</f>
        <v/>
      </c>
    </row>
    <row r="558" spans="1:22">
      <c r="A558" s="11">
        <v>552</v>
      </c>
      <c r="B558" s="67" t="s">
        <v>582</v>
      </c>
      <c r="C558" s="11">
        <f>VLOOKUP(B558, Paste!$AG$3:$AH$2083, 2, FALSE)</f>
        <v>23.6</v>
      </c>
      <c r="D558" s="11" t="str">
        <f>VLOOKUP($B558, Paste!$A$3:$H$933, 6, FALSE)</f>
        <v>RD</v>
      </c>
      <c r="E558" s="11">
        <f>IFERROR(VLOOKUP($B558, Paste!$J$3:$L$933, 3, FALSE), "")</f>
        <v>40</v>
      </c>
      <c r="F558" s="11">
        <f>IFERROR(VLOOKUP($B558, Paste!$J$3:$L$933, 2, FALSE), "")</f>
        <v>53</v>
      </c>
      <c r="G558" s="11" t="str">
        <f>VLOOKUP($B558, Paste!$A$3:$H$933, 8, FALSE)</f>
        <v>NYR</v>
      </c>
      <c r="H558" s="71">
        <f>VLOOKUP($B558, Paste!$A$3:$H$933, 2, FALSE)</f>
        <v>42</v>
      </c>
      <c r="I558" s="71">
        <f>VLOOKUP($B558, Paste!$A$3:$H$933, 3, FALSE)</f>
        <v>4.2</v>
      </c>
      <c r="J558" s="71">
        <f t="shared" si="8"/>
        <v>11.583373666666663</v>
      </c>
      <c r="K558" s="71">
        <f>VLOOKUP($B558, Paste!$A$3:$H$933, 4, FALSE)</f>
        <v>15.783373666666664</v>
      </c>
      <c r="L558" s="11" t="str">
        <f>IF(ISBLANK(VLOOKUP(B558, 'SOG&amp;PlusMinus'!$B$7:$E$912, 3, FALSE)), "", VLOOKUP(B558,'SOG&amp;PlusMinus'!$B$7:$E$912, 3, FALSE))</f>
        <v>C</v>
      </c>
      <c r="M558" s="11" t="str">
        <f>IF(ISBLANK(VLOOKUP(B558, 'SOG&amp;PlusMinus'!$B$7:$E$912, 4, FALSE)), "", VLOOKUP(B558, 'SOG&amp;PlusMinus'!$B$7:$E$912, 4, FALSE))</f>
        <v/>
      </c>
      <c r="N558" s="71">
        <f>VLOOKUP($B558, Paste!$A$3:$H$933, 5, FALSE)</f>
        <v>29.4</v>
      </c>
      <c r="O558" s="11">
        <f>IF(ISERROR(VLOOKUP(B558, Paste!$AB$3:$AE$2349, 3, FALSE)), "", VLOOKUP(B558, Paste!$AB$3:$AE$2349, 3, FALSE))</f>
        <v>17</v>
      </c>
      <c r="P558" s="11">
        <f>IF(ISERROR(VLOOKUP(B558, Paste!$AB$3:$AC$2343, 2, FALSE)), "", VLOOKUP(B558, Paste!$AB$3:$AC$2343, 2, FALSE))</f>
        <v>44</v>
      </c>
      <c r="Q558" s="11">
        <f>IF(ISERROR(VLOOKUP(B558, Paste!$AB$3:$AE$2349, 4, FALSE)), "", VLOOKUP(B558, Paste!$AB$3:$AE$2349, 4, FALSE))</f>
        <v>50</v>
      </c>
      <c r="R558" s="11" t="str">
        <f>IF(ISERROR(VLOOKUP(B558, Paste!$N$3:$N$250, 1, FALSE)), "", VLOOKUP(B558, Paste!$N$3:$O$250, 2, FALSE))</f>
        <v/>
      </c>
      <c r="S558" s="27" t="e">
        <f>VLOOKUP($B558, Paste!$W$3:$Z$10064, IF($H$4="Cap Hit",3, IF($H$4="AAV", 4, 2)), FALSE)</f>
        <v>#N/A</v>
      </c>
      <c r="T558" s="11" t="str">
        <f>IF(ISERROR(VLOOKUP(B558, Paste!$Q$3:$Q$245, 1, FALSE)), "", VLOOKUP(B558, Paste!$Q$3:$R$245, 2, FALSE))</f>
        <v/>
      </c>
      <c r="U558" s="18" t="str">
        <f>IF(VLOOKUP(B558, 'Points&amp;Potential'!$B$7:$O$943, 14, FALSE)=0, "", VLOOKUP(B558, 'Points&amp;Potential'!$B$7:$O$943, 14, FALSE))</f>
        <v/>
      </c>
      <c r="V558" s="7" t="str">
        <f>IF(ISERROR(VLOOKUP(B558, Paste!$T$3:$T$1045, 1, FALSE)), "", VLOOKUP(B558, Paste!$T$3:$U$1144, 2, FALSE))</f>
        <v/>
      </c>
    </row>
    <row r="559" spans="1:22">
      <c r="A559" s="11">
        <v>553</v>
      </c>
      <c r="B559" s="67" t="s">
        <v>583</v>
      </c>
      <c r="C559" s="11">
        <f>VLOOKUP(B559, Paste!$AG$3:$AH$2083, 2, FALSE)</f>
        <v>30.1</v>
      </c>
      <c r="D559" s="11" t="str">
        <f>VLOOKUP($B559, Paste!$A$3:$H$933, 6, FALSE)</f>
        <v>LW</v>
      </c>
      <c r="E559" s="11" t="str">
        <f>IFERROR(VLOOKUP($B559, Paste!$J$3:$L$933, 3, FALSE), "")</f>
        <v/>
      </c>
      <c r="F559" s="11" t="str">
        <f>IFERROR(VLOOKUP($B559, Paste!$J$3:$L$933, 2, FALSE), "")</f>
        <v/>
      </c>
      <c r="G559" s="11" t="str">
        <f>VLOOKUP($B559, Paste!$A$3:$H$933, 8, FALSE)</f>
        <v>TOR</v>
      </c>
      <c r="H559" s="71">
        <f>VLOOKUP($B559, Paste!$A$3:$H$933, 2, FALSE)</f>
        <v>61</v>
      </c>
      <c r="I559" s="71">
        <f>VLOOKUP($B559, Paste!$A$3:$H$933, 3, FALSE)</f>
        <v>10.994048057205951</v>
      </c>
      <c r="J559" s="71">
        <f t="shared" si="8"/>
        <v>4.70125194279405</v>
      </c>
      <c r="K559" s="71">
        <f>VLOOKUP($B559, Paste!$A$3:$H$933, 4, FALSE)</f>
        <v>15.695300000000001</v>
      </c>
      <c r="L559" s="11" t="str">
        <f>IF(ISBLANK(VLOOKUP(B559, 'SOG&amp;PlusMinus'!$B$7:$E$912, 3, FALSE)), "", VLOOKUP(B559,'SOG&amp;PlusMinus'!$B$7:$E$912, 3, FALSE))</f>
        <v>C</v>
      </c>
      <c r="M559" s="11" t="str">
        <f>IF(ISBLANK(VLOOKUP(B559, 'SOG&amp;PlusMinus'!$B$7:$E$912, 4, FALSE)), "", VLOOKUP(B559, 'SOG&amp;PlusMinus'!$B$7:$E$912, 4, FALSE))</f>
        <v/>
      </c>
      <c r="N559" s="71">
        <f>VLOOKUP($B559, Paste!$A$3:$H$933, 5, FALSE)</f>
        <v>51.239999999999995</v>
      </c>
      <c r="O559" s="11">
        <f>IF(ISERROR(VLOOKUP(B559, Paste!$AB$3:$AE$2349, 3, FALSE)), "", VLOOKUP(B559, Paste!$AB$3:$AE$2349, 3, FALSE))</f>
        <v>207</v>
      </c>
      <c r="P559" s="11">
        <f>IF(ISERROR(VLOOKUP(B559, Paste!$AB$3:$AC$2343, 2, FALSE)), "", VLOOKUP(B559, Paste!$AB$3:$AC$2343, 2, FALSE))</f>
        <v>34</v>
      </c>
      <c r="Q559" s="11">
        <f>IF(ISERROR(VLOOKUP(B559, Paste!$AB$3:$AE$2349, 4, FALSE)), "", VLOOKUP(B559, Paste!$AB$3:$AE$2349, 4, FALSE))</f>
        <v>55</v>
      </c>
      <c r="R559" s="11" t="str">
        <f>IF(ISERROR(VLOOKUP(B559, Paste!$N$3:$N$250, 1, FALSE)), "", VLOOKUP(B559, Paste!$N$3:$O$250, 2, FALSE))</f>
        <v/>
      </c>
      <c r="S559" s="27">
        <f>VLOOKUP($B559, Paste!$W$3:$Z$10064, IF($H$4="Cap Hit",3, IF($H$4="AAV", 4, 2)), FALSE)</f>
        <v>3.25</v>
      </c>
      <c r="T559" s="11" t="str">
        <f>IF(ISERROR(VLOOKUP(B559, Paste!$Q$3:$Q$245, 1, FALSE)), "", VLOOKUP(B559, Paste!$Q$3:$R$245, 2, FALSE))</f>
        <v/>
      </c>
      <c r="U559" s="18" t="str">
        <f>IF(VLOOKUP(B559, 'Points&amp;Potential'!$B$7:$O$943, 14, FALSE)=0, "", VLOOKUP(B559, 'Points&amp;Potential'!$B$7:$O$943, 14, FALSE))</f>
        <v/>
      </c>
      <c r="V559" s="7" t="str">
        <f>IF(ISERROR(VLOOKUP(B559, Paste!$T$3:$T$1045, 1, FALSE)), "", VLOOKUP(B559, Paste!$T$3:$U$1144, 2, FALSE))</f>
        <v/>
      </c>
    </row>
    <row r="560" spans="1:22">
      <c r="A560" s="11">
        <v>554</v>
      </c>
      <c r="B560" s="67" t="s">
        <v>584</v>
      </c>
      <c r="C560" s="11">
        <f>VLOOKUP(B560, Paste!$AG$3:$AH$2083, 2, FALSE)</f>
        <v>31.8</v>
      </c>
      <c r="D560" s="11" t="str">
        <f>VLOOKUP($B560, Paste!$A$3:$H$933, 6, FALSE)</f>
        <v>LD</v>
      </c>
      <c r="E560" s="11" t="str">
        <f>IFERROR(VLOOKUP($B560, Paste!$J$3:$L$933, 3, FALSE), "")</f>
        <v/>
      </c>
      <c r="F560" s="11" t="str">
        <f>IFERROR(VLOOKUP($B560, Paste!$J$3:$L$933, 2, FALSE), "")</f>
        <v/>
      </c>
      <c r="G560" s="11" t="str">
        <f>VLOOKUP($B560, Paste!$A$3:$H$933, 8, FALSE)</f>
        <v>NYI</v>
      </c>
      <c r="H560" s="71">
        <f>VLOOKUP($B560, Paste!$A$3:$H$933, 2, FALSE)</f>
        <v>68.666666666666671</v>
      </c>
      <c r="I560" s="71">
        <f>VLOOKUP($B560, Paste!$A$3:$H$933, 3, FALSE)</f>
        <v>4.1556491099553075</v>
      </c>
      <c r="J560" s="71">
        <f t="shared" si="8"/>
        <v>11.487282984396547</v>
      </c>
      <c r="K560" s="71">
        <f>VLOOKUP($B560, Paste!$A$3:$H$933, 4, FALSE)</f>
        <v>15.642932094351854</v>
      </c>
      <c r="L560" s="11" t="str">
        <f>IF(ISBLANK(VLOOKUP(B560, 'SOG&amp;PlusMinus'!$B$7:$E$912, 3, FALSE)), "", VLOOKUP(B560,'SOG&amp;PlusMinus'!$B$7:$E$912, 3, FALSE))</f>
        <v>C</v>
      </c>
      <c r="M560" s="11" t="str">
        <f>IF(ISBLANK(VLOOKUP(B560, 'SOG&amp;PlusMinus'!$B$7:$E$912, 4, FALSE)), "", VLOOKUP(B560, 'SOG&amp;PlusMinus'!$B$7:$E$912, 4, FALSE))</f>
        <v/>
      </c>
      <c r="N560" s="71">
        <f>VLOOKUP($B560, Paste!$A$3:$H$933, 5, FALSE)</f>
        <v>37.423333333333339</v>
      </c>
      <c r="O560" s="11">
        <f>IF(ISERROR(VLOOKUP(B560, Paste!$AB$3:$AE$2349, 3, FALSE)), "", VLOOKUP(B560, Paste!$AB$3:$AE$2349, 3, FALSE))</f>
        <v>62</v>
      </c>
      <c r="P560" s="11">
        <f>IF(ISERROR(VLOOKUP(B560, Paste!$AB$3:$AC$2343, 2, FALSE)), "", VLOOKUP(B560, Paste!$AB$3:$AC$2343, 2, FALSE))</f>
        <v>103</v>
      </c>
      <c r="Q560" s="11">
        <f>IF(ISERROR(VLOOKUP(B560, Paste!$AB$3:$AE$2349, 4, FALSE)), "", VLOOKUP(B560, Paste!$AB$3:$AE$2349, 4, FALSE))</f>
        <v>96</v>
      </c>
      <c r="R560" s="11" t="str">
        <f>IF(ISERROR(VLOOKUP(B560, Paste!$N$3:$N$250, 1, FALSE)), "", VLOOKUP(B560, Paste!$N$3:$O$250, 2, FALSE))</f>
        <v/>
      </c>
      <c r="S560" s="27">
        <f>VLOOKUP($B560, Paste!$W$3:$Z$10064, IF($H$4="Cap Hit",3, IF($H$4="AAV", 4, 2)), FALSE)</f>
        <v>5.75</v>
      </c>
      <c r="T560" s="11" t="str">
        <f>IF(ISERROR(VLOOKUP(B560, Paste!$Q$3:$Q$245, 1, FALSE)), "", VLOOKUP(B560, Paste!$Q$3:$R$245, 2, FALSE))</f>
        <v/>
      </c>
      <c r="U560" s="18" t="str">
        <f>IF(VLOOKUP(B560, 'Points&amp;Potential'!$B$7:$O$943, 14, FALSE)=0, "", VLOOKUP(B560, 'Points&amp;Potential'!$B$7:$O$943, 14, FALSE))</f>
        <v/>
      </c>
      <c r="V560" s="7" t="str">
        <f>IF(ISERROR(VLOOKUP(B560, Paste!$T$3:$T$1045, 1, FALSE)), "", VLOOKUP(B560, Paste!$T$3:$U$1144, 2, FALSE))</f>
        <v/>
      </c>
    </row>
    <row r="561" spans="1:22">
      <c r="A561" s="11">
        <v>555</v>
      </c>
      <c r="B561" s="10" t="s">
        <v>585</v>
      </c>
      <c r="C561" s="11">
        <f>VLOOKUP(B561, Paste!$AG$3:$AH$2083, 2, FALSE)</f>
        <v>33.9</v>
      </c>
      <c r="D561" s="11" t="str">
        <f>VLOOKUP($B561, Paste!$A$3:$H$933, 6, FALSE)</f>
        <v>RW</v>
      </c>
      <c r="E561" s="11" t="str">
        <f>IFERROR(VLOOKUP($B561, Paste!$J$3:$L$933, 3, FALSE), "")</f>
        <v/>
      </c>
      <c r="F561" s="11" t="str">
        <f>IFERROR(VLOOKUP($B561, Paste!$J$3:$L$933, 2, FALSE), "")</f>
        <v/>
      </c>
      <c r="G561" s="11" t="str">
        <f>VLOOKUP($B561, Paste!$A$3:$H$933, 8, FALSE)</f>
        <v>NJD</v>
      </c>
      <c r="H561" s="71">
        <f>VLOOKUP($B561, Paste!$A$3:$H$933, 2, FALSE)</f>
        <v>67</v>
      </c>
      <c r="I561" s="71">
        <f>VLOOKUP($B561, Paste!$A$3:$H$933, 3, FALSE)</f>
        <v>9.870325364659676</v>
      </c>
      <c r="J561" s="71">
        <f t="shared" si="8"/>
        <v>5.7147024575625451</v>
      </c>
      <c r="K561" s="71">
        <f>VLOOKUP($B561, Paste!$A$3:$H$933, 4, FALSE)</f>
        <v>15.585027822222221</v>
      </c>
      <c r="L561" s="11" t="str">
        <f>IF(ISBLANK(VLOOKUP(B561, 'SOG&amp;PlusMinus'!$B$7:$E$912, 3, FALSE)), "", VLOOKUP(B561,'SOG&amp;PlusMinus'!$B$7:$E$912, 3, FALSE))</f>
        <v>C</v>
      </c>
      <c r="M561" s="11" t="str">
        <f>IF(ISBLANK(VLOOKUP(B561, 'SOG&amp;PlusMinus'!$B$7:$E$912, 4, FALSE)), "", VLOOKUP(B561, 'SOG&amp;PlusMinus'!$B$7:$E$912, 4, FALSE))</f>
        <v/>
      </c>
      <c r="N561" s="71">
        <f>VLOOKUP($B561, Paste!$A$3:$H$933, 5, FALSE)</f>
        <v>35.645320197044335</v>
      </c>
      <c r="O561" s="11">
        <f>IF(ISERROR(VLOOKUP(B561, Paste!$AB$3:$AE$2349, 3, FALSE)), "", VLOOKUP(B561, Paste!$AB$3:$AE$2349, 3, FALSE))</f>
        <v>104</v>
      </c>
      <c r="P561" s="11">
        <f>IF(ISERROR(VLOOKUP(B561, Paste!$AB$3:$AC$2343, 2, FALSE)), "", VLOOKUP(B561, Paste!$AB$3:$AC$2343, 2, FALSE))</f>
        <v>33</v>
      </c>
      <c r="Q561" s="11">
        <f>IF(ISERROR(VLOOKUP(B561, Paste!$AB$3:$AE$2349, 4, FALSE)), "", VLOOKUP(B561, Paste!$AB$3:$AE$2349, 4, FALSE))</f>
        <v>94</v>
      </c>
      <c r="R561" s="11" t="str">
        <f>IF(ISERROR(VLOOKUP(B561, Paste!$N$3:$N$250, 1, FALSE)), "", VLOOKUP(B561, Paste!$N$3:$O$250, 2, FALSE))</f>
        <v/>
      </c>
      <c r="S561" s="27">
        <f>VLOOKUP($B561, Paste!$W$3:$Z$10064, IF($H$4="Cap Hit",3, IF($H$4="AAV", 4, 2)), FALSE)</f>
        <v>1.75</v>
      </c>
      <c r="T561" s="11" t="str">
        <f>IF(ISERROR(VLOOKUP(B561, Paste!$Q$3:$Q$245, 1, FALSE)), "", VLOOKUP(B561, Paste!$Q$3:$R$245, 2, FALSE))</f>
        <v>Y</v>
      </c>
      <c r="U561" s="18" t="str">
        <f>IF(VLOOKUP(B561, 'Points&amp;Potential'!$B$7:$O$943, 14, FALSE)=0, "", VLOOKUP(B561, 'Points&amp;Potential'!$B$7:$O$943, 14, FALSE))</f>
        <v/>
      </c>
      <c r="V561" s="7" t="str">
        <f>IF(ISERROR(VLOOKUP(B561, Paste!$T$3:$T$1045, 1, FALSE)), "", VLOOKUP(B561, Paste!$T$3:$U$1144, 2, FALSE))</f>
        <v/>
      </c>
    </row>
    <row r="562" spans="1:22">
      <c r="A562" s="11">
        <v>556</v>
      </c>
      <c r="B562" s="67" t="s">
        <v>586</v>
      </c>
      <c r="C562" s="11">
        <f>VLOOKUP(B562, Paste!$AG$3:$AH$2083, 2, FALSE)</f>
        <v>33.200000000000003</v>
      </c>
      <c r="D562" s="11" t="str">
        <f>VLOOKUP($B562, Paste!$A$3:$H$933, 6, FALSE)</f>
        <v>RD</v>
      </c>
      <c r="E562" s="11" t="str">
        <f>IFERROR(VLOOKUP($B562, Paste!$J$3:$L$933, 3, FALSE), "")</f>
        <v/>
      </c>
      <c r="F562" s="11" t="str">
        <f>IFERROR(VLOOKUP($B562, Paste!$J$3:$L$933, 2, FALSE), "")</f>
        <v/>
      </c>
      <c r="G562" s="11" t="str">
        <f>VLOOKUP($B562, Paste!$A$3:$H$933, 8, FALSE)</f>
        <v>EDM</v>
      </c>
      <c r="H562" s="71">
        <f>VLOOKUP($B562, Paste!$A$3:$H$933, 2, FALSE)</f>
        <v>69</v>
      </c>
      <c r="I562" s="71">
        <f>VLOOKUP($B562, Paste!$A$3:$H$933, 3, FALSE)</f>
        <v>3.1977261492832429</v>
      </c>
      <c r="J562" s="71">
        <f t="shared" si="8"/>
        <v>12.346680100716755</v>
      </c>
      <c r="K562" s="71">
        <f>VLOOKUP($B562, Paste!$A$3:$H$933, 4, FALSE)</f>
        <v>15.544406249999998</v>
      </c>
      <c r="L562" s="11" t="str">
        <f>IF(ISBLANK(VLOOKUP(B562, 'SOG&amp;PlusMinus'!$B$7:$E$912, 3, FALSE)), "", VLOOKUP(B562,'SOG&amp;PlusMinus'!$B$7:$E$912, 3, FALSE))</f>
        <v>C</v>
      </c>
      <c r="M562" s="11" t="str">
        <f>IF(ISBLANK(VLOOKUP(B562, 'SOG&amp;PlusMinus'!$B$7:$E$912, 4, FALSE)), "", VLOOKUP(B562, 'SOG&amp;PlusMinus'!$B$7:$E$912, 4, FALSE))</f>
        <v/>
      </c>
      <c r="N562" s="71">
        <f>VLOOKUP($B562, Paste!$A$3:$H$933, 5, FALSE)</f>
        <v>57.97422680412371</v>
      </c>
      <c r="O562" s="11">
        <f>IF(ISERROR(VLOOKUP(B562, Paste!$AB$3:$AE$2349, 3, FALSE)), "", VLOOKUP(B562, Paste!$AB$3:$AE$2349, 3, FALSE))</f>
        <v>86</v>
      </c>
      <c r="P562" s="11">
        <f>IF(ISERROR(VLOOKUP(B562, Paste!$AB$3:$AC$2343, 2, FALSE)), "", VLOOKUP(B562, Paste!$AB$3:$AC$2343, 2, FALSE))</f>
        <v>114</v>
      </c>
      <c r="Q562" s="11">
        <f>IF(ISERROR(VLOOKUP(B562, Paste!$AB$3:$AE$2349, 4, FALSE)), "", VLOOKUP(B562, Paste!$AB$3:$AE$2349, 4, FALSE))</f>
        <v>76</v>
      </c>
      <c r="R562" s="11" t="str">
        <f>IF(ISERROR(VLOOKUP(B562, Paste!$N$3:$N$250, 1, FALSE)), "", VLOOKUP(B562, Paste!$N$3:$O$250, 2, FALSE))</f>
        <v/>
      </c>
      <c r="S562" s="27">
        <f>VLOOKUP($B562, Paste!$W$3:$Z$10064, IF($H$4="Cap Hit",3, IF($H$4="AAV", 4, 2)), FALSE)</f>
        <v>4.0999999999999996</v>
      </c>
      <c r="T562" s="11" t="str">
        <f>IF(ISERROR(VLOOKUP(B562, Paste!$Q$3:$Q$245, 1, FALSE)), "", VLOOKUP(B562, Paste!$Q$3:$R$245, 2, FALSE))</f>
        <v>Y</v>
      </c>
      <c r="U562" s="18" t="str">
        <f>IF(VLOOKUP(B562, 'Points&amp;Potential'!$B$7:$O$943, 14, FALSE)=0, "", VLOOKUP(B562, 'Points&amp;Potential'!$B$7:$O$943, 14, FALSE))</f>
        <v/>
      </c>
      <c r="V562" s="7" t="str">
        <f>IF(ISERROR(VLOOKUP(B562, Paste!$T$3:$T$1045, 1, FALSE)), "", VLOOKUP(B562, Paste!$T$3:$U$1144, 2, FALSE))</f>
        <v/>
      </c>
    </row>
    <row r="563" spans="1:22">
      <c r="A563" s="11">
        <v>557</v>
      </c>
      <c r="B563" s="67" t="s">
        <v>587</v>
      </c>
      <c r="C563" s="11">
        <f>VLOOKUP(B563, Paste!$AG$3:$AH$2083, 2, FALSE)</f>
        <v>23.9</v>
      </c>
      <c r="D563" s="11" t="str">
        <f>VLOOKUP($B563, Paste!$A$3:$H$933, 6, FALSE)</f>
        <v>LD</v>
      </c>
      <c r="E563" s="11">
        <f>IFERROR(VLOOKUP($B563, Paste!$J$3:$L$933, 3, FALSE), "")</f>
        <v>30</v>
      </c>
      <c r="F563" s="11">
        <f>IFERROR(VLOOKUP($B563, Paste!$J$3:$L$933, 2, FALSE), "")</f>
        <v>47</v>
      </c>
      <c r="G563" s="11" t="str">
        <f>VLOOKUP($B563, Paste!$A$3:$H$933, 8, FALSE)</f>
        <v>CHI</v>
      </c>
      <c r="H563" s="71">
        <f>VLOOKUP($B563, Paste!$A$3:$H$933, 2, FALSE)</f>
        <v>78</v>
      </c>
      <c r="I563" s="71">
        <f>VLOOKUP($B563, Paste!$A$3:$H$933, 3, FALSE)</f>
        <v>3.5341228415391099</v>
      </c>
      <c r="J563" s="71">
        <f t="shared" si="8"/>
        <v>11.83097690846089</v>
      </c>
      <c r="K563" s="71">
        <f>VLOOKUP($B563, Paste!$A$3:$H$933, 4, FALSE)</f>
        <v>15.365099750000001</v>
      </c>
      <c r="L563" s="11" t="str">
        <f>IF(ISBLANK(VLOOKUP(B563, 'SOG&amp;PlusMinus'!$B$7:$E$912, 3, FALSE)), "", VLOOKUP(B563,'SOG&amp;PlusMinus'!$B$7:$E$912, 3, FALSE))</f>
        <v>D</v>
      </c>
      <c r="M563" s="11" t="str">
        <f>IF(ISBLANK(VLOOKUP(B563, 'SOG&amp;PlusMinus'!$B$7:$E$912, 4, FALSE)), "", VLOOKUP(B563, 'SOG&amp;PlusMinus'!$B$7:$E$912, 4, FALSE))</f>
        <v/>
      </c>
      <c r="N563" s="71">
        <f>VLOOKUP($B563, Paste!$A$3:$H$933, 5, FALSE)</f>
        <v>32.891566265060241</v>
      </c>
      <c r="O563" s="11">
        <f>IF(ISERROR(VLOOKUP(B563, Paste!$AB$3:$AE$2349, 3, FALSE)), "", VLOOKUP(B563, Paste!$AB$3:$AE$2349, 3, FALSE))</f>
        <v>56</v>
      </c>
      <c r="P563" s="11">
        <f>IF(ISERROR(VLOOKUP(B563, Paste!$AB$3:$AC$2343, 2, FALSE)), "", VLOOKUP(B563, Paste!$AB$3:$AC$2343, 2, FALSE))</f>
        <v>94</v>
      </c>
      <c r="Q563" s="11">
        <f>IF(ISERROR(VLOOKUP(B563, Paste!$AB$3:$AE$2349, 4, FALSE)), "", VLOOKUP(B563, Paste!$AB$3:$AE$2349, 4, FALSE))</f>
        <v>86</v>
      </c>
      <c r="R563" s="11" t="str">
        <f>IF(ISERROR(VLOOKUP(B563, Paste!$N$3:$N$250, 1, FALSE)), "", VLOOKUP(B563, Paste!$N$3:$O$250, 2, FALSE))</f>
        <v/>
      </c>
      <c r="S563" s="27">
        <f>VLOOKUP($B563, Paste!$W$3:$Z$10064, IF($H$4="Cap Hit",3, IF($H$4="AAV", 4, 2)), FALSE)</f>
        <v>1.7</v>
      </c>
      <c r="T563" s="11" t="str">
        <f>IF(ISERROR(VLOOKUP(B563, Paste!$Q$3:$Q$245, 1, FALSE)), "", VLOOKUP(B563, Paste!$Q$3:$R$245, 2, FALSE))</f>
        <v/>
      </c>
      <c r="U563" s="18" t="str">
        <f>IF(VLOOKUP(B563, 'Points&amp;Potential'!$B$7:$O$943, 14, FALSE)=0, "", VLOOKUP(B563, 'Points&amp;Potential'!$B$7:$O$943, 14, FALSE))</f>
        <v/>
      </c>
      <c r="V563" s="7" t="str">
        <f>IF(ISERROR(VLOOKUP(B563, Paste!$T$3:$T$1045, 1, FALSE)), "", VLOOKUP(B563, Paste!$T$3:$U$1144, 2, FALSE))</f>
        <v/>
      </c>
    </row>
    <row r="564" spans="1:22">
      <c r="A564" s="11">
        <v>558</v>
      </c>
      <c r="B564" s="67" t="s">
        <v>588</v>
      </c>
      <c r="C564" s="11">
        <f>VLOOKUP(B564, Paste!$AG$3:$AH$2083, 2, FALSE)</f>
        <v>34.5</v>
      </c>
      <c r="D564" s="11" t="str">
        <f>VLOOKUP($B564, Paste!$A$3:$H$933, 6, FALSE)</f>
        <v>RW</v>
      </c>
      <c r="E564" s="11" t="str">
        <f>IFERROR(VLOOKUP($B564, Paste!$J$3:$L$933, 3, FALSE), "")</f>
        <v/>
      </c>
      <c r="F564" s="11" t="str">
        <f>IFERROR(VLOOKUP($B564, Paste!$J$3:$L$933, 2, FALSE), "")</f>
        <v/>
      </c>
      <c r="G564" s="11" t="str">
        <f>VLOOKUP($B564, Paste!$A$3:$H$933, 8, FALSE)</f>
        <v>PHI</v>
      </c>
      <c r="H564" s="71">
        <f>VLOOKUP($B564, Paste!$A$3:$H$933, 2, FALSE)</f>
        <v>69</v>
      </c>
      <c r="I564" s="71">
        <f>VLOOKUP($B564, Paste!$A$3:$H$933, 3, FALSE)</f>
        <v>7.5015908463854117</v>
      </c>
      <c r="J564" s="71">
        <f t="shared" si="8"/>
        <v>7.7756560286145877</v>
      </c>
      <c r="K564" s="71">
        <f>VLOOKUP($B564, Paste!$A$3:$H$933, 4, FALSE)</f>
        <v>15.277246874999999</v>
      </c>
      <c r="L564" s="11" t="str">
        <f>IF(ISBLANK(VLOOKUP(B564, 'SOG&amp;PlusMinus'!$B$7:$E$912, 3, FALSE)), "", VLOOKUP(B564,'SOG&amp;PlusMinus'!$B$7:$E$912, 3, FALSE))</f>
        <v>C</v>
      </c>
      <c r="M564" s="11" t="str">
        <f>IF(ISBLANK(VLOOKUP(B564, 'SOG&amp;PlusMinus'!$B$7:$E$912, 4, FALSE)), "", VLOOKUP(B564, 'SOG&amp;PlusMinus'!$B$7:$E$912, 4, FALSE))</f>
        <v/>
      </c>
      <c r="N564" s="71">
        <f>VLOOKUP($B564, Paste!$A$3:$H$933, 5, FALSE)</f>
        <v>17.507462686567166</v>
      </c>
      <c r="O564" s="11">
        <f>IF(ISERROR(VLOOKUP(B564, Paste!$AB$3:$AE$2349, 3, FALSE)), "", VLOOKUP(B564, Paste!$AB$3:$AE$2349, 3, FALSE))</f>
        <v>74</v>
      </c>
      <c r="P564" s="11">
        <f>IF(ISERROR(VLOOKUP(B564, Paste!$AB$3:$AC$2343, 2, FALSE)), "", VLOOKUP(B564, Paste!$AB$3:$AC$2343, 2, FALSE))</f>
        <v>62</v>
      </c>
      <c r="Q564" s="11">
        <f>IF(ISERROR(VLOOKUP(B564, Paste!$AB$3:$AE$2349, 4, FALSE)), "", VLOOKUP(B564, Paste!$AB$3:$AE$2349, 4, FALSE))</f>
        <v>76</v>
      </c>
      <c r="R564" s="11" t="str">
        <f>IF(ISERROR(VLOOKUP(B564, Paste!$N$3:$N$250, 1, FALSE)), "", VLOOKUP(B564, Paste!$N$3:$O$250, 2, FALSE))</f>
        <v/>
      </c>
      <c r="S564" s="27">
        <f>VLOOKUP($B564, Paste!$W$3:$Z$10064, IF($H$4="Cap Hit",3, IF($H$4="AAV", 4, 2)), FALSE)</f>
        <v>2.8</v>
      </c>
      <c r="T564" s="11" t="str">
        <f>IF(ISERROR(VLOOKUP(B564, Paste!$Q$3:$Q$245, 1, FALSE)), "", VLOOKUP(B564, Paste!$Q$3:$R$245, 2, FALSE))</f>
        <v/>
      </c>
      <c r="U564" s="18" t="str">
        <f>IF(VLOOKUP(B564, 'Points&amp;Potential'!$B$7:$O$943, 14, FALSE)=0, "", VLOOKUP(B564, 'Points&amp;Potential'!$B$7:$O$943, 14, FALSE))</f>
        <v/>
      </c>
      <c r="V564" s="7" t="str">
        <f>IF(ISERROR(VLOOKUP(B564, Paste!$T$3:$T$1045, 1, FALSE)), "", VLOOKUP(B564, Paste!$T$3:$U$1144, 2, FALSE))</f>
        <v/>
      </c>
    </row>
    <row r="565" spans="1:22">
      <c r="A565" s="11">
        <v>559</v>
      </c>
      <c r="B565" s="67" t="s">
        <v>589</v>
      </c>
      <c r="C565" s="11">
        <f>VLOOKUP(B565, Paste!$AG$3:$AH$2083, 2, FALSE)</f>
        <v>21.5</v>
      </c>
      <c r="D565" s="11" t="str">
        <f>VLOOKUP($B565, Paste!$A$3:$H$933, 6, FALSE)</f>
        <v>RD</v>
      </c>
      <c r="E565" s="11">
        <f>IFERROR(VLOOKUP($B565, Paste!$J$3:$L$933, 3, FALSE), "")</f>
        <v>37</v>
      </c>
      <c r="F565" s="11">
        <f>IFERROR(VLOOKUP($B565, Paste!$J$3:$L$933, 2, FALSE), "")</f>
        <v>55</v>
      </c>
      <c r="G565" s="11" t="str">
        <f>VLOOKUP($B565, Paste!$A$3:$H$933, 8, FALSE)</f>
        <v>CGY</v>
      </c>
      <c r="H565" s="71">
        <f>VLOOKUP($B565, Paste!$A$3:$H$933, 2, FALSE)</f>
        <v>71</v>
      </c>
      <c r="I565" s="71">
        <f>VLOOKUP($B565, Paste!$A$3:$H$933, 3, FALSE)</f>
        <v>6.4888484105763533</v>
      </c>
      <c r="J565" s="71">
        <f t="shared" si="8"/>
        <v>8.7828019227569847</v>
      </c>
      <c r="K565" s="71">
        <f>VLOOKUP($B565, Paste!$A$3:$H$933, 4, FALSE)</f>
        <v>15.271650333333337</v>
      </c>
      <c r="L565" s="11" t="str">
        <f>IF(ISBLANK(VLOOKUP(B565, 'SOG&amp;PlusMinus'!$B$7:$E$912, 3, FALSE)), "", VLOOKUP(B565,'SOG&amp;PlusMinus'!$B$7:$E$912, 3, FALSE))</f>
        <v>C</v>
      </c>
      <c r="M565" s="11" t="str">
        <f>IF(ISBLANK(VLOOKUP(B565, 'SOG&amp;PlusMinus'!$B$7:$E$912, 4, FALSE)), "", VLOOKUP(B565, 'SOG&amp;PlusMinus'!$B$7:$E$912, 4, FALSE))</f>
        <v/>
      </c>
      <c r="N565" s="71">
        <f>VLOOKUP($B565, Paste!$A$3:$H$933, 5, FALSE)</f>
        <v>8.1142857142857139</v>
      </c>
      <c r="O565" s="11">
        <f>IF(ISERROR(VLOOKUP(B565, Paste!$AB$3:$AE$2349, 3, FALSE)), "", VLOOKUP(B565, Paste!$AB$3:$AE$2349, 3, FALSE))</f>
        <v>57</v>
      </c>
      <c r="P565" s="11">
        <f>IF(ISERROR(VLOOKUP(B565, Paste!$AB$3:$AC$2343, 2, FALSE)), "", VLOOKUP(B565, Paste!$AB$3:$AC$2343, 2, FALSE))</f>
        <v>60</v>
      </c>
      <c r="Q565" s="11">
        <f>IF(ISERROR(VLOOKUP(B565, Paste!$AB$3:$AE$2349, 4, FALSE)), "", VLOOKUP(B565, Paste!$AB$3:$AE$2349, 4, FALSE))</f>
        <v>78</v>
      </c>
      <c r="R565" s="11" t="str">
        <f>IF(ISERROR(VLOOKUP(B565, Paste!$N$3:$N$250, 1, FALSE)), "", VLOOKUP(B565, Paste!$N$3:$O$250, 2, FALSE))</f>
        <v/>
      </c>
      <c r="S565" s="27">
        <f>VLOOKUP($B565, Paste!$W$3:$Z$10064, IF($H$4="Cap Hit",3, IF($H$4="AAV", 4, 2)), FALSE)</f>
        <v>0.95</v>
      </c>
      <c r="T565" s="11" t="str">
        <f>IF(ISERROR(VLOOKUP(B565, Paste!$Q$3:$Q$245, 1, FALSE)), "", VLOOKUP(B565, Paste!$Q$3:$R$245, 2, FALSE))</f>
        <v/>
      </c>
      <c r="U565" s="18" t="str">
        <f>IF(VLOOKUP(B565, 'Points&amp;Potential'!$B$7:$O$943, 14, FALSE)=0, "", VLOOKUP(B565, 'Points&amp;Potential'!$B$7:$O$943, 14, FALSE))</f>
        <v/>
      </c>
      <c r="V565" s="7" t="str">
        <f>IF(ISERROR(VLOOKUP(B565, Paste!$T$3:$T$1045, 1, FALSE)), "", VLOOKUP(B565, Paste!$T$3:$U$1144, 2, FALSE))</f>
        <v/>
      </c>
    </row>
    <row r="566" spans="1:22">
      <c r="A566" s="11">
        <v>560</v>
      </c>
      <c r="B566" s="67" t="s">
        <v>590</v>
      </c>
      <c r="C566" s="11">
        <f>VLOOKUP(B566, Paste!$AG$3:$AH$2083, 2, FALSE)</f>
        <v>33.799999999999997</v>
      </c>
      <c r="D566" s="11" t="str">
        <f>VLOOKUP($B566, Paste!$A$3:$H$933, 6, FALSE)</f>
        <v>LW</v>
      </c>
      <c r="E566" s="11" t="str">
        <f>IFERROR(VLOOKUP($B566, Paste!$J$3:$L$933, 3, FALSE), "")</f>
        <v/>
      </c>
      <c r="F566" s="11" t="str">
        <f>IFERROR(VLOOKUP($B566, Paste!$J$3:$L$933, 2, FALSE), "")</f>
        <v/>
      </c>
      <c r="G566" s="11" t="str">
        <f>VLOOKUP($B566, Paste!$A$3:$H$933, 8, FALSE)</f>
        <v>UFA</v>
      </c>
      <c r="H566" s="71">
        <f>VLOOKUP($B566, Paste!$A$3:$H$933, 2, FALSE)</f>
        <v>64.666666666666657</v>
      </c>
      <c r="I566" s="71">
        <f>VLOOKUP($B566, Paste!$A$3:$H$933, 3, FALSE)</f>
        <v>7.797410622359747</v>
      </c>
      <c r="J566" s="71">
        <f t="shared" si="8"/>
        <v>7.4681199818069182</v>
      </c>
      <c r="K566" s="71">
        <f>VLOOKUP($B566, Paste!$A$3:$H$933, 4, FALSE)</f>
        <v>15.265530604166665</v>
      </c>
      <c r="L566" s="11" t="str">
        <f>IF(ISBLANK(VLOOKUP(B566, 'SOG&amp;PlusMinus'!$B$7:$E$912, 3, FALSE)), "", VLOOKUP(B566,'SOG&amp;PlusMinus'!$B$7:$E$912, 3, FALSE))</f>
        <v>C</v>
      </c>
      <c r="M566" s="11" t="str">
        <f>IF(ISBLANK(VLOOKUP(B566, 'SOG&amp;PlusMinus'!$B$7:$E$912, 4, FALSE)), "", VLOOKUP(B566, 'SOG&amp;PlusMinus'!$B$7:$E$912, 4, FALSE))</f>
        <v/>
      </c>
      <c r="N566" s="71">
        <f>VLOOKUP($B566, Paste!$A$3:$H$933, 5, FALSE)</f>
        <v>19.262411347517727</v>
      </c>
      <c r="O566" s="11" t="str">
        <f>IF(ISERROR(VLOOKUP(B566, Paste!$AB$3:$AE$2349, 3, FALSE)), "", VLOOKUP(B566, Paste!$AB$3:$AE$2349, 3, FALSE))</f>
        <v/>
      </c>
      <c r="P566" s="11" t="str">
        <f>IF(ISERROR(VLOOKUP(B566, Paste!$AB$3:$AC$2343, 2, FALSE)), "", VLOOKUP(B566, Paste!$AB$3:$AC$2343, 2, FALSE))</f>
        <v/>
      </c>
      <c r="Q566" s="11" t="str">
        <f>IF(ISERROR(VLOOKUP(B566, Paste!$AB$3:$AE$2349, 4, FALSE)), "", VLOOKUP(B566, Paste!$AB$3:$AE$2349, 4, FALSE))</f>
        <v/>
      </c>
      <c r="R566" s="11" t="str">
        <f>IF(ISERROR(VLOOKUP(B566, Paste!$N$3:$N$250, 1, FALSE)), "", VLOOKUP(B566, Paste!$N$3:$O$250, 2, FALSE))</f>
        <v/>
      </c>
      <c r="S566" s="27" t="e">
        <f>VLOOKUP($B566, Paste!$W$3:$Z$10064, IF($H$4="Cap Hit",3, IF($H$4="AAV", 4, 2)), FALSE)</f>
        <v>#N/A</v>
      </c>
      <c r="T566" s="11" t="str">
        <f>IF(ISERROR(VLOOKUP(B566, Paste!$Q$3:$Q$245, 1, FALSE)), "", VLOOKUP(B566, Paste!$Q$3:$R$245, 2, FALSE))</f>
        <v>Y</v>
      </c>
      <c r="U566" s="18" t="str">
        <f>IF(VLOOKUP(B566, 'Points&amp;Potential'!$B$7:$O$943, 14, FALSE)=0, "", VLOOKUP(B566, 'Points&amp;Potential'!$B$7:$O$943, 14, FALSE))</f>
        <v/>
      </c>
      <c r="V566" s="7" t="str">
        <f>IF(ISERROR(VLOOKUP(B566, Paste!$T$3:$T$1045, 1, FALSE)), "", VLOOKUP(B566, Paste!$T$3:$U$1144, 2, FALSE))</f>
        <v/>
      </c>
    </row>
    <row r="567" spans="1:22">
      <c r="A567" s="11">
        <v>561</v>
      </c>
      <c r="B567" s="10" t="s">
        <v>591</v>
      </c>
      <c r="C567" s="11">
        <f>VLOOKUP(B567, Paste!$AG$3:$AH$2083, 2, FALSE)</f>
        <v>21.9</v>
      </c>
      <c r="D567" s="11" t="str">
        <f>VLOOKUP($B567, Paste!$A$3:$H$933, 6, FALSE)</f>
        <v>LW</v>
      </c>
      <c r="E567" s="11">
        <f>IFERROR(VLOOKUP($B567, Paste!$J$3:$L$933, 3, FALSE), "")</f>
        <v>48</v>
      </c>
      <c r="F567" s="11">
        <f>IFERROR(VLOOKUP($B567, Paste!$J$3:$L$933, 2, FALSE), "")</f>
        <v>72</v>
      </c>
      <c r="G567" s="11" t="str">
        <f>VLOOKUP($B567, Paste!$A$3:$H$933, 8, FALSE)</f>
        <v>SEA</v>
      </c>
      <c r="H567" s="71">
        <f>VLOOKUP($B567, Paste!$A$3:$H$933, 2, FALSE)</f>
        <v>44</v>
      </c>
      <c r="I567" s="71">
        <f>VLOOKUP($B567, Paste!$A$3:$H$933, 3, FALSE)</f>
        <v>8.2245370370370381</v>
      </c>
      <c r="J567" s="71">
        <f t="shared" si="8"/>
        <v>6.9085296296296335</v>
      </c>
      <c r="K567" s="71">
        <f>VLOOKUP($B567, Paste!$A$3:$H$933, 4, FALSE)</f>
        <v>15.133066666666672</v>
      </c>
      <c r="L567" s="11" t="str">
        <f>IF(ISBLANK(VLOOKUP(B567, 'SOG&amp;PlusMinus'!$B$7:$E$912, 3, FALSE)), "", VLOOKUP(B567,'SOG&amp;PlusMinus'!$B$7:$E$912, 3, FALSE))</f>
        <v>C</v>
      </c>
      <c r="M567" s="11" t="str">
        <f>IF(ISBLANK(VLOOKUP(B567, 'SOG&amp;PlusMinus'!$B$7:$E$912, 4, FALSE)), "", VLOOKUP(B567, 'SOG&amp;PlusMinus'!$B$7:$E$912, 4, FALSE))</f>
        <v/>
      </c>
      <c r="N567" s="71">
        <f>VLOOKUP($B567, Paste!$A$3:$H$933, 5, FALSE)</f>
        <v>13.2</v>
      </c>
      <c r="O567" s="11">
        <f>IF(ISERROR(VLOOKUP(B567, Paste!$AB$3:$AE$2349, 3, FALSE)), "", VLOOKUP(B567, Paste!$AB$3:$AE$2349, 3, FALSE))</f>
        <v>40</v>
      </c>
      <c r="P567" s="11">
        <f>IF(ISERROR(VLOOKUP(B567, Paste!$AB$3:$AC$2343, 2, FALSE)), "", VLOOKUP(B567, Paste!$AB$3:$AC$2343, 2, FALSE))</f>
        <v>15</v>
      </c>
      <c r="Q567" s="11">
        <f>IF(ISERROR(VLOOKUP(B567, Paste!$AB$3:$AE$2349, 4, FALSE)), "", VLOOKUP(B567, Paste!$AB$3:$AE$2349, 4, FALSE))</f>
        <v>62</v>
      </c>
      <c r="R567" s="11" t="str">
        <f>IF(ISERROR(VLOOKUP(B567, Paste!$N$3:$N$250, 1, FALSE)), "", VLOOKUP(B567, Paste!$N$3:$O$250, 2, FALSE))</f>
        <v/>
      </c>
      <c r="S567" s="27">
        <f>VLOOKUP($B567, Paste!$W$3:$Z$10064, IF($H$4="Cap Hit",3, IF($H$4="AAV", 4, 2)), FALSE)</f>
        <v>0.91833299999999995</v>
      </c>
      <c r="T567" s="11" t="str">
        <f>IF(ISERROR(VLOOKUP(B567, Paste!$Q$3:$Q$245, 1, FALSE)), "", VLOOKUP(B567, Paste!$Q$3:$R$245, 2, FALSE))</f>
        <v/>
      </c>
      <c r="U567" s="18" t="str">
        <f>IF(VLOOKUP(B567, 'Points&amp;Potential'!$B$7:$O$943, 14, FALSE)=0, "", VLOOKUP(B567, 'Points&amp;Potential'!$B$7:$O$943, 14, FALSE))</f>
        <v/>
      </c>
      <c r="V567" s="7" t="str">
        <f>IF(ISERROR(VLOOKUP(B567, Paste!$T$3:$T$1045, 1, FALSE)), "", VLOOKUP(B567, Paste!$T$3:$U$1144, 2, FALSE))</f>
        <v/>
      </c>
    </row>
    <row r="568" spans="1:22">
      <c r="A568" s="11">
        <v>562</v>
      </c>
      <c r="B568" s="67" t="s">
        <v>592</v>
      </c>
      <c r="C568" s="11">
        <f>VLOOKUP(B568, Paste!$AG$3:$AH$2083, 2, FALSE)</f>
        <v>29.5</v>
      </c>
      <c r="D568" s="11" t="str">
        <f>VLOOKUP($B568, Paste!$A$3:$H$933, 6, FALSE)</f>
        <v>RD</v>
      </c>
      <c r="E568" s="11" t="str">
        <f>IFERROR(VLOOKUP($B568, Paste!$J$3:$L$933, 3, FALSE), "")</f>
        <v/>
      </c>
      <c r="F568" s="11" t="str">
        <f>IFERROR(VLOOKUP($B568, Paste!$J$3:$L$933, 2, FALSE), "")</f>
        <v/>
      </c>
      <c r="G568" s="11" t="str">
        <f>VLOOKUP($B568, Paste!$A$3:$H$933, 8, FALSE)</f>
        <v>CGY</v>
      </c>
      <c r="H568" s="71">
        <f>VLOOKUP($B568, Paste!$A$3:$H$933, 2, FALSE)</f>
        <v>78</v>
      </c>
      <c r="I568" s="71">
        <f>VLOOKUP($B568, Paste!$A$3:$H$933, 3, FALSE)</f>
        <v>2.8939780286050376</v>
      </c>
      <c r="J568" s="71">
        <f t="shared" si="8"/>
        <v>12.217632424728297</v>
      </c>
      <c r="K568" s="71">
        <f>VLOOKUP($B568, Paste!$A$3:$H$933, 4, FALSE)</f>
        <v>15.111610453333334</v>
      </c>
      <c r="L568" s="11" t="str">
        <f>IF(ISBLANK(VLOOKUP(B568, 'SOG&amp;PlusMinus'!$B$7:$E$912, 3, FALSE)), "", VLOOKUP(B568,'SOG&amp;PlusMinus'!$B$7:$E$912, 3, FALSE))</f>
        <v>C</v>
      </c>
      <c r="M568" s="11" t="str">
        <f>IF(ISBLANK(VLOOKUP(B568, 'SOG&amp;PlusMinus'!$B$7:$E$912, 4, FALSE)), "", VLOOKUP(B568, 'SOG&amp;PlusMinus'!$B$7:$E$912, 4, FALSE))</f>
        <v/>
      </c>
      <c r="N568" s="71">
        <f>VLOOKUP($B568, Paste!$A$3:$H$933, 5, FALSE)</f>
        <v>36.25352112676056</v>
      </c>
      <c r="O568" s="11">
        <f>IF(ISERROR(VLOOKUP(B568, Paste!$AB$3:$AE$2349, 3, FALSE)), "", VLOOKUP(B568, Paste!$AB$3:$AE$2349, 3, FALSE))</f>
        <v>123</v>
      </c>
      <c r="P568" s="11">
        <f>IF(ISERROR(VLOOKUP(B568, Paste!$AB$3:$AC$2343, 2, FALSE)), "", VLOOKUP(B568, Paste!$AB$3:$AC$2343, 2, FALSE))</f>
        <v>127</v>
      </c>
      <c r="Q568" s="11">
        <f>IF(ISERROR(VLOOKUP(B568, Paste!$AB$3:$AE$2349, 4, FALSE)), "", VLOOKUP(B568, Paste!$AB$3:$AE$2349, 4, FALSE))</f>
        <v>70</v>
      </c>
      <c r="R568" s="11" t="str">
        <f>IF(ISERROR(VLOOKUP(B568, Paste!$N$3:$N$250, 1, FALSE)), "", VLOOKUP(B568, Paste!$N$3:$O$250, 2, FALSE))</f>
        <v/>
      </c>
      <c r="S568" s="27">
        <f>VLOOKUP($B568, Paste!$W$3:$Z$10064, IF($H$4="Cap Hit",3, IF($H$4="AAV", 4, 2)), FALSE)</f>
        <v>2.75</v>
      </c>
      <c r="T568" s="11" t="str">
        <f>IF(ISERROR(VLOOKUP(B568, Paste!$Q$3:$Q$245, 1, FALSE)), "", VLOOKUP(B568, Paste!$Q$3:$R$245, 2, FALSE))</f>
        <v/>
      </c>
      <c r="U568" s="18" t="str">
        <f>IF(VLOOKUP(B568, 'Points&amp;Potential'!$B$7:$O$943, 14, FALSE)=0, "", VLOOKUP(B568, 'Points&amp;Potential'!$B$7:$O$943, 14, FALSE))</f>
        <v/>
      </c>
      <c r="V568" s="7" t="str">
        <f>IF(ISERROR(VLOOKUP(B568, Paste!$T$3:$T$1045, 1, FALSE)), "", VLOOKUP(B568, Paste!$T$3:$U$1144, 2, FALSE))</f>
        <v/>
      </c>
    </row>
    <row r="569" spans="1:22">
      <c r="A569" s="11">
        <v>563</v>
      </c>
      <c r="B569" s="67" t="s">
        <v>593</v>
      </c>
      <c r="C569" s="11">
        <f>VLOOKUP(B569, Paste!$AG$3:$AH$2083, 2, FALSE)</f>
        <v>21.8</v>
      </c>
      <c r="D569" s="11" t="str">
        <f>VLOOKUP($B569, Paste!$A$3:$H$933, 6, FALSE)</f>
        <v>RD</v>
      </c>
      <c r="E569" s="11">
        <f>IFERROR(VLOOKUP($B569, Paste!$J$3:$L$933, 3, FALSE), "")</f>
        <v>38</v>
      </c>
      <c r="F569" s="11">
        <f>IFERROR(VLOOKUP($B569, Paste!$J$3:$L$933, 2, FALSE), "")</f>
        <v>53</v>
      </c>
      <c r="G569" s="11" t="str">
        <f>VLOOKUP($B569, Paste!$A$3:$H$933, 8, FALSE)</f>
        <v>WPG</v>
      </c>
      <c r="H569" s="71">
        <f>VLOOKUP($B569, Paste!$A$3:$H$933, 2, FALSE)</f>
        <v>65</v>
      </c>
      <c r="I569" s="71">
        <f>VLOOKUP($B569, Paste!$A$3:$H$933, 3, FALSE)</f>
        <v>4.2085011261261265</v>
      </c>
      <c r="J569" s="71">
        <f t="shared" si="8"/>
        <v>10.898778561373877</v>
      </c>
      <c r="K569" s="71">
        <f>VLOOKUP($B569, Paste!$A$3:$H$933, 4, FALSE)</f>
        <v>15.107279687500004</v>
      </c>
      <c r="L569" s="11" t="str">
        <f>IF(ISBLANK(VLOOKUP(B569, 'SOG&amp;PlusMinus'!$B$7:$E$912, 3, FALSE)), "", VLOOKUP(B569,'SOG&amp;PlusMinus'!$B$7:$E$912, 3, FALSE))</f>
        <v>C</v>
      </c>
      <c r="M569" s="11" t="str">
        <f>IF(ISBLANK(VLOOKUP(B569, 'SOG&amp;PlusMinus'!$B$7:$E$912, 4, FALSE)), "", VLOOKUP(B569, 'SOG&amp;PlusMinus'!$B$7:$E$912, 4, FALSE))</f>
        <v/>
      </c>
      <c r="N569" s="71">
        <f>VLOOKUP($B569, Paste!$A$3:$H$933, 5, FALSE)</f>
        <v>10.4</v>
      </c>
      <c r="O569" s="11">
        <f>IF(ISERROR(VLOOKUP(B569, Paste!$AB$3:$AE$2349, 3, FALSE)), "", VLOOKUP(B569, Paste!$AB$3:$AE$2349, 3, FALSE))</f>
        <v>101</v>
      </c>
      <c r="P569" s="11">
        <f>IF(ISERROR(VLOOKUP(B569, Paste!$AB$3:$AC$2343, 2, FALSE)), "", VLOOKUP(B569, Paste!$AB$3:$AC$2343, 2, FALSE))</f>
        <v>60</v>
      </c>
      <c r="Q569" s="11">
        <f>IF(ISERROR(VLOOKUP(B569, Paste!$AB$3:$AE$2349, 4, FALSE)), "", VLOOKUP(B569, Paste!$AB$3:$AE$2349, 4, FALSE))</f>
        <v>78</v>
      </c>
      <c r="R569" s="11" t="str">
        <f>IF(ISERROR(VLOOKUP(B569, Paste!$N$3:$N$250, 1, FALSE)), "", VLOOKUP(B569, Paste!$N$3:$O$250, 2, FALSE))</f>
        <v/>
      </c>
      <c r="S569" s="27">
        <f>VLOOKUP($B569, Paste!$W$3:$Z$10064, IF($H$4="Cap Hit",3, IF($H$4="AAV", 4, 2)), FALSE)</f>
        <v>0.89499899999999999</v>
      </c>
      <c r="T569" s="11" t="str">
        <f>IF(ISERROR(VLOOKUP(B569, Paste!$Q$3:$Q$245, 1, FALSE)), "", VLOOKUP(B569, Paste!$Q$3:$R$245, 2, FALSE))</f>
        <v/>
      </c>
      <c r="U569" s="18" t="str">
        <f>IF(VLOOKUP(B569, 'Points&amp;Potential'!$B$7:$O$943, 14, FALSE)=0, "", VLOOKUP(B569, 'Points&amp;Potential'!$B$7:$O$943, 14, FALSE))</f>
        <v/>
      </c>
      <c r="V569" s="7" t="str">
        <f>IF(ISERROR(VLOOKUP(B569, Paste!$T$3:$T$1045, 1, FALSE)), "", VLOOKUP(B569, Paste!$T$3:$U$1144, 2, FALSE))</f>
        <v/>
      </c>
    </row>
    <row r="570" spans="1:22">
      <c r="A570" s="11">
        <v>564</v>
      </c>
      <c r="B570" s="67" t="s">
        <v>594</v>
      </c>
      <c r="C570" s="11">
        <f>VLOOKUP(B570, Paste!$AG$3:$AH$2083, 2, FALSE)</f>
        <v>37.299999999999997</v>
      </c>
      <c r="D570" s="11" t="str">
        <f>VLOOKUP($B570, Paste!$A$3:$H$933, 6, FALSE)</f>
        <v>LD</v>
      </c>
      <c r="E570" s="11" t="str">
        <f>IFERROR(VLOOKUP($B570, Paste!$J$3:$L$933, 3, FALSE), "")</f>
        <v/>
      </c>
      <c r="F570" s="11" t="str">
        <f>IFERROR(VLOOKUP($B570, Paste!$J$3:$L$933, 2, FALSE), "")</f>
        <v/>
      </c>
      <c r="G570" s="11" t="str">
        <f>VLOOKUP($B570, Paste!$A$3:$H$933, 8, FALSE)</f>
        <v>CHI</v>
      </c>
      <c r="H570" s="71">
        <f>VLOOKUP($B570, Paste!$A$3:$H$933, 2, FALSE)</f>
        <v>82.666666666666671</v>
      </c>
      <c r="I570" s="71">
        <f>VLOOKUP($B570, Paste!$A$3:$H$933, 3, FALSE)</f>
        <v>2.0615526099554717</v>
      </c>
      <c r="J570" s="71">
        <f t="shared" si="8"/>
        <v>13.005878556711192</v>
      </c>
      <c r="K570" s="71">
        <f>VLOOKUP($B570, Paste!$A$3:$H$933, 4, FALSE)</f>
        <v>15.067431166666664</v>
      </c>
      <c r="L570" s="11" t="str">
        <f>IF(ISBLANK(VLOOKUP(B570, 'SOG&amp;PlusMinus'!$B$7:$E$912, 3, FALSE)), "", VLOOKUP(B570,'SOG&amp;PlusMinus'!$B$7:$E$912, 3, FALSE))</f>
        <v>D</v>
      </c>
      <c r="M570" s="11" t="str">
        <f>IF(ISBLANK(VLOOKUP(B570, 'SOG&amp;PlusMinus'!$B$7:$E$912, 4, FALSE)), "", VLOOKUP(B570, 'SOG&amp;PlusMinus'!$B$7:$E$912, 4, FALSE))</f>
        <v/>
      </c>
      <c r="N570" s="71">
        <f>VLOOKUP($B570, Paste!$A$3:$H$933, 5, FALSE)</f>
        <v>64.220385674931137</v>
      </c>
      <c r="O570" s="11">
        <f>IF(ISERROR(VLOOKUP(B570, Paste!$AB$3:$AE$2349, 3, FALSE)), "", VLOOKUP(B570, Paste!$AB$3:$AE$2349, 3, FALSE))</f>
        <v>79</v>
      </c>
      <c r="P570" s="11">
        <f>IF(ISERROR(VLOOKUP(B570, Paste!$AB$3:$AC$2343, 2, FALSE)), "", VLOOKUP(B570, Paste!$AB$3:$AC$2343, 2, FALSE))</f>
        <v>152</v>
      </c>
      <c r="Q570" s="11">
        <f>IF(ISERROR(VLOOKUP(B570, Paste!$AB$3:$AE$2349, 4, FALSE)), "", VLOOKUP(B570, Paste!$AB$3:$AE$2349, 4, FALSE))</f>
        <v>66</v>
      </c>
      <c r="R570" s="11" t="str">
        <f>IF(ISERROR(VLOOKUP(B570, Paste!$N$3:$N$250, 1, FALSE)), "", VLOOKUP(B570, Paste!$N$3:$O$250, 2, FALSE))</f>
        <v/>
      </c>
      <c r="S570" s="27">
        <f>VLOOKUP($B570, Paste!$W$3:$Z$10064, IF($H$4="Cap Hit",3, IF($H$4="AAV", 4, 2)), FALSE)</f>
        <v>4.75</v>
      </c>
      <c r="T570" s="11" t="str">
        <f>IF(ISERROR(VLOOKUP(B570, Paste!$Q$3:$Q$245, 1, FALSE)), "", VLOOKUP(B570, Paste!$Q$3:$R$245, 2, FALSE))</f>
        <v/>
      </c>
      <c r="U570" s="18" t="str">
        <f>IF(VLOOKUP(B570, 'Points&amp;Potential'!$B$7:$O$943, 14, FALSE)=0, "", VLOOKUP(B570, 'Points&amp;Potential'!$B$7:$O$943, 14, FALSE))</f>
        <v/>
      </c>
      <c r="V570" s="7" t="str">
        <f>IF(ISERROR(VLOOKUP(B570, Paste!$T$3:$T$1045, 1, FALSE)), "", VLOOKUP(B570, Paste!$T$3:$U$1144, 2, FALSE))</f>
        <v/>
      </c>
    </row>
    <row r="571" spans="1:22">
      <c r="A571" s="11">
        <v>565</v>
      </c>
      <c r="B571" s="10" t="s">
        <v>595</v>
      </c>
      <c r="C571" s="11">
        <f>VLOOKUP(B571, Paste!$AG$3:$AH$2083, 2, FALSE)</f>
        <v>24.4</v>
      </c>
      <c r="D571" s="11" t="str">
        <f>VLOOKUP($B571, Paste!$A$3:$H$933, 6, FALSE)</f>
        <v>LD</v>
      </c>
      <c r="E571" s="11">
        <f>IFERROR(VLOOKUP($B571, Paste!$J$3:$L$933, 3, FALSE), "")</f>
        <v>28</v>
      </c>
      <c r="F571" s="11">
        <f>IFERROR(VLOOKUP($B571, Paste!$J$3:$L$933, 2, FALSE), "")</f>
        <v>48</v>
      </c>
      <c r="G571" s="11" t="str">
        <f>VLOOKUP($B571, Paste!$A$3:$H$933, 8, FALSE)</f>
        <v>MTL</v>
      </c>
      <c r="H571" s="71">
        <f>VLOOKUP($B571, Paste!$A$3:$H$933, 2, FALSE)</f>
        <v>56.666666666666664</v>
      </c>
      <c r="I571" s="71">
        <f>VLOOKUP($B571, Paste!$A$3:$H$933, 3, FALSE)</f>
        <v>4.3658338812712438</v>
      </c>
      <c r="J571" s="71">
        <f t="shared" si="8"/>
        <v>10.701301535395423</v>
      </c>
      <c r="K571" s="71">
        <f>VLOOKUP($B571, Paste!$A$3:$H$933, 4, FALSE)</f>
        <v>15.067135416666666</v>
      </c>
      <c r="L571" s="11" t="str">
        <f>IF(ISBLANK(VLOOKUP(B571, 'SOG&amp;PlusMinus'!$B$7:$E$912, 3, FALSE)), "", VLOOKUP(B571,'SOG&amp;PlusMinus'!$B$7:$E$912, 3, FALSE))</f>
        <v>C</v>
      </c>
      <c r="M571" s="11" t="str">
        <f>IF(ISBLANK(VLOOKUP(B571, 'SOG&amp;PlusMinus'!$B$7:$E$912, 4, FALSE)), "", VLOOKUP(B571, 'SOG&amp;PlusMinus'!$B$7:$E$912, 4, FALSE))</f>
        <v/>
      </c>
      <c r="N571" s="71">
        <f>VLOOKUP($B571, Paste!$A$3:$H$933, 5, FALSE)</f>
        <v>49.756097560975611</v>
      </c>
      <c r="O571" s="11">
        <f>IF(ISERROR(VLOOKUP(B571, Paste!$AB$3:$AE$2349, 3, FALSE)), "", VLOOKUP(B571, Paste!$AB$3:$AE$2349, 3, FALSE))</f>
        <v>105</v>
      </c>
      <c r="P571" s="11">
        <f>IF(ISERROR(VLOOKUP(B571, Paste!$AB$3:$AC$2343, 2, FALSE)), "", VLOOKUP(B571, Paste!$AB$3:$AC$2343, 2, FALSE))</f>
        <v>96</v>
      </c>
      <c r="Q571" s="11">
        <f>IF(ISERROR(VLOOKUP(B571, Paste!$AB$3:$AE$2349, 4, FALSE)), "", VLOOKUP(B571, Paste!$AB$3:$AE$2349, 4, FALSE))</f>
        <v>68</v>
      </c>
      <c r="R571" s="11" t="str">
        <f>IF(ISERROR(VLOOKUP(B571, Paste!$N$3:$N$250, 1, FALSE)), "", VLOOKUP(B571, Paste!$N$3:$O$250, 2, FALSE))</f>
        <v/>
      </c>
      <c r="S571" s="27">
        <f>VLOOKUP($B571, Paste!$W$3:$Z$10064, IF($H$4="Cap Hit",3, IF($H$4="AAV", 4, 2)), FALSE)</f>
        <v>5.55</v>
      </c>
      <c r="T571" s="11" t="str">
        <f>IF(ISERROR(VLOOKUP(B571, Paste!$Q$3:$Q$245, 1, FALSE)), "", VLOOKUP(B571, Paste!$Q$3:$R$245, 2, FALSE))</f>
        <v>Y</v>
      </c>
      <c r="U571" s="18" t="str">
        <f>IF(VLOOKUP(B571, 'Points&amp;Potential'!$B$7:$O$943, 14, FALSE)=0, "", VLOOKUP(B571, 'Points&amp;Potential'!$B$7:$O$943, 14, FALSE))</f>
        <v/>
      </c>
      <c r="V571" s="7" t="str">
        <f>IF(ISERROR(VLOOKUP(B571, Paste!$T$3:$T$1045, 1, FALSE)), "", VLOOKUP(B571, Paste!$T$3:$U$1144, 2, FALSE))</f>
        <v/>
      </c>
    </row>
    <row r="572" spans="1:22">
      <c r="A572" s="11">
        <v>566</v>
      </c>
      <c r="B572" s="67" t="s">
        <v>596</v>
      </c>
      <c r="C572" s="11">
        <f>VLOOKUP(B572, Paste!$AG$3:$AH$2083, 2, FALSE)</f>
        <v>27.5</v>
      </c>
      <c r="D572" s="11" t="str">
        <f>VLOOKUP($B572, Paste!$A$3:$H$933, 6, FALSE)</f>
        <v>LD</v>
      </c>
      <c r="E572" s="11">
        <f>IFERROR(VLOOKUP($B572, Paste!$J$3:$L$933, 3, FALSE), "")</f>
        <v>28</v>
      </c>
      <c r="F572" s="11">
        <f>IFERROR(VLOOKUP($B572, Paste!$J$3:$L$933, 2, FALSE), "")</f>
        <v>40</v>
      </c>
      <c r="G572" s="11" t="str">
        <f>VLOOKUP($B572, Paste!$A$3:$H$933, 8, FALSE)</f>
        <v>NSH</v>
      </c>
      <c r="H572" s="71">
        <f>VLOOKUP($B572, Paste!$A$3:$H$933, 2, FALSE)</f>
        <v>69.666666666666671</v>
      </c>
      <c r="I572" s="71">
        <f>VLOOKUP($B572, Paste!$A$3:$H$933, 3, FALSE)</f>
        <v>3.4315122965545792</v>
      </c>
      <c r="J572" s="71">
        <f t="shared" si="8"/>
        <v>11.574776721963943</v>
      </c>
      <c r="K572" s="71">
        <f>VLOOKUP($B572, Paste!$A$3:$H$933, 4, FALSE)</f>
        <v>15.006289018518522</v>
      </c>
      <c r="L572" s="11" t="str">
        <f>IF(ISBLANK(VLOOKUP(B572, 'SOG&amp;PlusMinus'!$B$7:$E$912, 3, FALSE)), "", VLOOKUP(B572,'SOG&amp;PlusMinus'!$B$7:$E$912, 3, FALSE))</f>
        <v>D</v>
      </c>
      <c r="M572" s="11" t="str">
        <f>IF(ISBLANK(VLOOKUP(B572, 'SOG&amp;PlusMinus'!$B$7:$E$912, 4, FALSE)), "", VLOOKUP(B572, 'SOG&amp;PlusMinus'!$B$7:$E$912, 4, FALSE))</f>
        <v/>
      </c>
      <c r="N572" s="71">
        <f>VLOOKUP($B572, Paste!$A$3:$H$933, 5, FALSE)</f>
        <v>44.614121510673236</v>
      </c>
      <c r="O572" s="11">
        <f>IF(ISERROR(VLOOKUP(B572, Paste!$AB$3:$AE$2349, 3, FALSE)), "", VLOOKUP(B572, Paste!$AB$3:$AE$2349, 3, FALSE))</f>
        <v>84</v>
      </c>
      <c r="P572" s="11">
        <f>IF(ISERROR(VLOOKUP(B572, Paste!$AB$3:$AC$2343, 2, FALSE)), "", VLOOKUP(B572, Paste!$AB$3:$AC$2343, 2, FALSE))</f>
        <v>77</v>
      </c>
      <c r="Q572" s="11">
        <f>IF(ISERROR(VLOOKUP(B572, Paste!$AB$3:$AE$2349, 4, FALSE)), "", VLOOKUP(B572, Paste!$AB$3:$AE$2349, 4, FALSE))</f>
        <v>70</v>
      </c>
      <c r="R572" s="11" t="str">
        <f>IF(ISERROR(VLOOKUP(B572, Paste!$N$3:$N$250, 1, FALSE)), "", VLOOKUP(B572, Paste!$N$3:$O$250, 2, FALSE))</f>
        <v/>
      </c>
      <c r="S572" s="27">
        <f>VLOOKUP($B572, Paste!$W$3:$Z$10064, IF($H$4="Cap Hit",3, IF($H$4="AAV", 4, 2)), FALSE)</f>
        <v>5.5</v>
      </c>
      <c r="T572" s="11" t="str">
        <f>IF(ISERROR(VLOOKUP(B572, Paste!$Q$3:$Q$245, 1, FALSE)), "", VLOOKUP(B572, Paste!$Q$3:$R$245, 2, FALSE))</f>
        <v>Y</v>
      </c>
      <c r="U572" s="18" t="str">
        <f>IF(VLOOKUP(B572, 'Points&amp;Potential'!$B$7:$O$943, 14, FALSE)=0, "", VLOOKUP(B572, 'Points&amp;Potential'!$B$7:$O$943, 14, FALSE))</f>
        <v/>
      </c>
      <c r="V572" s="7" t="str">
        <f>IF(ISERROR(VLOOKUP(B572, Paste!$T$3:$T$1045, 1, FALSE)), "", VLOOKUP(B572, Paste!$T$3:$U$1144, 2, FALSE))</f>
        <v/>
      </c>
    </row>
    <row r="573" spans="1:22">
      <c r="A573" s="11">
        <v>567</v>
      </c>
      <c r="B573" s="67" t="s">
        <v>597</v>
      </c>
      <c r="C573" s="11">
        <f>VLOOKUP(B573, Paste!$AG$3:$AH$2083, 2, FALSE)</f>
        <v>32.4</v>
      </c>
      <c r="D573" s="11" t="str">
        <f>VLOOKUP($B573, Paste!$A$3:$H$933, 6, FALSE)</f>
        <v>LD</v>
      </c>
      <c r="E573" s="11" t="str">
        <f>IFERROR(VLOOKUP($B573, Paste!$J$3:$L$933, 3, FALSE), "")</f>
        <v/>
      </c>
      <c r="F573" s="11" t="str">
        <f>IFERROR(VLOOKUP($B573, Paste!$J$3:$L$933, 2, FALSE), "")</f>
        <v/>
      </c>
      <c r="G573" s="11" t="str">
        <f>VLOOKUP($B573, Paste!$A$3:$H$933, 8, FALSE)</f>
        <v>COL</v>
      </c>
      <c r="H573" s="71">
        <f>VLOOKUP($B573, Paste!$A$3:$H$933, 2, FALSE)</f>
        <v>84.333333333333329</v>
      </c>
      <c r="I573" s="71">
        <f>VLOOKUP($B573, Paste!$A$3:$H$933, 3, FALSE)</f>
        <v>3.4746997170570424</v>
      </c>
      <c r="J573" s="71">
        <f t="shared" si="8"/>
        <v>11.450343749609624</v>
      </c>
      <c r="K573" s="71">
        <f>VLOOKUP($B573, Paste!$A$3:$H$933, 4, FALSE)</f>
        <v>14.925043466666667</v>
      </c>
      <c r="L573" s="11" t="str">
        <f>IF(ISBLANK(VLOOKUP(B573, 'SOG&amp;PlusMinus'!$B$7:$E$912, 3, FALSE)), "", VLOOKUP(B573,'SOG&amp;PlusMinus'!$B$7:$E$912, 3, FALSE))</f>
        <v>A</v>
      </c>
      <c r="M573" s="11" t="str">
        <f>IF(ISBLANK(VLOOKUP(B573, 'SOG&amp;PlusMinus'!$B$7:$E$912, 4, FALSE)), "", VLOOKUP(B573, 'SOG&amp;PlusMinus'!$B$7:$E$912, 4, FALSE))</f>
        <v/>
      </c>
      <c r="N573" s="71">
        <f>VLOOKUP($B573, Paste!$A$3:$H$933, 5, FALSE)</f>
        <v>29.363022941970311</v>
      </c>
      <c r="O573" s="11">
        <f>IF(ISERROR(VLOOKUP(B573, Paste!$AB$3:$AE$2349, 3, FALSE)), "", VLOOKUP(B573, Paste!$AB$3:$AE$2349, 3, FALSE))</f>
        <v>25</v>
      </c>
      <c r="P573" s="11">
        <f>IF(ISERROR(VLOOKUP(B573, Paste!$AB$3:$AC$2343, 2, FALSE)), "", VLOOKUP(B573, Paste!$AB$3:$AC$2343, 2, FALSE))</f>
        <v>114</v>
      </c>
      <c r="Q573" s="11">
        <f>IF(ISERROR(VLOOKUP(B573, Paste!$AB$3:$AE$2349, 4, FALSE)), "", VLOOKUP(B573, Paste!$AB$3:$AE$2349, 4, FALSE))</f>
        <v>101</v>
      </c>
      <c r="R573" s="11" t="str">
        <f>IF(ISERROR(VLOOKUP(B573, Paste!$N$3:$N$250, 1, FALSE)), "", VLOOKUP(B573, Paste!$N$3:$O$250, 2, FALSE))</f>
        <v/>
      </c>
      <c r="S573" s="27">
        <f>VLOOKUP($B573, Paste!$W$3:$Z$10064, IF($H$4="Cap Hit",3, IF($H$4="AAV", 4, 2)), FALSE)</f>
        <v>4.5</v>
      </c>
      <c r="T573" s="11" t="str">
        <f>IF(ISERROR(VLOOKUP(B573, Paste!$Q$3:$Q$245, 1, FALSE)), "", VLOOKUP(B573, Paste!$Q$3:$R$245, 2, FALSE))</f>
        <v/>
      </c>
      <c r="U573" s="18" t="str">
        <f>IF(VLOOKUP(B573, 'Points&amp;Potential'!$B$7:$O$943, 14, FALSE)=0, "", VLOOKUP(B573, 'Points&amp;Potential'!$B$7:$O$943, 14, FALSE))</f>
        <v/>
      </c>
      <c r="V573" s="7" t="str">
        <f>IF(ISERROR(VLOOKUP(B573, Paste!$T$3:$T$1045, 1, FALSE)), "", VLOOKUP(B573, Paste!$T$3:$U$1144, 2, FALSE))</f>
        <v/>
      </c>
    </row>
    <row r="574" spans="1:22">
      <c r="A574" s="11">
        <v>568</v>
      </c>
      <c r="B574" s="67" t="s">
        <v>598</v>
      </c>
      <c r="C574" s="11">
        <f>VLOOKUP(B574, Paste!$AG$3:$AH$2083, 2, FALSE)</f>
        <v>29.9</v>
      </c>
      <c r="D574" s="11" t="str">
        <f>VLOOKUP($B574, Paste!$A$3:$H$933, 6, FALSE)</f>
        <v>LD</v>
      </c>
      <c r="E574" s="11" t="str">
        <f>IFERROR(VLOOKUP($B574, Paste!$J$3:$L$933, 3, FALSE), "")</f>
        <v/>
      </c>
      <c r="F574" s="11" t="str">
        <f>IFERROR(VLOOKUP($B574, Paste!$J$3:$L$933, 2, FALSE), "")</f>
        <v/>
      </c>
      <c r="G574" s="11" t="str">
        <f>VLOOKUP($B574, Paste!$A$3:$H$933, 8, FALSE)</f>
        <v>FLA</v>
      </c>
      <c r="H574" s="71">
        <f>VLOOKUP($B574, Paste!$A$3:$H$933, 2, FALSE)</f>
        <v>64</v>
      </c>
      <c r="I574" s="71">
        <f>VLOOKUP($B574, Paste!$A$3:$H$933, 3, FALSE)</f>
        <v>4.0602389954029929</v>
      </c>
      <c r="J574" s="71">
        <f t="shared" si="8"/>
        <v>10.75434260459701</v>
      </c>
      <c r="K574" s="71">
        <f>VLOOKUP($B574, Paste!$A$3:$H$933, 4, FALSE)</f>
        <v>14.814581600000004</v>
      </c>
      <c r="L574" s="11" t="str">
        <f>IF(ISBLANK(VLOOKUP(B574, 'SOG&amp;PlusMinus'!$B$7:$E$912, 3, FALSE)), "", VLOOKUP(B574,'SOG&amp;PlusMinus'!$B$7:$E$912, 3, FALSE))</f>
        <v>C</v>
      </c>
      <c r="M574" s="11" t="str">
        <f>IF(ISBLANK(VLOOKUP(B574, 'SOG&amp;PlusMinus'!$B$7:$E$912, 4, FALSE)), "", VLOOKUP(B574, 'SOG&amp;PlusMinus'!$B$7:$E$912, 4, FALSE))</f>
        <v/>
      </c>
      <c r="N574" s="71">
        <f>VLOOKUP($B574, Paste!$A$3:$H$933, 5, FALSE)</f>
        <v>26.666666666666668</v>
      </c>
      <c r="O574" s="11">
        <f>IF(ISERROR(VLOOKUP(B574, Paste!$AB$3:$AE$2349, 3, FALSE)), "", VLOOKUP(B574, Paste!$AB$3:$AE$2349, 3, FALSE))</f>
        <v>77</v>
      </c>
      <c r="P574" s="11">
        <f>IF(ISERROR(VLOOKUP(B574, Paste!$AB$3:$AC$2343, 2, FALSE)), "", VLOOKUP(B574, Paste!$AB$3:$AC$2343, 2, FALSE))</f>
        <v>54</v>
      </c>
      <c r="Q574" s="11">
        <f>IF(ISERROR(VLOOKUP(B574, Paste!$AB$3:$AE$2349, 4, FALSE)), "", VLOOKUP(B574, Paste!$AB$3:$AE$2349, 4, FALSE))</f>
        <v>83</v>
      </c>
      <c r="R574" s="11" t="str">
        <f>IF(ISERROR(VLOOKUP(B574, Paste!$N$3:$N$250, 1, FALSE)), "", VLOOKUP(B574, Paste!$N$3:$O$250, 2, FALSE))</f>
        <v/>
      </c>
      <c r="S574" s="27">
        <f>VLOOKUP($B574, Paste!$W$3:$Z$10064, IF($H$4="Cap Hit",3, IF($H$4="AAV", 4, 2)), FALSE)</f>
        <v>0.875</v>
      </c>
      <c r="T574" s="11" t="str">
        <f>IF(ISERROR(VLOOKUP(B574, Paste!$Q$3:$Q$245, 1, FALSE)), "", VLOOKUP(B574, Paste!$Q$3:$R$245, 2, FALSE))</f>
        <v/>
      </c>
      <c r="U574" s="18" t="str">
        <f>IF(VLOOKUP(B574, 'Points&amp;Potential'!$B$7:$O$943, 14, FALSE)=0, "", VLOOKUP(B574, 'Points&amp;Potential'!$B$7:$O$943, 14, FALSE))</f>
        <v/>
      </c>
      <c r="V574" s="7" t="str">
        <f>IF(ISERROR(VLOOKUP(B574, Paste!$T$3:$T$1045, 1, FALSE)), "", VLOOKUP(B574, Paste!$T$3:$U$1144, 2, FALSE))</f>
        <v/>
      </c>
    </row>
    <row r="575" spans="1:22">
      <c r="A575" s="11">
        <v>569</v>
      </c>
      <c r="B575" s="67" t="s">
        <v>599</v>
      </c>
      <c r="C575" s="11">
        <f>VLOOKUP(B575, Paste!$AG$3:$AH$2083, 2, FALSE)</f>
        <v>32.4</v>
      </c>
      <c r="D575" s="11" t="str">
        <f>VLOOKUP($B575, Paste!$A$3:$H$933, 6, FALSE)</f>
        <v>LD</v>
      </c>
      <c r="E575" s="11">
        <f>IFERROR(VLOOKUP($B575, Paste!$J$3:$L$933, 3, FALSE), "")</f>
        <v>25</v>
      </c>
      <c r="F575" s="11">
        <f>IFERROR(VLOOKUP($B575, Paste!$J$3:$L$933, 2, FALSE), "")</f>
        <v>42</v>
      </c>
      <c r="G575" s="11" t="str">
        <f>VLOOKUP($B575, Paste!$A$3:$H$933, 8, FALSE)</f>
        <v>UFA</v>
      </c>
      <c r="H575" s="71">
        <f>VLOOKUP($B575, Paste!$A$3:$H$933, 2, FALSE)</f>
        <v>73.333333333333329</v>
      </c>
      <c r="I575" s="71">
        <f>VLOOKUP($B575, Paste!$A$3:$H$933, 3, FALSE)</f>
        <v>1.1223692177815561</v>
      </c>
      <c r="J575" s="71">
        <f t="shared" si="8"/>
        <v>13.679918282218441</v>
      </c>
      <c r="K575" s="71">
        <f>VLOOKUP($B575, Paste!$A$3:$H$933, 4, FALSE)</f>
        <v>14.802287499999997</v>
      </c>
      <c r="L575" s="11" t="str">
        <f>IF(ISBLANK(VLOOKUP(B575, 'SOG&amp;PlusMinus'!$B$7:$E$912, 3, FALSE)), "", VLOOKUP(B575,'SOG&amp;PlusMinus'!$B$7:$E$912, 3, FALSE))</f>
        <v>C</v>
      </c>
      <c r="M575" s="11" t="str">
        <f>IF(ISBLANK(VLOOKUP(B575, 'SOG&amp;PlusMinus'!$B$7:$E$912, 4, FALSE)), "", VLOOKUP(B575, 'SOG&amp;PlusMinus'!$B$7:$E$912, 4, FALSE))</f>
        <v/>
      </c>
      <c r="N575" s="71">
        <f>VLOOKUP($B575, Paste!$A$3:$H$933, 5, FALSE)</f>
        <v>29.127725856697818</v>
      </c>
      <c r="O575" s="11" t="str">
        <f>IF(ISERROR(VLOOKUP(B575, Paste!$AB$3:$AE$2349, 3, FALSE)), "", VLOOKUP(B575, Paste!$AB$3:$AE$2349, 3, FALSE))</f>
        <v/>
      </c>
      <c r="P575" s="11" t="str">
        <f>IF(ISERROR(VLOOKUP(B575, Paste!$AB$3:$AC$2343, 2, FALSE)), "", VLOOKUP(B575, Paste!$AB$3:$AC$2343, 2, FALSE))</f>
        <v/>
      </c>
      <c r="Q575" s="11" t="str">
        <f>IF(ISERROR(VLOOKUP(B575, Paste!$AB$3:$AE$2349, 4, FALSE)), "", VLOOKUP(B575, Paste!$AB$3:$AE$2349, 4, FALSE))</f>
        <v/>
      </c>
      <c r="R575" s="11" t="str">
        <f>IF(ISERROR(VLOOKUP(B575, Paste!$N$3:$N$250, 1, FALSE)), "", VLOOKUP(B575, Paste!$N$3:$O$250, 2, FALSE))</f>
        <v/>
      </c>
      <c r="S575" s="27" t="e">
        <f>VLOOKUP($B575, Paste!$W$3:$Z$10064, IF($H$4="Cap Hit",3, IF($H$4="AAV", 4, 2)), FALSE)</f>
        <v>#N/A</v>
      </c>
      <c r="T575" s="11" t="str">
        <f>IF(ISERROR(VLOOKUP(B575, Paste!$Q$3:$Q$245, 1, FALSE)), "", VLOOKUP(B575, Paste!$Q$3:$R$245, 2, FALSE))</f>
        <v/>
      </c>
      <c r="U575" s="18" t="str">
        <f>IF(VLOOKUP(B575, 'Points&amp;Potential'!$B$7:$O$943, 14, FALSE)=0, "", VLOOKUP(B575, 'Points&amp;Potential'!$B$7:$O$943, 14, FALSE))</f>
        <v/>
      </c>
      <c r="V575" s="7" t="str">
        <f>IF(ISERROR(VLOOKUP(B575, Paste!$T$3:$T$1045, 1, FALSE)), "", VLOOKUP(B575, Paste!$T$3:$U$1144, 2, FALSE))</f>
        <v/>
      </c>
    </row>
    <row r="576" spans="1:22">
      <c r="A576" s="11">
        <v>570</v>
      </c>
      <c r="B576" s="67" t="s">
        <v>600</v>
      </c>
      <c r="C576" s="11">
        <f>VLOOKUP(B576, Paste!$AG$3:$AH$2083, 2, FALSE)</f>
        <v>34.799999999999997</v>
      </c>
      <c r="D576" s="11" t="str">
        <f>VLOOKUP($B576, Paste!$A$3:$H$933, 6, FALSE)</f>
        <v>LD</v>
      </c>
      <c r="E576" s="11" t="str">
        <f>IFERROR(VLOOKUP($B576, Paste!$J$3:$L$933, 3, FALSE), "")</f>
        <v/>
      </c>
      <c r="F576" s="11" t="str">
        <f>IFERROR(VLOOKUP($B576, Paste!$J$3:$L$933, 2, FALSE), "")</f>
        <v/>
      </c>
      <c r="G576" s="11" t="str">
        <f>VLOOKUP($B576, Paste!$A$3:$H$933, 8, FALSE)</f>
        <v>LAK</v>
      </c>
      <c r="H576" s="71">
        <f>VLOOKUP($B576, Paste!$A$3:$H$933, 2, FALSE)</f>
        <v>82.666666666666671</v>
      </c>
      <c r="I576" s="71">
        <f>VLOOKUP($B576, Paste!$A$3:$H$933, 3, FALSE)</f>
        <v>3.6125289980626114</v>
      </c>
      <c r="J576" s="71">
        <f t="shared" si="8"/>
        <v>11.08079055193739</v>
      </c>
      <c r="K576" s="71">
        <f>VLOOKUP($B576, Paste!$A$3:$H$933, 4, FALSE)</f>
        <v>14.693319550000002</v>
      </c>
      <c r="L576" s="11" t="str">
        <f>IF(ISBLANK(VLOOKUP(B576, 'SOG&amp;PlusMinus'!$B$7:$E$912, 3, FALSE)), "", VLOOKUP(B576,'SOG&amp;PlusMinus'!$B$7:$E$912, 3, FALSE))</f>
        <v>C</v>
      </c>
      <c r="M576" s="11" t="str">
        <f>IF(ISBLANK(VLOOKUP(B576, 'SOG&amp;PlusMinus'!$B$7:$E$912, 4, FALSE)), "", VLOOKUP(B576, 'SOG&amp;PlusMinus'!$B$7:$E$912, 4, FALSE))</f>
        <v/>
      </c>
      <c r="N576" s="71">
        <f>VLOOKUP($B576, Paste!$A$3:$H$933, 5, FALSE)</f>
        <v>19.12947658402204</v>
      </c>
      <c r="O576" s="11">
        <f>IF(ISERROR(VLOOKUP(B576, Paste!$AB$3:$AE$2349, 3, FALSE)), "", VLOOKUP(B576, Paste!$AB$3:$AE$2349, 3, FALSE))</f>
        <v>41</v>
      </c>
      <c r="P576" s="11">
        <f>IF(ISERROR(VLOOKUP(B576, Paste!$AB$3:$AC$2343, 2, FALSE)), "", VLOOKUP(B576, Paste!$AB$3:$AC$2343, 2, FALSE))</f>
        <v>99</v>
      </c>
      <c r="Q576" s="11">
        <f>IF(ISERROR(VLOOKUP(B576, Paste!$AB$3:$AE$2349, 4, FALSE)), "", VLOOKUP(B576, Paste!$AB$3:$AE$2349, 4, FALSE))</f>
        <v>58</v>
      </c>
      <c r="R576" s="11" t="str">
        <f>IF(ISERROR(VLOOKUP(B576, Paste!$N$3:$N$250, 1, FALSE)), "", VLOOKUP(B576, Paste!$N$3:$O$250, 2, FALSE))</f>
        <v/>
      </c>
      <c r="S576" s="27">
        <f>VLOOKUP($B576, Paste!$W$3:$Z$10064, IF($H$4="Cap Hit",3, IF($H$4="AAV", 4, 2)), FALSE)</f>
        <v>4</v>
      </c>
      <c r="T576" s="11" t="str">
        <f>IF(ISERROR(VLOOKUP(B576, Paste!$Q$3:$Q$245, 1, FALSE)), "", VLOOKUP(B576, Paste!$Q$3:$R$245, 2, FALSE))</f>
        <v/>
      </c>
      <c r="U576" s="18" t="str">
        <f>IF(VLOOKUP(B576, 'Points&amp;Potential'!$B$7:$O$943, 14, FALSE)=0, "", VLOOKUP(B576, 'Points&amp;Potential'!$B$7:$O$943, 14, FALSE))</f>
        <v/>
      </c>
      <c r="V576" s="7" t="str">
        <f>IF(ISERROR(VLOOKUP(B576, Paste!$T$3:$T$1045, 1, FALSE)), "", VLOOKUP(B576, Paste!$T$3:$U$1144, 2, FALSE))</f>
        <v/>
      </c>
    </row>
    <row r="577" spans="1:22">
      <c r="A577" s="11">
        <v>571</v>
      </c>
      <c r="B577" s="67" t="s">
        <v>601</v>
      </c>
      <c r="C577" s="11">
        <f>VLOOKUP(B577, Paste!$AG$3:$AH$2083, 2, FALSE)</f>
        <v>35.700000000000003</v>
      </c>
      <c r="D577" s="11" t="str">
        <f>VLOOKUP($B577, Paste!$A$3:$H$933, 6, FALSE)</f>
        <v>RD</v>
      </c>
      <c r="E577" s="11" t="str">
        <f>IFERROR(VLOOKUP($B577, Paste!$J$3:$L$933, 3, FALSE), "")</f>
        <v/>
      </c>
      <c r="F577" s="11" t="str">
        <f>IFERROR(VLOOKUP($B577, Paste!$J$3:$L$933, 2, FALSE), "")</f>
        <v/>
      </c>
      <c r="G577" s="11" t="str">
        <f>VLOOKUP($B577, Paste!$A$3:$H$933, 8, FALSE)</f>
        <v>ANA</v>
      </c>
      <c r="H577" s="71">
        <f>VLOOKUP($B577, Paste!$A$3:$H$933, 2, FALSE)</f>
        <v>72</v>
      </c>
      <c r="I577" s="71">
        <f>VLOOKUP($B577, Paste!$A$3:$H$933, 3, FALSE)</f>
        <v>3.1844830665842627</v>
      </c>
      <c r="J577" s="71">
        <f t="shared" si="8"/>
        <v>11.397443383415737</v>
      </c>
      <c r="K577" s="71">
        <f>VLOOKUP($B577, Paste!$A$3:$H$933, 4, FALSE)</f>
        <v>14.581926450000001</v>
      </c>
      <c r="L577" s="11" t="str">
        <f>IF(ISBLANK(VLOOKUP(B577, 'SOG&amp;PlusMinus'!$B$7:$E$912, 3, FALSE)), "", VLOOKUP(B577,'SOG&amp;PlusMinus'!$B$7:$E$912, 3, FALSE))</f>
        <v>C</v>
      </c>
      <c r="M577" s="11" t="str">
        <f>IF(ISBLANK(VLOOKUP(B577, 'SOG&amp;PlusMinus'!$B$7:$E$912, 4, FALSE)), "", VLOOKUP(B577, 'SOG&amp;PlusMinus'!$B$7:$E$912, 4, FALSE))</f>
        <v/>
      </c>
      <c r="N577" s="71">
        <f>VLOOKUP($B577, Paste!$A$3:$H$933, 5, FALSE)</f>
        <v>13.028571428571428</v>
      </c>
      <c r="O577" s="11">
        <f>IF(ISERROR(VLOOKUP(B577, Paste!$AB$3:$AE$2349, 3, FALSE)), "", VLOOKUP(B577, Paste!$AB$3:$AE$2349, 3, FALSE))</f>
        <v>56</v>
      </c>
      <c r="P577" s="11">
        <f>IF(ISERROR(VLOOKUP(B577, Paste!$AB$3:$AC$2343, 2, FALSE)), "", VLOOKUP(B577, Paste!$AB$3:$AC$2343, 2, FALSE))</f>
        <v>94</v>
      </c>
      <c r="Q577" s="11">
        <f>IF(ISERROR(VLOOKUP(B577, Paste!$AB$3:$AE$2349, 4, FALSE)), "", VLOOKUP(B577, Paste!$AB$3:$AE$2349, 4, FALSE))</f>
        <v>58</v>
      </c>
      <c r="R577" s="11" t="str">
        <f>IF(ISERROR(VLOOKUP(B577, Paste!$N$3:$N$250, 1, FALSE)), "", VLOOKUP(B577, Paste!$N$3:$O$250, 2, FALSE))</f>
        <v/>
      </c>
      <c r="S577" s="27">
        <f>VLOOKUP($B577, Paste!$W$3:$Z$10064, IF($H$4="Cap Hit",3, IF($H$4="AAV", 4, 2)), FALSE)</f>
        <v>2.25</v>
      </c>
      <c r="T577" s="11" t="str">
        <f>IF(ISERROR(VLOOKUP(B577, Paste!$Q$3:$Q$245, 1, FALSE)), "", VLOOKUP(B577, Paste!$Q$3:$R$245, 2, FALSE))</f>
        <v/>
      </c>
      <c r="U577" s="18" t="str">
        <f>IF(VLOOKUP(B577, 'Points&amp;Potential'!$B$7:$O$943, 14, FALSE)=0, "", VLOOKUP(B577, 'Points&amp;Potential'!$B$7:$O$943, 14, FALSE))</f>
        <v/>
      </c>
      <c r="V577" s="7" t="str">
        <f>IF(ISERROR(VLOOKUP(B577, Paste!$T$3:$T$1045, 1, FALSE)), "", VLOOKUP(B577, Paste!$T$3:$U$1144, 2, FALSE))</f>
        <v/>
      </c>
    </row>
    <row r="578" spans="1:22">
      <c r="A578" s="11">
        <v>572</v>
      </c>
      <c r="B578" s="67" t="s">
        <v>602</v>
      </c>
      <c r="C578" s="11">
        <f>VLOOKUP(B578, Paste!$AG$3:$AH$2083, 2, FALSE)</f>
        <v>34.4</v>
      </c>
      <c r="D578" s="11" t="str">
        <f>VLOOKUP($B578, Paste!$A$3:$H$933, 6, FALSE)</f>
        <v>C</v>
      </c>
      <c r="E578" s="11" t="str">
        <f>IFERROR(VLOOKUP($B578, Paste!$J$3:$L$933, 3, FALSE), "")</f>
        <v/>
      </c>
      <c r="F578" s="11" t="str">
        <f>IFERROR(VLOOKUP($B578, Paste!$J$3:$L$933, 2, FALSE), "")</f>
        <v/>
      </c>
      <c r="G578" s="11" t="str">
        <f>VLOOKUP($B578, Paste!$A$3:$H$933, 8, FALSE)</f>
        <v>BUF</v>
      </c>
      <c r="H578" s="71">
        <f>VLOOKUP($B578, Paste!$A$3:$H$933, 2, FALSE)</f>
        <v>78.666666666666671</v>
      </c>
      <c r="I578" s="71">
        <f>VLOOKUP($B578, Paste!$A$3:$H$933, 3, FALSE)</f>
        <v>8.3644136820224642</v>
      </c>
      <c r="J578" s="71">
        <f t="shared" si="8"/>
        <v>6.2020471513108681</v>
      </c>
      <c r="K578" s="71">
        <f>VLOOKUP($B578, Paste!$A$3:$H$933, 4, FALSE)</f>
        <v>14.566460833333332</v>
      </c>
      <c r="L578" s="11" t="str">
        <f>IF(ISBLANK(VLOOKUP(B578, 'SOG&amp;PlusMinus'!$B$7:$E$912, 3, FALSE)), "", VLOOKUP(B578,'SOG&amp;PlusMinus'!$B$7:$E$912, 3, FALSE))</f>
        <v>C</v>
      </c>
      <c r="M578" s="11" t="str">
        <f>IF(ISBLANK(VLOOKUP(B578, 'SOG&amp;PlusMinus'!$B$7:$E$912, 4, FALSE)), "", VLOOKUP(B578, 'SOG&amp;PlusMinus'!$B$7:$E$912, 4, FALSE))</f>
        <v/>
      </c>
      <c r="N578" s="71">
        <f>VLOOKUP($B578, Paste!$A$3:$H$933, 5, FALSE)</f>
        <v>76.956521739130437</v>
      </c>
      <c r="O578" s="11">
        <f>IF(ISERROR(VLOOKUP(B578, Paste!$AB$3:$AE$2349, 3, FALSE)), "", VLOOKUP(B578, Paste!$AB$3:$AE$2349, 3, FALSE))</f>
        <v>102</v>
      </c>
      <c r="P578" s="11">
        <f>IF(ISERROR(VLOOKUP(B578, Paste!$AB$3:$AC$2343, 2, FALSE)), "", VLOOKUP(B578, Paste!$AB$3:$AC$2343, 2, FALSE))</f>
        <v>39</v>
      </c>
      <c r="Q578" s="11">
        <f>IF(ISERROR(VLOOKUP(B578, Paste!$AB$3:$AE$2349, 4, FALSE)), "", VLOOKUP(B578, Paste!$AB$3:$AE$2349, 4, FALSE))</f>
        <v>71</v>
      </c>
      <c r="R578" s="11" t="str">
        <f>IF(ISERROR(VLOOKUP(B578, Paste!$N$3:$N$250, 1, FALSE)), "", VLOOKUP(B578, Paste!$N$3:$O$250, 2, FALSE))</f>
        <v/>
      </c>
      <c r="S578" s="27">
        <f>VLOOKUP($B578, Paste!$W$3:$Z$10064, IF($H$4="Cap Hit",3, IF($H$4="AAV", 4, 2)), FALSE)</f>
        <v>1</v>
      </c>
      <c r="T578" s="11" t="str">
        <f>IF(ISERROR(VLOOKUP(B578, Paste!$Q$3:$Q$245, 1, FALSE)), "", VLOOKUP(B578, Paste!$Q$3:$R$245, 2, FALSE))</f>
        <v/>
      </c>
      <c r="U578" s="18" t="str">
        <f>IF(VLOOKUP(B578, 'Points&amp;Potential'!$B$7:$O$943, 14, FALSE)=0, "", VLOOKUP(B578, 'Points&amp;Potential'!$B$7:$O$943, 14, FALSE))</f>
        <v/>
      </c>
      <c r="V578" s="7" t="str">
        <f>IF(ISERROR(VLOOKUP(B578, Paste!$T$3:$T$1045, 1, FALSE)), "", VLOOKUP(B578, Paste!$T$3:$U$1144, 2, FALSE))</f>
        <v/>
      </c>
    </row>
    <row r="579" spans="1:22">
      <c r="A579" s="11">
        <v>573</v>
      </c>
      <c r="B579" s="67" t="s">
        <v>603</v>
      </c>
      <c r="C579" s="11">
        <f>VLOOKUP(B579, Paste!$AG$3:$AH$2083, 2, FALSE)</f>
        <v>34.799999999999997</v>
      </c>
      <c r="D579" s="11" t="str">
        <f>VLOOKUP($B579, Paste!$A$3:$H$933, 6, FALSE)</f>
        <v>LW</v>
      </c>
      <c r="E579" s="11" t="str">
        <f>IFERROR(VLOOKUP($B579, Paste!$J$3:$L$933, 3, FALSE), "")</f>
        <v/>
      </c>
      <c r="F579" s="11" t="str">
        <f>IFERROR(VLOOKUP($B579, Paste!$J$3:$L$933, 2, FALSE), "")</f>
        <v/>
      </c>
      <c r="G579" s="11" t="str">
        <f>VLOOKUP($B579, Paste!$A$3:$H$933, 8, FALSE)</f>
        <v>MIN</v>
      </c>
      <c r="H579" s="71">
        <f>VLOOKUP($B579, Paste!$A$3:$H$933, 2, FALSE)</f>
        <v>64.666666666666657</v>
      </c>
      <c r="I579" s="71">
        <f>VLOOKUP($B579, Paste!$A$3:$H$933, 3, FALSE)</f>
        <v>11.23222830740688</v>
      </c>
      <c r="J579" s="71">
        <f t="shared" si="8"/>
        <v>3.3000314703708966</v>
      </c>
      <c r="K579" s="71">
        <f>VLOOKUP($B579, Paste!$A$3:$H$933, 4, FALSE)</f>
        <v>14.532259777777776</v>
      </c>
      <c r="L579" s="11" t="str">
        <f>IF(ISBLANK(VLOOKUP(B579, 'SOG&amp;PlusMinus'!$B$7:$E$912, 3, FALSE)), "", VLOOKUP(B579,'SOG&amp;PlusMinus'!$B$7:$E$912, 3, FALSE))</f>
        <v>D</v>
      </c>
      <c r="M579" s="11" t="str">
        <f>IF(ISBLANK(VLOOKUP(B579, 'SOG&amp;PlusMinus'!$B$7:$E$912, 4, FALSE)), "", VLOOKUP(B579, 'SOG&amp;PlusMinus'!$B$7:$E$912, 4, FALSE))</f>
        <v/>
      </c>
      <c r="N579" s="71">
        <f>VLOOKUP($B579, Paste!$A$3:$H$933, 5, FALSE)</f>
        <v>69.138297872340402</v>
      </c>
      <c r="O579" s="11">
        <f>IF(ISERROR(VLOOKUP(B579, Paste!$AB$3:$AE$2349, 3, FALSE)), "", VLOOKUP(B579, Paste!$AB$3:$AE$2349, 3, FALSE))</f>
        <v>194</v>
      </c>
      <c r="P579" s="11">
        <f>IF(ISERROR(VLOOKUP(B579, Paste!$AB$3:$AC$2343, 2, FALSE)), "", VLOOKUP(B579, Paste!$AB$3:$AC$2343, 2, FALSE))</f>
        <v>47</v>
      </c>
      <c r="Q579" s="11">
        <f>IF(ISERROR(VLOOKUP(B579, Paste!$AB$3:$AE$2349, 4, FALSE)), "", VLOOKUP(B579, Paste!$AB$3:$AE$2349, 4, FALSE))</f>
        <v>71</v>
      </c>
      <c r="R579" s="11" t="str">
        <f>IF(ISERROR(VLOOKUP(B579, Paste!$N$3:$N$250, 1, FALSE)), "", VLOOKUP(B579, Paste!$N$3:$O$250, 2, FALSE))</f>
        <v/>
      </c>
      <c r="S579" s="27">
        <f>VLOOKUP($B579, Paste!$W$3:$Z$10064, IF($H$4="Cap Hit",3, IF($H$4="AAV", 4, 2)), FALSE)</f>
        <v>4</v>
      </c>
      <c r="T579" s="11" t="str">
        <f>IF(ISERROR(VLOOKUP(B579, Paste!$Q$3:$Q$245, 1, FALSE)), "", VLOOKUP(B579, Paste!$Q$3:$R$245, 2, FALSE))</f>
        <v>Y</v>
      </c>
      <c r="U579" s="18" t="str">
        <f>IF(VLOOKUP(B579, 'Points&amp;Potential'!$B$7:$O$943, 14, FALSE)=0, "", VLOOKUP(B579, 'Points&amp;Potential'!$B$7:$O$943, 14, FALSE))</f>
        <v/>
      </c>
      <c r="V579" s="7" t="str">
        <f>IF(ISERROR(VLOOKUP(B579, Paste!$T$3:$T$1045, 1, FALSE)), "", VLOOKUP(B579, Paste!$T$3:$U$1144, 2, FALSE))</f>
        <v/>
      </c>
    </row>
    <row r="580" spans="1:22">
      <c r="A580" s="11">
        <v>574</v>
      </c>
      <c r="B580" s="67" t="s">
        <v>604</v>
      </c>
      <c r="C580" s="11">
        <f>VLOOKUP(B580, Paste!$AG$3:$AH$2083, 2, FALSE)</f>
        <v>22.2</v>
      </c>
      <c r="D580" s="11" t="str">
        <f>VLOOKUP($B580, Paste!$A$3:$H$933, 6, FALSE)</f>
        <v>C</v>
      </c>
      <c r="E580" s="11" t="str">
        <f>IFERROR(VLOOKUP($B580, Paste!$J$3:$L$933, 3, FALSE), "")</f>
        <v/>
      </c>
      <c r="F580" s="11" t="str">
        <f>IFERROR(VLOOKUP($B580, Paste!$J$3:$L$933, 2, FALSE), "")</f>
        <v/>
      </c>
      <c r="G580" s="11" t="str">
        <f>VLOOKUP($B580, Paste!$A$3:$H$933, 8, FALSE)</f>
        <v>MIN</v>
      </c>
      <c r="H580" s="71">
        <f>VLOOKUP($B580, Paste!$A$3:$H$933, 2, FALSE)</f>
        <v>65</v>
      </c>
      <c r="I580" s="71">
        <f>VLOOKUP($B580, Paste!$A$3:$H$933, 3, FALSE)</f>
        <v>6.8202222222222231</v>
      </c>
      <c r="J580" s="71">
        <f t="shared" si="8"/>
        <v>7.7018611111111133</v>
      </c>
      <c r="K580" s="71">
        <f>VLOOKUP($B580, Paste!$A$3:$H$933, 4, FALSE)</f>
        <v>14.522083333333336</v>
      </c>
      <c r="L580" s="11" t="str">
        <f>IF(ISBLANK(VLOOKUP(B580, 'SOG&amp;PlusMinus'!$B$7:$E$912, 3, FALSE)), "", VLOOKUP(B580,'SOG&amp;PlusMinus'!$B$7:$E$912, 3, FALSE))</f>
        <v>C</v>
      </c>
      <c r="M580" s="11" t="str">
        <f>IF(ISBLANK(VLOOKUP(B580, 'SOG&amp;PlusMinus'!$B$7:$E$912, 4, FALSE)), "", VLOOKUP(B580, 'SOG&amp;PlusMinus'!$B$7:$E$912, 4, FALSE))</f>
        <v/>
      </c>
      <c r="N580" s="71">
        <f>VLOOKUP($B580, Paste!$A$3:$H$933, 5, FALSE)</f>
        <v>9.6296296296296298</v>
      </c>
      <c r="O580" s="11">
        <f>IF(ISERROR(VLOOKUP(B580, Paste!$AB$3:$AE$2349, 3, FALSE)), "", VLOOKUP(B580, Paste!$AB$3:$AE$2349, 3, FALSE))</f>
        <v>79</v>
      </c>
      <c r="P580" s="11">
        <f>IF(ISERROR(VLOOKUP(B580, Paste!$AB$3:$AC$2343, 2, FALSE)), "", VLOOKUP(B580, Paste!$AB$3:$AC$2343, 2, FALSE))</f>
        <v>16</v>
      </c>
      <c r="Q580" s="11">
        <f>IF(ISERROR(VLOOKUP(B580, Paste!$AB$3:$AE$2349, 4, FALSE)), "", VLOOKUP(B580, Paste!$AB$3:$AE$2349, 4, FALSE))</f>
        <v>85</v>
      </c>
      <c r="R580" s="11" t="str">
        <f>IF(ISERROR(VLOOKUP(B580, Paste!$N$3:$N$250, 1, FALSE)), "", VLOOKUP(B580, Paste!$N$3:$O$250, 2, FALSE))</f>
        <v/>
      </c>
      <c r="S580" s="27">
        <f>VLOOKUP($B580, Paste!$W$3:$Z$10064, IF($H$4="Cap Hit",3, IF($H$4="AAV", 4, 2)), FALSE)</f>
        <v>0.91833299999999995</v>
      </c>
      <c r="T580" s="11" t="str">
        <f>IF(ISERROR(VLOOKUP(B580, Paste!$Q$3:$Q$245, 1, FALSE)), "", VLOOKUP(B580, Paste!$Q$3:$R$245, 2, FALSE))</f>
        <v/>
      </c>
      <c r="U580" s="18" t="str">
        <f>IF(VLOOKUP(B580, 'Points&amp;Potential'!$B$7:$O$943, 14, FALSE)=0, "", VLOOKUP(B580, 'Points&amp;Potential'!$B$7:$O$943, 14, FALSE))</f>
        <v/>
      </c>
      <c r="V580" s="7" t="str">
        <f>IF(ISERROR(VLOOKUP(B580, Paste!$T$3:$T$1045, 1, FALSE)), "", VLOOKUP(B580, Paste!$T$3:$U$1144, 2, FALSE))</f>
        <v>Y</v>
      </c>
    </row>
    <row r="581" spans="1:22">
      <c r="A581" s="11">
        <v>575</v>
      </c>
      <c r="B581" s="67" t="s">
        <v>605</v>
      </c>
      <c r="C581" s="11">
        <f>VLOOKUP(B581, Paste!$AG$3:$AH$2083, 2, FALSE)</f>
        <v>29.3</v>
      </c>
      <c r="D581" s="11" t="str">
        <f>VLOOKUP($B581, Paste!$A$3:$H$933, 6, FALSE)</f>
        <v>RW</v>
      </c>
      <c r="E581" s="11">
        <f>IFERROR(VLOOKUP($B581, Paste!$J$3:$L$933, 3, FALSE), "")</f>
        <v>28</v>
      </c>
      <c r="F581" s="11">
        <f>IFERROR(VLOOKUP($B581, Paste!$J$3:$L$933, 2, FALSE), "")</f>
        <v>53</v>
      </c>
      <c r="G581" s="11" t="str">
        <f>VLOOKUP($B581, Paste!$A$3:$H$933, 8, FALSE)</f>
        <v>EDM</v>
      </c>
      <c r="H581" s="71">
        <f>VLOOKUP($B581, Paste!$A$3:$H$933, 2, FALSE)</f>
        <v>63</v>
      </c>
      <c r="I581" s="71">
        <f>VLOOKUP($B581, Paste!$A$3:$H$933, 3, FALSE)</f>
        <v>4.3459644316923693</v>
      </c>
      <c r="J581" s="71">
        <f t="shared" si="8"/>
        <v>10.105869599557629</v>
      </c>
      <c r="K581" s="71">
        <f>VLOOKUP($B581, Paste!$A$3:$H$933, 4, FALSE)</f>
        <v>14.451834031249998</v>
      </c>
      <c r="L581" s="11" t="str">
        <f>IF(ISBLANK(VLOOKUP(B581, 'SOG&amp;PlusMinus'!$B$7:$E$912, 3, FALSE)), "", VLOOKUP(B581,'SOG&amp;PlusMinus'!$B$7:$E$912, 3, FALSE))</f>
        <v>C</v>
      </c>
      <c r="M581" s="11" t="str">
        <f>IF(ISBLANK(VLOOKUP(B581, 'SOG&amp;PlusMinus'!$B$7:$E$912, 4, FALSE)), "", VLOOKUP(B581, 'SOG&amp;PlusMinus'!$B$7:$E$912, 4, FALSE))</f>
        <v/>
      </c>
      <c r="N581" s="71">
        <f>VLOOKUP($B581, Paste!$A$3:$H$933, 5, FALSE)</f>
        <v>30.295081967213115</v>
      </c>
      <c r="O581" s="11">
        <f>IF(ISERROR(VLOOKUP(B581, Paste!$AB$3:$AE$2349, 3, FALSE)), "", VLOOKUP(B581, Paste!$AB$3:$AE$2349, 3, FALSE))</f>
        <v>135</v>
      </c>
      <c r="P581" s="11">
        <f>IF(ISERROR(VLOOKUP(B581, Paste!$AB$3:$AC$2343, 2, FALSE)), "", VLOOKUP(B581, Paste!$AB$3:$AC$2343, 2, FALSE))</f>
        <v>41</v>
      </c>
      <c r="Q581" s="11">
        <f>IF(ISERROR(VLOOKUP(B581, Paste!$AB$3:$AE$2349, 4, FALSE)), "", VLOOKUP(B581, Paste!$AB$3:$AE$2349, 4, FALSE))</f>
        <v>69</v>
      </c>
      <c r="R581" s="11" t="str">
        <f>IF(ISERROR(VLOOKUP(B581, Paste!$N$3:$N$250, 1, FALSE)), "", VLOOKUP(B581, Paste!$N$3:$O$250, 2, FALSE))</f>
        <v/>
      </c>
      <c r="S581" s="27">
        <f>VLOOKUP($B581, Paste!$W$3:$Z$10064, IF($H$4="Cap Hit",3, IF($H$4="AAV", 4, 2)), FALSE)</f>
        <v>1</v>
      </c>
      <c r="T581" s="11" t="str">
        <f>IF(ISERROR(VLOOKUP(B581, Paste!$Q$3:$Q$245, 1, FALSE)), "", VLOOKUP(B581, Paste!$Q$3:$R$245, 2, FALSE))</f>
        <v>Y</v>
      </c>
      <c r="U581" s="18" t="str">
        <f>IF(VLOOKUP(B581, 'Points&amp;Potential'!$B$7:$O$943, 14, FALSE)=0, "", VLOOKUP(B581, 'Points&amp;Potential'!$B$7:$O$943, 14, FALSE))</f>
        <v/>
      </c>
      <c r="V581" s="7" t="str">
        <f>IF(ISERROR(VLOOKUP(B581, Paste!$T$3:$T$1045, 1, FALSE)), "", VLOOKUP(B581, Paste!$T$3:$U$1144, 2, FALSE))</f>
        <v/>
      </c>
    </row>
    <row r="582" spans="1:22">
      <c r="A582" s="11">
        <v>576</v>
      </c>
      <c r="B582" s="67" t="s">
        <v>606</v>
      </c>
      <c r="C582" s="11">
        <f>VLOOKUP(B582, Paste!$AG$3:$AH$2083, 2, FALSE)</f>
        <v>30.1</v>
      </c>
      <c r="D582" s="11" t="str">
        <f>VLOOKUP($B582, Paste!$A$3:$H$933, 6, FALSE)</f>
        <v>LD</v>
      </c>
      <c r="E582" s="11" t="str">
        <f>IFERROR(VLOOKUP($B582, Paste!$J$3:$L$933, 3, FALSE), "")</f>
        <v/>
      </c>
      <c r="F582" s="11" t="str">
        <f>IFERROR(VLOOKUP($B582, Paste!$J$3:$L$933, 2, FALSE), "")</f>
        <v/>
      </c>
      <c r="G582" s="11" t="str">
        <f>VLOOKUP($B582, Paste!$A$3:$H$933, 8, FALSE)</f>
        <v>FLA</v>
      </c>
      <c r="H582" s="71">
        <f>VLOOKUP($B582, Paste!$A$3:$H$933, 2, FALSE)</f>
        <v>77.333333333333329</v>
      </c>
      <c r="I582" s="71">
        <f>VLOOKUP($B582, Paste!$A$3:$H$933, 3, FALSE)</f>
        <v>3.9552785083095676</v>
      </c>
      <c r="J582" s="71">
        <f t="shared" si="8"/>
        <v>10.38329988724599</v>
      </c>
      <c r="K582" s="71">
        <f>VLOOKUP($B582, Paste!$A$3:$H$933, 4, FALSE)</f>
        <v>14.338578395555556</v>
      </c>
      <c r="L582" s="11" t="str">
        <f>IF(ISBLANK(VLOOKUP(B582, 'SOG&amp;PlusMinus'!$B$7:$E$912, 3, FALSE)), "", VLOOKUP(B582,'SOG&amp;PlusMinus'!$B$7:$E$912, 3, FALSE))</f>
        <v>C</v>
      </c>
      <c r="M582" s="11" t="str">
        <f>IF(ISBLANK(VLOOKUP(B582, 'SOG&amp;PlusMinus'!$B$7:$E$912, 4, FALSE)), "", VLOOKUP(B582, 'SOG&amp;PlusMinus'!$B$7:$E$912, 4, FALSE))</f>
        <v/>
      </c>
      <c r="N582" s="71">
        <f>VLOOKUP($B582, Paste!$A$3:$H$933, 5, FALSE)</f>
        <v>63.646017699115035</v>
      </c>
      <c r="O582" s="11">
        <f>IF(ISERROR(VLOOKUP(B582, Paste!$AB$3:$AE$2349, 3, FALSE)), "", VLOOKUP(B582, Paste!$AB$3:$AE$2349, 3, FALSE))</f>
        <v>135</v>
      </c>
      <c r="P582" s="11">
        <f>IF(ISERROR(VLOOKUP(B582, Paste!$AB$3:$AC$2343, 2, FALSE)), "", VLOOKUP(B582, Paste!$AB$3:$AC$2343, 2, FALSE))</f>
        <v>93</v>
      </c>
      <c r="Q582" s="11">
        <f>IF(ISERROR(VLOOKUP(B582, Paste!$AB$3:$AE$2349, 4, FALSE)), "", VLOOKUP(B582, Paste!$AB$3:$AE$2349, 4, FALSE))</f>
        <v>93</v>
      </c>
      <c r="R582" s="11" t="str">
        <f>IF(ISERROR(VLOOKUP(B582, Paste!$N$3:$N$250, 1, FALSE)), "", VLOOKUP(B582, Paste!$N$3:$O$250, 2, FALSE))</f>
        <v/>
      </c>
      <c r="S582" s="27">
        <f>VLOOKUP($B582, Paste!$W$3:$Z$10064, IF($H$4="Cap Hit",3, IF($H$4="AAV", 4, 2)), FALSE)</f>
        <v>5</v>
      </c>
      <c r="T582" s="11" t="str">
        <f>IF(ISERROR(VLOOKUP(B582, Paste!$Q$3:$Q$245, 1, FALSE)), "", VLOOKUP(B582, Paste!$Q$3:$R$245, 2, FALSE))</f>
        <v/>
      </c>
      <c r="U582" s="18" t="str">
        <f>IF(VLOOKUP(B582, 'Points&amp;Potential'!$B$7:$O$943, 14, FALSE)=0, "", VLOOKUP(B582, 'Points&amp;Potential'!$B$7:$O$943, 14, FALSE))</f>
        <v/>
      </c>
      <c r="V582" s="7" t="str">
        <f>IF(ISERROR(VLOOKUP(B582, Paste!$T$3:$T$1045, 1, FALSE)), "", VLOOKUP(B582, Paste!$T$3:$U$1144, 2, FALSE))</f>
        <v/>
      </c>
    </row>
    <row r="583" spans="1:22">
      <c r="A583" s="11">
        <v>577</v>
      </c>
      <c r="B583" s="67" t="s">
        <v>607</v>
      </c>
      <c r="C583" s="11">
        <f>VLOOKUP(B583, Paste!$AG$3:$AH$2083, 2, FALSE)</f>
        <v>22.1</v>
      </c>
      <c r="D583" s="11" t="str">
        <f>VLOOKUP($B583, Paste!$A$3:$H$933, 6, FALSE)</f>
        <v>LD</v>
      </c>
      <c r="E583" s="11">
        <f>IFERROR(VLOOKUP($B583, Paste!$J$3:$L$933, 3, FALSE), "")</f>
        <v>28</v>
      </c>
      <c r="F583" s="11">
        <f>IFERROR(VLOOKUP($B583, Paste!$J$3:$L$933, 2, FALSE), "")</f>
        <v>40</v>
      </c>
      <c r="G583" s="11" t="str">
        <f>VLOOKUP($B583, Paste!$A$3:$H$933, 8, FALSE)</f>
        <v>DAL</v>
      </c>
      <c r="H583" s="71">
        <f>VLOOKUP($B583, Paste!$A$3:$H$933, 2, FALSE)</f>
        <v>68</v>
      </c>
      <c r="I583" s="71">
        <f>VLOOKUP($B583, Paste!$A$3:$H$933, 3, FALSE)</f>
        <v>6.3303523766681682</v>
      </c>
      <c r="J583" s="71">
        <f t="shared" ref="J583:J646" si="9">K583-I583</f>
        <v>7.7880852899984987</v>
      </c>
      <c r="K583" s="71">
        <f>VLOOKUP($B583, Paste!$A$3:$H$933, 4, FALSE)</f>
        <v>14.118437666666667</v>
      </c>
      <c r="L583" s="11" t="str">
        <f>IF(ISBLANK(VLOOKUP(B583, 'SOG&amp;PlusMinus'!$B$7:$E$912, 3, FALSE)), "", VLOOKUP(B583,'SOG&amp;PlusMinus'!$B$7:$E$912, 3, FALSE))</f>
        <v>C</v>
      </c>
      <c r="M583" s="11" t="str">
        <f>IF(ISBLANK(VLOOKUP(B583, 'SOG&amp;PlusMinus'!$B$7:$E$912, 4, FALSE)), "", VLOOKUP(B583, 'SOG&amp;PlusMinus'!$B$7:$E$912, 4, FALSE))</f>
        <v/>
      </c>
      <c r="N583" s="71">
        <f>VLOOKUP($B583, Paste!$A$3:$H$933, 5, FALSE)</f>
        <v>40.181818181818187</v>
      </c>
      <c r="O583" s="11">
        <f>IF(ISERROR(VLOOKUP(B583, Paste!$AB$3:$AE$2349, 3, FALSE)), "", VLOOKUP(B583, Paste!$AB$3:$AE$2349, 3, FALSE))</f>
        <v>204</v>
      </c>
      <c r="P583" s="11">
        <f>IF(ISERROR(VLOOKUP(B583, Paste!$AB$3:$AC$2343, 2, FALSE)), "", VLOOKUP(B583, Paste!$AB$3:$AC$2343, 2, FALSE))</f>
        <v>69</v>
      </c>
      <c r="Q583" s="11">
        <f>IF(ISERROR(VLOOKUP(B583, Paste!$AB$3:$AE$2349, 4, FALSE)), "", VLOOKUP(B583, Paste!$AB$3:$AE$2349, 4, FALSE))</f>
        <v>61</v>
      </c>
      <c r="R583" s="11" t="str">
        <f>IF(ISERROR(VLOOKUP(B583, Paste!$N$3:$N$250, 1, FALSE)), "", VLOOKUP(B583, Paste!$N$3:$O$250, 2, FALSE))</f>
        <v/>
      </c>
      <c r="S583" s="27">
        <f>VLOOKUP($B583, Paste!$W$3:$Z$10064, IF($H$4="Cap Hit",3, IF($H$4="AAV", 4, 2)), FALSE)</f>
        <v>1.4183330000000001</v>
      </c>
      <c r="T583" s="11" t="str">
        <f>IF(ISERROR(VLOOKUP(B583, Paste!$Q$3:$Q$245, 1, FALSE)), "", VLOOKUP(B583, Paste!$Q$3:$R$245, 2, FALSE))</f>
        <v/>
      </c>
      <c r="U583" s="18" t="str">
        <f>IF(VLOOKUP(B583, 'Points&amp;Potential'!$B$7:$O$943, 14, FALSE)=0, "", VLOOKUP(B583, 'Points&amp;Potential'!$B$7:$O$943, 14, FALSE))</f>
        <v/>
      </c>
      <c r="V583" s="7" t="str">
        <f>IF(ISERROR(VLOOKUP(B583, Paste!$T$3:$T$1045, 1, FALSE)), "", VLOOKUP(B583, Paste!$T$3:$U$1144, 2, FALSE))</f>
        <v/>
      </c>
    </row>
    <row r="584" spans="1:22">
      <c r="A584" s="11">
        <v>578</v>
      </c>
      <c r="B584" s="67" t="s">
        <v>608</v>
      </c>
      <c r="C584" s="11">
        <f>VLOOKUP(B584, Paste!$AG$3:$AH$2083, 2, FALSE)</f>
        <v>25.9</v>
      </c>
      <c r="D584" s="11" t="str">
        <f>VLOOKUP($B584, Paste!$A$3:$H$933, 6, FALSE)</f>
        <v>LD</v>
      </c>
      <c r="E584" s="11" t="str">
        <f>IFERROR(VLOOKUP($B584, Paste!$J$3:$L$933, 3, FALSE), "")</f>
        <v/>
      </c>
      <c r="F584" s="11" t="str">
        <f>IFERROR(VLOOKUP($B584, Paste!$J$3:$L$933, 2, FALSE), "")</f>
        <v/>
      </c>
      <c r="G584" s="11" t="str">
        <f>VLOOKUP($B584, Paste!$A$3:$H$933, 8, FALSE)</f>
        <v>NSH</v>
      </c>
      <c r="H584" s="71">
        <f>VLOOKUP($B584, Paste!$A$3:$H$933, 2, FALSE)</f>
        <v>62</v>
      </c>
      <c r="I584" s="71">
        <f>VLOOKUP($B584, Paste!$A$3:$H$933, 3, FALSE)</f>
        <v>1.7380391621238231</v>
      </c>
      <c r="J584" s="71">
        <f t="shared" si="9"/>
        <v>12.363826393431729</v>
      </c>
      <c r="K584" s="71">
        <f>VLOOKUP($B584, Paste!$A$3:$H$933, 4, FALSE)</f>
        <v>14.101865555555552</v>
      </c>
      <c r="L584" s="11" t="str">
        <f>IF(ISBLANK(VLOOKUP(B584, 'SOG&amp;PlusMinus'!$B$7:$E$912, 3, FALSE)), "", VLOOKUP(B584,'SOG&amp;PlusMinus'!$B$7:$E$912, 3, FALSE))</f>
        <v>C</v>
      </c>
      <c r="M584" s="11" t="str">
        <f>IF(ISBLANK(VLOOKUP(B584, 'SOG&amp;PlusMinus'!$B$7:$E$912, 4, FALSE)), "", VLOOKUP(B584, 'SOG&amp;PlusMinus'!$B$7:$E$912, 4, FALSE))</f>
        <v/>
      </c>
      <c r="N584" s="71">
        <f>VLOOKUP($B584, Paste!$A$3:$H$933, 5, FALSE)</f>
        <v>17.860082304526749</v>
      </c>
      <c r="O584" s="11">
        <f>IF(ISERROR(VLOOKUP(B584, Paste!$AB$3:$AE$2349, 3, FALSE)), "", VLOOKUP(B584, Paste!$AB$3:$AE$2349, 3, FALSE))</f>
        <v>35</v>
      </c>
      <c r="P584" s="11">
        <f>IF(ISERROR(VLOOKUP(B584, Paste!$AB$3:$AC$2343, 2, FALSE)), "", VLOOKUP(B584, Paste!$AB$3:$AC$2343, 2, FALSE))</f>
        <v>55</v>
      </c>
      <c r="Q584" s="11">
        <f>IF(ISERROR(VLOOKUP(B584, Paste!$AB$3:$AE$2349, 4, FALSE)), "", VLOOKUP(B584, Paste!$AB$3:$AE$2349, 4, FALSE))</f>
        <v>68</v>
      </c>
      <c r="R584" s="11" t="str">
        <f>IF(ISERROR(VLOOKUP(B584, Paste!$N$3:$N$250, 1, FALSE)), "", VLOOKUP(B584, Paste!$N$3:$O$250, 2, FALSE))</f>
        <v/>
      </c>
      <c r="S584" s="27">
        <f>VLOOKUP($B584, Paste!$W$3:$Z$10064, IF($H$4="Cap Hit",3, IF($H$4="AAV", 4, 2)), FALSE)</f>
        <v>0.77500000000000002</v>
      </c>
      <c r="T584" s="11" t="str">
        <f>IF(ISERROR(VLOOKUP(B584, Paste!$Q$3:$Q$245, 1, FALSE)), "", VLOOKUP(B584, Paste!$Q$3:$R$245, 2, FALSE))</f>
        <v/>
      </c>
      <c r="U584" s="18" t="str">
        <f>IF(VLOOKUP(B584, 'Points&amp;Potential'!$B$7:$O$943, 14, FALSE)=0, "", VLOOKUP(B584, 'Points&amp;Potential'!$B$7:$O$943, 14, FALSE))</f>
        <v/>
      </c>
      <c r="V584" s="7" t="str">
        <f>IF(ISERROR(VLOOKUP(B584, Paste!$T$3:$T$1045, 1, FALSE)), "", VLOOKUP(B584, Paste!$T$3:$U$1144, 2, FALSE))</f>
        <v/>
      </c>
    </row>
    <row r="585" spans="1:22">
      <c r="A585" s="11">
        <v>579</v>
      </c>
      <c r="B585" s="67" t="s">
        <v>609</v>
      </c>
      <c r="C585" s="11">
        <f>VLOOKUP(B585, Paste!$AG$3:$AH$2083, 2, FALSE)</f>
        <v>24.4</v>
      </c>
      <c r="D585" s="11" t="str">
        <f>VLOOKUP($B585, Paste!$A$3:$H$933, 6, FALSE)</f>
        <v>LD</v>
      </c>
      <c r="E585" s="11" t="str">
        <f>IFERROR(VLOOKUP($B585, Paste!$J$3:$L$933, 3, FALSE), "")</f>
        <v/>
      </c>
      <c r="F585" s="11" t="str">
        <f>IFERROR(VLOOKUP($B585, Paste!$J$3:$L$933, 2, FALSE), "")</f>
        <v/>
      </c>
      <c r="G585" s="11" t="str">
        <f>VLOOKUP($B585, Paste!$A$3:$H$933, 8, FALSE)</f>
        <v>OTT</v>
      </c>
      <c r="H585" s="71">
        <f>VLOOKUP($B585, Paste!$A$3:$H$933, 2, FALSE)</f>
        <v>76</v>
      </c>
      <c r="I585" s="71">
        <f>VLOOKUP($B585, Paste!$A$3:$H$933, 3, FALSE)</f>
        <v>3.42</v>
      </c>
      <c r="J585" s="71">
        <f t="shared" si="9"/>
        <v>10.649737500000001</v>
      </c>
      <c r="K585" s="71">
        <f>VLOOKUP($B585, Paste!$A$3:$H$933, 4, FALSE)</f>
        <v>14.0697375</v>
      </c>
      <c r="L585" s="11" t="str">
        <f>IF(ISBLANK(VLOOKUP(B585, 'SOG&amp;PlusMinus'!$B$7:$E$912, 3, FALSE)), "", VLOOKUP(B585,'SOG&amp;PlusMinus'!$B$7:$E$912, 3, FALSE))</f>
        <v>C</v>
      </c>
      <c r="M585" s="11" t="str">
        <f>IF(ISBLANK(VLOOKUP(B585, 'SOG&amp;PlusMinus'!$B$7:$E$912, 4, FALSE)), "", VLOOKUP(B585, 'SOG&amp;PlusMinus'!$B$7:$E$912, 4, FALSE))</f>
        <v/>
      </c>
      <c r="N585" s="71">
        <f>VLOOKUP($B585, Paste!$A$3:$H$933, 5, FALSE)</f>
        <v>53.199999999999996</v>
      </c>
      <c r="O585" s="11">
        <f>IF(ISERROR(VLOOKUP(B585, Paste!$AB$3:$AE$2349, 3, FALSE)), "", VLOOKUP(B585, Paste!$AB$3:$AE$2349, 3, FALSE))</f>
        <v>129</v>
      </c>
      <c r="P585" s="11">
        <f>IF(ISERROR(VLOOKUP(B585, Paste!$AB$3:$AC$2343, 2, FALSE)), "", VLOOKUP(B585, Paste!$AB$3:$AC$2343, 2, FALSE))</f>
        <v>106</v>
      </c>
      <c r="Q585" s="11">
        <f>IF(ISERROR(VLOOKUP(B585, Paste!$AB$3:$AE$2349, 4, FALSE)), "", VLOOKUP(B585, Paste!$AB$3:$AE$2349, 4, FALSE))</f>
        <v>99</v>
      </c>
      <c r="R585" s="11" t="str">
        <f>IF(ISERROR(VLOOKUP(B585, Paste!$N$3:$N$250, 1, FALSE)), "", VLOOKUP(B585, Paste!$N$3:$O$250, 2, FALSE))</f>
        <v/>
      </c>
      <c r="S585" s="27">
        <f>VLOOKUP($B585, Paste!$W$3:$Z$10064, IF($H$4="Cap Hit",3, IF($H$4="AAV", 4, 2)), FALSE)</f>
        <v>1.6</v>
      </c>
      <c r="T585" s="11" t="str">
        <f>IF(ISERROR(VLOOKUP(B585, Paste!$Q$3:$Q$245, 1, FALSE)), "", VLOOKUP(B585, Paste!$Q$3:$R$245, 2, FALSE))</f>
        <v/>
      </c>
      <c r="U585" s="18" t="str">
        <f>IF(VLOOKUP(B585, 'Points&amp;Potential'!$B$7:$O$943, 14, FALSE)=0, "", VLOOKUP(B585, 'Points&amp;Potential'!$B$7:$O$943, 14, FALSE))</f>
        <v/>
      </c>
      <c r="V585" s="7" t="str">
        <f>IF(ISERROR(VLOOKUP(B585, Paste!$T$3:$T$1045, 1, FALSE)), "", VLOOKUP(B585, Paste!$T$3:$U$1144, 2, FALSE))</f>
        <v/>
      </c>
    </row>
    <row r="586" spans="1:22">
      <c r="A586" s="11">
        <v>580</v>
      </c>
      <c r="B586" s="10" t="s">
        <v>610</v>
      </c>
      <c r="C586" s="11">
        <f>VLOOKUP(B586, Paste!$AG$3:$AH$2083, 2, FALSE)</f>
        <v>28</v>
      </c>
      <c r="D586" s="11" t="str">
        <f>VLOOKUP($B586, Paste!$A$3:$H$933, 6, FALSE)</f>
        <v>RD</v>
      </c>
      <c r="E586" s="11">
        <f>IFERROR(VLOOKUP($B586, Paste!$J$3:$L$933, 3, FALSE), "")</f>
        <v>35</v>
      </c>
      <c r="F586" s="11">
        <f>IFERROR(VLOOKUP($B586, Paste!$J$3:$L$933, 2, FALSE), "")</f>
        <v>38</v>
      </c>
      <c r="G586" s="11" t="str">
        <f>VLOOKUP($B586, Paste!$A$3:$H$933, 8, FALSE)</f>
        <v>CBJ</v>
      </c>
      <c r="H586" s="71">
        <f>VLOOKUP($B586, Paste!$A$3:$H$933, 2, FALSE)</f>
        <v>75</v>
      </c>
      <c r="I586" s="71">
        <f>VLOOKUP($B586, Paste!$A$3:$H$933, 3, FALSE)</f>
        <v>6.0124952695924625</v>
      </c>
      <c r="J586" s="71">
        <f t="shared" si="9"/>
        <v>8.0547207720742051</v>
      </c>
      <c r="K586" s="71">
        <f>VLOOKUP($B586, Paste!$A$3:$H$933, 4, FALSE)</f>
        <v>14.067216041666667</v>
      </c>
      <c r="L586" s="11" t="str">
        <f>IF(ISBLANK(VLOOKUP(B586, 'SOG&amp;PlusMinus'!$B$7:$E$912, 3, FALSE)), "", VLOOKUP(B586,'SOG&amp;PlusMinus'!$B$7:$E$912, 3, FALSE))</f>
        <v>D</v>
      </c>
      <c r="M586" s="11" t="str">
        <f>IF(ISBLANK(VLOOKUP(B586, 'SOG&amp;PlusMinus'!$B$7:$E$912, 4, FALSE)), "", VLOOKUP(B586, 'SOG&amp;PlusMinus'!$B$7:$E$912, 4, FALSE))</f>
        <v/>
      </c>
      <c r="N586" s="71">
        <f>VLOOKUP($B586, Paste!$A$3:$H$933, 5, FALSE)</f>
        <v>36.742424242424242</v>
      </c>
      <c r="O586" s="11">
        <f>IF(ISERROR(VLOOKUP(B586, Paste!$AB$3:$AE$2349, 3, FALSE)), "", VLOOKUP(B586, Paste!$AB$3:$AE$2349, 3, FALSE))</f>
        <v>67</v>
      </c>
      <c r="P586" s="11">
        <f>IF(ISERROR(VLOOKUP(B586, Paste!$AB$3:$AC$2343, 2, FALSE)), "", VLOOKUP(B586, Paste!$AB$3:$AC$2343, 2, FALSE))</f>
        <v>124</v>
      </c>
      <c r="Q586" s="11">
        <f>IF(ISERROR(VLOOKUP(B586, Paste!$AB$3:$AE$2349, 4, FALSE)), "", VLOOKUP(B586, Paste!$AB$3:$AE$2349, 4, FALSE))</f>
        <v>83</v>
      </c>
      <c r="R586" s="11" t="str">
        <f>IF(ISERROR(VLOOKUP(B586, Paste!$N$3:$N$250, 1, FALSE)), "", VLOOKUP(B586, Paste!$N$3:$O$250, 2, FALSE))</f>
        <v/>
      </c>
      <c r="S586" s="27">
        <f>VLOOKUP($B586, Paste!$W$3:$Z$10064, IF($H$4="Cap Hit",3, IF($H$4="AAV", 4, 2)), FALSE)</f>
        <v>4.125</v>
      </c>
      <c r="T586" s="11" t="str">
        <f>IF(ISERROR(VLOOKUP(B586, Paste!$Q$3:$Q$245, 1, FALSE)), "", VLOOKUP(B586, Paste!$Q$3:$R$245, 2, FALSE))</f>
        <v>Y</v>
      </c>
      <c r="U586" s="18" t="str">
        <f>IF(VLOOKUP(B586, 'Points&amp;Potential'!$B$7:$O$943, 14, FALSE)=0, "", VLOOKUP(B586, 'Points&amp;Potential'!$B$7:$O$943, 14, FALSE))</f>
        <v/>
      </c>
      <c r="V586" s="7" t="str">
        <f>IF(ISERROR(VLOOKUP(B586, Paste!$T$3:$T$1045, 1, FALSE)), "", VLOOKUP(B586, Paste!$T$3:$U$1144, 2, FALSE))</f>
        <v/>
      </c>
    </row>
    <row r="587" spans="1:22">
      <c r="A587" s="11">
        <v>581</v>
      </c>
      <c r="B587" s="67" t="s">
        <v>611</v>
      </c>
      <c r="C587" s="11">
        <f>VLOOKUP(B587, Paste!$AG$3:$AH$2083, 2, FALSE)</f>
        <v>24.2</v>
      </c>
      <c r="D587" s="11" t="str">
        <f>VLOOKUP($B587, Paste!$A$3:$H$933, 6, FALSE)</f>
        <v>C</v>
      </c>
      <c r="E587" s="11" t="str">
        <f>IFERROR(VLOOKUP($B587, Paste!$J$3:$L$933, 3, FALSE), "")</f>
        <v/>
      </c>
      <c r="F587" s="11" t="str">
        <f>IFERROR(VLOOKUP($B587, Paste!$J$3:$L$933, 2, FALSE), "")</f>
        <v/>
      </c>
      <c r="G587" s="11" t="str">
        <f>VLOOKUP($B587, Paste!$A$3:$H$933, 8, FALSE)</f>
        <v>EDM</v>
      </c>
      <c r="H587" s="71">
        <f>VLOOKUP($B587, Paste!$A$3:$H$933, 2, FALSE)</f>
        <v>67</v>
      </c>
      <c r="I587" s="71">
        <f>VLOOKUP($B587, Paste!$A$3:$H$933, 3, FALSE)</f>
        <v>6.7</v>
      </c>
      <c r="J587" s="71">
        <f t="shared" si="9"/>
        <v>7.324284756097561</v>
      </c>
      <c r="K587" s="71">
        <f>VLOOKUP($B587, Paste!$A$3:$H$933, 4, FALSE)</f>
        <v>14.024284756097561</v>
      </c>
      <c r="L587" s="11" t="str">
        <f>IF(ISBLANK(VLOOKUP(B587, 'SOG&amp;PlusMinus'!$B$7:$E$912, 3, FALSE)), "", VLOOKUP(B587,'SOG&amp;PlusMinus'!$B$7:$E$912, 3, FALSE))</f>
        <v>C</v>
      </c>
      <c r="M587" s="11" t="str">
        <f>IF(ISBLANK(VLOOKUP(B587, 'SOG&amp;PlusMinus'!$B$7:$E$912, 4, FALSE)), "", VLOOKUP(B587, 'SOG&amp;PlusMinus'!$B$7:$E$912, 4, FALSE))</f>
        <v/>
      </c>
      <c r="N587" s="71">
        <f>VLOOKUP($B587, Paste!$A$3:$H$933, 5, FALSE)</f>
        <v>40.199999999999996</v>
      </c>
      <c r="O587" s="11">
        <f>IF(ISERROR(VLOOKUP(B587, Paste!$AB$3:$AE$2349, 3, FALSE)), "", VLOOKUP(B587, Paste!$AB$3:$AE$2349, 3, FALSE))</f>
        <v>84</v>
      </c>
      <c r="P587" s="11">
        <f>IF(ISERROR(VLOOKUP(B587, Paste!$AB$3:$AC$2343, 2, FALSE)), "", VLOOKUP(B587, Paste!$AB$3:$AC$2343, 2, FALSE))</f>
        <v>40</v>
      </c>
      <c r="Q587" s="11">
        <f>IF(ISERROR(VLOOKUP(B587, Paste!$AB$3:$AE$2349, 4, FALSE)), "", VLOOKUP(B587, Paste!$AB$3:$AE$2349, 4, FALSE))</f>
        <v>40</v>
      </c>
      <c r="R587" s="11">
        <f>IF(ISERROR(VLOOKUP(B587, Paste!$N$3:$N$250, 1, FALSE)), "", VLOOKUP(B587, Paste!$N$3:$O$250, 2, FALSE))</f>
        <v>35</v>
      </c>
      <c r="S587" s="27">
        <f>VLOOKUP($B587, Paste!$W$3:$Z$10064, IF($H$4="Cap Hit",3, IF($H$4="AAV", 4, 2)), FALSE)</f>
        <v>1.4750000000000001</v>
      </c>
      <c r="T587" s="11" t="str">
        <f>IF(ISERROR(VLOOKUP(B587, Paste!$Q$3:$Q$245, 1, FALSE)), "", VLOOKUP(B587, Paste!$Q$3:$R$245, 2, FALSE))</f>
        <v/>
      </c>
      <c r="U587" s="18" t="str">
        <f>IF(VLOOKUP(B587, 'Points&amp;Potential'!$B$7:$O$943, 14, FALSE)=0, "", VLOOKUP(B587, 'Points&amp;Potential'!$B$7:$O$943, 14, FALSE))</f>
        <v/>
      </c>
      <c r="V587" s="7" t="str">
        <f>IF(ISERROR(VLOOKUP(B587, Paste!$T$3:$T$1045, 1, FALSE)), "", VLOOKUP(B587, Paste!$T$3:$U$1144, 2, FALSE))</f>
        <v>Y</v>
      </c>
    </row>
    <row r="588" spans="1:22">
      <c r="A588" s="11">
        <v>582</v>
      </c>
      <c r="B588" s="67" t="s">
        <v>612</v>
      </c>
      <c r="C588" s="11">
        <f>VLOOKUP(B588, Paste!$AG$3:$AH$2083, 2, FALSE)</f>
        <v>31.3</v>
      </c>
      <c r="D588" s="11" t="str">
        <f>VLOOKUP($B588, Paste!$A$3:$H$933, 6, FALSE)</f>
        <v>C</v>
      </c>
      <c r="E588" s="11">
        <f>IFERROR(VLOOKUP($B588, Paste!$J$3:$L$933, 3, FALSE), "")</f>
        <v>38</v>
      </c>
      <c r="F588" s="11">
        <f>IFERROR(VLOOKUP($B588, Paste!$J$3:$L$933, 2, FALSE), "")</f>
        <v>57</v>
      </c>
      <c r="G588" s="11" t="str">
        <f>VLOOKUP($B588, Paste!$A$3:$H$933, 8, FALSE)</f>
        <v>TOR</v>
      </c>
      <c r="H588" s="71">
        <f>VLOOKUP($B588, Paste!$A$3:$H$933, 2, FALSE)</f>
        <v>31</v>
      </c>
      <c r="I588" s="71">
        <f>VLOOKUP($B588, Paste!$A$3:$H$933, 3, FALSE)</f>
        <v>3.7776370970680762</v>
      </c>
      <c r="J588" s="71">
        <f t="shared" si="9"/>
        <v>10.207100340431923</v>
      </c>
      <c r="K588" s="71">
        <f>VLOOKUP($B588, Paste!$A$3:$H$933, 4, FALSE)</f>
        <v>13.9847374375</v>
      </c>
      <c r="L588" s="11" t="str">
        <f>IF(ISBLANK(VLOOKUP(B588, 'SOG&amp;PlusMinus'!$B$7:$E$912, 3, FALSE)), "", VLOOKUP(B588,'SOG&amp;PlusMinus'!$B$7:$E$912, 3, FALSE))</f>
        <v>C</v>
      </c>
      <c r="M588" s="11" t="str">
        <f>IF(ISBLANK(VLOOKUP(B588, 'SOG&amp;PlusMinus'!$B$7:$E$912, 4, FALSE)), "", VLOOKUP(B588, 'SOG&amp;PlusMinus'!$B$7:$E$912, 4, FALSE))</f>
        <v/>
      </c>
      <c r="N588" s="71">
        <f>VLOOKUP($B588, Paste!$A$3:$H$933, 5, FALSE)</f>
        <v>38.286324786324791</v>
      </c>
      <c r="O588" s="11">
        <f>IF(ISERROR(VLOOKUP(B588, Paste!$AB$3:$AE$2349, 3, FALSE)), "", VLOOKUP(B588, Paste!$AB$3:$AE$2349, 3, FALSE))</f>
        <v>12</v>
      </c>
      <c r="P588" s="11">
        <f>IF(ISERROR(VLOOKUP(B588, Paste!$AB$3:$AC$2343, 2, FALSE)), "", VLOOKUP(B588, Paste!$AB$3:$AC$2343, 2, FALSE))</f>
        <v>12</v>
      </c>
      <c r="Q588" s="11">
        <f>IF(ISERROR(VLOOKUP(B588, Paste!$AB$3:$AE$2349, 4, FALSE)), "", VLOOKUP(B588, Paste!$AB$3:$AE$2349, 4, FALSE))</f>
        <v>40</v>
      </c>
      <c r="R588" s="11" t="str">
        <f>IF(ISERROR(VLOOKUP(B588, Paste!$N$3:$N$250, 1, FALSE)), "", VLOOKUP(B588, Paste!$N$3:$O$250, 2, FALSE))</f>
        <v/>
      </c>
      <c r="S588" s="27">
        <f>VLOOKUP($B588, Paste!$W$3:$Z$10064, IF($H$4="Cap Hit",3, IF($H$4="AAV", 4, 2)), FALSE)</f>
        <v>3.75</v>
      </c>
      <c r="T588" s="11" t="str">
        <f>IF(ISERROR(VLOOKUP(B588, Paste!$Q$3:$Q$245, 1, FALSE)), "", VLOOKUP(B588, Paste!$Q$3:$R$245, 2, FALSE))</f>
        <v/>
      </c>
      <c r="U588" s="18" t="str">
        <f>IF(VLOOKUP(B588, 'Points&amp;Potential'!$B$7:$O$943, 14, FALSE)=0, "", VLOOKUP(B588, 'Points&amp;Potential'!$B$7:$O$943, 14, FALSE))</f>
        <v/>
      </c>
      <c r="V588" s="7" t="str">
        <f>IF(ISERROR(VLOOKUP(B588, Paste!$T$3:$T$1045, 1, FALSE)), "", VLOOKUP(B588, Paste!$T$3:$U$1144, 2, FALSE))</f>
        <v/>
      </c>
    </row>
    <row r="589" spans="1:22">
      <c r="A589" s="11">
        <v>583</v>
      </c>
      <c r="B589" s="67" t="s">
        <v>613</v>
      </c>
      <c r="C589" s="11">
        <f>VLOOKUP(B589, Paste!$AG$3:$AH$2083, 2, FALSE)</f>
        <v>26.3</v>
      </c>
      <c r="D589" s="11" t="str">
        <f>VLOOKUP($B589, Paste!$A$3:$H$933, 6, FALSE)</f>
        <v>C</v>
      </c>
      <c r="E589" s="11" t="str">
        <f>IFERROR(VLOOKUP($B589, Paste!$J$3:$L$933, 3, FALSE), "")</f>
        <v/>
      </c>
      <c r="F589" s="11" t="str">
        <f>IFERROR(VLOOKUP($B589, Paste!$J$3:$L$933, 2, FALSE), "")</f>
        <v/>
      </c>
      <c r="G589" s="11" t="str">
        <f>VLOOKUP($B589, Paste!$A$3:$H$933, 8, FALSE)</f>
        <v>DAL</v>
      </c>
      <c r="H589" s="71">
        <f>VLOOKUP($B589, Paste!$A$3:$H$933, 2, FALSE)</f>
        <v>73</v>
      </c>
      <c r="I589" s="71">
        <f>VLOOKUP($B589, Paste!$A$3:$H$933, 3, FALSE)</f>
        <v>4.532294672919674</v>
      </c>
      <c r="J589" s="71">
        <f t="shared" si="9"/>
        <v>9.2894781812469915</v>
      </c>
      <c r="K589" s="71">
        <f>VLOOKUP($B589, Paste!$A$3:$H$933, 4, FALSE)</f>
        <v>13.821772854166666</v>
      </c>
      <c r="L589" s="11" t="str">
        <f>IF(ISBLANK(VLOOKUP(B589, 'SOG&amp;PlusMinus'!$B$7:$E$912, 3, FALSE)), "", VLOOKUP(B589,'SOG&amp;PlusMinus'!$B$7:$E$912, 3, FALSE))</f>
        <v>A</v>
      </c>
      <c r="M589" s="11" t="str">
        <f>IF(ISBLANK(VLOOKUP(B589, 'SOG&amp;PlusMinus'!$B$7:$E$912, 4, FALSE)), "", VLOOKUP(B589, 'SOG&amp;PlusMinus'!$B$7:$E$912, 4, FALSE))</f>
        <v/>
      </c>
      <c r="N589" s="71">
        <f>VLOOKUP($B589, Paste!$A$3:$H$933, 5, FALSE)</f>
        <v>6.0413793103448272</v>
      </c>
      <c r="O589" s="11">
        <f>IF(ISERROR(VLOOKUP(B589, Paste!$AB$3:$AE$2349, 3, FALSE)), "", VLOOKUP(B589, Paste!$AB$3:$AE$2349, 3, FALSE))</f>
        <v>29</v>
      </c>
      <c r="P589" s="11">
        <f>IF(ISERROR(VLOOKUP(B589, Paste!$AB$3:$AC$2343, 2, FALSE)), "", VLOOKUP(B589, Paste!$AB$3:$AC$2343, 2, FALSE))</f>
        <v>37</v>
      </c>
      <c r="Q589" s="11">
        <f>IF(ISERROR(VLOOKUP(B589, Paste!$AB$3:$AE$2349, 4, FALSE)), "", VLOOKUP(B589, Paste!$AB$3:$AE$2349, 4, FALSE))</f>
        <v>51</v>
      </c>
      <c r="R589" s="11" t="str">
        <f>IF(ISERROR(VLOOKUP(B589, Paste!$N$3:$N$250, 1, FALSE)), "", VLOOKUP(B589, Paste!$N$3:$O$250, 2, FALSE))</f>
        <v/>
      </c>
      <c r="S589" s="27">
        <f>VLOOKUP($B589, Paste!$W$3:$Z$10064, IF($H$4="Cap Hit",3, IF($H$4="AAV", 4, 2)), FALSE)</f>
        <v>0.82499999999999996</v>
      </c>
      <c r="T589" s="11" t="str">
        <f>IF(ISERROR(VLOOKUP(B589, Paste!$Q$3:$Q$245, 1, FALSE)), "", VLOOKUP(B589, Paste!$Q$3:$R$245, 2, FALSE))</f>
        <v/>
      </c>
      <c r="U589" s="18" t="str">
        <f>IF(VLOOKUP(B589, 'Points&amp;Potential'!$B$7:$O$943, 14, FALSE)=0, "", VLOOKUP(B589, 'Points&amp;Potential'!$B$7:$O$943, 14, FALSE))</f>
        <v/>
      </c>
      <c r="V589" s="7" t="str">
        <f>IF(ISERROR(VLOOKUP(B589, Paste!$T$3:$T$1045, 1, FALSE)), "", VLOOKUP(B589, Paste!$T$3:$U$1144, 2, FALSE))</f>
        <v/>
      </c>
    </row>
    <row r="590" spans="1:22">
      <c r="A590" s="11">
        <v>584</v>
      </c>
      <c r="B590" s="67" t="s">
        <v>614</v>
      </c>
      <c r="C590" s="11">
        <f>VLOOKUP(B590, Paste!$AG$3:$AH$2083, 2, FALSE)</f>
        <v>24.2</v>
      </c>
      <c r="D590" s="11" t="str">
        <f>VLOOKUP($B590, Paste!$A$3:$H$933, 6, FALSE)</f>
        <v>C</v>
      </c>
      <c r="E590" s="11">
        <f>IFERROR(VLOOKUP($B590, Paste!$J$3:$L$933, 3, FALSE), "")</f>
        <v>30</v>
      </c>
      <c r="F590" s="11">
        <f>IFERROR(VLOOKUP($B590, Paste!$J$3:$L$933, 2, FALSE), "")</f>
        <v>65</v>
      </c>
      <c r="G590" s="11" t="str">
        <f>VLOOKUP($B590, Paste!$A$3:$H$933, 8, FALSE)</f>
        <v>CGY</v>
      </c>
      <c r="H590" s="71">
        <f>VLOOKUP($B590, Paste!$A$3:$H$933, 2, FALSE)</f>
        <v>34</v>
      </c>
      <c r="I590" s="71">
        <f>VLOOKUP($B590, Paste!$A$3:$H$933, 3, FALSE)</f>
        <v>3.4000000000000004</v>
      </c>
      <c r="J590" s="71">
        <f t="shared" si="9"/>
        <v>10.370000000000001</v>
      </c>
      <c r="K590" s="71">
        <f>VLOOKUP($B590, Paste!$A$3:$H$933, 4, FALSE)</f>
        <v>13.770000000000001</v>
      </c>
      <c r="L590" s="11" t="str">
        <f>IF(ISBLANK(VLOOKUP(B590, 'SOG&amp;PlusMinus'!$B$7:$E$912, 3, FALSE)), "", VLOOKUP(B590,'SOG&amp;PlusMinus'!$B$7:$E$912, 3, FALSE))</f>
        <v>C</v>
      </c>
      <c r="M590" s="11">
        <f>IF(ISBLANK(VLOOKUP(B590, 'SOG&amp;PlusMinus'!$B$7:$E$912, 4, FALSE)), "", VLOOKUP(B590, 'SOG&amp;PlusMinus'!$B$7:$E$912, 4, FALSE))</f>
        <v>2</v>
      </c>
      <c r="N590" s="71">
        <f>VLOOKUP($B590, Paste!$A$3:$H$933, 5, FALSE)</f>
        <v>6.12</v>
      </c>
      <c r="O590" s="11">
        <f>IF(ISERROR(VLOOKUP(B590, Paste!$AB$3:$AE$2349, 3, FALSE)), "", VLOOKUP(B590, Paste!$AB$3:$AE$2349, 3, FALSE))</f>
        <v>27</v>
      </c>
      <c r="P590" s="11">
        <f>IF(ISERROR(VLOOKUP(B590, Paste!$AB$3:$AC$2343, 2, FALSE)), "", VLOOKUP(B590, Paste!$AB$3:$AC$2343, 2, FALSE))</f>
        <v>24</v>
      </c>
      <c r="Q590" s="11">
        <f>IF(ISERROR(VLOOKUP(B590, Paste!$AB$3:$AE$2349, 4, FALSE)), "", VLOOKUP(B590, Paste!$AB$3:$AE$2349, 4, FALSE))</f>
        <v>34</v>
      </c>
      <c r="R590" s="11" t="str">
        <f>IF(ISERROR(VLOOKUP(B590, Paste!$N$3:$N$250, 1, FALSE)), "", VLOOKUP(B590, Paste!$N$3:$O$250, 2, FALSE))</f>
        <v/>
      </c>
      <c r="S590" s="27">
        <f>VLOOKUP($B590, Paste!$W$3:$Z$10064, IF($H$4="Cap Hit",3, IF($H$4="AAV", 4, 2)), FALSE)</f>
        <v>0.85</v>
      </c>
      <c r="T590" s="11" t="str">
        <f>IF(ISERROR(VLOOKUP(B590, Paste!$Q$3:$Q$245, 1, FALSE)), "", VLOOKUP(B590, Paste!$Q$3:$R$245, 2, FALSE))</f>
        <v/>
      </c>
      <c r="U590" s="18" t="str">
        <f>IF(VLOOKUP(B590, 'Points&amp;Potential'!$B$7:$O$943, 14, FALSE)=0, "", VLOOKUP(B590, 'Points&amp;Potential'!$B$7:$O$943, 14, FALSE))</f>
        <v/>
      </c>
      <c r="V590" s="7" t="str">
        <f>IF(ISERROR(VLOOKUP(B590, Paste!$T$3:$T$1045, 1, FALSE)), "", VLOOKUP(B590, Paste!$T$3:$U$1144, 2, FALSE))</f>
        <v>Y</v>
      </c>
    </row>
    <row r="591" spans="1:22">
      <c r="A591" s="11">
        <v>585</v>
      </c>
      <c r="B591" s="67" t="s">
        <v>615</v>
      </c>
      <c r="C591" s="11">
        <f>VLOOKUP(B591, Paste!$AG$3:$AH$2083, 2, FALSE)</f>
        <v>25.8</v>
      </c>
      <c r="D591" s="11" t="str">
        <f>VLOOKUP($B591, Paste!$A$3:$H$933, 6, FALSE)</f>
        <v>LW</v>
      </c>
      <c r="E591" s="11" t="str">
        <f>IFERROR(VLOOKUP($B591, Paste!$J$3:$L$933, 3, FALSE), "")</f>
        <v/>
      </c>
      <c r="F591" s="11" t="str">
        <f>IFERROR(VLOOKUP($B591, Paste!$J$3:$L$933, 2, FALSE), "")</f>
        <v/>
      </c>
      <c r="G591" s="11" t="str">
        <f>VLOOKUP($B591, Paste!$A$3:$H$933, 8, FALSE)</f>
        <v>VAN</v>
      </c>
      <c r="H591" s="71">
        <f>VLOOKUP($B591, Paste!$A$3:$H$933, 2, FALSE)</f>
        <v>49.5</v>
      </c>
      <c r="I591" s="71">
        <f>VLOOKUP($B591, Paste!$A$3:$H$933, 3, FALSE)</f>
        <v>7.5344827586206895</v>
      </c>
      <c r="J591" s="71">
        <f t="shared" si="9"/>
        <v>6.2158884913793075</v>
      </c>
      <c r="K591" s="71">
        <f>VLOOKUP($B591, Paste!$A$3:$H$933, 4, FALSE)</f>
        <v>13.750371249999997</v>
      </c>
      <c r="L591" s="11" t="str">
        <f>IF(ISBLANK(VLOOKUP(B591, 'SOG&amp;PlusMinus'!$B$7:$E$912, 3, FALSE)), "", VLOOKUP(B591,'SOG&amp;PlusMinus'!$B$7:$E$912, 3, FALSE))</f>
        <v>D</v>
      </c>
      <c r="M591" s="11" t="str">
        <f>IF(ISBLANK(VLOOKUP(B591, 'SOG&amp;PlusMinus'!$B$7:$E$912, 4, FALSE)), "", VLOOKUP(B591, 'SOG&amp;PlusMinus'!$B$7:$E$912, 4, FALSE))</f>
        <v/>
      </c>
      <c r="N591" s="71">
        <f>VLOOKUP($B591, Paste!$A$3:$H$933, 5, FALSE)</f>
        <v>14.85</v>
      </c>
      <c r="O591" s="11">
        <f>IF(ISERROR(VLOOKUP(B591, Paste!$AB$3:$AE$2349, 3, FALSE)), "", VLOOKUP(B591, Paste!$AB$3:$AE$2349, 3, FALSE))</f>
        <v>25</v>
      </c>
      <c r="P591" s="11">
        <f>IF(ISERROR(VLOOKUP(B591, Paste!$AB$3:$AC$2343, 2, FALSE)), "", VLOOKUP(B591, Paste!$AB$3:$AC$2343, 2, FALSE))</f>
        <v>25</v>
      </c>
      <c r="Q591" s="11">
        <f>IF(ISERROR(VLOOKUP(B591, Paste!$AB$3:$AE$2349, 4, FALSE)), "", VLOOKUP(B591, Paste!$AB$3:$AE$2349, 4, FALSE))</f>
        <v>50</v>
      </c>
      <c r="R591" s="11" t="str">
        <f>IF(ISERROR(VLOOKUP(B591, Paste!$N$3:$N$250, 1, FALSE)), "", VLOOKUP(B591, Paste!$N$3:$O$250, 2, FALSE))</f>
        <v/>
      </c>
      <c r="S591" s="27">
        <f>VLOOKUP($B591, Paste!$W$3:$Z$10064, IF($H$4="Cap Hit",3, IF($H$4="AAV", 4, 2)), FALSE)</f>
        <v>1</v>
      </c>
      <c r="T591" s="11" t="str">
        <f>IF(ISERROR(VLOOKUP(B591, Paste!$Q$3:$Q$245, 1, FALSE)), "", VLOOKUP(B591, Paste!$Q$3:$R$245, 2, FALSE))</f>
        <v/>
      </c>
      <c r="U591" s="18" t="str">
        <f>IF(VLOOKUP(B591, 'Points&amp;Potential'!$B$7:$O$943, 14, FALSE)=0, "", VLOOKUP(B591, 'Points&amp;Potential'!$B$7:$O$943, 14, FALSE))</f>
        <v/>
      </c>
      <c r="V591" s="7" t="str">
        <f>IF(ISERROR(VLOOKUP(B591, Paste!$T$3:$T$1045, 1, FALSE)), "", VLOOKUP(B591, Paste!$T$3:$U$1144, 2, FALSE))</f>
        <v/>
      </c>
    </row>
    <row r="592" spans="1:22">
      <c r="A592" s="11">
        <v>586</v>
      </c>
      <c r="B592" s="67" t="s">
        <v>616</v>
      </c>
      <c r="C592" s="11">
        <f>VLOOKUP(B592, Paste!$AG$3:$AH$2083, 2, FALSE)</f>
        <v>25.4</v>
      </c>
      <c r="D592" s="11" t="str">
        <f>VLOOKUP($B592, Paste!$A$3:$H$933, 6, FALSE)</f>
        <v>LD</v>
      </c>
      <c r="E592" s="11" t="str">
        <f>IFERROR(VLOOKUP($B592, Paste!$J$3:$L$933, 3, FALSE), "")</f>
        <v/>
      </c>
      <c r="F592" s="11" t="str">
        <f>IFERROR(VLOOKUP($B592, Paste!$J$3:$L$933, 2, FALSE), "")</f>
        <v/>
      </c>
      <c r="G592" s="11" t="str">
        <f>VLOOKUP($B592, Paste!$A$3:$H$933, 8, FALSE)</f>
        <v>TBL</v>
      </c>
      <c r="H592" s="71">
        <f>VLOOKUP($B592, Paste!$A$3:$H$933, 2, FALSE)</f>
        <v>65</v>
      </c>
      <c r="I592" s="71">
        <f>VLOOKUP($B592, Paste!$A$3:$H$933, 3, FALSE)</f>
        <v>1.9180854141886017</v>
      </c>
      <c r="J592" s="71">
        <f t="shared" si="9"/>
        <v>11.745564585811398</v>
      </c>
      <c r="K592" s="71">
        <f>VLOOKUP($B592, Paste!$A$3:$H$933, 4, FALSE)</f>
        <v>13.663649999999999</v>
      </c>
      <c r="L592" s="11" t="str">
        <f>IF(ISBLANK(VLOOKUP(B592, 'SOG&amp;PlusMinus'!$B$7:$E$912, 3, FALSE)), "", VLOOKUP(B592,'SOG&amp;PlusMinus'!$B$7:$E$912, 3, FALSE))</f>
        <v>B</v>
      </c>
      <c r="M592" s="11" t="str">
        <f>IF(ISBLANK(VLOOKUP(B592, 'SOG&amp;PlusMinus'!$B$7:$E$912, 4, FALSE)), "", VLOOKUP(B592, 'SOG&amp;PlusMinus'!$B$7:$E$912, 4, FALSE))</f>
        <v/>
      </c>
      <c r="N592" s="71">
        <f>VLOOKUP($B592, Paste!$A$3:$H$933, 5, FALSE)</f>
        <v>72.576687116564415</v>
      </c>
      <c r="O592" s="11">
        <f>IF(ISERROR(VLOOKUP(B592, Paste!$AB$3:$AE$2349, 3, FALSE)), "", VLOOKUP(B592, Paste!$AB$3:$AE$2349, 3, FALSE))</f>
        <v>125</v>
      </c>
      <c r="P592" s="11">
        <f>IF(ISERROR(VLOOKUP(B592, Paste!$AB$3:$AC$2343, 2, FALSE)), "", VLOOKUP(B592, Paste!$AB$3:$AC$2343, 2, FALSE))</f>
        <v>61</v>
      </c>
      <c r="Q592" s="11">
        <f>IF(ISERROR(VLOOKUP(B592, Paste!$AB$3:$AE$2349, 4, FALSE)), "", VLOOKUP(B592, Paste!$AB$3:$AE$2349, 4, FALSE))</f>
        <v>59</v>
      </c>
      <c r="R592" s="11" t="str">
        <f>IF(ISERROR(VLOOKUP(B592, Paste!$N$3:$N$250, 1, FALSE)), "", VLOOKUP(B592, Paste!$N$3:$O$250, 2, FALSE))</f>
        <v/>
      </c>
      <c r="S592" s="27">
        <f>VLOOKUP($B592, Paste!$W$3:$Z$10064, IF($H$4="Cap Hit",3, IF($H$4="AAV", 4, 2)), FALSE)</f>
        <v>0.8</v>
      </c>
      <c r="T592" s="11" t="str">
        <f>IF(ISERROR(VLOOKUP(B592, Paste!$Q$3:$Q$245, 1, FALSE)), "", VLOOKUP(B592, Paste!$Q$3:$R$245, 2, FALSE))</f>
        <v/>
      </c>
      <c r="U592" s="18" t="str">
        <f>IF(VLOOKUP(B592, 'Points&amp;Potential'!$B$7:$O$943, 14, FALSE)=0, "", VLOOKUP(B592, 'Points&amp;Potential'!$B$7:$O$943, 14, FALSE))</f>
        <v/>
      </c>
      <c r="V592" s="7" t="str">
        <f>IF(ISERROR(VLOOKUP(B592, Paste!$T$3:$T$1045, 1, FALSE)), "", VLOOKUP(B592, Paste!$T$3:$U$1144, 2, FALSE))</f>
        <v/>
      </c>
    </row>
    <row r="593" spans="1:22">
      <c r="A593" s="11">
        <v>587</v>
      </c>
      <c r="B593" s="67" t="s">
        <v>617</v>
      </c>
      <c r="C593" s="11">
        <f>VLOOKUP(B593, Paste!$AG$3:$AH$2083, 2, FALSE)</f>
        <v>31.3</v>
      </c>
      <c r="D593" s="11" t="str">
        <f>VLOOKUP($B593, Paste!$A$3:$H$933, 6, FALSE)</f>
        <v>C</v>
      </c>
      <c r="E593" s="11" t="str">
        <f>IFERROR(VLOOKUP($B593, Paste!$J$3:$L$933, 3, FALSE), "")</f>
        <v/>
      </c>
      <c r="F593" s="11" t="str">
        <f>IFERROR(VLOOKUP($B593, Paste!$J$3:$L$933, 2, FALSE), "")</f>
        <v/>
      </c>
      <c r="G593" s="11" t="str">
        <f>VLOOKUP($B593, Paste!$A$3:$H$933, 8, FALSE)</f>
        <v>MIN</v>
      </c>
      <c r="H593" s="71">
        <f>VLOOKUP($B593, Paste!$A$3:$H$933, 2, FALSE)</f>
        <v>77</v>
      </c>
      <c r="I593" s="71">
        <f>VLOOKUP($B593, Paste!$A$3:$H$933, 3, FALSE)</f>
        <v>8.6183353003957563</v>
      </c>
      <c r="J593" s="71">
        <f t="shared" si="9"/>
        <v>4.9923194496042438</v>
      </c>
      <c r="K593" s="71">
        <f>VLOOKUP($B593, Paste!$A$3:$H$933, 4, FALSE)</f>
        <v>13.61065475</v>
      </c>
      <c r="L593" s="11" t="str">
        <f>IF(ISBLANK(VLOOKUP(B593, 'SOG&amp;PlusMinus'!$B$7:$E$912, 3, FALSE)), "", VLOOKUP(B593,'SOG&amp;PlusMinus'!$B$7:$E$912, 3, FALSE))</f>
        <v>C</v>
      </c>
      <c r="M593" s="11" t="str">
        <f>IF(ISBLANK(VLOOKUP(B593, 'SOG&amp;PlusMinus'!$B$7:$E$912, 4, FALSE)), "", VLOOKUP(B593, 'SOG&amp;PlusMinus'!$B$7:$E$912, 4, FALSE))</f>
        <v/>
      </c>
      <c r="N593" s="71">
        <f>VLOOKUP($B593, Paste!$A$3:$H$933, 5, FALSE)</f>
        <v>101.8609865470852</v>
      </c>
      <c r="O593" s="11">
        <f>IF(ISERROR(VLOOKUP(B593, Paste!$AB$3:$AE$2349, 3, FALSE)), "", VLOOKUP(B593, Paste!$AB$3:$AE$2349, 3, FALSE))</f>
        <v>185</v>
      </c>
      <c r="P593" s="11">
        <f>IF(ISERROR(VLOOKUP(B593, Paste!$AB$3:$AC$2343, 2, FALSE)), "", VLOOKUP(B593, Paste!$AB$3:$AC$2343, 2, FALSE))</f>
        <v>68</v>
      </c>
      <c r="Q593" s="11">
        <f>IF(ISERROR(VLOOKUP(B593, Paste!$AB$3:$AE$2349, 4, FALSE)), "", VLOOKUP(B593, Paste!$AB$3:$AE$2349, 4, FALSE))</f>
        <v>100</v>
      </c>
      <c r="R593" s="11" t="str">
        <f>IF(ISERROR(VLOOKUP(B593, Paste!$N$3:$N$250, 1, FALSE)), "", VLOOKUP(B593, Paste!$N$3:$O$250, 2, FALSE))</f>
        <v/>
      </c>
      <c r="S593" s="27">
        <f>VLOOKUP($B593, Paste!$W$3:$Z$10064, IF($H$4="Cap Hit",3, IF($H$4="AAV", 4, 2)), FALSE)</f>
        <v>3.3333330000000001</v>
      </c>
      <c r="T593" s="11" t="str">
        <f>IF(ISERROR(VLOOKUP(B593, Paste!$Q$3:$Q$245, 1, FALSE)), "", VLOOKUP(B593, Paste!$Q$3:$R$245, 2, FALSE))</f>
        <v/>
      </c>
      <c r="U593" s="18" t="str">
        <f>IF(VLOOKUP(B593, 'Points&amp;Potential'!$B$7:$O$943, 14, FALSE)=0, "", VLOOKUP(B593, 'Points&amp;Potential'!$B$7:$O$943, 14, FALSE))</f>
        <v/>
      </c>
      <c r="V593" s="7" t="str">
        <f>IF(ISERROR(VLOOKUP(B593, Paste!$T$3:$T$1045, 1, FALSE)), "", VLOOKUP(B593, Paste!$T$3:$U$1144, 2, FALSE))</f>
        <v/>
      </c>
    </row>
    <row r="594" spans="1:22">
      <c r="A594" s="11">
        <v>588</v>
      </c>
      <c r="B594" s="67" t="s">
        <v>618</v>
      </c>
      <c r="C594" s="11">
        <f>VLOOKUP(B594, Paste!$AG$3:$AH$2083, 2, FALSE)</f>
        <v>22.5</v>
      </c>
      <c r="D594" s="11" t="str">
        <f>VLOOKUP($B594, Paste!$A$3:$H$933, 6, FALSE)</f>
        <v>RW</v>
      </c>
      <c r="E594" s="11">
        <f>IFERROR(VLOOKUP($B594, Paste!$J$3:$L$933, 3, FALSE), "")</f>
        <v>40</v>
      </c>
      <c r="F594" s="11">
        <f>IFERROR(VLOOKUP($B594, Paste!$J$3:$L$933, 2, FALSE), "")</f>
        <v>72</v>
      </c>
      <c r="G594" s="11" t="str">
        <f>VLOOKUP($B594, Paste!$A$3:$H$933, 8, FALSE)</f>
        <v>WPG</v>
      </c>
      <c r="H594" s="71">
        <f>VLOOKUP($B594, Paste!$A$3:$H$933, 2, FALSE)</f>
        <v>40</v>
      </c>
      <c r="I594" s="71">
        <f>VLOOKUP($B594, Paste!$A$3:$H$933, 3, FALSE)</f>
        <v>3.1472592592592594</v>
      </c>
      <c r="J594" s="71">
        <f t="shared" si="9"/>
        <v>10.422461574074076</v>
      </c>
      <c r="K594" s="71">
        <f>VLOOKUP($B594, Paste!$A$3:$H$933, 4, FALSE)</f>
        <v>13.569720833333335</v>
      </c>
      <c r="L594" s="11" t="str">
        <f>IF(ISBLANK(VLOOKUP(B594, 'SOG&amp;PlusMinus'!$B$7:$E$912, 3, FALSE)), "", VLOOKUP(B594,'SOG&amp;PlusMinus'!$B$7:$E$912, 3, FALSE))</f>
        <v>C</v>
      </c>
      <c r="M594" s="11" t="str">
        <f>IF(ISBLANK(VLOOKUP(B594, 'SOG&amp;PlusMinus'!$B$7:$E$912, 4, FALSE)), "", VLOOKUP(B594, 'SOG&amp;PlusMinus'!$B$7:$E$912, 4, FALSE))</f>
        <v/>
      </c>
      <c r="N594" s="71">
        <f>VLOOKUP($B594, Paste!$A$3:$H$933, 5, FALSE)</f>
        <v>10.32258064516129</v>
      </c>
      <c r="O594" s="11">
        <f>IF(ISERROR(VLOOKUP(B594, Paste!$AB$3:$AE$2349, 3, FALSE)), "", VLOOKUP(B594, Paste!$AB$3:$AE$2349, 3, FALSE))</f>
        <v>35</v>
      </c>
      <c r="P594" s="11">
        <f>IF(ISERROR(VLOOKUP(B594, Paste!$AB$3:$AC$2343, 2, FALSE)), "", VLOOKUP(B594, Paste!$AB$3:$AC$2343, 2, FALSE))</f>
        <v>14</v>
      </c>
      <c r="Q594" s="11">
        <f>IF(ISERROR(VLOOKUP(B594, Paste!$AB$3:$AE$2349, 4, FALSE)), "", VLOOKUP(B594, Paste!$AB$3:$AE$2349, 4, FALSE))</f>
        <v>52</v>
      </c>
      <c r="R594" s="11" t="str">
        <f>IF(ISERROR(VLOOKUP(B594, Paste!$N$3:$N$250, 1, FALSE)), "", VLOOKUP(B594, Paste!$N$3:$O$250, 2, FALSE))</f>
        <v/>
      </c>
      <c r="S594" s="27">
        <f>VLOOKUP($B594, Paste!$W$3:$Z$10064, IF($H$4="Cap Hit",3, IF($H$4="AAV", 4, 2)), FALSE)</f>
        <v>1.136666</v>
      </c>
      <c r="T594" s="11" t="str">
        <f>IF(ISERROR(VLOOKUP(B594, Paste!$Q$3:$Q$245, 1, FALSE)), "", VLOOKUP(B594, Paste!$Q$3:$R$245, 2, FALSE))</f>
        <v/>
      </c>
      <c r="U594" s="18" t="str">
        <f>IF(VLOOKUP(B594, 'Points&amp;Potential'!$B$7:$O$943, 14, FALSE)=0, "", VLOOKUP(B594, 'Points&amp;Potential'!$B$7:$O$943, 14, FALSE))</f>
        <v/>
      </c>
      <c r="V594" s="7" t="str">
        <f>IF(ISERROR(VLOOKUP(B594, Paste!$T$3:$T$1045, 1, FALSE)), "", VLOOKUP(B594, Paste!$T$3:$U$1144, 2, FALSE))</f>
        <v>Y</v>
      </c>
    </row>
    <row r="595" spans="1:22">
      <c r="A595" s="11">
        <v>589</v>
      </c>
      <c r="B595" s="67" t="s">
        <v>619</v>
      </c>
      <c r="C595" s="11">
        <f>VLOOKUP(B595, Paste!$AG$3:$AH$2083, 2, FALSE)</f>
        <v>26.4</v>
      </c>
      <c r="D595" s="11" t="str">
        <f>VLOOKUP($B595, Paste!$A$3:$H$933, 6, FALSE)</f>
        <v>LD</v>
      </c>
      <c r="E595" s="11" t="str">
        <f>IFERROR(VLOOKUP($B595, Paste!$J$3:$L$933, 3, FALSE), "")</f>
        <v/>
      </c>
      <c r="F595" s="11" t="str">
        <f>IFERROR(VLOOKUP($B595, Paste!$J$3:$L$933, 2, FALSE), "")</f>
        <v/>
      </c>
      <c r="G595" s="11" t="str">
        <f>VLOOKUP($B595, Paste!$A$3:$H$933, 8, FALSE)</f>
        <v>NJD</v>
      </c>
      <c r="H595" s="71">
        <f>VLOOKUP($B595, Paste!$A$3:$H$933, 2, FALSE)</f>
        <v>64</v>
      </c>
      <c r="I595" s="71">
        <f>VLOOKUP($B595, Paste!$A$3:$H$933, 3, FALSE)</f>
        <v>3.4599728183130027</v>
      </c>
      <c r="J595" s="71">
        <f t="shared" si="9"/>
        <v>10.101049403909219</v>
      </c>
      <c r="K595" s="71">
        <f>VLOOKUP($B595, Paste!$A$3:$H$933, 4, FALSE)</f>
        <v>13.561022222222222</v>
      </c>
      <c r="L595" s="11" t="str">
        <f>IF(ISBLANK(VLOOKUP(B595, 'SOG&amp;PlusMinus'!$B$7:$E$912, 3, FALSE)), "", VLOOKUP(B595,'SOG&amp;PlusMinus'!$B$7:$E$912, 3, FALSE))</f>
        <v>C</v>
      </c>
      <c r="M595" s="11" t="str">
        <f>IF(ISBLANK(VLOOKUP(B595, 'SOG&amp;PlusMinus'!$B$7:$E$912, 4, FALSE)), "", VLOOKUP(B595, 'SOG&amp;PlusMinus'!$B$7:$E$912, 4, FALSE))</f>
        <v/>
      </c>
      <c r="N595" s="71">
        <f>VLOOKUP($B595, Paste!$A$3:$H$933, 5, FALSE)</f>
        <v>16.650406504065042</v>
      </c>
      <c r="O595" s="11">
        <f>IF(ISERROR(VLOOKUP(B595, Paste!$AB$3:$AE$2349, 3, FALSE)), "", VLOOKUP(B595, Paste!$AB$3:$AE$2349, 3, FALSE))</f>
        <v>29</v>
      </c>
      <c r="P595" s="11">
        <f>IF(ISERROR(VLOOKUP(B595, Paste!$AB$3:$AC$2343, 2, FALSE)), "", VLOOKUP(B595, Paste!$AB$3:$AC$2343, 2, FALSE))</f>
        <v>68</v>
      </c>
      <c r="Q595" s="11">
        <f>IF(ISERROR(VLOOKUP(B595, Paste!$AB$3:$AE$2349, 4, FALSE)), "", VLOOKUP(B595, Paste!$AB$3:$AE$2349, 4, FALSE))</f>
        <v>58</v>
      </c>
      <c r="R595" s="11" t="str">
        <f>IF(ISERROR(VLOOKUP(B595, Paste!$N$3:$N$250, 1, FALSE)), "", VLOOKUP(B595, Paste!$N$3:$O$250, 2, FALSE))</f>
        <v/>
      </c>
      <c r="S595" s="27">
        <f>VLOOKUP($B595, Paste!$W$3:$Z$10064, IF($H$4="Cap Hit",3, IF($H$4="AAV", 4, 2)), FALSE)</f>
        <v>1.6</v>
      </c>
      <c r="T595" s="11" t="str">
        <f>IF(ISERROR(VLOOKUP(B595, Paste!$Q$3:$Q$245, 1, FALSE)), "", VLOOKUP(B595, Paste!$Q$3:$R$245, 2, FALSE))</f>
        <v/>
      </c>
      <c r="U595" s="18" t="str">
        <f>IF(VLOOKUP(B595, 'Points&amp;Potential'!$B$7:$O$943, 14, FALSE)=0, "", VLOOKUP(B595, 'Points&amp;Potential'!$B$7:$O$943, 14, FALSE))</f>
        <v/>
      </c>
      <c r="V595" s="7" t="str">
        <f>IF(ISERROR(VLOOKUP(B595, Paste!$T$3:$T$1045, 1, FALSE)), "", VLOOKUP(B595, Paste!$T$3:$U$1144, 2, FALSE))</f>
        <v/>
      </c>
    </row>
    <row r="596" spans="1:22">
      <c r="A596" s="11">
        <v>590</v>
      </c>
      <c r="B596" s="67" t="s">
        <v>620</v>
      </c>
      <c r="C596" s="11">
        <f>VLOOKUP(B596, Paste!$AG$3:$AH$2083, 2, FALSE)</f>
        <v>29.4</v>
      </c>
      <c r="D596" s="11" t="str">
        <f>VLOOKUP($B596, Paste!$A$3:$H$933, 6, FALSE)</f>
        <v>RW</v>
      </c>
      <c r="E596" s="11" t="str">
        <f>IFERROR(VLOOKUP($B596, Paste!$J$3:$L$933, 3, FALSE), "")</f>
        <v/>
      </c>
      <c r="F596" s="11" t="str">
        <f>IFERROR(VLOOKUP($B596, Paste!$J$3:$L$933, 2, FALSE), "")</f>
        <v/>
      </c>
      <c r="G596" s="11" t="str">
        <f>VLOOKUP($B596, Paste!$A$3:$H$933, 8, FALSE)</f>
        <v>TBL</v>
      </c>
      <c r="H596" s="71">
        <f>VLOOKUP($B596, Paste!$A$3:$H$933, 2, FALSE)</f>
        <v>68</v>
      </c>
      <c r="I596" s="71">
        <f>VLOOKUP($B596, Paste!$A$3:$H$933, 3, FALSE)</f>
        <v>4.2413273596176824</v>
      </c>
      <c r="J596" s="71">
        <f t="shared" si="9"/>
        <v>9.3116404876045387</v>
      </c>
      <c r="K596" s="71">
        <f>VLOOKUP($B596, Paste!$A$3:$H$933, 4, FALSE)</f>
        <v>13.552967847222222</v>
      </c>
      <c r="L596" s="11" t="str">
        <f>IF(ISBLANK(VLOOKUP(B596, 'SOG&amp;PlusMinus'!$B$7:$E$912, 3, FALSE)), "", VLOOKUP(B596,'SOG&amp;PlusMinus'!$B$7:$E$912, 3, FALSE))</f>
        <v>C</v>
      </c>
      <c r="M596" s="11" t="str">
        <f>IF(ISBLANK(VLOOKUP(B596, 'SOG&amp;PlusMinus'!$B$7:$E$912, 4, FALSE)), "", VLOOKUP(B596, 'SOG&amp;PlusMinus'!$B$7:$E$912, 4, FALSE))</f>
        <v/>
      </c>
      <c r="N596" s="71">
        <f>VLOOKUP($B596, Paste!$A$3:$H$933, 5, FALSE)</f>
        <v>122.4</v>
      </c>
      <c r="O596" s="11">
        <f>IF(ISERROR(VLOOKUP(B596, Paste!$AB$3:$AE$2349, 3, FALSE)), "", VLOOKUP(B596, Paste!$AB$3:$AE$2349, 3, FALSE))</f>
        <v>184</v>
      </c>
      <c r="P596" s="11">
        <f>IF(ISERROR(VLOOKUP(B596, Paste!$AB$3:$AC$2343, 2, FALSE)), "", VLOOKUP(B596, Paste!$AB$3:$AC$2343, 2, FALSE))</f>
        <v>31</v>
      </c>
      <c r="Q596" s="11">
        <f>IF(ISERROR(VLOOKUP(B596, Paste!$AB$3:$AE$2349, 4, FALSE)), "", VLOOKUP(B596, Paste!$AB$3:$AE$2349, 4, FALSE))</f>
        <v>88</v>
      </c>
      <c r="R596" s="11" t="str">
        <f>IF(ISERROR(VLOOKUP(B596, Paste!$N$3:$N$250, 1, FALSE)), "", VLOOKUP(B596, Paste!$N$3:$O$250, 2, FALSE))</f>
        <v/>
      </c>
      <c r="S596" s="27">
        <f>VLOOKUP($B596, Paste!$W$3:$Z$10064, IF($H$4="Cap Hit",3, IF($H$4="AAV", 4, 2)), FALSE)</f>
        <v>2.5</v>
      </c>
      <c r="T596" s="11" t="str">
        <f>IF(ISERROR(VLOOKUP(B596, Paste!$Q$3:$Q$245, 1, FALSE)), "", VLOOKUP(B596, Paste!$Q$3:$R$245, 2, FALSE))</f>
        <v/>
      </c>
      <c r="U596" s="18" t="str">
        <f>IF(VLOOKUP(B596, 'Points&amp;Potential'!$B$7:$O$943, 14, FALSE)=0, "", VLOOKUP(B596, 'Points&amp;Potential'!$B$7:$O$943, 14, FALSE))</f>
        <v/>
      </c>
      <c r="V596" s="7" t="str">
        <f>IF(ISERROR(VLOOKUP(B596, Paste!$T$3:$T$1045, 1, FALSE)), "", VLOOKUP(B596, Paste!$T$3:$U$1144, 2, FALSE))</f>
        <v/>
      </c>
    </row>
    <row r="597" spans="1:22">
      <c r="A597" s="11">
        <v>591</v>
      </c>
      <c r="B597" s="67" t="s">
        <v>621</v>
      </c>
      <c r="C597" s="11">
        <f>VLOOKUP(B597, Paste!$AG$3:$AH$2083, 2, FALSE)</f>
        <v>28.2</v>
      </c>
      <c r="D597" s="11" t="str">
        <f>VLOOKUP($B597, Paste!$A$3:$H$933, 6, FALSE)</f>
        <v>RD</v>
      </c>
      <c r="E597" s="11" t="str">
        <f>IFERROR(VLOOKUP($B597, Paste!$J$3:$L$933, 3, FALSE), "")</f>
        <v/>
      </c>
      <c r="F597" s="11" t="str">
        <f>IFERROR(VLOOKUP($B597, Paste!$J$3:$L$933, 2, FALSE), "")</f>
        <v/>
      </c>
      <c r="G597" s="11" t="str">
        <f>VLOOKUP($B597, Paste!$A$3:$H$933, 8, FALSE)</f>
        <v>UTA</v>
      </c>
      <c r="H597" s="71">
        <f>VLOOKUP($B597, Paste!$A$3:$H$933, 2, FALSE)</f>
        <v>65.666666666666657</v>
      </c>
      <c r="I597" s="71">
        <f>VLOOKUP($B597, Paste!$A$3:$H$933, 3, FALSE)</f>
        <v>2.3002620185266203</v>
      </c>
      <c r="J597" s="71">
        <f t="shared" si="9"/>
        <v>11.149288801565969</v>
      </c>
      <c r="K597" s="71">
        <f>VLOOKUP($B597, Paste!$A$3:$H$933, 4, FALSE)</f>
        <v>13.44955082009259</v>
      </c>
      <c r="L597" s="11" t="str">
        <f>IF(ISBLANK(VLOOKUP(B597, 'SOG&amp;PlusMinus'!$B$7:$E$912, 3, FALSE)), "", VLOOKUP(B597,'SOG&amp;PlusMinus'!$B$7:$E$912, 3, FALSE))</f>
        <v>D</v>
      </c>
      <c r="M597" s="11" t="str">
        <f>IF(ISBLANK(VLOOKUP(B597, 'SOG&amp;PlusMinus'!$B$7:$E$912, 4, FALSE)), "", VLOOKUP(B597, 'SOG&amp;PlusMinus'!$B$7:$E$912, 4, FALSE))</f>
        <v/>
      </c>
      <c r="N597" s="71">
        <f>VLOOKUP($B597, Paste!$A$3:$H$933, 5, FALSE)</f>
        <v>17.534031413612563</v>
      </c>
      <c r="O597" s="11" t="str">
        <f>IF(ISERROR(VLOOKUP(B597, Paste!$AB$3:$AE$2349, 3, FALSE)), "", VLOOKUP(B597, Paste!$AB$3:$AE$2349, 3, FALSE))</f>
        <v/>
      </c>
      <c r="P597" s="11" t="str">
        <f>IF(ISERROR(VLOOKUP(B597, Paste!$AB$3:$AC$2343, 2, FALSE)), "", VLOOKUP(B597, Paste!$AB$3:$AC$2343, 2, FALSE))</f>
        <v/>
      </c>
      <c r="Q597" s="11" t="str">
        <f>IF(ISERROR(VLOOKUP(B597, Paste!$AB$3:$AE$2349, 4, FALSE)), "", VLOOKUP(B597, Paste!$AB$3:$AE$2349, 4, FALSE))</f>
        <v/>
      </c>
      <c r="R597" s="11" t="str">
        <f>IF(ISERROR(VLOOKUP(B597, Paste!$N$3:$N$250, 1, FALSE)), "", VLOOKUP(B597, Paste!$N$3:$O$250, 2, FALSE))</f>
        <v/>
      </c>
      <c r="S597" s="27">
        <f>VLOOKUP($B597, Paste!$W$3:$Z$10064, IF($H$4="Cap Hit",3, IF($H$4="AAV", 4, 2)), FALSE)</f>
        <v>1</v>
      </c>
      <c r="T597" s="11" t="str">
        <f>IF(ISERROR(VLOOKUP(B597, Paste!$Q$3:$Q$245, 1, FALSE)), "", VLOOKUP(B597, Paste!$Q$3:$R$245, 2, FALSE))</f>
        <v/>
      </c>
      <c r="U597" s="18" t="str">
        <f>IF(VLOOKUP(B597, 'Points&amp;Potential'!$B$7:$O$943, 14, FALSE)=0, "", VLOOKUP(B597, 'Points&amp;Potential'!$B$7:$O$943, 14, FALSE))</f>
        <v/>
      </c>
      <c r="V597" s="7" t="str">
        <f>IF(ISERROR(VLOOKUP(B597, Paste!$T$3:$T$1045, 1, FALSE)), "", VLOOKUP(B597, Paste!$T$3:$U$1144, 2, FALSE))</f>
        <v/>
      </c>
    </row>
    <row r="598" spans="1:22">
      <c r="A598" s="11">
        <v>592</v>
      </c>
      <c r="B598" s="67" t="s">
        <v>622</v>
      </c>
      <c r="C598" s="11">
        <f>VLOOKUP(B598, Paste!$AG$3:$AH$2083, 2, FALSE)</f>
        <v>30</v>
      </c>
      <c r="D598" s="11" t="str">
        <f>VLOOKUP($B598, Paste!$A$3:$H$933, 6, FALSE)</f>
        <v>LW</v>
      </c>
      <c r="E598" s="11" t="str">
        <f>IFERROR(VLOOKUP($B598, Paste!$J$3:$L$933, 3, FALSE), "")</f>
        <v/>
      </c>
      <c r="F598" s="11" t="str">
        <f>IFERROR(VLOOKUP($B598, Paste!$J$3:$L$933, 2, FALSE), "")</f>
        <v/>
      </c>
      <c r="G598" s="11" t="str">
        <f>VLOOKUP($B598, Paste!$A$3:$H$933, 8, FALSE)</f>
        <v>OTT</v>
      </c>
      <c r="H598" s="71">
        <f>VLOOKUP($B598, Paste!$A$3:$H$933, 2, FALSE)</f>
        <v>39</v>
      </c>
      <c r="I598" s="71">
        <f>VLOOKUP($B598, Paste!$A$3:$H$933, 3, FALSE)</f>
        <v>3.0846693348580145</v>
      </c>
      <c r="J598" s="71">
        <f t="shared" si="9"/>
        <v>10.332177696391982</v>
      </c>
      <c r="K598" s="71">
        <f>VLOOKUP($B598, Paste!$A$3:$H$933, 4, FALSE)</f>
        <v>13.416847031249997</v>
      </c>
      <c r="L598" s="11" t="str">
        <f>IF(ISBLANK(VLOOKUP(B598, 'SOG&amp;PlusMinus'!$B$7:$E$912, 3, FALSE)), "", VLOOKUP(B598,'SOG&amp;PlusMinus'!$B$7:$E$912, 3, FALSE))</f>
        <v>C</v>
      </c>
      <c r="M598" s="11" t="str">
        <f>IF(ISBLANK(VLOOKUP(B598, 'SOG&amp;PlusMinus'!$B$7:$E$912, 4, FALSE)), "", VLOOKUP(B598, 'SOG&amp;PlusMinus'!$B$7:$E$912, 4, FALSE))</f>
        <v/>
      </c>
      <c r="N598" s="71">
        <f>VLOOKUP($B598, Paste!$A$3:$H$933, 5, FALSE)</f>
        <v>14.405405405405405</v>
      </c>
      <c r="O598" s="11">
        <f>IF(ISERROR(VLOOKUP(B598, Paste!$AB$3:$AE$2349, 3, FALSE)), "", VLOOKUP(B598, Paste!$AB$3:$AE$2349, 3, FALSE))</f>
        <v>140</v>
      </c>
      <c r="P598" s="11">
        <f>IF(ISERROR(VLOOKUP(B598, Paste!$AB$3:$AC$2343, 2, FALSE)), "", VLOOKUP(B598, Paste!$AB$3:$AC$2343, 2, FALSE))</f>
        <v>18</v>
      </c>
      <c r="Q598" s="11">
        <f>IF(ISERROR(VLOOKUP(B598, Paste!$AB$3:$AE$2349, 4, FALSE)), "", VLOOKUP(B598, Paste!$AB$3:$AE$2349, 4, FALSE))</f>
        <v>31</v>
      </c>
      <c r="R598" s="11" t="str">
        <f>IF(ISERROR(VLOOKUP(B598, Paste!$N$3:$N$250, 1, FALSE)), "", VLOOKUP(B598, Paste!$N$3:$O$250, 2, FALSE))</f>
        <v/>
      </c>
      <c r="S598" s="27">
        <f>VLOOKUP($B598, Paste!$W$3:$Z$10064, IF($H$4="Cap Hit",3, IF($H$4="AAV", 4, 2)), FALSE)</f>
        <v>0.92500000000000004</v>
      </c>
      <c r="T598" s="11" t="str">
        <f>IF(ISERROR(VLOOKUP(B598, Paste!$Q$3:$Q$245, 1, FALSE)), "", VLOOKUP(B598, Paste!$Q$3:$R$245, 2, FALSE))</f>
        <v/>
      </c>
      <c r="U598" s="18" t="str">
        <f>IF(VLOOKUP(B598, 'Points&amp;Potential'!$B$7:$O$943, 14, FALSE)=0, "", VLOOKUP(B598, 'Points&amp;Potential'!$B$7:$O$943, 14, FALSE))</f>
        <v/>
      </c>
      <c r="V598" s="7" t="str">
        <f>IF(ISERROR(VLOOKUP(B598, Paste!$T$3:$T$1045, 1, FALSE)), "", VLOOKUP(B598, Paste!$T$3:$U$1144, 2, FALSE))</f>
        <v/>
      </c>
    </row>
    <row r="599" spans="1:22">
      <c r="A599" s="11">
        <v>593</v>
      </c>
      <c r="B599" s="10" t="s">
        <v>623</v>
      </c>
      <c r="C599" s="11">
        <f>VLOOKUP(B599, Paste!$AG$3:$AH$2083, 2, FALSE)</f>
        <v>21.6</v>
      </c>
      <c r="D599" s="11" t="str">
        <f>VLOOKUP($B599, Paste!$A$3:$H$933, 6, FALSE)</f>
        <v>LW</v>
      </c>
      <c r="E599" s="11">
        <f>IFERROR(VLOOKUP($B599, Paste!$J$3:$L$933, 3, FALSE), "")</f>
        <v>50</v>
      </c>
      <c r="F599" s="11">
        <f>IFERROR(VLOOKUP($B599, Paste!$J$3:$L$933, 2, FALSE), "")</f>
        <v>67</v>
      </c>
      <c r="G599" s="11" t="str">
        <f>VLOOKUP($B599, Paste!$A$3:$H$933, 8, FALSE)</f>
        <v>CGY</v>
      </c>
      <c r="H599" s="71">
        <f>VLOOKUP($B599, Paste!$A$3:$H$933, 2, FALSE)</f>
        <v>59</v>
      </c>
      <c r="I599" s="71">
        <f>VLOOKUP($B599, Paste!$A$3:$H$933, 3, FALSE)</f>
        <v>7.08</v>
      </c>
      <c r="J599" s="71">
        <f t="shared" si="9"/>
        <v>6.308359895833334</v>
      </c>
      <c r="K599" s="71">
        <f>VLOOKUP($B599, Paste!$A$3:$H$933, 4, FALSE)</f>
        <v>13.388359895833334</v>
      </c>
      <c r="L599" s="11" t="str">
        <f>IF(ISBLANK(VLOOKUP(B599, 'SOG&amp;PlusMinus'!$B$7:$E$912, 3, FALSE)), "", VLOOKUP(B599,'SOG&amp;PlusMinus'!$B$7:$E$912, 3, FALSE))</f>
        <v>C</v>
      </c>
      <c r="M599" s="11" t="str">
        <f>IF(ISBLANK(VLOOKUP(B599, 'SOG&amp;PlusMinus'!$B$7:$E$912, 4, FALSE)), "", VLOOKUP(B599, 'SOG&amp;PlusMinus'!$B$7:$E$912, 4, FALSE))</f>
        <v/>
      </c>
      <c r="N599" s="71">
        <f>VLOOKUP($B599, Paste!$A$3:$H$933, 5, FALSE)</f>
        <v>12.389999999999999</v>
      </c>
      <c r="O599" s="11">
        <f>IF(ISERROR(VLOOKUP(B599, Paste!$AB$3:$AE$2349, 3, FALSE)), "", VLOOKUP(B599, Paste!$AB$3:$AE$2349, 3, FALSE))</f>
        <v>130</v>
      </c>
      <c r="P599" s="11">
        <f>IF(ISERROR(VLOOKUP(B599, Paste!$AB$3:$AC$2343, 2, FALSE)), "", VLOOKUP(B599, Paste!$AB$3:$AC$2343, 2, FALSE))</f>
        <v>24</v>
      </c>
      <c r="Q599" s="11">
        <f>IF(ISERROR(VLOOKUP(B599, Paste!$AB$3:$AE$2349, 4, FALSE)), "", VLOOKUP(B599, Paste!$AB$3:$AE$2349, 4, FALSE))</f>
        <v>83</v>
      </c>
      <c r="R599" s="11" t="str">
        <f>IF(ISERROR(VLOOKUP(B599, Paste!$N$3:$N$250, 1, FALSE)), "", VLOOKUP(B599, Paste!$N$3:$O$250, 2, FALSE))</f>
        <v/>
      </c>
      <c r="S599" s="27">
        <f>VLOOKUP($B599, Paste!$W$3:$Z$10064, IF($H$4="Cap Hit",3, IF($H$4="AAV", 4, 2)), FALSE)</f>
        <v>1.386666</v>
      </c>
      <c r="T599" s="11" t="str">
        <f>IF(ISERROR(VLOOKUP(B599, Paste!$Q$3:$Q$245, 1, FALSE)), "", VLOOKUP(B599, Paste!$Q$3:$R$245, 2, FALSE))</f>
        <v>Y</v>
      </c>
      <c r="U599" s="18" t="str">
        <f>IF(VLOOKUP(B599, 'Points&amp;Potential'!$B$7:$O$943, 14, FALSE)=0, "", VLOOKUP(B599, 'Points&amp;Potential'!$B$7:$O$943, 14, FALSE))</f>
        <v/>
      </c>
      <c r="V599" s="7" t="str">
        <f>IF(ISERROR(VLOOKUP(B599, Paste!$T$3:$T$1045, 1, FALSE)), "", VLOOKUP(B599, Paste!$T$3:$U$1144, 2, FALSE))</f>
        <v>Y</v>
      </c>
    </row>
    <row r="600" spans="1:22">
      <c r="A600" s="11">
        <v>594</v>
      </c>
      <c r="B600" s="67" t="s">
        <v>624</v>
      </c>
      <c r="C600" s="11">
        <f>VLOOKUP(B600, Paste!$AG$3:$AH$2083, 2, FALSE)</f>
        <v>28.9</v>
      </c>
      <c r="D600" s="11" t="str">
        <f>VLOOKUP($B600, Paste!$A$3:$H$933, 6, FALSE)</f>
        <v>RD</v>
      </c>
      <c r="E600" s="11" t="str">
        <f>IFERROR(VLOOKUP($B600, Paste!$J$3:$L$933, 3, FALSE), "")</f>
        <v/>
      </c>
      <c r="F600" s="11" t="str">
        <f>IFERROR(VLOOKUP($B600, Paste!$J$3:$L$933, 2, FALSE), "")</f>
        <v/>
      </c>
      <c r="G600" s="11" t="str">
        <f>VLOOKUP($B600, Paste!$A$3:$H$933, 8, FALSE)</f>
        <v>NJD</v>
      </c>
      <c r="H600" s="71">
        <f>VLOOKUP($B600, Paste!$A$3:$H$933, 2, FALSE)</f>
        <v>68</v>
      </c>
      <c r="I600" s="71">
        <f>VLOOKUP($B600, Paste!$A$3:$H$933, 3, FALSE)</f>
        <v>2.8563499346835282</v>
      </c>
      <c r="J600" s="71">
        <f t="shared" si="9"/>
        <v>10.525237880872027</v>
      </c>
      <c r="K600" s="71">
        <f>VLOOKUP($B600, Paste!$A$3:$H$933, 4, FALSE)</f>
        <v>13.381587815555555</v>
      </c>
      <c r="L600" s="11" t="str">
        <f>IF(ISBLANK(VLOOKUP(B600, 'SOG&amp;PlusMinus'!$B$7:$E$912, 3, FALSE)), "", VLOOKUP(B600,'SOG&amp;PlusMinus'!$B$7:$E$912, 3, FALSE))</f>
        <v>C</v>
      </c>
      <c r="M600" s="11" t="str">
        <f>IF(ISBLANK(VLOOKUP(B600, 'SOG&amp;PlusMinus'!$B$7:$E$912, 4, FALSE)), "", VLOOKUP(B600, 'SOG&amp;PlusMinus'!$B$7:$E$912, 4, FALSE))</f>
        <v/>
      </c>
      <c r="N600" s="71">
        <f>VLOOKUP($B600, Paste!$A$3:$H$933, 5, FALSE)</f>
        <v>58.395480225988699</v>
      </c>
      <c r="O600" s="11">
        <f>IF(ISERROR(VLOOKUP(B600, Paste!$AB$3:$AE$2349, 3, FALSE)), "", VLOOKUP(B600, Paste!$AB$3:$AE$2349, 3, FALSE))</f>
        <v>88</v>
      </c>
      <c r="P600" s="11">
        <f>IF(ISERROR(VLOOKUP(B600, Paste!$AB$3:$AC$2343, 2, FALSE)), "", VLOOKUP(B600, Paste!$AB$3:$AC$2343, 2, FALSE))</f>
        <v>86</v>
      </c>
      <c r="Q600" s="11">
        <f>IF(ISERROR(VLOOKUP(B600, Paste!$AB$3:$AE$2349, 4, FALSE)), "", VLOOKUP(B600, Paste!$AB$3:$AE$2349, 4, FALSE))</f>
        <v>61</v>
      </c>
      <c r="R600" s="11" t="str">
        <f>IF(ISERROR(VLOOKUP(B600, Paste!$N$3:$N$250, 1, FALSE)), "", VLOOKUP(B600, Paste!$N$3:$O$250, 2, FALSE))</f>
        <v/>
      </c>
      <c r="S600" s="27">
        <f>VLOOKUP($B600, Paste!$W$3:$Z$10064, IF($H$4="Cap Hit",3, IF($H$4="AAV", 4, 2)), FALSE)</f>
        <v>4</v>
      </c>
      <c r="T600" s="11" t="str">
        <f>IF(ISERROR(VLOOKUP(B600, Paste!$Q$3:$Q$245, 1, FALSE)), "", VLOOKUP(B600, Paste!$Q$3:$R$245, 2, FALSE))</f>
        <v/>
      </c>
      <c r="U600" s="18" t="str">
        <f>IF(VLOOKUP(B600, 'Points&amp;Potential'!$B$7:$O$943, 14, FALSE)=0, "", VLOOKUP(B600, 'Points&amp;Potential'!$B$7:$O$943, 14, FALSE))</f>
        <v/>
      </c>
      <c r="V600" s="7" t="str">
        <f>IF(ISERROR(VLOOKUP(B600, Paste!$T$3:$T$1045, 1, FALSE)), "", VLOOKUP(B600, Paste!$T$3:$U$1144, 2, FALSE))</f>
        <v/>
      </c>
    </row>
    <row r="601" spans="1:22">
      <c r="A601" s="11">
        <v>595</v>
      </c>
      <c r="B601" s="10" t="s">
        <v>625</v>
      </c>
      <c r="C601" s="11">
        <f>VLOOKUP(B601, Paste!$AG$3:$AH$2083, 2, FALSE)</f>
        <v>28.1</v>
      </c>
      <c r="D601" s="11" t="str">
        <f>VLOOKUP($B601, Paste!$A$3:$H$933, 6, FALSE)</f>
        <v>LD</v>
      </c>
      <c r="E601" s="11" t="str">
        <f>IFERROR(VLOOKUP($B601, Paste!$J$3:$L$933, 3, FALSE), "")</f>
        <v/>
      </c>
      <c r="F601" s="11" t="str">
        <f>IFERROR(VLOOKUP($B601, Paste!$J$3:$L$933, 2, FALSE), "")</f>
        <v/>
      </c>
      <c r="G601" s="11" t="str">
        <f>VLOOKUP($B601, Paste!$A$3:$H$933, 8, FALSE)</f>
        <v>UFA</v>
      </c>
      <c r="H601" s="71">
        <f>VLOOKUP($B601, Paste!$A$3:$H$933, 2, FALSE)</f>
        <v>56.666666666666664</v>
      </c>
      <c r="I601" s="71">
        <f>VLOOKUP($B601, Paste!$A$3:$H$933, 3, FALSE)</f>
        <v>3.043987080111334</v>
      </c>
      <c r="J601" s="71">
        <f t="shared" si="9"/>
        <v>10.291655694888664</v>
      </c>
      <c r="K601" s="71">
        <f>VLOOKUP($B601, Paste!$A$3:$H$933, 4, FALSE)</f>
        <v>13.335642774999998</v>
      </c>
      <c r="L601" s="11" t="str">
        <f>IF(ISBLANK(VLOOKUP(B601, 'SOG&amp;PlusMinus'!$B$7:$E$912, 3, FALSE)), "", VLOOKUP(B601,'SOG&amp;PlusMinus'!$B$7:$E$912, 3, FALSE))</f>
        <v>C</v>
      </c>
      <c r="M601" s="11" t="str">
        <f>IF(ISBLANK(VLOOKUP(B601, 'SOG&amp;PlusMinus'!$B$7:$E$912, 4, FALSE)), "", VLOOKUP(B601, 'SOG&amp;PlusMinus'!$B$7:$E$912, 4, FALSE))</f>
        <v/>
      </c>
      <c r="N601" s="71">
        <f>VLOOKUP($B601, Paste!$A$3:$H$933, 5, FALSE)</f>
        <v>83.617886178861781</v>
      </c>
      <c r="O601" s="11" t="str">
        <f>IF(ISERROR(VLOOKUP(B601, Paste!$AB$3:$AE$2349, 3, FALSE)), "", VLOOKUP(B601, Paste!$AB$3:$AE$2349, 3, FALSE))</f>
        <v/>
      </c>
      <c r="P601" s="11" t="str">
        <f>IF(ISERROR(VLOOKUP(B601, Paste!$AB$3:$AC$2343, 2, FALSE)), "", VLOOKUP(B601, Paste!$AB$3:$AC$2343, 2, FALSE))</f>
        <v/>
      </c>
      <c r="Q601" s="11" t="str">
        <f>IF(ISERROR(VLOOKUP(B601, Paste!$AB$3:$AE$2349, 4, FALSE)), "", VLOOKUP(B601, Paste!$AB$3:$AE$2349, 4, FALSE))</f>
        <v/>
      </c>
      <c r="R601" s="11" t="str">
        <f>IF(ISERROR(VLOOKUP(B601, Paste!$N$3:$N$250, 1, FALSE)), "", VLOOKUP(B601, Paste!$N$3:$O$250, 2, FALSE))</f>
        <v/>
      </c>
      <c r="S601" s="27" t="e">
        <f>VLOOKUP($B601, Paste!$W$3:$Z$10064, IF($H$4="Cap Hit",3, IF($H$4="AAV", 4, 2)), FALSE)</f>
        <v>#N/A</v>
      </c>
      <c r="T601" s="11" t="str">
        <f>IF(ISERROR(VLOOKUP(B601, Paste!$Q$3:$Q$245, 1, FALSE)), "", VLOOKUP(B601, Paste!$Q$3:$R$245, 2, FALSE))</f>
        <v>Y</v>
      </c>
      <c r="U601" s="18" t="str">
        <f>IF(VLOOKUP(B601, 'Points&amp;Potential'!$B$7:$O$943, 14, FALSE)=0, "", VLOOKUP(B601, 'Points&amp;Potential'!$B$7:$O$943, 14, FALSE))</f>
        <v/>
      </c>
      <c r="V601" s="7" t="str">
        <f>IF(ISERROR(VLOOKUP(B601, Paste!$T$3:$T$1045, 1, FALSE)), "", VLOOKUP(B601, Paste!$T$3:$U$1144, 2, FALSE))</f>
        <v/>
      </c>
    </row>
    <row r="602" spans="1:22">
      <c r="A602" s="11">
        <v>596</v>
      </c>
      <c r="B602" s="67" t="s">
        <v>626</v>
      </c>
      <c r="C602" s="11">
        <f>VLOOKUP(B602, Paste!$AG$3:$AH$2083, 2, FALSE)</f>
        <v>34.9</v>
      </c>
      <c r="D602" s="11" t="str">
        <f>VLOOKUP($B602, Paste!$A$3:$H$933, 6, FALSE)</f>
        <v>RD</v>
      </c>
      <c r="E602" s="11" t="str">
        <f>IFERROR(VLOOKUP($B602, Paste!$J$3:$L$933, 3, FALSE), "")</f>
        <v/>
      </c>
      <c r="F602" s="11" t="str">
        <f>IFERROR(VLOOKUP($B602, Paste!$J$3:$L$933, 2, FALSE), "")</f>
        <v/>
      </c>
      <c r="G602" s="11" t="str">
        <f>VLOOKUP($B602, Paste!$A$3:$H$933, 8, FALSE)</f>
        <v>PIT</v>
      </c>
      <c r="H602" s="71">
        <f>VLOOKUP($B602, Paste!$A$3:$H$933, 2, FALSE)</f>
        <v>75.333333333333329</v>
      </c>
      <c r="I602" s="71">
        <f>VLOOKUP($B602, Paste!$A$3:$H$933, 3, FALSE)</f>
        <v>1.6761264477458879</v>
      </c>
      <c r="J602" s="71">
        <f t="shared" si="9"/>
        <v>11.551753368920782</v>
      </c>
      <c r="K602" s="71">
        <f>VLOOKUP($B602, Paste!$A$3:$H$933, 4, FALSE)</f>
        <v>13.22787981666667</v>
      </c>
      <c r="L602" s="11" t="str">
        <f>IF(ISBLANK(VLOOKUP(B602, 'SOG&amp;PlusMinus'!$B$7:$E$912, 3, FALSE)), "", VLOOKUP(B602,'SOG&amp;PlusMinus'!$B$7:$E$912, 3, FALSE))</f>
        <v>C</v>
      </c>
      <c r="M602" s="11" t="str">
        <f>IF(ISBLANK(VLOOKUP(B602, 'SOG&amp;PlusMinus'!$B$7:$E$912, 4, FALSE)), "", VLOOKUP(B602, 'SOG&amp;PlusMinus'!$B$7:$E$912, 4, FALSE))</f>
        <v/>
      </c>
      <c r="N602" s="71">
        <f>VLOOKUP($B602, Paste!$A$3:$H$933, 5, FALSE)</f>
        <v>23.969696969696969</v>
      </c>
      <c r="O602" s="11">
        <f>IF(ISERROR(VLOOKUP(B602, Paste!$AB$3:$AE$2349, 3, FALSE)), "", VLOOKUP(B602, Paste!$AB$3:$AE$2349, 3, FALSE))</f>
        <v>11</v>
      </c>
      <c r="P602" s="11">
        <f>IF(ISERROR(VLOOKUP(B602, Paste!$AB$3:$AC$2343, 2, FALSE)), "", VLOOKUP(B602, Paste!$AB$3:$AC$2343, 2, FALSE))</f>
        <v>105</v>
      </c>
      <c r="Q602" s="11">
        <f>IF(ISERROR(VLOOKUP(B602, Paste!$AB$3:$AE$2349, 4, FALSE)), "", VLOOKUP(B602, Paste!$AB$3:$AE$2349, 4, FALSE))</f>
        <v>53</v>
      </c>
      <c r="R602" s="11" t="str">
        <f>IF(ISERROR(VLOOKUP(B602, Paste!$N$3:$N$250, 1, FALSE)), "", VLOOKUP(B602, Paste!$N$3:$O$250, 2, FALSE))</f>
        <v/>
      </c>
      <c r="S602" s="27">
        <f>VLOOKUP($B602, Paste!$W$3:$Z$10064, IF($H$4="Cap Hit",3, IF($H$4="AAV", 4, 2)), FALSE)</f>
        <v>4</v>
      </c>
      <c r="T602" s="11" t="str">
        <f>IF(ISERROR(VLOOKUP(B602, Paste!$Q$3:$Q$245, 1, FALSE)), "", VLOOKUP(B602, Paste!$Q$3:$R$245, 2, FALSE))</f>
        <v>Y</v>
      </c>
      <c r="U602" s="18" t="str">
        <f>IF(VLOOKUP(B602, 'Points&amp;Potential'!$B$7:$O$943, 14, FALSE)=0, "", VLOOKUP(B602, 'Points&amp;Potential'!$B$7:$O$943, 14, FALSE))</f>
        <v/>
      </c>
      <c r="V602" s="7" t="str">
        <f>IF(ISERROR(VLOOKUP(B602, Paste!$T$3:$T$1045, 1, FALSE)), "", VLOOKUP(B602, Paste!$T$3:$U$1144, 2, FALSE))</f>
        <v/>
      </c>
    </row>
    <row r="603" spans="1:22">
      <c r="A603" s="11">
        <v>597</v>
      </c>
      <c r="B603" s="67" t="s">
        <v>627</v>
      </c>
      <c r="C603" s="11">
        <f>VLOOKUP(B603, Paste!$AG$3:$AH$2083, 2, FALSE)</f>
        <v>32.299999999999997</v>
      </c>
      <c r="D603" s="11" t="str">
        <f>VLOOKUP($B603, Paste!$A$3:$H$933, 6, FALSE)</f>
        <v>RW</v>
      </c>
      <c r="E603" s="11" t="str">
        <f>IFERROR(VLOOKUP($B603, Paste!$J$3:$L$933, 3, FALSE), "")</f>
        <v/>
      </c>
      <c r="F603" s="11" t="str">
        <f>IFERROR(VLOOKUP($B603, Paste!$J$3:$L$933, 2, FALSE), "")</f>
        <v/>
      </c>
      <c r="G603" s="11" t="str">
        <f>VLOOKUP($B603, Paste!$A$3:$H$933, 8, FALSE)</f>
        <v>STL</v>
      </c>
      <c r="H603" s="71">
        <f>VLOOKUP($B603, Paste!$A$3:$H$933, 2, FALSE)</f>
        <v>56.666666666666664</v>
      </c>
      <c r="I603" s="71">
        <f>VLOOKUP($B603, Paste!$A$3:$H$933, 3, FALSE)</f>
        <v>6.4534667819403264</v>
      </c>
      <c r="J603" s="71">
        <f t="shared" si="9"/>
        <v>6.7585977435226336</v>
      </c>
      <c r="K603" s="71">
        <f>VLOOKUP($B603, Paste!$A$3:$H$933, 4, FALSE)</f>
        <v>13.21206452546296</v>
      </c>
      <c r="L603" s="11" t="str">
        <f>IF(ISBLANK(VLOOKUP(B603, 'SOG&amp;PlusMinus'!$B$7:$E$912, 3, FALSE)), "", VLOOKUP(B603,'SOG&amp;PlusMinus'!$B$7:$E$912, 3, FALSE))</f>
        <v>C</v>
      </c>
      <c r="M603" s="11" t="str">
        <f>IF(ISBLANK(VLOOKUP(B603, 'SOG&amp;PlusMinus'!$B$7:$E$912, 4, FALSE)), "", VLOOKUP(B603, 'SOG&amp;PlusMinus'!$B$7:$E$912, 4, FALSE))</f>
        <v/>
      </c>
      <c r="N603" s="71">
        <f>VLOOKUP($B603, Paste!$A$3:$H$933, 5, FALSE)</f>
        <v>37.662601626016261</v>
      </c>
      <c r="O603" s="11">
        <f>IF(ISERROR(VLOOKUP(B603, Paste!$AB$3:$AE$2349, 3, FALSE)), "", VLOOKUP(B603, Paste!$AB$3:$AE$2349, 3, FALSE))</f>
        <v>204</v>
      </c>
      <c r="P603" s="11">
        <f>IF(ISERROR(VLOOKUP(B603, Paste!$AB$3:$AC$2343, 2, FALSE)), "", VLOOKUP(B603, Paste!$AB$3:$AC$2343, 2, FALSE))</f>
        <v>40</v>
      </c>
      <c r="Q603" s="11">
        <f>IF(ISERROR(VLOOKUP(B603, Paste!$AB$3:$AE$2349, 4, FALSE)), "", VLOOKUP(B603, Paste!$AB$3:$AE$2349, 4, FALSE))</f>
        <v>51</v>
      </c>
      <c r="R603" s="11" t="str">
        <f>IF(ISERROR(VLOOKUP(B603, Paste!$N$3:$N$250, 1, FALSE)), "", VLOOKUP(B603, Paste!$N$3:$O$250, 2, FALSE))</f>
        <v/>
      </c>
      <c r="S603" s="27">
        <f>VLOOKUP($B603, Paste!$W$3:$Z$10064, IF($H$4="Cap Hit",3, IF($H$4="AAV", 4, 2)), FALSE)</f>
        <v>0.88749999999999996</v>
      </c>
      <c r="T603" s="11" t="str">
        <f>IF(ISERROR(VLOOKUP(B603, Paste!$Q$3:$Q$245, 1, FALSE)), "", VLOOKUP(B603, Paste!$Q$3:$R$245, 2, FALSE))</f>
        <v/>
      </c>
      <c r="U603" s="18" t="str">
        <f>IF(VLOOKUP(B603, 'Points&amp;Potential'!$B$7:$O$943, 14, FALSE)=0, "", VLOOKUP(B603, 'Points&amp;Potential'!$B$7:$O$943, 14, FALSE))</f>
        <v/>
      </c>
      <c r="V603" s="7" t="str">
        <f>IF(ISERROR(VLOOKUP(B603, Paste!$T$3:$T$1045, 1, FALSE)), "", VLOOKUP(B603, Paste!$T$3:$U$1144, 2, FALSE))</f>
        <v/>
      </c>
    </row>
    <row r="604" spans="1:22">
      <c r="A604" s="11">
        <v>598</v>
      </c>
      <c r="B604" s="67" t="s">
        <v>628</v>
      </c>
      <c r="C604" s="11">
        <f>VLOOKUP(B604, Paste!$AG$3:$AH$2083, 2, FALSE)</f>
        <v>36.5</v>
      </c>
      <c r="D604" s="11" t="str">
        <f>VLOOKUP($B604, Paste!$A$3:$H$933, 6, FALSE)</f>
        <v>RD</v>
      </c>
      <c r="E604" s="11" t="str">
        <f>IFERROR(VLOOKUP($B604, Paste!$J$3:$L$933, 3, FALSE), "")</f>
        <v/>
      </c>
      <c r="F604" s="11" t="str">
        <f>IFERROR(VLOOKUP($B604, Paste!$J$3:$L$933, 2, FALSE), "")</f>
        <v/>
      </c>
      <c r="G604" s="11" t="str">
        <f>VLOOKUP($B604, Paste!$A$3:$H$933, 8, FALSE)</f>
        <v>TOR</v>
      </c>
      <c r="H604" s="71">
        <f>VLOOKUP($B604, Paste!$A$3:$H$933, 2, FALSE)</f>
        <v>73</v>
      </c>
      <c r="I604" s="71">
        <f>VLOOKUP($B604, Paste!$A$3:$H$933, 3, FALSE)</f>
        <v>1.7432968667852389</v>
      </c>
      <c r="J604" s="71">
        <f t="shared" si="9"/>
        <v>11.465460008214762</v>
      </c>
      <c r="K604" s="71">
        <f>VLOOKUP($B604, Paste!$A$3:$H$933, 4, FALSE)</f>
        <v>13.208756875000001</v>
      </c>
      <c r="L604" s="11" t="str">
        <f>IF(ISBLANK(VLOOKUP(B604, 'SOG&amp;PlusMinus'!$B$7:$E$912, 3, FALSE)), "", VLOOKUP(B604,'SOG&amp;PlusMinus'!$B$7:$E$912, 3, FALSE))</f>
        <v>C</v>
      </c>
      <c r="M604" s="11" t="str">
        <f>IF(ISBLANK(VLOOKUP(B604, 'SOG&amp;PlusMinus'!$B$7:$E$912, 4, FALSE)), "", VLOOKUP(B604, 'SOG&amp;PlusMinus'!$B$7:$E$912, 4, FALSE))</f>
        <v/>
      </c>
      <c r="N604" s="71">
        <f>VLOOKUP($B604, Paste!$A$3:$H$933, 5, FALSE)</f>
        <v>21.763975155279503</v>
      </c>
      <c r="O604" s="11">
        <f>IF(ISERROR(VLOOKUP(B604, Paste!$AB$3:$AE$2349, 3, FALSE)), "", VLOOKUP(B604, Paste!$AB$3:$AE$2349, 3, FALSE))</f>
        <v>18</v>
      </c>
      <c r="P604" s="11">
        <f>IF(ISERROR(VLOOKUP(B604, Paste!$AB$3:$AC$2343, 2, FALSE)), "", VLOOKUP(B604, Paste!$AB$3:$AC$2343, 2, FALSE))</f>
        <v>161</v>
      </c>
      <c r="Q604" s="11">
        <f>IF(ISERROR(VLOOKUP(B604, Paste!$AB$3:$AE$2349, 4, FALSE)), "", VLOOKUP(B604, Paste!$AB$3:$AE$2349, 4, FALSE))</f>
        <v>51</v>
      </c>
      <c r="R604" s="11" t="str">
        <f>IF(ISERROR(VLOOKUP(B604, Paste!$N$3:$N$250, 1, FALSE)), "", VLOOKUP(B604, Paste!$N$3:$O$250, 2, FALSE))</f>
        <v/>
      </c>
      <c r="S604" s="27">
        <f>VLOOKUP($B604, Paste!$W$3:$Z$10064, IF($H$4="Cap Hit",3, IF($H$4="AAV", 4, 2)), FALSE)</f>
        <v>4.5</v>
      </c>
      <c r="T604" s="11" t="str">
        <f>IF(ISERROR(VLOOKUP(B604, Paste!$Q$3:$Q$245, 1, FALSE)), "", VLOOKUP(B604, Paste!$Q$3:$R$245, 2, FALSE))</f>
        <v/>
      </c>
      <c r="U604" s="18" t="str">
        <f>IF(VLOOKUP(B604, 'Points&amp;Potential'!$B$7:$O$943, 14, FALSE)=0, "", VLOOKUP(B604, 'Points&amp;Potential'!$B$7:$O$943, 14, FALSE))</f>
        <v/>
      </c>
      <c r="V604" s="7" t="str">
        <f>IF(ISERROR(VLOOKUP(B604, Paste!$T$3:$T$1045, 1, FALSE)), "", VLOOKUP(B604, Paste!$T$3:$U$1144, 2, FALSE))</f>
        <v/>
      </c>
    </row>
    <row r="605" spans="1:22">
      <c r="A605" s="11">
        <v>599</v>
      </c>
      <c r="B605" s="67" t="s">
        <v>629</v>
      </c>
      <c r="C605" s="11">
        <f>VLOOKUP(B605, Paste!$AG$3:$AH$2083, 2, FALSE)</f>
        <v>20.100000000000001</v>
      </c>
      <c r="D605" s="11" t="str">
        <f>VLOOKUP($B605, Paste!$A$3:$H$933, 6, FALSE)</f>
        <v>RD</v>
      </c>
      <c r="E605" s="11">
        <f>IFERROR(VLOOKUP($B605, Paste!$J$3:$L$933, 3, FALSE), "")</f>
        <v>37</v>
      </c>
      <c r="F605" s="11">
        <f>IFERROR(VLOOKUP($B605, Paste!$J$3:$L$933, 2, FALSE), "")</f>
        <v>48</v>
      </c>
      <c r="G605" s="11" t="str">
        <f>VLOOKUP($B605, Paste!$A$3:$H$933, 8, FALSE)</f>
        <v>PIT</v>
      </c>
      <c r="H605" s="71">
        <f>VLOOKUP($B605, Paste!$A$3:$H$933, 2, FALSE)</f>
        <v>47</v>
      </c>
      <c r="I605" s="71">
        <f>VLOOKUP($B605, Paste!$A$3:$H$933, 3, FALSE)</f>
        <v>4.55987037037037</v>
      </c>
      <c r="J605" s="71">
        <f t="shared" si="9"/>
        <v>8.6138379629629647</v>
      </c>
      <c r="K605" s="71">
        <f>VLOOKUP($B605, Paste!$A$3:$H$933, 4, FALSE)</f>
        <v>13.173708333333334</v>
      </c>
      <c r="L605" s="11" t="str">
        <f>IF(ISBLANK(VLOOKUP(B605, 'SOG&amp;PlusMinus'!$B$7:$E$912, 3, FALSE)), "", VLOOKUP(B605,'SOG&amp;PlusMinus'!$B$7:$E$912, 3, FALSE))</f>
        <v>C</v>
      </c>
      <c r="M605" s="11" t="str">
        <f>IF(ISBLANK(VLOOKUP(B605, 'SOG&amp;PlusMinus'!$B$7:$E$912, 4, FALSE)), "", VLOOKUP(B605, 'SOG&amp;PlusMinus'!$B$7:$E$912, 4, FALSE))</f>
        <v/>
      </c>
      <c r="N605" s="71">
        <f>VLOOKUP($B605, Paste!$A$3:$H$933, 5, FALSE)</f>
        <v>23.5</v>
      </c>
      <c r="O605" s="11">
        <f>IF(ISERROR(VLOOKUP(B605, Paste!$AB$3:$AE$2349, 3, FALSE)), "", VLOOKUP(B605, Paste!$AB$3:$AE$2349, 3, FALSE))</f>
        <v>38</v>
      </c>
      <c r="P605" s="11">
        <f>IF(ISERROR(VLOOKUP(B605, Paste!$AB$3:$AC$2343, 2, FALSE)), "", VLOOKUP(B605, Paste!$AB$3:$AC$2343, 2, FALSE))</f>
        <v>61</v>
      </c>
      <c r="Q605" s="11">
        <f>IF(ISERROR(VLOOKUP(B605, Paste!$AB$3:$AE$2349, 4, FALSE)), "", VLOOKUP(B605, Paste!$AB$3:$AE$2349, 4, FALSE))</f>
        <v>56</v>
      </c>
      <c r="R605" s="11" t="str">
        <f>IF(ISERROR(VLOOKUP(B605, Paste!$N$3:$N$250, 1, FALSE)), "", VLOOKUP(B605, Paste!$N$3:$O$250, 2, FALSE))</f>
        <v/>
      </c>
      <c r="S605" s="27">
        <f>VLOOKUP($B605, Paste!$W$3:$Z$10064, IF($H$4="Cap Hit",3, IF($H$4="AAV", 4, 2)), FALSE)</f>
        <v>0.84583299999999995</v>
      </c>
      <c r="T605" s="11" t="str">
        <f>IF(ISERROR(VLOOKUP(B605, Paste!$Q$3:$Q$245, 1, FALSE)), "", VLOOKUP(B605, Paste!$Q$3:$R$245, 2, FALSE))</f>
        <v/>
      </c>
      <c r="U605" s="18" t="str">
        <f>IF(VLOOKUP(B605, 'Points&amp;Potential'!$B$7:$O$943, 14, FALSE)=0, "", VLOOKUP(B605, 'Points&amp;Potential'!$B$7:$O$943, 14, FALSE))</f>
        <v/>
      </c>
      <c r="V605" s="7" t="str">
        <f>IF(ISERROR(VLOOKUP(B605, Paste!$T$3:$T$1045, 1, FALSE)), "", VLOOKUP(B605, Paste!$T$3:$U$1144, 2, FALSE))</f>
        <v>Y</v>
      </c>
    </row>
    <row r="606" spans="1:22">
      <c r="A606" s="11">
        <v>600</v>
      </c>
      <c r="B606" s="67" t="s">
        <v>630</v>
      </c>
      <c r="C606" s="11">
        <f>VLOOKUP(B606, Paste!$AG$3:$AH$2083, 2, FALSE)</f>
        <v>35.1</v>
      </c>
      <c r="D606" s="11" t="str">
        <f>VLOOKUP($B606, Paste!$A$3:$H$933, 6, FALSE)</f>
        <v>LD</v>
      </c>
      <c r="E606" s="11" t="str">
        <f>IFERROR(VLOOKUP($B606, Paste!$J$3:$L$933, 3, FALSE), "")</f>
        <v/>
      </c>
      <c r="F606" s="11" t="str">
        <f>IFERROR(VLOOKUP($B606, Paste!$J$3:$L$933, 2, FALSE), "")</f>
        <v/>
      </c>
      <c r="G606" s="11" t="str">
        <f>VLOOKUP($B606, Paste!$A$3:$H$933, 8, FALSE)</f>
        <v>DET</v>
      </c>
      <c r="H606" s="71">
        <f>VLOOKUP($B606, Paste!$A$3:$H$933, 2, FALSE)</f>
        <v>82</v>
      </c>
      <c r="I606" s="71">
        <f>VLOOKUP($B606, Paste!$A$3:$H$933, 3, FALSE)</f>
        <v>4.7189463531173095</v>
      </c>
      <c r="J606" s="71">
        <f t="shared" si="9"/>
        <v>8.386564246882692</v>
      </c>
      <c r="K606" s="71">
        <f>VLOOKUP($B606, Paste!$A$3:$H$933, 4, FALSE)</f>
        <v>13.105510600000001</v>
      </c>
      <c r="L606" s="11" t="str">
        <f>IF(ISBLANK(VLOOKUP(B606, 'SOG&amp;PlusMinus'!$B$7:$E$912, 3, FALSE)), "", VLOOKUP(B606,'SOG&amp;PlusMinus'!$B$7:$E$912, 3, FALSE))</f>
        <v>D</v>
      </c>
      <c r="M606" s="11" t="str">
        <f>IF(ISBLANK(VLOOKUP(B606, 'SOG&amp;PlusMinus'!$B$7:$E$912, 4, FALSE)), "", VLOOKUP(B606, 'SOG&amp;PlusMinus'!$B$7:$E$912, 4, FALSE))</f>
        <v/>
      </c>
      <c r="N606" s="71">
        <f>VLOOKUP($B606, Paste!$A$3:$H$933, 5, FALSE)</f>
        <v>68.333333333333343</v>
      </c>
      <c r="O606" s="11">
        <f>IF(ISERROR(VLOOKUP(B606, Paste!$AB$3:$AE$2349, 3, FALSE)), "", VLOOKUP(B606, Paste!$AB$3:$AE$2349, 3, FALSE))</f>
        <v>157</v>
      </c>
      <c r="P606" s="11">
        <f>IF(ISERROR(VLOOKUP(B606, Paste!$AB$3:$AC$2343, 2, FALSE)), "", VLOOKUP(B606, Paste!$AB$3:$AC$2343, 2, FALSE))</f>
        <v>144</v>
      </c>
      <c r="Q606" s="11">
        <f>IF(ISERROR(VLOOKUP(B606, Paste!$AB$3:$AE$2349, 4, FALSE)), "", VLOOKUP(B606, Paste!$AB$3:$AE$2349, 4, FALSE))</f>
        <v>98</v>
      </c>
      <c r="R606" s="11" t="str">
        <f>IF(ISERROR(VLOOKUP(B606, Paste!$N$3:$N$250, 1, FALSE)), "", VLOOKUP(B606, Paste!$N$3:$O$250, 2, FALSE))</f>
        <v/>
      </c>
      <c r="S606" s="27">
        <f>VLOOKUP($B606, Paste!$W$3:$Z$10064, IF($H$4="Cap Hit",3, IF($H$4="AAV", 4, 2)), FALSE)</f>
        <v>3.85</v>
      </c>
      <c r="T606" s="11" t="str">
        <f>IF(ISERROR(VLOOKUP(B606, Paste!$Q$3:$Q$245, 1, FALSE)), "", VLOOKUP(B606, Paste!$Q$3:$R$245, 2, FALSE))</f>
        <v/>
      </c>
      <c r="U606" s="18" t="str">
        <f>IF(VLOOKUP(B606, 'Points&amp;Potential'!$B$7:$O$943, 14, FALSE)=0, "", VLOOKUP(B606, 'Points&amp;Potential'!$B$7:$O$943, 14, FALSE))</f>
        <v/>
      </c>
      <c r="V606" s="7" t="str">
        <f>IF(ISERROR(VLOOKUP(B606, Paste!$T$3:$T$1045, 1, FALSE)), "", VLOOKUP(B606, Paste!$T$3:$U$1144, 2, FALSE))</f>
        <v/>
      </c>
    </row>
    <row r="607" spans="1:22">
      <c r="A607" s="11">
        <v>601</v>
      </c>
      <c r="B607" s="67" t="s">
        <v>631</v>
      </c>
      <c r="C607" s="11">
        <f>VLOOKUP(B607, Paste!$AG$3:$AH$2083, 2, FALSE)</f>
        <v>24.8</v>
      </c>
      <c r="D607" s="11" t="str">
        <f>VLOOKUP($B607, Paste!$A$3:$H$933, 6, FALSE)</f>
        <v>LW</v>
      </c>
      <c r="E607" s="11">
        <f>IFERROR(VLOOKUP($B607, Paste!$J$3:$L$933, 3, FALSE), "")</f>
        <v>38</v>
      </c>
      <c r="F607" s="11">
        <f>IFERROR(VLOOKUP($B607, Paste!$J$3:$L$933, 2, FALSE), "")</f>
        <v>53</v>
      </c>
      <c r="G607" s="11" t="str">
        <f>VLOOKUP($B607, Paste!$A$3:$H$933, 8, FALSE)</f>
        <v>ANA</v>
      </c>
      <c r="H607" s="71">
        <f>VLOOKUP($B607, Paste!$A$3:$H$933, 2, FALSE)</f>
        <v>42</v>
      </c>
      <c r="I607" s="71">
        <f>VLOOKUP($B607, Paste!$A$3:$H$933, 3, FALSE)</f>
        <v>6.5997280929427751</v>
      </c>
      <c r="J607" s="71">
        <f t="shared" si="9"/>
        <v>6.5007719070572252</v>
      </c>
      <c r="K607" s="71">
        <f>VLOOKUP($B607, Paste!$A$3:$H$933, 4, FALSE)</f>
        <v>13.1005</v>
      </c>
      <c r="L607" s="11" t="str">
        <f>IF(ISBLANK(VLOOKUP(B607, 'SOG&amp;PlusMinus'!$B$7:$E$912, 3, FALSE)), "", VLOOKUP(B607,'SOG&amp;PlusMinus'!$B$7:$E$912, 3, FALSE))</f>
        <v>C</v>
      </c>
      <c r="M607" s="11" t="str">
        <f>IF(ISBLANK(VLOOKUP(B607, 'SOG&amp;PlusMinus'!$B$7:$E$912, 4, FALSE)), "", VLOOKUP(B607, 'SOG&amp;PlusMinus'!$B$7:$E$912, 4, FALSE))</f>
        <v/>
      </c>
      <c r="N607" s="71">
        <f>VLOOKUP($B607, Paste!$A$3:$H$933, 5, FALSE)</f>
        <v>8.0769230769230766</v>
      </c>
      <c r="O607" s="11">
        <f>IF(ISERROR(VLOOKUP(B607, Paste!$AB$3:$AE$2349, 3, FALSE)), "", VLOOKUP(B607, Paste!$AB$3:$AE$2349, 3, FALSE))</f>
        <v>86</v>
      </c>
      <c r="P607" s="11">
        <f>IF(ISERROR(VLOOKUP(B607, Paste!$AB$3:$AC$2343, 2, FALSE)), "", VLOOKUP(B607, Paste!$AB$3:$AC$2343, 2, FALSE))</f>
        <v>15</v>
      </c>
      <c r="Q607" s="11">
        <f>IF(ISERROR(VLOOKUP(B607, Paste!$AB$3:$AE$2349, 4, FALSE)), "", VLOOKUP(B607, Paste!$AB$3:$AE$2349, 4, FALSE))</f>
        <v>50</v>
      </c>
      <c r="R607" s="11" t="str">
        <f>IF(ISERROR(VLOOKUP(B607, Paste!$N$3:$N$250, 1, FALSE)), "", VLOOKUP(B607, Paste!$N$3:$O$250, 2, FALSE))</f>
        <v/>
      </c>
      <c r="S607" s="27">
        <f>VLOOKUP($B607, Paste!$W$3:$Z$10064, IF($H$4="Cap Hit",3, IF($H$4="AAV", 4, 2)), FALSE)</f>
        <v>0.78749999999999998</v>
      </c>
      <c r="T607" s="11" t="str">
        <f>IF(ISERROR(VLOOKUP(B607, Paste!$Q$3:$Q$245, 1, FALSE)), "", VLOOKUP(B607, Paste!$Q$3:$R$245, 2, FALSE))</f>
        <v/>
      </c>
      <c r="U607" s="18" t="str">
        <f>IF(VLOOKUP(B607, 'Points&amp;Potential'!$B$7:$O$943, 14, FALSE)=0, "", VLOOKUP(B607, 'Points&amp;Potential'!$B$7:$O$943, 14, FALSE))</f>
        <v/>
      </c>
      <c r="V607" s="7" t="str">
        <f>IF(ISERROR(VLOOKUP(B607, Paste!$T$3:$T$1045, 1, FALSE)), "", VLOOKUP(B607, Paste!$T$3:$U$1144, 2, FALSE))</f>
        <v/>
      </c>
    </row>
    <row r="608" spans="1:22">
      <c r="A608" s="11">
        <v>602</v>
      </c>
      <c r="B608" s="67" t="s">
        <v>632</v>
      </c>
      <c r="C608" s="11">
        <f>VLOOKUP(B608, Paste!$AG$3:$AH$2083, 2, FALSE)</f>
        <v>23.6</v>
      </c>
      <c r="D608" s="11" t="str">
        <f>VLOOKUP($B608, Paste!$A$3:$H$933, 6, FALSE)</f>
        <v>C</v>
      </c>
      <c r="E608" s="11">
        <f>IFERROR(VLOOKUP($B608, Paste!$J$3:$L$933, 3, FALSE), "")</f>
        <v>33</v>
      </c>
      <c r="F608" s="11">
        <f>IFERROR(VLOOKUP($B608, Paste!$J$3:$L$933, 2, FALSE), "")</f>
        <v>57</v>
      </c>
      <c r="G608" s="11" t="str">
        <f>VLOOKUP($B608, Paste!$A$3:$H$933, 8, FALSE)</f>
        <v>LAK</v>
      </c>
      <c r="H608" s="71">
        <f>VLOOKUP($B608, Paste!$A$3:$H$933, 2, FALSE)</f>
        <v>70</v>
      </c>
      <c r="I608" s="71">
        <f>VLOOKUP($B608, Paste!$A$3:$H$933, 3, FALSE)</f>
        <v>6.2247906893127416</v>
      </c>
      <c r="J608" s="71">
        <f t="shared" si="9"/>
        <v>6.8698905606872591</v>
      </c>
      <c r="K608" s="71">
        <f>VLOOKUP($B608, Paste!$A$3:$H$933, 4, FALSE)</f>
        <v>13.094681250000001</v>
      </c>
      <c r="L608" s="11" t="str">
        <f>IF(ISBLANK(VLOOKUP(B608, 'SOG&amp;PlusMinus'!$B$7:$E$912, 3, FALSE)), "", VLOOKUP(B608,'SOG&amp;PlusMinus'!$B$7:$E$912, 3, FALSE))</f>
        <v>C</v>
      </c>
      <c r="M608" s="11" t="str">
        <f>IF(ISBLANK(VLOOKUP(B608, 'SOG&amp;PlusMinus'!$B$7:$E$912, 4, FALSE)), "", VLOOKUP(B608, 'SOG&amp;PlusMinus'!$B$7:$E$912, 4, FALSE))</f>
        <v/>
      </c>
      <c r="N608" s="71">
        <f>VLOOKUP($B608, Paste!$A$3:$H$933, 5, FALSE)</f>
        <v>33.980582524271846</v>
      </c>
      <c r="O608" s="11">
        <f>IF(ISERROR(VLOOKUP(B608, Paste!$AB$3:$AE$2349, 3, FALSE)), "", VLOOKUP(B608, Paste!$AB$3:$AE$2349, 3, FALSE))</f>
        <v>200</v>
      </c>
      <c r="P608" s="11">
        <f>IF(ISERROR(VLOOKUP(B608, Paste!$AB$3:$AC$2343, 2, FALSE)), "", VLOOKUP(B608, Paste!$AB$3:$AC$2343, 2, FALSE))</f>
        <v>28</v>
      </c>
      <c r="Q608" s="11">
        <f>IF(ISERROR(VLOOKUP(B608, Paste!$AB$3:$AE$2349, 4, FALSE)), "", VLOOKUP(B608, Paste!$AB$3:$AE$2349, 4, FALSE))</f>
        <v>56</v>
      </c>
      <c r="R608" s="11" t="str">
        <f>IF(ISERROR(VLOOKUP(B608, Paste!$N$3:$N$250, 1, FALSE)), "", VLOOKUP(B608, Paste!$N$3:$O$250, 2, FALSE))</f>
        <v/>
      </c>
      <c r="S608" s="27">
        <f>VLOOKUP($B608, Paste!$W$3:$Z$10064, IF($H$4="Cap Hit",3, IF($H$4="AAV", 4, 2)), FALSE)</f>
        <v>0.875</v>
      </c>
      <c r="T608" s="11" t="str">
        <f>IF(ISERROR(VLOOKUP(B608, Paste!$Q$3:$Q$245, 1, FALSE)), "", VLOOKUP(B608, Paste!$Q$3:$R$245, 2, FALSE))</f>
        <v/>
      </c>
      <c r="U608" s="18" t="str">
        <f>IF(VLOOKUP(B608, 'Points&amp;Potential'!$B$7:$O$943, 14, FALSE)=0, "", VLOOKUP(B608, 'Points&amp;Potential'!$B$7:$O$943, 14, FALSE))</f>
        <v/>
      </c>
      <c r="V608" s="7" t="str">
        <f>IF(ISERROR(VLOOKUP(B608, Paste!$T$3:$T$1045, 1, FALSE)), "", VLOOKUP(B608, Paste!$T$3:$U$1144, 2, FALSE))</f>
        <v/>
      </c>
    </row>
    <row r="609" spans="1:22">
      <c r="A609" s="11">
        <v>603</v>
      </c>
      <c r="B609" s="67" t="s">
        <v>633</v>
      </c>
      <c r="C609" s="11">
        <f>VLOOKUP(B609, Paste!$AG$3:$AH$2083, 2, FALSE)</f>
        <v>33.5</v>
      </c>
      <c r="D609" s="11" t="str">
        <f>VLOOKUP($B609, Paste!$A$3:$H$933, 6, FALSE)</f>
        <v>LD</v>
      </c>
      <c r="E609" s="11" t="str">
        <f>IFERROR(VLOOKUP($B609, Paste!$J$3:$L$933, 3, FALSE), "")</f>
        <v/>
      </c>
      <c r="F609" s="11" t="str">
        <f>IFERROR(VLOOKUP($B609, Paste!$J$3:$L$933, 2, FALSE), "")</f>
        <v/>
      </c>
      <c r="G609" s="11" t="str">
        <f>VLOOKUP($B609, Paste!$A$3:$H$933, 8, FALSE)</f>
        <v>VAN</v>
      </c>
      <c r="H609" s="71">
        <f>VLOOKUP($B609, Paste!$A$3:$H$933, 2, FALSE)</f>
        <v>82.666666666666671</v>
      </c>
      <c r="I609" s="71">
        <f>VLOOKUP($B609, Paste!$A$3:$H$933, 3, FALSE)</f>
        <v>3.8957868054525688</v>
      </c>
      <c r="J609" s="71">
        <f t="shared" si="9"/>
        <v>9.106954461214098</v>
      </c>
      <c r="K609" s="71">
        <f>VLOOKUP($B609, Paste!$A$3:$H$933, 4, FALSE)</f>
        <v>13.002741266666668</v>
      </c>
      <c r="L609" s="11" t="str">
        <f>IF(ISBLANK(VLOOKUP(B609, 'SOG&amp;PlusMinus'!$B$7:$E$912, 3, FALSE)), "", VLOOKUP(B609,'SOG&amp;PlusMinus'!$B$7:$E$912, 3, FALSE))</f>
        <v>D</v>
      </c>
      <c r="M609" s="11" t="str">
        <f>IF(ISBLANK(VLOOKUP(B609, 'SOG&amp;PlusMinus'!$B$7:$E$912, 4, FALSE)), "", VLOOKUP(B609, 'SOG&amp;PlusMinus'!$B$7:$E$912, 4, FALSE))</f>
        <v/>
      </c>
      <c r="N609" s="71">
        <f>VLOOKUP($B609, Paste!$A$3:$H$933, 5, FALSE)</f>
        <v>36.550964187327828</v>
      </c>
      <c r="O609" s="11">
        <f>IF(ISERROR(VLOOKUP(B609, Paste!$AB$3:$AE$2349, 3, FALSE)), "", VLOOKUP(B609, Paste!$AB$3:$AE$2349, 3, FALSE))</f>
        <v>101</v>
      </c>
      <c r="P609" s="11">
        <f>IF(ISERROR(VLOOKUP(B609, Paste!$AB$3:$AC$2343, 2, FALSE)), "", VLOOKUP(B609, Paste!$AB$3:$AC$2343, 2, FALSE))</f>
        <v>132</v>
      </c>
      <c r="Q609" s="11">
        <f>IF(ISERROR(VLOOKUP(B609, Paste!$AB$3:$AE$2349, 4, FALSE)), "", VLOOKUP(B609, Paste!$AB$3:$AE$2349, 4, FALSE))</f>
        <v>74</v>
      </c>
      <c r="R609" s="11" t="str">
        <f>IF(ISERROR(VLOOKUP(B609, Paste!$N$3:$N$250, 1, FALSE)), "", VLOOKUP(B609, Paste!$N$3:$O$250, 2, FALSE))</f>
        <v/>
      </c>
      <c r="S609" s="27">
        <f>VLOOKUP($B609, Paste!$W$3:$Z$10064, IF($H$4="Cap Hit",3, IF($H$4="AAV", 4, 2)), FALSE)</f>
        <v>5</v>
      </c>
      <c r="T609" s="11" t="str">
        <f>IF(ISERROR(VLOOKUP(B609, Paste!$Q$3:$Q$245, 1, FALSE)), "", VLOOKUP(B609, Paste!$Q$3:$R$245, 2, FALSE))</f>
        <v/>
      </c>
      <c r="U609" s="18" t="str">
        <f>IF(VLOOKUP(B609, 'Points&amp;Potential'!$B$7:$O$943, 14, FALSE)=0, "", VLOOKUP(B609, 'Points&amp;Potential'!$B$7:$O$943, 14, FALSE))</f>
        <v/>
      </c>
      <c r="V609" s="7" t="str">
        <f>IF(ISERROR(VLOOKUP(B609, Paste!$T$3:$T$1045, 1, FALSE)), "", VLOOKUP(B609, Paste!$T$3:$U$1144, 2, FALSE))</f>
        <v/>
      </c>
    </row>
    <row r="610" spans="1:22">
      <c r="A610" s="11">
        <v>604</v>
      </c>
      <c r="B610" s="67" t="s">
        <v>634</v>
      </c>
      <c r="C610" s="11">
        <f>VLOOKUP(B610, Paste!$AG$3:$AH$2083, 2, FALSE)</f>
        <v>35.6</v>
      </c>
      <c r="D610" s="11" t="str">
        <f>VLOOKUP($B610, Paste!$A$3:$H$933, 6, FALSE)</f>
        <v>LD</v>
      </c>
      <c r="E610" s="11" t="str">
        <f>IFERROR(VLOOKUP($B610, Paste!$J$3:$L$933, 3, FALSE), "")</f>
        <v/>
      </c>
      <c r="F610" s="11" t="str">
        <f>IFERROR(VLOOKUP($B610, Paste!$J$3:$L$933, 2, FALSE), "")</f>
        <v/>
      </c>
      <c r="G610" s="11" t="str">
        <f>VLOOKUP($B610, Paste!$A$3:$H$933, 8, FALSE)</f>
        <v>NJD</v>
      </c>
      <c r="H610" s="71">
        <f>VLOOKUP($B610, Paste!$A$3:$H$933, 2, FALSE)</f>
        <v>82.333333333333329</v>
      </c>
      <c r="I610" s="71">
        <f>VLOOKUP($B610, Paste!$A$3:$H$933, 3, FALSE)</f>
        <v>3.8018106774611886</v>
      </c>
      <c r="J610" s="71">
        <f t="shared" si="9"/>
        <v>9.1539321225388122</v>
      </c>
      <c r="K610" s="71">
        <f>VLOOKUP($B610, Paste!$A$3:$H$933, 4, FALSE)</f>
        <v>12.955742800000001</v>
      </c>
      <c r="L610" s="11" t="str">
        <f>IF(ISBLANK(VLOOKUP(B610, 'SOG&amp;PlusMinus'!$B$7:$E$912, 3, FALSE)), "", VLOOKUP(B610,'SOG&amp;PlusMinus'!$B$7:$E$912, 3, FALSE))</f>
        <v>D</v>
      </c>
      <c r="M610" s="11" t="str">
        <f>IF(ISBLANK(VLOOKUP(B610, 'SOG&amp;PlusMinus'!$B$7:$E$912, 4, FALSE)), "", VLOOKUP(B610, 'SOG&amp;PlusMinus'!$B$7:$E$912, 4, FALSE))</f>
        <v/>
      </c>
      <c r="N610" s="71">
        <f>VLOOKUP($B610, Paste!$A$3:$H$933, 5, FALSE)</f>
        <v>84.724757952973704</v>
      </c>
      <c r="O610" s="11">
        <f>IF(ISERROR(VLOOKUP(B610, Paste!$AB$3:$AE$2349, 3, FALSE)), "", VLOOKUP(B610, Paste!$AB$3:$AE$2349, 3, FALSE))</f>
        <v>188</v>
      </c>
      <c r="P610" s="11">
        <f>IF(ISERROR(VLOOKUP(B610, Paste!$AB$3:$AC$2343, 2, FALSE)), "", VLOOKUP(B610, Paste!$AB$3:$AC$2343, 2, FALSE))</f>
        <v>107</v>
      </c>
      <c r="Q610" s="11">
        <f>IF(ISERROR(VLOOKUP(B610, Paste!$AB$3:$AE$2349, 4, FALSE)), "", VLOOKUP(B610, Paste!$AB$3:$AE$2349, 4, FALSE))</f>
        <v>58</v>
      </c>
      <c r="R610" s="11" t="str">
        <f>IF(ISERROR(VLOOKUP(B610, Paste!$N$3:$N$250, 1, FALSE)), "", VLOOKUP(B610, Paste!$N$3:$O$250, 2, FALSE))</f>
        <v/>
      </c>
      <c r="S610" s="27">
        <f>VLOOKUP($B610, Paste!$W$3:$Z$10064, IF($H$4="Cap Hit",3, IF($H$4="AAV", 4, 2)), FALSE)</f>
        <v>4</v>
      </c>
      <c r="T610" s="11" t="str">
        <f>IF(ISERROR(VLOOKUP(B610, Paste!$Q$3:$Q$245, 1, FALSE)), "", VLOOKUP(B610, Paste!$Q$3:$R$245, 2, FALSE))</f>
        <v/>
      </c>
      <c r="U610" s="18" t="str">
        <f>IF(VLOOKUP(B610, 'Points&amp;Potential'!$B$7:$O$943, 14, FALSE)=0, "", VLOOKUP(B610, 'Points&amp;Potential'!$B$7:$O$943, 14, FALSE))</f>
        <v/>
      </c>
      <c r="V610" s="7" t="str">
        <f>IF(ISERROR(VLOOKUP(B610, Paste!$T$3:$T$1045, 1, FALSE)), "", VLOOKUP(B610, Paste!$T$3:$U$1144, 2, FALSE))</f>
        <v/>
      </c>
    </row>
    <row r="611" spans="1:22">
      <c r="A611" s="11">
        <v>605</v>
      </c>
      <c r="B611" s="67" t="s">
        <v>635</v>
      </c>
      <c r="C611" s="11">
        <f>VLOOKUP(B611, Paste!$AG$3:$AH$2083, 2, FALSE)</f>
        <v>25.9</v>
      </c>
      <c r="D611" s="11" t="str">
        <f>VLOOKUP($B611, Paste!$A$3:$H$933, 6, FALSE)</f>
        <v>LD</v>
      </c>
      <c r="E611" s="11" t="str">
        <f>IFERROR(VLOOKUP($B611, Paste!$J$3:$L$933, 3, FALSE), "")</f>
        <v/>
      </c>
      <c r="F611" s="11" t="str">
        <f>IFERROR(VLOOKUP($B611, Paste!$J$3:$L$933, 2, FALSE), "")</f>
        <v/>
      </c>
      <c r="G611" s="11" t="str">
        <f>VLOOKUP($B611, Paste!$A$3:$H$933, 8, FALSE)</f>
        <v>PIT</v>
      </c>
      <c r="H611" s="71">
        <f>VLOOKUP($B611, Paste!$A$3:$H$933, 2, FALSE)</f>
        <v>60</v>
      </c>
      <c r="I611" s="71">
        <f>VLOOKUP($B611, Paste!$A$3:$H$933, 3, FALSE)</f>
        <v>3.4860869565217398</v>
      </c>
      <c r="J611" s="71">
        <f t="shared" si="9"/>
        <v>9.4179405434782613</v>
      </c>
      <c r="K611" s="71">
        <f>VLOOKUP($B611, Paste!$A$3:$H$933, 4, FALSE)</f>
        <v>12.904027500000002</v>
      </c>
      <c r="L611" s="11" t="str">
        <f>IF(ISBLANK(VLOOKUP(B611, 'SOG&amp;PlusMinus'!$B$7:$E$912, 3, FALSE)), "", VLOOKUP(B611,'SOG&amp;PlusMinus'!$B$7:$E$912, 3, FALSE))</f>
        <v>C</v>
      </c>
      <c r="M611" s="11" t="str">
        <f>IF(ISBLANK(VLOOKUP(B611, 'SOG&amp;PlusMinus'!$B$7:$E$912, 4, FALSE)), "", VLOOKUP(B611, 'SOG&amp;PlusMinus'!$B$7:$E$912, 4, FALSE))</f>
        <v/>
      </c>
      <c r="N611" s="71">
        <f>VLOOKUP($B611, Paste!$A$3:$H$933, 5, FALSE)</f>
        <v>29.333333333333332</v>
      </c>
      <c r="O611" s="11">
        <f>IF(ISERROR(VLOOKUP(B611, Paste!$AB$3:$AE$2349, 3, FALSE)), "", VLOOKUP(B611, Paste!$AB$3:$AE$2349, 3, FALSE))</f>
        <v>81</v>
      </c>
      <c r="P611" s="11">
        <f>IF(ISERROR(VLOOKUP(B611, Paste!$AB$3:$AC$2343, 2, FALSE)), "", VLOOKUP(B611, Paste!$AB$3:$AC$2343, 2, FALSE))</f>
        <v>77</v>
      </c>
      <c r="Q611" s="11">
        <f>IF(ISERROR(VLOOKUP(B611, Paste!$AB$3:$AE$2349, 4, FALSE)), "", VLOOKUP(B611, Paste!$AB$3:$AE$2349, 4, FALSE))</f>
        <v>54</v>
      </c>
      <c r="R611" s="11" t="str">
        <f>IF(ISERROR(VLOOKUP(B611, Paste!$N$3:$N$250, 1, FALSE)), "", VLOOKUP(B611, Paste!$N$3:$O$250, 2, FALSE))</f>
        <v/>
      </c>
      <c r="S611" s="27">
        <f>VLOOKUP($B611, Paste!$W$3:$Z$10064, IF($H$4="Cap Hit",3, IF($H$4="AAV", 4, 2)), FALSE)</f>
        <v>0.85</v>
      </c>
      <c r="T611" s="11" t="str">
        <f>IF(ISERROR(VLOOKUP(B611, Paste!$Q$3:$Q$245, 1, FALSE)), "", VLOOKUP(B611, Paste!$Q$3:$R$245, 2, FALSE))</f>
        <v/>
      </c>
      <c r="U611" s="18" t="str">
        <f>IF(VLOOKUP(B611, 'Points&amp;Potential'!$B$7:$O$943, 14, FALSE)=0, "", VLOOKUP(B611, 'Points&amp;Potential'!$B$7:$O$943, 14, FALSE))</f>
        <v/>
      </c>
      <c r="V611" s="7" t="str">
        <f>IF(ISERROR(VLOOKUP(B611, Paste!$T$3:$T$1045, 1, FALSE)), "", VLOOKUP(B611, Paste!$T$3:$U$1144, 2, FALSE))</f>
        <v/>
      </c>
    </row>
    <row r="612" spans="1:22">
      <c r="A612" s="11">
        <v>606</v>
      </c>
      <c r="B612" s="67" t="s">
        <v>636</v>
      </c>
      <c r="C612" s="11">
        <f>VLOOKUP(B612, Paste!$AG$3:$AH$2083, 2, FALSE)</f>
        <v>24.3</v>
      </c>
      <c r="D612" s="11" t="str">
        <f>VLOOKUP($B612, Paste!$A$3:$H$933, 6, FALSE)</f>
        <v>LD</v>
      </c>
      <c r="E612" s="11" t="str">
        <f>IFERROR(VLOOKUP($B612, Paste!$J$3:$L$933, 3, FALSE), "")</f>
        <v/>
      </c>
      <c r="F612" s="11" t="str">
        <f>IFERROR(VLOOKUP($B612, Paste!$J$3:$L$933, 2, FALSE), "")</f>
        <v/>
      </c>
      <c r="G612" s="11" t="str">
        <f>VLOOKUP($B612, Paste!$A$3:$H$933, 8, FALSE)</f>
        <v>CGY</v>
      </c>
      <c r="H612" s="71">
        <f>VLOOKUP($B612, Paste!$A$3:$H$933, 2, FALSE)</f>
        <v>70</v>
      </c>
      <c r="I612" s="71">
        <f>VLOOKUP($B612, Paste!$A$3:$H$933, 3, FALSE)</f>
        <v>3.7967836257309941</v>
      </c>
      <c r="J612" s="71">
        <f t="shared" si="9"/>
        <v>9.0201872076023388</v>
      </c>
      <c r="K612" s="71">
        <f>VLOOKUP($B612, Paste!$A$3:$H$933, 4, FALSE)</f>
        <v>12.816970833333333</v>
      </c>
      <c r="L612" s="11" t="str">
        <f>IF(ISBLANK(VLOOKUP(B612, 'SOG&amp;PlusMinus'!$B$7:$E$912, 3, FALSE)), "", VLOOKUP(B612,'SOG&amp;PlusMinus'!$B$7:$E$912, 3, FALSE))</f>
        <v>C</v>
      </c>
      <c r="M612" s="11" t="str">
        <f>IF(ISBLANK(VLOOKUP(B612, 'SOG&amp;PlusMinus'!$B$7:$E$912, 4, FALSE)), "", VLOOKUP(B612, 'SOG&amp;PlusMinus'!$B$7:$E$912, 4, FALSE))</f>
        <v/>
      </c>
      <c r="N612" s="71">
        <f>VLOOKUP($B612, Paste!$A$3:$H$933, 5, FALSE)</f>
        <v>22.528735632183906</v>
      </c>
      <c r="O612" s="11">
        <f>IF(ISERROR(VLOOKUP(B612, Paste!$AB$3:$AE$2349, 3, FALSE)), "", VLOOKUP(B612, Paste!$AB$3:$AE$2349, 3, FALSE))</f>
        <v>106</v>
      </c>
      <c r="P612" s="11">
        <f>IF(ISERROR(VLOOKUP(B612, Paste!$AB$3:$AC$2343, 2, FALSE)), "", VLOOKUP(B612, Paste!$AB$3:$AC$2343, 2, FALSE))</f>
        <v>119</v>
      </c>
      <c r="Q612" s="11">
        <f>IF(ISERROR(VLOOKUP(B612, Paste!$AB$3:$AE$2349, 4, FALSE)), "", VLOOKUP(B612, Paste!$AB$3:$AE$2349, 4, FALSE))</f>
        <v>84</v>
      </c>
      <c r="R612" s="11" t="str">
        <f>IF(ISERROR(VLOOKUP(B612, Paste!$N$3:$N$250, 1, FALSE)), "", VLOOKUP(B612, Paste!$N$3:$O$250, 2, FALSE))</f>
        <v/>
      </c>
      <c r="S612" s="27">
        <f>VLOOKUP($B612, Paste!$W$3:$Z$10064, IF($H$4="Cap Hit",3, IF($H$4="AAV", 4, 2)), FALSE)</f>
        <v>0.8125</v>
      </c>
      <c r="T612" s="11" t="str">
        <f>IF(ISERROR(VLOOKUP(B612, Paste!$Q$3:$Q$245, 1, FALSE)), "", VLOOKUP(B612, Paste!$Q$3:$R$245, 2, FALSE))</f>
        <v/>
      </c>
      <c r="U612" s="18" t="str">
        <f>IF(VLOOKUP(B612, 'Points&amp;Potential'!$B$7:$O$943, 14, FALSE)=0, "", VLOOKUP(B612, 'Points&amp;Potential'!$B$7:$O$943, 14, FALSE))</f>
        <v/>
      </c>
      <c r="V612" s="7" t="str">
        <f>IF(ISERROR(VLOOKUP(B612, Paste!$T$3:$T$1045, 1, FALSE)), "", VLOOKUP(B612, Paste!$T$3:$U$1144, 2, FALSE))</f>
        <v/>
      </c>
    </row>
    <row r="613" spans="1:22">
      <c r="A613" s="11">
        <v>607</v>
      </c>
      <c r="B613" s="67" t="s">
        <v>637</v>
      </c>
      <c r="C613" s="11">
        <f>VLOOKUP(B613, Paste!$AG$3:$AH$2083, 2, FALSE)</f>
        <v>29</v>
      </c>
      <c r="D613" s="11" t="str">
        <f>VLOOKUP($B613, Paste!$A$3:$H$933, 6, FALSE)</f>
        <v>RD</v>
      </c>
      <c r="E613" s="11" t="str">
        <f>IFERROR(VLOOKUP($B613, Paste!$J$3:$L$933, 3, FALSE), "")</f>
        <v/>
      </c>
      <c r="F613" s="11" t="str">
        <f>IFERROR(VLOOKUP($B613, Paste!$J$3:$L$933, 2, FALSE), "")</f>
        <v/>
      </c>
      <c r="G613" s="11" t="str">
        <f>VLOOKUP($B613, Paste!$A$3:$H$933, 8, FALSE)</f>
        <v>TBL</v>
      </c>
      <c r="H613" s="71">
        <f>VLOOKUP($B613, Paste!$A$3:$H$933, 2, FALSE)</f>
        <v>70.666666666666671</v>
      </c>
      <c r="I613" s="71">
        <f>VLOOKUP($B613, Paste!$A$3:$H$933, 3, FALSE)</f>
        <v>2.8048280607133194</v>
      </c>
      <c r="J613" s="71">
        <f t="shared" si="9"/>
        <v>9.9897844265089013</v>
      </c>
      <c r="K613" s="71">
        <f>VLOOKUP($B613, Paste!$A$3:$H$933, 4, FALSE)</f>
        <v>12.794612487222221</v>
      </c>
      <c r="L613" s="11" t="str">
        <f>IF(ISBLANK(VLOOKUP(B613, 'SOG&amp;PlusMinus'!$B$7:$E$912, 3, FALSE)), "", VLOOKUP(B613,'SOG&amp;PlusMinus'!$B$7:$E$912, 3, FALSE))</f>
        <v>C</v>
      </c>
      <c r="M613" s="11" t="str">
        <f>IF(ISBLANK(VLOOKUP(B613, 'SOG&amp;PlusMinus'!$B$7:$E$912, 4, FALSE)), "", VLOOKUP(B613, 'SOG&amp;PlusMinus'!$B$7:$E$912, 4, FALSE))</f>
        <v/>
      </c>
      <c r="N613" s="71">
        <f>VLOOKUP($B613, Paste!$A$3:$H$933, 5, FALSE)</f>
        <v>64.148867313915858</v>
      </c>
      <c r="O613" s="11">
        <f>IF(ISERROR(VLOOKUP(B613, Paste!$AB$3:$AE$2349, 3, FALSE)), "", VLOOKUP(B613, Paste!$AB$3:$AE$2349, 3, FALSE))</f>
        <v>124</v>
      </c>
      <c r="P613" s="11">
        <f>IF(ISERROR(VLOOKUP(B613, Paste!$AB$3:$AC$2343, 2, FALSE)), "", VLOOKUP(B613, Paste!$AB$3:$AC$2343, 2, FALSE))</f>
        <v>105</v>
      </c>
      <c r="Q613" s="11">
        <f>IF(ISERROR(VLOOKUP(B613, Paste!$AB$3:$AE$2349, 4, FALSE)), "", VLOOKUP(B613, Paste!$AB$3:$AE$2349, 4, FALSE))</f>
        <v>64</v>
      </c>
      <c r="R613" s="11" t="str">
        <f>IF(ISERROR(VLOOKUP(B613, Paste!$N$3:$N$250, 1, FALSE)), "", VLOOKUP(B613, Paste!$N$3:$O$250, 2, FALSE))</f>
        <v/>
      </c>
      <c r="S613" s="27">
        <f>VLOOKUP($B613, Paste!$W$3:$Z$10064, IF($H$4="Cap Hit",3, IF($H$4="AAV", 4, 2)), FALSE)</f>
        <v>5.2</v>
      </c>
      <c r="T613" s="11" t="str">
        <f>IF(ISERROR(VLOOKUP(B613, Paste!$Q$3:$Q$245, 1, FALSE)), "", VLOOKUP(B613, Paste!$Q$3:$R$245, 2, FALSE))</f>
        <v/>
      </c>
      <c r="U613" s="18" t="str">
        <f>IF(VLOOKUP(B613, 'Points&amp;Potential'!$B$7:$O$943, 14, FALSE)=0, "", VLOOKUP(B613, 'Points&amp;Potential'!$B$7:$O$943, 14, FALSE))</f>
        <v/>
      </c>
      <c r="V613" s="7" t="str">
        <f>IF(ISERROR(VLOOKUP(B613, Paste!$T$3:$T$1045, 1, FALSE)), "", VLOOKUP(B613, Paste!$T$3:$U$1144, 2, FALSE))</f>
        <v/>
      </c>
    </row>
    <row r="614" spans="1:22">
      <c r="A614" s="11">
        <v>608</v>
      </c>
      <c r="B614" s="67" t="s">
        <v>638</v>
      </c>
      <c r="C614" s="11">
        <f>VLOOKUP(B614, Paste!$AG$3:$AH$2083, 2, FALSE)</f>
        <v>28.3</v>
      </c>
      <c r="D614" s="11" t="str">
        <f>VLOOKUP($B614, Paste!$A$3:$H$933, 6, FALSE)</f>
        <v>LD</v>
      </c>
      <c r="E614" s="11" t="str">
        <f>IFERROR(VLOOKUP($B614, Paste!$J$3:$L$933, 3, FALSE), "")</f>
        <v/>
      </c>
      <c r="F614" s="11" t="str">
        <f>IFERROR(VLOOKUP($B614, Paste!$J$3:$L$933, 2, FALSE), "")</f>
        <v/>
      </c>
      <c r="G614" s="11" t="str">
        <f>VLOOKUP($B614, Paste!$A$3:$H$933, 8, FALSE)</f>
        <v>SEA</v>
      </c>
      <c r="H614" s="71">
        <f>VLOOKUP($B614, Paste!$A$3:$H$933, 2, FALSE)</f>
        <v>76.666666666666671</v>
      </c>
      <c r="I614" s="71">
        <f>VLOOKUP($B614, Paste!$A$3:$H$933, 3, FALSE)</f>
        <v>2.8714479160794477</v>
      </c>
      <c r="J614" s="71">
        <f t="shared" si="9"/>
        <v>9.8982755066057351</v>
      </c>
      <c r="K614" s="71">
        <f>VLOOKUP($B614, Paste!$A$3:$H$933, 4, FALSE)</f>
        <v>12.769723422685184</v>
      </c>
      <c r="L614" s="11" t="str">
        <f>IF(ISBLANK(VLOOKUP(B614, 'SOG&amp;PlusMinus'!$B$7:$E$912, 3, FALSE)), "", VLOOKUP(B614,'SOG&amp;PlusMinus'!$B$7:$E$912, 3, FALSE))</f>
        <v>C</v>
      </c>
      <c r="M614" s="11" t="str">
        <f>IF(ISBLANK(VLOOKUP(B614, 'SOG&amp;PlusMinus'!$B$7:$E$912, 4, FALSE)), "", VLOOKUP(B614, 'SOG&amp;PlusMinus'!$B$7:$E$912, 4, FALSE))</f>
        <v/>
      </c>
      <c r="N614" s="71">
        <f>VLOOKUP($B614, Paste!$A$3:$H$933, 5, FALSE)</f>
        <v>46.547619047619044</v>
      </c>
      <c r="O614" s="11">
        <f>IF(ISERROR(VLOOKUP(B614, Paste!$AB$3:$AE$2349, 3, FALSE)), "", VLOOKUP(B614, Paste!$AB$3:$AE$2349, 3, FALSE))</f>
        <v>61</v>
      </c>
      <c r="P614" s="11">
        <f>IF(ISERROR(VLOOKUP(B614, Paste!$AB$3:$AC$2343, 2, FALSE)), "", VLOOKUP(B614, Paste!$AB$3:$AC$2343, 2, FALSE))</f>
        <v>115</v>
      </c>
      <c r="Q614" s="11">
        <f>IF(ISERROR(VLOOKUP(B614, Paste!$AB$3:$AE$2349, 4, FALSE)), "", VLOOKUP(B614, Paste!$AB$3:$AE$2349, 4, FALSE))</f>
        <v>54</v>
      </c>
      <c r="R614" s="11" t="str">
        <f>IF(ISERROR(VLOOKUP(B614, Paste!$N$3:$N$250, 1, FALSE)), "", VLOOKUP(B614, Paste!$N$3:$O$250, 2, FALSE))</f>
        <v/>
      </c>
      <c r="S614" s="27">
        <f>VLOOKUP($B614, Paste!$W$3:$Z$10064, IF($H$4="Cap Hit",3, IF($H$4="AAV", 4, 2)), FALSE)</f>
        <v>4.5</v>
      </c>
      <c r="T614" s="11" t="str">
        <f>IF(ISERROR(VLOOKUP(B614, Paste!$Q$3:$Q$245, 1, FALSE)), "", VLOOKUP(B614, Paste!$Q$3:$R$245, 2, FALSE))</f>
        <v/>
      </c>
      <c r="U614" s="18" t="str">
        <f>IF(VLOOKUP(B614, 'Points&amp;Potential'!$B$7:$O$943, 14, FALSE)=0, "", VLOOKUP(B614, 'Points&amp;Potential'!$B$7:$O$943, 14, FALSE))</f>
        <v/>
      </c>
      <c r="V614" s="7" t="str">
        <f>IF(ISERROR(VLOOKUP(B614, Paste!$T$3:$T$1045, 1, FALSE)), "", VLOOKUP(B614, Paste!$T$3:$U$1144, 2, FALSE))</f>
        <v/>
      </c>
    </row>
    <row r="615" spans="1:22">
      <c r="A615" s="11">
        <v>609</v>
      </c>
      <c r="B615" s="67" t="s">
        <v>639</v>
      </c>
      <c r="C615" s="11">
        <f>VLOOKUP(B615, Paste!$AG$3:$AH$2083, 2, FALSE)</f>
        <v>26.5</v>
      </c>
      <c r="D615" s="11" t="str">
        <f>VLOOKUP($B615, Paste!$A$3:$H$933, 6, FALSE)</f>
        <v>LW</v>
      </c>
      <c r="E615" s="11">
        <f>IFERROR(VLOOKUP($B615, Paste!$J$3:$L$933, 3, FALSE), "")</f>
        <v>28</v>
      </c>
      <c r="F615" s="11">
        <f>IFERROR(VLOOKUP($B615, Paste!$J$3:$L$933, 2, FALSE), "")</f>
        <v>60</v>
      </c>
      <c r="G615" s="11" t="str">
        <f>VLOOKUP($B615, Paste!$A$3:$H$933, 8, FALSE)</f>
        <v>BOS</v>
      </c>
      <c r="H615" s="71">
        <f>VLOOKUP($B615, Paste!$A$3:$H$933, 2, FALSE)</f>
        <v>37</v>
      </c>
      <c r="I615" s="71">
        <f>VLOOKUP($B615, Paste!$A$3:$H$933, 3, FALSE)</f>
        <v>4.3075405214940101</v>
      </c>
      <c r="J615" s="71">
        <f t="shared" si="9"/>
        <v>8.450852537533768</v>
      </c>
      <c r="K615" s="71">
        <f>VLOOKUP($B615, Paste!$A$3:$H$933, 4, FALSE)</f>
        <v>12.758393059027778</v>
      </c>
      <c r="L615" s="11" t="str">
        <f>IF(ISBLANK(VLOOKUP(B615, 'SOG&amp;PlusMinus'!$B$7:$E$912, 3, FALSE)), "", VLOOKUP(B615,'SOG&amp;PlusMinus'!$B$7:$E$912, 3, FALSE))</f>
        <v>C</v>
      </c>
      <c r="M615" s="11" t="str">
        <f>IF(ISBLANK(VLOOKUP(B615, 'SOG&amp;PlusMinus'!$B$7:$E$912, 4, FALSE)), "", VLOOKUP(B615, 'SOG&amp;PlusMinus'!$B$7:$E$912, 4, FALSE))</f>
        <v/>
      </c>
      <c r="N615" s="71">
        <f>VLOOKUP($B615, Paste!$A$3:$H$933, 5, FALSE)</f>
        <v>25.16</v>
      </c>
      <c r="O615" s="11">
        <f>IF(ISERROR(VLOOKUP(B615, Paste!$AB$3:$AE$2349, 3, FALSE)), "", VLOOKUP(B615, Paste!$AB$3:$AE$2349, 3, FALSE))</f>
        <v>123</v>
      </c>
      <c r="P615" s="11">
        <f>IF(ISERROR(VLOOKUP(B615, Paste!$AB$3:$AC$2343, 2, FALSE)), "", VLOOKUP(B615, Paste!$AB$3:$AC$2343, 2, FALSE))</f>
        <v>20</v>
      </c>
      <c r="Q615" s="11">
        <f>IF(ISERROR(VLOOKUP(B615, Paste!$AB$3:$AE$2349, 4, FALSE)), "", VLOOKUP(B615, Paste!$AB$3:$AE$2349, 4, FALSE))</f>
        <v>44</v>
      </c>
      <c r="R615" s="11" t="str">
        <f>IF(ISERROR(VLOOKUP(B615, Paste!$N$3:$N$250, 1, FALSE)), "", VLOOKUP(B615, Paste!$N$3:$O$250, 2, FALSE))</f>
        <v/>
      </c>
      <c r="S615" s="27">
        <f>VLOOKUP($B615, Paste!$W$3:$Z$10064, IF($H$4="Cap Hit",3, IF($H$4="AAV", 4, 2)), FALSE)</f>
        <v>1.625</v>
      </c>
      <c r="T615" s="11" t="str">
        <f>IF(ISERROR(VLOOKUP(B615, Paste!$Q$3:$Q$245, 1, FALSE)), "", VLOOKUP(B615, Paste!$Q$3:$R$245, 2, FALSE))</f>
        <v/>
      </c>
      <c r="U615" s="18" t="str">
        <f>IF(VLOOKUP(B615, 'Points&amp;Potential'!$B$7:$O$943, 14, FALSE)=0, "", VLOOKUP(B615, 'Points&amp;Potential'!$B$7:$O$943, 14, FALSE))</f>
        <v/>
      </c>
      <c r="V615" s="7" t="str">
        <f>IF(ISERROR(VLOOKUP(B615, Paste!$T$3:$T$1045, 1, FALSE)), "", VLOOKUP(B615, Paste!$T$3:$U$1144, 2, FALSE))</f>
        <v/>
      </c>
    </row>
    <row r="616" spans="1:22">
      <c r="A616" s="11">
        <v>610</v>
      </c>
      <c r="B616" s="67" t="s">
        <v>640</v>
      </c>
      <c r="C616" s="11">
        <f>VLOOKUP(B616, Paste!$AG$3:$AH$2083, 2, FALSE)</f>
        <v>25.1</v>
      </c>
      <c r="D616" s="11" t="str">
        <f>VLOOKUP($B616, Paste!$A$3:$H$933, 6, FALSE)</f>
        <v>C</v>
      </c>
      <c r="E616" s="11" t="str">
        <f>IFERROR(VLOOKUP($B616, Paste!$J$3:$L$933, 3, FALSE), "")</f>
        <v/>
      </c>
      <c r="F616" s="11" t="str">
        <f>IFERROR(VLOOKUP($B616, Paste!$J$3:$L$933, 2, FALSE), "")</f>
        <v/>
      </c>
      <c r="G616" s="11" t="str">
        <f>VLOOKUP($B616, Paste!$A$3:$H$933, 8, FALSE)</f>
        <v>FLA</v>
      </c>
      <c r="H616" s="71">
        <f>VLOOKUP($B616, Paste!$A$3:$H$933, 2, FALSE)</f>
        <v>54</v>
      </c>
      <c r="I616" s="71">
        <f>VLOOKUP($B616, Paste!$A$3:$H$933, 3, FALSE)</f>
        <v>7.0200000000000005</v>
      </c>
      <c r="J616" s="71">
        <f t="shared" si="9"/>
        <v>5.7138750000000007</v>
      </c>
      <c r="K616" s="71">
        <f>VLOOKUP($B616, Paste!$A$3:$H$933, 4, FALSE)</f>
        <v>12.733875000000001</v>
      </c>
      <c r="L616" s="11" t="str">
        <f>IF(ISBLANK(VLOOKUP(B616, 'SOG&amp;PlusMinus'!$B$7:$E$912, 3, FALSE)), "", VLOOKUP(B616,'SOG&amp;PlusMinus'!$B$7:$E$912, 3, FALSE))</f>
        <v>C</v>
      </c>
      <c r="M616" s="11" t="str">
        <f>IF(ISBLANK(VLOOKUP(B616, 'SOG&amp;PlusMinus'!$B$7:$E$912, 4, FALSE)), "", VLOOKUP(B616, 'SOG&amp;PlusMinus'!$B$7:$E$912, 4, FALSE))</f>
        <v/>
      </c>
      <c r="N616" s="71">
        <f>VLOOKUP($B616, Paste!$A$3:$H$933, 5, FALSE)</f>
        <v>4.32</v>
      </c>
      <c r="O616" s="11">
        <f>IF(ISERROR(VLOOKUP(B616, Paste!$AB$3:$AE$2349, 3, FALSE)), "", VLOOKUP(B616, Paste!$AB$3:$AE$2349, 3, FALSE))</f>
        <v>76</v>
      </c>
      <c r="P616" s="11">
        <f>IF(ISERROR(VLOOKUP(B616, Paste!$AB$3:$AC$2343, 2, FALSE)), "", VLOOKUP(B616, Paste!$AB$3:$AC$2343, 2, FALSE))</f>
        <v>22</v>
      </c>
      <c r="Q616" s="11">
        <f>IF(ISERROR(VLOOKUP(B616, Paste!$AB$3:$AE$2349, 4, FALSE)), "", VLOOKUP(B616, Paste!$AB$3:$AE$2349, 4, FALSE))</f>
        <v>43</v>
      </c>
      <c r="R616" s="11" t="str">
        <f>IF(ISERROR(VLOOKUP(B616, Paste!$N$3:$N$250, 1, FALSE)), "", VLOOKUP(B616, Paste!$N$3:$O$250, 2, FALSE))</f>
        <v/>
      </c>
      <c r="S616" s="27">
        <f>VLOOKUP($B616, Paste!$W$3:$Z$10064, IF($H$4="Cap Hit",3, IF($H$4="AAV", 4, 2)), FALSE)</f>
        <v>0.875</v>
      </c>
      <c r="T616" s="11" t="str">
        <f>IF(ISERROR(VLOOKUP(B616, Paste!$Q$3:$Q$245, 1, FALSE)), "", VLOOKUP(B616, Paste!$Q$3:$R$245, 2, FALSE))</f>
        <v/>
      </c>
      <c r="U616" s="18" t="str">
        <f>IF(VLOOKUP(B616, 'Points&amp;Potential'!$B$7:$O$943, 14, FALSE)=0, "", VLOOKUP(B616, 'Points&amp;Potential'!$B$7:$O$943, 14, FALSE))</f>
        <v/>
      </c>
      <c r="V616" s="7" t="str">
        <f>IF(ISERROR(VLOOKUP(B616, Paste!$T$3:$T$1045, 1, FALSE)), "", VLOOKUP(B616, Paste!$T$3:$U$1144, 2, FALSE))</f>
        <v/>
      </c>
    </row>
    <row r="617" spans="1:22">
      <c r="A617" s="11">
        <v>611</v>
      </c>
      <c r="B617" s="67" t="s">
        <v>641</v>
      </c>
      <c r="C617" s="11">
        <f>VLOOKUP(B617, Paste!$AG$3:$AH$2083, 2, FALSE)</f>
        <v>22.3</v>
      </c>
      <c r="D617" s="11" t="str">
        <f>VLOOKUP($B617, Paste!$A$3:$H$933, 6, FALSE)</f>
        <v>RD</v>
      </c>
      <c r="E617" s="11" t="str">
        <f>IFERROR(VLOOKUP($B617, Paste!$J$3:$L$933, 3, FALSE), "")</f>
        <v/>
      </c>
      <c r="F617" s="11" t="str">
        <f>IFERROR(VLOOKUP($B617, Paste!$J$3:$L$933, 2, FALSE), "")</f>
        <v/>
      </c>
      <c r="G617" s="11" t="str">
        <f>VLOOKUP($B617, Paste!$A$3:$H$933, 8, FALSE)</f>
        <v>SJS</v>
      </c>
      <c r="H617" s="71">
        <f>VLOOKUP($B617, Paste!$A$3:$H$933, 2, FALSE)</f>
        <v>39</v>
      </c>
      <c r="I617" s="71">
        <f>VLOOKUP($B617, Paste!$A$3:$H$933, 3, FALSE)</f>
        <v>5.85</v>
      </c>
      <c r="J617" s="71">
        <f t="shared" si="9"/>
        <v>6.8826676829268312</v>
      </c>
      <c r="K617" s="71">
        <f>VLOOKUP($B617, Paste!$A$3:$H$933, 4, FALSE)</f>
        <v>12.732667682926831</v>
      </c>
      <c r="L617" s="11" t="str">
        <f>IF(ISBLANK(VLOOKUP(B617, 'SOG&amp;PlusMinus'!$B$7:$E$912, 3, FALSE)), "", VLOOKUP(B617,'SOG&amp;PlusMinus'!$B$7:$E$912, 3, FALSE))</f>
        <v>C</v>
      </c>
      <c r="M617" s="11" t="str">
        <f>IF(ISBLANK(VLOOKUP(B617, 'SOG&amp;PlusMinus'!$B$7:$E$912, 4, FALSE)), "", VLOOKUP(B617, 'SOG&amp;PlusMinus'!$B$7:$E$912, 4, FALSE))</f>
        <v/>
      </c>
      <c r="N617" s="71">
        <f>VLOOKUP($B617, Paste!$A$3:$H$933, 5, FALSE)</f>
        <v>19.5</v>
      </c>
      <c r="O617" s="11">
        <f>IF(ISERROR(VLOOKUP(B617, Paste!$AB$3:$AE$2349, 3, FALSE)), "", VLOOKUP(B617, Paste!$AB$3:$AE$2349, 3, FALSE))</f>
        <v>59</v>
      </c>
      <c r="P617" s="11">
        <f>IF(ISERROR(VLOOKUP(B617, Paste!$AB$3:$AC$2343, 2, FALSE)), "", VLOOKUP(B617, Paste!$AB$3:$AC$2343, 2, FALSE))</f>
        <v>40</v>
      </c>
      <c r="Q617" s="11">
        <f>IF(ISERROR(VLOOKUP(B617, Paste!$AB$3:$AE$2349, 4, FALSE)), "", VLOOKUP(B617, Paste!$AB$3:$AE$2349, 4, FALSE))</f>
        <v>66</v>
      </c>
      <c r="R617" s="11" t="str">
        <f>IF(ISERROR(VLOOKUP(B617, Paste!$N$3:$N$250, 1, FALSE)), "", VLOOKUP(B617, Paste!$N$3:$O$250, 2, FALSE))</f>
        <v/>
      </c>
      <c r="S617" s="27" t="e">
        <f>VLOOKUP($B617, Paste!$W$3:$Z$10064, IF($H$4="Cap Hit",3, IF($H$4="AAV", 4, 2)), FALSE)</f>
        <v>#N/A</v>
      </c>
      <c r="T617" s="11" t="str">
        <f>IF(ISERROR(VLOOKUP(B617, Paste!$Q$3:$Q$245, 1, FALSE)), "", VLOOKUP(B617, Paste!$Q$3:$R$245, 2, FALSE))</f>
        <v/>
      </c>
      <c r="U617" s="18" t="str">
        <f>IF(VLOOKUP(B617, 'Points&amp;Potential'!$B$7:$O$943, 14, FALSE)=0, "", VLOOKUP(B617, 'Points&amp;Potential'!$B$7:$O$943, 14, FALSE))</f>
        <v/>
      </c>
      <c r="V617" s="7" t="str">
        <f>IF(ISERROR(VLOOKUP(B617, Paste!$T$3:$T$1045, 1, FALSE)), "", VLOOKUP(B617, Paste!$T$3:$U$1144, 2, FALSE))</f>
        <v/>
      </c>
    </row>
    <row r="618" spans="1:22">
      <c r="A618" s="11">
        <v>612</v>
      </c>
      <c r="B618" s="10" t="s">
        <v>642</v>
      </c>
      <c r="C618" s="11">
        <f>VLOOKUP(B618, Paste!$AG$3:$AH$2083, 2, FALSE)</f>
        <v>23.1</v>
      </c>
      <c r="D618" s="11" t="str">
        <f>VLOOKUP($B618, Paste!$A$3:$H$933, 6, FALSE)</f>
        <v>LW</v>
      </c>
      <c r="E618" s="11">
        <f>IFERROR(VLOOKUP($B618, Paste!$J$3:$L$933, 3, FALSE), "")</f>
        <v>38</v>
      </c>
      <c r="F618" s="11">
        <f>IFERROR(VLOOKUP($B618, Paste!$J$3:$L$933, 2, FALSE), "")</f>
        <v>63</v>
      </c>
      <c r="G618" s="11" t="str">
        <f>VLOOKUP($B618, Paste!$A$3:$H$933, 8, FALSE)</f>
        <v>PHI</v>
      </c>
      <c r="H618" s="71">
        <f>VLOOKUP($B618, Paste!$A$3:$H$933, 2, FALSE)</f>
        <v>50</v>
      </c>
      <c r="I618" s="71">
        <f>VLOOKUP($B618, Paste!$A$3:$H$933, 3, FALSE)</f>
        <v>2.2349025974025971</v>
      </c>
      <c r="J618" s="71">
        <f t="shared" si="9"/>
        <v>10.437041847041845</v>
      </c>
      <c r="K618" s="71">
        <f>VLOOKUP($B618, Paste!$A$3:$H$933, 4, FALSE)</f>
        <v>12.671944444444442</v>
      </c>
      <c r="L618" s="11" t="str">
        <f>IF(ISBLANK(VLOOKUP(B618, 'SOG&amp;PlusMinus'!$B$7:$E$912, 3, FALSE)), "", VLOOKUP(B618,'SOG&amp;PlusMinus'!$B$7:$E$912, 3, FALSE))</f>
        <v>C</v>
      </c>
      <c r="M618" s="11" t="str">
        <f>IF(ISBLANK(VLOOKUP(B618, 'SOG&amp;PlusMinus'!$B$7:$E$912, 4, FALSE)), "", VLOOKUP(B618, 'SOG&amp;PlusMinus'!$B$7:$E$912, 4, FALSE))</f>
        <v/>
      </c>
      <c r="N618" s="71">
        <f>VLOOKUP($B618, Paste!$A$3:$H$933, 5, FALSE)</f>
        <v>25.806451612903224</v>
      </c>
      <c r="O618" s="11">
        <f>IF(ISERROR(VLOOKUP(B618, Paste!$AB$3:$AE$2349, 3, FALSE)), "", VLOOKUP(B618, Paste!$AB$3:$AE$2349, 3, FALSE))</f>
        <v>80</v>
      </c>
      <c r="P618" s="11">
        <f>IF(ISERROR(VLOOKUP(B618, Paste!$AB$3:$AC$2343, 2, FALSE)), "", VLOOKUP(B618, Paste!$AB$3:$AC$2343, 2, FALSE))</f>
        <v>18</v>
      </c>
      <c r="Q618" s="11">
        <f>IF(ISERROR(VLOOKUP(B618, Paste!$AB$3:$AE$2349, 4, FALSE)), "", VLOOKUP(B618, Paste!$AB$3:$AE$2349, 4, FALSE))</f>
        <v>35</v>
      </c>
      <c r="R618" s="11" t="str">
        <f>IF(ISERROR(VLOOKUP(B618, Paste!$N$3:$N$250, 1, FALSE)), "", VLOOKUP(B618, Paste!$N$3:$O$250, 2, FALSE))</f>
        <v/>
      </c>
      <c r="S618" s="27" t="e">
        <f>VLOOKUP($B618, Paste!$W$3:$Z$10064, IF($H$4="Cap Hit",3, IF($H$4="AAV", 4, 2)), FALSE)</f>
        <v>#N/A</v>
      </c>
      <c r="T618" s="11" t="str">
        <f>IF(ISERROR(VLOOKUP(B618, Paste!$Q$3:$Q$245, 1, FALSE)), "", VLOOKUP(B618, Paste!$Q$3:$R$245, 2, FALSE))</f>
        <v>Y</v>
      </c>
      <c r="U618" s="18" t="str">
        <f>IF(VLOOKUP(B618, 'Points&amp;Potential'!$B$7:$O$943, 14, FALSE)=0, "", VLOOKUP(B618, 'Points&amp;Potential'!$B$7:$O$943, 14, FALSE))</f>
        <v/>
      </c>
      <c r="V618" s="7" t="str">
        <f>IF(ISERROR(VLOOKUP(B618, Paste!$T$3:$T$1045, 1, FALSE)), "", VLOOKUP(B618, Paste!$T$3:$U$1144, 2, FALSE))</f>
        <v/>
      </c>
    </row>
    <row r="619" spans="1:22">
      <c r="A619" s="11">
        <v>613</v>
      </c>
      <c r="B619" s="67" t="s">
        <v>643</v>
      </c>
      <c r="C619" s="11">
        <f>VLOOKUP(B619, Paste!$AG$3:$AH$2083, 2, FALSE)</f>
        <v>27.1</v>
      </c>
      <c r="D619" s="11" t="str">
        <f>VLOOKUP($B619, Paste!$A$3:$H$933, 6, FALSE)</f>
        <v>LD</v>
      </c>
      <c r="E619" s="11" t="str">
        <f>IFERROR(VLOOKUP($B619, Paste!$J$3:$L$933, 3, FALSE), "")</f>
        <v/>
      </c>
      <c r="F619" s="11" t="str">
        <f>IFERROR(VLOOKUP($B619, Paste!$J$3:$L$933, 2, FALSE), "")</f>
        <v/>
      </c>
      <c r="G619" s="11" t="str">
        <f>VLOOKUP($B619, Paste!$A$3:$H$933, 8, FALSE)</f>
        <v>BOS</v>
      </c>
      <c r="H619" s="71">
        <f>VLOOKUP($B619, Paste!$A$3:$H$933, 2, FALSE)</f>
        <v>63</v>
      </c>
      <c r="I619" s="71">
        <f>VLOOKUP($B619, Paste!$A$3:$H$933, 3, FALSE)</f>
        <v>3.3265689570980115</v>
      </c>
      <c r="J619" s="71">
        <f t="shared" si="9"/>
        <v>9.2179357429019895</v>
      </c>
      <c r="K619" s="71">
        <f>VLOOKUP($B619, Paste!$A$3:$H$933, 4, FALSE)</f>
        <v>12.544504700000001</v>
      </c>
      <c r="L619" s="11" t="str">
        <f>IF(ISBLANK(VLOOKUP(B619, 'SOG&amp;PlusMinus'!$B$7:$E$912, 3, FALSE)), "", VLOOKUP(B619,'SOG&amp;PlusMinus'!$B$7:$E$912, 3, FALSE))</f>
        <v>A</v>
      </c>
      <c r="M619" s="11" t="str">
        <f>IF(ISBLANK(VLOOKUP(B619, 'SOG&amp;PlusMinus'!$B$7:$E$912, 4, FALSE)), "", VLOOKUP(B619, 'SOG&amp;PlusMinus'!$B$7:$E$912, 4, FALSE))</f>
        <v/>
      </c>
      <c r="N619" s="71">
        <f>VLOOKUP($B619, Paste!$A$3:$H$933, 5, FALSE)</f>
        <v>31.5</v>
      </c>
      <c r="O619" s="11">
        <f>IF(ISERROR(VLOOKUP(B619, Paste!$AB$3:$AE$2349, 3, FALSE)), "", VLOOKUP(B619, Paste!$AB$3:$AE$2349, 3, FALSE))</f>
        <v>80</v>
      </c>
      <c r="P619" s="11">
        <f>IF(ISERROR(VLOOKUP(B619, Paste!$AB$3:$AC$2343, 2, FALSE)), "", VLOOKUP(B619, Paste!$AB$3:$AC$2343, 2, FALSE))</f>
        <v>88</v>
      </c>
      <c r="Q619" s="11">
        <f>IF(ISERROR(VLOOKUP(B619, Paste!$AB$3:$AE$2349, 4, FALSE)), "", VLOOKUP(B619, Paste!$AB$3:$AE$2349, 4, FALSE))</f>
        <v>57</v>
      </c>
      <c r="R619" s="11" t="str">
        <f>IF(ISERROR(VLOOKUP(B619, Paste!$N$3:$N$250, 1, FALSE)), "", VLOOKUP(B619, Paste!$N$3:$O$250, 2, FALSE))</f>
        <v/>
      </c>
      <c r="S619" s="27">
        <f>VLOOKUP($B619, Paste!$W$3:$Z$10064, IF($H$4="Cap Hit",3, IF($H$4="AAV", 4, 2)), FALSE)</f>
        <v>0.88749999999999996</v>
      </c>
      <c r="T619" s="11" t="str">
        <f>IF(ISERROR(VLOOKUP(B619, Paste!$Q$3:$Q$245, 1, FALSE)), "", VLOOKUP(B619, Paste!$Q$3:$R$245, 2, FALSE))</f>
        <v/>
      </c>
      <c r="U619" s="18" t="str">
        <f>IF(VLOOKUP(B619, 'Points&amp;Potential'!$B$7:$O$943, 14, FALSE)=0, "", VLOOKUP(B619, 'Points&amp;Potential'!$B$7:$O$943, 14, FALSE))</f>
        <v/>
      </c>
      <c r="V619" s="7" t="str">
        <f>IF(ISERROR(VLOOKUP(B619, Paste!$T$3:$T$1045, 1, FALSE)), "", VLOOKUP(B619, Paste!$T$3:$U$1144, 2, FALSE))</f>
        <v/>
      </c>
    </row>
    <row r="620" spans="1:22">
      <c r="A620" s="11">
        <v>614</v>
      </c>
      <c r="B620" s="67" t="s">
        <v>644</v>
      </c>
      <c r="C620" s="11">
        <f>VLOOKUP(B620, Paste!$AG$3:$AH$2083, 2, FALSE)</f>
        <v>32.5</v>
      </c>
      <c r="D620" s="11" t="str">
        <f>VLOOKUP($B620, Paste!$A$3:$H$933, 6, FALSE)</f>
        <v>RD</v>
      </c>
      <c r="E620" s="11" t="str">
        <f>IFERROR(VLOOKUP($B620, Paste!$J$3:$L$933, 3, FALSE), "")</f>
        <v/>
      </c>
      <c r="F620" s="11" t="str">
        <f>IFERROR(VLOOKUP($B620, Paste!$J$3:$L$933, 2, FALSE), "")</f>
        <v/>
      </c>
      <c r="G620" s="11" t="str">
        <f>VLOOKUP($B620, Paste!$A$3:$H$933, 8, FALSE)</f>
        <v>LAK</v>
      </c>
      <c r="H620" s="71">
        <f>VLOOKUP($B620, Paste!$A$3:$H$933, 2, FALSE)</f>
        <v>84</v>
      </c>
      <c r="I620" s="71">
        <f>VLOOKUP($B620, Paste!$A$3:$H$933, 3, FALSE)</f>
        <v>2.9007208126581165</v>
      </c>
      <c r="J620" s="71">
        <f t="shared" si="9"/>
        <v>9.5961681373418859</v>
      </c>
      <c r="K620" s="71">
        <f>VLOOKUP($B620, Paste!$A$3:$H$933, 4, FALSE)</f>
        <v>12.496888950000002</v>
      </c>
      <c r="L620" s="11" t="str">
        <f>IF(ISBLANK(VLOOKUP(B620, 'SOG&amp;PlusMinus'!$B$7:$E$912, 3, FALSE)), "", VLOOKUP(B620,'SOG&amp;PlusMinus'!$B$7:$E$912, 3, FALSE))</f>
        <v>D</v>
      </c>
      <c r="M620" s="11" t="str">
        <f>IF(ISBLANK(VLOOKUP(B620, 'SOG&amp;PlusMinus'!$B$7:$E$912, 4, FALSE)), "", VLOOKUP(B620, 'SOG&amp;PlusMinus'!$B$7:$E$912, 4, FALSE))</f>
        <v/>
      </c>
      <c r="N620" s="71">
        <f>VLOOKUP($B620, Paste!$A$3:$H$933, 5, FALSE)</f>
        <v>18.439024390243901</v>
      </c>
      <c r="O620" s="11">
        <f>IF(ISERROR(VLOOKUP(B620, Paste!$AB$3:$AE$2349, 3, FALSE)), "", VLOOKUP(B620, Paste!$AB$3:$AE$2349, 3, FALSE))</f>
        <v>42</v>
      </c>
      <c r="P620" s="11">
        <f>IF(ISERROR(VLOOKUP(B620, Paste!$AB$3:$AC$2343, 2, FALSE)), "", VLOOKUP(B620, Paste!$AB$3:$AC$2343, 2, FALSE))</f>
        <v>109</v>
      </c>
      <c r="Q620" s="11">
        <f>IF(ISERROR(VLOOKUP(B620, Paste!$AB$3:$AE$2349, 4, FALSE)), "", VLOOKUP(B620, Paste!$AB$3:$AE$2349, 4, FALSE))</f>
        <v>59</v>
      </c>
      <c r="R620" s="11" t="str">
        <f>IF(ISERROR(VLOOKUP(B620, Paste!$N$3:$N$250, 1, FALSE)), "", VLOOKUP(B620, Paste!$N$3:$O$250, 2, FALSE))</f>
        <v/>
      </c>
      <c r="S620" s="27">
        <f>VLOOKUP($B620, Paste!$W$3:$Z$10064, IF($H$4="Cap Hit",3, IF($H$4="AAV", 4, 2)), FALSE)</f>
        <v>4.5</v>
      </c>
      <c r="T620" s="11" t="str">
        <f>IF(ISERROR(VLOOKUP(B620, Paste!$Q$3:$Q$245, 1, FALSE)), "", VLOOKUP(B620, Paste!$Q$3:$R$245, 2, FALSE))</f>
        <v/>
      </c>
      <c r="U620" s="18" t="str">
        <f>IF(VLOOKUP(B620, 'Points&amp;Potential'!$B$7:$O$943, 14, FALSE)=0, "", VLOOKUP(B620, 'Points&amp;Potential'!$B$7:$O$943, 14, FALSE))</f>
        <v/>
      </c>
      <c r="V620" s="7" t="str">
        <f>IF(ISERROR(VLOOKUP(B620, Paste!$T$3:$T$1045, 1, FALSE)), "", VLOOKUP(B620, Paste!$T$3:$U$1144, 2, FALSE))</f>
        <v/>
      </c>
    </row>
    <row r="621" spans="1:22">
      <c r="A621" s="11">
        <v>615</v>
      </c>
      <c r="B621" s="67" t="s">
        <v>645</v>
      </c>
      <c r="C621" s="11">
        <f>VLOOKUP(B621, Paste!$AG$3:$AH$2083, 2, FALSE)</f>
        <v>29.1</v>
      </c>
      <c r="D621" s="11" t="str">
        <f>VLOOKUP($B621, Paste!$A$3:$H$933, 6, FALSE)</f>
        <v>LD</v>
      </c>
      <c r="E621" s="11" t="str">
        <f>IFERROR(VLOOKUP($B621, Paste!$J$3:$L$933, 3, FALSE), "")</f>
        <v/>
      </c>
      <c r="F621" s="11" t="str">
        <f>IFERROR(VLOOKUP($B621, Paste!$J$3:$L$933, 2, FALSE), "")</f>
        <v/>
      </c>
      <c r="G621" s="11" t="str">
        <f>VLOOKUP($B621, Paste!$A$3:$H$933, 8, FALSE)</f>
        <v>NJD</v>
      </c>
      <c r="H621" s="71">
        <f>VLOOKUP($B621, Paste!$A$3:$H$933, 2, FALSE)</f>
        <v>78</v>
      </c>
      <c r="I621" s="71">
        <f>VLOOKUP($B621, Paste!$A$3:$H$933, 3, FALSE)</f>
        <v>1.2222888460372414</v>
      </c>
      <c r="J621" s="71">
        <f t="shared" si="9"/>
        <v>11.216946295629423</v>
      </c>
      <c r="K621" s="71">
        <f>VLOOKUP($B621, Paste!$A$3:$H$933, 4, FALSE)</f>
        <v>12.439235141666664</v>
      </c>
      <c r="L621" s="11" t="str">
        <f>IF(ISBLANK(VLOOKUP(B621, 'SOG&amp;PlusMinus'!$B$7:$E$912, 3, FALSE)), "", VLOOKUP(B621,'SOG&amp;PlusMinus'!$B$7:$E$912, 3, FALSE))</f>
        <v>C</v>
      </c>
      <c r="M621" s="11" t="str">
        <f>IF(ISBLANK(VLOOKUP(B621, 'SOG&amp;PlusMinus'!$B$7:$E$912, 4, FALSE)), "", VLOOKUP(B621, 'SOG&amp;PlusMinus'!$B$7:$E$912, 4, FALSE))</f>
        <v/>
      </c>
      <c r="N621" s="71">
        <f>VLOOKUP($B621, Paste!$A$3:$H$933, 5, FALSE)</f>
        <v>45.030927835051543</v>
      </c>
      <c r="O621" s="11">
        <f>IF(ISERROR(VLOOKUP(B621, Paste!$AB$3:$AE$2349, 3, FALSE)), "", VLOOKUP(B621, Paste!$AB$3:$AE$2349, 3, FALSE))</f>
        <v>105</v>
      </c>
      <c r="P621" s="11">
        <f>IF(ISERROR(VLOOKUP(B621, Paste!$AB$3:$AC$2343, 2, FALSE)), "", VLOOKUP(B621, Paste!$AB$3:$AC$2343, 2, FALSE))</f>
        <v>130</v>
      </c>
      <c r="Q621" s="11">
        <f>IF(ISERROR(VLOOKUP(B621, Paste!$AB$3:$AE$2349, 4, FALSE)), "", VLOOKUP(B621, Paste!$AB$3:$AE$2349, 4, FALSE))</f>
        <v>70</v>
      </c>
      <c r="R621" s="11" t="str">
        <f>IF(ISERROR(VLOOKUP(B621, Paste!$N$3:$N$250, 1, FALSE)), "", VLOOKUP(B621, Paste!$N$3:$O$250, 2, FALSE))</f>
        <v/>
      </c>
      <c r="S621" s="27">
        <f>VLOOKUP($B621, Paste!$W$3:$Z$10064, IF($H$4="Cap Hit",3, IF($H$4="AAV", 4, 2)), FALSE)</f>
        <v>3.4</v>
      </c>
      <c r="T621" s="11" t="str">
        <f>IF(ISERROR(VLOOKUP(B621, Paste!$Q$3:$Q$245, 1, FALSE)), "", VLOOKUP(B621, Paste!$Q$3:$R$245, 2, FALSE))</f>
        <v/>
      </c>
      <c r="U621" s="18" t="str">
        <f>IF(VLOOKUP(B621, 'Points&amp;Potential'!$B$7:$O$943, 14, FALSE)=0, "", VLOOKUP(B621, 'Points&amp;Potential'!$B$7:$O$943, 14, FALSE))</f>
        <v/>
      </c>
      <c r="V621" s="7" t="str">
        <f>IF(ISERROR(VLOOKUP(B621, Paste!$T$3:$T$1045, 1, FALSE)), "", VLOOKUP(B621, Paste!$T$3:$U$1144, 2, FALSE))</f>
        <v/>
      </c>
    </row>
    <row r="622" spans="1:22">
      <c r="A622" s="11">
        <v>616</v>
      </c>
      <c r="B622" s="67" t="s">
        <v>646</v>
      </c>
      <c r="C622" s="11">
        <f>VLOOKUP(B622, Paste!$AG$3:$AH$2083, 2, FALSE)</f>
        <v>30.8</v>
      </c>
      <c r="D622" s="11" t="str">
        <f>VLOOKUP($B622, Paste!$A$3:$H$933, 6, FALSE)</f>
        <v>LW</v>
      </c>
      <c r="E622" s="11" t="str">
        <f>IFERROR(VLOOKUP($B622, Paste!$J$3:$L$933, 3, FALSE), "")</f>
        <v/>
      </c>
      <c r="F622" s="11" t="str">
        <f>IFERROR(VLOOKUP($B622, Paste!$J$3:$L$933, 2, FALSE), "")</f>
        <v/>
      </c>
      <c r="G622" s="11" t="str">
        <f>VLOOKUP($B622, Paste!$A$3:$H$933, 8, FALSE)</f>
        <v>CBJ</v>
      </c>
      <c r="H622" s="71">
        <f>VLOOKUP($B622, Paste!$A$3:$H$933, 2, FALSE)</f>
        <v>57</v>
      </c>
      <c r="I622" s="71">
        <f>VLOOKUP($B622, Paste!$A$3:$H$933, 3, FALSE)</f>
        <v>6.9691294989009416</v>
      </c>
      <c r="J622" s="71">
        <f t="shared" si="9"/>
        <v>5.3770705010990598</v>
      </c>
      <c r="K622" s="71">
        <f>VLOOKUP($B622, Paste!$A$3:$H$933, 4, FALSE)</f>
        <v>12.346200000000001</v>
      </c>
      <c r="L622" s="11" t="str">
        <f>IF(ISBLANK(VLOOKUP(B622, 'SOG&amp;PlusMinus'!$B$7:$E$912, 3, FALSE)), "", VLOOKUP(B622,'SOG&amp;PlusMinus'!$B$7:$E$912, 3, FALSE))</f>
        <v>D</v>
      </c>
      <c r="M622" s="11" t="str">
        <f>IF(ISBLANK(VLOOKUP(B622, 'SOG&amp;PlusMinus'!$B$7:$E$912, 4, FALSE)), "", VLOOKUP(B622, 'SOG&amp;PlusMinus'!$B$7:$E$912, 4, FALSE))</f>
        <v/>
      </c>
      <c r="N622" s="71">
        <f>VLOOKUP($B622, Paste!$A$3:$H$933, 5, FALSE)</f>
        <v>51.472727272727276</v>
      </c>
      <c r="O622" s="11">
        <f>IF(ISERROR(VLOOKUP(B622, Paste!$AB$3:$AE$2349, 3, FALSE)), "", VLOOKUP(B622, Paste!$AB$3:$AE$2349, 3, FALSE))</f>
        <v>71</v>
      </c>
      <c r="P622" s="11">
        <f>IF(ISERROR(VLOOKUP(B622, Paste!$AB$3:$AC$2343, 2, FALSE)), "", VLOOKUP(B622, Paste!$AB$3:$AC$2343, 2, FALSE))</f>
        <v>23</v>
      </c>
      <c r="Q622" s="11">
        <f>IF(ISERROR(VLOOKUP(B622, Paste!$AB$3:$AE$2349, 4, FALSE)), "", VLOOKUP(B622, Paste!$AB$3:$AE$2349, 4, FALSE))</f>
        <v>68</v>
      </c>
      <c r="R622" s="11" t="str">
        <f>IF(ISERROR(VLOOKUP(B622, Paste!$N$3:$N$250, 1, FALSE)), "", VLOOKUP(B622, Paste!$N$3:$O$250, 2, FALSE))</f>
        <v/>
      </c>
      <c r="S622" s="27">
        <f>VLOOKUP($B622, Paste!$W$3:$Z$10064, IF($H$4="Cap Hit",3, IF($H$4="AAV", 4, 2)), FALSE)</f>
        <v>2.5</v>
      </c>
      <c r="T622" s="11" t="str">
        <f>IF(ISERROR(VLOOKUP(B622, Paste!$Q$3:$Q$245, 1, FALSE)), "", VLOOKUP(B622, Paste!$Q$3:$R$245, 2, FALSE))</f>
        <v>Y</v>
      </c>
      <c r="U622" s="18" t="str">
        <f>IF(VLOOKUP(B622, 'Points&amp;Potential'!$B$7:$O$943, 14, FALSE)=0, "", VLOOKUP(B622, 'Points&amp;Potential'!$B$7:$O$943, 14, FALSE))</f>
        <v/>
      </c>
      <c r="V622" s="7" t="str">
        <f>IF(ISERROR(VLOOKUP(B622, Paste!$T$3:$T$1045, 1, FALSE)), "", VLOOKUP(B622, Paste!$T$3:$U$1144, 2, FALSE))</f>
        <v/>
      </c>
    </row>
    <row r="623" spans="1:22">
      <c r="A623" s="11">
        <v>617</v>
      </c>
      <c r="B623" s="67" t="s">
        <v>647</v>
      </c>
      <c r="C623" s="11">
        <f>VLOOKUP(B623, Paste!$AG$3:$AH$2083, 2, FALSE)</f>
        <v>22.4</v>
      </c>
      <c r="D623" s="11" t="str">
        <f>VLOOKUP($B623, Paste!$A$3:$H$933, 6, FALSE)</f>
        <v>LD</v>
      </c>
      <c r="E623" s="11" t="str">
        <f>IFERROR(VLOOKUP($B623, Paste!$J$3:$L$933, 3, FALSE), "")</f>
        <v/>
      </c>
      <c r="F623" s="11" t="str">
        <f>IFERROR(VLOOKUP($B623, Paste!$J$3:$L$933, 2, FALSE), "")</f>
        <v/>
      </c>
      <c r="G623" s="11" t="str">
        <f>VLOOKUP($B623, Paste!$A$3:$H$933, 8, FALSE)</f>
        <v>VAN</v>
      </c>
      <c r="H623" s="71">
        <f>VLOOKUP($B623, Paste!$A$3:$H$933, 2, FALSE)</f>
        <v>20</v>
      </c>
      <c r="I623" s="71">
        <f>VLOOKUP($B623, Paste!$A$3:$H$933, 3, FALSE)</f>
        <v>0.83611111111111125</v>
      </c>
      <c r="J623" s="71">
        <f t="shared" si="9"/>
        <v>11.493377777777781</v>
      </c>
      <c r="K623" s="71">
        <f>VLOOKUP($B623, Paste!$A$3:$H$933, 4, FALSE)</f>
        <v>12.329488888888891</v>
      </c>
      <c r="L623" s="11" t="str">
        <f>IF(ISBLANK(VLOOKUP(B623, 'SOG&amp;PlusMinus'!$B$7:$E$912, 3, FALSE)), "", VLOOKUP(B623,'SOG&amp;PlusMinus'!$B$7:$E$912, 3, FALSE))</f>
        <v>C</v>
      </c>
      <c r="M623" s="11" t="str">
        <f>IF(ISBLANK(VLOOKUP(B623, 'SOG&amp;PlusMinus'!$B$7:$E$912, 4, FALSE)), "", VLOOKUP(B623, 'SOG&amp;PlusMinus'!$B$7:$E$912, 4, FALSE))</f>
        <v/>
      </c>
      <c r="N623" s="71">
        <f>VLOOKUP($B623, Paste!$A$3:$H$933, 5, FALSE)</f>
        <v>2</v>
      </c>
      <c r="O623" s="11">
        <f>IF(ISERROR(VLOOKUP(B623, Paste!$AB$3:$AE$2349, 3, FALSE)), "", VLOOKUP(B623, Paste!$AB$3:$AE$2349, 3, FALSE))</f>
        <v>7</v>
      </c>
      <c r="P623" s="11">
        <f>IF(ISERROR(VLOOKUP(B623, Paste!$AB$3:$AC$2343, 2, FALSE)), "", VLOOKUP(B623, Paste!$AB$3:$AC$2343, 2, FALSE))</f>
        <v>22</v>
      </c>
      <c r="Q623" s="11">
        <f>IF(ISERROR(VLOOKUP(B623, Paste!$AB$3:$AE$2349, 4, FALSE)), "", VLOOKUP(B623, Paste!$AB$3:$AE$2349, 4, FALSE))</f>
        <v>24</v>
      </c>
      <c r="R623" s="11" t="str">
        <f>IF(ISERROR(VLOOKUP(B623, Paste!$N$3:$N$250, 1, FALSE)), "", VLOOKUP(B623, Paste!$N$3:$O$250, 2, FALSE))</f>
        <v/>
      </c>
      <c r="S623" s="27">
        <f>VLOOKUP($B623, Paste!$W$3:$Z$10064, IF($H$4="Cap Hit",3, IF($H$4="AAV", 4, 2)), FALSE)</f>
        <v>0.82499999999999996</v>
      </c>
      <c r="T623" s="11" t="str">
        <f>IF(ISERROR(VLOOKUP(B623, Paste!$Q$3:$Q$245, 1, FALSE)), "", VLOOKUP(B623, Paste!$Q$3:$R$245, 2, FALSE))</f>
        <v/>
      </c>
      <c r="U623" s="18" t="str">
        <f>IF(VLOOKUP(B623, 'Points&amp;Potential'!$B$7:$O$943, 14, FALSE)=0, "", VLOOKUP(B623, 'Points&amp;Potential'!$B$7:$O$943, 14, FALSE))</f>
        <v/>
      </c>
      <c r="V623" s="7" t="str">
        <f>IF(ISERROR(VLOOKUP(B623, Paste!$T$3:$T$1045, 1, FALSE)), "", VLOOKUP(B623, Paste!$T$3:$U$1144, 2, FALSE))</f>
        <v>Y</v>
      </c>
    </row>
    <row r="624" spans="1:22">
      <c r="A624" s="11">
        <v>618</v>
      </c>
      <c r="B624" s="67" t="s">
        <v>648</v>
      </c>
      <c r="C624" s="11">
        <f>VLOOKUP(B624, Paste!$AG$3:$AH$2083, 2, FALSE)</f>
        <v>33.200000000000003</v>
      </c>
      <c r="D624" s="11" t="str">
        <f>VLOOKUP($B624, Paste!$A$3:$H$933, 6, FALSE)</f>
        <v>RW</v>
      </c>
      <c r="E624" s="11" t="str">
        <f>IFERROR(VLOOKUP($B624, Paste!$J$3:$L$933, 3, FALSE), "")</f>
        <v/>
      </c>
      <c r="F624" s="11" t="str">
        <f>IFERROR(VLOOKUP($B624, Paste!$J$3:$L$933, 2, FALSE), "")</f>
        <v/>
      </c>
      <c r="G624" s="11" t="str">
        <f>VLOOKUP($B624, Paste!$A$3:$H$933, 8, FALSE)</f>
        <v>DAL</v>
      </c>
      <c r="H624" s="71">
        <f>VLOOKUP($B624, Paste!$A$3:$H$933, 2, FALSE)</f>
        <v>61</v>
      </c>
      <c r="I624" s="71">
        <f>VLOOKUP($B624, Paste!$A$3:$H$933, 3, FALSE)</f>
        <v>5.6423452209166483</v>
      </c>
      <c r="J624" s="71">
        <f t="shared" si="9"/>
        <v>6.6800341228333489</v>
      </c>
      <c r="K624" s="71">
        <f>VLOOKUP($B624, Paste!$A$3:$H$933, 4, FALSE)</f>
        <v>12.322379343749997</v>
      </c>
      <c r="L624" s="11" t="str">
        <f>IF(ISBLANK(VLOOKUP(B624, 'SOG&amp;PlusMinus'!$B$7:$E$912, 3, FALSE)), "", VLOOKUP(B624,'SOG&amp;PlusMinus'!$B$7:$E$912, 3, FALSE))</f>
        <v>C</v>
      </c>
      <c r="M624" s="11" t="str">
        <f>IF(ISBLANK(VLOOKUP(B624, 'SOG&amp;PlusMinus'!$B$7:$E$912, 4, FALSE)), "", VLOOKUP(B624, 'SOG&amp;PlusMinus'!$B$7:$E$912, 4, FALSE))</f>
        <v/>
      </c>
      <c r="N624" s="71">
        <f>VLOOKUP($B624, Paste!$A$3:$H$933, 5, FALSE)</f>
        <v>24.400000000000002</v>
      </c>
      <c r="O624" s="11">
        <f>IF(ISERROR(VLOOKUP(B624, Paste!$AB$3:$AE$2349, 3, FALSE)), "", VLOOKUP(B624, Paste!$AB$3:$AE$2349, 3, FALSE))</f>
        <v>92</v>
      </c>
      <c r="P624" s="11">
        <f>IF(ISERROR(VLOOKUP(B624, Paste!$AB$3:$AC$2343, 2, FALSE)), "", VLOOKUP(B624, Paste!$AB$3:$AC$2343, 2, FALSE))</f>
        <v>31</v>
      </c>
      <c r="Q624" s="11">
        <f>IF(ISERROR(VLOOKUP(B624, Paste!$AB$3:$AE$2349, 4, FALSE)), "", VLOOKUP(B624, Paste!$AB$3:$AE$2349, 4, FALSE))</f>
        <v>61</v>
      </c>
      <c r="R624" s="11" t="str">
        <f>IF(ISERROR(VLOOKUP(B624, Paste!$N$3:$N$250, 1, FALSE)), "", VLOOKUP(B624, Paste!$N$3:$O$250, 2, FALSE))</f>
        <v/>
      </c>
      <c r="S624" s="27">
        <f>VLOOKUP($B624, Paste!$W$3:$Z$10064, IF($H$4="Cap Hit",3, IF($H$4="AAV", 4, 2)), FALSE)</f>
        <v>0.77500000000000002</v>
      </c>
      <c r="T624" s="11" t="str">
        <f>IF(ISERROR(VLOOKUP(B624, Paste!$Q$3:$Q$245, 1, FALSE)), "", VLOOKUP(B624, Paste!$Q$3:$R$245, 2, FALSE))</f>
        <v/>
      </c>
      <c r="U624" s="18" t="str">
        <f>IF(VLOOKUP(B624, 'Points&amp;Potential'!$B$7:$O$943, 14, FALSE)=0, "", VLOOKUP(B624, 'Points&amp;Potential'!$B$7:$O$943, 14, FALSE))</f>
        <v/>
      </c>
      <c r="V624" s="7" t="str">
        <f>IF(ISERROR(VLOOKUP(B624, Paste!$T$3:$T$1045, 1, FALSE)), "", VLOOKUP(B624, Paste!$T$3:$U$1144, 2, FALSE))</f>
        <v/>
      </c>
    </row>
    <row r="625" spans="1:22">
      <c r="A625" s="11">
        <v>619</v>
      </c>
      <c r="B625" s="67" t="s">
        <v>649</v>
      </c>
      <c r="C625" s="11">
        <f>VLOOKUP(B625, Paste!$AG$3:$AH$2083, 2, FALSE)</f>
        <v>28.1</v>
      </c>
      <c r="D625" s="11" t="str">
        <f>VLOOKUP($B625, Paste!$A$3:$H$933, 6, FALSE)</f>
        <v>RD</v>
      </c>
      <c r="E625" s="11" t="str">
        <f>IFERROR(VLOOKUP($B625, Paste!$J$3:$L$933, 3, FALSE), "")</f>
        <v/>
      </c>
      <c r="F625" s="11" t="str">
        <f>IFERROR(VLOOKUP($B625, Paste!$J$3:$L$933, 2, FALSE), "")</f>
        <v/>
      </c>
      <c r="G625" s="11" t="str">
        <f>VLOOKUP($B625, Paste!$A$3:$H$933, 8, FALSE)</f>
        <v>UFA</v>
      </c>
      <c r="H625" s="71">
        <f>VLOOKUP($B625, Paste!$A$3:$H$933, 2, FALSE)</f>
        <v>46.333333333333336</v>
      </c>
      <c r="I625" s="71">
        <f>VLOOKUP($B625, Paste!$A$3:$H$933, 3, FALSE)</f>
        <v>4.7663737646396154</v>
      </c>
      <c r="J625" s="71">
        <f t="shared" si="9"/>
        <v>7.5349544159159425</v>
      </c>
      <c r="K625" s="71">
        <f>VLOOKUP($B625, Paste!$A$3:$H$933, 4, FALSE)</f>
        <v>12.301328180555558</v>
      </c>
      <c r="L625" s="11" t="str">
        <f>IF(ISBLANK(VLOOKUP(B625, 'SOG&amp;PlusMinus'!$B$7:$E$912, 3, FALSE)), "", VLOOKUP(B625,'SOG&amp;PlusMinus'!$B$7:$E$912, 3, FALSE))</f>
        <v>C</v>
      </c>
      <c r="M625" s="11" t="str">
        <f>IF(ISBLANK(VLOOKUP(B625, 'SOG&amp;PlusMinus'!$B$7:$E$912, 4, FALSE)), "", VLOOKUP(B625, 'SOG&amp;PlusMinus'!$B$7:$E$912, 4, FALSE))</f>
        <v/>
      </c>
      <c r="N625" s="71">
        <f>VLOOKUP($B625, Paste!$A$3:$H$933, 5, FALSE)</f>
        <v>13.238095238095237</v>
      </c>
      <c r="O625" s="11" t="str">
        <f>IF(ISERROR(VLOOKUP(B625, Paste!$AB$3:$AE$2349, 3, FALSE)), "", VLOOKUP(B625, Paste!$AB$3:$AE$2349, 3, FALSE))</f>
        <v/>
      </c>
      <c r="P625" s="11" t="str">
        <f>IF(ISERROR(VLOOKUP(B625, Paste!$AB$3:$AC$2343, 2, FALSE)), "", VLOOKUP(B625, Paste!$AB$3:$AC$2343, 2, FALSE))</f>
        <v/>
      </c>
      <c r="Q625" s="11" t="str">
        <f>IF(ISERROR(VLOOKUP(B625, Paste!$AB$3:$AE$2349, 4, FALSE)), "", VLOOKUP(B625, Paste!$AB$3:$AE$2349, 4, FALSE))</f>
        <v/>
      </c>
      <c r="R625" s="11" t="str">
        <f>IF(ISERROR(VLOOKUP(B625, Paste!$N$3:$N$250, 1, FALSE)), "", VLOOKUP(B625, Paste!$N$3:$O$250, 2, FALSE))</f>
        <v/>
      </c>
      <c r="S625" s="27" t="e">
        <f>VLOOKUP($B625, Paste!$W$3:$Z$10064, IF($H$4="Cap Hit",3, IF($H$4="AAV", 4, 2)), FALSE)</f>
        <v>#N/A</v>
      </c>
      <c r="T625" s="11" t="str">
        <f>IF(ISERROR(VLOOKUP(B625, Paste!$Q$3:$Q$245, 1, FALSE)), "", VLOOKUP(B625, Paste!$Q$3:$R$245, 2, FALSE))</f>
        <v>Y</v>
      </c>
      <c r="U625" s="18" t="str">
        <f>IF(VLOOKUP(B625, 'Points&amp;Potential'!$B$7:$O$943, 14, FALSE)=0, "", VLOOKUP(B625, 'Points&amp;Potential'!$B$7:$O$943, 14, FALSE))</f>
        <v/>
      </c>
      <c r="V625" s="7" t="str">
        <f>IF(ISERROR(VLOOKUP(B625, Paste!$T$3:$T$1045, 1, FALSE)), "", VLOOKUP(B625, Paste!$T$3:$U$1144, 2, FALSE))</f>
        <v/>
      </c>
    </row>
    <row r="626" spans="1:22">
      <c r="A626" s="11">
        <v>620</v>
      </c>
      <c r="B626" s="67" t="s">
        <v>650</v>
      </c>
      <c r="C626" s="11">
        <f>VLOOKUP(B626, Paste!$AG$3:$AH$2083, 2, FALSE)</f>
        <v>31.6</v>
      </c>
      <c r="D626" s="11" t="str">
        <f>VLOOKUP($B626, Paste!$A$3:$H$933, 6, FALSE)</f>
        <v>RD</v>
      </c>
      <c r="E626" s="11" t="str">
        <f>IFERROR(VLOOKUP($B626, Paste!$J$3:$L$933, 3, FALSE), "")</f>
        <v/>
      </c>
      <c r="F626" s="11" t="str">
        <f>IFERROR(VLOOKUP($B626, Paste!$J$3:$L$933, 2, FALSE), "")</f>
        <v/>
      </c>
      <c r="G626" s="11" t="str">
        <f>VLOOKUP($B626, Paste!$A$3:$H$933, 8, FALSE)</f>
        <v>NJD</v>
      </c>
      <c r="H626" s="71">
        <f>VLOOKUP($B626, Paste!$A$3:$H$933, 2, FALSE)</f>
        <v>66</v>
      </c>
      <c r="I626" s="71">
        <f>VLOOKUP($B626, Paste!$A$3:$H$933, 3, FALSE)</f>
        <v>2.3416717251296695</v>
      </c>
      <c r="J626" s="71">
        <f t="shared" si="9"/>
        <v>9.8506834498703295</v>
      </c>
      <c r="K626" s="71">
        <f>VLOOKUP($B626, Paste!$A$3:$H$933, 4, FALSE)</f>
        <v>12.192355174999999</v>
      </c>
      <c r="L626" s="11" t="str">
        <f>IF(ISBLANK(VLOOKUP(B626, 'SOG&amp;PlusMinus'!$B$7:$E$912, 3, FALSE)), "", VLOOKUP(B626,'SOG&amp;PlusMinus'!$B$7:$E$912, 3, FALSE))</f>
        <v>C</v>
      </c>
      <c r="M626" s="11" t="str">
        <f>IF(ISBLANK(VLOOKUP(B626, 'SOG&amp;PlusMinus'!$B$7:$E$912, 4, FALSE)), "", VLOOKUP(B626, 'SOG&amp;PlusMinus'!$B$7:$E$912, 4, FALSE))</f>
        <v/>
      </c>
      <c r="N626" s="71">
        <f>VLOOKUP($B626, Paste!$A$3:$H$933, 5, FALSE)</f>
        <v>20.279329608938546</v>
      </c>
      <c r="O626" s="11">
        <f>IF(ISERROR(VLOOKUP(B626, Paste!$AB$3:$AE$2349, 3, FALSE)), "", VLOOKUP(B626, Paste!$AB$3:$AE$2349, 3, FALSE))</f>
        <v>20</v>
      </c>
      <c r="P626" s="11">
        <f>IF(ISERROR(VLOOKUP(B626, Paste!$AB$3:$AC$2343, 2, FALSE)), "", VLOOKUP(B626, Paste!$AB$3:$AC$2343, 2, FALSE))</f>
        <v>125</v>
      </c>
      <c r="Q626" s="11">
        <f>IF(ISERROR(VLOOKUP(B626, Paste!$AB$3:$AE$2349, 4, FALSE)), "", VLOOKUP(B626, Paste!$AB$3:$AE$2349, 4, FALSE))</f>
        <v>86</v>
      </c>
      <c r="R626" s="11" t="str">
        <f>IF(ISERROR(VLOOKUP(B626, Paste!$N$3:$N$250, 1, FALSE)), "", VLOOKUP(B626, Paste!$N$3:$O$250, 2, FALSE))</f>
        <v/>
      </c>
      <c r="S626" s="27">
        <f>VLOOKUP($B626, Paste!$W$3:$Z$10064, IF($H$4="Cap Hit",3, IF($H$4="AAV", 4, 2)), FALSE)</f>
        <v>5.5</v>
      </c>
      <c r="T626" s="11" t="str">
        <f>IF(ISERROR(VLOOKUP(B626, Paste!$Q$3:$Q$245, 1, FALSE)), "", VLOOKUP(B626, Paste!$Q$3:$R$245, 2, FALSE))</f>
        <v>Y</v>
      </c>
      <c r="U626" s="18" t="str">
        <f>IF(VLOOKUP(B626, 'Points&amp;Potential'!$B$7:$O$943, 14, FALSE)=0, "", VLOOKUP(B626, 'Points&amp;Potential'!$B$7:$O$943, 14, FALSE))</f>
        <v/>
      </c>
      <c r="V626" s="7" t="str">
        <f>IF(ISERROR(VLOOKUP(B626, Paste!$T$3:$T$1045, 1, FALSE)), "", VLOOKUP(B626, Paste!$T$3:$U$1144, 2, FALSE))</f>
        <v/>
      </c>
    </row>
    <row r="627" spans="1:22">
      <c r="A627" s="11">
        <v>621</v>
      </c>
      <c r="B627" s="67" t="s">
        <v>651</v>
      </c>
      <c r="C627" s="11">
        <f>VLOOKUP(B627, Paste!$AG$3:$AH$2083, 2, FALSE)</f>
        <v>36</v>
      </c>
      <c r="D627" s="11" t="str">
        <f>VLOOKUP($B627, Paste!$A$3:$H$933, 6, FALSE)</f>
        <v>RD</v>
      </c>
      <c r="E627" s="11" t="str">
        <f>IFERROR(VLOOKUP($B627, Paste!$J$3:$L$933, 3, FALSE), "")</f>
        <v/>
      </c>
      <c r="F627" s="11" t="str">
        <f>IFERROR(VLOOKUP($B627, Paste!$J$3:$L$933, 2, FALSE), "")</f>
        <v/>
      </c>
      <c r="G627" s="11" t="str">
        <f>VLOOKUP($B627, Paste!$A$3:$H$933, 8, FALSE)</f>
        <v>FLA</v>
      </c>
      <c r="H627" s="71">
        <f>VLOOKUP($B627, Paste!$A$3:$H$933, 2, FALSE)</f>
        <v>69.666666666666671</v>
      </c>
      <c r="I627" s="71">
        <f>VLOOKUP($B627, Paste!$A$3:$H$933, 3, FALSE)</f>
        <v>2.9712142120038401</v>
      </c>
      <c r="J627" s="71">
        <f t="shared" si="9"/>
        <v>9.2053043088294952</v>
      </c>
      <c r="K627" s="71">
        <f>VLOOKUP($B627, Paste!$A$3:$H$933, 4, FALSE)</f>
        <v>12.176518520833335</v>
      </c>
      <c r="L627" s="11" t="str">
        <f>IF(ISBLANK(VLOOKUP(B627, 'SOG&amp;PlusMinus'!$B$7:$E$912, 3, FALSE)), "", VLOOKUP(B627,'SOG&amp;PlusMinus'!$B$7:$E$912, 3, FALSE))</f>
        <v>C</v>
      </c>
      <c r="M627" s="11" t="str">
        <f>IF(ISBLANK(VLOOKUP(B627, 'SOG&amp;PlusMinus'!$B$7:$E$912, 4, FALSE)), "", VLOOKUP(B627, 'SOG&amp;PlusMinus'!$B$7:$E$912, 4, FALSE))</f>
        <v/>
      </c>
      <c r="N627" s="71">
        <f>VLOOKUP($B627, Paste!$A$3:$H$933, 5, FALSE)</f>
        <v>96.435139573070614</v>
      </c>
      <c r="O627" s="11">
        <f>IF(ISERROR(VLOOKUP(B627, Paste!$AB$3:$AE$2349, 3, FALSE)), "", VLOOKUP(B627, Paste!$AB$3:$AE$2349, 3, FALSE))</f>
        <v>209</v>
      </c>
      <c r="P627" s="11">
        <f>IF(ISERROR(VLOOKUP(B627, Paste!$AB$3:$AC$2343, 2, FALSE)), "", VLOOKUP(B627, Paste!$AB$3:$AC$2343, 2, FALSE))</f>
        <v>111</v>
      </c>
      <c r="Q627" s="11">
        <f>IF(ISERROR(VLOOKUP(B627, Paste!$AB$3:$AE$2349, 4, FALSE)), "", VLOOKUP(B627, Paste!$AB$3:$AE$2349, 4, FALSE))</f>
        <v>77</v>
      </c>
      <c r="R627" s="11" t="str">
        <f>IF(ISERROR(VLOOKUP(B627, Paste!$N$3:$N$250, 1, FALSE)), "", VLOOKUP(B627, Paste!$N$3:$O$250, 2, FALSE))</f>
        <v/>
      </c>
      <c r="S627" s="27">
        <f>VLOOKUP($B627, Paste!$W$3:$Z$10064, IF($H$4="Cap Hit",3, IF($H$4="AAV", 4, 2)), FALSE)</f>
        <v>1.5</v>
      </c>
      <c r="T627" s="11" t="str">
        <f>IF(ISERROR(VLOOKUP(B627, Paste!$Q$3:$Q$245, 1, FALSE)), "", VLOOKUP(B627, Paste!$Q$3:$R$245, 2, FALSE))</f>
        <v>Y</v>
      </c>
      <c r="U627" s="18" t="str">
        <f>IF(VLOOKUP(B627, 'Points&amp;Potential'!$B$7:$O$943, 14, FALSE)=0, "", VLOOKUP(B627, 'Points&amp;Potential'!$B$7:$O$943, 14, FALSE))</f>
        <v/>
      </c>
      <c r="V627" s="7" t="str">
        <f>IF(ISERROR(VLOOKUP(B627, Paste!$T$3:$T$1045, 1, FALSE)), "", VLOOKUP(B627, Paste!$T$3:$U$1144, 2, FALSE))</f>
        <v/>
      </c>
    </row>
    <row r="628" spans="1:22">
      <c r="A628" s="11">
        <v>622</v>
      </c>
      <c r="B628" s="10" t="s">
        <v>652</v>
      </c>
      <c r="C628" s="11">
        <f>VLOOKUP(B628, Paste!$AG$3:$AH$2083, 2, FALSE)</f>
        <v>26.1</v>
      </c>
      <c r="D628" s="11" t="str">
        <f>VLOOKUP($B628, Paste!$A$3:$H$933, 6, FALSE)</f>
        <v>RD</v>
      </c>
      <c r="E628" s="11" t="str">
        <f>IFERROR(VLOOKUP($B628, Paste!$J$3:$L$933, 3, FALSE), "")</f>
        <v/>
      </c>
      <c r="F628" s="11" t="str">
        <f>IFERROR(VLOOKUP($B628, Paste!$J$3:$L$933, 2, FALSE), "")</f>
        <v/>
      </c>
      <c r="G628" s="11" t="str">
        <f>VLOOKUP($B628, Paste!$A$3:$H$933, 8, FALSE)</f>
        <v>EDM</v>
      </c>
      <c r="H628" s="71">
        <f>VLOOKUP($B628, Paste!$A$3:$H$933, 2, FALSE)</f>
        <v>70</v>
      </c>
      <c r="I628" s="71">
        <f>VLOOKUP($B628, Paste!$A$3:$H$933, 3, FALSE)</f>
        <v>1.9241632013647954</v>
      </c>
      <c r="J628" s="71">
        <f t="shared" si="9"/>
        <v>10.111199784746315</v>
      </c>
      <c r="K628" s="71">
        <f>VLOOKUP($B628, Paste!$A$3:$H$933, 4, FALSE)</f>
        <v>12.03536298611111</v>
      </c>
      <c r="L628" s="11" t="str">
        <f>IF(ISBLANK(VLOOKUP(B628, 'SOG&amp;PlusMinus'!$B$7:$E$912, 3, FALSE)), "", VLOOKUP(B628,'SOG&amp;PlusMinus'!$B$7:$E$912, 3, FALSE))</f>
        <v>C</v>
      </c>
      <c r="M628" s="11" t="str">
        <f>IF(ISBLANK(VLOOKUP(B628, 'SOG&amp;PlusMinus'!$B$7:$E$912, 4, FALSE)), "", VLOOKUP(B628, 'SOG&amp;PlusMinus'!$B$7:$E$912, 4, FALSE))</f>
        <v/>
      </c>
      <c r="N628" s="71">
        <f>VLOOKUP($B628, Paste!$A$3:$H$933, 5, FALSE)</f>
        <v>18.483146067415728</v>
      </c>
      <c r="O628" s="11">
        <f>IF(ISERROR(VLOOKUP(B628, Paste!$AB$3:$AE$2349, 3, FALSE)), "", VLOOKUP(B628, Paste!$AB$3:$AE$2349, 3, FALSE))</f>
        <v>109</v>
      </c>
      <c r="P628" s="11">
        <f>IF(ISERROR(VLOOKUP(B628, Paste!$AB$3:$AC$2343, 2, FALSE)), "", VLOOKUP(B628, Paste!$AB$3:$AC$2343, 2, FALSE))</f>
        <v>98</v>
      </c>
      <c r="Q628" s="11">
        <f>IF(ISERROR(VLOOKUP(B628, Paste!$AB$3:$AE$2349, 4, FALSE)), "", VLOOKUP(B628, Paste!$AB$3:$AE$2349, 4, FALSE))</f>
        <v>49</v>
      </c>
      <c r="R628" s="11" t="str">
        <f>IF(ISERROR(VLOOKUP(B628, Paste!$N$3:$N$250, 1, FALSE)), "", VLOOKUP(B628, Paste!$N$3:$O$250, 2, FALSE))</f>
        <v/>
      </c>
      <c r="S628" s="27">
        <f>VLOOKUP($B628, Paste!$W$3:$Z$10064, IF($H$4="Cap Hit",3, IF($H$4="AAV", 4, 2)), FALSE)</f>
        <v>1.3</v>
      </c>
      <c r="T628" s="11" t="str">
        <f>IF(ISERROR(VLOOKUP(B628, Paste!$Q$3:$Q$245, 1, FALSE)), "", VLOOKUP(B628, Paste!$Q$3:$R$245, 2, FALSE))</f>
        <v/>
      </c>
      <c r="U628" s="18" t="str">
        <f>IF(VLOOKUP(B628, 'Points&amp;Potential'!$B$7:$O$943, 14, FALSE)=0, "", VLOOKUP(B628, 'Points&amp;Potential'!$B$7:$O$943, 14, FALSE))</f>
        <v/>
      </c>
      <c r="V628" s="7" t="str">
        <f>IF(ISERROR(VLOOKUP(B628, Paste!$T$3:$T$1045, 1, FALSE)), "", VLOOKUP(B628, Paste!$T$3:$U$1144, 2, FALSE))</f>
        <v/>
      </c>
    </row>
    <row r="629" spans="1:22">
      <c r="A629" s="11">
        <v>623</v>
      </c>
      <c r="B629" s="10" t="s">
        <v>653</v>
      </c>
      <c r="C629" s="11">
        <f>VLOOKUP(B629, Paste!$AG$3:$AH$2083, 2, FALSE)</f>
        <v>29.1</v>
      </c>
      <c r="D629" s="11" t="str">
        <f>VLOOKUP($B629, Paste!$A$3:$H$933, 6, FALSE)</f>
        <v>LD</v>
      </c>
      <c r="E629" s="11" t="str">
        <f>IFERROR(VLOOKUP($B629, Paste!$J$3:$L$933, 3, FALSE), "")</f>
        <v/>
      </c>
      <c r="F629" s="11" t="str">
        <f>IFERROR(VLOOKUP($B629, Paste!$J$3:$L$933, 2, FALSE), "")</f>
        <v/>
      </c>
      <c r="G629" s="11" t="str">
        <f>VLOOKUP($B629, Paste!$A$3:$H$933, 8, FALSE)</f>
        <v>VGK</v>
      </c>
      <c r="H629" s="71">
        <f>VLOOKUP($B629, Paste!$A$3:$H$933, 2, FALSE)</f>
        <v>69</v>
      </c>
      <c r="I629" s="71">
        <f>VLOOKUP($B629, Paste!$A$3:$H$933, 3, FALSE)</f>
        <v>3.4336139002942008</v>
      </c>
      <c r="J629" s="71">
        <f t="shared" si="9"/>
        <v>8.5818026830391325</v>
      </c>
      <c r="K629" s="71">
        <f>VLOOKUP($B629, Paste!$A$3:$H$933, 4, FALSE)</f>
        <v>12.015416583333334</v>
      </c>
      <c r="L629" s="11" t="str">
        <f>IF(ISBLANK(VLOOKUP(B629, 'SOG&amp;PlusMinus'!$B$7:$E$912, 3, FALSE)), "", VLOOKUP(B629,'SOG&amp;PlusMinus'!$B$7:$E$912, 3, FALSE))</f>
        <v>C</v>
      </c>
      <c r="M629" s="11" t="str">
        <f>IF(ISBLANK(VLOOKUP(B629, 'SOG&amp;PlusMinus'!$B$7:$E$912, 4, FALSE)), "", VLOOKUP(B629, 'SOG&amp;PlusMinus'!$B$7:$E$912, 4, FALSE))</f>
        <v/>
      </c>
      <c r="N629" s="71">
        <f>VLOOKUP($B629, Paste!$A$3:$H$933, 5, FALSE)</f>
        <v>88.320000000000007</v>
      </c>
      <c r="O629" s="11">
        <f>IF(ISERROR(VLOOKUP(B629, Paste!$AB$3:$AE$2349, 3, FALSE)), "", VLOOKUP(B629, Paste!$AB$3:$AE$2349, 3, FALSE))</f>
        <v>248</v>
      </c>
      <c r="P629" s="11">
        <f>IF(ISERROR(VLOOKUP(B629, Paste!$AB$3:$AC$2343, 2, FALSE)), "", VLOOKUP(B629, Paste!$AB$3:$AC$2343, 2, FALSE))</f>
        <v>90</v>
      </c>
      <c r="Q629" s="11">
        <f>IF(ISERROR(VLOOKUP(B629, Paste!$AB$3:$AE$2349, 4, FALSE)), "", VLOOKUP(B629, Paste!$AB$3:$AE$2349, 4, FALSE))</f>
        <v>69</v>
      </c>
      <c r="R629" s="11" t="str">
        <f>IF(ISERROR(VLOOKUP(B629, Paste!$N$3:$N$250, 1, FALSE)), "", VLOOKUP(B629, Paste!$N$3:$O$250, 2, FALSE))</f>
        <v/>
      </c>
      <c r="S629" s="27">
        <f>VLOOKUP($B629, Paste!$W$3:$Z$10064, IF($H$4="Cap Hit",3, IF($H$4="AAV", 4, 2)), FALSE)</f>
        <v>4</v>
      </c>
      <c r="T629" s="11"/>
      <c r="U629" s="18" t="str">
        <f>IF(VLOOKUP(B629, 'Points&amp;Potential'!$B$7:$O$943, 14, FALSE)=0, "", VLOOKUP(B629, 'Points&amp;Potential'!$B$7:$O$943, 14, FALSE))</f>
        <v/>
      </c>
      <c r="V629" s="7" t="str">
        <f>IF(ISERROR(VLOOKUP(B629, Paste!$T$3:$T$1045, 1, FALSE)), "", VLOOKUP(B629, Paste!$T$3:$U$1144, 2, FALSE))</f>
        <v/>
      </c>
    </row>
    <row r="630" spans="1:22">
      <c r="A630" s="11">
        <v>624</v>
      </c>
      <c r="B630" s="67" t="s">
        <v>654</v>
      </c>
      <c r="C630" s="11">
        <f>VLOOKUP(B630, Paste!$AG$3:$AH$2083, 2, FALSE)</f>
        <v>26.3</v>
      </c>
      <c r="D630" s="11" t="str">
        <f>VLOOKUP($B630, Paste!$A$3:$H$933, 6, FALSE)</f>
        <v>LD</v>
      </c>
      <c r="E630" s="11" t="str">
        <f>IFERROR(VLOOKUP($B630, Paste!$J$3:$L$933, 3, FALSE), "")</f>
        <v/>
      </c>
      <c r="F630" s="11" t="str">
        <f>IFERROR(VLOOKUP($B630, Paste!$J$3:$L$933, 2, FALSE), "")</f>
        <v/>
      </c>
      <c r="G630" s="11" t="str">
        <f>VLOOKUP($B630, Paste!$A$3:$H$933, 8, FALSE)</f>
        <v>STL</v>
      </c>
      <c r="H630" s="71">
        <f>VLOOKUP($B630, Paste!$A$3:$H$933, 2, FALSE)</f>
        <v>67</v>
      </c>
      <c r="I630" s="71">
        <f>VLOOKUP($B630, Paste!$A$3:$H$933, 3, FALSE)</f>
        <v>3.8425343249427923</v>
      </c>
      <c r="J630" s="71">
        <f t="shared" si="9"/>
        <v>8.1494178695016544</v>
      </c>
      <c r="K630" s="71">
        <f>VLOOKUP($B630, Paste!$A$3:$H$933, 4, FALSE)</f>
        <v>11.991952194444446</v>
      </c>
      <c r="L630" s="11" t="str">
        <f>IF(ISBLANK(VLOOKUP(B630, 'SOG&amp;PlusMinus'!$B$7:$E$912, 3, FALSE)), "", VLOOKUP(B630,'SOG&amp;PlusMinus'!$B$7:$E$912, 3, FALSE))</f>
        <v>C</v>
      </c>
      <c r="M630" s="11" t="str">
        <f>IF(ISBLANK(VLOOKUP(B630, 'SOG&amp;PlusMinus'!$B$7:$E$912, 4, FALSE)), "", VLOOKUP(B630, 'SOG&amp;PlusMinus'!$B$7:$E$912, 4, FALSE))</f>
        <v/>
      </c>
      <c r="N630" s="71">
        <f>VLOOKUP($B630, Paste!$A$3:$H$933, 5, FALSE)</f>
        <v>89.669172932330824</v>
      </c>
      <c r="O630" s="11">
        <f>IF(ISERROR(VLOOKUP(B630, Paste!$AB$3:$AE$2349, 3, FALSE)), "", VLOOKUP(B630, Paste!$AB$3:$AE$2349, 3, FALSE))</f>
        <v>107</v>
      </c>
      <c r="P630" s="11">
        <f>IF(ISERROR(VLOOKUP(B630, Paste!$AB$3:$AC$2343, 2, FALSE)), "", VLOOKUP(B630, Paste!$AB$3:$AC$2343, 2, FALSE))</f>
        <v>59</v>
      </c>
      <c r="Q630" s="11">
        <f>IF(ISERROR(VLOOKUP(B630, Paste!$AB$3:$AE$2349, 4, FALSE)), "", VLOOKUP(B630, Paste!$AB$3:$AE$2349, 4, FALSE))</f>
        <v>60</v>
      </c>
      <c r="R630" s="11" t="str">
        <f>IF(ISERROR(VLOOKUP(B630, Paste!$N$3:$N$250, 1, FALSE)), "", VLOOKUP(B630, Paste!$N$3:$O$250, 2, FALSE))</f>
        <v/>
      </c>
      <c r="S630" s="27">
        <f>VLOOKUP($B630, Paste!$W$3:$Z$10064, IF($H$4="Cap Hit",3, IF($H$4="AAV", 4, 2)), FALSE)</f>
        <v>0.92500000000000004</v>
      </c>
      <c r="T630" s="11" t="str">
        <f>IF(ISERROR(VLOOKUP(B630, Paste!$Q$3:$Q$245, 1, FALSE)), "", VLOOKUP(B630, Paste!$Q$3:$R$245, 2, FALSE))</f>
        <v>Y</v>
      </c>
      <c r="U630" s="18" t="str">
        <f>IF(VLOOKUP(B630, 'Points&amp;Potential'!$B$7:$O$943, 14, FALSE)=0, "", VLOOKUP(B630, 'Points&amp;Potential'!$B$7:$O$943, 14, FALSE))</f>
        <v/>
      </c>
      <c r="V630" s="7" t="str">
        <f>IF(ISERROR(VLOOKUP(B630, Paste!$T$3:$T$1045, 1, FALSE)), "", VLOOKUP(B630, Paste!$T$3:$U$1144, 2, FALSE))</f>
        <v/>
      </c>
    </row>
    <row r="631" spans="1:22">
      <c r="A631" s="11">
        <v>625</v>
      </c>
      <c r="B631" s="67" t="s">
        <v>655</v>
      </c>
      <c r="C631" s="11">
        <f>VLOOKUP(B631, Paste!$AG$3:$AH$2083, 2, FALSE)</f>
        <v>28.5</v>
      </c>
      <c r="D631" s="11" t="str">
        <f>VLOOKUP($B631, Paste!$A$3:$H$933, 6, FALSE)</f>
        <v>LW</v>
      </c>
      <c r="E631" s="11" t="str">
        <f>IFERROR(VLOOKUP($B631, Paste!$J$3:$L$933, 3, FALSE), "")</f>
        <v/>
      </c>
      <c r="F631" s="11" t="str">
        <f>IFERROR(VLOOKUP($B631, Paste!$J$3:$L$933, 2, FALSE), "")</f>
        <v/>
      </c>
      <c r="G631" s="11" t="str">
        <f>VLOOKUP($B631, Paste!$A$3:$H$933, 8, FALSE)</f>
        <v>PHI</v>
      </c>
      <c r="H631" s="71">
        <f>VLOOKUP($B631, Paste!$A$3:$H$933, 2, FALSE)</f>
        <v>53</v>
      </c>
      <c r="I631" s="71">
        <f>VLOOKUP($B631, Paste!$A$3:$H$933, 3, FALSE)</f>
        <v>7.07953157047542</v>
      </c>
      <c r="J631" s="71">
        <f t="shared" si="9"/>
        <v>4.8486981170245782</v>
      </c>
      <c r="K631" s="71">
        <f>VLOOKUP($B631, Paste!$A$3:$H$933, 4, FALSE)</f>
        <v>11.928229687499998</v>
      </c>
      <c r="L631" s="11" t="str">
        <f>IF(ISBLANK(VLOOKUP(B631, 'SOG&amp;PlusMinus'!$B$7:$E$912, 3, FALSE)), "", VLOOKUP(B631,'SOG&amp;PlusMinus'!$B$7:$E$912, 3, FALSE))</f>
        <v>C</v>
      </c>
      <c r="M631" s="11" t="str">
        <f>IF(ISBLANK(VLOOKUP(B631, 'SOG&amp;PlusMinus'!$B$7:$E$912, 4, FALSE)), "", VLOOKUP(B631, 'SOG&amp;PlusMinus'!$B$7:$E$912, 4, FALSE))</f>
        <v/>
      </c>
      <c r="N631" s="71">
        <f>VLOOKUP($B631, Paste!$A$3:$H$933, 5, FALSE)</f>
        <v>19.052287581699346</v>
      </c>
      <c r="O631" s="11">
        <f>IF(ISERROR(VLOOKUP(B631, Paste!$AB$3:$AE$2349, 3, FALSE)), "", VLOOKUP(B631, Paste!$AB$3:$AE$2349, 3, FALSE))</f>
        <v>148</v>
      </c>
      <c r="P631" s="11">
        <f>IF(ISERROR(VLOOKUP(B631, Paste!$AB$3:$AC$2343, 2, FALSE)), "", VLOOKUP(B631, Paste!$AB$3:$AC$2343, 2, FALSE))</f>
        <v>24</v>
      </c>
      <c r="Q631" s="11">
        <f>IF(ISERROR(VLOOKUP(B631, Paste!$AB$3:$AE$2349, 4, FALSE)), "", VLOOKUP(B631, Paste!$AB$3:$AE$2349, 4, FALSE))</f>
        <v>69</v>
      </c>
      <c r="R631" s="11" t="str">
        <f>IF(ISERROR(VLOOKUP(B631, Paste!$N$3:$N$250, 1, FALSE)), "", VLOOKUP(B631, Paste!$N$3:$O$250, 2, FALSE))</f>
        <v/>
      </c>
      <c r="S631" s="27">
        <f>VLOOKUP($B631, Paste!$W$3:$Z$10064, IF($H$4="Cap Hit",3, IF($H$4="AAV", 4, 2)), FALSE)</f>
        <v>1</v>
      </c>
      <c r="T631" s="11" t="str">
        <f>IF(ISERROR(VLOOKUP(B631, Paste!$Q$3:$Q$245, 1, FALSE)), "", VLOOKUP(B631, Paste!$Q$3:$R$245, 2, FALSE))</f>
        <v>Y</v>
      </c>
      <c r="U631" s="18" t="str">
        <f>IF(VLOOKUP(B631, 'Points&amp;Potential'!$B$7:$O$943, 14, FALSE)=0, "", VLOOKUP(B631, 'Points&amp;Potential'!$B$7:$O$943, 14, FALSE))</f>
        <v/>
      </c>
      <c r="V631" s="7" t="str">
        <f>IF(ISERROR(VLOOKUP(B631, Paste!$T$3:$T$1045, 1, FALSE)), "", VLOOKUP(B631, Paste!$T$3:$U$1144, 2, FALSE))</f>
        <v/>
      </c>
    </row>
    <row r="632" spans="1:22">
      <c r="A632" s="11">
        <v>626</v>
      </c>
      <c r="B632" s="67" t="s">
        <v>656</v>
      </c>
      <c r="C632" s="11">
        <f>VLOOKUP(B632, Paste!$AG$3:$AH$2083, 2, FALSE)</f>
        <v>33.299999999999997</v>
      </c>
      <c r="D632" s="11" t="str">
        <f>VLOOKUP($B632, Paste!$A$3:$H$933, 6, FALSE)</f>
        <v>RW</v>
      </c>
      <c r="E632" s="11" t="str">
        <f>IFERROR(VLOOKUP($B632, Paste!$J$3:$L$933, 3, FALSE), "")</f>
        <v/>
      </c>
      <c r="F632" s="11" t="str">
        <f>IFERROR(VLOOKUP($B632, Paste!$J$3:$L$933, 2, FALSE), "")</f>
        <v/>
      </c>
      <c r="G632" s="11" t="str">
        <f>VLOOKUP($B632, Paste!$A$3:$H$933, 8, FALSE)</f>
        <v>BUF</v>
      </c>
      <c r="H632" s="71">
        <f>VLOOKUP($B632, Paste!$A$3:$H$933, 2, FALSE)</f>
        <v>47.333333333333336</v>
      </c>
      <c r="I632" s="71">
        <f>VLOOKUP($B632, Paste!$A$3:$H$933, 3, FALSE)</f>
        <v>6</v>
      </c>
      <c r="J632" s="71">
        <f t="shared" si="9"/>
        <v>5.8967600000000004</v>
      </c>
      <c r="K632" s="71">
        <f>VLOOKUP($B632, Paste!$A$3:$H$933, 4, FALSE)</f>
        <v>11.89676</v>
      </c>
      <c r="L632" s="11" t="str">
        <f>IF(ISBLANK(VLOOKUP(B632, 'SOG&amp;PlusMinus'!$B$7:$E$912, 3, FALSE)), "", VLOOKUP(B632,'SOG&amp;PlusMinus'!$B$7:$E$912, 3, FALSE))</f>
        <v>C</v>
      </c>
      <c r="M632" s="11" t="str">
        <f>IF(ISBLANK(VLOOKUP(B632, 'SOG&amp;PlusMinus'!$B$7:$E$912, 4, FALSE)), "", VLOOKUP(B632, 'SOG&amp;PlusMinus'!$B$7:$E$912, 4, FALSE))</f>
        <v/>
      </c>
      <c r="N632" s="71">
        <f>VLOOKUP($B632, Paste!$A$3:$H$933, 5, FALSE)</f>
        <v>18</v>
      </c>
      <c r="O632" s="11">
        <f>IF(ISERROR(VLOOKUP(B632, Paste!$AB$3:$AE$2349, 3, FALSE)), "", VLOOKUP(B632, Paste!$AB$3:$AE$2349, 3, FALSE))</f>
        <v>82</v>
      </c>
      <c r="P632" s="11">
        <f>IF(ISERROR(VLOOKUP(B632, Paste!$AB$3:$AC$2343, 2, FALSE)), "", VLOOKUP(B632, Paste!$AB$3:$AC$2343, 2, FALSE))</f>
        <v>35</v>
      </c>
      <c r="Q632" s="11">
        <f>IF(ISERROR(VLOOKUP(B632, Paste!$AB$3:$AE$2349, 4, FALSE)), "", VLOOKUP(B632, Paste!$AB$3:$AE$2349, 4, FALSE))</f>
        <v>64</v>
      </c>
      <c r="R632" s="11" t="str">
        <f>IF(ISERROR(VLOOKUP(B632, Paste!$N$3:$N$250, 1, FALSE)), "", VLOOKUP(B632, Paste!$N$3:$O$250, 2, FALSE))</f>
        <v/>
      </c>
      <c r="S632" s="27">
        <f>VLOOKUP($B632, Paste!$W$3:$Z$10064, IF($H$4="Cap Hit",3, IF($H$4="AAV", 4, 2)), FALSE)</f>
        <v>1.8</v>
      </c>
      <c r="T632" s="11" t="str">
        <f>IF(ISERROR(VLOOKUP(B632, Paste!$Q$3:$Q$245, 1, FALSE)), "", VLOOKUP(B632, Paste!$Q$3:$R$245, 2, FALSE))</f>
        <v/>
      </c>
      <c r="U632" s="18" t="str">
        <f>IF(VLOOKUP(B632, 'Points&amp;Potential'!$B$7:$O$943, 14, FALSE)=0, "", VLOOKUP(B632, 'Points&amp;Potential'!$B$7:$O$943, 14, FALSE))</f>
        <v/>
      </c>
      <c r="V632" s="7" t="str">
        <f>IF(ISERROR(VLOOKUP(B632, Paste!$T$3:$T$1045, 1, FALSE)), "", VLOOKUP(B632, Paste!$T$3:$U$1144, 2, FALSE))</f>
        <v/>
      </c>
    </row>
    <row r="633" spans="1:22">
      <c r="A633" s="11">
        <v>627</v>
      </c>
      <c r="B633" s="67" t="s">
        <v>657</v>
      </c>
      <c r="C633" s="11">
        <f>VLOOKUP(B633, Paste!$AG$3:$AH$2083, 2, FALSE)</f>
        <v>30.4</v>
      </c>
      <c r="D633" s="11" t="str">
        <f>VLOOKUP($B633, Paste!$A$3:$H$933, 6, FALSE)</f>
        <v>LW</v>
      </c>
      <c r="E633" s="11" t="str">
        <f>IFERROR(VLOOKUP($B633, Paste!$J$3:$L$933, 3, FALSE), "")</f>
        <v/>
      </c>
      <c r="F633" s="11" t="str">
        <f>IFERROR(VLOOKUP($B633, Paste!$J$3:$L$933, 2, FALSE), "")</f>
        <v/>
      </c>
      <c r="G633" s="11" t="str">
        <f>VLOOKUP($B633, Paste!$A$3:$H$933, 8, FALSE)</f>
        <v>UFA</v>
      </c>
      <c r="H633" s="71">
        <f>VLOOKUP($B633, Paste!$A$3:$H$933, 2, FALSE)</f>
        <v>46.333333333333336</v>
      </c>
      <c r="I633" s="71">
        <f>VLOOKUP($B633, Paste!$A$3:$H$933, 3, FALSE)</f>
        <v>8.3727313083640151</v>
      </c>
      <c r="J633" s="71">
        <f t="shared" si="9"/>
        <v>3.5161993166359871</v>
      </c>
      <c r="K633" s="71">
        <f>VLOOKUP($B633, Paste!$A$3:$H$933, 4, FALSE)</f>
        <v>11.888930625000002</v>
      </c>
      <c r="L633" s="11" t="str">
        <f>IF(ISBLANK(VLOOKUP(B633, 'SOG&amp;PlusMinus'!$B$7:$E$912, 3, FALSE)), "", VLOOKUP(B633,'SOG&amp;PlusMinus'!$B$7:$E$912, 3, FALSE))</f>
        <v>C</v>
      </c>
      <c r="M633" s="11" t="str">
        <f>IF(ISBLANK(VLOOKUP(B633, 'SOG&amp;PlusMinus'!$B$7:$E$912, 4, FALSE)), "", VLOOKUP(B633, 'SOG&amp;PlusMinus'!$B$7:$E$912, 4, FALSE))</f>
        <v/>
      </c>
      <c r="N633" s="71">
        <f>VLOOKUP($B633, Paste!$A$3:$H$933, 5, FALSE)</f>
        <v>23.68922305764411</v>
      </c>
      <c r="O633" s="11" t="str">
        <f>IF(ISERROR(VLOOKUP(B633, Paste!$AB$3:$AE$2349, 3, FALSE)), "", VLOOKUP(B633, Paste!$AB$3:$AE$2349, 3, FALSE))</f>
        <v/>
      </c>
      <c r="P633" s="11" t="str">
        <f>IF(ISERROR(VLOOKUP(B633, Paste!$AB$3:$AC$2343, 2, FALSE)), "", VLOOKUP(B633, Paste!$AB$3:$AC$2343, 2, FALSE))</f>
        <v/>
      </c>
      <c r="Q633" s="11" t="str">
        <f>IF(ISERROR(VLOOKUP(B633, Paste!$AB$3:$AE$2349, 4, FALSE)), "", VLOOKUP(B633, Paste!$AB$3:$AE$2349, 4, FALSE))</f>
        <v/>
      </c>
      <c r="R633" s="11" t="str">
        <f>IF(ISERROR(VLOOKUP(B633, Paste!$N$3:$N$250, 1, FALSE)), "", VLOOKUP(B633, Paste!$N$3:$O$250, 2, FALSE))</f>
        <v/>
      </c>
      <c r="S633" s="27" t="e">
        <f>VLOOKUP($B633, Paste!$W$3:$Z$10064, IF($H$4="Cap Hit",3, IF($H$4="AAV", 4, 2)), FALSE)</f>
        <v>#N/A</v>
      </c>
      <c r="T633" s="11" t="str">
        <f>IF(ISERROR(VLOOKUP(B633, Paste!$Q$3:$Q$245, 1, FALSE)), "", VLOOKUP(B633, Paste!$Q$3:$R$245, 2, FALSE))</f>
        <v>Y</v>
      </c>
      <c r="U633" s="18" t="str">
        <f>IF(VLOOKUP(B633, 'Points&amp;Potential'!$B$7:$O$943, 14, FALSE)=0, "", VLOOKUP(B633, 'Points&amp;Potential'!$B$7:$O$943, 14, FALSE))</f>
        <v/>
      </c>
      <c r="V633" s="7" t="str">
        <f>IF(ISERROR(VLOOKUP(B633, Paste!$T$3:$T$1045, 1, FALSE)), "", VLOOKUP(B633, Paste!$T$3:$U$1144, 2, FALSE))</f>
        <v/>
      </c>
    </row>
    <row r="634" spans="1:22">
      <c r="A634" s="11">
        <v>628</v>
      </c>
      <c r="B634" s="67" t="s">
        <v>658</v>
      </c>
      <c r="C634" s="11">
        <f>VLOOKUP(B634, Paste!$AG$3:$AH$2083, 2, FALSE)</f>
        <v>24.8</v>
      </c>
      <c r="D634" s="11" t="str">
        <f>VLOOKUP($B634, Paste!$A$3:$H$933, 6, FALSE)</f>
        <v>C</v>
      </c>
      <c r="E634" s="11" t="str">
        <f>IFERROR(VLOOKUP($B634, Paste!$J$3:$L$933, 3, FALSE), "")</f>
        <v/>
      </c>
      <c r="F634" s="11" t="str">
        <f>IFERROR(VLOOKUP($B634, Paste!$J$3:$L$933, 2, FALSE), "")</f>
        <v/>
      </c>
      <c r="G634" s="11" t="str">
        <f>VLOOKUP($B634, Paste!$A$3:$H$933, 8, FALSE)</f>
        <v>ANA</v>
      </c>
      <c r="H634" s="71">
        <f>VLOOKUP($B634, Paste!$A$3:$H$933, 2, FALSE)</f>
        <v>77</v>
      </c>
      <c r="I634" s="71">
        <f>VLOOKUP($B634, Paste!$A$3:$H$933, 3, FALSE)</f>
        <v>7.7</v>
      </c>
      <c r="J634" s="71">
        <f t="shared" si="9"/>
        <v>4.0506108231707314</v>
      </c>
      <c r="K634" s="71">
        <f>VLOOKUP($B634, Paste!$A$3:$H$933, 4, FALSE)</f>
        <v>11.750610823170732</v>
      </c>
      <c r="L634" s="11" t="str">
        <f>IF(ISBLANK(VLOOKUP(B634, 'SOG&amp;PlusMinus'!$B$7:$E$912, 3, FALSE)), "", VLOOKUP(B634,'SOG&amp;PlusMinus'!$B$7:$E$912, 3, FALSE))</f>
        <v>D</v>
      </c>
      <c r="M634" s="11" t="str">
        <f>IF(ISBLANK(VLOOKUP(B634, 'SOG&amp;PlusMinus'!$B$7:$E$912, 4, FALSE)), "", VLOOKUP(B634, 'SOG&amp;PlusMinus'!$B$7:$E$912, 4, FALSE))</f>
        <v/>
      </c>
      <c r="N634" s="71">
        <f>VLOOKUP($B634, Paste!$A$3:$H$933, 5, FALSE)</f>
        <v>46.199999999999996</v>
      </c>
      <c r="O634" s="11">
        <f>IF(ISERROR(VLOOKUP(B634, Paste!$AB$3:$AE$2349, 3, FALSE)), "", VLOOKUP(B634, Paste!$AB$3:$AE$2349, 3, FALSE))</f>
        <v>193</v>
      </c>
      <c r="P634" s="11">
        <f>IF(ISERROR(VLOOKUP(B634, Paste!$AB$3:$AC$2343, 2, FALSE)), "", VLOOKUP(B634, Paste!$AB$3:$AC$2343, 2, FALSE))</f>
        <v>47</v>
      </c>
      <c r="Q634" s="11">
        <f>IF(ISERROR(VLOOKUP(B634, Paste!$AB$3:$AE$2349, 4, FALSE)), "", VLOOKUP(B634, Paste!$AB$3:$AE$2349, 4, FALSE))</f>
        <v>85</v>
      </c>
      <c r="R634" s="11" t="str">
        <f>IF(ISERROR(VLOOKUP(B634, Paste!$N$3:$N$250, 1, FALSE)), "", VLOOKUP(B634, Paste!$N$3:$O$250, 2, FALSE))</f>
        <v/>
      </c>
      <c r="S634" s="27">
        <f>VLOOKUP($B634, Paste!$W$3:$Z$10064, IF($H$4="Cap Hit",3, IF($H$4="AAV", 4, 2)), FALSE)</f>
        <v>0.8125</v>
      </c>
      <c r="T634" s="11" t="str">
        <f>IF(ISERROR(VLOOKUP(B634, Paste!$Q$3:$Q$245, 1, FALSE)), "", VLOOKUP(B634, Paste!$Q$3:$R$245, 2, FALSE))</f>
        <v/>
      </c>
      <c r="U634" s="18" t="str">
        <f>IF(VLOOKUP(B634, 'Points&amp;Potential'!$B$7:$O$943, 14, FALSE)=0, "", VLOOKUP(B634, 'Points&amp;Potential'!$B$7:$O$943, 14, FALSE))</f>
        <v/>
      </c>
      <c r="V634" s="7" t="str">
        <f>IF(ISERROR(VLOOKUP(B634, Paste!$T$3:$T$1045, 1, FALSE)), "", VLOOKUP(B634, Paste!$T$3:$U$1144, 2, FALSE))</f>
        <v/>
      </c>
    </row>
    <row r="635" spans="1:22">
      <c r="A635" s="11">
        <v>629</v>
      </c>
      <c r="B635" s="67" t="s">
        <v>659</v>
      </c>
      <c r="C635" s="11">
        <f>VLOOKUP(B635, Paste!$AG$3:$AH$2083, 2, FALSE)</f>
        <v>26.4</v>
      </c>
      <c r="D635" s="11" t="str">
        <f>VLOOKUP($B635, Paste!$A$3:$H$933, 6, FALSE)</f>
        <v>C</v>
      </c>
      <c r="E635" s="11" t="str">
        <f>IFERROR(VLOOKUP($B635, Paste!$J$3:$L$933, 3, FALSE), "")</f>
        <v/>
      </c>
      <c r="F635" s="11" t="str">
        <f>IFERROR(VLOOKUP($B635, Paste!$J$3:$L$933, 2, FALSE), "")</f>
        <v/>
      </c>
      <c r="G635" s="11" t="str">
        <f>VLOOKUP($B635, Paste!$A$3:$H$933, 8, FALSE)</f>
        <v>TOR</v>
      </c>
      <c r="H635" s="71">
        <f>VLOOKUP($B635, Paste!$A$3:$H$933, 2, FALSE)</f>
        <v>31</v>
      </c>
      <c r="I635" s="71">
        <f>VLOOKUP($B635, Paste!$A$3:$H$933, 3, FALSE)</f>
        <v>3.1892022792022798</v>
      </c>
      <c r="J635" s="71">
        <f t="shared" si="9"/>
        <v>8.5539852207977169</v>
      </c>
      <c r="K635" s="71">
        <f>VLOOKUP($B635, Paste!$A$3:$H$933, 4, FALSE)</f>
        <v>11.743187499999998</v>
      </c>
      <c r="L635" s="11" t="str">
        <f>IF(ISBLANK(VLOOKUP(B635, 'SOG&amp;PlusMinus'!$B$7:$E$912, 3, FALSE)), "", VLOOKUP(B635,'SOG&amp;PlusMinus'!$B$7:$E$912, 3, FALSE))</f>
        <v>C</v>
      </c>
      <c r="M635" s="11" t="str">
        <f>IF(ISBLANK(VLOOKUP(B635, 'SOG&amp;PlusMinus'!$B$7:$E$912, 4, FALSE)), "", VLOOKUP(B635, 'SOG&amp;PlusMinus'!$B$7:$E$912, 4, FALSE))</f>
        <v/>
      </c>
      <c r="N635" s="71">
        <f>VLOOKUP($B635, Paste!$A$3:$H$933, 5, FALSE)</f>
        <v>7.8390804597701154</v>
      </c>
      <c r="O635" s="11">
        <f>IF(ISERROR(VLOOKUP(B635, Paste!$AB$3:$AE$2349, 3, FALSE)), "", VLOOKUP(B635, Paste!$AB$3:$AE$2349, 3, FALSE))</f>
        <v>78</v>
      </c>
      <c r="P635" s="11">
        <f>IF(ISERROR(VLOOKUP(B635, Paste!$AB$3:$AC$2343, 2, FALSE)), "", VLOOKUP(B635, Paste!$AB$3:$AC$2343, 2, FALSE))</f>
        <v>20</v>
      </c>
      <c r="Q635" s="11">
        <f>IF(ISERROR(VLOOKUP(B635, Paste!$AB$3:$AE$2349, 4, FALSE)), "", VLOOKUP(B635, Paste!$AB$3:$AE$2349, 4, FALSE))</f>
        <v>34</v>
      </c>
      <c r="R635" s="11" t="str">
        <f>IF(ISERROR(VLOOKUP(B635, Paste!$N$3:$N$250, 1, FALSE)), "", VLOOKUP(B635, Paste!$N$3:$O$250, 2, FALSE))</f>
        <v/>
      </c>
      <c r="S635" s="27">
        <f>VLOOKUP($B635, Paste!$W$3:$Z$10064, IF($H$4="Cap Hit",3, IF($H$4="AAV", 4, 2)), FALSE)</f>
        <v>0.8125</v>
      </c>
      <c r="T635" s="11" t="str">
        <f>IF(ISERROR(VLOOKUP(B635, Paste!$Q$3:$Q$245, 1, FALSE)), "", VLOOKUP(B635, Paste!$Q$3:$R$245, 2, FALSE))</f>
        <v/>
      </c>
      <c r="U635" s="18" t="str">
        <f>IF(VLOOKUP(B635, 'Points&amp;Potential'!$B$7:$O$943, 14, FALSE)=0, "", VLOOKUP(B635, 'Points&amp;Potential'!$B$7:$O$943, 14, FALSE))</f>
        <v/>
      </c>
      <c r="V635" s="7" t="str">
        <f>IF(ISERROR(VLOOKUP(B635, Paste!$T$3:$T$1045, 1, FALSE)), "", VLOOKUP(B635, Paste!$T$3:$U$1144, 2, FALSE))</f>
        <v/>
      </c>
    </row>
    <row r="636" spans="1:22">
      <c r="A636" s="11">
        <v>630</v>
      </c>
      <c r="B636" s="67" t="s">
        <v>660</v>
      </c>
      <c r="C636" s="11">
        <f>VLOOKUP(B636, Paste!$AG$3:$AH$2083, 2, FALSE)</f>
        <v>29.1</v>
      </c>
      <c r="D636" s="11" t="str">
        <f>VLOOKUP($B636, Paste!$A$3:$H$933, 6, FALSE)</f>
        <v>LW</v>
      </c>
      <c r="E636" s="11" t="str">
        <f>IFERROR(VLOOKUP($B636, Paste!$J$3:$L$933, 3, FALSE), "")</f>
        <v/>
      </c>
      <c r="F636" s="11" t="str">
        <f>IFERROR(VLOOKUP($B636, Paste!$J$3:$L$933, 2, FALSE), "")</f>
        <v/>
      </c>
      <c r="G636" s="11" t="str">
        <f>VLOOKUP($B636, Paste!$A$3:$H$933, 8, FALSE)</f>
        <v>TOR</v>
      </c>
      <c r="H636" s="71">
        <f>VLOOKUP($B636, Paste!$A$3:$H$933, 2, FALSE)</f>
        <v>83.333333333333329</v>
      </c>
      <c r="I636" s="71">
        <f>VLOOKUP($B636, Paste!$A$3:$H$933, 3, FALSE)</f>
        <v>5.7528709379168612</v>
      </c>
      <c r="J636" s="71">
        <f t="shared" si="9"/>
        <v>5.9388912148609139</v>
      </c>
      <c r="K636" s="71">
        <f>VLOOKUP($B636, Paste!$A$3:$H$933, 4, FALSE)</f>
        <v>11.691762152777775</v>
      </c>
      <c r="L636" s="11" t="str">
        <f>IF(ISBLANK(VLOOKUP(B636, 'SOG&amp;PlusMinus'!$B$7:$E$912, 3, FALSE)), "", VLOOKUP(B636,'SOG&amp;PlusMinus'!$B$7:$E$912, 3, FALSE))</f>
        <v>C</v>
      </c>
      <c r="M636" s="11" t="str">
        <f>IF(ISBLANK(VLOOKUP(B636, 'SOG&amp;PlusMinus'!$B$7:$E$912, 4, FALSE)), "", VLOOKUP(B636, 'SOG&amp;PlusMinus'!$B$7:$E$912, 4, FALSE))</f>
        <v/>
      </c>
      <c r="N636" s="71">
        <f>VLOOKUP($B636, Paste!$A$3:$H$933, 5, FALSE)</f>
        <v>84.016393442622942</v>
      </c>
      <c r="O636" s="11">
        <f>IF(ISERROR(VLOOKUP(B636, Paste!$AB$3:$AE$2349, 3, FALSE)), "", VLOOKUP(B636, Paste!$AB$3:$AE$2349, 3, FALSE))</f>
        <v>188</v>
      </c>
      <c r="P636" s="11">
        <f>IF(ISERROR(VLOOKUP(B636, Paste!$AB$3:$AC$2343, 2, FALSE)), "", VLOOKUP(B636, Paste!$AB$3:$AC$2343, 2, FALSE))</f>
        <v>56</v>
      </c>
      <c r="Q636" s="11">
        <f>IF(ISERROR(VLOOKUP(B636, Paste!$AB$3:$AE$2349, 4, FALSE)), "", VLOOKUP(B636, Paste!$AB$3:$AE$2349, 4, FALSE))</f>
        <v>83</v>
      </c>
      <c r="R636" s="11" t="str">
        <f>IF(ISERROR(VLOOKUP(B636, Paste!$N$3:$N$250, 1, FALSE)), "", VLOOKUP(B636, Paste!$N$3:$O$250, 2, FALSE))</f>
        <v/>
      </c>
      <c r="S636" s="27">
        <f>VLOOKUP($B636, Paste!$W$3:$Z$10064, IF($H$4="Cap Hit",3, IF($H$4="AAV", 4, 2)), FALSE)</f>
        <v>2.6</v>
      </c>
      <c r="T636" s="11" t="str">
        <f>IF(ISERROR(VLOOKUP(B636, Paste!$Q$3:$Q$245, 1, FALSE)), "", VLOOKUP(B636, Paste!$Q$3:$R$245, 2, FALSE))</f>
        <v/>
      </c>
      <c r="U636" s="18" t="str">
        <f>IF(VLOOKUP(B636, 'Points&amp;Potential'!$B$7:$O$943, 14, FALSE)=0, "", VLOOKUP(B636, 'Points&amp;Potential'!$B$7:$O$943, 14, FALSE))</f>
        <v/>
      </c>
      <c r="V636" s="7" t="str">
        <f>IF(ISERROR(VLOOKUP(B636, Paste!$T$3:$T$1045, 1, FALSE)), "", VLOOKUP(B636, Paste!$T$3:$U$1144, 2, FALSE))</f>
        <v/>
      </c>
    </row>
    <row r="637" spans="1:22">
      <c r="A637" s="11">
        <v>631</v>
      </c>
      <c r="B637" s="67" t="s">
        <v>661</v>
      </c>
      <c r="C637" s="11">
        <f>VLOOKUP(B637, Paste!$AG$3:$AH$2083, 2, FALSE)</f>
        <v>33.799999999999997</v>
      </c>
      <c r="D637" s="11" t="str">
        <f>VLOOKUP($B637, Paste!$A$3:$H$933, 6, FALSE)</f>
        <v>RD</v>
      </c>
      <c r="E637" s="11" t="str">
        <f>IFERROR(VLOOKUP($B637, Paste!$J$3:$L$933, 3, FALSE), "")</f>
        <v/>
      </c>
      <c r="F637" s="11" t="str">
        <f>IFERROR(VLOOKUP($B637, Paste!$J$3:$L$933, 2, FALSE), "")</f>
        <v/>
      </c>
      <c r="G637" s="11" t="str">
        <f>VLOOKUP($B637, Paste!$A$3:$H$933, 8, FALSE)</f>
        <v>UFA</v>
      </c>
      <c r="H637" s="71">
        <f>VLOOKUP($B637, Paste!$A$3:$H$933, 2, FALSE)</f>
        <v>29</v>
      </c>
      <c r="I637" s="71">
        <f>VLOOKUP($B637, Paste!$A$3:$H$933, 3, FALSE)</f>
        <v>2.5081373721030622</v>
      </c>
      <c r="J637" s="71">
        <f t="shared" si="9"/>
        <v>9.0728997091469363</v>
      </c>
      <c r="K637" s="71">
        <f>VLOOKUP($B637, Paste!$A$3:$H$933, 4, FALSE)</f>
        <v>11.581037081249999</v>
      </c>
      <c r="L637" s="11" t="str">
        <f>IF(ISBLANK(VLOOKUP(B637, 'SOG&amp;PlusMinus'!$B$7:$E$912, 3, FALSE)), "", VLOOKUP(B637,'SOG&amp;PlusMinus'!$B$7:$E$912, 3, FALSE))</f>
        <v>C</v>
      </c>
      <c r="M637" s="11" t="str">
        <f>IF(ISBLANK(VLOOKUP(B637, 'SOG&amp;PlusMinus'!$B$7:$E$912, 4, FALSE)), "", VLOOKUP(B637, 'SOG&amp;PlusMinus'!$B$7:$E$912, 4, FALSE))</f>
        <v/>
      </c>
      <c r="N637" s="71">
        <f>VLOOKUP($B637, Paste!$A$3:$H$933, 5, FALSE)</f>
        <v>14.320987654320987</v>
      </c>
      <c r="O637" s="11" t="str">
        <f>IF(ISERROR(VLOOKUP(B637, Paste!$AB$3:$AE$2349, 3, FALSE)), "", VLOOKUP(B637, Paste!$AB$3:$AE$2349, 3, FALSE))</f>
        <v/>
      </c>
      <c r="P637" s="11" t="str">
        <f>IF(ISERROR(VLOOKUP(B637, Paste!$AB$3:$AC$2343, 2, FALSE)), "", VLOOKUP(B637, Paste!$AB$3:$AC$2343, 2, FALSE))</f>
        <v/>
      </c>
      <c r="Q637" s="11" t="str">
        <f>IF(ISERROR(VLOOKUP(B637, Paste!$AB$3:$AE$2349, 4, FALSE)), "", VLOOKUP(B637, Paste!$AB$3:$AE$2349, 4, FALSE))</f>
        <v/>
      </c>
      <c r="R637" s="11" t="str">
        <f>IF(ISERROR(VLOOKUP(B637, Paste!$N$3:$N$250, 1, FALSE)), "", VLOOKUP(B637, Paste!$N$3:$O$250, 2, FALSE))</f>
        <v/>
      </c>
      <c r="S637" s="27" t="e">
        <f>VLOOKUP($B637, Paste!$W$3:$Z$10064, IF($H$4="Cap Hit",3, IF($H$4="AAV", 4, 2)), FALSE)</f>
        <v>#N/A</v>
      </c>
      <c r="T637" s="11" t="str">
        <f>IF(ISERROR(VLOOKUP(B637, Paste!$Q$3:$Q$245, 1, FALSE)), "", VLOOKUP(B637, Paste!$Q$3:$R$245, 2, FALSE))</f>
        <v>Y</v>
      </c>
      <c r="U637" s="18" t="str">
        <f>IF(VLOOKUP(B637, 'Points&amp;Potential'!$B$7:$O$943, 14, FALSE)=0, "", VLOOKUP(B637, 'Points&amp;Potential'!$B$7:$O$943, 14, FALSE))</f>
        <v/>
      </c>
      <c r="V637" s="7" t="str">
        <f>IF(ISERROR(VLOOKUP(B637, Paste!$T$3:$T$1045, 1, FALSE)), "", VLOOKUP(B637, Paste!$T$3:$U$1144, 2, FALSE))</f>
        <v/>
      </c>
    </row>
    <row r="638" spans="1:22">
      <c r="A638" s="11">
        <v>632</v>
      </c>
      <c r="B638" s="10" t="s">
        <v>662</v>
      </c>
      <c r="C638" s="11">
        <f>VLOOKUP(B638, Paste!$AG$3:$AH$2083, 2, FALSE)</f>
        <v>28.4</v>
      </c>
      <c r="D638" s="11" t="str">
        <f>VLOOKUP($B638, Paste!$A$3:$H$933, 6, FALSE)</f>
        <v>RW</v>
      </c>
      <c r="E638" s="11" t="str">
        <f>IFERROR(VLOOKUP($B638, Paste!$J$3:$L$933, 3, FALSE), "")</f>
        <v/>
      </c>
      <c r="F638" s="11" t="str">
        <f>IFERROR(VLOOKUP($B638, Paste!$J$3:$L$933, 2, FALSE), "")</f>
        <v/>
      </c>
      <c r="G638" s="11" t="str">
        <f>VLOOKUP($B638, Paste!$A$3:$H$933, 8, FALSE)</f>
        <v>BUF</v>
      </c>
      <c r="H638" s="71">
        <f>VLOOKUP($B638, Paste!$A$3:$H$933, 2, FALSE)</f>
        <v>81.333333333333329</v>
      </c>
      <c r="I638" s="71">
        <f>VLOOKUP($B638, Paste!$A$3:$H$933, 3, FALSE)</f>
        <v>5.5590911764629682</v>
      </c>
      <c r="J638" s="71">
        <f t="shared" si="9"/>
        <v>5.927757823537033</v>
      </c>
      <c r="K638" s="71">
        <f>VLOOKUP($B638, Paste!$A$3:$H$933, 4, FALSE)</f>
        <v>11.486849000000001</v>
      </c>
      <c r="L638" s="11" t="str">
        <f>IF(ISBLANK(VLOOKUP(B638, 'SOG&amp;PlusMinus'!$B$7:$E$912, 3, FALSE)), "", VLOOKUP(B638,'SOG&amp;PlusMinus'!$B$7:$E$912, 3, FALSE))</f>
        <v>C</v>
      </c>
      <c r="M638" s="11" t="str">
        <f>IF(ISBLANK(VLOOKUP(B638, 'SOG&amp;PlusMinus'!$B$7:$E$912, 4, FALSE)), "", VLOOKUP(B638, 'SOG&amp;PlusMinus'!$B$7:$E$912, 4, FALSE))</f>
        <v/>
      </c>
      <c r="N638" s="71">
        <f>VLOOKUP($B638, Paste!$A$3:$H$933, 5, FALSE)</f>
        <v>31.439775910364144</v>
      </c>
      <c r="O638" s="11">
        <f>IF(ISERROR(VLOOKUP(B638, Paste!$AB$3:$AE$2349, 3, FALSE)), "", VLOOKUP(B638, Paste!$AB$3:$AE$2349, 3, FALSE))</f>
        <v>243</v>
      </c>
      <c r="P638" s="11">
        <f>IF(ISERROR(VLOOKUP(B638, Paste!$AB$3:$AC$2343, 2, FALSE)), "", VLOOKUP(B638, Paste!$AB$3:$AC$2343, 2, FALSE))</f>
        <v>73</v>
      </c>
      <c r="Q638" s="11">
        <f>IF(ISERROR(VLOOKUP(B638, Paste!$AB$3:$AE$2349, 4, FALSE)), "", VLOOKUP(B638, Paste!$AB$3:$AE$2349, 4, FALSE))</f>
        <v>65</v>
      </c>
      <c r="R638" s="11" t="str">
        <f>IF(ISERROR(VLOOKUP(B638, Paste!$N$3:$N$250, 1, FALSE)), "", VLOOKUP(B638, Paste!$N$3:$O$250, 2, FALSE))</f>
        <v/>
      </c>
      <c r="S638" s="27">
        <f>VLOOKUP($B638, Paste!$W$3:$Z$10064, IF($H$4="Cap Hit",3, IF($H$4="AAV", 4, 2)), FALSE)</f>
        <v>2.9166669999999999</v>
      </c>
      <c r="T638" s="11" t="str">
        <f>IF(ISERROR(VLOOKUP(B638, Paste!$Q$3:$Q$245, 1, FALSE)), "", VLOOKUP(B638, Paste!$Q$3:$R$245, 2, FALSE))</f>
        <v/>
      </c>
      <c r="U638" s="18" t="str">
        <f>IF(VLOOKUP(B638, 'Points&amp;Potential'!$B$7:$O$943, 14, FALSE)=0, "", VLOOKUP(B638, 'Points&amp;Potential'!$B$7:$O$943, 14, FALSE))</f>
        <v/>
      </c>
      <c r="V638" s="7" t="str">
        <f>IF(ISERROR(VLOOKUP(B638, Paste!$T$3:$T$1045, 1, FALSE)), "", VLOOKUP(B638, Paste!$T$3:$U$1144, 2, FALSE))</f>
        <v/>
      </c>
    </row>
    <row r="639" spans="1:22">
      <c r="A639" s="11">
        <v>633</v>
      </c>
      <c r="B639" s="10" t="s">
        <v>663</v>
      </c>
      <c r="C639" s="11">
        <f>VLOOKUP(B639, Paste!$AG$3:$AH$2083, 2, FALSE)</f>
        <v>24.4</v>
      </c>
      <c r="D639" s="11" t="str">
        <f>VLOOKUP($B639, Paste!$A$3:$H$933, 6, FALSE)</f>
        <v>RD</v>
      </c>
      <c r="E639" s="11" t="str">
        <f>IFERROR(VLOOKUP($B639, Paste!$J$3:$L$933, 3, FALSE), "")</f>
        <v/>
      </c>
      <c r="F639" s="11" t="str">
        <f>IFERROR(VLOOKUP($B639, Paste!$J$3:$L$933, 2, FALSE), "")</f>
        <v/>
      </c>
      <c r="G639" s="11" t="str">
        <f>VLOOKUP($B639, Paste!$A$3:$H$933, 8, FALSE)</f>
        <v>CGY</v>
      </c>
      <c r="H639" s="71">
        <f>VLOOKUP($B639, Paste!$A$3:$H$933, 2, FALSE)</f>
        <v>36</v>
      </c>
      <c r="I639" s="71">
        <f>VLOOKUP($B639, Paste!$A$3:$H$933, 3, FALSE)</f>
        <v>3.3600000000000003</v>
      </c>
      <c r="J639" s="71">
        <f t="shared" si="9"/>
        <v>8.1223799999999997</v>
      </c>
      <c r="K639" s="71">
        <f>VLOOKUP($B639, Paste!$A$3:$H$933, 4, FALSE)</f>
        <v>11.482379999999999</v>
      </c>
      <c r="L639" s="11" t="str">
        <f>IF(ISBLANK(VLOOKUP(B639, 'SOG&amp;PlusMinus'!$B$7:$E$912, 3, FALSE)), "", VLOOKUP(B639,'SOG&amp;PlusMinus'!$B$7:$E$912, 3, FALSE))</f>
        <v>C</v>
      </c>
      <c r="M639" s="11" t="str">
        <f>IF(ISBLANK(VLOOKUP(B639, 'SOG&amp;PlusMinus'!$B$7:$E$912, 4, FALSE)), "", VLOOKUP(B639, 'SOG&amp;PlusMinus'!$B$7:$E$912, 4, FALSE))</f>
        <v/>
      </c>
      <c r="N639" s="71">
        <f>VLOOKUP($B639, Paste!$A$3:$H$933, 5, FALSE)</f>
        <v>6</v>
      </c>
      <c r="O639" s="11">
        <f>IF(ISERROR(VLOOKUP(B639, Paste!$AB$3:$AE$2349, 3, FALSE)), "", VLOOKUP(B639, Paste!$AB$3:$AE$2349, 3, FALSE))</f>
        <v>9</v>
      </c>
      <c r="P639" s="11">
        <f>IF(ISERROR(VLOOKUP(B639, Paste!$AB$3:$AC$2343, 2, FALSE)), "", VLOOKUP(B639, Paste!$AB$3:$AC$2343, 2, FALSE))</f>
        <v>32</v>
      </c>
      <c r="Q639" s="11">
        <f>IF(ISERROR(VLOOKUP(B639, Paste!$AB$3:$AE$2349, 4, FALSE)), "", VLOOKUP(B639, Paste!$AB$3:$AE$2349, 4, FALSE))</f>
        <v>29</v>
      </c>
      <c r="R639" s="11" t="str">
        <f>IF(ISERROR(VLOOKUP(B639, Paste!$N$3:$N$250, 1, FALSE)), "", VLOOKUP(B639, Paste!$N$3:$O$250, 2, FALSE))</f>
        <v/>
      </c>
      <c r="S639" s="27">
        <f>VLOOKUP($B639, Paste!$W$3:$Z$10064, IF($H$4="Cap Hit",3, IF($H$4="AAV", 4, 2)), FALSE)</f>
        <v>0.85</v>
      </c>
      <c r="T639" s="11" t="str">
        <f>IF(ISERROR(VLOOKUP(B639, Paste!$Q$3:$Q$245, 1, FALSE)), "", VLOOKUP(B639, Paste!$Q$3:$R$245, 2, FALSE))</f>
        <v/>
      </c>
      <c r="U639" s="18" t="str">
        <f>IF(VLOOKUP(B639, 'Points&amp;Potential'!$B$7:$O$943, 14, FALSE)=0, "", VLOOKUP(B639, 'Points&amp;Potential'!$B$7:$O$943, 14, FALSE))</f>
        <v/>
      </c>
      <c r="V639" s="7" t="str">
        <f>IF(ISERROR(VLOOKUP(B639, Paste!$T$3:$T$1045, 1, FALSE)), "", VLOOKUP(B639, Paste!$T$3:$U$1144, 2, FALSE))</f>
        <v>Y</v>
      </c>
    </row>
    <row r="640" spans="1:22">
      <c r="A640" s="11">
        <v>634</v>
      </c>
      <c r="B640" s="67" t="s">
        <v>664</v>
      </c>
      <c r="C640" s="11">
        <f>VLOOKUP(B640, Paste!$AG$3:$AH$2083, 2, FALSE)</f>
        <v>30.2</v>
      </c>
      <c r="D640" s="11" t="str">
        <f>VLOOKUP($B640, Paste!$A$3:$H$933, 6, FALSE)</f>
        <v>LW</v>
      </c>
      <c r="E640" s="11" t="str">
        <f>IFERROR(VLOOKUP($B640, Paste!$J$3:$L$933, 3, FALSE), "")</f>
        <v/>
      </c>
      <c r="F640" s="11" t="str">
        <f>IFERROR(VLOOKUP($B640, Paste!$J$3:$L$933, 2, FALSE), "")</f>
        <v/>
      </c>
      <c r="G640" s="11" t="str">
        <f>VLOOKUP($B640, Paste!$A$3:$H$933, 8, FALSE)</f>
        <v>TOR</v>
      </c>
      <c r="H640" s="71">
        <f>VLOOKUP($B640, Paste!$A$3:$H$933, 2, FALSE)</f>
        <v>65</v>
      </c>
      <c r="I640" s="71">
        <f>VLOOKUP($B640, Paste!$A$3:$H$933, 3, FALSE)</f>
        <v>4.865636085931822</v>
      </c>
      <c r="J640" s="71">
        <f t="shared" si="9"/>
        <v>6.5775651640681794</v>
      </c>
      <c r="K640" s="71">
        <f>VLOOKUP($B640, Paste!$A$3:$H$933, 4, FALSE)</f>
        <v>11.443201250000001</v>
      </c>
      <c r="L640" s="11" t="str">
        <f>IF(ISBLANK(VLOOKUP(B640, 'SOG&amp;PlusMinus'!$B$7:$E$912, 3, FALSE)), "", VLOOKUP(B640,'SOG&amp;PlusMinus'!$B$7:$E$912, 3, FALSE))</f>
        <v>C</v>
      </c>
      <c r="M640" s="11" t="str">
        <f>IF(ISBLANK(VLOOKUP(B640, 'SOG&amp;PlusMinus'!$B$7:$E$912, 4, FALSE)), "", VLOOKUP(B640, 'SOG&amp;PlusMinus'!$B$7:$E$912, 4, FALSE))</f>
        <v/>
      </c>
      <c r="N640" s="71">
        <f>VLOOKUP($B640, Paste!$A$3:$H$933, 5, FALSE)</f>
        <v>12.037037037037036</v>
      </c>
      <c r="O640" s="11">
        <f>IF(ISERROR(VLOOKUP(B640, Paste!$AB$3:$AE$2349, 3, FALSE)), "", VLOOKUP(B640, Paste!$AB$3:$AE$2349, 3, FALSE))</f>
        <v>146</v>
      </c>
      <c r="P640" s="11">
        <f>IF(ISERROR(VLOOKUP(B640, Paste!$AB$3:$AC$2343, 2, FALSE)), "", VLOOKUP(B640, Paste!$AB$3:$AC$2343, 2, FALSE))</f>
        <v>46</v>
      </c>
      <c r="Q640" s="11">
        <f>IF(ISERROR(VLOOKUP(B640, Paste!$AB$3:$AE$2349, 4, FALSE)), "", VLOOKUP(B640, Paste!$AB$3:$AE$2349, 4, FALSE))</f>
        <v>59</v>
      </c>
      <c r="R640" s="11" t="str">
        <f>IF(ISERROR(VLOOKUP(B640, Paste!$N$3:$N$250, 1, FALSE)), "", VLOOKUP(B640, Paste!$N$3:$O$250, 2, FALSE))</f>
        <v/>
      </c>
      <c r="S640" s="27">
        <f>VLOOKUP($B640, Paste!$W$3:$Z$10064, IF($H$4="Cap Hit",3, IF($H$4="AAV", 4, 2)), FALSE)</f>
        <v>1.35</v>
      </c>
      <c r="T640" s="11" t="str">
        <f>IF(ISERROR(VLOOKUP(B640, Paste!$Q$3:$Q$245, 1, FALSE)), "", VLOOKUP(B640, Paste!$Q$3:$R$245, 2, FALSE))</f>
        <v/>
      </c>
      <c r="U640" s="18" t="str">
        <f>IF(VLOOKUP(B640, 'Points&amp;Potential'!$B$7:$O$943, 14, FALSE)=0, "", VLOOKUP(B640, 'Points&amp;Potential'!$B$7:$O$943, 14, FALSE))</f>
        <v/>
      </c>
      <c r="V640" s="7" t="str">
        <f>IF(ISERROR(VLOOKUP(B640, Paste!$T$3:$T$1045, 1, FALSE)), "", VLOOKUP(B640, Paste!$T$3:$U$1144, 2, FALSE))</f>
        <v/>
      </c>
    </row>
    <row r="641" spans="1:22">
      <c r="A641" s="11">
        <v>635</v>
      </c>
      <c r="B641" s="67" t="s">
        <v>665</v>
      </c>
      <c r="C641" s="11">
        <f>VLOOKUP(B641, Paste!$AG$3:$AH$2083, 2, FALSE)</f>
        <v>27.7</v>
      </c>
      <c r="D641" s="11" t="str">
        <f>VLOOKUP($B641, Paste!$A$3:$H$933, 6, FALSE)</f>
        <v>RD</v>
      </c>
      <c r="E641" s="11">
        <f>IFERROR(VLOOKUP($B641, Paste!$J$3:$L$933, 3, FALSE), "")</f>
        <v>30</v>
      </c>
      <c r="F641" s="11">
        <f>IFERROR(VLOOKUP($B641, Paste!$J$3:$L$933, 2, FALSE), "")</f>
        <v>42</v>
      </c>
      <c r="G641" s="11" t="str">
        <f>VLOOKUP($B641, Paste!$A$3:$H$933, 8, FALSE)</f>
        <v>BUF</v>
      </c>
      <c r="H641" s="71">
        <f>VLOOKUP($B641, Paste!$A$3:$H$933, 2, FALSE)</f>
        <v>46</v>
      </c>
      <c r="I641" s="71">
        <f>VLOOKUP($B641, Paste!$A$3:$H$933, 3, FALSE)</f>
        <v>1.3683257918552036</v>
      </c>
      <c r="J641" s="71">
        <f t="shared" si="9"/>
        <v>10.058888516755907</v>
      </c>
      <c r="K641" s="71">
        <f>VLOOKUP($B641, Paste!$A$3:$H$933, 4, FALSE)</f>
        <v>11.427214308611111</v>
      </c>
      <c r="L641" s="11" t="str">
        <f>IF(ISBLANK(VLOOKUP(B641, 'SOG&amp;PlusMinus'!$B$7:$E$912, 3, FALSE)), "", VLOOKUP(B641,'SOG&amp;PlusMinus'!$B$7:$E$912, 3, FALSE))</f>
        <v>C</v>
      </c>
      <c r="M641" s="11" t="str">
        <f>IF(ISBLANK(VLOOKUP(B641, 'SOG&amp;PlusMinus'!$B$7:$E$912, 4, FALSE)), "", VLOOKUP(B641, 'SOG&amp;PlusMinus'!$B$7:$E$912, 4, FALSE))</f>
        <v/>
      </c>
      <c r="N641" s="71">
        <f>VLOOKUP($B641, Paste!$A$3:$H$933, 5, FALSE)</f>
        <v>23</v>
      </c>
      <c r="O641" s="11">
        <f>IF(ISERROR(VLOOKUP(B641, Paste!$AB$3:$AE$2349, 3, FALSE)), "", VLOOKUP(B641, Paste!$AB$3:$AE$2349, 3, FALSE))</f>
        <v>35</v>
      </c>
      <c r="P641" s="11">
        <f>IF(ISERROR(VLOOKUP(B641, Paste!$AB$3:$AC$2343, 2, FALSE)), "", VLOOKUP(B641, Paste!$AB$3:$AC$2343, 2, FALSE))</f>
        <v>69</v>
      </c>
      <c r="Q641" s="11">
        <f>IF(ISERROR(VLOOKUP(B641, Paste!$AB$3:$AE$2349, 4, FALSE)), "", VLOOKUP(B641, Paste!$AB$3:$AE$2349, 4, FALSE))</f>
        <v>55</v>
      </c>
      <c r="R641" s="11" t="str">
        <f>IF(ISERROR(VLOOKUP(B641, Paste!$N$3:$N$250, 1, FALSE)), "", VLOOKUP(B641, Paste!$N$3:$O$250, 2, FALSE))</f>
        <v/>
      </c>
      <c r="S641" s="27">
        <f>VLOOKUP($B641, Paste!$W$3:$Z$10064, IF($H$4="Cap Hit",3, IF($H$4="AAV", 4, 2)), FALSE)</f>
        <v>2.2000000000000002</v>
      </c>
      <c r="T641" s="11" t="str">
        <f>IF(ISERROR(VLOOKUP(B641, Paste!$Q$3:$Q$245, 1, FALSE)), "", VLOOKUP(B641, Paste!$Q$3:$R$245, 2, FALSE))</f>
        <v>Y</v>
      </c>
      <c r="U641" s="18" t="str">
        <f>IF(VLOOKUP(B641, 'Points&amp;Potential'!$B$7:$O$943, 14, FALSE)=0, "", VLOOKUP(B641, 'Points&amp;Potential'!$B$7:$O$943, 14, FALSE))</f>
        <v/>
      </c>
      <c r="V641" s="7" t="str">
        <f>IF(ISERROR(VLOOKUP(B641, Paste!$T$3:$T$1045, 1, FALSE)), "", VLOOKUP(B641, Paste!$T$3:$U$1144, 2, FALSE))</f>
        <v/>
      </c>
    </row>
    <row r="642" spans="1:22">
      <c r="A642" s="11">
        <v>636</v>
      </c>
      <c r="B642" s="67" t="s">
        <v>666</v>
      </c>
      <c r="C642" s="11">
        <f>VLOOKUP(B642, Paste!$AG$3:$AH$2083, 2, FALSE)</f>
        <v>30.6</v>
      </c>
      <c r="D642" s="11" t="str">
        <f>VLOOKUP($B642, Paste!$A$3:$H$933, 6, FALSE)</f>
        <v>LW</v>
      </c>
      <c r="E642" s="11" t="str">
        <f>IFERROR(VLOOKUP($B642, Paste!$J$3:$L$933, 3, FALSE), "")</f>
        <v/>
      </c>
      <c r="F642" s="11" t="str">
        <f>IFERROR(VLOOKUP($B642, Paste!$J$3:$L$933, 2, FALSE), "")</f>
        <v/>
      </c>
      <c r="G642" s="11" t="str">
        <f>VLOOKUP($B642, Paste!$A$3:$H$933, 8, FALSE)</f>
        <v>CHI</v>
      </c>
      <c r="H642" s="71">
        <f>VLOOKUP($B642, Paste!$A$3:$H$933, 2, FALSE)</f>
        <v>73.333333333333329</v>
      </c>
      <c r="I642" s="71">
        <f>VLOOKUP($B642, Paste!$A$3:$H$933, 3, FALSE)</f>
        <v>6.8674741108255235</v>
      </c>
      <c r="J642" s="71">
        <f t="shared" si="9"/>
        <v>4.5055318151004036</v>
      </c>
      <c r="K642" s="71">
        <f>VLOOKUP($B642, Paste!$A$3:$H$933, 4, FALSE)</f>
        <v>11.373005925925927</v>
      </c>
      <c r="L642" s="11" t="str">
        <f>IF(ISBLANK(VLOOKUP(B642, 'SOG&amp;PlusMinus'!$B$7:$E$912, 3, FALSE)), "", VLOOKUP(B642,'SOG&amp;PlusMinus'!$B$7:$E$912, 3, FALSE))</f>
        <v>D</v>
      </c>
      <c r="M642" s="11" t="str">
        <f>IF(ISBLANK(VLOOKUP(B642, 'SOG&amp;PlusMinus'!$B$7:$E$912, 4, FALSE)), "", VLOOKUP(B642, 'SOG&amp;PlusMinus'!$B$7:$E$912, 4, FALSE))</f>
        <v/>
      </c>
      <c r="N642" s="71">
        <f>VLOOKUP($B642, Paste!$A$3:$H$933, 5, FALSE)</f>
        <v>58.940809968847347</v>
      </c>
      <c r="O642" s="11">
        <f>IF(ISERROR(VLOOKUP(B642, Paste!$AB$3:$AE$2349, 3, FALSE)), "", VLOOKUP(B642, Paste!$AB$3:$AE$2349, 3, FALSE))</f>
        <v>196</v>
      </c>
      <c r="P642" s="11">
        <f>IF(ISERROR(VLOOKUP(B642, Paste!$AB$3:$AC$2343, 2, FALSE)), "", VLOOKUP(B642, Paste!$AB$3:$AC$2343, 2, FALSE))</f>
        <v>26</v>
      </c>
      <c r="Q642" s="11">
        <f>IF(ISERROR(VLOOKUP(B642, Paste!$AB$3:$AE$2349, 4, FALSE)), "", VLOOKUP(B642, Paste!$AB$3:$AE$2349, 4, FALSE))</f>
        <v>73</v>
      </c>
      <c r="R642" s="11" t="str">
        <f>IF(ISERROR(VLOOKUP(B642, Paste!$N$3:$N$250, 1, FALSE)), "", VLOOKUP(B642, Paste!$N$3:$O$250, 2, FALSE))</f>
        <v/>
      </c>
      <c r="S642" s="27">
        <f>VLOOKUP($B642, Paste!$W$3:$Z$10064, IF($H$4="Cap Hit",3, IF($H$4="AAV", 4, 2)), FALSE)</f>
        <v>3</v>
      </c>
      <c r="T642" s="11" t="str">
        <f>IF(ISERROR(VLOOKUP(B642, Paste!$Q$3:$Q$245, 1, FALSE)), "", VLOOKUP(B642, Paste!$Q$3:$R$245, 2, FALSE))</f>
        <v/>
      </c>
      <c r="U642" s="18" t="str">
        <f>IF(VLOOKUP(B642, 'Points&amp;Potential'!$B$7:$O$943, 14, FALSE)=0, "", VLOOKUP(B642, 'Points&amp;Potential'!$B$7:$O$943, 14, FALSE))</f>
        <v/>
      </c>
      <c r="V642" s="7" t="str">
        <f>IF(ISERROR(VLOOKUP(B642, Paste!$T$3:$T$1045, 1, FALSE)), "", VLOOKUP(B642, Paste!$T$3:$U$1144, 2, FALSE))</f>
        <v/>
      </c>
    </row>
    <row r="643" spans="1:22">
      <c r="A643" s="11">
        <v>637</v>
      </c>
      <c r="B643" s="67" t="s">
        <v>667</v>
      </c>
      <c r="C643" s="11">
        <f>VLOOKUP(B643, Paste!$AG$3:$AH$2083, 2, FALSE)</f>
        <v>24.1</v>
      </c>
      <c r="D643" s="11" t="str">
        <f>VLOOKUP($B643, Paste!$A$3:$H$933, 6, FALSE)</f>
        <v>LW</v>
      </c>
      <c r="E643" s="11">
        <f>IFERROR(VLOOKUP($B643, Paste!$J$3:$L$933, 3, FALSE), "")</f>
        <v>36</v>
      </c>
      <c r="F643" s="11">
        <f>IFERROR(VLOOKUP($B643, Paste!$J$3:$L$933, 2, FALSE), "")</f>
        <v>65</v>
      </c>
      <c r="G643" s="11" t="str">
        <f>VLOOKUP($B643, Paste!$A$3:$H$933, 8, FALSE)</f>
        <v>BOS</v>
      </c>
      <c r="H643" s="71">
        <f>VLOOKUP($B643, Paste!$A$3:$H$933, 2, FALSE)</f>
        <v>42</v>
      </c>
      <c r="I643" s="71">
        <f>VLOOKUP($B643, Paste!$A$3:$H$933, 3, FALSE)</f>
        <v>4.0231442886615296</v>
      </c>
      <c r="J643" s="71">
        <f t="shared" si="9"/>
        <v>7.330982586338469</v>
      </c>
      <c r="K643" s="71">
        <f>VLOOKUP($B643, Paste!$A$3:$H$933, 4, FALSE)</f>
        <v>11.354126874999999</v>
      </c>
      <c r="L643" s="11" t="str">
        <f>IF(ISBLANK(VLOOKUP(B643, 'SOG&amp;PlusMinus'!$B$7:$E$912, 3, FALSE)), "", VLOOKUP(B643,'SOG&amp;PlusMinus'!$B$7:$E$912, 3, FALSE))</f>
        <v>C</v>
      </c>
      <c r="M643" s="11">
        <f>IF(ISBLANK(VLOOKUP(B643, 'SOG&amp;PlusMinus'!$B$7:$E$912, 4, FALSE)), "", VLOOKUP(B643, 'SOG&amp;PlusMinus'!$B$7:$E$912, 4, FALSE))</f>
        <v>2</v>
      </c>
      <c r="N643" s="71">
        <f>VLOOKUP($B643, Paste!$A$3:$H$933, 5, FALSE)</f>
        <v>6.3</v>
      </c>
      <c r="O643" s="11">
        <f>IF(ISERROR(VLOOKUP(B643, Paste!$AB$3:$AE$2349, 3, FALSE)), "", VLOOKUP(B643, Paste!$AB$3:$AE$2349, 3, FALSE))</f>
        <v>16</v>
      </c>
      <c r="P643" s="11">
        <f>IF(ISERROR(VLOOKUP(B643, Paste!$AB$3:$AC$2343, 2, FALSE)), "", VLOOKUP(B643, Paste!$AB$3:$AC$2343, 2, FALSE))</f>
        <v>18</v>
      </c>
      <c r="Q643" s="11">
        <f>IF(ISERROR(VLOOKUP(B643, Paste!$AB$3:$AE$2349, 4, FALSE)), "", VLOOKUP(B643, Paste!$AB$3:$AE$2349, 4, FALSE))</f>
        <v>42</v>
      </c>
      <c r="R643" s="11" t="str">
        <f>IF(ISERROR(VLOOKUP(B643, Paste!$N$3:$N$250, 1, FALSE)), "", VLOOKUP(B643, Paste!$N$3:$O$250, 2, FALSE))</f>
        <v/>
      </c>
      <c r="S643" s="27">
        <f>VLOOKUP($B643, Paste!$W$3:$Z$10064, IF($H$4="Cap Hit",3, IF($H$4="AAV", 4, 2)), FALSE)</f>
        <v>0.95</v>
      </c>
      <c r="T643" s="11" t="str">
        <f>IF(ISERROR(VLOOKUP(B643, Paste!$Q$3:$Q$245, 1, FALSE)), "", VLOOKUP(B643, Paste!$Q$3:$R$245, 2, FALSE))</f>
        <v/>
      </c>
      <c r="U643" s="18" t="str">
        <f>IF(VLOOKUP(B643, 'Points&amp;Potential'!$B$7:$O$943, 14, FALSE)=0, "", VLOOKUP(B643, 'Points&amp;Potential'!$B$7:$O$943, 14, FALSE))</f>
        <v/>
      </c>
      <c r="V643" s="7" t="str">
        <f>IF(ISERROR(VLOOKUP(B643, Paste!$T$3:$T$1045, 1, FALSE)), "", VLOOKUP(B643, Paste!$T$3:$U$1144, 2, FALSE))</f>
        <v/>
      </c>
    </row>
    <row r="644" spans="1:22">
      <c r="A644" s="11">
        <v>638</v>
      </c>
      <c r="B644" s="67" t="s">
        <v>668</v>
      </c>
      <c r="C644" s="11">
        <f>VLOOKUP(B644, Paste!$AG$3:$AH$2083, 2, FALSE)</f>
        <v>22.4</v>
      </c>
      <c r="D644" s="11" t="str">
        <f>VLOOKUP($B644, Paste!$A$3:$H$933, 6, FALSE)</f>
        <v>RD</v>
      </c>
      <c r="E644" s="11">
        <f>IFERROR(VLOOKUP($B644, Paste!$J$3:$L$933, 3, FALSE), "")</f>
        <v>30</v>
      </c>
      <c r="F644" s="11">
        <f>IFERROR(VLOOKUP($B644, Paste!$J$3:$L$933, 2, FALSE), "")</f>
        <v>40</v>
      </c>
      <c r="G644" s="11" t="str">
        <f>VLOOKUP($B644, Paste!$A$3:$H$933, 8, FALSE)</f>
        <v>UTA</v>
      </c>
      <c r="H644" s="71">
        <f>VLOOKUP($B644, Paste!$A$3:$H$933, 2, FALSE)</f>
        <v>60</v>
      </c>
      <c r="I644" s="71">
        <f>VLOOKUP($B644, Paste!$A$3:$H$933, 3, FALSE)</f>
        <v>1.6568627450980391</v>
      </c>
      <c r="J644" s="71">
        <f t="shared" si="9"/>
        <v>9.4771372549019617</v>
      </c>
      <c r="K644" s="71">
        <f>VLOOKUP($B644, Paste!$A$3:$H$933, 4, FALSE)</f>
        <v>11.134</v>
      </c>
      <c r="L644" s="11" t="str">
        <f>IF(ISBLANK(VLOOKUP(B644, 'SOG&amp;PlusMinus'!$B$7:$E$912, 3, FALSE)), "", VLOOKUP(B644,'SOG&amp;PlusMinus'!$B$7:$E$912, 3, FALSE))</f>
        <v>C</v>
      </c>
      <c r="M644" s="11" t="str">
        <f>IF(ISBLANK(VLOOKUP(B644, 'SOG&amp;PlusMinus'!$B$7:$E$912, 4, FALSE)), "", VLOOKUP(B644, 'SOG&amp;PlusMinus'!$B$7:$E$912, 4, FALSE))</f>
        <v/>
      </c>
      <c r="N644" s="71">
        <f>VLOOKUP($B644, Paste!$A$3:$H$933, 5, FALSE)</f>
        <v>88</v>
      </c>
      <c r="O644" s="11">
        <f>IF(ISERROR(VLOOKUP(B644, Paste!$AB$3:$AE$2349, 3, FALSE)), "", VLOOKUP(B644, Paste!$AB$3:$AE$2349, 3, FALSE))</f>
        <v>96</v>
      </c>
      <c r="P644" s="11">
        <f>IF(ISERROR(VLOOKUP(B644, Paste!$AB$3:$AC$2343, 2, FALSE)), "", VLOOKUP(B644, Paste!$AB$3:$AC$2343, 2, FALSE))</f>
        <v>60</v>
      </c>
      <c r="Q644" s="11">
        <f>IF(ISERROR(VLOOKUP(B644, Paste!$AB$3:$AE$2349, 4, FALSE)), "", VLOOKUP(B644, Paste!$AB$3:$AE$2349, 4, FALSE))</f>
        <v>66</v>
      </c>
      <c r="R644" s="11" t="str">
        <f>IF(ISERROR(VLOOKUP(B644, Paste!$N$3:$N$250, 1, FALSE)), "", VLOOKUP(B644, Paste!$N$3:$O$250, 2, FALSE))</f>
        <v/>
      </c>
      <c r="S644" s="27">
        <f>VLOOKUP($B644, Paste!$W$3:$Z$10064, IF($H$4="Cap Hit",3, IF($H$4="AAV", 4, 2)), FALSE)</f>
        <v>0.88666599999999995</v>
      </c>
      <c r="T644" s="11" t="str">
        <f>IF(ISERROR(VLOOKUP(B644, Paste!$Q$3:$Q$245, 1, FALSE)), "", VLOOKUP(B644, Paste!$Q$3:$R$245, 2, FALSE))</f>
        <v/>
      </c>
      <c r="U644" s="18" t="str">
        <f>IF(VLOOKUP(B644, 'Points&amp;Potential'!$B$7:$O$943, 14, FALSE)=0, "", VLOOKUP(B644, 'Points&amp;Potential'!$B$7:$O$943, 14, FALSE))</f>
        <v/>
      </c>
      <c r="V644" s="7" t="str">
        <f>IF(ISERROR(VLOOKUP(B644, Paste!$T$3:$T$1045, 1, FALSE)), "", VLOOKUP(B644, Paste!$T$3:$U$1144, 2, FALSE))</f>
        <v>Y</v>
      </c>
    </row>
    <row r="645" spans="1:22">
      <c r="A645" s="11">
        <v>639</v>
      </c>
      <c r="B645" s="67" t="s">
        <v>669</v>
      </c>
      <c r="C645" s="11">
        <f>VLOOKUP(B645, Paste!$AG$3:$AH$2083, 2, FALSE)</f>
        <v>33</v>
      </c>
      <c r="D645" s="11" t="str">
        <f>VLOOKUP($B645, Paste!$A$3:$H$933, 6, FALSE)</f>
        <v>LD</v>
      </c>
      <c r="E645" s="11" t="str">
        <f>IFERROR(VLOOKUP($B645, Paste!$J$3:$L$933, 3, FALSE), "")</f>
        <v/>
      </c>
      <c r="F645" s="11" t="str">
        <f>IFERROR(VLOOKUP($B645, Paste!$J$3:$L$933, 2, FALSE), "")</f>
        <v/>
      </c>
      <c r="G645" s="11" t="str">
        <f>VLOOKUP($B645, Paste!$A$3:$H$933, 8, FALSE)</f>
        <v>PHI</v>
      </c>
      <c r="H645" s="71">
        <f>VLOOKUP($B645, Paste!$A$3:$H$933, 2, FALSE)</f>
        <v>78</v>
      </c>
      <c r="I645" s="71">
        <f>VLOOKUP($B645, Paste!$A$3:$H$933, 3, FALSE)</f>
        <v>2.7248201220989876</v>
      </c>
      <c r="J645" s="71">
        <f t="shared" si="9"/>
        <v>8.3990767529010135</v>
      </c>
      <c r="K645" s="71">
        <f>VLOOKUP($B645, Paste!$A$3:$H$933, 4, FALSE)</f>
        <v>11.123896875000002</v>
      </c>
      <c r="L645" s="11" t="str">
        <f>IF(ISBLANK(VLOOKUP(B645, 'SOG&amp;PlusMinus'!$B$7:$E$912, 3, FALSE)), "", VLOOKUP(B645,'SOG&amp;PlusMinus'!$B$7:$E$912, 3, FALSE))</f>
        <v>C</v>
      </c>
      <c r="M645" s="11" t="str">
        <f>IF(ISBLANK(VLOOKUP(B645, 'SOG&amp;PlusMinus'!$B$7:$E$912, 4, FALSE)), "", VLOOKUP(B645, 'SOG&amp;PlusMinus'!$B$7:$E$912, 4, FALSE))</f>
        <v/>
      </c>
      <c r="N645" s="71">
        <f>VLOOKUP($B645, Paste!$A$3:$H$933, 5, FALSE)</f>
        <v>52</v>
      </c>
      <c r="O645" s="11">
        <f>IF(ISERROR(VLOOKUP(B645, Paste!$AB$3:$AE$2349, 3, FALSE)), "", VLOOKUP(B645, Paste!$AB$3:$AE$2349, 3, FALSE))</f>
        <v>117</v>
      </c>
      <c r="P645" s="11">
        <f>IF(ISERROR(VLOOKUP(B645, Paste!$AB$3:$AC$2343, 2, FALSE)), "", VLOOKUP(B645, Paste!$AB$3:$AC$2343, 2, FALSE))</f>
        <v>133</v>
      </c>
      <c r="Q645" s="11">
        <f>IF(ISERROR(VLOOKUP(B645, Paste!$AB$3:$AE$2349, 4, FALSE)), "", VLOOKUP(B645, Paste!$AB$3:$AE$2349, 4, FALSE))</f>
        <v>86</v>
      </c>
      <c r="R645" s="11" t="str">
        <f>IF(ISERROR(VLOOKUP(B645, Paste!$N$3:$N$250, 1, FALSE)), "", VLOOKUP(B645, Paste!$N$3:$O$250, 2, FALSE))</f>
        <v/>
      </c>
      <c r="S645" s="27">
        <f>VLOOKUP($B645, Paste!$W$3:$Z$10064, IF($H$4="Cap Hit",3, IF($H$4="AAV", 4, 2)), FALSE)</f>
        <v>2.7</v>
      </c>
      <c r="T645" s="11" t="str">
        <f>IF(ISERROR(VLOOKUP(B645, Paste!$Q$3:$Q$245, 1, FALSE)), "", VLOOKUP(B645, Paste!$Q$3:$R$245, 2, FALSE))</f>
        <v/>
      </c>
      <c r="U645" s="18" t="str">
        <f>IF(VLOOKUP(B645, 'Points&amp;Potential'!$B$7:$O$943, 14, FALSE)=0, "", VLOOKUP(B645, 'Points&amp;Potential'!$B$7:$O$943, 14, FALSE))</f>
        <v/>
      </c>
      <c r="V645" s="7" t="str">
        <f>IF(ISERROR(VLOOKUP(B645, Paste!$T$3:$T$1045, 1, FALSE)), "", VLOOKUP(B645, Paste!$T$3:$U$1144, 2, FALSE))</f>
        <v/>
      </c>
    </row>
    <row r="646" spans="1:22">
      <c r="A646" s="11">
        <v>640</v>
      </c>
      <c r="B646" s="67" t="s">
        <v>670</v>
      </c>
      <c r="C646" s="11">
        <f>VLOOKUP(B646, Paste!$AG$3:$AH$2083, 2, FALSE)</f>
        <v>26.9</v>
      </c>
      <c r="D646" s="11" t="str">
        <f>VLOOKUP($B646, Paste!$A$3:$H$933, 6, FALSE)</f>
        <v>RW</v>
      </c>
      <c r="E646" s="11" t="str">
        <f>IFERROR(VLOOKUP($B646, Paste!$J$3:$L$933, 3, FALSE), "")</f>
        <v/>
      </c>
      <c r="F646" s="11" t="str">
        <f>IFERROR(VLOOKUP($B646, Paste!$J$3:$L$933, 2, FALSE), "")</f>
        <v/>
      </c>
      <c r="G646" s="11" t="str">
        <f>VLOOKUP($B646, Paste!$A$3:$H$933, 8, FALSE)</f>
        <v>VGK</v>
      </c>
      <c r="H646" s="71">
        <f>VLOOKUP($B646, Paste!$A$3:$H$933, 2, FALSE)</f>
        <v>63</v>
      </c>
      <c r="I646" s="71">
        <f>VLOOKUP($B646, Paste!$A$3:$H$933, 3, FALSE)</f>
        <v>8.5943203138325082</v>
      </c>
      <c r="J646" s="71">
        <f t="shared" si="9"/>
        <v>2.4970484361674945</v>
      </c>
      <c r="K646" s="71">
        <f>VLOOKUP($B646, Paste!$A$3:$H$933, 4, FALSE)</f>
        <v>11.091368750000003</v>
      </c>
      <c r="L646" s="11" t="str">
        <f>IF(ISBLANK(VLOOKUP(B646, 'SOG&amp;PlusMinus'!$B$7:$E$912, 3, FALSE)), "", VLOOKUP(B646,'SOG&amp;PlusMinus'!$B$7:$E$912, 3, FALSE))</f>
        <v>C</v>
      </c>
      <c r="M646" s="11" t="str">
        <f>IF(ISBLANK(VLOOKUP(B646, 'SOG&amp;PlusMinus'!$B$7:$E$912, 4, FALSE)), "", VLOOKUP(B646, 'SOG&amp;PlusMinus'!$B$7:$E$912, 4, FALSE))</f>
        <v/>
      </c>
      <c r="N646" s="71">
        <f>VLOOKUP($B646, Paste!$A$3:$H$933, 5, FALSE)</f>
        <v>10.022727272727273</v>
      </c>
      <c r="O646" s="11">
        <f>IF(ISERROR(VLOOKUP(B646, Paste!$AB$3:$AE$2349, 3, FALSE)), "", VLOOKUP(B646, Paste!$AB$3:$AE$2349, 3, FALSE))</f>
        <v>244</v>
      </c>
      <c r="P646" s="11">
        <f>IF(ISERROR(VLOOKUP(B646, Paste!$AB$3:$AC$2343, 2, FALSE)), "", VLOOKUP(B646, Paste!$AB$3:$AC$2343, 2, FALSE))</f>
        <v>34</v>
      </c>
      <c r="Q646" s="11">
        <f>IF(ISERROR(VLOOKUP(B646, Paste!$AB$3:$AE$2349, 4, FALSE)), "", VLOOKUP(B646, Paste!$AB$3:$AE$2349, 4, FALSE))</f>
        <v>63</v>
      </c>
      <c r="R646" s="11" t="str">
        <f>IF(ISERROR(VLOOKUP(B646, Paste!$N$3:$N$250, 1, FALSE)), "", VLOOKUP(B646, Paste!$N$3:$O$250, 2, FALSE))</f>
        <v/>
      </c>
      <c r="S646" s="27">
        <f>VLOOKUP($B646, Paste!$W$3:$Z$10064, IF($H$4="Cap Hit",3, IF($H$4="AAV", 4, 2)), FALSE)</f>
        <v>0.875</v>
      </c>
      <c r="T646" s="11" t="str">
        <f>IF(ISERROR(VLOOKUP(B646, Paste!$Q$3:$Q$245, 1, FALSE)), "", VLOOKUP(B646, Paste!$Q$3:$R$245, 2, FALSE))</f>
        <v/>
      </c>
      <c r="U646" s="18" t="str">
        <f>IF(VLOOKUP(B646, 'Points&amp;Potential'!$B$7:$O$943, 14, FALSE)=0, "", VLOOKUP(B646, 'Points&amp;Potential'!$B$7:$O$943, 14, FALSE))</f>
        <v/>
      </c>
      <c r="V646" s="7" t="str">
        <f>IF(ISERROR(VLOOKUP(B646, Paste!$T$3:$T$1045, 1, FALSE)), "", VLOOKUP(B646, Paste!$T$3:$U$1144, 2, FALSE))</f>
        <v/>
      </c>
    </row>
    <row r="647" spans="1:22">
      <c r="A647" s="11">
        <v>641</v>
      </c>
      <c r="B647" s="10" t="s">
        <v>671</v>
      </c>
      <c r="C647" s="11">
        <f>VLOOKUP(B647, Paste!$AG$3:$AH$2083, 2, FALSE)</f>
        <v>23.7</v>
      </c>
      <c r="D647" s="11" t="str">
        <f>VLOOKUP($B647, Paste!$A$3:$H$933, 6, FALSE)</f>
        <v>C</v>
      </c>
      <c r="E647" s="11" t="str">
        <f>IFERROR(VLOOKUP($B647, Paste!$J$3:$L$933, 3, FALSE), "")</f>
        <v/>
      </c>
      <c r="F647" s="11" t="str">
        <f>IFERROR(VLOOKUP($B647, Paste!$J$3:$L$933, 2, FALSE), "")</f>
        <v/>
      </c>
      <c r="G647" s="11" t="str">
        <f>VLOOKUP($B647, Paste!$A$3:$H$933, 8, FALSE)</f>
        <v>CGY</v>
      </c>
      <c r="H647" s="71">
        <f>VLOOKUP($B647, Paste!$A$3:$H$933, 2, FALSE)</f>
        <v>67</v>
      </c>
      <c r="I647" s="71">
        <f>VLOOKUP($B647, Paste!$A$3:$H$933, 3, FALSE)</f>
        <v>7.5039999999999996</v>
      </c>
      <c r="J647" s="71">
        <f t="shared" ref="J647:J710" si="10">K647-I647</f>
        <v>3.5845000000000002</v>
      </c>
      <c r="K647" s="71">
        <f>VLOOKUP($B647, Paste!$A$3:$H$933, 4, FALSE)</f>
        <v>11.0885</v>
      </c>
      <c r="L647" s="11" t="str">
        <f>IF(ISBLANK(VLOOKUP(B647, 'SOG&amp;PlusMinus'!$B$7:$E$912, 3, FALSE)), "", VLOOKUP(B647,'SOG&amp;PlusMinus'!$B$7:$E$912, 3, FALSE))</f>
        <v>C</v>
      </c>
      <c r="M647" s="11" t="str">
        <f>IF(ISBLANK(VLOOKUP(B647, 'SOG&amp;PlusMinus'!$B$7:$E$912, 4, FALSE)), "", VLOOKUP(B647, 'SOG&amp;PlusMinus'!$B$7:$E$912, 4, FALSE))</f>
        <v/>
      </c>
      <c r="N647" s="71">
        <f>VLOOKUP($B647, Paste!$A$3:$H$933, 5, FALSE)</f>
        <v>33.5</v>
      </c>
      <c r="O647" s="11">
        <f>IF(ISERROR(VLOOKUP(B647, Paste!$AB$3:$AE$2349, 3, FALSE)), "", VLOOKUP(B647, Paste!$AB$3:$AE$2349, 3, FALSE))</f>
        <v>45</v>
      </c>
      <c r="P647" s="11">
        <f>IF(ISERROR(VLOOKUP(B647, Paste!$AB$3:$AC$2343, 2, FALSE)), "", VLOOKUP(B647, Paste!$AB$3:$AC$2343, 2, FALSE))</f>
        <v>47</v>
      </c>
      <c r="Q647" s="11">
        <f>IF(ISERROR(VLOOKUP(B647, Paste!$AB$3:$AE$2349, 4, FALSE)), "", VLOOKUP(B647, Paste!$AB$3:$AE$2349, 4, FALSE))</f>
        <v>54</v>
      </c>
      <c r="R647" s="11" t="str">
        <f>IF(ISERROR(VLOOKUP(B647, Paste!$N$3:$N$250, 1, FALSE)), "", VLOOKUP(B647, Paste!$N$3:$O$250, 2, FALSE))</f>
        <v/>
      </c>
      <c r="S647" s="27" t="e">
        <f>VLOOKUP($B647, Paste!$W$3:$Z$10064, IF($H$4="Cap Hit",3, IF($H$4="AAV", 4, 2)), FALSE)</f>
        <v>#N/A</v>
      </c>
      <c r="T647" s="11" t="str">
        <f>IF(ISERROR(VLOOKUP(B647, Paste!$Q$3:$Q$245, 1, FALSE)), "", VLOOKUP(B647, Paste!$Q$3:$R$245, 2, FALSE))</f>
        <v/>
      </c>
      <c r="U647" s="18" t="str">
        <f>IF(VLOOKUP(B647, 'Points&amp;Potential'!$B$7:$O$943, 14, FALSE)=0, "", VLOOKUP(B647, 'Points&amp;Potential'!$B$7:$O$943, 14, FALSE))</f>
        <v/>
      </c>
      <c r="V647" s="7" t="str">
        <f>IF(ISERROR(VLOOKUP(B647, Paste!$T$3:$T$1045, 1, FALSE)), "", VLOOKUP(B647, Paste!$T$3:$U$1144, 2, FALSE))</f>
        <v>Y</v>
      </c>
    </row>
    <row r="648" spans="1:22">
      <c r="A648" s="11">
        <v>642</v>
      </c>
      <c r="B648" s="67" t="s">
        <v>672</v>
      </c>
      <c r="C648" s="11">
        <f>VLOOKUP(B648, Paste!$AG$3:$AH$2083, 2, FALSE)</f>
        <v>28.5</v>
      </c>
      <c r="D648" s="11" t="str">
        <f>VLOOKUP($B648, Paste!$A$3:$H$933, 6, FALSE)</f>
        <v>C</v>
      </c>
      <c r="E648" s="11" t="str">
        <f>IFERROR(VLOOKUP($B648, Paste!$J$3:$L$933, 3, FALSE), "")</f>
        <v/>
      </c>
      <c r="F648" s="11" t="str">
        <f>IFERROR(VLOOKUP($B648, Paste!$J$3:$L$933, 2, FALSE), "")</f>
        <v/>
      </c>
      <c r="G648" s="11" t="str">
        <f>VLOOKUP($B648, Paste!$A$3:$H$933, 8, FALSE)</f>
        <v>UFA</v>
      </c>
      <c r="H648" s="71">
        <f>VLOOKUP($B648, Paste!$A$3:$H$933, 2, FALSE)</f>
        <v>73.333333333333329</v>
      </c>
      <c r="I648" s="71">
        <f>VLOOKUP($B648, Paste!$A$3:$H$933, 3, FALSE)</f>
        <v>7.8901554588382536</v>
      </c>
      <c r="J648" s="71">
        <f t="shared" si="10"/>
        <v>3.1710727819024855</v>
      </c>
      <c r="K648" s="71">
        <f>VLOOKUP($B648, Paste!$A$3:$H$933, 4, FALSE)</f>
        <v>11.061228240740739</v>
      </c>
      <c r="L648" s="11" t="str">
        <f>IF(ISBLANK(VLOOKUP(B648, 'SOG&amp;PlusMinus'!$B$7:$E$912, 3, FALSE)), "", VLOOKUP(B648,'SOG&amp;PlusMinus'!$B$7:$E$912, 3, FALSE))</f>
        <v>C</v>
      </c>
      <c r="M648" s="11" t="str">
        <f>IF(ISBLANK(VLOOKUP(B648, 'SOG&amp;PlusMinus'!$B$7:$E$912, 4, FALSE)), "", VLOOKUP(B648, 'SOG&amp;PlusMinus'!$B$7:$E$912, 4, FALSE))</f>
        <v/>
      </c>
      <c r="N648" s="71">
        <f>VLOOKUP($B648, Paste!$A$3:$H$933, 5, FALSE)</f>
        <v>63.395638629283489</v>
      </c>
      <c r="O648" s="11" t="str">
        <f>IF(ISERROR(VLOOKUP(B648, Paste!$AB$3:$AE$2349, 3, FALSE)), "", VLOOKUP(B648, Paste!$AB$3:$AE$2349, 3, FALSE))</f>
        <v/>
      </c>
      <c r="P648" s="11" t="str">
        <f>IF(ISERROR(VLOOKUP(B648, Paste!$AB$3:$AC$2343, 2, FALSE)), "", VLOOKUP(B648, Paste!$AB$3:$AC$2343, 2, FALSE))</f>
        <v/>
      </c>
      <c r="Q648" s="11" t="str">
        <f>IF(ISERROR(VLOOKUP(B648, Paste!$AB$3:$AE$2349, 4, FALSE)), "", VLOOKUP(B648, Paste!$AB$3:$AE$2349, 4, FALSE))</f>
        <v/>
      </c>
      <c r="R648" s="11" t="str">
        <f>IF(ISERROR(VLOOKUP(B648, Paste!$N$3:$N$250, 1, FALSE)), "", VLOOKUP(B648, Paste!$N$3:$O$250, 2, FALSE))</f>
        <v/>
      </c>
      <c r="S648" s="27" t="e">
        <f>VLOOKUP($B648, Paste!$W$3:$Z$10064, IF($H$4="Cap Hit",3, IF($H$4="AAV", 4, 2)), FALSE)</f>
        <v>#N/A</v>
      </c>
      <c r="T648" s="11" t="str">
        <f>IF(ISERROR(VLOOKUP(B648, Paste!$Q$3:$Q$245, 1, FALSE)), "", VLOOKUP(B648, Paste!$Q$3:$R$245, 2, FALSE))</f>
        <v/>
      </c>
      <c r="U648" s="18" t="str">
        <f>IF(VLOOKUP(B648, 'Points&amp;Potential'!$B$7:$O$943, 14, FALSE)=0, "", VLOOKUP(B648, 'Points&amp;Potential'!$B$7:$O$943, 14, FALSE))</f>
        <v/>
      </c>
      <c r="V648" s="7" t="str">
        <f>IF(ISERROR(VLOOKUP(B648, Paste!$T$3:$T$1045, 1, FALSE)), "", VLOOKUP(B648, Paste!$T$3:$U$1144, 2, FALSE))</f>
        <v/>
      </c>
    </row>
    <row r="649" spans="1:22">
      <c r="A649" s="11">
        <v>643</v>
      </c>
      <c r="B649" s="67" t="s">
        <v>673</v>
      </c>
      <c r="C649" s="11">
        <f>VLOOKUP(B649, Paste!$AG$3:$AH$2083, 2, FALSE)</f>
        <v>24.6</v>
      </c>
      <c r="D649" s="11" t="str">
        <f>VLOOKUP($B649, Paste!$A$3:$H$933, 6, FALSE)</f>
        <v>RD</v>
      </c>
      <c r="E649" s="11">
        <f>IFERROR(VLOOKUP($B649, Paste!$J$3:$L$933, 3, FALSE), "")</f>
        <v>30</v>
      </c>
      <c r="F649" s="11">
        <f>IFERROR(VLOOKUP($B649, Paste!$J$3:$L$933, 2, FALSE), "")</f>
        <v>45</v>
      </c>
      <c r="G649" s="11" t="str">
        <f>VLOOKUP($B649, Paste!$A$3:$H$933, 8, FALSE)</f>
        <v>NSH</v>
      </c>
      <c r="H649" s="71">
        <f>VLOOKUP($B649, Paste!$A$3:$H$933, 2, FALSE)</f>
        <v>68</v>
      </c>
      <c r="I649" s="71">
        <f>VLOOKUP($B649, Paste!$A$3:$H$933, 3, FALSE)</f>
        <v>4.0516791869200182</v>
      </c>
      <c r="J649" s="71">
        <f t="shared" si="10"/>
        <v>6.966828313079982</v>
      </c>
      <c r="K649" s="71">
        <f>VLOOKUP($B649, Paste!$A$3:$H$933, 4, FALSE)</f>
        <v>11.0185075</v>
      </c>
      <c r="L649" s="11" t="str">
        <f>IF(ISBLANK(VLOOKUP(B649, 'SOG&amp;PlusMinus'!$B$7:$E$912, 3, FALSE)), "", VLOOKUP(B649,'SOG&amp;PlusMinus'!$B$7:$E$912, 3, FALSE))</f>
        <v>C</v>
      </c>
      <c r="M649" s="11" t="str">
        <f>IF(ISBLANK(VLOOKUP(B649, 'SOG&amp;PlusMinus'!$B$7:$E$912, 4, FALSE)), "", VLOOKUP(B649, 'SOG&amp;PlusMinus'!$B$7:$E$912, 4, FALSE))</f>
        <v/>
      </c>
      <c r="N649" s="71">
        <f>VLOOKUP($B649, Paste!$A$3:$H$933, 5, FALSE)</f>
        <v>23.506172839506171</v>
      </c>
      <c r="O649" s="11">
        <f>IF(ISERROR(VLOOKUP(B649, Paste!$AB$3:$AE$2349, 3, FALSE)), "", VLOOKUP(B649, Paste!$AB$3:$AE$2349, 3, FALSE))</f>
        <v>58</v>
      </c>
      <c r="P649" s="11">
        <f>IF(ISERROR(VLOOKUP(B649, Paste!$AB$3:$AC$2343, 2, FALSE)), "", VLOOKUP(B649, Paste!$AB$3:$AC$2343, 2, FALSE))</f>
        <v>84</v>
      </c>
      <c r="Q649" s="11">
        <f>IF(ISERROR(VLOOKUP(B649, Paste!$AB$3:$AE$2349, 4, FALSE)), "", VLOOKUP(B649, Paste!$AB$3:$AE$2349, 4, FALSE))</f>
        <v>61</v>
      </c>
      <c r="R649" s="11" t="str">
        <f>IF(ISERROR(VLOOKUP(B649, Paste!$N$3:$N$250, 1, FALSE)), "", VLOOKUP(B649, Paste!$N$3:$O$250, 2, FALSE))</f>
        <v/>
      </c>
      <c r="S649" s="27">
        <f>VLOOKUP($B649, Paste!$W$3:$Z$10064, IF($H$4="Cap Hit",3, IF($H$4="AAV", 4, 2)), FALSE)</f>
        <v>1.575</v>
      </c>
      <c r="T649" s="11" t="str">
        <f>IF(ISERROR(VLOOKUP(B649, Paste!$Q$3:$Q$245, 1, FALSE)), "", VLOOKUP(B649, Paste!$Q$3:$R$245, 2, FALSE))</f>
        <v/>
      </c>
      <c r="U649" s="18" t="str">
        <f>IF(VLOOKUP(B649, 'Points&amp;Potential'!$B$7:$O$943, 14, FALSE)=0, "", VLOOKUP(B649, 'Points&amp;Potential'!$B$7:$O$943, 14, FALSE))</f>
        <v/>
      </c>
      <c r="V649" s="7" t="str">
        <f>IF(ISERROR(VLOOKUP(B649, Paste!$T$3:$T$1045, 1, FALSE)), "", VLOOKUP(B649, Paste!$T$3:$U$1144, 2, FALSE))</f>
        <v/>
      </c>
    </row>
    <row r="650" spans="1:22">
      <c r="A650" s="11">
        <v>644</v>
      </c>
      <c r="B650" s="67" t="s">
        <v>674</v>
      </c>
      <c r="C650" s="11">
        <f>VLOOKUP(B650, Paste!$AG$3:$AH$2083, 2, FALSE)</f>
        <v>26.4</v>
      </c>
      <c r="D650" s="11" t="str">
        <f>VLOOKUP($B650, Paste!$A$3:$H$933, 6, FALSE)</f>
        <v>C</v>
      </c>
      <c r="E650" s="11">
        <f>IFERROR(VLOOKUP($B650, Paste!$J$3:$L$933, 3, FALSE), "")</f>
        <v>30</v>
      </c>
      <c r="F650" s="11">
        <f>IFERROR(VLOOKUP($B650, Paste!$J$3:$L$933, 2, FALSE), "")</f>
        <v>58</v>
      </c>
      <c r="G650" s="11" t="str">
        <f>VLOOKUP($B650, Paste!$A$3:$H$933, 8, FALSE)</f>
        <v>NYR</v>
      </c>
      <c r="H650" s="71">
        <f>VLOOKUP($B650, Paste!$A$3:$H$933, 2, FALSE)</f>
        <v>70</v>
      </c>
      <c r="I650" s="71">
        <f>VLOOKUP($B650, Paste!$A$3:$H$933, 3, FALSE)</f>
        <v>6.2650911764722288</v>
      </c>
      <c r="J650" s="71">
        <f t="shared" si="10"/>
        <v>4.7104244138055495</v>
      </c>
      <c r="K650" s="71">
        <f>VLOOKUP($B650, Paste!$A$3:$H$933, 4, FALSE)</f>
        <v>10.975515590277778</v>
      </c>
      <c r="L650" s="11" t="str">
        <f>IF(ISBLANK(VLOOKUP(B650, 'SOG&amp;PlusMinus'!$B$7:$E$912, 3, FALSE)), "", VLOOKUP(B650,'SOG&amp;PlusMinus'!$B$7:$E$912, 3, FALSE))</f>
        <v>C</v>
      </c>
      <c r="M650" s="11" t="str">
        <f>IF(ISBLANK(VLOOKUP(B650, 'SOG&amp;PlusMinus'!$B$7:$E$912, 4, FALSE)), "", VLOOKUP(B650, 'SOG&amp;PlusMinus'!$B$7:$E$912, 4, FALSE))</f>
        <v/>
      </c>
      <c r="N650" s="71">
        <f>VLOOKUP($B650, Paste!$A$3:$H$933, 5, FALSE)</f>
        <v>19.86046511627907</v>
      </c>
      <c r="O650" s="11">
        <f>IF(ISERROR(VLOOKUP(B650, Paste!$AB$3:$AE$2349, 3, FALSE)), "", VLOOKUP(B650, Paste!$AB$3:$AE$2349, 3, FALSE))</f>
        <v>172</v>
      </c>
      <c r="P650" s="11">
        <f>IF(ISERROR(VLOOKUP(B650, Paste!$AB$3:$AC$2343, 2, FALSE)), "", VLOOKUP(B650, Paste!$AB$3:$AC$2343, 2, FALSE))</f>
        <v>36</v>
      </c>
      <c r="Q650" s="11">
        <f>IF(ISERROR(VLOOKUP(B650, Paste!$AB$3:$AE$2349, 4, FALSE)), "", VLOOKUP(B650, Paste!$AB$3:$AE$2349, 4, FALSE))</f>
        <v>70</v>
      </c>
      <c r="R650" s="11" t="str">
        <f>IF(ISERROR(VLOOKUP(B650, Paste!$N$3:$N$250, 1, FALSE)), "", VLOOKUP(B650, Paste!$N$3:$O$250, 2, FALSE))</f>
        <v/>
      </c>
      <c r="S650" s="27">
        <f>VLOOKUP($B650, Paste!$W$3:$Z$10064, IF($H$4="Cap Hit",3, IF($H$4="AAV", 4, 2)), FALSE)</f>
        <v>1.2</v>
      </c>
      <c r="T650" s="11"/>
      <c r="U650" s="18" t="str">
        <f>IF(VLOOKUP(B650, 'Points&amp;Potential'!$B$7:$O$943, 14, FALSE)=0, "", VLOOKUP(B650, 'Points&amp;Potential'!$B$7:$O$943, 14, FALSE))</f>
        <v/>
      </c>
      <c r="V650" s="7" t="str">
        <f>IF(ISERROR(VLOOKUP(B650, Paste!$T$3:$T$1045, 1, FALSE)), "", VLOOKUP(B650, Paste!$T$3:$U$1144, 2, FALSE))</f>
        <v/>
      </c>
    </row>
    <row r="651" spans="1:22">
      <c r="A651" s="11">
        <v>645</v>
      </c>
      <c r="B651" s="67" t="s">
        <v>675</v>
      </c>
      <c r="C651" s="11">
        <f>VLOOKUP(B651, Paste!$AG$3:$AH$2083, 2, FALSE)</f>
        <v>34</v>
      </c>
      <c r="D651" s="11" t="str">
        <f>VLOOKUP($B651, Paste!$A$3:$H$933, 6, FALSE)</f>
        <v>RW</v>
      </c>
      <c r="E651" s="11" t="str">
        <f>IFERROR(VLOOKUP($B651, Paste!$J$3:$L$933, 3, FALSE), "")</f>
        <v/>
      </c>
      <c r="F651" s="11" t="str">
        <f>IFERROR(VLOOKUP($B651, Paste!$J$3:$L$933, 2, FALSE), "")</f>
        <v/>
      </c>
      <c r="G651" s="11" t="str">
        <f>VLOOKUP($B651, Paste!$A$3:$H$933, 8, FALSE)</f>
        <v>BUF</v>
      </c>
      <c r="H651" s="71">
        <f>VLOOKUP($B651, Paste!$A$3:$H$933, 2, FALSE)</f>
        <v>43.333333333333336</v>
      </c>
      <c r="I651" s="71">
        <f>VLOOKUP($B651, Paste!$A$3:$H$933, 3, FALSE)</f>
        <v>3.4129871515300194</v>
      </c>
      <c r="J651" s="71">
        <f t="shared" si="10"/>
        <v>7.5352878484699808</v>
      </c>
      <c r="K651" s="71">
        <f>VLOOKUP($B651, Paste!$A$3:$H$933, 4, FALSE)</f>
        <v>10.948275000000001</v>
      </c>
      <c r="L651" s="11" t="str">
        <f>IF(ISBLANK(VLOOKUP(B651, 'SOG&amp;PlusMinus'!$B$7:$E$912, 3, FALSE)), "", VLOOKUP(B651,'SOG&amp;PlusMinus'!$B$7:$E$912, 3, FALSE))</f>
        <v>C</v>
      </c>
      <c r="M651" s="11" t="str">
        <f>IF(ISBLANK(VLOOKUP(B651, 'SOG&amp;PlusMinus'!$B$7:$E$912, 4, FALSE)), "", VLOOKUP(B651, 'SOG&amp;PlusMinus'!$B$7:$E$912, 4, FALSE))</f>
        <v/>
      </c>
      <c r="N651" s="71">
        <f>VLOOKUP($B651, Paste!$A$3:$H$933, 5, FALSE)</f>
        <v>10.483870967741936</v>
      </c>
      <c r="O651" s="11">
        <f>IF(ISERROR(VLOOKUP(B651, Paste!$AB$3:$AE$2349, 3, FALSE)), "", VLOOKUP(B651, Paste!$AB$3:$AE$2349, 3, FALSE))</f>
        <v>14</v>
      </c>
      <c r="P651" s="11">
        <f>IF(ISERROR(VLOOKUP(B651, Paste!$AB$3:$AC$2343, 2, FALSE)), "", VLOOKUP(B651, Paste!$AB$3:$AC$2343, 2, FALSE))</f>
        <v>25</v>
      </c>
      <c r="Q651" s="11">
        <f>IF(ISERROR(VLOOKUP(B651, Paste!$AB$3:$AE$2349, 4, FALSE)), "", VLOOKUP(B651, Paste!$AB$3:$AE$2349, 4, FALSE))</f>
        <v>48</v>
      </c>
      <c r="R651" s="11" t="str">
        <f>IF(ISERROR(VLOOKUP(B651, Paste!$N$3:$N$250, 1, FALSE)), "", VLOOKUP(B651, Paste!$N$3:$O$250, 2, FALSE))</f>
        <v/>
      </c>
      <c r="S651" s="27">
        <f>VLOOKUP($B651, Paste!$W$3:$Z$10064, IF($H$4="Cap Hit",3, IF($H$4="AAV", 4, 2)), FALSE)</f>
        <v>0.85</v>
      </c>
      <c r="T651" s="11" t="str">
        <f>IF(ISERROR(VLOOKUP(B651, Paste!$Q$3:$Q$245, 1, FALSE)), "", VLOOKUP(B651, Paste!$Q$3:$R$245, 2, FALSE))</f>
        <v>Y</v>
      </c>
      <c r="U651" s="18" t="str">
        <f>IF(VLOOKUP(B651, 'Points&amp;Potential'!$B$7:$O$943, 14, FALSE)=0, "", VLOOKUP(B651, 'Points&amp;Potential'!$B$7:$O$943, 14, FALSE))</f>
        <v/>
      </c>
      <c r="V651" s="7" t="str">
        <f>IF(ISERROR(VLOOKUP(B651, Paste!$T$3:$T$1045, 1, FALSE)), "", VLOOKUP(B651, Paste!$T$3:$U$1144, 2, FALSE))</f>
        <v/>
      </c>
    </row>
    <row r="652" spans="1:22">
      <c r="A652" s="11">
        <v>646</v>
      </c>
      <c r="B652" s="67" t="s">
        <v>676</v>
      </c>
      <c r="C652" s="11">
        <f>VLOOKUP(B652, Paste!$AG$3:$AH$2083, 2, FALSE)</f>
        <v>24.8</v>
      </c>
      <c r="D652" s="11" t="str">
        <f>VLOOKUP($B652, Paste!$A$3:$H$933, 6, FALSE)</f>
        <v>LD</v>
      </c>
      <c r="E652" s="11" t="str">
        <f>IFERROR(VLOOKUP($B652, Paste!$J$3:$L$933, 3, FALSE), "")</f>
        <v/>
      </c>
      <c r="F652" s="11" t="str">
        <f>IFERROR(VLOOKUP($B652, Paste!$J$3:$L$933, 2, FALSE), "")</f>
        <v/>
      </c>
      <c r="G652" s="11" t="str">
        <f>VLOOKUP($B652, Paste!$A$3:$H$933, 8, FALSE)</f>
        <v>MTL</v>
      </c>
      <c r="H652" s="71">
        <f>VLOOKUP($B652, Paste!$A$3:$H$933, 2, FALSE)</f>
        <v>59</v>
      </c>
      <c r="I652" s="71">
        <f>VLOOKUP($B652, Paste!$A$3:$H$933, 3, FALSE)</f>
        <v>2.3173433454351007</v>
      </c>
      <c r="J652" s="71">
        <f t="shared" si="10"/>
        <v>8.4788953906760103</v>
      </c>
      <c r="K652" s="71">
        <f>VLOOKUP($B652, Paste!$A$3:$H$933, 4, FALSE)</f>
        <v>10.796238736111111</v>
      </c>
      <c r="L652" s="11" t="str">
        <f>IF(ISBLANK(VLOOKUP(B652, 'SOG&amp;PlusMinus'!$B$7:$E$912, 3, FALSE)), "", VLOOKUP(B652,'SOG&amp;PlusMinus'!$B$7:$E$912, 3, FALSE))</f>
        <v>C</v>
      </c>
      <c r="M652" s="11" t="str">
        <f>IF(ISBLANK(VLOOKUP(B652, 'SOG&amp;PlusMinus'!$B$7:$E$912, 4, FALSE)), "", VLOOKUP(B652, 'SOG&amp;PlusMinus'!$B$7:$E$912, 4, FALSE))</f>
        <v/>
      </c>
      <c r="N652" s="71">
        <f>VLOOKUP($B652, Paste!$A$3:$H$933, 5, FALSE)</f>
        <v>57.619883040935676</v>
      </c>
      <c r="O652" s="11">
        <f>IF(ISERROR(VLOOKUP(B652, Paste!$AB$3:$AE$2349, 3, FALSE)), "", VLOOKUP(B652, Paste!$AB$3:$AE$2349, 3, FALSE))</f>
        <v>109</v>
      </c>
      <c r="P652" s="11">
        <f>IF(ISERROR(VLOOKUP(B652, Paste!$AB$3:$AC$2343, 2, FALSE)), "", VLOOKUP(B652, Paste!$AB$3:$AC$2343, 2, FALSE))</f>
        <v>44</v>
      </c>
      <c r="Q652" s="11">
        <f>IF(ISERROR(VLOOKUP(B652, Paste!$AB$3:$AE$2349, 4, FALSE)), "", VLOOKUP(B652, Paste!$AB$3:$AE$2349, 4, FALSE))</f>
        <v>41</v>
      </c>
      <c r="R652" s="11" t="str">
        <f>IF(ISERROR(VLOOKUP(B652, Paste!$N$3:$N$250, 1, FALSE)), "", VLOOKUP(B652, Paste!$N$3:$O$250, 2, FALSE))</f>
        <v/>
      </c>
      <c r="S652" s="27">
        <f>VLOOKUP($B652, Paste!$W$3:$Z$10064, IF($H$4="Cap Hit",3, IF($H$4="AAV", 4, 2)), FALSE)</f>
        <v>1.4125000000000001</v>
      </c>
      <c r="T652" s="11" t="str">
        <f>IF(ISERROR(VLOOKUP(B652, Paste!$Q$3:$Q$245, 1, FALSE)), "", VLOOKUP(B652, Paste!$Q$3:$R$245, 2, FALSE))</f>
        <v/>
      </c>
      <c r="U652" s="18" t="str">
        <f>IF(VLOOKUP(B652, 'Points&amp;Potential'!$B$7:$O$943, 14, FALSE)=0, "", VLOOKUP(B652, 'Points&amp;Potential'!$B$7:$O$943, 14, FALSE))</f>
        <v/>
      </c>
      <c r="V652" s="7" t="str">
        <f>IF(ISERROR(VLOOKUP(B652, Paste!$T$3:$T$1045, 1, FALSE)), "", VLOOKUP(B652, Paste!$T$3:$U$1144, 2, FALSE))</f>
        <v/>
      </c>
    </row>
    <row r="653" spans="1:22">
      <c r="A653" s="11">
        <v>647</v>
      </c>
      <c r="B653" s="67" t="s">
        <v>677</v>
      </c>
      <c r="C653" s="11">
        <f>VLOOKUP(B653, Paste!$AG$3:$AH$2083, 2, FALSE)</f>
        <v>28.3</v>
      </c>
      <c r="D653" s="11" t="str">
        <f>VLOOKUP($B653, Paste!$A$3:$H$933, 6, FALSE)</f>
        <v>RW</v>
      </c>
      <c r="E653" s="11" t="str">
        <f>IFERROR(VLOOKUP($B653, Paste!$J$3:$L$933, 3, FALSE), "")</f>
        <v/>
      </c>
      <c r="F653" s="11" t="str">
        <f>IFERROR(VLOOKUP($B653, Paste!$J$3:$L$933, 2, FALSE), "")</f>
        <v/>
      </c>
      <c r="G653" s="11" t="str">
        <f>VLOOKUP($B653, Paste!$A$3:$H$933, 8, FALSE)</f>
        <v>UFA</v>
      </c>
      <c r="H653" s="71">
        <f>VLOOKUP($B653, Paste!$A$3:$H$933, 2, FALSE)</f>
        <v>52.333333333333336</v>
      </c>
      <c r="I653" s="71">
        <f>VLOOKUP($B653, Paste!$A$3:$H$933, 3, FALSE)</f>
        <v>5.1939620371074682</v>
      </c>
      <c r="J653" s="71">
        <f t="shared" si="10"/>
        <v>5.5684361168277157</v>
      </c>
      <c r="K653" s="71">
        <f>VLOOKUP($B653, Paste!$A$3:$H$933, 4, FALSE)</f>
        <v>10.762398153935184</v>
      </c>
      <c r="L653" s="11" t="str">
        <f>IF(ISBLANK(VLOOKUP(B653, 'SOG&amp;PlusMinus'!$B$7:$E$912, 3, FALSE)), "", VLOOKUP(B653,'SOG&amp;PlusMinus'!$B$7:$E$912, 3, FALSE))</f>
        <v>C</v>
      </c>
      <c r="M653" s="11" t="str">
        <f>IF(ISBLANK(VLOOKUP(B653, 'SOG&amp;PlusMinus'!$B$7:$E$912, 4, FALSE)), "", VLOOKUP(B653, 'SOG&amp;PlusMinus'!$B$7:$E$912, 4, FALSE))</f>
        <v/>
      </c>
      <c r="N653" s="71">
        <f>VLOOKUP($B653, Paste!$A$3:$H$933, 5, FALSE)</f>
        <v>25.30022075055188</v>
      </c>
      <c r="O653" s="11" t="str">
        <f>IF(ISERROR(VLOOKUP(B653, Paste!$AB$3:$AE$2349, 3, FALSE)), "", VLOOKUP(B653, Paste!$AB$3:$AE$2349, 3, FALSE))</f>
        <v/>
      </c>
      <c r="P653" s="11" t="str">
        <f>IF(ISERROR(VLOOKUP(B653, Paste!$AB$3:$AC$2343, 2, FALSE)), "", VLOOKUP(B653, Paste!$AB$3:$AC$2343, 2, FALSE))</f>
        <v/>
      </c>
      <c r="Q653" s="11" t="str">
        <f>IF(ISERROR(VLOOKUP(B653, Paste!$AB$3:$AE$2349, 4, FALSE)), "", VLOOKUP(B653, Paste!$AB$3:$AE$2349, 4, FALSE))</f>
        <v/>
      </c>
      <c r="R653" s="11" t="str">
        <f>IF(ISERROR(VLOOKUP(B653, Paste!$N$3:$N$250, 1, FALSE)), "", VLOOKUP(B653, Paste!$N$3:$O$250, 2, FALSE))</f>
        <v/>
      </c>
      <c r="S653" s="27" t="e">
        <f>VLOOKUP($B653, Paste!$W$3:$Z$10064, IF($H$4="Cap Hit",3, IF($H$4="AAV", 4, 2)), FALSE)</f>
        <v>#N/A</v>
      </c>
      <c r="T653" s="11" t="str">
        <f>IF(ISERROR(VLOOKUP(B653, Paste!$Q$3:$Q$245, 1, FALSE)), "", VLOOKUP(B653, Paste!$Q$3:$R$245, 2, FALSE))</f>
        <v/>
      </c>
      <c r="U653" s="18" t="str">
        <f>IF(VLOOKUP(B653, 'Points&amp;Potential'!$B$7:$O$943, 14, FALSE)=0, "", VLOOKUP(B653, 'Points&amp;Potential'!$B$7:$O$943, 14, FALSE))</f>
        <v/>
      </c>
      <c r="V653" s="7" t="str">
        <f>IF(ISERROR(VLOOKUP(B653, Paste!$T$3:$T$1045, 1, FALSE)), "", VLOOKUP(B653, Paste!$T$3:$U$1144, 2, FALSE))</f>
        <v/>
      </c>
    </row>
    <row r="654" spans="1:22">
      <c r="A654" s="11">
        <v>648</v>
      </c>
      <c r="B654" s="67" t="s">
        <v>678</v>
      </c>
      <c r="C654" s="11">
        <f>VLOOKUP(B654, Paste!$AG$3:$AH$2083, 2, FALSE)</f>
        <v>25.9</v>
      </c>
      <c r="D654" s="11" t="str">
        <f>VLOOKUP($B654, Paste!$A$3:$H$933, 6, FALSE)</f>
        <v>C</v>
      </c>
      <c r="E654" s="11" t="str">
        <f>IFERROR(VLOOKUP($B654, Paste!$J$3:$L$933, 3, FALSE), "")</f>
        <v/>
      </c>
      <c r="F654" s="11" t="str">
        <f>IFERROR(VLOOKUP($B654, Paste!$J$3:$L$933, 2, FALSE), "")</f>
        <v/>
      </c>
      <c r="G654" s="11" t="str">
        <f>VLOOKUP($B654, Paste!$A$3:$H$933, 8, FALSE)</f>
        <v>SJS</v>
      </c>
      <c r="H654" s="71">
        <f>VLOOKUP($B654, Paste!$A$3:$H$933, 2, FALSE)</f>
        <v>54</v>
      </c>
      <c r="I654" s="71">
        <f>VLOOKUP($B654, Paste!$A$3:$H$933, 3, FALSE)</f>
        <v>1.7572991362254495</v>
      </c>
      <c r="J654" s="71">
        <f t="shared" si="10"/>
        <v>8.9988858637745484</v>
      </c>
      <c r="K654" s="71">
        <f>VLOOKUP($B654, Paste!$A$3:$H$933, 4, FALSE)</f>
        <v>10.756184999999999</v>
      </c>
      <c r="L654" s="11" t="str">
        <f>IF(ISBLANK(VLOOKUP(B654, 'SOG&amp;PlusMinus'!$B$7:$E$912, 3, FALSE)), "", VLOOKUP(B654,'SOG&amp;PlusMinus'!$B$7:$E$912, 3, FALSE))</f>
        <v>D</v>
      </c>
      <c r="M654" s="11" t="str">
        <f>IF(ISBLANK(VLOOKUP(B654, 'SOG&amp;PlusMinus'!$B$7:$E$912, 4, FALSE)), "", VLOOKUP(B654, 'SOG&amp;PlusMinus'!$B$7:$E$912, 4, FALSE))</f>
        <v/>
      </c>
      <c r="N654" s="71">
        <f>VLOOKUP($B654, Paste!$A$3:$H$933, 5, FALSE)</f>
        <v>36</v>
      </c>
      <c r="O654" s="11">
        <f>IF(ISERROR(VLOOKUP(B654, Paste!$AB$3:$AE$2349, 3, FALSE)), "", VLOOKUP(B654, Paste!$AB$3:$AE$2349, 3, FALSE))</f>
        <v>141</v>
      </c>
      <c r="P654" s="11">
        <f>IF(ISERROR(VLOOKUP(B654, Paste!$AB$3:$AC$2343, 2, FALSE)), "", VLOOKUP(B654, Paste!$AB$3:$AC$2343, 2, FALSE))</f>
        <v>41</v>
      </c>
      <c r="Q654" s="11">
        <f>IF(ISERROR(VLOOKUP(B654, Paste!$AB$3:$AE$2349, 4, FALSE)), "", VLOOKUP(B654, Paste!$AB$3:$AE$2349, 4, FALSE))</f>
        <v>59</v>
      </c>
      <c r="R654" s="11" t="str">
        <f>IF(ISERROR(VLOOKUP(B654, Paste!$N$3:$N$250, 1, FALSE)), "", VLOOKUP(B654, Paste!$N$3:$O$250, 2, FALSE))</f>
        <v/>
      </c>
      <c r="S654" s="27">
        <f>VLOOKUP($B654, Paste!$W$3:$Z$10064, IF($H$4="Cap Hit",3, IF($H$4="AAV", 4, 2)), FALSE)</f>
        <v>1.625</v>
      </c>
      <c r="T654" s="11" t="str">
        <f>IF(ISERROR(VLOOKUP(B654, Paste!$Q$3:$Q$245, 1, FALSE)), "", VLOOKUP(B654, Paste!$Q$3:$R$245, 2, FALSE))</f>
        <v/>
      </c>
      <c r="U654" s="18" t="str">
        <f>IF(VLOOKUP(B654, 'Points&amp;Potential'!$B$7:$O$943, 14, FALSE)=0, "", VLOOKUP(B654, 'Points&amp;Potential'!$B$7:$O$943, 14, FALSE))</f>
        <v/>
      </c>
      <c r="V654" s="7" t="str">
        <f>IF(ISERROR(VLOOKUP(B654, Paste!$T$3:$T$1045, 1, FALSE)), "", VLOOKUP(B654, Paste!$T$3:$U$1144, 2, FALSE))</f>
        <v/>
      </c>
    </row>
    <row r="655" spans="1:22">
      <c r="A655" s="11">
        <v>649</v>
      </c>
      <c r="B655" s="67" t="s">
        <v>679</v>
      </c>
      <c r="C655" s="11">
        <f>VLOOKUP(B655, Paste!$AG$3:$AH$2083, 2, FALSE)</f>
        <v>27.7</v>
      </c>
      <c r="D655" s="11" t="str">
        <f>VLOOKUP($B655, Paste!$A$3:$H$933, 6, FALSE)</f>
        <v>RW</v>
      </c>
      <c r="E655" s="11">
        <f>IFERROR(VLOOKUP($B655, Paste!$J$3:$L$933, 3, FALSE), "")</f>
        <v>35</v>
      </c>
      <c r="F655" s="11">
        <f>IFERROR(VLOOKUP($B655, Paste!$J$3:$L$933, 2, FALSE), "")</f>
        <v>55</v>
      </c>
      <c r="G655" s="11" t="str">
        <f>VLOOKUP($B655, Paste!$A$3:$H$933, 8, FALSE)</f>
        <v>CGY</v>
      </c>
      <c r="H655" s="71">
        <f>VLOOKUP($B655, Paste!$A$3:$H$933, 2, FALSE)</f>
        <v>65</v>
      </c>
      <c r="I655" s="71">
        <f>VLOOKUP($B655, Paste!$A$3:$H$933, 3, FALSE)</f>
        <v>4.9085856345173102</v>
      </c>
      <c r="J655" s="71">
        <f t="shared" si="10"/>
        <v>5.7705487404826918</v>
      </c>
      <c r="K655" s="71">
        <f>VLOOKUP($B655, Paste!$A$3:$H$933, 4, FALSE)</f>
        <v>10.679134375000002</v>
      </c>
      <c r="L655" s="11" t="str">
        <f>IF(ISBLANK(VLOOKUP(B655, 'SOG&amp;PlusMinus'!$B$7:$E$912, 3, FALSE)), "", VLOOKUP(B655,'SOG&amp;PlusMinus'!$B$7:$E$912, 3, FALSE))</f>
        <v>C</v>
      </c>
      <c r="M655" s="11" t="str">
        <f>IF(ISBLANK(VLOOKUP(B655, 'SOG&amp;PlusMinus'!$B$7:$E$912, 4, FALSE)), "", VLOOKUP(B655, 'SOG&amp;PlusMinus'!$B$7:$E$912, 4, FALSE))</f>
        <v/>
      </c>
      <c r="N655" s="71">
        <f>VLOOKUP($B655, Paste!$A$3:$H$933, 5, FALSE)</f>
        <v>15.476190476190474</v>
      </c>
      <c r="O655" s="11">
        <f>IF(ISERROR(VLOOKUP(B655, Paste!$AB$3:$AE$2349, 3, FALSE)), "", VLOOKUP(B655, Paste!$AB$3:$AE$2349, 3, FALSE))</f>
        <v>117</v>
      </c>
      <c r="P655" s="11">
        <f>IF(ISERROR(VLOOKUP(B655, Paste!$AB$3:$AC$2343, 2, FALSE)), "", VLOOKUP(B655, Paste!$AB$3:$AC$2343, 2, FALSE))</f>
        <v>33</v>
      </c>
      <c r="Q655" s="11">
        <f>IF(ISERROR(VLOOKUP(B655, Paste!$AB$3:$AE$2349, 4, FALSE)), "", VLOOKUP(B655, Paste!$AB$3:$AE$2349, 4, FALSE))</f>
        <v>72</v>
      </c>
      <c r="R655" s="11" t="str">
        <f>IF(ISERROR(VLOOKUP(B655, Paste!$N$3:$N$250, 1, FALSE)), "", VLOOKUP(B655, Paste!$N$3:$O$250, 2, FALSE))</f>
        <v/>
      </c>
      <c r="S655" s="27">
        <f>VLOOKUP($B655, Paste!$W$3:$Z$10064, IF($H$4="Cap Hit",3, IF($H$4="AAV", 4, 2)), FALSE)</f>
        <v>2.25</v>
      </c>
      <c r="T655" s="11" t="str">
        <f>IF(ISERROR(VLOOKUP(B655, Paste!$Q$3:$Q$245, 1, FALSE)), "", VLOOKUP(B655, Paste!$Q$3:$R$245, 2, FALSE))</f>
        <v/>
      </c>
      <c r="U655" s="18" t="str">
        <f>IF(VLOOKUP(B655, 'Points&amp;Potential'!$B$7:$O$943, 14, FALSE)=0, "", VLOOKUP(B655, 'Points&amp;Potential'!$B$7:$O$943, 14, FALSE))</f>
        <v/>
      </c>
      <c r="V655" s="7" t="str">
        <f>IF(ISERROR(VLOOKUP(B655, Paste!$T$3:$T$1045, 1, FALSE)), "", VLOOKUP(B655, Paste!$T$3:$U$1144, 2, FALSE))</f>
        <v/>
      </c>
    </row>
    <row r="656" spans="1:22">
      <c r="A656" s="11">
        <v>650</v>
      </c>
      <c r="B656" s="67" t="s">
        <v>680</v>
      </c>
      <c r="C656" s="11">
        <f>VLOOKUP(B656, Paste!$AG$3:$AH$2083, 2, FALSE)</f>
        <v>30.2</v>
      </c>
      <c r="D656" s="11" t="str">
        <f>VLOOKUP($B656, Paste!$A$3:$H$933, 6, FALSE)</f>
        <v>RW</v>
      </c>
      <c r="E656" s="11" t="str">
        <f>IFERROR(VLOOKUP($B656, Paste!$J$3:$L$933, 3, FALSE), "")</f>
        <v/>
      </c>
      <c r="F656" s="11" t="str">
        <f>IFERROR(VLOOKUP($B656, Paste!$J$3:$L$933, 2, FALSE), "")</f>
        <v/>
      </c>
      <c r="G656" s="11" t="str">
        <f>VLOOKUP($B656, Paste!$A$3:$H$933, 8, FALSE)</f>
        <v>DAL</v>
      </c>
      <c r="H656" s="71">
        <f>VLOOKUP($B656, Paste!$A$3:$H$933, 2, FALSE)</f>
        <v>64</v>
      </c>
      <c r="I656" s="71">
        <f>VLOOKUP($B656, Paste!$A$3:$H$933, 3, FALSE)</f>
        <v>6.5932555863414262</v>
      </c>
      <c r="J656" s="71">
        <f t="shared" si="10"/>
        <v>4.0467444136585744</v>
      </c>
      <c r="K656" s="71">
        <f>VLOOKUP($B656, Paste!$A$3:$H$933, 4, FALSE)</f>
        <v>10.64</v>
      </c>
      <c r="L656" s="11" t="str">
        <f>IF(ISBLANK(VLOOKUP(B656, 'SOG&amp;PlusMinus'!$B$7:$E$912, 3, FALSE)), "", VLOOKUP(B656,'SOG&amp;PlusMinus'!$B$7:$E$912, 3, FALSE))</f>
        <v>C</v>
      </c>
      <c r="M656" s="11" t="str">
        <f>IF(ISBLANK(VLOOKUP(B656, 'SOG&amp;PlusMinus'!$B$7:$E$912, 4, FALSE)), "", VLOOKUP(B656, 'SOG&amp;PlusMinus'!$B$7:$E$912, 4, FALSE))</f>
        <v/>
      </c>
      <c r="N656" s="71">
        <f>VLOOKUP($B656, Paste!$A$3:$H$933, 5, FALSE)</f>
        <v>13.763440860215054</v>
      </c>
      <c r="O656" s="11">
        <f>IF(ISERROR(VLOOKUP(B656, Paste!$AB$3:$AE$2349, 3, FALSE)), "", VLOOKUP(B656, Paste!$AB$3:$AE$2349, 3, FALSE))</f>
        <v>90</v>
      </c>
      <c r="P656" s="11">
        <f>IF(ISERROR(VLOOKUP(B656, Paste!$AB$3:$AC$2343, 2, FALSE)), "", VLOOKUP(B656, Paste!$AB$3:$AC$2343, 2, FALSE))</f>
        <v>29</v>
      </c>
      <c r="Q656" s="11">
        <f>IF(ISERROR(VLOOKUP(B656, Paste!$AB$3:$AE$2349, 4, FALSE)), "", VLOOKUP(B656, Paste!$AB$3:$AE$2349, 4, FALSE))</f>
        <v>70</v>
      </c>
      <c r="R656" s="11" t="str">
        <f>IF(ISERROR(VLOOKUP(B656, Paste!$N$3:$N$250, 1, FALSE)), "", VLOOKUP(B656, Paste!$N$3:$O$250, 2, FALSE))</f>
        <v/>
      </c>
      <c r="S656" s="27">
        <f>VLOOKUP($B656, Paste!$W$3:$Z$10064, IF($H$4="Cap Hit",3, IF($H$4="AAV", 4, 2)), FALSE)</f>
        <v>1</v>
      </c>
      <c r="T656" s="11" t="str">
        <f>IF(ISERROR(VLOOKUP(B656, Paste!$Q$3:$Q$245, 1, FALSE)), "", VLOOKUP(B656, Paste!$Q$3:$R$245, 2, FALSE))</f>
        <v/>
      </c>
      <c r="U656" s="18" t="str">
        <f>IF(VLOOKUP(B656, 'Points&amp;Potential'!$B$7:$O$943, 14, FALSE)=0, "", VLOOKUP(B656, 'Points&amp;Potential'!$B$7:$O$943, 14, FALSE))</f>
        <v/>
      </c>
      <c r="V656" s="7" t="str">
        <f>IF(ISERROR(VLOOKUP(B656, Paste!$T$3:$T$1045, 1, FALSE)), "", VLOOKUP(B656, Paste!$T$3:$U$1144, 2, FALSE))</f>
        <v/>
      </c>
    </row>
    <row r="657" spans="1:22">
      <c r="A657" s="11">
        <v>651</v>
      </c>
      <c r="B657" s="67" t="s">
        <v>681</v>
      </c>
      <c r="C657" s="11">
        <f>VLOOKUP(B657, Paste!$AG$3:$AH$2083, 2, FALSE)</f>
        <v>31.5</v>
      </c>
      <c r="D657" s="11" t="str">
        <f>VLOOKUP($B657, Paste!$A$3:$H$933, 6, FALSE)</f>
        <v>LW</v>
      </c>
      <c r="E657" s="11" t="str">
        <f>IFERROR(VLOOKUP($B657, Paste!$J$3:$L$933, 3, FALSE), "")</f>
        <v/>
      </c>
      <c r="F657" s="11" t="str">
        <f>IFERROR(VLOOKUP($B657, Paste!$J$3:$L$933, 2, FALSE), "")</f>
        <v/>
      </c>
      <c r="G657" s="11" t="str">
        <f>VLOOKUP($B657, Paste!$A$3:$H$933, 8, FALSE)</f>
        <v>CAR</v>
      </c>
      <c r="H657" s="71">
        <f>VLOOKUP($B657, Paste!$A$3:$H$933, 2, FALSE)</f>
        <v>52.666666666666664</v>
      </c>
      <c r="I657" s="71">
        <f>VLOOKUP($B657, Paste!$A$3:$H$933, 3, FALSE)</f>
        <v>5.6418985753934061</v>
      </c>
      <c r="J657" s="71">
        <f t="shared" si="10"/>
        <v>4.9515965496065908</v>
      </c>
      <c r="K657" s="71">
        <f>VLOOKUP($B657, Paste!$A$3:$H$933, 4, FALSE)</f>
        <v>10.593495124999997</v>
      </c>
      <c r="L657" s="11" t="str">
        <f>IF(ISBLANK(VLOOKUP(B657, 'SOG&amp;PlusMinus'!$B$7:$E$912, 3, FALSE)), "", VLOOKUP(B657,'SOG&amp;PlusMinus'!$B$7:$E$912, 3, FALSE))</f>
        <v>B</v>
      </c>
      <c r="M657" s="11" t="str">
        <f>IF(ISBLANK(VLOOKUP(B657, 'SOG&amp;PlusMinus'!$B$7:$E$912, 4, FALSE)), "", VLOOKUP(B657, 'SOG&amp;PlusMinus'!$B$7:$E$912, 4, FALSE))</f>
        <v/>
      </c>
      <c r="N657" s="71">
        <f>VLOOKUP($B657, Paste!$A$3:$H$933, 5, FALSE)</f>
        <v>17.324561403508774</v>
      </c>
      <c r="O657" s="11">
        <f>IF(ISERROR(VLOOKUP(B657, Paste!$AB$3:$AE$2349, 3, FALSE)), "", VLOOKUP(B657, Paste!$AB$3:$AE$2349, 3, FALSE))</f>
        <v>121</v>
      </c>
      <c r="P657" s="11">
        <f>IF(ISERROR(VLOOKUP(B657, Paste!$AB$3:$AC$2343, 2, FALSE)), "", VLOOKUP(B657, Paste!$AB$3:$AC$2343, 2, FALSE))</f>
        <v>14</v>
      </c>
      <c r="Q657" s="11">
        <f>IF(ISERROR(VLOOKUP(B657, Paste!$AB$3:$AE$2349, 4, FALSE)), "", VLOOKUP(B657, Paste!$AB$3:$AE$2349, 4, FALSE))</f>
        <v>58</v>
      </c>
      <c r="R657" s="11" t="str">
        <f>IF(ISERROR(VLOOKUP(B657, Paste!$N$3:$N$250, 1, FALSE)), "", VLOOKUP(B657, Paste!$N$3:$O$250, 2, FALSE))</f>
        <v/>
      </c>
      <c r="S657" s="27">
        <f>VLOOKUP($B657, Paste!$W$3:$Z$10064, IF($H$4="Cap Hit",3, IF($H$4="AAV", 4, 2)), FALSE)</f>
        <v>2</v>
      </c>
      <c r="T657" s="11"/>
      <c r="U657" s="18" t="str">
        <f>IF(VLOOKUP(B657, 'Points&amp;Potential'!$B$7:$O$943, 14, FALSE)=0, "", VLOOKUP(B657, 'Points&amp;Potential'!$B$7:$O$943, 14, FALSE))</f>
        <v/>
      </c>
      <c r="V657" s="7" t="str">
        <f>IF(ISERROR(VLOOKUP(B657, Paste!$T$3:$T$1045, 1, FALSE)), "", VLOOKUP(B657, Paste!$T$3:$U$1144, 2, FALSE))</f>
        <v/>
      </c>
    </row>
    <row r="658" spans="1:22">
      <c r="A658" s="11">
        <v>652</v>
      </c>
      <c r="B658" s="10" t="s">
        <v>682</v>
      </c>
      <c r="C658" s="11">
        <f>VLOOKUP(B658, Paste!$AG$3:$AH$2083, 2, FALSE)</f>
        <v>37.299999999999997</v>
      </c>
      <c r="D658" s="11" t="str">
        <f>VLOOKUP($B658, Paste!$A$3:$H$933, 6, FALSE)</f>
        <v>LW</v>
      </c>
      <c r="E658" s="11" t="str">
        <f>IFERROR(VLOOKUP($B658, Paste!$J$3:$L$933, 3, FALSE), "")</f>
        <v/>
      </c>
      <c r="F658" s="11" t="str">
        <f>IFERROR(VLOOKUP($B658, Paste!$J$3:$L$933, 2, FALSE), "")</f>
        <v/>
      </c>
      <c r="G658" s="11" t="str">
        <f>VLOOKUP($B658, Paste!$A$3:$H$933, 8, FALSE)</f>
        <v>UFA</v>
      </c>
      <c r="H658" s="71">
        <f>VLOOKUP($B658, Paste!$A$3:$H$933, 2, FALSE)</f>
        <v>53.666666666666664</v>
      </c>
      <c r="I658" s="71">
        <f>VLOOKUP($B658, Paste!$A$3:$H$933, 3, FALSE)</f>
        <v>8.1412921796600006</v>
      </c>
      <c r="J658" s="71">
        <f t="shared" si="10"/>
        <v>2.4500928203400019</v>
      </c>
      <c r="K658" s="71">
        <f>VLOOKUP($B658, Paste!$A$3:$H$933, 4, FALSE)</f>
        <v>10.591385000000002</v>
      </c>
      <c r="L658" s="11" t="str">
        <f>IF(ISBLANK(VLOOKUP(B658, 'SOG&amp;PlusMinus'!$B$7:$E$912, 3, FALSE)), "", VLOOKUP(B658,'SOG&amp;PlusMinus'!$B$7:$E$912, 3, FALSE))</f>
        <v>C</v>
      </c>
      <c r="M658" s="11" t="str">
        <f>IF(ISBLANK(VLOOKUP(B658, 'SOG&amp;PlusMinus'!$B$7:$E$912, 4, FALSE)), "", VLOOKUP(B658, 'SOG&amp;PlusMinus'!$B$7:$E$912, 4, FALSE))</f>
        <v/>
      </c>
      <c r="N658" s="71">
        <f>VLOOKUP($B658, Paste!$A$3:$H$933, 5, FALSE)</f>
        <v>6.9247311827956981</v>
      </c>
      <c r="O658" s="11" t="str">
        <f>IF(ISERROR(VLOOKUP(B658, Paste!$AB$3:$AE$2349, 3, FALSE)), "", VLOOKUP(B658, Paste!$AB$3:$AE$2349, 3, FALSE))</f>
        <v/>
      </c>
      <c r="P658" s="11" t="str">
        <f>IF(ISERROR(VLOOKUP(B658, Paste!$AB$3:$AC$2343, 2, FALSE)), "", VLOOKUP(B658, Paste!$AB$3:$AC$2343, 2, FALSE))</f>
        <v/>
      </c>
      <c r="Q658" s="11" t="str">
        <f>IF(ISERROR(VLOOKUP(B658, Paste!$AB$3:$AE$2349, 4, FALSE)), "", VLOOKUP(B658, Paste!$AB$3:$AE$2349, 4, FALSE))</f>
        <v/>
      </c>
      <c r="R658" s="11" t="str">
        <f>IF(ISERROR(VLOOKUP(B658, Paste!$N$3:$N$250, 1, FALSE)), "", VLOOKUP(B658, Paste!$N$3:$O$250, 2, FALSE))</f>
        <v/>
      </c>
      <c r="S658" s="27" t="e">
        <f>VLOOKUP($B658, Paste!$W$3:$Z$10064, IF($H$4="Cap Hit",3, IF($H$4="AAV", 4, 2)), FALSE)</f>
        <v>#N/A</v>
      </c>
      <c r="T658" s="11" t="str">
        <f>IF(ISERROR(VLOOKUP(B658, Paste!$Q$3:$Q$245, 1, FALSE)), "", VLOOKUP(B658, Paste!$Q$3:$R$245, 2, FALSE))</f>
        <v/>
      </c>
      <c r="U658" s="18" t="str">
        <f>IF(VLOOKUP(B658, 'Points&amp;Potential'!$B$7:$O$943, 14, FALSE)=0, "", VLOOKUP(B658, 'Points&amp;Potential'!$B$7:$O$943, 14, FALSE))</f>
        <v/>
      </c>
      <c r="V658" s="7" t="str">
        <f>IF(ISERROR(VLOOKUP(B658, Paste!$T$3:$T$1045, 1, FALSE)), "", VLOOKUP(B658, Paste!$T$3:$U$1144, 2, FALSE))</f>
        <v/>
      </c>
    </row>
    <row r="659" spans="1:22">
      <c r="A659" s="11">
        <v>653</v>
      </c>
      <c r="B659" s="67" t="s">
        <v>683</v>
      </c>
      <c r="C659" s="11">
        <f>VLOOKUP(B659, Paste!$AG$3:$AH$2083, 2, FALSE)</f>
        <v>32.200000000000003</v>
      </c>
      <c r="D659" s="11" t="str">
        <f>VLOOKUP($B659, Paste!$A$3:$H$933, 6, FALSE)</f>
        <v>RD</v>
      </c>
      <c r="E659" s="11" t="str">
        <f>IFERROR(VLOOKUP($B659, Paste!$J$3:$L$933, 3, FALSE), "")</f>
        <v/>
      </c>
      <c r="F659" s="11" t="str">
        <f>IFERROR(VLOOKUP($B659, Paste!$J$3:$L$933, 2, FALSE), "")</f>
        <v/>
      </c>
      <c r="G659" s="11" t="str">
        <f>VLOOKUP($B659, Paste!$A$3:$H$933, 8, FALSE)</f>
        <v>TOR</v>
      </c>
      <c r="H659" s="71">
        <f>VLOOKUP($B659, Paste!$A$3:$H$933, 2, FALSE)</f>
        <v>63.333333333333336</v>
      </c>
      <c r="I659" s="71">
        <f>VLOOKUP($B659, Paste!$A$3:$H$933, 3, FALSE)</f>
        <v>2.3894372762666611</v>
      </c>
      <c r="J659" s="71">
        <f t="shared" si="10"/>
        <v>8.2012418904000093</v>
      </c>
      <c r="K659" s="71">
        <f>VLOOKUP($B659, Paste!$A$3:$H$933, 4, FALSE)</f>
        <v>10.59067916666667</v>
      </c>
      <c r="L659" s="11" t="str">
        <f>IF(ISBLANK(VLOOKUP(B659, 'SOG&amp;PlusMinus'!$B$7:$E$912, 3, FALSE)), "", VLOOKUP(B659,'SOG&amp;PlusMinus'!$B$7:$E$912, 3, FALSE))</f>
        <v>C</v>
      </c>
      <c r="M659" s="11" t="str">
        <f>IF(ISBLANK(VLOOKUP(B659, 'SOG&amp;PlusMinus'!$B$7:$E$912, 4, FALSE)), "", VLOOKUP(B659, 'SOG&amp;PlusMinus'!$B$7:$E$912, 4, FALSE))</f>
        <v/>
      </c>
      <c r="N659" s="71">
        <f>VLOOKUP($B659, Paste!$A$3:$H$933, 5, FALSE)</f>
        <v>27.19202898550725</v>
      </c>
      <c r="O659" s="11">
        <f>IF(ISERROR(VLOOKUP(B659, Paste!$AB$3:$AE$2349, 3, FALSE)), "", VLOOKUP(B659, Paste!$AB$3:$AE$2349, 3, FALSE))</f>
        <v>35</v>
      </c>
      <c r="P659" s="11">
        <f>IF(ISERROR(VLOOKUP(B659, Paste!$AB$3:$AC$2343, 2, FALSE)), "", VLOOKUP(B659, Paste!$AB$3:$AC$2343, 2, FALSE))</f>
        <v>77</v>
      </c>
      <c r="Q659" s="11">
        <f>IF(ISERROR(VLOOKUP(B659, Paste!$AB$3:$AE$2349, 4, FALSE)), "", VLOOKUP(B659, Paste!$AB$3:$AE$2349, 4, FALSE))</f>
        <v>57</v>
      </c>
      <c r="R659" s="11" t="str">
        <f>IF(ISERROR(VLOOKUP(B659, Paste!$N$3:$N$250, 1, FALSE)), "", VLOOKUP(B659, Paste!$N$3:$O$250, 2, FALSE))</f>
        <v/>
      </c>
      <c r="S659" s="27">
        <f>VLOOKUP($B659, Paste!$W$3:$Z$10064, IF($H$4="Cap Hit",3, IF($H$4="AAV", 4, 2)), FALSE)</f>
        <v>1.35</v>
      </c>
      <c r="T659" s="11" t="str">
        <f>IF(ISERROR(VLOOKUP(B659, Paste!$Q$3:$Q$245, 1, FALSE)), "", VLOOKUP(B659, Paste!$Q$3:$R$245, 2, FALSE))</f>
        <v>Y</v>
      </c>
      <c r="U659" s="18" t="str">
        <f>IF(VLOOKUP(B659, 'Points&amp;Potential'!$B$7:$O$943, 14, FALSE)=0, "", VLOOKUP(B659, 'Points&amp;Potential'!$B$7:$O$943, 14, FALSE))</f>
        <v/>
      </c>
      <c r="V659" s="7" t="str">
        <f>IF(ISERROR(VLOOKUP(B659, Paste!$T$3:$T$1045, 1, FALSE)), "", VLOOKUP(B659, Paste!$T$3:$U$1144, 2, FALSE))</f>
        <v/>
      </c>
    </row>
    <row r="660" spans="1:22">
      <c r="A660" s="11">
        <v>654</v>
      </c>
      <c r="B660" s="67" t="s">
        <v>684</v>
      </c>
      <c r="C660" s="11">
        <f>VLOOKUP(B660, Paste!$AG$3:$AH$2083, 2, FALSE)</f>
        <v>24</v>
      </c>
      <c r="D660" s="11" t="str">
        <f>VLOOKUP($B660, Paste!$A$3:$H$933, 6, FALSE)</f>
        <v>RW</v>
      </c>
      <c r="E660" s="11" t="str">
        <f>IFERROR(VLOOKUP($B660, Paste!$J$3:$L$933, 3, FALSE), "")</f>
        <v/>
      </c>
      <c r="F660" s="11" t="str">
        <f>IFERROR(VLOOKUP($B660, Paste!$J$3:$L$933, 2, FALSE), "")</f>
        <v/>
      </c>
      <c r="G660" s="11" t="str">
        <f>VLOOKUP($B660, Paste!$A$3:$H$933, 8, FALSE)</f>
        <v>CHI</v>
      </c>
      <c r="H660" s="71">
        <f>VLOOKUP($B660, Paste!$A$3:$H$933, 2, FALSE)</f>
        <v>68</v>
      </c>
      <c r="I660" s="71">
        <f>VLOOKUP($B660, Paste!$A$3:$H$933, 3, FALSE)</f>
        <v>4.095804226625182</v>
      </c>
      <c r="J660" s="71">
        <f t="shared" si="10"/>
        <v>6.4679107733748182</v>
      </c>
      <c r="K660" s="71">
        <f>VLOOKUP($B660, Paste!$A$3:$H$933, 4, FALSE)</f>
        <v>10.563715</v>
      </c>
      <c r="L660" s="11" t="str">
        <f>IF(ISBLANK(VLOOKUP(B660, 'SOG&amp;PlusMinus'!$B$7:$E$912, 3, FALSE)), "", VLOOKUP(B660,'SOG&amp;PlusMinus'!$B$7:$E$912, 3, FALSE))</f>
        <v>C</v>
      </c>
      <c r="M660" s="11" t="str">
        <f>IF(ISBLANK(VLOOKUP(B660, 'SOG&amp;PlusMinus'!$B$7:$E$912, 4, FALSE)), "", VLOOKUP(B660, 'SOG&amp;PlusMinus'!$B$7:$E$912, 4, FALSE))</f>
        <v/>
      </c>
      <c r="N660" s="71">
        <f>VLOOKUP($B660, Paste!$A$3:$H$933, 5, FALSE)</f>
        <v>28.666666666666668</v>
      </c>
      <c r="O660" s="11">
        <f>IF(ISERROR(VLOOKUP(B660, Paste!$AB$3:$AE$2349, 3, FALSE)), "", VLOOKUP(B660, Paste!$AB$3:$AE$2349, 3, FALSE))</f>
        <v>105</v>
      </c>
      <c r="P660" s="11">
        <f>IF(ISERROR(VLOOKUP(B660, Paste!$AB$3:$AC$2343, 2, FALSE)), "", VLOOKUP(B660, Paste!$AB$3:$AC$2343, 2, FALSE))</f>
        <v>34</v>
      </c>
      <c r="Q660" s="11">
        <f>IF(ISERROR(VLOOKUP(B660, Paste!$AB$3:$AE$2349, 4, FALSE)), "", VLOOKUP(B660, Paste!$AB$3:$AE$2349, 4, FALSE))</f>
        <v>61</v>
      </c>
      <c r="R660" s="11" t="str">
        <f>IF(ISERROR(VLOOKUP(B660, Paste!$N$3:$N$250, 1, FALSE)), "", VLOOKUP(B660, Paste!$N$3:$O$250, 2, FALSE))</f>
        <v/>
      </c>
      <c r="S660" s="27">
        <f>VLOOKUP($B660, Paste!$W$3:$Z$10064, IF($H$4="Cap Hit",3, IF($H$4="AAV", 4, 2)), FALSE)</f>
        <v>0.9</v>
      </c>
      <c r="T660" s="11" t="str">
        <f>IF(ISERROR(VLOOKUP(B660, Paste!$Q$3:$Q$245, 1, FALSE)), "", VLOOKUP(B660, Paste!$Q$3:$R$245, 2, FALSE))</f>
        <v/>
      </c>
      <c r="U660" s="18" t="str">
        <f>IF(VLOOKUP(B660, 'Points&amp;Potential'!$B$7:$O$943, 14, FALSE)=0, "", VLOOKUP(B660, 'Points&amp;Potential'!$B$7:$O$943, 14, FALSE))</f>
        <v/>
      </c>
      <c r="V660" s="7" t="str">
        <f>IF(ISERROR(VLOOKUP(B660, Paste!$T$3:$T$1045, 1, FALSE)), "", VLOOKUP(B660, Paste!$T$3:$U$1144, 2, FALSE))</f>
        <v/>
      </c>
    </row>
    <row r="661" spans="1:22">
      <c r="A661" s="11">
        <v>655</v>
      </c>
      <c r="B661" s="67" t="s">
        <v>685</v>
      </c>
      <c r="C661" s="11">
        <f>VLOOKUP(B661, Paste!$AG$3:$AH$2083, 2, FALSE)</f>
        <v>33.5</v>
      </c>
      <c r="D661" s="11" t="str">
        <f>VLOOKUP($B661, Paste!$A$3:$H$933, 6, FALSE)</f>
        <v>LW</v>
      </c>
      <c r="E661" s="11" t="str">
        <f>IFERROR(VLOOKUP($B661, Paste!$J$3:$L$933, 3, FALSE), "")</f>
        <v/>
      </c>
      <c r="F661" s="11" t="str">
        <f>IFERROR(VLOOKUP($B661, Paste!$J$3:$L$933, 2, FALSE), "")</f>
        <v/>
      </c>
      <c r="G661" s="11" t="str">
        <f>VLOOKUP($B661, Paste!$A$3:$H$933, 8, FALSE)</f>
        <v>EDM</v>
      </c>
      <c r="H661" s="71">
        <f>VLOOKUP($B661, Paste!$A$3:$H$933, 2, FALSE)</f>
        <v>66.666666666666671</v>
      </c>
      <c r="I661" s="71">
        <f>VLOOKUP($B661, Paste!$A$3:$H$933, 3, FALSE)</f>
        <v>3.3333333333333339</v>
      </c>
      <c r="J661" s="71">
        <f t="shared" si="10"/>
        <v>7.1471854166666642</v>
      </c>
      <c r="K661" s="71">
        <f>VLOOKUP($B661, Paste!$A$3:$H$933, 4, FALSE)</f>
        <v>10.480518749999998</v>
      </c>
      <c r="L661" s="11" t="str">
        <f>IF(ISBLANK(VLOOKUP(B661, 'SOG&amp;PlusMinus'!$B$7:$E$912, 3, FALSE)), "", VLOOKUP(B661,'SOG&amp;PlusMinus'!$B$7:$E$912, 3, FALSE))</f>
        <v>C</v>
      </c>
      <c r="M661" s="11" t="str">
        <f>IF(ISBLANK(VLOOKUP(B661, 'SOG&amp;PlusMinus'!$B$7:$E$912, 4, FALSE)), "", VLOOKUP(B661, 'SOG&amp;PlusMinus'!$B$7:$E$912, 4, FALSE))</f>
        <v/>
      </c>
      <c r="N661" s="71">
        <f>VLOOKUP($B661, Paste!$A$3:$H$933, 5, FALSE)</f>
        <v>30.927835051546396</v>
      </c>
      <c r="O661" s="11">
        <f>IF(ISERROR(VLOOKUP(B661, Paste!$AB$3:$AE$2349, 3, FALSE)), "", VLOOKUP(B661, Paste!$AB$3:$AE$2349, 3, FALSE))</f>
        <v>20</v>
      </c>
      <c r="P661" s="11">
        <f>IF(ISERROR(VLOOKUP(B661, Paste!$AB$3:$AC$2343, 2, FALSE)), "", VLOOKUP(B661, Paste!$AB$3:$AC$2343, 2, FALSE))</f>
        <v>20</v>
      </c>
      <c r="Q661" s="11">
        <f>IF(ISERROR(VLOOKUP(B661, Paste!$AB$3:$AE$2349, 4, FALSE)), "", VLOOKUP(B661, Paste!$AB$3:$AE$2349, 4, FALSE))</f>
        <v>40</v>
      </c>
      <c r="R661" s="11" t="str">
        <f>IF(ISERROR(VLOOKUP(B661, Paste!$N$3:$N$250, 1, FALSE)), "", VLOOKUP(B661, Paste!$N$3:$O$250, 2, FALSE))</f>
        <v/>
      </c>
      <c r="S661" s="27">
        <f>VLOOKUP($B661, Paste!$W$3:$Z$10064, IF($H$4="Cap Hit",3, IF($H$4="AAV", 4, 2)), FALSE)</f>
        <v>1.45</v>
      </c>
      <c r="T661" s="11" t="str">
        <f>IF(ISERROR(VLOOKUP(B661, Paste!$Q$3:$Q$245, 1, FALSE)), "", VLOOKUP(B661, Paste!$Q$3:$R$245, 2, FALSE))</f>
        <v>Y</v>
      </c>
      <c r="U661" s="18" t="str">
        <f>IF(VLOOKUP(B661, 'Points&amp;Potential'!$B$7:$O$943, 14, FALSE)=0, "", VLOOKUP(B661, 'Points&amp;Potential'!$B$7:$O$943, 14, FALSE))</f>
        <v/>
      </c>
      <c r="V661" s="7" t="str">
        <f>IF(ISERROR(VLOOKUP(B661, Paste!$T$3:$T$1045, 1, FALSE)), "", VLOOKUP(B661, Paste!$T$3:$U$1144, 2, FALSE))</f>
        <v/>
      </c>
    </row>
    <row r="662" spans="1:22">
      <c r="A662" s="11">
        <v>656</v>
      </c>
      <c r="B662" s="67" t="s">
        <v>686</v>
      </c>
      <c r="C662" s="11">
        <f>VLOOKUP(B662, Paste!$AG$3:$AH$2083, 2, FALSE)</f>
        <v>31.1</v>
      </c>
      <c r="D662" s="11" t="str">
        <f>VLOOKUP($B662, Paste!$A$3:$H$933, 6, FALSE)</f>
        <v>RD</v>
      </c>
      <c r="E662" s="11" t="str">
        <f>IFERROR(VLOOKUP($B662, Paste!$J$3:$L$933, 3, FALSE), "")</f>
        <v/>
      </c>
      <c r="F662" s="11" t="str">
        <f>IFERROR(VLOOKUP($B662, Paste!$J$3:$L$933, 2, FALSE), "")</f>
        <v/>
      </c>
      <c r="G662" s="11" t="str">
        <f>VLOOKUP($B662, Paste!$A$3:$H$933, 8, FALSE)</f>
        <v>BOS</v>
      </c>
      <c r="H662" s="71">
        <f>VLOOKUP($B662, Paste!$A$3:$H$933, 2, FALSE)</f>
        <v>69.333333333333329</v>
      </c>
      <c r="I662" s="71">
        <f>VLOOKUP($B662, Paste!$A$3:$H$933, 3, FALSE)</f>
        <v>2.3107863301855942</v>
      </c>
      <c r="J662" s="71">
        <f t="shared" si="10"/>
        <v>8.0640185142588496</v>
      </c>
      <c r="K662" s="71">
        <f>VLOOKUP($B662, Paste!$A$3:$H$933, 4, FALSE)</f>
        <v>10.374804844444444</v>
      </c>
      <c r="L662" s="11" t="str">
        <f>IF(ISBLANK(VLOOKUP(B662, 'SOG&amp;PlusMinus'!$B$7:$E$912, 3, FALSE)), "", VLOOKUP(B662,'SOG&amp;PlusMinus'!$B$7:$E$912, 3, FALSE))</f>
        <v>C</v>
      </c>
      <c r="M662" s="11" t="str">
        <f>IF(ISBLANK(VLOOKUP(B662, 'SOG&amp;PlusMinus'!$B$7:$E$912, 4, FALSE)), "", VLOOKUP(B662, 'SOG&amp;PlusMinus'!$B$7:$E$912, 4, FALSE))</f>
        <v/>
      </c>
      <c r="N662" s="71">
        <f>VLOOKUP($B662, Paste!$A$3:$H$933, 5, FALSE)</f>
        <v>63.841584158415841</v>
      </c>
      <c r="O662" s="11">
        <f>IF(ISERROR(VLOOKUP(B662, Paste!$AB$3:$AE$2349, 3, FALSE)), "", VLOOKUP(B662, Paste!$AB$3:$AE$2349, 3, FALSE))</f>
        <v>203</v>
      </c>
      <c r="P662" s="11">
        <f>IF(ISERROR(VLOOKUP(B662, Paste!$AB$3:$AC$2343, 2, FALSE)), "", VLOOKUP(B662, Paste!$AB$3:$AC$2343, 2, FALSE))</f>
        <v>98</v>
      </c>
      <c r="Q662" s="11">
        <f>IF(ISERROR(VLOOKUP(B662, Paste!$AB$3:$AE$2349, 4, FALSE)), "", VLOOKUP(B662, Paste!$AB$3:$AE$2349, 4, FALSE))</f>
        <v>55</v>
      </c>
      <c r="R662" s="11" t="str">
        <f>IF(ISERROR(VLOOKUP(B662, Paste!$N$3:$N$250, 1, FALSE)), "", VLOOKUP(B662, Paste!$N$3:$O$250, 2, FALSE))</f>
        <v/>
      </c>
      <c r="S662" s="27">
        <f>VLOOKUP($B662, Paste!$W$3:$Z$10064, IF($H$4="Cap Hit",3, IF($H$4="AAV", 4, 2)), FALSE)</f>
        <v>2.25</v>
      </c>
      <c r="T662" s="11" t="str">
        <f>IF(ISERROR(VLOOKUP(B662, Paste!$Q$3:$Q$245, 1, FALSE)), "", VLOOKUP(B662, Paste!$Q$3:$R$245, 2, FALSE))</f>
        <v/>
      </c>
      <c r="U662" s="18" t="str">
        <f>IF(VLOOKUP(B662, 'Points&amp;Potential'!$B$7:$O$943, 14, FALSE)=0, "", VLOOKUP(B662, 'Points&amp;Potential'!$B$7:$O$943, 14, FALSE))</f>
        <v/>
      </c>
      <c r="V662" s="7" t="str">
        <f>IF(ISERROR(VLOOKUP(B662, Paste!$T$3:$T$1045, 1, FALSE)), "", VLOOKUP(B662, Paste!$T$3:$U$1144, 2, FALSE))</f>
        <v/>
      </c>
    </row>
    <row r="663" spans="1:22">
      <c r="A663" s="11">
        <v>657</v>
      </c>
      <c r="B663" s="67" t="s">
        <v>687</v>
      </c>
      <c r="C663" s="11">
        <f>VLOOKUP(B663, Paste!$AG$3:$AH$2083, 2, FALSE)</f>
        <v>26</v>
      </c>
      <c r="D663" s="11" t="str">
        <f>VLOOKUP($B663, Paste!$A$3:$H$933, 6, FALSE)</f>
        <v>C</v>
      </c>
      <c r="E663" s="11">
        <f>IFERROR(VLOOKUP($B663, Paste!$J$3:$L$933, 3, FALSE), "")</f>
        <v>38</v>
      </c>
      <c r="F663" s="11">
        <f>IFERROR(VLOOKUP($B663, Paste!$J$3:$L$933, 2, FALSE), "")</f>
        <v>63</v>
      </c>
      <c r="G663" s="11" t="str">
        <f>VLOOKUP($B663, Paste!$A$3:$H$933, 8, FALSE)</f>
        <v>PIT</v>
      </c>
      <c r="H663" s="71">
        <f>VLOOKUP($B663, Paste!$A$3:$H$933, 2, FALSE)</f>
        <v>35</v>
      </c>
      <c r="I663" s="71">
        <f>VLOOKUP($B663, Paste!$A$3:$H$933, 3, FALSE)</f>
        <v>3.6759627039627047</v>
      </c>
      <c r="J663" s="71">
        <f t="shared" si="10"/>
        <v>6.691110212703963</v>
      </c>
      <c r="K663" s="71">
        <f>VLOOKUP($B663, Paste!$A$3:$H$933, 4, FALSE)</f>
        <v>10.367072916666668</v>
      </c>
      <c r="L663" s="11" t="str">
        <f>IF(ISBLANK(VLOOKUP(B663, 'SOG&amp;PlusMinus'!$B$7:$E$912, 3, FALSE)), "", VLOOKUP(B663,'SOG&amp;PlusMinus'!$B$7:$E$912, 3, FALSE))</f>
        <v>C</v>
      </c>
      <c r="M663" s="11" t="str">
        <f>IF(ISBLANK(VLOOKUP(B663, 'SOG&amp;PlusMinus'!$B$7:$E$912, 4, FALSE)), "", VLOOKUP(B663, 'SOG&amp;PlusMinus'!$B$7:$E$912, 4, FALSE))</f>
        <v/>
      </c>
      <c r="N663" s="71">
        <f>VLOOKUP($B663, Paste!$A$3:$H$933, 5, FALSE)</f>
        <v>17.5</v>
      </c>
      <c r="O663" s="11">
        <f>IF(ISERROR(VLOOKUP(B663, Paste!$AB$3:$AE$2349, 3, FALSE)), "", VLOOKUP(B663, Paste!$AB$3:$AE$2349, 3, FALSE))</f>
        <v>9</v>
      </c>
      <c r="P663" s="11">
        <f>IF(ISERROR(VLOOKUP(B663, Paste!$AB$3:$AC$2343, 2, FALSE)), "", VLOOKUP(B663, Paste!$AB$3:$AC$2343, 2, FALSE))</f>
        <v>14</v>
      </c>
      <c r="Q663" s="11">
        <f>IF(ISERROR(VLOOKUP(B663, Paste!$AB$3:$AE$2349, 4, FALSE)), "", VLOOKUP(B663, Paste!$AB$3:$AE$2349, 4, FALSE))</f>
        <v>56</v>
      </c>
      <c r="R663" s="11" t="str">
        <f>IF(ISERROR(VLOOKUP(B663, Paste!$N$3:$N$250, 1, FALSE)), "", VLOOKUP(B663, Paste!$N$3:$O$250, 2, FALSE))</f>
        <v/>
      </c>
      <c r="S663" s="27">
        <f>VLOOKUP($B663, Paste!$W$3:$Z$10064, IF($H$4="Cap Hit",3, IF($H$4="AAV", 4, 2)), FALSE)</f>
        <v>0.77500000000000002</v>
      </c>
      <c r="T663" s="11" t="str">
        <f>IF(ISERROR(VLOOKUP(B663, Paste!$Q$3:$Q$245, 1, FALSE)), "", VLOOKUP(B663, Paste!$Q$3:$R$245, 2, FALSE))</f>
        <v/>
      </c>
      <c r="U663" s="18" t="str">
        <f>IF(VLOOKUP(B663, 'Points&amp;Potential'!$B$7:$O$943, 14, FALSE)=0, "", VLOOKUP(B663, 'Points&amp;Potential'!$B$7:$O$943, 14, FALSE))</f>
        <v/>
      </c>
      <c r="V663" s="7" t="str">
        <f>IF(ISERROR(VLOOKUP(B663, Paste!$T$3:$T$1045, 1, FALSE)), "", VLOOKUP(B663, Paste!$T$3:$U$1144, 2, FALSE))</f>
        <v/>
      </c>
    </row>
    <row r="664" spans="1:22">
      <c r="A664" s="11">
        <v>658</v>
      </c>
      <c r="B664" s="67" t="s">
        <v>688</v>
      </c>
      <c r="C664" s="11">
        <f>VLOOKUP(B664, Paste!$AG$3:$AH$2083, 2, FALSE)</f>
        <v>22.4</v>
      </c>
      <c r="D664" s="11" t="str">
        <f>VLOOKUP($B664, Paste!$A$3:$H$933, 6, FALSE)</f>
        <v>RD</v>
      </c>
      <c r="E664" s="11">
        <f>IFERROR(VLOOKUP($B664, Paste!$J$3:$L$933, 3, FALSE), "")</f>
        <v>43</v>
      </c>
      <c r="F664" s="11">
        <f>IFERROR(VLOOKUP($B664, Paste!$J$3:$L$933, 2, FALSE), "")</f>
        <v>60</v>
      </c>
      <c r="G664" s="11" t="str">
        <f>VLOOKUP($B664, Paste!$A$3:$H$933, 8, FALSE)</f>
        <v>NJD</v>
      </c>
      <c r="H664" s="71">
        <f>VLOOKUP($B664, Paste!$A$3:$H$933, 2, FALSE)</f>
        <v>38</v>
      </c>
      <c r="I664" s="71">
        <f>VLOOKUP($B664, Paste!$A$3:$H$933, 3, FALSE)</f>
        <v>3.8000000000000003</v>
      </c>
      <c r="J664" s="71">
        <f t="shared" si="10"/>
        <v>6.4694999999999983</v>
      </c>
      <c r="K664" s="71">
        <f>VLOOKUP($B664, Paste!$A$3:$H$933, 4, FALSE)</f>
        <v>10.269499999999999</v>
      </c>
      <c r="L664" s="11" t="str">
        <f>IF(ISBLANK(VLOOKUP(B664, 'SOG&amp;PlusMinus'!$B$7:$E$912, 3, FALSE)), "", VLOOKUP(B664,'SOG&amp;PlusMinus'!$B$7:$E$912, 3, FALSE))</f>
        <v>C</v>
      </c>
      <c r="M664" s="11" t="str">
        <f>IF(ISBLANK(VLOOKUP(B664, 'SOG&amp;PlusMinus'!$B$7:$E$912, 4, FALSE)), "", VLOOKUP(B664, 'SOG&amp;PlusMinus'!$B$7:$E$912, 4, FALSE))</f>
        <v/>
      </c>
      <c r="N664" s="71">
        <f>VLOOKUP($B664, Paste!$A$3:$H$933, 5, FALSE)</f>
        <v>7.6000000000000005</v>
      </c>
      <c r="O664" s="11">
        <f>IF(ISERROR(VLOOKUP(B664, Paste!$AB$3:$AE$2349, 3, FALSE)), "", VLOOKUP(B664, Paste!$AB$3:$AE$2349, 3, FALSE))</f>
        <v>24</v>
      </c>
      <c r="P664" s="11">
        <f>IF(ISERROR(VLOOKUP(B664, Paste!$AB$3:$AC$2343, 2, FALSE)), "", VLOOKUP(B664, Paste!$AB$3:$AC$2343, 2, FALSE))</f>
        <v>23</v>
      </c>
      <c r="Q664" s="11">
        <f>IF(ISERROR(VLOOKUP(B664, Paste!$AB$3:$AE$2349, 4, FALSE)), "", VLOOKUP(B664, Paste!$AB$3:$AE$2349, 4, FALSE))</f>
        <v>46</v>
      </c>
      <c r="R664" s="11" t="str">
        <f>IF(ISERROR(VLOOKUP(B664, Paste!$N$3:$N$250, 1, FALSE)), "", VLOOKUP(B664, Paste!$N$3:$O$250, 2, FALSE))</f>
        <v/>
      </c>
      <c r="S664" s="27">
        <f>VLOOKUP($B664, Paste!$W$3:$Z$10064, IF($H$4="Cap Hit",3, IF($H$4="AAV", 4, 2)), FALSE)</f>
        <v>1.35</v>
      </c>
      <c r="T664" s="11" t="str">
        <f>IF(ISERROR(VLOOKUP(B664, Paste!$Q$3:$Q$245, 1, FALSE)), "", VLOOKUP(B664, Paste!$Q$3:$R$245, 2, FALSE))</f>
        <v/>
      </c>
      <c r="U664" s="18" t="str">
        <f>IF(VLOOKUP(B664, 'Points&amp;Potential'!$B$7:$O$943, 14, FALSE)=0, "", VLOOKUP(B664, 'Points&amp;Potential'!$B$7:$O$943, 14, FALSE))</f>
        <v/>
      </c>
      <c r="V664" s="7" t="str">
        <f>IF(ISERROR(VLOOKUP(B664, Paste!$T$3:$T$1045, 1, FALSE)), "", VLOOKUP(B664, Paste!$T$3:$U$1144, 2, FALSE))</f>
        <v>Y</v>
      </c>
    </row>
    <row r="665" spans="1:22">
      <c r="A665" s="11">
        <v>659</v>
      </c>
      <c r="B665" s="67" t="s">
        <v>689</v>
      </c>
      <c r="C665" s="11">
        <f>VLOOKUP(B665, Paste!$AG$3:$AH$2083, 2, FALSE)</f>
        <v>22.4</v>
      </c>
      <c r="D665" s="11" t="str">
        <f>VLOOKUP($B665, Paste!$A$3:$H$933, 6, FALSE)</f>
        <v>RD</v>
      </c>
      <c r="E665" s="11">
        <f>IFERROR(VLOOKUP($B665, Paste!$J$3:$L$933, 3, FALSE), "")</f>
        <v>37</v>
      </c>
      <c r="F665" s="11">
        <f>IFERROR(VLOOKUP($B665, Paste!$J$3:$L$933, 2, FALSE), "")</f>
        <v>50</v>
      </c>
      <c r="G665" s="11" t="str">
        <f>VLOOKUP($B665, Paste!$A$3:$H$933, 8, FALSE)</f>
        <v>ANA</v>
      </c>
      <c r="H665" s="71">
        <f>VLOOKUP($B665, Paste!$A$3:$H$933, 2, FALSE)</f>
        <v>35</v>
      </c>
      <c r="I665" s="71">
        <f>VLOOKUP($B665, Paste!$A$3:$H$933, 3, FALSE)</f>
        <v>5.25</v>
      </c>
      <c r="J665" s="71">
        <f t="shared" si="10"/>
        <v>4.9145833333333329</v>
      </c>
      <c r="K665" s="71">
        <f>VLOOKUP($B665, Paste!$A$3:$H$933, 4, FALSE)</f>
        <v>10.164583333333333</v>
      </c>
      <c r="L665" s="11" t="str">
        <f>IF(ISBLANK(VLOOKUP(B665, 'SOG&amp;PlusMinus'!$B$7:$E$912, 3, FALSE)), "", VLOOKUP(B665,'SOG&amp;PlusMinus'!$B$7:$E$912, 3, FALSE))</f>
        <v>C</v>
      </c>
      <c r="M665" s="11" t="str">
        <f>IF(ISBLANK(VLOOKUP(B665, 'SOG&amp;PlusMinus'!$B$7:$E$912, 4, FALSE)), "", VLOOKUP(B665, 'SOG&amp;PlusMinus'!$B$7:$E$912, 4, FALSE))</f>
        <v/>
      </c>
      <c r="N665" s="71">
        <f>VLOOKUP($B665, Paste!$A$3:$H$933, 5, FALSE)</f>
        <v>15</v>
      </c>
      <c r="O665" s="11">
        <f>IF(ISERROR(VLOOKUP(B665, Paste!$AB$3:$AE$2349, 3, FALSE)), "", VLOOKUP(B665, Paste!$AB$3:$AE$2349, 3, FALSE))</f>
        <v>37</v>
      </c>
      <c r="P665" s="11">
        <f>IF(ISERROR(VLOOKUP(B665, Paste!$AB$3:$AC$2343, 2, FALSE)), "", VLOOKUP(B665, Paste!$AB$3:$AC$2343, 2, FALSE))</f>
        <v>35</v>
      </c>
      <c r="Q665" s="11">
        <f>IF(ISERROR(VLOOKUP(B665, Paste!$AB$3:$AE$2349, 4, FALSE)), "", VLOOKUP(B665, Paste!$AB$3:$AE$2349, 4, FALSE))</f>
        <v>49</v>
      </c>
      <c r="R665" s="11" t="str">
        <f>IF(ISERROR(VLOOKUP(B665, Paste!$N$3:$N$250, 1, FALSE)), "", VLOOKUP(B665, Paste!$N$3:$O$250, 2, FALSE))</f>
        <v/>
      </c>
      <c r="S665" s="27">
        <f>VLOOKUP($B665, Paste!$W$3:$Z$10064, IF($H$4="Cap Hit",3, IF($H$4="AAV", 4, 2)), FALSE)</f>
        <v>0.91833299999999995</v>
      </c>
      <c r="T665" s="11" t="str">
        <f>IF(ISERROR(VLOOKUP(B665, Paste!$Q$3:$Q$245, 1, FALSE)), "", VLOOKUP(B665, Paste!$Q$3:$R$245, 2, FALSE))</f>
        <v/>
      </c>
      <c r="U665" s="18" t="str">
        <f>IF(VLOOKUP(B665, 'Points&amp;Potential'!$B$7:$O$943, 14, FALSE)=0, "", VLOOKUP(B665, 'Points&amp;Potential'!$B$7:$O$943, 14, FALSE))</f>
        <v/>
      </c>
      <c r="V665" s="7" t="str">
        <f>IF(ISERROR(VLOOKUP(B665, Paste!$T$3:$T$1045, 1, FALSE)), "", VLOOKUP(B665, Paste!$T$3:$U$1144, 2, FALSE))</f>
        <v/>
      </c>
    </row>
    <row r="666" spans="1:22">
      <c r="A666" s="11">
        <v>660</v>
      </c>
      <c r="B666" s="10" t="s">
        <v>690</v>
      </c>
      <c r="C666" s="11">
        <f>VLOOKUP(B666, Paste!$AG$3:$AH$2083, 2, FALSE)</f>
        <v>33.700000000000003</v>
      </c>
      <c r="D666" s="11" t="str">
        <f>VLOOKUP($B666, Paste!$A$3:$H$933, 6, FALSE)</f>
        <v>RD</v>
      </c>
      <c r="E666" s="11" t="str">
        <f>IFERROR(VLOOKUP($B666, Paste!$J$3:$L$933, 3, FALSE), "")</f>
        <v/>
      </c>
      <c r="F666" s="11" t="str">
        <f>IFERROR(VLOOKUP($B666, Paste!$J$3:$L$933, 2, FALSE), "")</f>
        <v/>
      </c>
      <c r="G666" s="11" t="str">
        <f>VLOOKUP($B666, Paste!$A$3:$H$933, 8, FALSE)</f>
        <v>NYI</v>
      </c>
      <c r="H666" s="71">
        <f>VLOOKUP($B666, Paste!$A$3:$H$933, 2, FALSE)</f>
        <v>64.333333333333343</v>
      </c>
      <c r="I666" s="71">
        <f>VLOOKUP($B666, Paste!$A$3:$H$933, 3, FALSE)</f>
        <v>1.5813289361474996</v>
      </c>
      <c r="J666" s="71">
        <f t="shared" si="10"/>
        <v>8.5484972096858343</v>
      </c>
      <c r="K666" s="71">
        <f>VLOOKUP($B666, Paste!$A$3:$H$933, 4, FALSE)</f>
        <v>10.129826145833334</v>
      </c>
      <c r="L666" s="11" t="str">
        <f>IF(ISBLANK(VLOOKUP(B666, 'SOG&amp;PlusMinus'!$B$7:$E$912, 3, FALSE)), "", VLOOKUP(B666,'SOG&amp;PlusMinus'!$B$7:$E$912, 3, FALSE))</f>
        <v>D</v>
      </c>
      <c r="M666" s="11" t="str">
        <f>IF(ISBLANK(VLOOKUP(B666, 'SOG&amp;PlusMinus'!$B$7:$E$912, 4, FALSE)), "", VLOOKUP(B666, 'SOG&amp;PlusMinus'!$B$7:$E$912, 4, FALSE))</f>
        <v/>
      </c>
      <c r="N666" s="71">
        <f>VLOOKUP($B666, Paste!$A$3:$H$933, 5, FALSE)</f>
        <v>64.333333333333343</v>
      </c>
      <c r="O666" s="11">
        <f>IF(ISERROR(VLOOKUP(B666, Paste!$AB$3:$AE$2349, 3, FALSE)), "", VLOOKUP(B666, Paste!$AB$3:$AE$2349, 3, FALSE))</f>
        <v>68</v>
      </c>
      <c r="P666" s="11">
        <f>IF(ISERROR(VLOOKUP(B666, Paste!$AB$3:$AC$2343, 2, FALSE)), "", VLOOKUP(B666, Paste!$AB$3:$AC$2343, 2, FALSE))</f>
        <v>77</v>
      </c>
      <c r="Q666" s="11">
        <f>IF(ISERROR(VLOOKUP(B666, Paste!$AB$3:$AE$2349, 4, FALSE)), "", VLOOKUP(B666, Paste!$AB$3:$AE$2349, 4, FALSE))</f>
        <v>51</v>
      </c>
      <c r="R666" s="11" t="str">
        <f>IF(ISERROR(VLOOKUP(B666, Paste!$N$3:$N$250, 1, FALSE)), "", VLOOKUP(B666, Paste!$N$3:$O$250, 2, FALSE))</f>
        <v/>
      </c>
      <c r="S666" s="27">
        <f>VLOOKUP($B666, Paste!$W$3:$Z$10064, IF($H$4="Cap Hit",3, IF($H$4="AAV", 4, 2)), FALSE)</f>
        <v>3.5</v>
      </c>
      <c r="T666" s="11" t="str">
        <f>IF(ISERROR(VLOOKUP(B666, Paste!$Q$3:$Q$245, 1, FALSE)), "", VLOOKUP(B666, Paste!$Q$3:$R$245, 2, FALSE))</f>
        <v/>
      </c>
      <c r="U666" s="18" t="str">
        <f>IF(VLOOKUP(B666, 'Points&amp;Potential'!$B$7:$O$943, 14, FALSE)=0, "", VLOOKUP(B666, 'Points&amp;Potential'!$B$7:$O$943, 14, FALSE))</f>
        <v/>
      </c>
      <c r="V666" s="7" t="str">
        <f>IF(ISERROR(VLOOKUP(B666, Paste!$T$3:$T$1045, 1, FALSE)), "", VLOOKUP(B666, Paste!$T$3:$U$1144, 2, FALSE))</f>
        <v/>
      </c>
    </row>
    <row r="667" spans="1:22">
      <c r="A667" s="11">
        <v>661</v>
      </c>
      <c r="B667" s="67" t="s">
        <v>691</v>
      </c>
      <c r="C667" s="11">
        <f>VLOOKUP(B667, Paste!$AG$3:$AH$2083, 2, FALSE)</f>
        <v>20.7</v>
      </c>
      <c r="D667" s="11" t="str">
        <f>VLOOKUP($B667, Paste!$A$3:$H$933, 6, FALSE)</f>
        <v>RW</v>
      </c>
      <c r="E667" s="11">
        <f>IFERROR(VLOOKUP($B667, Paste!$J$3:$L$933, 3, FALSE), "")</f>
        <v>53</v>
      </c>
      <c r="F667" s="11">
        <f>IFERROR(VLOOKUP($B667, Paste!$J$3:$L$933, 2, FALSE), "")</f>
        <v>70</v>
      </c>
      <c r="G667" s="11" t="str">
        <f>VLOOKUP($B667, Paste!$A$3:$H$933, 8, FALSE)</f>
        <v>DET</v>
      </c>
      <c r="H667" s="71">
        <f>VLOOKUP($B667, Paste!$A$3:$H$933, 2, FALSE)</f>
        <v>41</v>
      </c>
      <c r="I667" s="71">
        <f>VLOOKUP($B667, Paste!$A$3:$H$933, 3, FALSE)</f>
        <v>6.1499999999999995</v>
      </c>
      <c r="J667" s="71">
        <f t="shared" si="10"/>
        <v>3.9295692708333343</v>
      </c>
      <c r="K667" s="71">
        <f>VLOOKUP($B667, Paste!$A$3:$H$933, 4, FALSE)</f>
        <v>10.079569270833334</v>
      </c>
      <c r="L667" s="11" t="str">
        <f>IF(ISBLANK(VLOOKUP(B667, 'SOG&amp;PlusMinus'!$B$7:$E$912, 3, FALSE)), "", VLOOKUP(B667,'SOG&amp;PlusMinus'!$B$7:$E$912, 3, FALSE))</f>
        <v>C</v>
      </c>
      <c r="M667" s="11">
        <f>IF(ISBLANK(VLOOKUP(B667, 'SOG&amp;PlusMinus'!$B$7:$E$912, 4, FALSE)), "", VLOOKUP(B667, 'SOG&amp;PlusMinus'!$B$7:$E$912, 4, FALSE))</f>
        <v>2</v>
      </c>
      <c r="N667" s="71">
        <f>VLOOKUP($B667, Paste!$A$3:$H$933, 5, FALSE)</f>
        <v>12.299999999999999</v>
      </c>
      <c r="O667" s="11">
        <f>IF(ISERROR(VLOOKUP(B667, Paste!$AB$3:$AE$2349, 3, FALSE)), "", VLOOKUP(B667, Paste!$AB$3:$AE$2349, 3, FALSE))</f>
        <v>115</v>
      </c>
      <c r="P667" s="11">
        <f>IF(ISERROR(VLOOKUP(B667, Paste!$AB$3:$AC$2343, 2, FALSE)), "", VLOOKUP(B667, Paste!$AB$3:$AC$2343, 2, FALSE))</f>
        <v>10</v>
      </c>
      <c r="Q667" s="11">
        <f>IF(ISERROR(VLOOKUP(B667, Paste!$AB$3:$AE$2349, 4, FALSE)), "", VLOOKUP(B667, Paste!$AB$3:$AE$2349, 4, FALSE))</f>
        <v>62</v>
      </c>
      <c r="R667" s="11" t="str">
        <f>IF(ISERROR(VLOOKUP(B667, Paste!$N$3:$N$250, 1, FALSE)), "", VLOOKUP(B667, Paste!$N$3:$O$250, 2, FALSE))</f>
        <v/>
      </c>
      <c r="S667" s="27">
        <f>VLOOKUP($B667, Paste!$W$3:$Z$10064, IF($H$4="Cap Hit",3, IF($H$4="AAV", 4, 2)), FALSE)</f>
        <v>1.4424999999999999</v>
      </c>
      <c r="T667" s="11" t="str">
        <f>IF(ISERROR(VLOOKUP(B667, Paste!$Q$3:$Q$245, 1, FALSE)), "", VLOOKUP(B667, Paste!$Q$3:$R$245, 2, FALSE))</f>
        <v/>
      </c>
      <c r="U667" s="18" t="str">
        <f>IF(VLOOKUP(B667, 'Points&amp;Potential'!$B$7:$O$943, 14, FALSE)=0, "", VLOOKUP(B667, 'Points&amp;Potential'!$B$7:$O$943, 14, FALSE))</f>
        <v/>
      </c>
      <c r="V667" s="7" t="str">
        <f>IF(ISERROR(VLOOKUP(B667, Paste!$T$3:$T$1045, 1, FALSE)), "", VLOOKUP(B667, Paste!$T$3:$U$1144, 2, FALSE))</f>
        <v>Y</v>
      </c>
    </row>
    <row r="668" spans="1:22">
      <c r="A668" s="11">
        <v>662</v>
      </c>
      <c r="B668" s="67" t="s">
        <v>692</v>
      </c>
      <c r="C668" s="11">
        <f>VLOOKUP(B668, Paste!$AG$3:$AH$2083, 2, FALSE)</f>
        <v>22.3</v>
      </c>
      <c r="D668" s="11" t="e">
        <f>VLOOKUP($B668, Paste!$A$3:$H$933, 6, FALSE)</f>
        <v>#N/A</v>
      </c>
      <c r="E668" s="11" t="str">
        <f>IFERROR(VLOOKUP($B668, Paste!$J$3:$L$933, 3, FALSE), "")</f>
        <v/>
      </c>
      <c r="F668" s="11" t="str">
        <f>IFERROR(VLOOKUP($B668, Paste!$J$3:$L$933, 2, FALSE), "")</f>
        <v/>
      </c>
      <c r="G668" s="11" t="e">
        <f>VLOOKUP($B668, Paste!$A$3:$H$933, 8, FALSE)</f>
        <v>#N/A</v>
      </c>
      <c r="H668" s="71" t="e">
        <f>VLOOKUP($B668, Paste!$A$3:$H$933, 2, FALSE)</f>
        <v>#N/A</v>
      </c>
      <c r="I668" s="71" t="e">
        <f>VLOOKUP($B668, Paste!$A$3:$H$933, 3, FALSE)</f>
        <v>#N/A</v>
      </c>
      <c r="J668" s="71" t="e">
        <f t="shared" si="10"/>
        <v>#N/A</v>
      </c>
      <c r="K668" s="71" t="e">
        <f>VLOOKUP($B668, Paste!$A$3:$H$933, 4, FALSE)</f>
        <v>#N/A</v>
      </c>
      <c r="L668" s="11" t="str">
        <f>IF(ISBLANK(VLOOKUP(B668, 'SOG&amp;PlusMinus'!$B$7:$E$912, 3, FALSE)), "", VLOOKUP(B668,'SOG&amp;PlusMinus'!$B$7:$E$912, 3, FALSE))</f>
        <v>D</v>
      </c>
      <c r="M668" s="11" t="str">
        <f>IF(ISBLANK(VLOOKUP(B668, 'SOG&amp;PlusMinus'!$B$7:$E$912, 4, FALSE)), "", VLOOKUP(B668, 'SOG&amp;PlusMinus'!$B$7:$E$912, 4, FALSE))</f>
        <v/>
      </c>
      <c r="N668" s="71" t="e">
        <f>VLOOKUP($B668, Paste!$A$3:$H$933, 5, FALSE)</f>
        <v>#N/A</v>
      </c>
      <c r="O668" s="11" t="str">
        <f>IF(ISERROR(VLOOKUP(B668, Paste!$AB$3:$AE$2349, 3, FALSE)), "", VLOOKUP(B668, Paste!$AB$3:$AE$2349, 3, FALSE))</f>
        <v/>
      </c>
      <c r="P668" s="11" t="str">
        <f>IF(ISERROR(VLOOKUP(B668, Paste!$AB$3:$AC$2343, 2, FALSE)), "", VLOOKUP(B668, Paste!$AB$3:$AC$2343, 2, FALSE))</f>
        <v/>
      </c>
      <c r="Q668" s="11" t="str">
        <f>IF(ISERROR(VLOOKUP(B668, Paste!$AB$3:$AE$2349, 4, FALSE)), "", VLOOKUP(B668, Paste!$AB$3:$AE$2349, 4, FALSE))</f>
        <v/>
      </c>
      <c r="R668" s="11" t="str">
        <f>IF(ISERROR(VLOOKUP(B668, Paste!$N$3:$N$250, 1, FALSE)), "", VLOOKUP(B668, Paste!$N$3:$O$250, 2, FALSE))</f>
        <v/>
      </c>
      <c r="S668" s="27">
        <f>VLOOKUP($B668, Paste!$W$3:$Z$10064, IF($H$4="Cap Hit",3, IF($H$4="AAV", 4, 2)), FALSE)</f>
        <v>0.91833299999999995</v>
      </c>
      <c r="T668" s="11" t="str">
        <f>IF(ISERROR(VLOOKUP(B668, Paste!$Q$3:$Q$245, 1, FALSE)), "", VLOOKUP(B668, Paste!$Q$3:$R$245, 2, FALSE))</f>
        <v/>
      </c>
      <c r="U668" s="18" t="str">
        <f>IF(VLOOKUP(B668, 'Points&amp;Potential'!$B$7:$O$943, 14, FALSE)=0, "", VLOOKUP(B668, 'Points&amp;Potential'!$B$7:$O$943, 14, FALSE))</f>
        <v/>
      </c>
      <c r="V668" s="7" t="str">
        <f>IF(ISERROR(VLOOKUP(B668, Paste!$T$3:$T$1045, 1, FALSE)), "", VLOOKUP(B668, Paste!$T$3:$U$1144, 2, FALSE))</f>
        <v/>
      </c>
    </row>
    <row r="669" spans="1:22">
      <c r="A669" s="11">
        <v>663</v>
      </c>
      <c r="B669" s="67" t="s">
        <v>693</v>
      </c>
      <c r="C669" s="11">
        <f>VLOOKUP(B669, Paste!$AG$3:$AH$2083, 2, FALSE)</f>
        <v>26.4</v>
      </c>
      <c r="D669" s="11" t="str">
        <f>VLOOKUP($B669, Paste!$A$3:$H$933, 6, FALSE)</f>
        <v>LD</v>
      </c>
      <c r="E669" s="11" t="str">
        <f>IFERROR(VLOOKUP($B669, Paste!$J$3:$L$933, 3, FALSE), "")</f>
        <v/>
      </c>
      <c r="F669" s="11" t="str">
        <f>IFERROR(VLOOKUP($B669, Paste!$J$3:$L$933, 2, FALSE), "")</f>
        <v/>
      </c>
      <c r="G669" s="11" t="str">
        <f>VLOOKUP($B669, Paste!$A$3:$H$933, 8, FALSE)</f>
        <v>EDM</v>
      </c>
      <c r="H669" s="71">
        <f>VLOOKUP($B669, Paste!$A$3:$H$933, 2, FALSE)</f>
        <v>70</v>
      </c>
      <c r="I669" s="71">
        <f>VLOOKUP($B669, Paste!$A$3:$H$933, 3, FALSE)</f>
        <v>4.2</v>
      </c>
      <c r="J669" s="71">
        <f t="shared" si="10"/>
        <v>5.8623439583333345</v>
      </c>
      <c r="K669" s="71">
        <f>VLOOKUP($B669, Paste!$A$3:$H$933, 4, FALSE)</f>
        <v>10.062343958333335</v>
      </c>
      <c r="L669" s="11" t="str">
        <f>IF(ISBLANK(VLOOKUP(B669, 'SOG&amp;PlusMinus'!$B$7:$E$912, 3, FALSE)), "", VLOOKUP(B669,'SOG&amp;PlusMinus'!$B$7:$E$912, 3, FALSE))</f>
        <v>D</v>
      </c>
      <c r="M669" s="11" t="str">
        <f>IF(ISBLANK(VLOOKUP(B669, 'SOG&amp;PlusMinus'!$B$7:$E$912, 4, FALSE)), "", VLOOKUP(B669, 'SOG&amp;PlusMinus'!$B$7:$E$912, 4, FALSE))</f>
        <v/>
      </c>
      <c r="N669" s="71">
        <f>VLOOKUP($B669, Paste!$A$3:$H$933, 5, FALSE)</f>
        <v>17.98165137614679</v>
      </c>
      <c r="O669" s="11">
        <f>IF(ISERROR(VLOOKUP(B669, Paste!$AB$3:$AE$2349, 3, FALSE)), "", VLOOKUP(B669, Paste!$AB$3:$AE$2349, 3, FALSE))</f>
        <v>15</v>
      </c>
      <c r="P669" s="11">
        <f>IF(ISERROR(VLOOKUP(B669, Paste!$AB$3:$AC$2343, 2, FALSE)), "", VLOOKUP(B669, Paste!$AB$3:$AC$2343, 2, FALSE))</f>
        <v>75</v>
      </c>
      <c r="Q669" s="11">
        <f>IF(ISERROR(VLOOKUP(B669, Paste!$AB$3:$AE$2349, 4, FALSE)), "", VLOOKUP(B669, Paste!$AB$3:$AE$2349, 4, FALSE))</f>
        <v>56</v>
      </c>
      <c r="R669" s="11" t="str">
        <f>IF(ISERROR(VLOOKUP(B669, Paste!$N$3:$N$250, 1, FALSE)), "", VLOOKUP(B669, Paste!$N$3:$O$250, 2, FALSE))</f>
        <v/>
      </c>
      <c r="S669" s="27">
        <f>VLOOKUP($B669, Paste!$W$3:$Z$10064, IF($H$4="Cap Hit",3, IF($H$4="AAV", 4, 2)), FALSE)</f>
        <v>1.5249999999999999</v>
      </c>
      <c r="T669" s="11" t="str">
        <f>IF(ISERROR(VLOOKUP(B669, Paste!$Q$3:$Q$245, 1, FALSE)), "", VLOOKUP(B669, Paste!$Q$3:$R$245, 2, FALSE))</f>
        <v/>
      </c>
      <c r="U669" s="18" t="str">
        <f>IF(VLOOKUP(B669, 'Points&amp;Potential'!$B$7:$O$943, 14, FALSE)=0, "", VLOOKUP(B669, 'Points&amp;Potential'!$B$7:$O$943, 14, FALSE))</f>
        <v/>
      </c>
      <c r="V669" s="7" t="str">
        <f>IF(ISERROR(VLOOKUP(B669, Paste!$T$3:$T$1045, 1, FALSE)), "", VLOOKUP(B669, Paste!$T$3:$U$1144, 2, FALSE))</f>
        <v/>
      </c>
    </row>
    <row r="670" spans="1:22">
      <c r="A670" s="11">
        <v>664</v>
      </c>
      <c r="B670" s="67" t="s">
        <v>694</v>
      </c>
      <c r="C670" s="11">
        <f>VLOOKUP(B670, Paste!$AG$3:$AH$2083, 2, FALSE)</f>
        <v>33</v>
      </c>
      <c r="D670" s="11" t="str">
        <f>VLOOKUP($B670, Paste!$A$3:$H$933, 6, FALSE)</f>
        <v>RW</v>
      </c>
      <c r="E670" s="11" t="str">
        <f>IFERROR(VLOOKUP($B670, Paste!$J$3:$L$933, 3, FALSE), "")</f>
        <v/>
      </c>
      <c r="F670" s="11" t="str">
        <f>IFERROR(VLOOKUP($B670, Paste!$J$3:$L$933, 2, FALSE), "")</f>
        <v/>
      </c>
      <c r="G670" s="11" t="str">
        <f>VLOOKUP($B670, Paste!$A$3:$H$933, 8, FALSE)</f>
        <v>WAS</v>
      </c>
      <c r="H670" s="71">
        <f>VLOOKUP($B670, Paste!$A$3:$H$933, 2, FALSE)</f>
        <v>35</v>
      </c>
      <c r="I670" s="71">
        <f>VLOOKUP($B670, Paste!$A$3:$H$933, 3, FALSE)</f>
        <v>4.9985471398545593</v>
      </c>
      <c r="J670" s="71">
        <f t="shared" si="10"/>
        <v>5.0463194226454418</v>
      </c>
      <c r="K670" s="71">
        <f>VLOOKUP($B670, Paste!$A$3:$H$933, 4, FALSE)</f>
        <v>10.044866562500001</v>
      </c>
      <c r="L670" s="11" t="str">
        <f>IF(ISBLANK(VLOOKUP(B670, 'SOG&amp;PlusMinus'!$B$7:$E$912, 3, FALSE)), "", VLOOKUP(B670,'SOG&amp;PlusMinus'!$B$7:$E$912, 3, FALSE))</f>
        <v>C</v>
      </c>
      <c r="M670" s="11" t="str">
        <f>IF(ISBLANK(VLOOKUP(B670, 'SOG&amp;PlusMinus'!$B$7:$E$912, 4, FALSE)), "", VLOOKUP(B670, 'SOG&amp;PlusMinus'!$B$7:$E$912, 4, FALSE))</f>
        <v/>
      </c>
      <c r="N670" s="71">
        <f>VLOOKUP($B670, Paste!$A$3:$H$933, 5, FALSE)</f>
        <v>8.4</v>
      </c>
      <c r="O670" s="11">
        <f>IF(ISERROR(VLOOKUP(B670, Paste!$AB$3:$AE$2349, 3, FALSE)), "", VLOOKUP(B670, Paste!$AB$3:$AE$2349, 3, FALSE))</f>
        <v>28</v>
      </c>
      <c r="P670" s="11">
        <f>IF(ISERROR(VLOOKUP(B670, Paste!$AB$3:$AC$2343, 2, FALSE)), "", VLOOKUP(B670, Paste!$AB$3:$AC$2343, 2, FALSE))</f>
        <v>14</v>
      </c>
      <c r="Q670" s="11">
        <f>IF(ISERROR(VLOOKUP(B670, Paste!$AB$3:$AE$2349, 4, FALSE)), "", VLOOKUP(B670, Paste!$AB$3:$AE$2349, 4, FALSE))</f>
        <v>35</v>
      </c>
      <c r="R670" s="11" t="str">
        <f>IF(ISERROR(VLOOKUP(B670, Paste!$N$3:$N$250, 1, FALSE)), "", VLOOKUP(B670, Paste!$N$3:$O$250, 2, FALSE))</f>
        <v/>
      </c>
      <c r="S670" s="27">
        <f>VLOOKUP($B670, Paste!$W$3:$Z$10064, IF($H$4="Cap Hit",3, IF($H$4="AAV", 4, 2)), FALSE)</f>
        <v>0.85</v>
      </c>
      <c r="T670" s="11" t="str">
        <f>IF(ISERROR(VLOOKUP(B670, Paste!$Q$3:$Q$245, 1, FALSE)), "", VLOOKUP(B670, Paste!$Q$3:$R$245, 2, FALSE))</f>
        <v/>
      </c>
      <c r="U670" s="18" t="str">
        <f>IF(VLOOKUP(B670, 'Points&amp;Potential'!$B$7:$O$943, 14, FALSE)=0, "", VLOOKUP(B670, 'Points&amp;Potential'!$B$7:$O$943, 14, FALSE))</f>
        <v/>
      </c>
      <c r="V670" s="7" t="str">
        <f>IF(ISERROR(VLOOKUP(B670, Paste!$T$3:$T$1045, 1, FALSE)), "", VLOOKUP(B670, Paste!$T$3:$U$1144, 2, FALSE))</f>
        <v/>
      </c>
    </row>
    <row r="671" spans="1:22">
      <c r="A671" s="11">
        <v>665</v>
      </c>
      <c r="B671" s="67" t="s">
        <v>695</v>
      </c>
      <c r="C671" s="11">
        <f>VLOOKUP(B671, Paste!$AG$3:$AH$2083, 2, FALSE)</f>
        <v>25</v>
      </c>
      <c r="D671" s="11" t="str">
        <f>VLOOKUP($B671, Paste!$A$3:$H$933, 6, FALSE)</f>
        <v>RW</v>
      </c>
      <c r="E671" s="11" t="str">
        <f>IFERROR(VLOOKUP($B671, Paste!$J$3:$L$933, 3, FALSE), "")</f>
        <v/>
      </c>
      <c r="F671" s="11" t="str">
        <f>IFERROR(VLOOKUP($B671, Paste!$J$3:$L$933, 2, FALSE), "")</f>
        <v/>
      </c>
      <c r="G671" s="11" t="str">
        <f>VLOOKUP($B671, Paste!$A$3:$H$933, 8, FALSE)</f>
        <v>UFA</v>
      </c>
      <c r="H671" s="71">
        <f>VLOOKUP($B671, Paste!$A$3:$H$933, 2, FALSE)</f>
        <v>24.333333333333332</v>
      </c>
      <c r="I671" s="71">
        <f>VLOOKUP($B671, Paste!$A$3:$H$933, 3, FALSE)</f>
        <v>3.1493345412972666</v>
      </c>
      <c r="J671" s="71">
        <f t="shared" si="10"/>
        <v>6.870760366110142</v>
      </c>
      <c r="K671" s="71">
        <f>VLOOKUP($B671, Paste!$A$3:$H$933, 4, FALSE)</f>
        <v>10.020094907407408</v>
      </c>
      <c r="L671" s="11" t="str">
        <f>IF(ISBLANK(VLOOKUP(B671, 'SOG&amp;PlusMinus'!$B$7:$E$912, 3, FALSE)), "", VLOOKUP(B671,'SOG&amp;PlusMinus'!$B$7:$E$912, 3, FALSE))</f>
        <v>C</v>
      </c>
      <c r="M671" s="11" t="str">
        <f>IF(ISBLANK(VLOOKUP(B671, 'SOG&amp;PlusMinus'!$B$7:$E$912, 4, FALSE)), "", VLOOKUP(B671, 'SOG&amp;PlusMinus'!$B$7:$E$912, 4, FALSE))</f>
        <v/>
      </c>
      <c r="N671" s="71">
        <f>VLOOKUP($B671, Paste!$A$3:$H$933, 5, FALSE)</f>
        <v>5.8109452736318401</v>
      </c>
      <c r="O671" s="11" t="str">
        <f>IF(ISERROR(VLOOKUP(B671, Paste!$AB$3:$AE$2349, 3, FALSE)), "", VLOOKUP(B671, Paste!$AB$3:$AE$2349, 3, FALSE))</f>
        <v/>
      </c>
      <c r="P671" s="11" t="str">
        <f>IF(ISERROR(VLOOKUP(B671, Paste!$AB$3:$AC$2343, 2, FALSE)), "", VLOOKUP(B671, Paste!$AB$3:$AC$2343, 2, FALSE))</f>
        <v/>
      </c>
      <c r="Q671" s="11" t="str">
        <f>IF(ISERROR(VLOOKUP(B671, Paste!$AB$3:$AE$2349, 4, FALSE)), "", VLOOKUP(B671, Paste!$AB$3:$AE$2349, 4, FALSE))</f>
        <v/>
      </c>
      <c r="R671" s="11" t="str">
        <f>IF(ISERROR(VLOOKUP(B671, Paste!$N$3:$N$250, 1, FALSE)), "", VLOOKUP(B671, Paste!$N$3:$O$250, 2, FALSE))</f>
        <v/>
      </c>
      <c r="S671" s="27" t="e">
        <f>VLOOKUP($B671, Paste!$W$3:$Z$10064, IF($H$4="Cap Hit",3, IF($H$4="AAV", 4, 2)), FALSE)</f>
        <v>#N/A</v>
      </c>
      <c r="T671" s="11" t="str">
        <f>IF(ISERROR(VLOOKUP(B671, Paste!$Q$3:$Q$245, 1, FALSE)), "", VLOOKUP(B671, Paste!$Q$3:$R$245, 2, FALSE))</f>
        <v/>
      </c>
      <c r="U671" s="18" t="str">
        <f>IF(VLOOKUP(B671, 'Points&amp;Potential'!$B$7:$O$943, 14, FALSE)=0, "", VLOOKUP(B671, 'Points&amp;Potential'!$B$7:$O$943, 14, FALSE))</f>
        <v/>
      </c>
      <c r="V671" s="7" t="str">
        <f>IF(ISERROR(VLOOKUP(B671, Paste!$T$3:$T$1045, 1, FALSE)), "", VLOOKUP(B671, Paste!$T$3:$U$1144, 2, FALSE))</f>
        <v/>
      </c>
    </row>
    <row r="672" spans="1:22">
      <c r="A672" s="11">
        <v>666</v>
      </c>
      <c r="B672" s="67" t="s">
        <v>696</v>
      </c>
      <c r="C672" s="11">
        <f>VLOOKUP(B672, Paste!$AG$3:$AH$2083, 2, FALSE)</f>
        <v>28.2</v>
      </c>
      <c r="D672" s="11" t="str">
        <f>VLOOKUP($B672, Paste!$A$3:$H$933, 6, FALSE)</f>
        <v>RW</v>
      </c>
      <c r="E672" s="11">
        <f>IFERROR(VLOOKUP($B672, Paste!$J$3:$L$933, 3, FALSE), "")</f>
        <v>53</v>
      </c>
      <c r="F672" s="11">
        <f>IFERROR(VLOOKUP($B672, Paste!$J$3:$L$933, 2, FALSE), "")</f>
        <v>72</v>
      </c>
      <c r="G672" s="11" t="str">
        <f>VLOOKUP($B672, Paste!$A$3:$H$933, 8, FALSE)</f>
        <v>UFA</v>
      </c>
      <c r="H672" s="71">
        <f>VLOOKUP($B672, Paste!$A$3:$H$933, 2, FALSE)</f>
        <v>27</v>
      </c>
      <c r="I672" s="71">
        <f>VLOOKUP($B672, Paste!$A$3:$H$933, 3, FALSE)</f>
        <v>4.9435671001272352</v>
      </c>
      <c r="J672" s="71">
        <f t="shared" si="10"/>
        <v>5.0464666498727633</v>
      </c>
      <c r="K672" s="71">
        <f>VLOOKUP($B672, Paste!$A$3:$H$933, 4, FALSE)</f>
        <v>9.9900337499999985</v>
      </c>
      <c r="L672" s="11" t="str">
        <f>IF(ISBLANK(VLOOKUP(B672, 'SOG&amp;PlusMinus'!$B$7:$E$912, 3, FALSE)), "", VLOOKUP(B672,'SOG&amp;PlusMinus'!$B$7:$E$912, 3, FALSE))</f>
        <v>C</v>
      </c>
      <c r="M672" s="11">
        <f>IF(ISBLANK(VLOOKUP(B672, 'SOG&amp;PlusMinus'!$B$7:$E$912, 4, FALSE)), "", VLOOKUP(B672, 'SOG&amp;PlusMinus'!$B$7:$E$912, 4, FALSE))</f>
        <v>2</v>
      </c>
      <c r="N672" s="71">
        <f>VLOOKUP($B672, Paste!$A$3:$H$933, 5, FALSE)</f>
        <v>7.92</v>
      </c>
      <c r="O672" s="11" t="str">
        <f>IF(ISERROR(VLOOKUP(B672, Paste!$AB$3:$AE$2349, 3, FALSE)), "", VLOOKUP(B672, Paste!$AB$3:$AE$2349, 3, FALSE))</f>
        <v/>
      </c>
      <c r="P672" s="11" t="str">
        <f>IF(ISERROR(VLOOKUP(B672, Paste!$AB$3:$AC$2343, 2, FALSE)), "", VLOOKUP(B672, Paste!$AB$3:$AC$2343, 2, FALSE))</f>
        <v/>
      </c>
      <c r="Q672" s="11" t="str">
        <f>IF(ISERROR(VLOOKUP(B672, Paste!$AB$3:$AE$2349, 4, FALSE)), "", VLOOKUP(B672, Paste!$AB$3:$AE$2349, 4, FALSE))</f>
        <v/>
      </c>
      <c r="R672" s="11" t="str">
        <f>IF(ISERROR(VLOOKUP(B672, Paste!$N$3:$N$250, 1, FALSE)), "", VLOOKUP(B672, Paste!$N$3:$O$250, 2, FALSE))</f>
        <v/>
      </c>
      <c r="S672" s="27" t="e">
        <f>VLOOKUP($B672, Paste!$W$3:$Z$10064, IF($H$4="Cap Hit",3, IF($H$4="AAV", 4, 2)), FALSE)</f>
        <v>#N/A</v>
      </c>
      <c r="T672" s="11" t="str">
        <f>IF(ISERROR(VLOOKUP(B672, Paste!$Q$3:$Q$245, 1, FALSE)), "", VLOOKUP(B672, Paste!$Q$3:$R$245, 2, FALSE))</f>
        <v>Y</v>
      </c>
      <c r="U672" s="18" t="str">
        <f>IF(VLOOKUP(B672, 'Points&amp;Potential'!$B$7:$O$943, 14, FALSE)=0, "", VLOOKUP(B672, 'Points&amp;Potential'!$B$7:$O$943, 14, FALSE))</f>
        <v/>
      </c>
      <c r="V672" s="7" t="str">
        <f>IF(ISERROR(VLOOKUP(B672, Paste!$T$3:$T$1045, 1, FALSE)), "", VLOOKUP(B672, Paste!$T$3:$U$1144, 2, FALSE))</f>
        <v/>
      </c>
    </row>
    <row r="673" spans="1:22">
      <c r="A673" s="11">
        <v>667</v>
      </c>
      <c r="B673" s="67" t="s">
        <v>697</v>
      </c>
      <c r="C673" s="11">
        <f>VLOOKUP(B673, Paste!$AG$3:$AH$2083, 2, FALSE)</f>
        <v>23.8</v>
      </c>
      <c r="D673" s="11" t="str">
        <f>VLOOKUP($B673, Paste!$A$3:$H$933, 6, FALSE)</f>
        <v>C</v>
      </c>
      <c r="E673" s="11" t="str">
        <f>IFERROR(VLOOKUP($B673, Paste!$J$3:$L$933, 3, FALSE), "")</f>
        <v/>
      </c>
      <c r="F673" s="11" t="str">
        <f>IFERROR(VLOOKUP($B673, Paste!$J$3:$L$933, 2, FALSE), "")</f>
        <v/>
      </c>
      <c r="G673" s="11" t="str">
        <f>VLOOKUP($B673, Paste!$A$3:$H$933, 8, FALSE)</f>
        <v>STL</v>
      </c>
      <c r="H673" s="71">
        <f>VLOOKUP($B673, Paste!$A$3:$H$933, 2, FALSE)</f>
        <v>63</v>
      </c>
      <c r="I673" s="71">
        <f>VLOOKUP($B673, Paste!$A$3:$H$933, 3, FALSE)</f>
        <v>3.5236494755244756</v>
      </c>
      <c r="J673" s="71">
        <f t="shared" si="10"/>
        <v>6.4525973994755255</v>
      </c>
      <c r="K673" s="71">
        <f>VLOOKUP($B673, Paste!$A$3:$H$933, 4, FALSE)</f>
        <v>9.9762468750000011</v>
      </c>
      <c r="L673" s="11" t="str">
        <f>IF(ISBLANK(VLOOKUP(B673, 'SOG&amp;PlusMinus'!$B$7:$E$912, 3, FALSE)), "", VLOOKUP(B673,'SOG&amp;PlusMinus'!$B$7:$E$912, 3, FALSE))</f>
        <v>C</v>
      </c>
      <c r="M673" s="11" t="str">
        <f>IF(ISBLANK(VLOOKUP(B673, 'SOG&amp;PlusMinus'!$B$7:$E$912, 4, FALSE)), "", VLOOKUP(B673, 'SOG&amp;PlusMinus'!$B$7:$E$912, 4, FALSE))</f>
        <v/>
      </c>
      <c r="N673" s="71">
        <f>VLOOKUP($B673, Paste!$A$3:$H$933, 5, FALSE)</f>
        <v>50.400000000000006</v>
      </c>
      <c r="O673" s="11">
        <f>IF(ISERROR(VLOOKUP(B673, Paste!$AB$3:$AE$2349, 3, FALSE)), "", VLOOKUP(B673, Paste!$AB$3:$AE$2349, 3, FALSE))</f>
        <v>106</v>
      </c>
      <c r="P673" s="11">
        <f>IF(ISERROR(VLOOKUP(B673, Paste!$AB$3:$AC$2343, 2, FALSE)), "", VLOOKUP(B673, Paste!$AB$3:$AC$2343, 2, FALSE))</f>
        <v>16</v>
      </c>
      <c r="Q673" s="11">
        <f>IF(ISERROR(VLOOKUP(B673, Paste!$AB$3:$AE$2349, 4, FALSE)), "", VLOOKUP(B673, Paste!$AB$3:$AE$2349, 4, FALSE))</f>
        <v>50</v>
      </c>
      <c r="R673" s="11" t="str">
        <f>IF(ISERROR(VLOOKUP(B673, Paste!$N$3:$N$250, 1, FALSE)), "", VLOOKUP(B673, Paste!$N$3:$O$250, 2, FALSE))</f>
        <v/>
      </c>
      <c r="S673" s="27">
        <f>VLOOKUP($B673, Paste!$W$3:$Z$10064, IF($H$4="Cap Hit",3, IF($H$4="AAV", 4, 2)), FALSE)</f>
        <v>0.77500000000000002</v>
      </c>
      <c r="T673" s="11" t="str">
        <f>IF(ISERROR(VLOOKUP(B673, Paste!$Q$3:$Q$245, 1, FALSE)), "", VLOOKUP(B673, Paste!$Q$3:$R$245, 2, FALSE))</f>
        <v/>
      </c>
      <c r="U673" s="18" t="str">
        <f>IF(VLOOKUP(B673, 'Points&amp;Potential'!$B$7:$O$943, 14, FALSE)=0, "", VLOOKUP(B673, 'Points&amp;Potential'!$B$7:$O$943, 14, FALSE))</f>
        <v/>
      </c>
      <c r="V673" s="7" t="str">
        <f>IF(ISERROR(VLOOKUP(B673, Paste!$T$3:$T$1045, 1, FALSE)), "", VLOOKUP(B673, Paste!$T$3:$U$1144, 2, FALSE))</f>
        <v/>
      </c>
    </row>
    <row r="674" spans="1:22">
      <c r="A674" s="11">
        <v>668</v>
      </c>
      <c r="B674" s="67" t="s">
        <v>698</v>
      </c>
      <c r="C674" s="11">
        <f>VLOOKUP(B674, Paste!$AG$3:$AH$2083, 2, FALSE)</f>
        <v>26.1</v>
      </c>
      <c r="D674" s="11" t="str">
        <f>VLOOKUP($B674, Paste!$A$3:$H$933, 6, FALSE)</f>
        <v>LD</v>
      </c>
      <c r="E674" s="11" t="str">
        <f>IFERROR(VLOOKUP($B674, Paste!$J$3:$L$933, 3, FALSE), "")</f>
        <v/>
      </c>
      <c r="F674" s="11" t="str">
        <f>IFERROR(VLOOKUP($B674, Paste!$J$3:$L$933, 2, FALSE), "")</f>
        <v/>
      </c>
      <c r="G674" s="11" t="str">
        <f>VLOOKUP($B674, Paste!$A$3:$H$933, 8, FALSE)</f>
        <v>PIT</v>
      </c>
      <c r="H674" s="71">
        <f>VLOOKUP($B674, Paste!$A$3:$H$933, 2, FALSE)</f>
        <v>57</v>
      </c>
      <c r="I674" s="71">
        <f>VLOOKUP($B674, Paste!$A$3:$H$933, 3, FALSE)</f>
        <v>2.3497763347763354</v>
      </c>
      <c r="J674" s="71">
        <f t="shared" si="10"/>
        <v>7.6187731652236668</v>
      </c>
      <c r="K674" s="71">
        <f>VLOOKUP($B674, Paste!$A$3:$H$933, 4, FALSE)</f>
        <v>9.9685495000000017</v>
      </c>
      <c r="L674" s="11" t="str">
        <f>IF(ISBLANK(VLOOKUP(B674, 'SOG&amp;PlusMinus'!$B$7:$E$912, 3, FALSE)), "", VLOOKUP(B674,'SOG&amp;PlusMinus'!$B$7:$E$912, 3, FALSE))</f>
        <v>C</v>
      </c>
      <c r="M674" s="11" t="str">
        <f>IF(ISBLANK(VLOOKUP(B674, 'SOG&amp;PlusMinus'!$B$7:$E$912, 4, FALSE)), "", VLOOKUP(B674, 'SOG&amp;PlusMinus'!$B$7:$E$912, 4, FALSE))</f>
        <v/>
      </c>
      <c r="N674" s="71">
        <f>VLOOKUP($B674, Paste!$A$3:$H$933, 5, FALSE)</f>
        <v>49.565217391304344</v>
      </c>
      <c r="O674" s="11">
        <f>IF(ISERROR(VLOOKUP(B674, Paste!$AB$3:$AE$2349, 3, FALSE)), "", VLOOKUP(B674, Paste!$AB$3:$AE$2349, 3, FALSE))</f>
        <v>69</v>
      </c>
      <c r="P674" s="11">
        <f>IF(ISERROR(VLOOKUP(B674, Paste!$AB$3:$AC$2343, 2, FALSE)), "", VLOOKUP(B674, Paste!$AB$3:$AC$2343, 2, FALSE))</f>
        <v>51</v>
      </c>
      <c r="Q674" s="11">
        <f>IF(ISERROR(VLOOKUP(B674, Paste!$AB$3:$AE$2349, 4, FALSE)), "", VLOOKUP(B674, Paste!$AB$3:$AE$2349, 4, FALSE))</f>
        <v>46</v>
      </c>
      <c r="R674" s="11" t="str">
        <f>IF(ISERROR(VLOOKUP(B674, Paste!$N$3:$N$250, 1, FALSE)), "", VLOOKUP(B674, Paste!$N$3:$O$250, 2, FALSE))</f>
        <v/>
      </c>
      <c r="S674" s="27">
        <f>VLOOKUP($B674, Paste!$W$3:$Z$10064, IF($H$4="Cap Hit",3, IF($H$4="AAV", 4, 2)), FALSE)</f>
        <v>1.5</v>
      </c>
      <c r="T674" s="11" t="str">
        <f>IF(ISERROR(VLOOKUP(B674, Paste!$Q$3:$Q$245, 1, FALSE)), "", VLOOKUP(B674, Paste!$Q$3:$R$245, 2, FALSE))</f>
        <v/>
      </c>
      <c r="U674" s="18" t="str">
        <f>IF(VLOOKUP(B674, 'Points&amp;Potential'!$B$7:$O$943, 14, FALSE)=0, "", VLOOKUP(B674, 'Points&amp;Potential'!$B$7:$O$943, 14, FALSE))</f>
        <v/>
      </c>
      <c r="V674" s="7" t="str">
        <f>IF(ISERROR(VLOOKUP(B674, Paste!$T$3:$T$1045, 1, FALSE)), "", VLOOKUP(B674, Paste!$T$3:$U$1144, 2, FALSE))</f>
        <v/>
      </c>
    </row>
    <row r="675" spans="1:22">
      <c r="A675" s="11">
        <v>669</v>
      </c>
      <c r="B675" s="67" t="s">
        <v>699</v>
      </c>
      <c r="C675" s="11">
        <f>VLOOKUP(B675, Paste!$AG$3:$AH$2083, 2, FALSE)</f>
        <v>29.5</v>
      </c>
      <c r="D675" s="11" t="str">
        <f>VLOOKUP($B675, Paste!$A$3:$H$933, 6, FALSE)</f>
        <v>RD</v>
      </c>
      <c r="E675" s="11" t="str">
        <f>IFERROR(VLOOKUP($B675, Paste!$J$3:$L$933, 3, FALSE), "")</f>
        <v/>
      </c>
      <c r="F675" s="11" t="str">
        <f>IFERROR(VLOOKUP($B675, Paste!$J$3:$L$933, 2, FALSE), "")</f>
        <v/>
      </c>
      <c r="G675" s="11" t="str">
        <f>VLOOKUP($B675, Paste!$A$3:$H$933, 8, FALSE)</f>
        <v>STL</v>
      </c>
      <c r="H675" s="71">
        <f>VLOOKUP($B675, Paste!$A$3:$H$933, 2, FALSE)</f>
        <v>73.333333333333329</v>
      </c>
      <c r="I675" s="71">
        <f>VLOOKUP($B675, Paste!$A$3:$H$933, 3, FALSE)</f>
        <v>1.6852503122305851</v>
      </c>
      <c r="J675" s="71">
        <f t="shared" si="10"/>
        <v>8.2488979859175622</v>
      </c>
      <c r="K675" s="71">
        <f>VLOOKUP($B675, Paste!$A$3:$H$933, 4, FALSE)</f>
        <v>9.9341482981481466</v>
      </c>
      <c r="L675" s="11" t="str">
        <f>IF(ISBLANK(VLOOKUP(B675, 'SOG&amp;PlusMinus'!$B$7:$E$912, 3, FALSE)), "", VLOOKUP(B675,'SOG&amp;PlusMinus'!$B$7:$E$912, 3, FALSE))</f>
        <v>C</v>
      </c>
      <c r="M675" s="11" t="str">
        <f>IF(ISBLANK(VLOOKUP(B675, 'SOG&amp;PlusMinus'!$B$7:$E$912, 4, FALSE)), "", VLOOKUP(B675, 'SOG&amp;PlusMinus'!$B$7:$E$912, 4, FALSE))</f>
        <v/>
      </c>
      <c r="N675" s="71">
        <f>VLOOKUP($B675, Paste!$A$3:$H$933, 5, FALSE)</f>
        <v>39.750778816199372</v>
      </c>
      <c r="O675" s="11">
        <f>IF(ISERROR(VLOOKUP(B675, Paste!$AB$3:$AE$2349, 3, FALSE)), "", VLOOKUP(B675, Paste!$AB$3:$AE$2349, 3, FALSE))</f>
        <v>99</v>
      </c>
      <c r="P675" s="11">
        <f>IF(ISERROR(VLOOKUP(B675, Paste!$AB$3:$AC$2343, 2, FALSE)), "", VLOOKUP(B675, Paste!$AB$3:$AC$2343, 2, FALSE))</f>
        <v>132</v>
      </c>
      <c r="Q675" s="11">
        <f>IF(ISERROR(VLOOKUP(B675, Paste!$AB$3:$AE$2349, 4, FALSE)), "", VLOOKUP(B675, Paste!$AB$3:$AE$2349, 4, FALSE))</f>
        <v>81</v>
      </c>
      <c r="R675" s="11" t="str">
        <f>IF(ISERROR(VLOOKUP(B675, Paste!$N$3:$N$250, 1, FALSE)), "", VLOOKUP(B675, Paste!$N$3:$O$250, 2, FALSE))</f>
        <v/>
      </c>
      <c r="S675" s="27">
        <f>VLOOKUP($B675, Paste!$W$3:$Z$10064, IF($H$4="Cap Hit",3, IF($H$4="AAV", 4, 2)), FALSE)</f>
        <v>4.0999999999999996</v>
      </c>
      <c r="T675" s="11" t="str">
        <f>IF(ISERROR(VLOOKUP(B675, Paste!$Q$3:$Q$245, 1, FALSE)), "", VLOOKUP(B675, Paste!$Q$3:$R$245, 2, FALSE))</f>
        <v/>
      </c>
      <c r="U675" s="18" t="str">
        <f>IF(VLOOKUP(B675, 'Points&amp;Potential'!$B$7:$O$943, 14, FALSE)=0, "", VLOOKUP(B675, 'Points&amp;Potential'!$B$7:$O$943, 14, FALSE))</f>
        <v/>
      </c>
      <c r="V675" s="7" t="str">
        <f>IF(ISERROR(VLOOKUP(B675, Paste!$T$3:$T$1045, 1, FALSE)), "", VLOOKUP(B675, Paste!$T$3:$U$1144, 2, FALSE))</f>
        <v/>
      </c>
    </row>
    <row r="676" spans="1:22">
      <c r="A676" s="11">
        <v>670</v>
      </c>
      <c r="B676" s="67" t="s">
        <v>700</v>
      </c>
      <c r="C676" s="11">
        <f>VLOOKUP(B676, Paste!$AG$3:$AH$2083, 2, FALSE)</f>
        <v>26.2</v>
      </c>
      <c r="D676" s="11" t="str">
        <f>VLOOKUP($B676, Paste!$A$3:$H$933, 6, FALSE)</f>
        <v>RD</v>
      </c>
      <c r="E676" s="11" t="str">
        <f>IFERROR(VLOOKUP($B676, Paste!$J$3:$L$933, 3, FALSE), "")</f>
        <v/>
      </c>
      <c r="F676" s="11" t="str">
        <f>IFERROR(VLOOKUP($B676, Paste!$J$3:$L$933, 2, FALSE), "")</f>
        <v/>
      </c>
      <c r="G676" s="11" t="str">
        <f>VLOOKUP($B676, Paste!$A$3:$H$933, 8, FALSE)</f>
        <v>TBL</v>
      </c>
      <c r="H676" s="71">
        <f>VLOOKUP($B676, Paste!$A$3:$H$933, 2, FALSE)</f>
        <v>37</v>
      </c>
      <c r="I676" s="71">
        <f>VLOOKUP($B676, Paste!$A$3:$H$933, 3, FALSE)</f>
        <v>2.8401904761904766</v>
      </c>
      <c r="J676" s="71">
        <f t="shared" si="10"/>
        <v>7.0543469543650765</v>
      </c>
      <c r="K676" s="71">
        <f>VLOOKUP($B676, Paste!$A$3:$H$933, 4, FALSE)</f>
        <v>9.8945374305555536</v>
      </c>
      <c r="L676" s="11" t="str">
        <f>IF(ISBLANK(VLOOKUP(B676, 'SOG&amp;PlusMinus'!$B$7:$E$912, 3, FALSE)), "", VLOOKUP(B676,'SOG&amp;PlusMinus'!$B$7:$E$912, 3, FALSE))</f>
        <v>C</v>
      </c>
      <c r="M676" s="11" t="str">
        <f>IF(ISBLANK(VLOOKUP(B676, 'SOG&amp;PlusMinus'!$B$7:$E$912, 4, FALSE)), "", VLOOKUP(B676, 'SOG&amp;PlusMinus'!$B$7:$E$912, 4, FALSE))</f>
        <v/>
      </c>
      <c r="N676" s="71">
        <f>VLOOKUP($B676, Paste!$A$3:$H$933, 5, FALSE)</f>
        <v>32.811320754716981</v>
      </c>
      <c r="O676" s="11">
        <f>IF(ISERROR(VLOOKUP(B676, Paste!$AB$3:$AE$2349, 3, FALSE)), "", VLOOKUP(B676, Paste!$AB$3:$AE$2349, 3, FALSE))</f>
        <v>46</v>
      </c>
      <c r="P676" s="11">
        <f>IF(ISERROR(VLOOKUP(B676, Paste!$AB$3:$AC$2343, 2, FALSE)), "", VLOOKUP(B676, Paste!$AB$3:$AC$2343, 2, FALSE))</f>
        <v>33</v>
      </c>
      <c r="Q676" s="11">
        <f>IF(ISERROR(VLOOKUP(B676, Paste!$AB$3:$AE$2349, 4, FALSE)), "", VLOOKUP(B676, Paste!$AB$3:$AE$2349, 4, FALSE))</f>
        <v>48</v>
      </c>
      <c r="R676" s="11" t="str">
        <f>IF(ISERROR(VLOOKUP(B676, Paste!$N$3:$N$250, 1, FALSE)), "", VLOOKUP(B676, Paste!$N$3:$O$250, 2, FALSE))</f>
        <v/>
      </c>
      <c r="S676" s="27">
        <f>VLOOKUP($B676, Paste!$W$3:$Z$10064, IF($H$4="Cap Hit",3, IF($H$4="AAV", 4, 2)), FALSE)</f>
        <v>0.77500000000000002</v>
      </c>
      <c r="T676" s="11"/>
      <c r="U676" s="18" t="str">
        <f>IF(VLOOKUP(B676, 'Points&amp;Potential'!$B$7:$O$943, 14, FALSE)=0, "", VLOOKUP(B676, 'Points&amp;Potential'!$B$7:$O$943, 14, FALSE))</f>
        <v/>
      </c>
      <c r="V676" s="7" t="str">
        <f>IF(ISERROR(VLOOKUP(B676, Paste!$T$3:$T$1045, 1, FALSE)), "", VLOOKUP(B676, Paste!$T$3:$U$1144, 2, FALSE))</f>
        <v/>
      </c>
    </row>
    <row r="677" spans="1:22">
      <c r="A677" s="11">
        <v>671</v>
      </c>
      <c r="B677" s="67" t="s">
        <v>701</v>
      </c>
      <c r="C677" s="11">
        <f>VLOOKUP(B677, Paste!$AG$3:$AH$2083, 2, FALSE)</f>
        <v>31.5</v>
      </c>
      <c r="D677" s="11" t="str">
        <f>VLOOKUP($B677, Paste!$A$3:$H$933, 6, FALSE)</f>
        <v>LW</v>
      </c>
      <c r="E677" s="11" t="str">
        <f>IFERROR(VLOOKUP($B677, Paste!$J$3:$L$933, 3, FALSE), "")</f>
        <v/>
      </c>
      <c r="F677" s="11" t="str">
        <f>IFERROR(VLOOKUP($B677, Paste!$J$3:$L$933, 2, FALSE), "")</f>
        <v/>
      </c>
      <c r="G677" s="11" t="str">
        <f>VLOOKUP($B677, Paste!$A$3:$H$933, 8, FALSE)</f>
        <v>CBJ</v>
      </c>
      <c r="H677" s="71">
        <f>VLOOKUP($B677, Paste!$A$3:$H$933, 2, FALSE)</f>
        <v>72.666666666666671</v>
      </c>
      <c r="I677" s="71">
        <f>VLOOKUP($B677, Paste!$A$3:$H$933, 3, FALSE)</f>
        <v>4.1968521322879546</v>
      </c>
      <c r="J677" s="71">
        <f t="shared" si="10"/>
        <v>5.510600819100933</v>
      </c>
      <c r="K677" s="71">
        <f>VLOOKUP($B677, Paste!$A$3:$H$933, 4, FALSE)</f>
        <v>9.7074529513888876</v>
      </c>
      <c r="L677" s="11" t="str">
        <f>IF(ISBLANK(VLOOKUP(B677, 'SOG&amp;PlusMinus'!$B$7:$E$912, 3, FALSE)), "", VLOOKUP(B677,'SOG&amp;PlusMinus'!$B$7:$E$912, 3, FALSE))</f>
        <v>C</v>
      </c>
      <c r="M677" s="11" t="str">
        <f>IF(ISBLANK(VLOOKUP(B677, 'SOG&amp;PlusMinus'!$B$7:$E$912, 4, FALSE)), "", VLOOKUP(B677, 'SOG&amp;PlusMinus'!$B$7:$E$912, 4, FALSE))</f>
        <v/>
      </c>
      <c r="N677" s="71">
        <f>VLOOKUP($B677, Paste!$A$3:$H$933, 5, FALSE)</f>
        <v>67.182389937106919</v>
      </c>
      <c r="O677" s="11">
        <f>IF(ISERROR(VLOOKUP(B677, Paste!$AB$3:$AE$2349, 3, FALSE)), "", VLOOKUP(B677, Paste!$AB$3:$AE$2349, 3, FALSE))</f>
        <v>146</v>
      </c>
      <c r="P677" s="11">
        <f>IF(ISERROR(VLOOKUP(B677, Paste!$AB$3:$AC$2343, 2, FALSE)), "", VLOOKUP(B677, Paste!$AB$3:$AC$2343, 2, FALSE))</f>
        <v>22</v>
      </c>
      <c r="Q677" s="11">
        <f>IF(ISERROR(VLOOKUP(B677, Paste!$AB$3:$AE$2349, 4, FALSE)), "", VLOOKUP(B677, Paste!$AB$3:$AE$2349, 4, FALSE))</f>
        <v>58</v>
      </c>
      <c r="R677" s="11" t="str">
        <f>IF(ISERROR(VLOOKUP(B677, Paste!$N$3:$N$250, 1, FALSE)), "", VLOOKUP(B677, Paste!$N$3:$O$250, 2, FALSE))</f>
        <v/>
      </c>
      <c r="S677" s="27">
        <f>VLOOKUP($B677, Paste!$W$3:$Z$10064, IF($H$4="Cap Hit",3, IF($H$4="AAV", 4, 2)), FALSE)</f>
        <v>1.3</v>
      </c>
      <c r="T677" s="11" t="str">
        <f>IF(ISERROR(VLOOKUP(B677, Paste!$Q$3:$Q$245, 1, FALSE)), "", VLOOKUP(B677, Paste!$Q$3:$R$245, 2, FALSE))</f>
        <v/>
      </c>
      <c r="U677" s="18" t="str">
        <f>IF(VLOOKUP(B677, 'Points&amp;Potential'!$B$7:$O$943, 14, FALSE)=0, "", VLOOKUP(B677, 'Points&amp;Potential'!$B$7:$O$943, 14, FALSE))</f>
        <v/>
      </c>
      <c r="V677" s="7" t="str">
        <f>IF(ISERROR(VLOOKUP(B677, Paste!$T$3:$T$1045, 1, FALSE)), "", VLOOKUP(B677, Paste!$T$3:$U$1144, 2, FALSE))</f>
        <v/>
      </c>
    </row>
    <row r="678" spans="1:22">
      <c r="A678" s="11">
        <v>672</v>
      </c>
      <c r="B678" s="67" t="s">
        <v>702</v>
      </c>
      <c r="C678" s="11">
        <f>VLOOKUP(B678, Paste!$AG$3:$AH$2083, 2, FALSE)</f>
        <v>22.5</v>
      </c>
      <c r="D678" s="11" t="str">
        <f>VLOOKUP($B678, Paste!$A$3:$H$933, 6, FALSE)</f>
        <v>RD</v>
      </c>
      <c r="E678" s="11">
        <f>IFERROR(VLOOKUP($B678, Paste!$J$3:$L$933, 3, FALSE), "")</f>
        <v>32</v>
      </c>
      <c r="F678" s="11">
        <f>IFERROR(VLOOKUP($B678, Paste!$J$3:$L$933, 2, FALSE), "")</f>
        <v>47</v>
      </c>
      <c r="G678" s="11" t="str">
        <f>VLOOKUP($B678, Paste!$A$3:$H$933, 8, FALSE)</f>
        <v>PHI</v>
      </c>
      <c r="H678" s="71">
        <f>VLOOKUP($B678, Paste!$A$3:$H$933, 2, FALSE)</f>
        <v>53</v>
      </c>
      <c r="I678" s="71">
        <f>VLOOKUP($B678, Paste!$A$3:$H$933, 3, FALSE)</f>
        <v>1.7116013755650639</v>
      </c>
      <c r="J678" s="71">
        <f t="shared" si="10"/>
        <v>7.9012736244349373</v>
      </c>
      <c r="K678" s="71">
        <f>VLOOKUP($B678, Paste!$A$3:$H$933, 4, FALSE)</f>
        <v>9.6128750000000007</v>
      </c>
      <c r="L678" s="11" t="str">
        <f>IF(ISBLANK(VLOOKUP(B678, 'SOG&amp;PlusMinus'!$B$7:$E$912, 3, FALSE)), "", VLOOKUP(B678,'SOG&amp;PlusMinus'!$B$7:$E$912, 3, FALSE))</f>
        <v>C</v>
      </c>
      <c r="M678" s="11" t="str">
        <f>IF(ISBLANK(VLOOKUP(B678, 'SOG&amp;PlusMinus'!$B$7:$E$912, 4, FALSE)), "", VLOOKUP(B678, 'SOG&amp;PlusMinus'!$B$7:$E$912, 4, FALSE))</f>
        <v/>
      </c>
      <c r="N678" s="71">
        <f>VLOOKUP($B678, Paste!$A$3:$H$933, 5, FALSE)</f>
        <v>28.790123456790123</v>
      </c>
      <c r="O678" s="11">
        <f>IF(ISERROR(VLOOKUP(B678, Paste!$AB$3:$AE$2349, 3, FALSE)), "", VLOOKUP(B678, Paste!$AB$3:$AE$2349, 3, FALSE))</f>
        <v>31</v>
      </c>
      <c r="P678" s="11">
        <f>IF(ISERROR(VLOOKUP(B678, Paste!$AB$3:$AC$2343, 2, FALSE)), "", VLOOKUP(B678, Paste!$AB$3:$AC$2343, 2, FALSE))</f>
        <v>47</v>
      </c>
      <c r="Q678" s="11">
        <f>IF(ISERROR(VLOOKUP(B678, Paste!$AB$3:$AE$2349, 4, FALSE)), "", VLOOKUP(B678, Paste!$AB$3:$AE$2349, 4, FALSE))</f>
        <v>48</v>
      </c>
      <c r="R678" s="11" t="str">
        <f>IF(ISERROR(VLOOKUP(B678, Paste!$N$3:$N$250, 1, FALSE)), "", VLOOKUP(B678, Paste!$N$3:$O$250, 2, FALSE))</f>
        <v/>
      </c>
      <c r="S678" s="27">
        <f>VLOOKUP($B678, Paste!$W$3:$Z$10064, IF($H$4="Cap Hit",3, IF($H$4="AAV", 4, 2)), FALSE)</f>
        <v>1.5</v>
      </c>
      <c r="T678" s="11" t="str">
        <f>IF(ISERROR(VLOOKUP(B678, Paste!$Q$3:$Q$245, 1, FALSE)), "", VLOOKUP(B678, Paste!$Q$3:$R$245, 2, FALSE))</f>
        <v/>
      </c>
      <c r="U678" s="18" t="str">
        <f>IF(VLOOKUP(B678, 'Points&amp;Potential'!$B$7:$O$943, 14, FALSE)=0, "", VLOOKUP(B678, 'Points&amp;Potential'!$B$7:$O$943, 14, FALSE))</f>
        <v/>
      </c>
      <c r="V678" s="7" t="str">
        <f>IF(ISERROR(VLOOKUP(B678, Paste!$T$3:$T$1045, 1, FALSE)), "", VLOOKUP(B678, Paste!$T$3:$U$1144, 2, FALSE))</f>
        <v/>
      </c>
    </row>
    <row r="679" spans="1:22">
      <c r="A679" s="11">
        <v>673</v>
      </c>
      <c r="B679" s="67" t="s">
        <v>703</v>
      </c>
      <c r="C679" s="11">
        <f>VLOOKUP(B679, Paste!$AG$3:$AH$2083, 2, FALSE)</f>
        <v>31.9</v>
      </c>
      <c r="D679" s="11" t="str">
        <f>VLOOKUP($B679, Paste!$A$3:$H$933, 6, FALSE)</f>
        <v>RD</v>
      </c>
      <c r="E679" s="11" t="str">
        <f>IFERROR(VLOOKUP($B679, Paste!$J$3:$L$933, 3, FALSE), "")</f>
        <v/>
      </c>
      <c r="F679" s="11" t="str">
        <f>IFERROR(VLOOKUP($B679, Paste!$J$3:$L$933, 2, FALSE), "")</f>
        <v/>
      </c>
      <c r="G679" s="11" t="str">
        <f>VLOOKUP($B679, Paste!$A$3:$H$933, 8, FALSE)</f>
        <v>UFA</v>
      </c>
      <c r="H679" s="71">
        <f>VLOOKUP($B679, Paste!$A$3:$H$933, 2, FALSE)</f>
        <v>52</v>
      </c>
      <c r="I679" s="71">
        <f>VLOOKUP($B679, Paste!$A$3:$H$933, 3, FALSE)</f>
        <v>2.8991916183886315</v>
      </c>
      <c r="J679" s="71">
        <f t="shared" si="10"/>
        <v>6.688582385500256</v>
      </c>
      <c r="K679" s="71">
        <f>VLOOKUP($B679, Paste!$A$3:$H$933, 4, FALSE)</f>
        <v>9.587774003888887</v>
      </c>
      <c r="L679" s="11" t="str">
        <f>IF(ISBLANK(VLOOKUP(B679, 'SOG&amp;PlusMinus'!$B$7:$E$912, 3, FALSE)), "", VLOOKUP(B679,'SOG&amp;PlusMinus'!$B$7:$E$912, 3, FALSE))</f>
        <v>C</v>
      </c>
      <c r="M679" s="11" t="str">
        <f>IF(ISBLANK(VLOOKUP(B679, 'SOG&amp;PlusMinus'!$B$7:$E$912, 4, FALSE)), "", VLOOKUP(B679, 'SOG&amp;PlusMinus'!$B$7:$E$912, 4, FALSE))</f>
        <v/>
      </c>
      <c r="N679" s="71">
        <f>VLOOKUP($B679, Paste!$A$3:$H$933, 5, FALSE)</f>
        <v>55.120000000000005</v>
      </c>
      <c r="O679" s="11" t="str">
        <f>IF(ISERROR(VLOOKUP(B679, Paste!$AB$3:$AE$2349, 3, FALSE)), "", VLOOKUP(B679, Paste!$AB$3:$AE$2349, 3, FALSE))</f>
        <v/>
      </c>
      <c r="P679" s="11" t="str">
        <f>IF(ISERROR(VLOOKUP(B679, Paste!$AB$3:$AC$2343, 2, FALSE)), "", VLOOKUP(B679, Paste!$AB$3:$AC$2343, 2, FALSE))</f>
        <v/>
      </c>
      <c r="Q679" s="11" t="str">
        <f>IF(ISERROR(VLOOKUP(B679, Paste!$AB$3:$AE$2349, 4, FALSE)), "", VLOOKUP(B679, Paste!$AB$3:$AE$2349, 4, FALSE))</f>
        <v/>
      </c>
      <c r="R679" s="11" t="str">
        <f>IF(ISERROR(VLOOKUP(B679, Paste!$N$3:$N$250, 1, FALSE)), "", VLOOKUP(B679, Paste!$N$3:$O$250, 2, FALSE))</f>
        <v/>
      </c>
      <c r="S679" s="27" t="e">
        <f>VLOOKUP($B679, Paste!$W$3:$Z$10064, IF($H$4="Cap Hit",3, IF($H$4="AAV", 4, 2)), FALSE)</f>
        <v>#N/A</v>
      </c>
      <c r="T679" s="11" t="str">
        <f>IF(ISERROR(VLOOKUP(B679, Paste!$Q$3:$Q$245, 1, FALSE)), "", VLOOKUP(B679, Paste!$Q$3:$R$245, 2, FALSE))</f>
        <v>Y</v>
      </c>
      <c r="U679" s="18" t="str">
        <f>IF(VLOOKUP(B679, 'Points&amp;Potential'!$B$7:$O$943, 14, FALSE)=0, "", VLOOKUP(B679, 'Points&amp;Potential'!$B$7:$O$943, 14, FALSE))</f>
        <v/>
      </c>
      <c r="V679" s="7" t="str">
        <f>IF(ISERROR(VLOOKUP(B679, Paste!$T$3:$T$1045, 1, FALSE)), "", VLOOKUP(B679, Paste!$T$3:$U$1144, 2, FALSE))</f>
        <v/>
      </c>
    </row>
    <row r="680" spans="1:22">
      <c r="A680" s="11">
        <v>674</v>
      </c>
      <c r="B680" s="67" t="s">
        <v>704</v>
      </c>
      <c r="C680" s="11">
        <f>VLOOKUP(B680, Paste!$AG$3:$AH$2083, 2, FALSE)</f>
        <v>31.1</v>
      </c>
      <c r="D680" s="11" t="str">
        <f>VLOOKUP($B680, Paste!$A$3:$H$933, 6, FALSE)</f>
        <v>C</v>
      </c>
      <c r="E680" s="11" t="str">
        <f>IFERROR(VLOOKUP($B680, Paste!$J$3:$L$933, 3, FALSE), "")</f>
        <v/>
      </c>
      <c r="F680" s="11" t="str">
        <f>IFERROR(VLOOKUP($B680, Paste!$J$3:$L$933, 2, FALSE), "")</f>
        <v/>
      </c>
      <c r="G680" s="11" t="str">
        <f>VLOOKUP($B680, Paste!$A$3:$H$933, 8, FALSE)</f>
        <v>MIN</v>
      </c>
      <c r="H680" s="71">
        <f>VLOOKUP($B680, Paste!$A$3:$H$933, 2, FALSE)</f>
        <v>60</v>
      </c>
      <c r="I680" s="71">
        <f>VLOOKUP($B680, Paste!$A$3:$H$933, 3, FALSE)</f>
        <v>5.7242265719558763</v>
      </c>
      <c r="J680" s="71">
        <f t="shared" si="10"/>
        <v>3.8569984280441219</v>
      </c>
      <c r="K680" s="71">
        <f>VLOOKUP($B680, Paste!$A$3:$H$933, 4, FALSE)</f>
        <v>9.5812249999999981</v>
      </c>
      <c r="L680" s="11" t="str">
        <f>IF(ISBLANK(VLOOKUP(B680, 'SOG&amp;PlusMinus'!$B$7:$E$912, 3, FALSE)), "", VLOOKUP(B680,'SOG&amp;PlusMinus'!$B$7:$E$912, 3, FALSE))</f>
        <v>C</v>
      </c>
      <c r="M680" s="11" t="str">
        <f>IF(ISBLANK(VLOOKUP(B680, 'SOG&amp;PlusMinus'!$B$7:$E$912, 4, FALSE)), "", VLOOKUP(B680, 'SOG&amp;PlusMinus'!$B$7:$E$912, 4, FALSE))</f>
        <v/>
      </c>
      <c r="N680" s="71">
        <f>VLOOKUP($B680, Paste!$A$3:$H$933, 5, FALSE)</f>
        <v>16.551724137931036</v>
      </c>
      <c r="O680" s="11">
        <f>IF(ISERROR(VLOOKUP(B680, Paste!$AB$3:$AE$2349, 3, FALSE)), "", VLOOKUP(B680, Paste!$AB$3:$AE$2349, 3, FALSE))</f>
        <v>72</v>
      </c>
      <c r="P680" s="11">
        <f>IF(ISERROR(VLOOKUP(B680, Paste!$AB$3:$AC$2343, 2, FALSE)), "", VLOOKUP(B680, Paste!$AB$3:$AC$2343, 2, FALSE))</f>
        <v>27</v>
      </c>
      <c r="Q680" s="11">
        <f>IF(ISERROR(VLOOKUP(B680, Paste!$AB$3:$AE$2349, 4, FALSE)), "", VLOOKUP(B680, Paste!$AB$3:$AE$2349, 4, FALSE))</f>
        <v>48</v>
      </c>
      <c r="R680" s="11" t="str">
        <f>IF(ISERROR(VLOOKUP(B680, Paste!$N$3:$N$250, 1, FALSE)), "", VLOOKUP(B680, Paste!$N$3:$O$250, 2, FALSE))</f>
        <v/>
      </c>
      <c r="S680" s="27">
        <f>VLOOKUP($B680, Paste!$W$3:$Z$10064, IF($H$4="Cap Hit",3, IF($H$4="AAV", 4, 2)), FALSE)</f>
        <v>2</v>
      </c>
      <c r="T680" s="11" t="str">
        <f>IF(ISERROR(VLOOKUP(B680, Paste!$Q$3:$Q$245, 1, FALSE)), "", VLOOKUP(B680, Paste!$Q$3:$R$245, 2, FALSE))</f>
        <v/>
      </c>
      <c r="U680" s="18" t="str">
        <f>IF(VLOOKUP(B680, 'Points&amp;Potential'!$B$7:$O$943, 14, FALSE)=0, "", VLOOKUP(B680, 'Points&amp;Potential'!$B$7:$O$943, 14, FALSE))</f>
        <v/>
      </c>
      <c r="V680" s="7" t="str">
        <f>IF(ISERROR(VLOOKUP(B680, Paste!$T$3:$T$1045, 1, FALSE)), "", VLOOKUP(B680, Paste!$T$3:$U$1144, 2, FALSE))</f>
        <v/>
      </c>
    </row>
    <row r="681" spans="1:22">
      <c r="A681" s="11">
        <v>675</v>
      </c>
      <c r="B681" s="67" t="s">
        <v>705</v>
      </c>
      <c r="C681" s="11">
        <f>VLOOKUP(B681, Paste!$AG$3:$AH$2083, 2, FALSE)</f>
        <v>24.9</v>
      </c>
      <c r="D681" s="11" t="str">
        <f>VLOOKUP($B681, Paste!$A$3:$H$933, 6, FALSE)</f>
        <v>RW</v>
      </c>
      <c r="E681" s="11">
        <f>IFERROR(VLOOKUP($B681, Paste!$J$3:$L$933, 3, FALSE), "")</f>
        <v>28</v>
      </c>
      <c r="F681" s="11">
        <f>IFERROR(VLOOKUP($B681, Paste!$J$3:$L$933, 2, FALSE), "")</f>
        <v>58</v>
      </c>
      <c r="G681" s="11" t="str">
        <f>VLOOKUP($B681, Paste!$A$3:$H$933, 8, FALSE)</f>
        <v>OTT</v>
      </c>
      <c r="H681" s="71">
        <f>VLOOKUP($B681, Paste!$A$3:$H$933, 2, FALSE)</f>
        <v>39</v>
      </c>
      <c r="I681" s="71">
        <f>VLOOKUP($B681, Paste!$A$3:$H$933, 3, FALSE)</f>
        <v>3.7515541146572597</v>
      </c>
      <c r="J681" s="71">
        <f t="shared" si="10"/>
        <v>5.7843182811760734</v>
      </c>
      <c r="K681" s="71">
        <f>VLOOKUP($B681, Paste!$A$3:$H$933, 4, FALSE)</f>
        <v>9.5358723958333336</v>
      </c>
      <c r="L681" s="11" t="str">
        <f>IF(ISBLANK(VLOOKUP(B681, 'SOG&amp;PlusMinus'!$B$7:$E$912, 3, FALSE)), "", VLOOKUP(B681,'SOG&amp;PlusMinus'!$B$7:$E$912, 3, FALSE))</f>
        <v>C</v>
      </c>
      <c r="M681" s="11" t="str">
        <f>IF(ISBLANK(VLOOKUP(B681, 'SOG&amp;PlusMinus'!$B$7:$E$912, 4, FALSE)), "", VLOOKUP(B681, 'SOG&amp;PlusMinus'!$B$7:$E$912, 4, FALSE))</f>
        <v/>
      </c>
      <c r="N681" s="71">
        <f>VLOOKUP($B681, Paste!$A$3:$H$933, 5, FALSE)</f>
        <v>11.594594594594595</v>
      </c>
      <c r="O681" s="11">
        <f>IF(ISERROR(VLOOKUP(B681, Paste!$AB$3:$AE$2349, 3, FALSE)), "", VLOOKUP(B681, Paste!$AB$3:$AE$2349, 3, FALSE))</f>
        <v>43</v>
      </c>
      <c r="P681" s="11">
        <f>IF(ISERROR(VLOOKUP(B681, Paste!$AB$3:$AC$2343, 2, FALSE)), "", VLOOKUP(B681, Paste!$AB$3:$AC$2343, 2, FALSE))</f>
        <v>17</v>
      </c>
      <c r="Q681" s="11">
        <f>IF(ISERROR(VLOOKUP(B681, Paste!$AB$3:$AE$2349, 4, FALSE)), "", VLOOKUP(B681, Paste!$AB$3:$AE$2349, 4, FALSE))</f>
        <v>43</v>
      </c>
      <c r="R681" s="11" t="str">
        <f>IF(ISERROR(VLOOKUP(B681, Paste!$N$3:$N$250, 1, FALSE)), "", VLOOKUP(B681, Paste!$N$3:$O$250, 2, FALSE))</f>
        <v/>
      </c>
      <c r="S681" s="27">
        <f>VLOOKUP($B681, Paste!$W$3:$Z$10064, IF($H$4="Cap Hit",3, IF($H$4="AAV", 4, 2)), FALSE)</f>
        <v>0.9</v>
      </c>
      <c r="T681" s="11"/>
      <c r="U681" s="18" t="str">
        <f>IF(VLOOKUP(B681, 'Points&amp;Potential'!$B$7:$O$943, 14, FALSE)=0, "", VLOOKUP(B681, 'Points&amp;Potential'!$B$7:$O$943, 14, FALSE))</f>
        <v/>
      </c>
      <c r="V681" s="7" t="str">
        <f>IF(ISERROR(VLOOKUP(B681, Paste!$T$3:$T$1045, 1, FALSE)), "", VLOOKUP(B681, Paste!$T$3:$U$1144, 2, FALSE))</f>
        <v/>
      </c>
    </row>
    <row r="682" spans="1:22">
      <c r="A682" s="11">
        <v>676</v>
      </c>
      <c r="B682" s="67" t="s">
        <v>706</v>
      </c>
      <c r="C682" s="11">
        <f>VLOOKUP(B682, Paste!$AG$3:$AH$2083, 2, FALSE)</f>
        <v>27.5</v>
      </c>
      <c r="D682" s="11" t="str">
        <f>VLOOKUP($B682, Paste!$A$3:$H$933, 6, FALSE)</f>
        <v>LD</v>
      </c>
      <c r="E682" s="11" t="str">
        <f>IFERROR(VLOOKUP($B682, Paste!$J$3:$L$933, 3, FALSE), "")</f>
        <v/>
      </c>
      <c r="F682" s="11" t="str">
        <f>IFERROR(VLOOKUP($B682, Paste!$J$3:$L$933, 2, FALSE), "")</f>
        <v/>
      </c>
      <c r="G682" s="11" t="str">
        <f>VLOOKUP($B682, Paste!$A$3:$H$933, 8, FALSE)</f>
        <v>NYR</v>
      </c>
      <c r="H682" s="71">
        <f>VLOOKUP($B682, Paste!$A$3:$H$933, 2, FALSE)</f>
        <v>53</v>
      </c>
      <c r="I682" s="71">
        <f>VLOOKUP($B682, Paste!$A$3:$H$933, 3, FALSE)</f>
        <v>0.85850393225283483</v>
      </c>
      <c r="J682" s="71">
        <f t="shared" si="10"/>
        <v>8.6421368764971636</v>
      </c>
      <c r="K682" s="71">
        <f>VLOOKUP($B682, Paste!$A$3:$H$933, 4, FALSE)</f>
        <v>9.5006408087499992</v>
      </c>
      <c r="L682" s="11" t="str">
        <f>IF(ISBLANK(VLOOKUP(B682, 'SOG&amp;PlusMinus'!$B$7:$E$912, 3, FALSE)), "", VLOOKUP(B682,'SOG&amp;PlusMinus'!$B$7:$E$912, 3, FALSE))</f>
        <v>C</v>
      </c>
      <c r="M682" s="11" t="str">
        <f>IF(ISBLANK(VLOOKUP(B682, 'SOG&amp;PlusMinus'!$B$7:$E$912, 4, FALSE)), "", VLOOKUP(B682, 'SOG&amp;PlusMinus'!$B$7:$E$912, 4, FALSE))</f>
        <v/>
      </c>
      <c r="N682" s="71">
        <f>VLOOKUP($B682, Paste!$A$3:$H$933, 5, FALSE)</f>
        <v>20.091503267973856</v>
      </c>
      <c r="O682" s="11">
        <f>IF(ISERROR(VLOOKUP(B682, Paste!$AB$3:$AE$2349, 3, FALSE)), "", VLOOKUP(B682, Paste!$AB$3:$AE$2349, 3, FALSE))</f>
        <v>19</v>
      </c>
      <c r="P682" s="11">
        <f>IF(ISERROR(VLOOKUP(B682, Paste!$AB$3:$AC$2343, 2, FALSE)), "", VLOOKUP(B682, Paste!$AB$3:$AC$2343, 2, FALSE))</f>
        <v>50</v>
      </c>
      <c r="Q682" s="11">
        <f>IF(ISERROR(VLOOKUP(B682, Paste!$AB$3:$AE$2349, 4, FALSE)), "", VLOOKUP(B682, Paste!$AB$3:$AE$2349, 4, FALSE))</f>
        <v>42</v>
      </c>
      <c r="R682" s="11" t="str">
        <f>IF(ISERROR(VLOOKUP(B682, Paste!$N$3:$N$250, 1, FALSE)), "", VLOOKUP(B682, Paste!$N$3:$O$250, 2, FALSE))</f>
        <v/>
      </c>
      <c r="S682" s="27">
        <f>VLOOKUP($B682, Paste!$W$3:$Z$10064, IF($H$4="Cap Hit",3, IF($H$4="AAV", 4, 2)), FALSE)</f>
        <v>1.55</v>
      </c>
      <c r="T682" s="11" t="str">
        <f>IF(ISERROR(VLOOKUP(B682, Paste!$Q$3:$Q$245, 1, FALSE)), "", VLOOKUP(B682, Paste!$Q$3:$R$245, 2, FALSE))</f>
        <v/>
      </c>
      <c r="U682" s="18" t="str">
        <f>IF(VLOOKUP(B682, 'Points&amp;Potential'!$B$7:$O$943, 14, FALSE)=0, "", VLOOKUP(B682, 'Points&amp;Potential'!$B$7:$O$943, 14, FALSE))</f>
        <v/>
      </c>
      <c r="V682" s="7" t="str">
        <f>IF(ISERROR(VLOOKUP(B682, Paste!$T$3:$T$1045, 1, FALSE)), "", VLOOKUP(B682, Paste!$T$3:$U$1144, 2, FALSE))</f>
        <v/>
      </c>
    </row>
    <row r="683" spans="1:22">
      <c r="A683" s="11">
        <v>677</v>
      </c>
      <c r="B683" s="67" t="s">
        <v>707</v>
      </c>
      <c r="C683" s="11">
        <f>VLOOKUP(B683, Paste!$AG$3:$AH$2083, 2, FALSE)</f>
        <v>23.6</v>
      </c>
      <c r="D683" s="11" t="str">
        <f>VLOOKUP($B683, Paste!$A$3:$H$933, 6, FALSE)</f>
        <v>RW</v>
      </c>
      <c r="E683" s="11" t="str">
        <f>IFERROR(VLOOKUP($B683, Paste!$J$3:$L$933, 3, FALSE), "")</f>
        <v/>
      </c>
      <c r="F683" s="11" t="str">
        <f>IFERROR(VLOOKUP($B683, Paste!$J$3:$L$933, 2, FALSE), "")</f>
        <v/>
      </c>
      <c r="G683" s="11" t="str">
        <f>VLOOKUP($B683, Paste!$A$3:$H$933, 8, FALSE)</f>
        <v>LAK</v>
      </c>
      <c r="H683" s="71">
        <f>VLOOKUP($B683, Paste!$A$3:$H$933, 2, FALSE)</f>
        <v>55</v>
      </c>
      <c r="I683" s="71">
        <f>VLOOKUP($B683, Paste!$A$3:$H$933, 3, FALSE)</f>
        <v>3.5881256038647344</v>
      </c>
      <c r="J683" s="71">
        <f t="shared" si="10"/>
        <v>5.844374396135267</v>
      </c>
      <c r="K683" s="71">
        <f>VLOOKUP($B683, Paste!$A$3:$H$933, 4, FALSE)</f>
        <v>9.432500000000001</v>
      </c>
      <c r="L683" s="11" t="str">
        <f>IF(ISBLANK(VLOOKUP(B683, 'SOG&amp;PlusMinus'!$B$7:$E$912, 3, FALSE)), "", VLOOKUP(B683,'SOG&amp;PlusMinus'!$B$7:$E$912, 3, FALSE))</f>
        <v>C</v>
      </c>
      <c r="M683" s="11" t="str">
        <f>IF(ISBLANK(VLOOKUP(B683, 'SOG&amp;PlusMinus'!$B$7:$E$912, 4, FALSE)), "", VLOOKUP(B683, 'SOG&amp;PlusMinus'!$B$7:$E$912, 4, FALSE))</f>
        <v/>
      </c>
      <c r="N683" s="71">
        <f>VLOOKUP($B683, Paste!$A$3:$H$933, 5, FALSE)</f>
        <v>4.4000000000000004</v>
      </c>
      <c r="O683" s="11">
        <f>IF(ISERROR(VLOOKUP(B683, Paste!$AB$3:$AE$2349, 3, FALSE)), "", VLOOKUP(B683, Paste!$AB$3:$AE$2349, 3, FALSE))</f>
        <v>69</v>
      </c>
      <c r="P683" s="11">
        <f>IF(ISERROR(VLOOKUP(B683, Paste!$AB$3:$AC$2343, 2, FALSE)), "", VLOOKUP(B683, Paste!$AB$3:$AC$2343, 2, FALSE))</f>
        <v>39</v>
      </c>
      <c r="Q683" s="11">
        <f>IF(ISERROR(VLOOKUP(B683, Paste!$AB$3:$AE$2349, 4, FALSE)), "", VLOOKUP(B683, Paste!$AB$3:$AE$2349, 4, FALSE))</f>
        <v>72</v>
      </c>
      <c r="R683" s="11" t="str">
        <f>IF(ISERROR(VLOOKUP(B683, Paste!$N$3:$N$250, 1, FALSE)), "", VLOOKUP(B683, Paste!$N$3:$O$250, 2, FALSE))</f>
        <v/>
      </c>
      <c r="S683" s="27">
        <f>VLOOKUP($B683, Paste!$W$3:$Z$10064, IF($H$4="Cap Hit",3, IF($H$4="AAV", 4, 2)), FALSE)</f>
        <v>0.92500000000000004</v>
      </c>
      <c r="T683" s="11" t="str">
        <f>IF(ISERROR(VLOOKUP(B683, Paste!$Q$3:$Q$245, 1, FALSE)), "", VLOOKUP(B683, Paste!$Q$3:$R$245, 2, FALSE))</f>
        <v/>
      </c>
      <c r="U683" s="18" t="str">
        <f>IF(VLOOKUP(B683, 'Points&amp;Potential'!$B$7:$O$943, 14, FALSE)=0, "", VLOOKUP(B683, 'Points&amp;Potential'!$B$7:$O$943, 14, FALSE))</f>
        <v/>
      </c>
      <c r="V683" s="7" t="str">
        <f>IF(ISERROR(VLOOKUP(B683, Paste!$T$3:$T$1045, 1, FALSE)), "", VLOOKUP(B683, Paste!$T$3:$U$1144, 2, FALSE))</f>
        <v>Y</v>
      </c>
    </row>
    <row r="684" spans="1:22">
      <c r="A684" s="11">
        <v>678</v>
      </c>
      <c r="B684" s="67" t="s">
        <v>708</v>
      </c>
      <c r="C684" s="11">
        <f>VLOOKUP(B684, Paste!$AG$3:$AH$2083, 2, FALSE)</f>
        <v>34.700000000000003</v>
      </c>
      <c r="D684" s="11" t="str">
        <f>VLOOKUP($B684, Paste!$A$3:$H$933, 6, FALSE)</f>
        <v>RW</v>
      </c>
      <c r="E684" s="11" t="str">
        <f>IFERROR(VLOOKUP($B684, Paste!$J$3:$L$933, 3, FALSE), "")</f>
        <v/>
      </c>
      <c r="F684" s="11" t="str">
        <f>IFERROR(VLOOKUP($B684, Paste!$J$3:$L$933, 2, FALSE), "")</f>
        <v/>
      </c>
      <c r="G684" s="11" t="str">
        <f>VLOOKUP($B684, Paste!$A$3:$H$933, 8, FALSE)</f>
        <v>UFA</v>
      </c>
      <c r="H684" s="71">
        <f>VLOOKUP($B684, Paste!$A$3:$H$933, 2, FALSE)</f>
        <v>44.333333333333336</v>
      </c>
      <c r="I684" s="71">
        <f>VLOOKUP($B684, Paste!$A$3:$H$933, 3, FALSE)</f>
        <v>4.4595884601621316</v>
      </c>
      <c r="J684" s="71">
        <f t="shared" si="10"/>
        <v>4.9633507065045395</v>
      </c>
      <c r="K684" s="71">
        <f>VLOOKUP($B684, Paste!$A$3:$H$933, 4, FALSE)</f>
        <v>9.4229391666666711</v>
      </c>
      <c r="L684" s="11" t="str">
        <f>IF(ISBLANK(VLOOKUP(B684, 'SOG&amp;PlusMinus'!$B$7:$E$912, 3, FALSE)), "", VLOOKUP(B684,'SOG&amp;PlusMinus'!$B$7:$E$912, 3, FALSE))</f>
        <v>C</v>
      </c>
      <c r="M684" s="11" t="str">
        <f>IF(ISBLANK(VLOOKUP(B684, 'SOG&amp;PlusMinus'!$B$7:$E$912, 4, FALSE)), "", VLOOKUP(B684, 'SOG&amp;PlusMinus'!$B$7:$E$912, 4, FALSE))</f>
        <v/>
      </c>
      <c r="N684" s="71">
        <f>VLOOKUP($B684, Paste!$A$3:$H$933, 5, FALSE)</f>
        <v>10.472440944881891</v>
      </c>
      <c r="O684" s="11" t="str">
        <f>IF(ISERROR(VLOOKUP(B684, Paste!$AB$3:$AE$2349, 3, FALSE)), "", VLOOKUP(B684, Paste!$AB$3:$AE$2349, 3, FALSE))</f>
        <v/>
      </c>
      <c r="P684" s="11" t="str">
        <f>IF(ISERROR(VLOOKUP(B684, Paste!$AB$3:$AC$2343, 2, FALSE)), "", VLOOKUP(B684, Paste!$AB$3:$AC$2343, 2, FALSE))</f>
        <v/>
      </c>
      <c r="Q684" s="11" t="str">
        <f>IF(ISERROR(VLOOKUP(B684, Paste!$AB$3:$AE$2349, 4, FALSE)), "", VLOOKUP(B684, Paste!$AB$3:$AE$2349, 4, FALSE))</f>
        <v/>
      </c>
      <c r="R684" s="11" t="str">
        <f>IF(ISERROR(VLOOKUP(B684, Paste!$N$3:$N$250, 1, FALSE)), "", VLOOKUP(B684, Paste!$N$3:$O$250, 2, FALSE))</f>
        <v/>
      </c>
      <c r="S684" s="27" t="e">
        <f>VLOOKUP($B684, Paste!$W$3:$Z$10064, IF($H$4="Cap Hit",3, IF($H$4="AAV", 4, 2)), FALSE)</f>
        <v>#N/A</v>
      </c>
      <c r="T684" s="11" t="str">
        <f>IF(ISERROR(VLOOKUP(B684, Paste!$Q$3:$Q$245, 1, FALSE)), "", VLOOKUP(B684, Paste!$Q$3:$R$245, 2, FALSE))</f>
        <v>Y</v>
      </c>
      <c r="U684" s="18" t="str">
        <f>IF(VLOOKUP(B684, 'Points&amp;Potential'!$B$7:$O$943, 14, FALSE)=0, "", VLOOKUP(B684, 'Points&amp;Potential'!$B$7:$O$943, 14, FALSE))</f>
        <v/>
      </c>
      <c r="V684" s="7" t="str">
        <f>IF(ISERROR(VLOOKUP(B684, Paste!$T$3:$T$1045, 1, FALSE)), "", VLOOKUP(B684, Paste!$T$3:$U$1144, 2, FALSE))</f>
        <v/>
      </c>
    </row>
    <row r="685" spans="1:22">
      <c r="A685" s="11">
        <v>679</v>
      </c>
      <c r="B685" s="67" t="s">
        <v>709</v>
      </c>
      <c r="C685" s="11">
        <f>VLOOKUP(B685, Paste!$AG$3:$AH$2083, 2, FALSE)</f>
        <v>27.9</v>
      </c>
      <c r="D685" s="11" t="str">
        <f>VLOOKUP($B685, Paste!$A$3:$H$933, 6, FALSE)</f>
        <v>RW</v>
      </c>
      <c r="E685" s="11" t="str">
        <f>IFERROR(VLOOKUP($B685, Paste!$J$3:$L$933, 3, FALSE), "")</f>
        <v/>
      </c>
      <c r="F685" s="11" t="str">
        <f>IFERROR(VLOOKUP($B685, Paste!$J$3:$L$933, 2, FALSE), "")</f>
        <v/>
      </c>
      <c r="G685" s="11" t="str">
        <f>VLOOKUP($B685, Paste!$A$3:$H$933, 8, FALSE)</f>
        <v>WPG</v>
      </c>
      <c r="H685" s="71">
        <f>VLOOKUP($B685, Paste!$A$3:$H$933, 2, FALSE)</f>
        <v>52.666666666666664</v>
      </c>
      <c r="I685" s="71">
        <f>VLOOKUP($B685, Paste!$A$3:$H$933, 3, FALSE)</f>
        <v>4.7227911437486867</v>
      </c>
      <c r="J685" s="71">
        <f t="shared" si="10"/>
        <v>4.6883398747698308</v>
      </c>
      <c r="K685" s="71">
        <f>VLOOKUP($B685, Paste!$A$3:$H$933, 4, FALSE)</f>
        <v>9.4111310185185175</v>
      </c>
      <c r="L685" s="11" t="str">
        <f>IF(ISBLANK(VLOOKUP(B685, 'SOG&amp;PlusMinus'!$B$7:$E$912, 3, FALSE)), "", VLOOKUP(B685,'SOG&amp;PlusMinus'!$B$7:$E$912, 3, FALSE))</f>
        <v>C</v>
      </c>
      <c r="M685" s="11" t="str">
        <f>IF(ISBLANK(VLOOKUP(B685, 'SOG&amp;PlusMinus'!$B$7:$E$912, 4, FALSE)), "", VLOOKUP(B685, 'SOG&amp;PlusMinus'!$B$7:$E$912, 4, FALSE))</f>
        <v/>
      </c>
      <c r="N685" s="71">
        <f>VLOOKUP($B685, Paste!$A$3:$H$933, 5, FALSE)</f>
        <v>24.600877192982455</v>
      </c>
      <c r="O685" s="11">
        <f>IF(ISERROR(VLOOKUP(B685, Paste!$AB$3:$AE$2349, 3, FALSE)), "", VLOOKUP(B685, Paste!$AB$3:$AE$2349, 3, FALSE))</f>
        <v>74</v>
      </c>
      <c r="P685" s="11">
        <f>IF(ISERROR(VLOOKUP(B685, Paste!$AB$3:$AC$2343, 2, FALSE)), "", VLOOKUP(B685, Paste!$AB$3:$AC$2343, 2, FALSE))</f>
        <v>24</v>
      </c>
      <c r="Q685" s="11">
        <f>IF(ISERROR(VLOOKUP(B685, Paste!$AB$3:$AE$2349, 4, FALSE)), "", VLOOKUP(B685, Paste!$AB$3:$AE$2349, 4, FALSE))</f>
        <v>63</v>
      </c>
      <c r="R685" s="11" t="str">
        <f>IF(ISERROR(VLOOKUP(B685, Paste!$N$3:$N$250, 1, FALSE)), "", VLOOKUP(B685, Paste!$N$3:$O$250, 2, FALSE))</f>
        <v/>
      </c>
      <c r="S685" s="27">
        <f>VLOOKUP($B685, Paste!$W$3:$Z$10064, IF($H$4="Cap Hit",3, IF($H$4="AAV", 4, 2)), FALSE)</f>
        <v>0.85</v>
      </c>
      <c r="T685" s="11" t="str">
        <f>IF(ISERROR(VLOOKUP(B685, Paste!$Q$3:$Q$245, 1, FALSE)), "", VLOOKUP(B685, Paste!$Q$3:$R$245, 2, FALSE))</f>
        <v/>
      </c>
      <c r="U685" s="18" t="str">
        <f>IF(VLOOKUP(B685, 'Points&amp;Potential'!$B$7:$O$943, 14, FALSE)=0, "", VLOOKUP(B685, 'Points&amp;Potential'!$B$7:$O$943, 14, FALSE))</f>
        <v/>
      </c>
      <c r="V685" s="7" t="str">
        <f>IF(ISERROR(VLOOKUP(B685, Paste!$T$3:$T$1045, 1, FALSE)), "", VLOOKUP(B685, Paste!$T$3:$U$1144, 2, FALSE))</f>
        <v/>
      </c>
    </row>
    <row r="686" spans="1:22">
      <c r="A686" s="11">
        <v>680</v>
      </c>
      <c r="B686" s="10" t="s">
        <v>710</v>
      </c>
      <c r="C686" s="11">
        <f>VLOOKUP(B686, Paste!$AG$3:$AH$2083, 2, FALSE)</f>
        <v>21.1</v>
      </c>
      <c r="D686" s="11" t="str">
        <f>VLOOKUP($B686, Paste!$A$3:$H$933, 6, FALSE)</f>
        <v>RW</v>
      </c>
      <c r="E686" s="11">
        <f>IFERROR(VLOOKUP($B686, Paste!$J$3:$L$933, 3, FALSE), "")</f>
        <v>50</v>
      </c>
      <c r="F686" s="11">
        <f>IFERROR(VLOOKUP($B686, Paste!$J$3:$L$933, 2, FALSE), "")</f>
        <v>75</v>
      </c>
      <c r="G686" s="11" t="str">
        <f>VLOOKUP($B686, Paste!$A$3:$H$933, 8, FALSE)</f>
        <v>CAR</v>
      </c>
      <c r="H686" s="71">
        <f>VLOOKUP($B686, Paste!$A$3:$H$933, 2, FALSE)</f>
        <v>21</v>
      </c>
      <c r="I686" s="71">
        <f>VLOOKUP($B686, Paste!$A$3:$H$933, 3, FALSE)</f>
        <v>5.2266666666666675</v>
      </c>
      <c r="J686" s="71">
        <f t="shared" si="10"/>
        <v>4.1524466666666671</v>
      </c>
      <c r="K686" s="71">
        <f>VLOOKUP($B686, Paste!$A$3:$H$933, 4, FALSE)</f>
        <v>9.3791133333333345</v>
      </c>
      <c r="L686" s="11" t="str">
        <f>IF(ISBLANK(VLOOKUP(B686, 'SOG&amp;PlusMinus'!$B$7:$E$912, 3, FALSE)), "", VLOOKUP(B686,'SOG&amp;PlusMinus'!$B$7:$E$912, 3, FALSE))</f>
        <v>C</v>
      </c>
      <c r="M686" s="11">
        <f>IF(ISBLANK(VLOOKUP(B686, 'SOG&amp;PlusMinus'!$B$7:$E$912, 4, FALSE)), "", VLOOKUP(B686, 'SOG&amp;PlusMinus'!$B$7:$E$912, 4, FALSE))</f>
        <v>2</v>
      </c>
      <c r="N686" s="71">
        <f>VLOOKUP($B686, Paste!$A$3:$H$933, 5, FALSE)</f>
        <v>4.2</v>
      </c>
      <c r="O686" s="11">
        <f>IF(ISERROR(VLOOKUP(B686, Paste!$AB$3:$AE$2349, 3, FALSE)), "", VLOOKUP(B686, Paste!$AB$3:$AE$2349, 3, FALSE))</f>
        <v>32</v>
      </c>
      <c r="P686" s="11">
        <f>IF(ISERROR(VLOOKUP(B686, Paste!$AB$3:$AC$2343, 2, FALSE)), "", VLOOKUP(B686, Paste!$AB$3:$AC$2343, 2, FALSE))</f>
        <v>10</v>
      </c>
      <c r="Q686" s="11">
        <f>IF(ISERROR(VLOOKUP(B686, Paste!$AB$3:$AE$2349, 4, FALSE)), "", VLOOKUP(B686, Paste!$AB$3:$AE$2349, 4, FALSE))</f>
        <v>34</v>
      </c>
      <c r="R686" s="11" t="str">
        <f>IF(ISERROR(VLOOKUP(B686, Paste!$N$3:$N$250, 1, FALSE)), "", VLOOKUP(B686, Paste!$N$3:$O$250, 2, FALSE))</f>
        <v/>
      </c>
      <c r="S686" s="27">
        <f>VLOOKUP($B686, Paste!$W$3:$Z$10064, IF($H$4="Cap Hit",3, IF($H$4="AAV", 4, 2)), FALSE)</f>
        <v>0.91833299999999995</v>
      </c>
      <c r="T686" s="11" t="str">
        <f>IF(ISERROR(VLOOKUP(B686, Paste!$Q$3:$Q$245, 1, FALSE)), "", VLOOKUP(B686, Paste!$Q$3:$R$245, 2, FALSE))</f>
        <v/>
      </c>
      <c r="U686" s="18" t="str">
        <f>IF(VLOOKUP(B686, 'Points&amp;Potential'!$B$7:$O$943, 14, FALSE)=0, "", VLOOKUP(B686, 'Points&amp;Potential'!$B$7:$O$943, 14, FALSE))</f>
        <v/>
      </c>
      <c r="V686" s="7" t="str">
        <f>IF(ISERROR(VLOOKUP(B686, Paste!$T$3:$T$1045, 1, FALSE)), "", VLOOKUP(B686, Paste!$T$3:$U$1144, 2, FALSE))</f>
        <v>Y</v>
      </c>
    </row>
    <row r="687" spans="1:22">
      <c r="A687" s="11">
        <v>681</v>
      </c>
      <c r="B687" s="67" t="s">
        <v>711</v>
      </c>
      <c r="C687" s="11">
        <f>VLOOKUP(B687, Paste!$AG$3:$AH$2083, 2, FALSE)</f>
        <v>31.9</v>
      </c>
      <c r="D687" s="11" t="str">
        <f>VLOOKUP($B687, Paste!$A$3:$H$933, 6, FALSE)</f>
        <v>LD</v>
      </c>
      <c r="E687" s="11" t="str">
        <f>IFERROR(VLOOKUP($B687, Paste!$J$3:$L$933, 3, FALSE), "")</f>
        <v/>
      </c>
      <c r="F687" s="11" t="str">
        <f>IFERROR(VLOOKUP($B687, Paste!$J$3:$L$933, 2, FALSE), "")</f>
        <v/>
      </c>
      <c r="G687" s="11" t="str">
        <f>VLOOKUP($B687, Paste!$A$3:$H$933, 8, FALSE)</f>
        <v>UFA</v>
      </c>
      <c r="H687" s="71">
        <f>VLOOKUP($B687, Paste!$A$3:$H$933, 2, FALSE)</f>
        <v>65.666666666666657</v>
      </c>
      <c r="I687" s="71">
        <f>VLOOKUP($B687, Paste!$A$3:$H$933, 3, FALSE)</f>
        <v>3.8710722291233619</v>
      </c>
      <c r="J687" s="71">
        <f t="shared" si="10"/>
        <v>5.4930796218025595</v>
      </c>
      <c r="K687" s="71">
        <f>VLOOKUP($B687, Paste!$A$3:$H$933, 4, FALSE)</f>
        <v>9.3641518509259214</v>
      </c>
      <c r="L687" s="11" t="str">
        <f>IF(ISBLANK(VLOOKUP(B687, 'SOG&amp;PlusMinus'!$B$7:$E$912, 3, FALSE)), "", VLOOKUP(B687,'SOG&amp;PlusMinus'!$B$7:$E$912, 3, FALSE))</f>
        <v>C</v>
      </c>
      <c r="M687" s="11" t="str">
        <f>IF(ISBLANK(VLOOKUP(B687, 'SOG&amp;PlusMinus'!$B$7:$E$912, 4, FALSE)), "", VLOOKUP(B687, 'SOG&amp;PlusMinus'!$B$7:$E$912, 4, FALSE))</f>
        <v/>
      </c>
      <c r="N687" s="71">
        <f>VLOOKUP($B687, Paste!$A$3:$H$933, 5, FALSE)</f>
        <v>33.005235602094231</v>
      </c>
      <c r="O687" s="11" t="str">
        <f>IF(ISERROR(VLOOKUP(B687, Paste!$AB$3:$AE$2349, 3, FALSE)), "", VLOOKUP(B687, Paste!$AB$3:$AE$2349, 3, FALSE))</f>
        <v/>
      </c>
      <c r="P687" s="11" t="str">
        <f>IF(ISERROR(VLOOKUP(B687, Paste!$AB$3:$AC$2343, 2, FALSE)), "", VLOOKUP(B687, Paste!$AB$3:$AC$2343, 2, FALSE))</f>
        <v/>
      </c>
      <c r="Q687" s="11" t="str">
        <f>IF(ISERROR(VLOOKUP(B687, Paste!$AB$3:$AE$2349, 4, FALSE)), "", VLOOKUP(B687, Paste!$AB$3:$AE$2349, 4, FALSE))</f>
        <v/>
      </c>
      <c r="R687" s="11" t="str">
        <f>IF(ISERROR(VLOOKUP(B687, Paste!$N$3:$N$250, 1, FALSE)), "", VLOOKUP(B687, Paste!$N$3:$O$250, 2, FALSE))</f>
        <v/>
      </c>
      <c r="S687" s="27" t="e">
        <f>VLOOKUP($B687, Paste!$W$3:$Z$10064, IF($H$4="Cap Hit",3, IF($H$4="AAV", 4, 2)), FALSE)</f>
        <v>#N/A</v>
      </c>
      <c r="T687" s="11" t="str">
        <f>IF(ISERROR(VLOOKUP(B687, Paste!$Q$3:$Q$245, 1, FALSE)), "", VLOOKUP(B687, Paste!$Q$3:$R$245, 2, FALSE))</f>
        <v/>
      </c>
      <c r="U687" s="18" t="str">
        <f>IF(VLOOKUP(B687, 'Points&amp;Potential'!$B$7:$O$943, 14, FALSE)=0, "", VLOOKUP(B687, 'Points&amp;Potential'!$B$7:$O$943, 14, FALSE))</f>
        <v/>
      </c>
      <c r="V687" s="7" t="str">
        <f>IF(ISERROR(VLOOKUP(B687, Paste!$T$3:$T$1045, 1, FALSE)), "", VLOOKUP(B687, Paste!$T$3:$U$1144, 2, FALSE))</f>
        <v/>
      </c>
    </row>
    <row r="688" spans="1:22">
      <c r="A688" s="11">
        <v>682</v>
      </c>
      <c r="B688" s="67" t="s">
        <v>712</v>
      </c>
      <c r="C688" s="11">
        <f>VLOOKUP(B688, Paste!$AG$3:$AH$2083, 2, FALSE)</f>
        <v>24.8</v>
      </c>
      <c r="D688" s="11" t="str">
        <f>VLOOKUP($B688, Paste!$A$3:$H$933, 6, FALSE)</f>
        <v>LD</v>
      </c>
      <c r="E688" s="11" t="str">
        <f>IFERROR(VLOOKUP($B688, Paste!$J$3:$L$933, 3, FALSE), "")</f>
        <v/>
      </c>
      <c r="F688" s="11" t="str">
        <f>IFERROR(VLOOKUP($B688, Paste!$J$3:$L$933, 2, FALSE), "")</f>
        <v/>
      </c>
      <c r="G688" s="11" t="str">
        <f>VLOOKUP($B688, Paste!$A$3:$H$933, 8, FALSE)</f>
        <v>COL</v>
      </c>
      <c r="H688" s="71">
        <f>VLOOKUP($B688, Paste!$A$3:$H$933, 2, FALSE)</f>
        <v>32</v>
      </c>
      <c r="I688" s="71">
        <f>VLOOKUP($B688, Paste!$A$3:$H$933, 3, FALSE)</f>
        <v>2.4733333333333336</v>
      </c>
      <c r="J688" s="71">
        <f t="shared" si="10"/>
        <v>6.8226666666666658</v>
      </c>
      <c r="K688" s="71">
        <f>VLOOKUP($B688, Paste!$A$3:$H$933, 4, FALSE)</f>
        <v>9.2959999999999994</v>
      </c>
      <c r="L688" s="11" t="str">
        <f>IF(ISBLANK(VLOOKUP(B688, 'SOG&amp;PlusMinus'!$B$7:$E$912, 3, FALSE)), "", VLOOKUP(B688,'SOG&amp;PlusMinus'!$B$7:$E$912, 3, FALSE))</f>
        <v>B</v>
      </c>
      <c r="M688" s="11" t="str">
        <f>IF(ISBLANK(VLOOKUP(B688, 'SOG&amp;PlusMinus'!$B$7:$E$912, 4, FALSE)), "", VLOOKUP(B688, 'SOG&amp;PlusMinus'!$B$7:$E$912, 4, FALSE))</f>
        <v/>
      </c>
      <c r="N688" s="71">
        <f>VLOOKUP($B688, Paste!$A$3:$H$933, 5, FALSE)</f>
        <v>14.222222222222221</v>
      </c>
      <c r="O688" s="11">
        <f>IF(ISERROR(VLOOKUP(B688, Paste!$AB$3:$AE$2349, 3, FALSE)), "", VLOOKUP(B688, Paste!$AB$3:$AE$2349, 3, FALSE))</f>
        <v>26</v>
      </c>
      <c r="P688" s="11">
        <f>IF(ISERROR(VLOOKUP(B688, Paste!$AB$3:$AC$2343, 2, FALSE)), "", VLOOKUP(B688, Paste!$AB$3:$AC$2343, 2, FALSE))</f>
        <v>35</v>
      </c>
      <c r="Q688" s="11">
        <f>IF(ISERROR(VLOOKUP(B688, Paste!$AB$3:$AE$2349, 4, FALSE)), "", VLOOKUP(B688, Paste!$AB$3:$AE$2349, 4, FALSE))</f>
        <v>48</v>
      </c>
      <c r="R688" s="11" t="str">
        <f>IF(ISERROR(VLOOKUP(B688, Paste!$N$3:$N$250, 1, FALSE)), "", VLOOKUP(B688, Paste!$N$3:$O$250, 2, FALSE))</f>
        <v/>
      </c>
      <c r="S688" s="27">
        <f>VLOOKUP($B688, Paste!$W$3:$Z$10064, IF($H$4="Cap Hit",3, IF($H$4="AAV", 4, 2)), FALSE)</f>
        <v>0.85</v>
      </c>
      <c r="T688" s="11" t="str">
        <f>IF(ISERROR(VLOOKUP(B688, Paste!$Q$3:$Q$245, 1, FALSE)), "", VLOOKUP(B688, Paste!$Q$3:$R$245, 2, FALSE))</f>
        <v/>
      </c>
      <c r="U688" s="18" t="str">
        <f>IF(VLOOKUP(B688, 'Points&amp;Potential'!$B$7:$O$943, 14, FALSE)=0, "", VLOOKUP(B688, 'Points&amp;Potential'!$B$7:$O$943, 14, FALSE))</f>
        <v/>
      </c>
      <c r="V688" s="7" t="str">
        <f>IF(ISERROR(VLOOKUP(B688, Paste!$T$3:$T$1045, 1, FALSE)), "", VLOOKUP(B688, Paste!$T$3:$U$1144, 2, FALSE))</f>
        <v>Y</v>
      </c>
    </row>
    <row r="689" spans="1:22">
      <c r="A689" s="11">
        <v>683</v>
      </c>
      <c r="B689" s="67" t="s">
        <v>713</v>
      </c>
      <c r="C689" s="11">
        <f>VLOOKUP(B689, Paste!$AG$3:$AH$2083, 2, FALSE)</f>
        <v>24.4</v>
      </c>
      <c r="D689" s="11" t="str">
        <f>VLOOKUP($B689, Paste!$A$3:$H$933, 6, FALSE)</f>
        <v>LD</v>
      </c>
      <c r="E689" s="11" t="str">
        <f>IFERROR(VLOOKUP($B689, Paste!$J$3:$L$933, 3, FALSE), "")</f>
        <v/>
      </c>
      <c r="F689" s="11" t="str">
        <f>IFERROR(VLOOKUP($B689, Paste!$J$3:$L$933, 2, FALSE), "")</f>
        <v/>
      </c>
      <c r="G689" s="11" t="str">
        <f>VLOOKUP($B689, Paste!$A$3:$H$933, 8, FALSE)</f>
        <v>FLA</v>
      </c>
      <c r="H689" s="71">
        <f>VLOOKUP($B689, Paste!$A$3:$H$933, 2, FALSE)</f>
        <v>50</v>
      </c>
      <c r="I689" s="71">
        <f>VLOOKUP($B689, Paste!$A$3:$H$933, 3, FALSE)</f>
        <v>0.80208333333333326</v>
      </c>
      <c r="J689" s="71">
        <f t="shared" si="10"/>
        <v>8.3737500000000011</v>
      </c>
      <c r="K689" s="71">
        <f>VLOOKUP($B689, Paste!$A$3:$H$933, 4, FALSE)</f>
        <v>9.1758333333333351</v>
      </c>
      <c r="L689" s="11" t="str">
        <f>IF(ISBLANK(VLOOKUP(B689, 'SOG&amp;PlusMinus'!$B$7:$E$912, 3, FALSE)), "", VLOOKUP(B689,'SOG&amp;PlusMinus'!$B$7:$E$912, 3, FALSE))</f>
        <v>C</v>
      </c>
      <c r="M689" s="11" t="str">
        <f>IF(ISBLANK(VLOOKUP(B689, 'SOG&amp;PlusMinus'!$B$7:$E$912, 4, FALSE)), "", VLOOKUP(B689, 'SOG&amp;PlusMinus'!$B$7:$E$912, 4, FALSE))</f>
        <v/>
      </c>
      <c r="N689" s="71">
        <f>VLOOKUP($B689, Paste!$A$3:$H$933, 5, FALSE)</f>
        <v>51.515151515151516</v>
      </c>
      <c r="O689" s="11">
        <f>IF(ISERROR(VLOOKUP(B689, Paste!$AB$3:$AE$2349, 3, FALSE)), "", VLOOKUP(B689, Paste!$AB$3:$AE$2349, 3, FALSE))</f>
        <v>101</v>
      </c>
      <c r="P689" s="11">
        <f>IF(ISERROR(VLOOKUP(B689, Paste!$AB$3:$AC$2343, 2, FALSE)), "", VLOOKUP(B689, Paste!$AB$3:$AC$2343, 2, FALSE))</f>
        <v>42</v>
      </c>
      <c r="Q689" s="11">
        <f>IF(ISERROR(VLOOKUP(B689, Paste!$AB$3:$AE$2349, 4, FALSE)), "", VLOOKUP(B689, Paste!$AB$3:$AE$2349, 4, FALSE))</f>
        <v>45</v>
      </c>
      <c r="R689" s="11" t="str">
        <f>IF(ISERROR(VLOOKUP(B689, Paste!$N$3:$N$250, 1, FALSE)), "", VLOOKUP(B689, Paste!$N$3:$O$250, 2, FALSE))</f>
        <v/>
      </c>
      <c r="S689" s="27">
        <f>VLOOKUP($B689, Paste!$W$3:$Z$10064, IF($H$4="Cap Hit",3, IF($H$4="AAV", 4, 2)), FALSE)</f>
        <v>0.85</v>
      </c>
      <c r="T689" s="11" t="str">
        <f>IF(ISERROR(VLOOKUP(B689, Paste!$Q$3:$Q$245, 1, FALSE)), "", VLOOKUP(B689, Paste!$Q$3:$R$245, 2, FALSE))</f>
        <v/>
      </c>
      <c r="U689" s="18" t="str">
        <f>IF(VLOOKUP(B689, 'Points&amp;Potential'!$B$7:$O$943, 14, FALSE)=0, "", VLOOKUP(B689, 'Points&amp;Potential'!$B$7:$O$943, 14, FALSE))</f>
        <v/>
      </c>
      <c r="V689" s="7" t="str">
        <f>IF(ISERROR(VLOOKUP(B689, Paste!$T$3:$T$1045, 1, FALSE)), "", VLOOKUP(B689, Paste!$T$3:$U$1144, 2, FALSE))</f>
        <v/>
      </c>
    </row>
    <row r="690" spans="1:22">
      <c r="A690" s="11">
        <v>684</v>
      </c>
      <c r="B690" s="67" t="s">
        <v>714</v>
      </c>
      <c r="C690" s="11">
        <f>VLOOKUP(B690, Paste!$AG$3:$AH$2083, 2, FALSE)</f>
        <v>26.9</v>
      </c>
      <c r="D690" s="11" t="str">
        <f>VLOOKUP($B690, Paste!$A$3:$H$933, 6, FALSE)</f>
        <v>RD</v>
      </c>
      <c r="E690" s="11" t="str">
        <f>IFERROR(VLOOKUP($B690, Paste!$J$3:$L$933, 3, FALSE), "")</f>
        <v/>
      </c>
      <c r="F690" s="11" t="str">
        <f>IFERROR(VLOOKUP($B690, Paste!$J$3:$L$933, 2, FALSE), "")</f>
        <v/>
      </c>
      <c r="G690" s="11" t="str">
        <f>VLOOKUP($B690, Paste!$A$3:$H$933, 8, FALSE)</f>
        <v>WPG</v>
      </c>
      <c r="H690" s="71">
        <f>VLOOKUP($B690, Paste!$A$3:$H$933, 2, FALSE)</f>
        <v>48</v>
      </c>
      <c r="I690" s="71">
        <f>VLOOKUP($B690, Paste!$A$3:$H$933, 3, FALSE)</f>
        <v>2.575368421052632</v>
      </c>
      <c r="J690" s="71">
        <f t="shared" si="10"/>
        <v>6.5804449122807025</v>
      </c>
      <c r="K690" s="71">
        <f>VLOOKUP($B690, Paste!$A$3:$H$933, 4, FALSE)</f>
        <v>9.1558133333333345</v>
      </c>
      <c r="L690" s="11" t="str">
        <f>IF(ISBLANK(VLOOKUP(B690, 'SOG&amp;PlusMinus'!$B$7:$E$912, 3, FALSE)), "", VLOOKUP(B690,'SOG&amp;PlusMinus'!$B$7:$E$912, 3, FALSE))</f>
        <v>C</v>
      </c>
      <c r="M690" s="11" t="str">
        <f>IF(ISBLANK(VLOOKUP(B690, 'SOG&amp;PlusMinus'!$B$7:$E$912, 4, FALSE)), "", VLOOKUP(B690, 'SOG&amp;PlusMinus'!$B$7:$E$912, 4, FALSE))</f>
        <v/>
      </c>
      <c r="N690" s="71">
        <f>VLOOKUP($B690, Paste!$A$3:$H$933, 5, FALSE)</f>
        <v>22.641509433962263</v>
      </c>
      <c r="O690" s="11">
        <f>IF(ISERROR(VLOOKUP(B690, Paste!$AB$3:$AE$2349, 3, FALSE)), "", VLOOKUP(B690, Paste!$AB$3:$AE$2349, 3, FALSE))</f>
        <v>104</v>
      </c>
      <c r="P690" s="11">
        <f>IF(ISERROR(VLOOKUP(B690, Paste!$AB$3:$AC$2343, 2, FALSE)), "", VLOOKUP(B690, Paste!$AB$3:$AC$2343, 2, FALSE))</f>
        <v>57</v>
      </c>
      <c r="Q690" s="11">
        <f>IF(ISERROR(VLOOKUP(B690, Paste!$AB$3:$AE$2349, 4, FALSE)), "", VLOOKUP(B690, Paste!$AB$3:$AE$2349, 4, FALSE))</f>
        <v>38</v>
      </c>
      <c r="R690" s="11" t="str">
        <f>IF(ISERROR(VLOOKUP(B690, Paste!$N$3:$N$250, 1, FALSE)), "", VLOOKUP(B690, Paste!$N$3:$O$250, 2, FALSE))</f>
        <v/>
      </c>
      <c r="S690" s="27">
        <f>VLOOKUP($B690, Paste!$W$3:$Z$10064, IF($H$4="Cap Hit",3, IF($H$4="AAV", 4, 2)), FALSE)</f>
        <v>0.77500000000000002</v>
      </c>
      <c r="T690" s="11" t="str">
        <f>IF(ISERROR(VLOOKUP(B690, Paste!$Q$3:$Q$245, 1, FALSE)), "", VLOOKUP(B690, Paste!$Q$3:$R$245, 2, FALSE))</f>
        <v/>
      </c>
      <c r="U690" s="18" t="str">
        <f>IF(VLOOKUP(B690, 'Points&amp;Potential'!$B$7:$O$943, 14, FALSE)=0, "", VLOOKUP(B690, 'Points&amp;Potential'!$B$7:$O$943, 14, FALSE))</f>
        <v/>
      </c>
      <c r="V690" s="7" t="str">
        <f>IF(ISERROR(VLOOKUP(B690, Paste!$T$3:$T$1045, 1, FALSE)), "", VLOOKUP(B690, Paste!$T$3:$U$1144, 2, FALSE))</f>
        <v/>
      </c>
    </row>
    <row r="691" spans="1:22">
      <c r="A691" s="11">
        <v>685</v>
      </c>
      <c r="B691" s="67" t="s">
        <v>715</v>
      </c>
      <c r="C691" s="11">
        <f>VLOOKUP(B691, Paste!$AG$3:$AH$2083, 2, FALSE)</f>
        <v>33.299999999999997</v>
      </c>
      <c r="D691" s="11" t="str">
        <f>VLOOKUP($B691, Paste!$A$3:$H$933, 6, FALSE)</f>
        <v>LW</v>
      </c>
      <c r="E691" s="11" t="str">
        <f>IFERROR(VLOOKUP($B691, Paste!$J$3:$L$933, 3, FALSE), "")</f>
        <v/>
      </c>
      <c r="F691" s="11" t="str">
        <f>IFERROR(VLOOKUP($B691, Paste!$J$3:$L$933, 2, FALSE), "")</f>
        <v/>
      </c>
      <c r="G691" s="11" t="str">
        <f>VLOOKUP($B691, Paste!$A$3:$H$933, 8, FALSE)</f>
        <v>SJS</v>
      </c>
      <c r="H691" s="71">
        <f>VLOOKUP($B691, Paste!$A$3:$H$933, 2, FALSE)</f>
        <v>81.666666666666671</v>
      </c>
      <c r="I691" s="71">
        <f>VLOOKUP($B691, Paste!$A$3:$H$933, 3, FALSE)</f>
        <v>4.8296288318630651</v>
      </c>
      <c r="J691" s="71">
        <f t="shared" si="10"/>
        <v>4.3143913243869321</v>
      </c>
      <c r="K691" s="71">
        <f>VLOOKUP($B691, Paste!$A$3:$H$933, 4, FALSE)</f>
        <v>9.1440201562499972</v>
      </c>
      <c r="L691" s="11" t="str">
        <f>IF(ISBLANK(VLOOKUP(B691, 'SOG&amp;PlusMinus'!$B$7:$E$912, 3, FALSE)), "", VLOOKUP(B691,'SOG&amp;PlusMinus'!$B$7:$E$912, 3, FALSE))</f>
        <v>D</v>
      </c>
      <c r="M691" s="11" t="str">
        <f>IF(ISBLANK(VLOOKUP(B691, 'SOG&amp;PlusMinus'!$B$7:$E$912, 4, FALSE)), "", VLOOKUP(B691, 'SOG&amp;PlusMinus'!$B$7:$E$912, 4, FALSE))</f>
        <v/>
      </c>
      <c r="N691" s="71">
        <f>VLOOKUP($B691, Paste!$A$3:$H$933, 5, FALSE)</f>
        <v>77.224546722454676</v>
      </c>
      <c r="O691" s="11">
        <f>IF(ISERROR(VLOOKUP(B691, Paste!$AB$3:$AE$2349, 3, FALSE)), "", VLOOKUP(B691, Paste!$AB$3:$AE$2349, 3, FALSE))</f>
        <v>131</v>
      </c>
      <c r="P691" s="11">
        <f>IF(ISERROR(VLOOKUP(B691, Paste!$AB$3:$AC$2343, 2, FALSE)), "", VLOOKUP(B691, Paste!$AB$3:$AC$2343, 2, FALSE))</f>
        <v>56</v>
      </c>
      <c r="Q691" s="11">
        <f>IF(ISERROR(VLOOKUP(B691, Paste!$AB$3:$AE$2349, 4, FALSE)), "", VLOOKUP(B691, Paste!$AB$3:$AE$2349, 4, FALSE))</f>
        <v>57</v>
      </c>
      <c r="R691" s="11" t="str">
        <f>IF(ISERROR(VLOOKUP(B691, Paste!$N$3:$N$250, 1, FALSE)), "", VLOOKUP(B691, Paste!$N$3:$O$250, 2, FALSE))</f>
        <v/>
      </c>
      <c r="S691" s="27">
        <f>VLOOKUP($B691, Paste!$W$3:$Z$10064, IF($H$4="Cap Hit",3, IF($H$4="AAV", 4, 2)), FALSE)</f>
        <v>3.6416659999999998</v>
      </c>
      <c r="T691" s="11" t="str">
        <f>IF(ISERROR(VLOOKUP(B691, Paste!$Q$3:$Q$245, 1, FALSE)), "", VLOOKUP(B691, Paste!$Q$3:$R$245, 2, FALSE))</f>
        <v/>
      </c>
      <c r="U691" s="18" t="str">
        <f>IF(VLOOKUP(B691, 'Points&amp;Potential'!$B$7:$O$943, 14, FALSE)=0, "", VLOOKUP(B691, 'Points&amp;Potential'!$B$7:$O$943, 14, FALSE))</f>
        <v/>
      </c>
      <c r="V691" s="7" t="str">
        <f>IF(ISERROR(VLOOKUP(B691, Paste!$T$3:$T$1045, 1, FALSE)), "", VLOOKUP(B691, Paste!$T$3:$U$1144, 2, FALSE))</f>
        <v/>
      </c>
    </row>
    <row r="692" spans="1:22">
      <c r="A692" s="11">
        <v>686</v>
      </c>
      <c r="B692" s="67" t="s">
        <v>716</v>
      </c>
      <c r="C692" s="11">
        <f>VLOOKUP(B692, Paste!$AG$3:$AH$2083, 2, FALSE)</f>
        <v>32.200000000000003</v>
      </c>
      <c r="D692" s="11" t="str">
        <f>VLOOKUP($B692, Paste!$A$3:$H$933, 6, FALSE)</f>
        <v>RW</v>
      </c>
      <c r="E692" s="11" t="str">
        <f>IFERROR(VLOOKUP($B692, Paste!$J$3:$L$933, 3, FALSE), "")</f>
        <v/>
      </c>
      <c r="F692" s="11" t="str">
        <f>IFERROR(VLOOKUP($B692, Paste!$J$3:$L$933, 2, FALSE), "")</f>
        <v/>
      </c>
      <c r="G692" s="11" t="str">
        <f>VLOOKUP($B692, Paste!$A$3:$H$933, 8, FALSE)</f>
        <v>COL</v>
      </c>
      <c r="H692" s="71">
        <f>VLOOKUP($B692, Paste!$A$3:$H$933, 2, FALSE)</f>
        <v>41</v>
      </c>
      <c r="I692" s="71">
        <f>VLOOKUP($B692, Paste!$A$3:$H$933, 3, FALSE)</f>
        <v>3.9651581098401274</v>
      </c>
      <c r="J692" s="71">
        <f t="shared" si="10"/>
        <v>5.0662757651598707</v>
      </c>
      <c r="K692" s="71">
        <f>VLOOKUP($B692, Paste!$A$3:$H$933, 4, FALSE)</f>
        <v>9.0314338749999976</v>
      </c>
      <c r="L692" s="11" t="str">
        <f>IF(ISBLANK(VLOOKUP(B692, 'SOG&amp;PlusMinus'!$B$7:$E$912, 3, FALSE)), "", VLOOKUP(B692,'SOG&amp;PlusMinus'!$B$7:$E$912, 3, FALSE))</f>
        <v>B</v>
      </c>
      <c r="M692" s="11" t="str">
        <f>IF(ISBLANK(VLOOKUP(B692, 'SOG&amp;PlusMinus'!$B$7:$E$912, 4, FALSE)), "", VLOOKUP(B692, 'SOG&amp;PlusMinus'!$B$7:$E$912, 4, FALSE))</f>
        <v/>
      </c>
      <c r="N692" s="71">
        <f>VLOOKUP($B692, Paste!$A$3:$H$933, 5, FALSE)</f>
        <v>15.76923076923077</v>
      </c>
      <c r="O692" s="11">
        <f>IF(ISERROR(VLOOKUP(B692, Paste!$AB$3:$AE$2349, 3, FALSE)), "", VLOOKUP(B692, Paste!$AB$3:$AE$2349, 3, FALSE))</f>
        <v>29</v>
      </c>
      <c r="P692" s="11">
        <f>IF(ISERROR(VLOOKUP(B692, Paste!$AB$3:$AC$2343, 2, FALSE)), "", VLOOKUP(B692, Paste!$AB$3:$AC$2343, 2, FALSE))</f>
        <v>14</v>
      </c>
      <c r="Q692" s="11">
        <f>IF(ISERROR(VLOOKUP(B692, Paste!$AB$3:$AE$2349, 4, FALSE)), "", VLOOKUP(B692, Paste!$AB$3:$AE$2349, 4, FALSE))</f>
        <v>45</v>
      </c>
      <c r="R692" s="11" t="str">
        <f>IF(ISERROR(VLOOKUP(B692, Paste!$N$3:$N$250, 1, FALSE)), "", VLOOKUP(B692, Paste!$N$3:$O$250, 2, FALSE))</f>
        <v/>
      </c>
      <c r="S692" s="27">
        <f>VLOOKUP($B692, Paste!$W$3:$Z$10064, IF($H$4="Cap Hit",3, IF($H$4="AAV", 4, 2)), FALSE)</f>
        <v>0.875</v>
      </c>
      <c r="T692" s="11" t="str">
        <f>IF(ISERROR(VLOOKUP(B692, Paste!$Q$3:$Q$245, 1, FALSE)), "", VLOOKUP(B692, Paste!$Q$3:$R$245, 2, FALSE))</f>
        <v/>
      </c>
      <c r="U692" s="18" t="str">
        <f>IF(VLOOKUP(B692, 'Points&amp;Potential'!$B$7:$O$943, 14, FALSE)=0, "", VLOOKUP(B692, 'Points&amp;Potential'!$B$7:$O$943, 14, FALSE))</f>
        <v/>
      </c>
      <c r="V692" s="7" t="str">
        <f>IF(ISERROR(VLOOKUP(B692, Paste!$T$3:$T$1045, 1, FALSE)), "", VLOOKUP(B692, Paste!$T$3:$U$1144, 2, FALSE))</f>
        <v/>
      </c>
    </row>
    <row r="693" spans="1:22">
      <c r="A693" s="11">
        <v>687</v>
      </c>
      <c r="B693" s="67" t="s">
        <v>717</v>
      </c>
      <c r="C693" s="11">
        <f>VLOOKUP(B693, Paste!$AG$3:$AH$2083, 2, FALSE)</f>
        <v>22.3</v>
      </c>
      <c r="D693" s="11" t="str">
        <f>VLOOKUP($B693, Paste!$A$3:$H$933, 6, FALSE)</f>
        <v>C</v>
      </c>
      <c r="E693" s="11">
        <f>IFERROR(VLOOKUP($B693, Paste!$J$3:$L$933, 3, FALSE), "")</f>
        <v>42</v>
      </c>
      <c r="F693" s="11">
        <f>IFERROR(VLOOKUP($B693, Paste!$J$3:$L$933, 2, FALSE), "")</f>
        <v>65</v>
      </c>
      <c r="G693" s="11" t="str">
        <f>VLOOKUP($B693, Paste!$A$3:$H$933, 8, FALSE)</f>
        <v>BOS</v>
      </c>
      <c r="H693" s="71">
        <f>VLOOKUP($B693, Paste!$A$3:$H$933, 2, FALSE)</f>
        <v>25</v>
      </c>
      <c r="I693" s="71">
        <f>VLOOKUP($B693, Paste!$A$3:$H$933, 3, FALSE)</f>
        <v>4.3342911877394652</v>
      </c>
      <c r="J693" s="71">
        <f t="shared" si="10"/>
        <v>4.646785201149422</v>
      </c>
      <c r="K693" s="71">
        <f>VLOOKUP($B693, Paste!$A$3:$H$933, 4, FALSE)</f>
        <v>8.9810763888888872</v>
      </c>
      <c r="L693" s="11" t="str">
        <f>IF(ISBLANK(VLOOKUP(B693, 'SOG&amp;PlusMinus'!$B$7:$E$912, 3, FALSE)), "", VLOOKUP(B693,'SOG&amp;PlusMinus'!$B$7:$E$912, 3, FALSE))</f>
        <v>C</v>
      </c>
      <c r="M693" s="11" t="str">
        <f>IF(ISBLANK(VLOOKUP(B693, 'SOG&amp;PlusMinus'!$B$7:$E$912, 4, FALSE)), "", VLOOKUP(B693, 'SOG&amp;PlusMinus'!$B$7:$E$912, 4, FALSE))</f>
        <v/>
      </c>
      <c r="N693" s="71">
        <f>VLOOKUP($B693, Paste!$A$3:$H$933, 5, FALSE)</f>
        <v>6.5217391304347823</v>
      </c>
      <c r="O693" s="11">
        <f>IF(ISERROR(VLOOKUP(B693, Paste!$AB$3:$AE$2349, 3, FALSE)), "", VLOOKUP(B693, Paste!$AB$3:$AE$2349, 3, FALSE))</f>
        <v>10</v>
      </c>
      <c r="P693" s="11">
        <f>IF(ISERROR(VLOOKUP(B693, Paste!$AB$3:$AC$2343, 2, FALSE)), "", VLOOKUP(B693, Paste!$AB$3:$AC$2343, 2, FALSE))</f>
        <v>10</v>
      </c>
      <c r="Q693" s="11">
        <f>IF(ISERROR(VLOOKUP(B693, Paste!$AB$3:$AE$2349, 4, FALSE)), "", VLOOKUP(B693, Paste!$AB$3:$AE$2349, 4, FALSE))</f>
        <v>30</v>
      </c>
      <c r="R693" s="11" t="str">
        <f>IF(ISERROR(VLOOKUP(B693, Paste!$N$3:$N$250, 1, FALSE)), "", VLOOKUP(B693, Paste!$N$3:$O$250, 2, FALSE))</f>
        <v/>
      </c>
      <c r="S693" s="27" t="e">
        <f>VLOOKUP($B693, Paste!$W$3:$Z$10064, IF($H$4="Cap Hit",3, IF($H$4="AAV", 4, 2)), FALSE)</f>
        <v>#N/A</v>
      </c>
      <c r="T693" s="11" t="str">
        <f>IF(ISERROR(VLOOKUP(B693, Paste!$Q$3:$Q$245, 1, FALSE)), "", VLOOKUP(B693, Paste!$Q$3:$R$245, 2, FALSE))</f>
        <v/>
      </c>
      <c r="U693" s="18" t="str">
        <f>IF(VLOOKUP(B693, 'Points&amp;Potential'!$B$7:$O$943, 14, FALSE)=0, "", VLOOKUP(B693, 'Points&amp;Potential'!$B$7:$O$943, 14, FALSE))</f>
        <v/>
      </c>
      <c r="V693" s="7" t="str">
        <f>IF(ISERROR(VLOOKUP(B693, Paste!$T$3:$T$1045, 1, FALSE)), "", VLOOKUP(B693, Paste!$T$3:$U$1144, 2, FALSE))</f>
        <v/>
      </c>
    </row>
    <row r="694" spans="1:22">
      <c r="A694" s="11">
        <v>688</v>
      </c>
      <c r="B694" s="67" t="s">
        <v>718</v>
      </c>
      <c r="C694" s="11">
        <f>VLOOKUP(B694, Paste!$AG$3:$AH$2083, 2, FALSE)</f>
        <v>25.4</v>
      </c>
      <c r="D694" s="11" t="str">
        <f>VLOOKUP($B694, Paste!$A$3:$H$933, 6, FALSE)</f>
        <v>LD</v>
      </c>
      <c r="E694" s="11" t="str">
        <f>IFERROR(VLOOKUP($B694, Paste!$J$3:$L$933, 3, FALSE), "")</f>
        <v/>
      </c>
      <c r="F694" s="11" t="str">
        <f>IFERROR(VLOOKUP($B694, Paste!$J$3:$L$933, 2, FALSE), "")</f>
        <v/>
      </c>
      <c r="G694" s="11" t="str">
        <f>VLOOKUP($B694, Paste!$A$3:$H$933, 8, FALSE)</f>
        <v>DET</v>
      </c>
      <c r="H694" s="71">
        <f>VLOOKUP($B694, Paste!$A$3:$H$933, 2, FALSE)</f>
        <v>73.5</v>
      </c>
      <c r="I694" s="71">
        <f>VLOOKUP($B694, Paste!$A$3:$H$933, 3, FALSE)</f>
        <v>3.1266682235917105</v>
      </c>
      <c r="J694" s="71">
        <f t="shared" si="10"/>
        <v>5.8377796930749568</v>
      </c>
      <c r="K694" s="71">
        <f>VLOOKUP($B694, Paste!$A$3:$H$933, 4, FALSE)</f>
        <v>8.9644479166666677</v>
      </c>
      <c r="L694" s="11" t="str">
        <f>IF(ISBLANK(VLOOKUP(B694, 'SOG&amp;PlusMinus'!$B$7:$E$912, 3, FALSE)), "", VLOOKUP(B694,'SOG&amp;PlusMinus'!$B$7:$E$912, 3, FALSE))</f>
        <v>D</v>
      </c>
      <c r="M694" s="11" t="str">
        <f>IF(ISBLANK(VLOOKUP(B694, 'SOG&amp;PlusMinus'!$B$7:$E$912, 4, FALSE)), "", VLOOKUP(B694, 'SOG&amp;PlusMinus'!$B$7:$E$912, 4, FALSE))</f>
        <v/>
      </c>
      <c r="N694" s="71">
        <f>VLOOKUP($B694, Paste!$A$3:$H$933, 5, FALSE)</f>
        <v>15.762237762237763</v>
      </c>
      <c r="O694" s="11">
        <f>IF(ISERROR(VLOOKUP(B694, Paste!$AB$3:$AE$2349, 3, FALSE)), "", VLOOKUP(B694, Paste!$AB$3:$AE$2349, 3, FALSE))</f>
        <v>65</v>
      </c>
      <c r="P694" s="11">
        <f>IF(ISERROR(VLOOKUP(B694, Paste!$AB$3:$AC$2343, 2, FALSE)), "", VLOOKUP(B694, Paste!$AB$3:$AC$2343, 2, FALSE))</f>
        <v>90</v>
      </c>
      <c r="Q694" s="11">
        <f>IF(ISERROR(VLOOKUP(B694, Paste!$AB$3:$AE$2349, 4, FALSE)), "", VLOOKUP(B694, Paste!$AB$3:$AE$2349, 4, FALSE))</f>
        <v>59</v>
      </c>
      <c r="R694" s="11" t="str">
        <f>IF(ISERROR(VLOOKUP(B694, Paste!$N$3:$N$250, 1, FALSE)), "", VLOOKUP(B694, Paste!$N$3:$O$250, 2, FALSE))</f>
        <v/>
      </c>
      <c r="S694" s="27">
        <f>VLOOKUP($B694, Paste!$W$3:$Z$10064, IF($H$4="Cap Hit",3, IF($H$4="AAV", 4, 2)), FALSE)</f>
        <v>1.125</v>
      </c>
      <c r="T694" s="11" t="str">
        <f>IF(ISERROR(VLOOKUP(B694, Paste!$Q$3:$Q$245, 1, FALSE)), "", VLOOKUP(B694, Paste!$Q$3:$R$245, 2, FALSE))</f>
        <v/>
      </c>
      <c r="U694" s="18" t="str">
        <f>IF(VLOOKUP(B694, 'Points&amp;Potential'!$B$7:$O$943, 14, FALSE)=0, "", VLOOKUP(B694, 'Points&amp;Potential'!$B$7:$O$943, 14, FALSE))</f>
        <v/>
      </c>
      <c r="V694" s="7" t="str">
        <f>IF(ISERROR(VLOOKUP(B694, Paste!$T$3:$T$1045, 1, FALSE)), "", VLOOKUP(B694, Paste!$T$3:$U$1144, 2, FALSE))</f>
        <v/>
      </c>
    </row>
    <row r="695" spans="1:22">
      <c r="A695" s="11">
        <v>689</v>
      </c>
      <c r="B695" s="67" t="s">
        <v>719</v>
      </c>
      <c r="C695" s="11">
        <f>VLOOKUP(B695, Paste!$AG$3:$AH$2083, 2, FALSE)</f>
        <v>23.4</v>
      </c>
      <c r="D695" s="11" t="str">
        <f>VLOOKUP($B695, Paste!$A$3:$H$933, 6, FALSE)</f>
        <v>LW</v>
      </c>
      <c r="E695" s="11">
        <f>IFERROR(VLOOKUP($B695, Paste!$J$3:$L$933, 3, FALSE), "")</f>
        <v>38</v>
      </c>
      <c r="F695" s="11">
        <f>IFERROR(VLOOKUP($B695, Paste!$J$3:$L$933, 2, FALSE), "")</f>
        <v>62</v>
      </c>
      <c r="G695" s="11" t="str">
        <f>VLOOKUP($B695, Paste!$A$3:$H$933, 8, FALSE)</f>
        <v>CGY</v>
      </c>
      <c r="H695" s="71">
        <f>VLOOKUP($B695, Paste!$A$3:$H$933, 2, FALSE)</f>
        <v>51</v>
      </c>
      <c r="I695" s="71">
        <f>VLOOKUP($B695, Paste!$A$3:$H$933, 3, FALSE)</f>
        <v>4.090031897926635</v>
      </c>
      <c r="J695" s="71">
        <f t="shared" si="10"/>
        <v>4.8604681020733649</v>
      </c>
      <c r="K695" s="71">
        <f>VLOOKUP($B695, Paste!$A$3:$H$933, 4, FALSE)</f>
        <v>8.9504999999999999</v>
      </c>
      <c r="L695" s="11" t="str">
        <f>IF(ISBLANK(VLOOKUP(B695, 'SOG&amp;PlusMinus'!$B$7:$E$912, 3, FALSE)), "", VLOOKUP(B695,'SOG&amp;PlusMinus'!$B$7:$E$912, 3, FALSE))</f>
        <v>C</v>
      </c>
      <c r="M695" s="11" t="str">
        <f>IF(ISBLANK(VLOOKUP(B695, 'SOG&amp;PlusMinus'!$B$7:$E$912, 4, FALSE)), "", VLOOKUP(B695, 'SOG&amp;PlusMinus'!$B$7:$E$912, 4, FALSE))</f>
        <v/>
      </c>
      <c r="N695" s="71">
        <f>VLOOKUP($B695, Paste!$A$3:$H$933, 5, FALSE)</f>
        <v>40.800000000000004</v>
      </c>
      <c r="O695" s="11">
        <f>IF(ISERROR(VLOOKUP(B695, Paste!$AB$3:$AE$2349, 3, FALSE)), "", VLOOKUP(B695, Paste!$AB$3:$AE$2349, 3, FALSE))</f>
        <v>108</v>
      </c>
      <c r="P695" s="11">
        <f>IF(ISERROR(VLOOKUP(B695, Paste!$AB$3:$AC$2343, 2, FALSE)), "", VLOOKUP(B695, Paste!$AB$3:$AC$2343, 2, FALSE))</f>
        <v>20</v>
      </c>
      <c r="Q695" s="11">
        <f>IF(ISERROR(VLOOKUP(B695, Paste!$AB$3:$AE$2349, 4, FALSE)), "", VLOOKUP(B695, Paste!$AB$3:$AE$2349, 4, FALSE))</f>
        <v>46</v>
      </c>
      <c r="R695" s="11" t="str">
        <f>IF(ISERROR(VLOOKUP(B695, Paste!$N$3:$N$250, 1, FALSE)), "", VLOOKUP(B695, Paste!$N$3:$O$250, 2, FALSE))</f>
        <v/>
      </c>
      <c r="S695" s="27" t="e">
        <f>VLOOKUP($B695, Paste!$W$3:$Z$10064, IF($H$4="Cap Hit",3, IF($H$4="AAV", 4, 2)), FALSE)</f>
        <v>#N/A</v>
      </c>
      <c r="T695" s="11" t="str">
        <f>IF(ISERROR(VLOOKUP(B695, Paste!$Q$3:$Q$245, 1, FALSE)), "", VLOOKUP(B695, Paste!$Q$3:$R$245, 2, FALSE))</f>
        <v/>
      </c>
      <c r="U695" s="18" t="str">
        <f>IF(VLOOKUP(B695, 'Points&amp;Potential'!$B$7:$O$943, 14, FALSE)=0, "", VLOOKUP(B695, 'Points&amp;Potential'!$B$7:$O$943, 14, FALSE))</f>
        <v/>
      </c>
      <c r="V695" s="7" t="str">
        <f>IF(ISERROR(VLOOKUP(B695, Paste!$T$3:$T$1045, 1, FALSE)), "", VLOOKUP(B695, Paste!$T$3:$U$1144, 2, FALSE))</f>
        <v/>
      </c>
    </row>
    <row r="696" spans="1:22">
      <c r="A696" s="11">
        <v>690</v>
      </c>
      <c r="B696" s="67" t="s">
        <v>720</v>
      </c>
      <c r="C696" s="11">
        <f>VLOOKUP(B696, Paste!$AG$3:$AH$2083, 2, FALSE)</f>
        <v>27.7</v>
      </c>
      <c r="D696" s="11" t="str">
        <f>VLOOKUP($B696, Paste!$A$3:$H$933, 6, FALSE)</f>
        <v>LW</v>
      </c>
      <c r="E696" s="11" t="str">
        <f>IFERROR(VLOOKUP($B696, Paste!$J$3:$L$933, 3, FALSE), "")</f>
        <v/>
      </c>
      <c r="F696" s="11" t="str">
        <f>IFERROR(VLOOKUP($B696, Paste!$J$3:$L$933, 2, FALSE), "")</f>
        <v/>
      </c>
      <c r="G696" s="11" t="str">
        <f>VLOOKUP($B696, Paste!$A$3:$H$933, 8, FALSE)</f>
        <v>FLA</v>
      </c>
      <c r="H696" s="71">
        <f>VLOOKUP($B696, Paste!$A$3:$H$933, 2, FALSE)</f>
        <v>42</v>
      </c>
      <c r="I696" s="71">
        <f>VLOOKUP($B696, Paste!$A$3:$H$933, 3, FALSE)</f>
        <v>1.9621409331112618</v>
      </c>
      <c r="J696" s="71">
        <f t="shared" si="10"/>
        <v>6.9335640668887395</v>
      </c>
      <c r="K696" s="71">
        <f>VLOOKUP($B696, Paste!$A$3:$H$933, 4, FALSE)</f>
        <v>8.8957050000000013</v>
      </c>
      <c r="L696" s="11" t="str">
        <f>IF(ISBLANK(VLOOKUP(B696, 'SOG&amp;PlusMinus'!$B$7:$E$912, 3, FALSE)), "", VLOOKUP(B696,'SOG&amp;PlusMinus'!$B$7:$E$912, 3, FALSE))</f>
        <v>C</v>
      </c>
      <c r="M696" s="11" t="str">
        <f>IF(ISBLANK(VLOOKUP(B696, 'SOG&amp;PlusMinus'!$B$7:$E$912, 4, FALSE)), "", VLOOKUP(B696, 'SOG&amp;PlusMinus'!$B$7:$E$912, 4, FALSE))</f>
        <v/>
      </c>
      <c r="N696" s="71">
        <f>VLOOKUP($B696, Paste!$A$3:$H$933, 5, FALSE)</f>
        <v>78.92307692307692</v>
      </c>
      <c r="O696" s="11">
        <f>IF(ISERROR(VLOOKUP(B696, Paste!$AB$3:$AE$2349, 3, FALSE)), "", VLOOKUP(B696, Paste!$AB$3:$AE$2349, 3, FALSE))</f>
        <v>126</v>
      </c>
      <c r="P696" s="11">
        <f>IF(ISERROR(VLOOKUP(B696, Paste!$AB$3:$AC$2343, 2, FALSE)), "", VLOOKUP(B696, Paste!$AB$3:$AC$2343, 2, FALSE))</f>
        <v>17</v>
      </c>
      <c r="Q696" s="11">
        <f>IF(ISERROR(VLOOKUP(B696, Paste!$AB$3:$AE$2349, 4, FALSE)), "", VLOOKUP(B696, Paste!$AB$3:$AE$2349, 4, FALSE))</f>
        <v>38</v>
      </c>
      <c r="R696" s="11" t="str">
        <f>IF(ISERROR(VLOOKUP(B696, Paste!$N$3:$N$250, 1, FALSE)), "", VLOOKUP(B696, Paste!$N$3:$O$250, 2, FALSE))</f>
        <v/>
      </c>
      <c r="S696" s="27">
        <f>VLOOKUP($B696, Paste!$W$3:$Z$10064, IF($H$4="Cap Hit",3, IF($H$4="AAV", 4, 2)), FALSE)</f>
        <v>0.90500000000000003</v>
      </c>
      <c r="T696" s="11" t="str">
        <f>IF(ISERROR(VLOOKUP(B696, Paste!$Q$3:$Q$245, 1, FALSE)), "", VLOOKUP(B696, Paste!$Q$3:$R$245, 2, FALSE))</f>
        <v/>
      </c>
      <c r="U696" s="18" t="str">
        <f>IF(VLOOKUP(B696, 'Points&amp;Potential'!$B$7:$O$943, 14, FALSE)=0, "", VLOOKUP(B696, 'Points&amp;Potential'!$B$7:$O$943, 14, FALSE))</f>
        <v/>
      </c>
      <c r="V696" s="7" t="str">
        <f>IF(ISERROR(VLOOKUP(B696, Paste!$T$3:$T$1045, 1, FALSE)), "", VLOOKUP(B696, Paste!$T$3:$U$1144, 2, FALSE))</f>
        <v/>
      </c>
    </row>
    <row r="697" spans="1:22">
      <c r="A697" s="11">
        <v>691</v>
      </c>
      <c r="B697" s="67" t="s">
        <v>721</v>
      </c>
      <c r="C697" s="11">
        <f>VLOOKUP(B697, Paste!$AG$3:$AH$2083, 2, FALSE)</f>
        <v>34.6</v>
      </c>
      <c r="D697" s="11" t="str">
        <f>VLOOKUP($B697, Paste!$A$3:$H$933, 6, FALSE)</f>
        <v>RW</v>
      </c>
      <c r="E697" s="11" t="str">
        <f>IFERROR(VLOOKUP($B697, Paste!$J$3:$L$933, 3, FALSE), "")</f>
        <v/>
      </c>
      <c r="F697" s="11" t="str">
        <f>IFERROR(VLOOKUP($B697, Paste!$J$3:$L$933, 2, FALSE), "")</f>
        <v/>
      </c>
      <c r="G697" s="11" t="str">
        <f>VLOOKUP($B697, Paste!$A$3:$H$933, 8, FALSE)</f>
        <v>FLA</v>
      </c>
      <c r="H697" s="71">
        <f>VLOOKUP($B697, Paste!$A$3:$H$933, 2, FALSE)</f>
        <v>71</v>
      </c>
      <c r="I697" s="71">
        <f>VLOOKUP($B697, Paste!$A$3:$H$933, 3, FALSE)</f>
        <v>4.5520039957295131</v>
      </c>
      <c r="J697" s="71">
        <f t="shared" si="10"/>
        <v>4.2024158167704906</v>
      </c>
      <c r="K697" s="71">
        <f>VLOOKUP($B697, Paste!$A$3:$H$933, 4, FALSE)</f>
        <v>8.7544198125000037</v>
      </c>
      <c r="L697" s="11" t="str">
        <f>IF(ISBLANK(VLOOKUP(B697, 'SOG&amp;PlusMinus'!$B$7:$E$912, 3, FALSE)), "", VLOOKUP(B697,'SOG&amp;PlusMinus'!$B$7:$E$912, 3, FALSE))</f>
        <v>C</v>
      </c>
      <c r="M697" s="11" t="str">
        <f>IF(ISBLANK(VLOOKUP(B697, 'SOG&amp;PlusMinus'!$B$7:$E$912, 4, FALSE)), "", VLOOKUP(B697, 'SOG&amp;PlusMinus'!$B$7:$E$912, 4, FALSE))</f>
        <v/>
      </c>
      <c r="N697" s="71">
        <f>VLOOKUP($B697, Paste!$A$3:$H$933, 5, FALSE)</f>
        <v>82.22790697674418</v>
      </c>
      <c r="O697" s="11">
        <f>IF(ISERROR(VLOOKUP(B697, Paste!$AB$3:$AE$2349, 3, FALSE)), "", VLOOKUP(B697, Paste!$AB$3:$AE$2349, 3, FALSE))</f>
        <v>256</v>
      </c>
      <c r="P697" s="11">
        <f>IF(ISERROR(VLOOKUP(B697, Paste!$AB$3:$AC$2343, 2, FALSE)), "", VLOOKUP(B697, Paste!$AB$3:$AC$2343, 2, FALSE))</f>
        <v>57</v>
      </c>
      <c r="Q697" s="11">
        <f>IF(ISERROR(VLOOKUP(B697, Paste!$AB$3:$AE$2349, 4, FALSE)), "", VLOOKUP(B697, Paste!$AB$3:$AE$2349, 4, FALSE))</f>
        <v>43</v>
      </c>
      <c r="R697" s="11" t="str">
        <f>IF(ISERROR(VLOOKUP(B697, Paste!$N$3:$N$250, 1, FALSE)), "", VLOOKUP(B697, Paste!$N$3:$O$250, 2, FALSE))</f>
        <v/>
      </c>
      <c r="S697" s="27">
        <f>VLOOKUP($B697, Paste!$W$3:$Z$10064, IF($H$4="Cap Hit",3, IF($H$4="AAV", 4, 2)), FALSE)</f>
        <v>2.4</v>
      </c>
      <c r="T697" s="11" t="str">
        <f>IF(ISERROR(VLOOKUP(B697, Paste!$Q$3:$Q$245, 1, FALSE)), "", VLOOKUP(B697, Paste!$Q$3:$R$245, 2, FALSE))</f>
        <v>Y</v>
      </c>
      <c r="U697" s="18" t="str">
        <f>IF(VLOOKUP(B697, 'Points&amp;Potential'!$B$7:$O$943, 14, FALSE)=0, "", VLOOKUP(B697, 'Points&amp;Potential'!$B$7:$O$943, 14, FALSE))</f>
        <v/>
      </c>
      <c r="V697" s="7" t="str">
        <f>IF(ISERROR(VLOOKUP(B697, Paste!$T$3:$T$1045, 1, FALSE)), "", VLOOKUP(B697, Paste!$T$3:$U$1144, 2, FALSE))</f>
        <v/>
      </c>
    </row>
    <row r="698" spans="1:22">
      <c r="A698" s="11">
        <v>692</v>
      </c>
      <c r="B698" s="67" t="s">
        <v>722</v>
      </c>
      <c r="C698" s="11">
        <f>VLOOKUP(B698, Paste!$AG$3:$AH$2083, 2, FALSE)</f>
        <v>27.1</v>
      </c>
      <c r="D698" s="11" t="str">
        <f>VLOOKUP($B698, Paste!$A$3:$H$933, 6, FALSE)</f>
        <v>LW</v>
      </c>
      <c r="E698" s="11" t="str">
        <f>IFERROR(VLOOKUP($B698, Paste!$J$3:$L$933, 3, FALSE), "")</f>
        <v/>
      </c>
      <c r="F698" s="11" t="str">
        <f>IFERROR(VLOOKUP($B698, Paste!$J$3:$L$933, 2, FALSE), "")</f>
        <v/>
      </c>
      <c r="G698" s="11" t="str">
        <f>VLOOKUP($B698, Paste!$A$3:$H$933, 8, FALSE)</f>
        <v>NYI</v>
      </c>
      <c r="H698" s="71">
        <f>VLOOKUP($B698, Paste!$A$3:$H$933, 2, FALSE)</f>
        <v>57</v>
      </c>
      <c r="I698" s="71">
        <f>VLOOKUP($B698, Paste!$A$3:$H$933, 3, FALSE)</f>
        <v>3.7938307973466148</v>
      </c>
      <c r="J698" s="71">
        <f t="shared" si="10"/>
        <v>4.611659358903383</v>
      </c>
      <c r="K698" s="71">
        <f>VLOOKUP($B698, Paste!$A$3:$H$933, 4, FALSE)</f>
        <v>8.4054901562499982</v>
      </c>
      <c r="L698" s="11" t="str">
        <f>IF(ISBLANK(VLOOKUP(B698, 'SOG&amp;PlusMinus'!$B$7:$E$912, 3, FALSE)), "", VLOOKUP(B698,'SOG&amp;PlusMinus'!$B$7:$E$912, 3, FALSE))</f>
        <v>C</v>
      </c>
      <c r="M698" s="11" t="str">
        <f>IF(ISBLANK(VLOOKUP(B698, 'SOG&amp;PlusMinus'!$B$7:$E$912, 4, FALSE)), "", VLOOKUP(B698, 'SOG&amp;PlusMinus'!$B$7:$E$912, 4, FALSE))</f>
        <v/>
      </c>
      <c r="N698" s="71">
        <f>VLOOKUP($B698, Paste!$A$3:$H$933, 5, FALSE)</f>
        <v>21.540697674418606</v>
      </c>
      <c r="O698" s="11">
        <f>IF(ISERROR(VLOOKUP(B698, Paste!$AB$3:$AE$2349, 3, FALSE)), "", VLOOKUP(B698, Paste!$AB$3:$AE$2349, 3, FALSE))</f>
        <v>125</v>
      </c>
      <c r="P698" s="11">
        <f>IF(ISERROR(VLOOKUP(B698, Paste!$AB$3:$AC$2343, 2, FALSE)), "", VLOOKUP(B698, Paste!$AB$3:$AC$2343, 2, FALSE))</f>
        <v>23</v>
      </c>
      <c r="Q698" s="11">
        <f>IF(ISERROR(VLOOKUP(B698, Paste!$AB$3:$AE$2349, 4, FALSE)), "", VLOOKUP(B698, Paste!$AB$3:$AE$2349, 4, FALSE))</f>
        <v>46</v>
      </c>
      <c r="R698" s="11" t="str">
        <f>IF(ISERROR(VLOOKUP(B698, Paste!$N$3:$N$250, 1, FALSE)), "", VLOOKUP(B698, Paste!$N$3:$O$250, 2, FALSE))</f>
        <v/>
      </c>
      <c r="S698" s="27">
        <f>VLOOKUP($B698, Paste!$W$3:$Z$10064, IF($H$4="Cap Hit",3, IF($H$4="AAV", 4, 2)), FALSE)</f>
        <v>0.77500000000000002</v>
      </c>
      <c r="T698" s="11" t="str">
        <f>IF(ISERROR(VLOOKUP(B698, Paste!$Q$3:$Q$245, 1, FALSE)), "", VLOOKUP(B698, Paste!$Q$3:$R$245, 2, FALSE))</f>
        <v/>
      </c>
      <c r="U698" s="18" t="str">
        <f>IF(VLOOKUP(B698, 'Points&amp;Potential'!$B$7:$O$943, 14, FALSE)=0, "", VLOOKUP(B698, 'Points&amp;Potential'!$B$7:$O$943, 14, FALSE))</f>
        <v/>
      </c>
      <c r="V698" s="7" t="str">
        <f>IF(ISERROR(VLOOKUP(B698, Paste!$T$3:$T$1045, 1, FALSE)), "", VLOOKUP(B698, Paste!$T$3:$U$1144, 2, FALSE))</f>
        <v/>
      </c>
    </row>
    <row r="699" spans="1:22">
      <c r="A699" s="11">
        <v>693</v>
      </c>
      <c r="B699" s="67" t="s">
        <v>723</v>
      </c>
      <c r="C699" s="11">
        <f>VLOOKUP(B699, Paste!$AG$3:$AH$2083, 2, FALSE)</f>
        <v>26.8</v>
      </c>
      <c r="D699" s="11" t="str">
        <f>VLOOKUP($B699, Paste!$A$3:$H$933, 6, FALSE)</f>
        <v>RD</v>
      </c>
      <c r="E699" s="11" t="str">
        <f>IFERROR(VLOOKUP($B699, Paste!$J$3:$L$933, 3, FALSE), "")</f>
        <v/>
      </c>
      <c r="F699" s="11" t="str">
        <f>IFERROR(VLOOKUP($B699, Paste!$J$3:$L$933, 2, FALSE), "")</f>
        <v/>
      </c>
      <c r="G699" s="11" t="str">
        <f>VLOOKUP($B699, Paste!$A$3:$H$933, 8, FALSE)</f>
        <v>CGY</v>
      </c>
      <c r="H699" s="71">
        <f>VLOOKUP($B699, Paste!$A$3:$H$933, 2, FALSE)</f>
        <v>57</v>
      </c>
      <c r="I699" s="71">
        <f>VLOOKUP($B699, Paste!$A$3:$H$933, 3, FALSE)</f>
        <v>1.8746655834707535</v>
      </c>
      <c r="J699" s="71">
        <f t="shared" si="10"/>
        <v>6.5268335831959137</v>
      </c>
      <c r="K699" s="71">
        <f>VLOOKUP($B699, Paste!$A$3:$H$933, 4, FALSE)</f>
        <v>8.4014991666666674</v>
      </c>
      <c r="L699" s="11" t="str">
        <f>IF(ISBLANK(VLOOKUP(B699, 'SOG&amp;PlusMinus'!$B$7:$E$912, 3, FALSE)), "", VLOOKUP(B699,'SOG&amp;PlusMinus'!$B$7:$E$912, 3, FALSE))</f>
        <v>C</v>
      </c>
      <c r="M699" s="11" t="str">
        <f>IF(ISBLANK(VLOOKUP(B699, 'SOG&amp;PlusMinus'!$B$7:$E$912, 4, FALSE)), "", VLOOKUP(B699, 'SOG&amp;PlusMinus'!$B$7:$E$912, 4, FALSE))</f>
        <v/>
      </c>
      <c r="N699" s="71">
        <f>VLOOKUP($B699, Paste!$A$3:$H$933, 5, FALSE)</f>
        <v>63.56363636363637</v>
      </c>
      <c r="O699" s="11">
        <f>IF(ISERROR(VLOOKUP(B699, Paste!$AB$3:$AE$2349, 3, FALSE)), "", VLOOKUP(B699, Paste!$AB$3:$AE$2349, 3, FALSE))</f>
        <v>130</v>
      </c>
      <c r="P699" s="11">
        <f>IF(ISERROR(VLOOKUP(B699, Paste!$AB$3:$AC$2343, 2, FALSE)), "", VLOOKUP(B699, Paste!$AB$3:$AC$2343, 2, FALSE))</f>
        <v>60</v>
      </c>
      <c r="Q699" s="11">
        <f>IF(ISERROR(VLOOKUP(B699, Paste!$AB$3:$AE$2349, 4, FALSE)), "", VLOOKUP(B699, Paste!$AB$3:$AE$2349, 4, FALSE))</f>
        <v>40</v>
      </c>
      <c r="R699" s="11" t="str">
        <f>IF(ISERROR(VLOOKUP(B699, Paste!$N$3:$N$250, 1, FALSE)), "", VLOOKUP(B699, Paste!$N$3:$O$250, 2, FALSE))</f>
        <v/>
      </c>
      <c r="S699" s="27">
        <f>VLOOKUP($B699, Paste!$W$3:$Z$10064, IF($H$4="Cap Hit",3, IF($H$4="AAV", 4, 2)), FALSE)</f>
        <v>1.1875</v>
      </c>
      <c r="T699" s="11" t="str">
        <f>IF(ISERROR(VLOOKUP(B699, Paste!$Q$3:$Q$245, 1, FALSE)), "", VLOOKUP(B699, Paste!$Q$3:$R$245, 2, FALSE))</f>
        <v/>
      </c>
      <c r="U699" s="18" t="str">
        <f>IF(VLOOKUP(B699, 'Points&amp;Potential'!$B$7:$O$943, 14, FALSE)=0, "", VLOOKUP(B699, 'Points&amp;Potential'!$B$7:$O$943, 14, FALSE))</f>
        <v/>
      </c>
      <c r="V699" s="7" t="str">
        <f>IF(ISERROR(VLOOKUP(B699, Paste!$T$3:$T$1045, 1, FALSE)), "", VLOOKUP(B699, Paste!$T$3:$U$1144, 2, FALSE))</f>
        <v/>
      </c>
    </row>
    <row r="700" spans="1:22">
      <c r="A700" s="11">
        <v>694</v>
      </c>
      <c r="B700" s="67" t="s">
        <v>724</v>
      </c>
      <c r="C700" s="11">
        <f>VLOOKUP(B700, Paste!$AG$3:$AH$2083, 2, FALSE)</f>
        <v>35.200000000000003</v>
      </c>
      <c r="D700" s="11" t="str">
        <f>VLOOKUP($B700, Paste!$A$3:$H$933, 6, FALSE)</f>
        <v>LD</v>
      </c>
      <c r="E700" s="11" t="str">
        <f>IFERROR(VLOOKUP($B700, Paste!$J$3:$L$933, 3, FALSE), "")</f>
        <v/>
      </c>
      <c r="F700" s="11" t="str">
        <f>IFERROR(VLOOKUP($B700, Paste!$J$3:$L$933, 2, FALSE), "")</f>
        <v/>
      </c>
      <c r="G700" s="11" t="str">
        <f>VLOOKUP($B700, Paste!$A$3:$H$933, 8, FALSE)</f>
        <v>UFA</v>
      </c>
      <c r="H700" s="71">
        <f>VLOOKUP($B700, Paste!$A$3:$H$933, 2, FALSE)</f>
        <v>50.333333333333336</v>
      </c>
      <c r="I700" s="71">
        <f>VLOOKUP($B700, Paste!$A$3:$H$933, 3, FALSE)</f>
        <v>2.0946652889307953</v>
      </c>
      <c r="J700" s="71">
        <f t="shared" si="10"/>
        <v>6.2758938777358733</v>
      </c>
      <c r="K700" s="71">
        <f>VLOOKUP($B700, Paste!$A$3:$H$933, 4, FALSE)</f>
        <v>8.3705591666666681</v>
      </c>
      <c r="L700" s="11" t="str">
        <f>IF(ISBLANK(VLOOKUP(B700, 'SOG&amp;PlusMinus'!$B$7:$E$912, 3, FALSE)), "", VLOOKUP(B700,'SOG&amp;PlusMinus'!$B$7:$E$912, 3, FALSE))</f>
        <v>C</v>
      </c>
      <c r="M700" s="11" t="str">
        <f>IF(ISBLANK(VLOOKUP(B700, 'SOG&amp;PlusMinus'!$B$7:$E$912, 4, FALSE)), "", VLOOKUP(B700, 'SOG&amp;PlusMinus'!$B$7:$E$912, 4, FALSE))</f>
        <v/>
      </c>
      <c r="N700" s="71">
        <f>VLOOKUP($B700, Paste!$A$3:$H$933, 5, FALSE)</f>
        <v>7.6367816091954026</v>
      </c>
      <c r="O700" s="11" t="str">
        <f>IF(ISERROR(VLOOKUP(B700, Paste!$AB$3:$AE$2349, 3, FALSE)), "", VLOOKUP(B700, Paste!$AB$3:$AE$2349, 3, FALSE))</f>
        <v/>
      </c>
      <c r="P700" s="11" t="str">
        <f>IF(ISERROR(VLOOKUP(B700, Paste!$AB$3:$AC$2343, 2, FALSE)), "", VLOOKUP(B700, Paste!$AB$3:$AC$2343, 2, FALSE))</f>
        <v/>
      </c>
      <c r="Q700" s="11" t="str">
        <f>IF(ISERROR(VLOOKUP(B700, Paste!$AB$3:$AE$2349, 4, FALSE)), "", VLOOKUP(B700, Paste!$AB$3:$AE$2349, 4, FALSE))</f>
        <v/>
      </c>
      <c r="R700" s="11" t="str">
        <f>IF(ISERROR(VLOOKUP(B700, Paste!$N$3:$N$250, 1, FALSE)), "", VLOOKUP(B700, Paste!$N$3:$O$250, 2, FALSE))</f>
        <v/>
      </c>
      <c r="S700" s="27" t="e">
        <f>VLOOKUP($B700, Paste!$W$3:$Z$10064, IF($H$4="Cap Hit",3, IF($H$4="AAV", 4, 2)), FALSE)</f>
        <v>#N/A</v>
      </c>
      <c r="T700" s="11" t="str">
        <f>IF(ISERROR(VLOOKUP(B700, Paste!$Q$3:$Q$245, 1, FALSE)), "", VLOOKUP(B700, Paste!$Q$3:$R$245, 2, FALSE))</f>
        <v>Y</v>
      </c>
      <c r="U700" s="18" t="str">
        <f>IF(VLOOKUP(B700, 'Points&amp;Potential'!$B$7:$O$943, 14, FALSE)=0, "", VLOOKUP(B700, 'Points&amp;Potential'!$B$7:$O$943, 14, FALSE))</f>
        <v/>
      </c>
      <c r="V700" s="7" t="str">
        <f>IF(ISERROR(VLOOKUP(B700, Paste!$T$3:$T$1045, 1, FALSE)), "", VLOOKUP(B700, Paste!$T$3:$U$1144, 2, FALSE))</f>
        <v/>
      </c>
    </row>
    <row r="701" spans="1:22">
      <c r="A701" s="11">
        <v>695</v>
      </c>
      <c r="B701" s="10" t="s">
        <v>725</v>
      </c>
      <c r="C701" s="11">
        <f>VLOOKUP(B701, Paste!$AG$3:$AH$2083, 2, FALSE)</f>
        <v>35.9</v>
      </c>
      <c r="D701" s="11" t="str">
        <f>VLOOKUP($B701, Paste!$A$3:$H$933, 6, FALSE)</f>
        <v>RD</v>
      </c>
      <c r="E701" s="11" t="str">
        <f>IFERROR(VLOOKUP($B701, Paste!$J$3:$L$933, 3, FALSE), "")</f>
        <v/>
      </c>
      <c r="F701" s="11" t="str">
        <f>IFERROR(VLOOKUP($B701, Paste!$J$3:$L$933, 2, FALSE), "")</f>
        <v/>
      </c>
      <c r="G701" s="11" t="str">
        <f>VLOOKUP($B701, Paste!$A$3:$H$933, 8, FALSE)</f>
        <v>MIN</v>
      </c>
      <c r="H701" s="71">
        <f>VLOOKUP($B701, Paste!$A$3:$H$933, 2, FALSE)</f>
        <v>64.333333333333343</v>
      </c>
      <c r="I701" s="71">
        <f>VLOOKUP($B701, Paste!$A$3:$H$933, 3, FALSE)</f>
        <v>2.9739007008857485</v>
      </c>
      <c r="J701" s="71">
        <f t="shared" si="10"/>
        <v>5.3454728616142564</v>
      </c>
      <c r="K701" s="71">
        <f>VLOOKUP($B701, Paste!$A$3:$H$933, 4, FALSE)</f>
        <v>8.3193735625000045</v>
      </c>
      <c r="L701" s="11" t="str">
        <f>IF(ISBLANK(VLOOKUP(B701, 'SOG&amp;PlusMinus'!$B$7:$E$912, 3, FALSE)), "", VLOOKUP(B701,'SOG&amp;PlusMinus'!$B$7:$E$912, 3, FALSE))</f>
        <v>C</v>
      </c>
      <c r="M701" s="11" t="str">
        <f>IF(ISBLANK(VLOOKUP(B701, 'SOG&amp;PlusMinus'!$B$7:$E$912, 4, FALSE)), "", VLOOKUP(B701, 'SOG&amp;PlusMinus'!$B$7:$E$912, 4, FALSE))</f>
        <v/>
      </c>
      <c r="N701" s="71">
        <f>VLOOKUP($B701, Paste!$A$3:$H$933, 5, FALSE)</f>
        <v>42.659536541889487</v>
      </c>
      <c r="O701" s="11">
        <f>IF(ISERROR(VLOOKUP(B701, Paste!$AB$3:$AE$2349, 3, FALSE)), "", VLOOKUP(B701, Paste!$AB$3:$AE$2349, 3, FALSE))</f>
        <v>68</v>
      </c>
      <c r="P701" s="11">
        <f>IF(ISERROR(VLOOKUP(B701, Paste!$AB$3:$AC$2343, 2, FALSE)), "", VLOOKUP(B701, Paste!$AB$3:$AC$2343, 2, FALSE))</f>
        <v>64</v>
      </c>
      <c r="Q701" s="11">
        <f>IF(ISERROR(VLOOKUP(B701, Paste!$AB$3:$AE$2349, 4, FALSE)), "", VLOOKUP(B701, Paste!$AB$3:$AE$2349, 4, FALSE))</f>
        <v>45</v>
      </c>
      <c r="R701" s="11" t="str">
        <f>IF(ISERROR(VLOOKUP(B701, Paste!$N$3:$N$250, 1, FALSE)), "", VLOOKUP(B701, Paste!$N$3:$O$250, 2, FALSE))</f>
        <v/>
      </c>
      <c r="S701" s="27">
        <f>VLOOKUP($B701, Paste!$W$3:$Z$10064, IF($H$4="Cap Hit",3, IF($H$4="AAV", 4, 2)), FALSE)</f>
        <v>1.35</v>
      </c>
      <c r="T701" s="11" t="str">
        <f>IF(ISERROR(VLOOKUP(B701, Paste!$Q$3:$Q$245, 1, FALSE)), "", VLOOKUP(B701, Paste!$Q$3:$R$245, 2, FALSE))</f>
        <v/>
      </c>
      <c r="U701" s="18" t="str">
        <f>IF(VLOOKUP(B701, 'Points&amp;Potential'!$B$7:$O$943, 14, FALSE)=0, "", VLOOKUP(B701, 'Points&amp;Potential'!$B$7:$O$943, 14, FALSE))</f>
        <v/>
      </c>
      <c r="V701" s="7" t="str">
        <f>IF(ISERROR(VLOOKUP(B701, Paste!$T$3:$T$1045, 1, FALSE)), "", VLOOKUP(B701, Paste!$T$3:$U$1144, 2, FALSE))</f>
        <v/>
      </c>
    </row>
    <row r="702" spans="1:22">
      <c r="A702" s="11">
        <v>696</v>
      </c>
      <c r="B702" s="67" t="s">
        <v>726</v>
      </c>
      <c r="C702" s="11">
        <f>VLOOKUP(B702, Paste!$AG$3:$AH$2083, 2, FALSE)</f>
        <v>38.5</v>
      </c>
      <c r="D702" s="11" t="str">
        <f>VLOOKUP($B702, Paste!$A$3:$H$933, 6, FALSE)</f>
        <v>RD</v>
      </c>
      <c r="E702" s="11" t="str">
        <f>IFERROR(VLOOKUP($B702, Paste!$J$3:$L$933, 3, FALSE), "")</f>
        <v/>
      </c>
      <c r="F702" s="11" t="str">
        <f>IFERROR(VLOOKUP($B702, Paste!$J$3:$L$933, 2, FALSE), "")</f>
        <v/>
      </c>
      <c r="G702" s="11" t="str">
        <f>VLOOKUP($B702, Paste!$A$3:$H$933, 8, FALSE)</f>
        <v>UFA</v>
      </c>
      <c r="H702" s="71">
        <f>VLOOKUP($B702, Paste!$A$3:$H$933, 2, FALSE)</f>
        <v>63.333333333333336</v>
      </c>
      <c r="I702" s="71">
        <f>VLOOKUP($B702, Paste!$A$3:$H$933, 3, FALSE)</f>
        <v>1.7011020407865753</v>
      </c>
      <c r="J702" s="71">
        <f t="shared" si="10"/>
        <v>6.6136589592134269</v>
      </c>
      <c r="K702" s="71">
        <f>VLOOKUP($B702, Paste!$A$3:$H$933, 4, FALSE)</f>
        <v>8.3147610000000025</v>
      </c>
      <c r="L702" s="11" t="str">
        <f>IF(ISBLANK(VLOOKUP(B702, 'SOG&amp;PlusMinus'!$B$7:$E$912, 3, FALSE)), "", VLOOKUP(B702,'SOG&amp;PlusMinus'!$B$7:$E$912, 3, FALSE))</f>
        <v>C</v>
      </c>
      <c r="M702" s="11" t="str">
        <f>IF(ISBLANK(VLOOKUP(B702, 'SOG&amp;PlusMinus'!$B$7:$E$912, 4, FALSE)), "", VLOOKUP(B702, 'SOG&amp;PlusMinus'!$B$7:$E$912, 4, FALSE))</f>
        <v/>
      </c>
      <c r="N702" s="71">
        <f>VLOOKUP($B702, Paste!$A$3:$H$933, 5, FALSE)</f>
        <v>27.19202898550725</v>
      </c>
      <c r="O702" s="11" t="str">
        <f>IF(ISERROR(VLOOKUP(B702, Paste!$AB$3:$AE$2349, 3, FALSE)), "", VLOOKUP(B702, Paste!$AB$3:$AE$2349, 3, FALSE))</f>
        <v/>
      </c>
      <c r="P702" s="11" t="str">
        <f>IF(ISERROR(VLOOKUP(B702, Paste!$AB$3:$AC$2343, 2, FALSE)), "", VLOOKUP(B702, Paste!$AB$3:$AC$2343, 2, FALSE))</f>
        <v/>
      </c>
      <c r="Q702" s="11" t="str">
        <f>IF(ISERROR(VLOOKUP(B702, Paste!$AB$3:$AE$2349, 4, FALSE)), "", VLOOKUP(B702, Paste!$AB$3:$AE$2349, 4, FALSE))</f>
        <v/>
      </c>
      <c r="R702" s="11" t="str">
        <f>IF(ISERROR(VLOOKUP(B702, Paste!$N$3:$N$250, 1, FALSE)), "", VLOOKUP(B702, Paste!$N$3:$O$250, 2, FALSE))</f>
        <v/>
      </c>
      <c r="S702" s="27" t="e">
        <f>VLOOKUP($B702, Paste!$W$3:$Z$10064, IF($H$4="Cap Hit",3, IF($H$4="AAV", 4, 2)), FALSE)</f>
        <v>#N/A</v>
      </c>
      <c r="T702" s="11" t="str">
        <f>IF(ISERROR(VLOOKUP(B702, Paste!$Q$3:$Q$245, 1, FALSE)), "", VLOOKUP(B702, Paste!$Q$3:$R$245, 2, FALSE))</f>
        <v/>
      </c>
      <c r="U702" s="18" t="str">
        <f>IF(VLOOKUP(B702, 'Points&amp;Potential'!$B$7:$O$943, 14, FALSE)=0, "", VLOOKUP(B702, 'Points&amp;Potential'!$B$7:$O$943, 14, FALSE))</f>
        <v/>
      </c>
      <c r="V702" s="7" t="str">
        <f>IF(ISERROR(VLOOKUP(B702, Paste!$T$3:$T$1045, 1, FALSE)), "", VLOOKUP(B702, Paste!$T$3:$U$1144, 2, FALSE))</f>
        <v/>
      </c>
    </row>
    <row r="703" spans="1:22">
      <c r="A703" s="11">
        <v>697</v>
      </c>
      <c r="B703" s="67" t="s">
        <v>727</v>
      </c>
      <c r="C703" s="11">
        <f>VLOOKUP(B703, Paste!$AG$3:$AH$2083, 2, FALSE)</f>
        <v>24.4</v>
      </c>
      <c r="D703" s="11" t="str">
        <f>VLOOKUP($B703, Paste!$A$3:$H$933, 6, FALSE)</f>
        <v>RD</v>
      </c>
      <c r="E703" s="11" t="str">
        <f>IFERROR(VLOOKUP($B703, Paste!$J$3:$L$933, 3, FALSE), "")</f>
        <v/>
      </c>
      <c r="F703" s="11" t="str">
        <f>IFERROR(VLOOKUP($B703, Paste!$J$3:$L$933, 2, FALSE), "")</f>
        <v/>
      </c>
      <c r="G703" s="11" t="str">
        <f>VLOOKUP($B703, Paste!$A$3:$H$933, 8, FALSE)</f>
        <v>ANA</v>
      </c>
      <c r="H703" s="71">
        <f>VLOOKUP($B703, Paste!$A$3:$H$933, 2, FALSE)</f>
        <v>37</v>
      </c>
      <c r="I703" s="71">
        <f>VLOOKUP($B703, Paste!$A$3:$H$933, 3, FALSE)</f>
        <v>2.7307604653500182</v>
      </c>
      <c r="J703" s="71">
        <f t="shared" si="10"/>
        <v>5.5747867846499819</v>
      </c>
      <c r="K703" s="71">
        <f>VLOOKUP($B703, Paste!$A$3:$H$933, 4, FALSE)</f>
        <v>8.30554725</v>
      </c>
      <c r="L703" s="11" t="str">
        <f>IF(ISBLANK(VLOOKUP(B703, 'SOG&amp;PlusMinus'!$B$7:$E$912, 3, FALSE)), "", VLOOKUP(B703,'SOG&amp;PlusMinus'!$B$7:$E$912, 3, FALSE))</f>
        <v>D</v>
      </c>
      <c r="M703" s="11" t="str">
        <f>IF(ISBLANK(VLOOKUP(B703, 'SOG&amp;PlusMinus'!$B$7:$E$912, 4, FALSE)), "", VLOOKUP(B703, 'SOG&amp;PlusMinus'!$B$7:$E$912, 4, FALSE))</f>
        <v/>
      </c>
      <c r="N703" s="71">
        <f>VLOOKUP($B703, Paste!$A$3:$H$933, 5, FALSE)</f>
        <v>8.4571428571428573</v>
      </c>
      <c r="O703" s="11">
        <f>IF(ISERROR(VLOOKUP(B703, Paste!$AB$3:$AE$2349, 3, FALSE)), "", VLOOKUP(B703, Paste!$AB$3:$AE$2349, 3, FALSE))</f>
        <v>26</v>
      </c>
      <c r="P703" s="11">
        <f>IF(ISERROR(VLOOKUP(B703, Paste!$AB$3:$AC$2343, 2, FALSE)), "", VLOOKUP(B703, Paste!$AB$3:$AC$2343, 2, FALSE))</f>
        <v>48</v>
      </c>
      <c r="Q703" s="11">
        <f>IF(ISERROR(VLOOKUP(B703, Paste!$AB$3:$AE$2349, 4, FALSE)), "", VLOOKUP(B703, Paste!$AB$3:$AE$2349, 4, FALSE))</f>
        <v>48</v>
      </c>
      <c r="R703" s="11" t="str">
        <f>IF(ISERROR(VLOOKUP(B703, Paste!$N$3:$N$250, 1, FALSE)), "", VLOOKUP(B703, Paste!$N$3:$O$250, 2, FALSE))</f>
        <v/>
      </c>
      <c r="S703" s="27">
        <f>VLOOKUP($B703, Paste!$W$3:$Z$10064, IF($H$4="Cap Hit",3, IF($H$4="AAV", 4, 2)), FALSE)</f>
        <v>1.1499999999999999</v>
      </c>
      <c r="T703" s="11" t="str">
        <f>IF(ISERROR(VLOOKUP(B703, Paste!$Q$3:$Q$245, 1, FALSE)), "", VLOOKUP(B703, Paste!$Q$3:$R$245, 2, FALSE))</f>
        <v/>
      </c>
      <c r="U703" s="18" t="str">
        <f>IF(VLOOKUP(B703, 'Points&amp;Potential'!$B$7:$O$943, 14, FALSE)=0, "", VLOOKUP(B703, 'Points&amp;Potential'!$B$7:$O$943, 14, FALSE))</f>
        <v/>
      </c>
      <c r="V703" s="7" t="str">
        <f>IF(ISERROR(VLOOKUP(B703, Paste!$T$3:$T$1045, 1, FALSE)), "", VLOOKUP(B703, Paste!$T$3:$U$1144, 2, FALSE))</f>
        <v/>
      </c>
    </row>
    <row r="704" spans="1:22">
      <c r="A704" s="11">
        <v>698</v>
      </c>
      <c r="B704" s="67" t="s">
        <v>728</v>
      </c>
      <c r="C704" s="11">
        <f>VLOOKUP(B704, Paste!$AG$3:$AH$2083, 2, FALSE)</f>
        <v>29.1</v>
      </c>
      <c r="D704" s="11" t="str">
        <f>VLOOKUP($B704, Paste!$A$3:$H$933, 6, FALSE)</f>
        <v>LW</v>
      </c>
      <c r="E704" s="11" t="str">
        <f>IFERROR(VLOOKUP($B704, Paste!$J$3:$L$933, 3, FALSE), "")</f>
        <v/>
      </c>
      <c r="F704" s="11" t="str">
        <f>IFERROR(VLOOKUP($B704, Paste!$J$3:$L$933, 2, FALSE), "")</f>
        <v/>
      </c>
      <c r="G704" s="11" t="str">
        <f>VLOOKUP($B704, Paste!$A$3:$H$933, 8, FALSE)</f>
        <v>SJS</v>
      </c>
      <c r="H704" s="71">
        <f>VLOOKUP($B704, Paste!$A$3:$H$933, 2, FALSE)</f>
        <v>15.333333333333334</v>
      </c>
      <c r="I704" s="71">
        <f>VLOOKUP($B704, Paste!$A$3:$H$933, 3, FALSE)</f>
        <v>1.5333333333333334</v>
      </c>
      <c r="J704" s="71">
        <f t="shared" si="10"/>
        <v>6.7587416666666673</v>
      </c>
      <c r="K704" s="71">
        <f>VLOOKUP($B704, Paste!$A$3:$H$933, 4, FALSE)</f>
        <v>8.2920750000000005</v>
      </c>
      <c r="L704" s="11" t="str">
        <f>IF(ISBLANK(VLOOKUP(B704, 'SOG&amp;PlusMinus'!$B$7:$E$912, 3, FALSE)), "", VLOOKUP(B704,'SOG&amp;PlusMinus'!$B$7:$E$912, 3, FALSE))</f>
        <v>C</v>
      </c>
      <c r="M704" s="11" t="str">
        <f>IF(ISBLANK(VLOOKUP(B704, 'SOG&amp;PlusMinus'!$B$7:$E$912, 4, FALSE)), "", VLOOKUP(B704, 'SOG&amp;PlusMinus'!$B$7:$E$912, 4, FALSE))</f>
        <v/>
      </c>
      <c r="N704" s="71">
        <f>VLOOKUP($B704, Paste!$A$3:$H$933, 5, FALSE)</f>
        <v>3.8333333333333335</v>
      </c>
      <c r="O704" s="11">
        <f>IF(ISERROR(VLOOKUP(B704, Paste!$AB$3:$AE$2349, 3, FALSE)), "", VLOOKUP(B704, Paste!$AB$3:$AE$2349, 3, FALSE))</f>
        <v>12</v>
      </c>
      <c r="P704" s="11">
        <f>IF(ISERROR(VLOOKUP(B704, Paste!$AB$3:$AC$2343, 2, FALSE)), "", VLOOKUP(B704, Paste!$AB$3:$AC$2343, 2, FALSE))</f>
        <v>3</v>
      </c>
      <c r="Q704" s="11">
        <f>IF(ISERROR(VLOOKUP(B704, Paste!$AB$3:$AE$2349, 4, FALSE)), "", VLOOKUP(B704, Paste!$AB$3:$AE$2349, 4, FALSE))</f>
        <v>17</v>
      </c>
      <c r="R704" s="11" t="str">
        <f>IF(ISERROR(VLOOKUP(B704, Paste!$N$3:$N$250, 1, FALSE)), "", VLOOKUP(B704, Paste!$N$3:$O$250, 2, FALSE))</f>
        <v/>
      </c>
      <c r="S704" s="27">
        <f>VLOOKUP($B704, Paste!$W$3:$Z$10064, IF($H$4="Cap Hit",3, IF($H$4="AAV", 4, 2)), FALSE)</f>
        <v>0.875</v>
      </c>
      <c r="T704" s="11" t="str">
        <f>IF(ISERROR(VLOOKUP(B704, Paste!$Q$3:$Q$245, 1, FALSE)), "", VLOOKUP(B704, Paste!$Q$3:$R$245, 2, FALSE))</f>
        <v/>
      </c>
      <c r="U704" s="18" t="str">
        <f>IF(VLOOKUP(B704, 'Points&amp;Potential'!$B$7:$O$943, 14, FALSE)=0, "", VLOOKUP(B704, 'Points&amp;Potential'!$B$7:$O$943, 14, FALSE))</f>
        <v/>
      </c>
      <c r="V704" s="7" t="str">
        <f>IF(ISERROR(VLOOKUP(B704, Paste!$T$3:$T$1045, 1, FALSE)), "", VLOOKUP(B704, Paste!$T$3:$U$1144, 2, FALSE))</f>
        <v/>
      </c>
    </row>
    <row r="705" spans="1:22">
      <c r="A705" s="11">
        <v>699</v>
      </c>
      <c r="B705" s="67" t="s">
        <v>729</v>
      </c>
      <c r="C705" s="11">
        <f>VLOOKUP(B705, Paste!$AG$3:$AH$2083, 2, FALSE)</f>
        <v>28.3</v>
      </c>
      <c r="D705" s="11" t="str">
        <f>VLOOKUP($B705, Paste!$A$3:$H$933, 6, FALSE)</f>
        <v>LW</v>
      </c>
      <c r="E705" s="11" t="str">
        <f>IFERROR(VLOOKUP($B705, Paste!$J$3:$L$933, 3, FALSE), "")</f>
        <v/>
      </c>
      <c r="F705" s="11" t="str">
        <f>IFERROR(VLOOKUP($B705, Paste!$J$3:$L$933, 2, FALSE), "")</f>
        <v/>
      </c>
      <c r="G705" s="11" t="str">
        <f>VLOOKUP($B705, Paste!$A$3:$H$933, 8, FALSE)</f>
        <v>EDM</v>
      </c>
      <c r="H705" s="71">
        <f>VLOOKUP($B705, Paste!$A$3:$H$933, 2, FALSE)</f>
        <v>35</v>
      </c>
      <c r="I705" s="71">
        <f>VLOOKUP($B705, Paste!$A$3:$H$933, 3, FALSE)</f>
        <v>3.0001160690015181</v>
      </c>
      <c r="J705" s="71">
        <f t="shared" si="10"/>
        <v>5.1486860143318154</v>
      </c>
      <c r="K705" s="71">
        <f>VLOOKUP($B705, Paste!$A$3:$H$933, 4, FALSE)</f>
        <v>8.148802083333333</v>
      </c>
      <c r="L705" s="11" t="str">
        <f>IF(ISBLANK(VLOOKUP(B705, 'SOG&amp;PlusMinus'!$B$7:$E$912, 3, FALSE)), "", VLOOKUP(B705,'SOG&amp;PlusMinus'!$B$7:$E$912, 3, FALSE))</f>
        <v>C</v>
      </c>
      <c r="M705" s="11" t="str">
        <f>IF(ISBLANK(VLOOKUP(B705, 'SOG&amp;PlusMinus'!$B$7:$E$912, 4, FALSE)), "", VLOOKUP(B705, 'SOG&amp;PlusMinus'!$B$7:$E$912, 4, FALSE))</f>
        <v/>
      </c>
      <c r="N705" s="71">
        <f>VLOOKUP($B705, Paste!$A$3:$H$933, 5, FALSE)</f>
        <v>21.212121212121211</v>
      </c>
      <c r="O705" s="11">
        <f>IF(ISERROR(VLOOKUP(B705, Paste!$AB$3:$AE$2349, 3, FALSE)), "", VLOOKUP(B705, Paste!$AB$3:$AE$2349, 3, FALSE))</f>
        <v>90</v>
      </c>
      <c r="P705" s="11">
        <f>IF(ISERROR(VLOOKUP(B705, Paste!$AB$3:$AC$2343, 2, FALSE)), "", VLOOKUP(B705, Paste!$AB$3:$AC$2343, 2, FALSE))</f>
        <v>7</v>
      </c>
      <c r="Q705" s="11">
        <f>IF(ISERROR(VLOOKUP(B705, Paste!$AB$3:$AE$2349, 4, FALSE)), "", VLOOKUP(B705, Paste!$AB$3:$AE$2349, 4, FALSE))</f>
        <v>39</v>
      </c>
      <c r="R705" s="11" t="str">
        <f>IF(ISERROR(VLOOKUP(B705, Paste!$N$3:$N$250, 1, FALSE)), "", VLOOKUP(B705, Paste!$N$3:$O$250, 2, FALSE))</f>
        <v/>
      </c>
      <c r="S705" s="27">
        <f>VLOOKUP($B705, Paste!$W$3:$Z$10064, IF($H$4="Cap Hit",3, IF($H$4="AAV", 4, 2)), FALSE)</f>
        <v>0.85</v>
      </c>
      <c r="T705" s="11" t="str">
        <f>IF(ISERROR(VLOOKUP(B705, Paste!$Q$3:$Q$245, 1, FALSE)), "", VLOOKUP(B705, Paste!$Q$3:$R$245, 2, FALSE))</f>
        <v/>
      </c>
      <c r="U705" s="18" t="str">
        <f>IF(VLOOKUP(B705, 'Points&amp;Potential'!$B$7:$O$943, 14, FALSE)=0, "", VLOOKUP(B705, 'Points&amp;Potential'!$B$7:$O$943, 14, FALSE))</f>
        <v/>
      </c>
      <c r="V705" s="7" t="str">
        <f>IF(ISERROR(VLOOKUP(B705, Paste!$T$3:$T$1045, 1, FALSE)), "", VLOOKUP(B705, Paste!$T$3:$U$1144, 2, FALSE))</f>
        <v/>
      </c>
    </row>
    <row r="706" spans="1:22">
      <c r="A706" s="11">
        <v>700</v>
      </c>
      <c r="B706" s="67" t="s">
        <v>730</v>
      </c>
      <c r="C706" s="11">
        <f>VLOOKUP(B706, Paste!$AG$3:$AH$2083, 2, FALSE)</f>
        <v>22.6</v>
      </c>
      <c r="D706" s="11" t="str">
        <f>VLOOKUP($B706, Paste!$A$3:$H$933, 6, FALSE)</f>
        <v>LD</v>
      </c>
      <c r="E706" s="11">
        <f>IFERROR(VLOOKUP($B706, Paste!$J$3:$L$933, 3, FALSE), "")</f>
        <v>32</v>
      </c>
      <c r="F706" s="11">
        <f>IFERROR(VLOOKUP($B706, Paste!$J$3:$L$933, 2, FALSE), "")</f>
        <v>48</v>
      </c>
      <c r="G706" s="11" t="str">
        <f>VLOOKUP($B706, Paste!$A$3:$H$933, 8, FALSE)</f>
        <v>MTL</v>
      </c>
      <c r="H706" s="71">
        <f>VLOOKUP($B706, Paste!$A$3:$H$933, 2, FALSE)</f>
        <v>37</v>
      </c>
      <c r="I706" s="71">
        <f>VLOOKUP($B706, Paste!$A$3:$H$933, 3, FALSE)</f>
        <v>2.96</v>
      </c>
      <c r="J706" s="71">
        <f t="shared" si="10"/>
        <v>5.1854710365853682</v>
      </c>
      <c r="K706" s="71">
        <f>VLOOKUP($B706, Paste!$A$3:$H$933, 4, FALSE)</f>
        <v>8.1454710365853682</v>
      </c>
      <c r="L706" s="11" t="str">
        <f>IF(ISBLANK(VLOOKUP(B706, 'SOG&amp;PlusMinus'!$B$7:$E$912, 3, FALSE)), "", VLOOKUP(B706,'SOG&amp;PlusMinus'!$B$7:$E$912, 3, FALSE))</f>
        <v>C</v>
      </c>
      <c r="M706" s="11" t="str">
        <f>IF(ISBLANK(VLOOKUP(B706, 'SOG&amp;PlusMinus'!$B$7:$E$912, 4, FALSE)), "", VLOOKUP(B706, 'SOG&amp;PlusMinus'!$B$7:$E$912, 4, FALSE))</f>
        <v/>
      </c>
      <c r="N706" s="71">
        <f>VLOOKUP($B706, Paste!$A$3:$H$933, 5, FALSE)</f>
        <v>8.4175000000000004</v>
      </c>
      <c r="O706" s="11">
        <f>IF(ISERROR(VLOOKUP(B706, Paste!$AB$3:$AE$2349, 3, FALSE)), "", VLOOKUP(B706, Paste!$AB$3:$AE$2349, 3, FALSE))</f>
        <v>17</v>
      </c>
      <c r="P706" s="11">
        <f>IF(ISERROR(VLOOKUP(B706, Paste!$AB$3:$AC$2343, 2, FALSE)), "", VLOOKUP(B706, Paste!$AB$3:$AC$2343, 2, FALSE))</f>
        <v>24</v>
      </c>
      <c r="Q706" s="11">
        <f>IF(ISERROR(VLOOKUP(B706, Paste!$AB$3:$AE$2349, 4, FALSE)), "", VLOOKUP(B706, Paste!$AB$3:$AE$2349, 4, FALSE))</f>
        <v>41</v>
      </c>
      <c r="R706" s="11" t="str">
        <f>IF(ISERROR(VLOOKUP(B706, Paste!$N$3:$N$250, 1, FALSE)), "", VLOOKUP(B706, Paste!$N$3:$O$250, 2, FALSE))</f>
        <v/>
      </c>
      <c r="S706" s="27">
        <f>VLOOKUP($B706, Paste!$W$3:$Z$10064, IF($H$4="Cap Hit",3, IF($H$4="AAV", 4, 2)), FALSE)</f>
        <v>0.95</v>
      </c>
      <c r="T706" s="11" t="str">
        <f>IF(ISERROR(VLOOKUP(B706, Paste!$Q$3:$Q$245, 1, FALSE)), "", VLOOKUP(B706, Paste!$Q$3:$R$245, 2, FALSE))</f>
        <v/>
      </c>
      <c r="U706" s="18" t="str">
        <f>IF(VLOOKUP(B706, 'Points&amp;Potential'!$B$7:$O$943, 14, FALSE)=0, "", VLOOKUP(B706, 'Points&amp;Potential'!$B$7:$O$943, 14, FALSE))</f>
        <v/>
      </c>
      <c r="V706" s="7" t="str">
        <f>IF(ISERROR(VLOOKUP(B706, Paste!$T$3:$T$1045, 1, FALSE)), "", VLOOKUP(B706, Paste!$T$3:$U$1144, 2, FALSE))</f>
        <v>Y</v>
      </c>
    </row>
    <row r="707" spans="1:22">
      <c r="A707" s="11">
        <v>701</v>
      </c>
      <c r="B707" s="67" t="s">
        <v>731</v>
      </c>
      <c r="C707" s="11">
        <f>VLOOKUP(B707, Paste!$AG$3:$AH$2083, 2, FALSE)</f>
        <v>29.2</v>
      </c>
      <c r="D707" s="11" t="str">
        <f>VLOOKUP($B707, Paste!$A$3:$H$933, 6, FALSE)</f>
        <v>RD</v>
      </c>
      <c r="E707" s="11" t="str">
        <f>IFERROR(VLOOKUP($B707, Paste!$J$3:$L$933, 3, FALSE), "")</f>
        <v/>
      </c>
      <c r="F707" s="11" t="str">
        <f>IFERROR(VLOOKUP($B707, Paste!$J$3:$L$933, 2, FALSE), "")</f>
        <v/>
      </c>
      <c r="G707" s="11" t="str">
        <f>VLOOKUP($B707, Paste!$A$3:$H$933, 8, FALSE)</f>
        <v>COL</v>
      </c>
      <c r="H707" s="71">
        <f>VLOOKUP($B707, Paste!$A$3:$H$933, 2, FALSE)</f>
        <v>49</v>
      </c>
      <c r="I707" s="71">
        <f>VLOOKUP($B707, Paste!$A$3:$H$933, 3, FALSE)</f>
        <v>1.3669200696422918</v>
      </c>
      <c r="J707" s="71">
        <f t="shared" si="10"/>
        <v>6.6832594414688202</v>
      </c>
      <c r="K707" s="71">
        <f>VLOOKUP($B707, Paste!$A$3:$H$933, 4, FALSE)</f>
        <v>8.0501795111111125</v>
      </c>
      <c r="L707" s="11" t="str">
        <f>IF(ISBLANK(VLOOKUP(B707, 'SOG&amp;PlusMinus'!$B$7:$E$912, 3, FALSE)), "", VLOOKUP(B707,'SOG&amp;PlusMinus'!$B$7:$E$912, 3, FALSE))</f>
        <v>B</v>
      </c>
      <c r="M707" s="11" t="str">
        <f>IF(ISBLANK(VLOOKUP(B707, 'SOG&amp;PlusMinus'!$B$7:$E$912, 4, FALSE)), "", VLOOKUP(B707, 'SOG&amp;PlusMinus'!$B$7:$E$912, 4, FALSE))</f>
        <v/>
      </c>
      <c r="N707" s="71">
        <f>VLOOKUP($B707, Paste!$A$3:$H$933, 5, FALSE)</f>
        <v>20.156028368794324</v>
      </c>
      <c r="O707" s="11">
        <f>IF(ISERROR(VLOOKUP(B707, Paste!$AB$3:$AE$2349, 3, FALSE)), "", VLOOKUP(B707, Paste!$AB$3:$AE$2349, 3, FALSE))</f>
        <v>108</v>
      </c>
      <c r="P707" s="11">
        <f>IF(ISERROR(VLOOKUP(B707, Paste!$AB$3:$AC$2343, 2, FALSE)), "", VLOOKUP(B707, Paste!$AB$3:$AC$2343, 2, FALSE))</f>
        <v>47</v>
      </c>
      <c r="Q707" s="11">
        <f>IF(ISERROR(VLOOKUP(B707, Paste!$AB$3:$AE$2349, 4, FALSE)), "", VLOOKUP(B707, Paste!$AB$3:$AE$2349, 4, FALSE))</f>
        <v>29</v>
      </c>
      <c r="R707" s="11" t="str">
        <f>IF(ISERROR(VLOOKUP(B707, Paste!$N$3:$N$250, 1, FALSE)), "", VLOOKUP(B707, Paste!$N$3:$O$250, 2, FALSE))</f>
        <v/>
      </c>
      <c r="S707" s="27">
        <f>VLOOKUP($B707, Paste!$W$3:$Z$10064, IF($H$4="Cap Hit",3, IF($H$4="AAV", 4, 2)), FALSE)</f>
        <v>1.1000000000000001</v>
      </c>
      <c r="T707" s="11" t="str">
        <f>IF(ISERROR(VLOOKUP(B707, Paste!$Q$3:$Q$245, 1, FALSE)), "", VLOOKUP(B707, Paste!$Q$3:$R$245, 2, FALSE))</f>
        <v/>
      </c>
      <c r="U707" s="18" t="str">
        <f>IF(VLOOKUP(B707, 'Points&amp;Potential'!$B$7:$O$943, 14, FALSE)=0, "", VLOOKUP(B707, 'Points&amp;Potential'!$B$7:$O$943, 14, FALSE))</f>
        <v/>
      </c>
      <c r="V707" s="7" t="str">
        <f>IF(ISERROR(VLOOKUP(B707, Paste!$T$3:$T$1045, 1, FALSE)), "", VLOOKUP(B707, Paste!$T$3:$U$1144, 2, FALSE))</f>
        <v/>
      </c>
    </row>
    <row r="708" spans="1:22">
      <c r="A708" s="11">
        <v>702</v>
      </c>
      <c r="B708" s="67" t="s">
        <v>732</v>
      </c>
      <c r="C708" s="11">
        <f>VLOOKUP(B708, Paste!$AG$3:$AH$2083, 2, FALSE)</f>
        <v>26.5</v>
      </c>
      <c r="D708" s="11" t="str">
        <f>VLOOKUP($B708, Paste!$A$3:$H$933, 6, FALSE)</f>
        <v>LW</v>
      </c>
      <c r="E708" s="11" t="str">
        <f>IFERROR(VLOOKUP($B708, Paste!$J$3:$L$933, 3, FALSE), "")</f>
        <v/>
      </c>
      <c r="F708" s="11" t="str">
        <f>IFERROR(VLOOKUP($B708, Paste!$J$3:$L$933, 2, FALSE), "")</f>
        <v/>
      </c>
      <c r="G708" s="11" t="str">
        <f>VLOOKUP($B708, Paste!$A$3:$H$933, 8, FALSE)</f>
        <v>UFA</v>
      </c>
      <c r="H708" s="71">
        <f>VLOOKUP($B708, Paste!$A$3:$H$933, 2, FALSE)</f>
        <v>16.5</v>
      </c>
      <c r="I708" s="71">
        <f>VLOOKUP($B708, Paste!$A$3:$H$933, 3, FALSE)</f>
        <v>2.7801190476190478</v>
      </c>
      <c r="J708" s="71">
        <f t="shared" si="10"/>
        <v>5.1475122023809519</v>
      </c>
      <c r="K708" s="71">
        <f>VLOOKUP($B708, Paste!$A$3:$H$933, 4, FALSE)</f>
        <v>7.9276312500000001</v>
      </c>
      <c r="L708" s="11" t="str">
        <f>IF(ISBLANK(VLOOKUP(B708, 'SOG&amp;PlusMinus'!$B$7:$E$912, 3, FALSE)), "", VLOOKUP(B708,'SOG&amp;PlusMinus'!$B$7:$E$912, 3, FALSE))</f>
        <v>C</v>
      </c>
      <c r="M708" s="11" t="str">
        <f>IF(ISBLANK(VLOOKUP(B708, 'SOG&amp;PlusMinus'!$B$7:$E$912, 4, FALSE)), "", VLOOKUP(B708, 'SOG&amp;PlusMinus'!$B$7:$E$912, 4, FALSE))</f>
        <v/>
      </c>
      <c r="N708" s="71">
        <f>VLOOKUP($B708, Paste!$A$3:$H$933, 5, FALSE)</f>
        <v>8.3448275862068968</v>
      </c>
      <c r="O708" s="11" t="str">
        <f>IF(ISERROR(VLOOKUP(B708, Paste!$AB$3:$AE$2349, 3, FALSE)), "", VLOOKUP(B708, Paste!$AB$3:$AE$2349, 3, FALSE))</f>
        <v/>
      </c>
      <c r="P708" s="11" t="str">
        <f>IF(ISERROR(VLOOKUP(B708, Paste!$AB$3:$AC$2343, 2, FALSE)), "", VLOOKUP(B708, Paste!$AB$3:$AC$2343, 2, FALSE))</f>
        <v/>
      </c>
      <c r="Q708" s="11" t="str">
        <f>IF(ISERROR(VLOOKUP(B708, Paste!$AB$3:$AE$2349, 4, FALSE)), "", VLOOKUP(B708, Paste!$AB$3:$AE$2349, 4, FALSE))</f>
        <v/>
      </c>
      <c r="R708" s="11" t="str">
        <f>IF(ISERROR(VLOOKUP(B708, Paste!$N$3:$N$250, 1, FALSE)), "", VLOOKUP(B708, Paste!$N$3:$O$250, 2, FALSE))</f>
        <v/>
      </c>
      <c r="S708" s="27" t="e">
        <f>VLOOKUP($B708, Paste!$W$3:$Z$10064, IF($H$4="Cap Hit",3, IF($H$4="AAV", 4, 2)), FALSE)</f>
        <v>#N/A</v>
      </c>
      <c r="T708" s="11" t="str">
        <f>IF(ISERROR(VLOOKUP(B708, Paste!$Q$3:$Q$245, 1, FALSE)), "", VLOOKUP(B708, Paste!$Q$3:$R$245, 2, FALSE))</f>
        <v/>
      </c>
      <c r="U708" s="18" t="str">
        <f>IF(VLOOKUP(B708, 'Points&amp;Potential'!$B$7:$O$943, 14, FALSE)=0, "", VLOOKUP(B708, 'Points&amp;Potential'!$B$7:$O$943, 14, FALSE))</f>
        <v/>
      </c>
      <c r="V708" s="7" t="str">
        <f>IF(ISERROR(VLOOKUP(B708, Paste!$T$3:$T$1045, 1, FALSE)), "", VLOOKUP(B708, Paste!$T$3:$U$1144, 2, FALSE))</f>
        <v/>
      </c>
    </row>
    <row r="709" spans="1:22">
      <c r="A709" s="11">
        <v>703</v>
      </c>
      <c r="B709" s="67" t="s">
        <v>733</v>
      </c>
      <c r="C709" s="11">
        <f>VLOOKUP(B709, Paste!$AG$3:$AH$2083, 2, FALSE)</f>
        <v>28.5</v>
      </c>
      <c r="D709" s="11" t="str">
        <f>VLOOKUP($B709, Paste!$A$3:$H$933, 6, FALSE)</f>
        <v>RW</v>
      </c>
      <c r="E709" s="11" t="str">
        <f>IFERROR(VLOOKUP($B709, Paste!$J$3:$L$933, 3, FALSE), "")</f>
        <v/>
      </c>
      <c r="F709" s="11" t="str">
        <f>IFERROR(VLOOKUP($B709, Paste!$J$3:$L$933, 2, FALSE), "")</f>
        <v/>
      </c>
      <c r="G709" s="11" t="str">
        <f>VLOOKUP($B709, Paste!$A$3:$H$933, 8, FALSE)</f>
        <v>UFA</v>
      </c>
      <c r="H709" s="71">
        <f>VLOOKUP($B709, Paste!$A$3:$H$933, 2, FALSE)</f>
        <v>51.666666666666664</v>
      </c>
      <c r="I709" s="71">
        <f>VLOOKUP($B709, Paste!$A$3:$H$933, 3, FALSE)</f>
        <v>5.5639916138065928</v>
      </c>
      <c r="J709" s="71">
        <f t="shared" si="10"/>
        <v>2.3578646361934084</v>
      </c>
      <c r="K709" s="71">
        <f>VLOOKUP($B709, Paste!$A$3:$H$933, 4, FALSE)</f>
        <v>7.9218562500000012</v>
      </c>
      <c r="L709" s="11" t="str">
        <f>IF(ISBLANK(VLOOKUP(B709, 'SOG&amp;PlusMinus'!$B$7:$E$912, 3, FALSE)), "", VLOOKUP(B709,'SOG&amp;PlusMinus'!$B$7:$E$912, 3, FALSE))</f>
        <v>C</v>
      </c>
      <c r="M709" s="11" t="str">
        <f>IF(ISBLANK(VLOOKUP(B709, 'SOG&amp;PlusMinus'!$B$7:$E$912, 4, FALSE)), "", VLOOKUP(B709, 'SOG&amp;PlusMinus'!$B$7:$E$912, 4, FALSE))</f>
        <v/>
      </c>
      <c r="N709" s="71">
        <f>VLOOKUP($B709, Paste!$A$3:$H$933, 5, FALSE)</f>
        <v>29.127516778523486</v>
      </c>
      <c r="O709" s="11" t="str">
        <f>IF(ISERROR(VLOOKUP(B709, Paste!$AB$3:$AE$2349, 3, FALSE)), "", VLOOKUP(B709, Paste!$AB$3:$AE$2349, 3, FALSE))</f>
        <v/>
      </c>
      <c r="P709" s="11" t="str">
        <f>IF(ISERROR(VLOOKUP(B709, Paste!$AB$3:$AC$2343, 2, FALSE)), "", VLOOKUP(B709, Paste!$AB$3:$AC$2343, 2, FALSE))</f>
        <v/>
      </c>
      <c r="Q709" s="11" t="str">
        <f>IF(ISERROR(VLOOKUP(B709, Paste!$AB$3:$AE$2349, 4, FALSE)), "", VLOOKUP(B709, Paste!$AB$3:$AE$2349, 4, FALSE))</f>
        <v/>
      </c>
      <c r="R709" s="11" t="str">
        <f>IF(ISERROR(VLOOKUP(B709, Paste!$N$3:$N$250, 1, FALSE)), "", VLOOKUP(B709, Paste!$N$3:$O$250, 2, FALSE))</f>
        <v/>
      </c>
      <c r="S709" s="27" t="e">
        <f>VLOOKUP($B709, Paste!$W$3:$Z$10064, IF($H$4="Cap Hit",3, IF($H$4="AAV", 4, 2)), FALSE)</f>
        <v>#N/A</v>
      </c>
      <c r="T709" s="11" t="str">
        <f>IF(ISERROR(VLOOKUP(B709, Paste!$Q$3:$Q$245, 1, FALSE)), "", VLOOKUP(B709, Paste!$Q$3:$R$245, 2, FALSE))</f>
        <v/>
      </c>
      <c r="U709" s="18" t="str">
        <f>IF(VLOOKUP(B709, 'Points&amp;Potential'!$B$7:$O$943, 14, FALSE)=0, "", VLOOKUP(B709, 'Points&amp;Potential'!$B$7:$O$943, 14, FALSE))</f>
        <v/>
      </c>
      <c r="V709" s="7" t="str">
        <f>IF(ISERROR(VLOOKUP(B709, Paste!$T$3:$T$1045, 1, FALSE)), "", VLOOKUP(B709, Paste!$T$3:$U$1144, 2, FALSE))</f>
        <v/>
      </c>
    </row>
    <row r="710" spans="1:22">
      <c r="A710" s="11">
        <v>704</v>
      </c>
      <c r="B710" s="67" t="s">
        <v>734</v>
      </c>
      <c r="C710" s="11">
        <f>VLOOKUP(B710, Paste!$AG$3:$AH$2083, 2, FALSE)</f>
        <v>27.7</v>
      </c>
      <c r="D710" s="11" t="str">
        <f>VLOOKUP($B710, Paste!$A$3:$H$933, 6, FALSE)</f>
        <v>RD</v>
      </c>
      <c r="E710" s="11" t="str">
        <f>IFERROR(VLOOKUP($B710, Paste!$J$3:$L$933, 3, FALSE), "")</f>
        <v/>
      </c>
      <c r="F710" s="11" t="str">
        <f>IFERROR(VLOOKUP($B710, Paste!$J$3:$L$933, 2, FALSE), "")</f>
        <v/>
      </c>
      <c r="G710" s="11" t="str">
        <f>VLOOKUP($B710, Paste!$A$3:$H$933, 8, FALSE)</f>
        <v>BUF</v>
      </c>
      <c r="H710" s="71">
        <f>VLOOKUP($B710, Paste!$A$3:$H$933, 2, FALSE)</f>
        <v>60</v>
      </c>
      <c r="I710" s="71">
        <f>VLOOKUP($B710, Paste!$A$3:$H$933, 3, FALSE)</f>
        <v>3.2005684754521964</v>
      </c>
      <c r="J710" s="71">
        <f t="shared" si="10"/>
        <v>4.6413261912144721</v>
      </c>
      <c r="K710" s="71">
        <f>VLOOKUP($B710, Paste!$A$3:$H$933, 4, FALSE)</f>
        <v>7.8418946666666685</v>
      </c>
      <c r="L710" s="11" t="str">
        <f>IF(ISBLANK(VLOOKUP(B710, 'SOG&amp;PlusMinus'!$B$7:$E$912, 3, FALSE)), "", VLOOKUP(B710,'SOG&amp;PlusMinus'!$B$7:$E$912, 3, FALSE))</f>
        <v>A</v>
      </c>
      <c r="M710" s="11" t="str">
        <f>IF(ISBLANK(VLOOKUP(B710, 'SOG&amp;PlusMinus'!$B$7:$E$912, 4, FALSE)), "", VLOOKUP(B710, 'SOG&amp;PlusMinus'!$B$7:$E$912, 4, FALSE))</f>
        <v/>
      </c>
      <c r="N710" s="71">
        <f>VLOOKUP($B710, Paste!$A$3:$H$933, 5, FALSE)</f>
        <v>3.7209302325581395</v>
      </c>
      <c r="O710" s="11">
        <f>IF(ISERROR(VLOOKUP(B710, Paste!$AB$3:$AE$2349, 3, FALSE)), "", VLOOKUP(B710, Paste!$AB$3:$AE$2349, 3, FALSE))</f>
        <v>9</v>
      </c>
      <c r="P710" s="11">
        <f>IF(ISERROR(VLOOKUP(B710, Paste!$AB$3:$AC$2343, 2, FALSE)), "", VLOOKUP(B710, Paste!$AB$3:$AC$2343, 2, FALSE))</f>
        <v>54</v>
      </c>
      <c r="Q710" s="11">
        <f>IF(ISERROR(VLOOKUP(B710, Paste!$AB$3:$AE$2349, 4, FALSE)), "", VLOOKUP(B710, Paste!$AB$3:$AE$2349, 4, FALSE))</f>
        <v>42</v>
      </c>
      <c r="R710" s="11" t="str">
        <f>IF(ISERROR(VLOOKUP(B710, Paste!$N$3:$N$250, 1, FALSE)), "", VLOOKUP(B710, Paste!$N$3:$O$250, 2, FALSE))</f>
        <v/>
      </c>
      <c r="S710" s="27">
        <f>VLOOKUP($B710, Paste!$W$3:$Z$10064, IF($H$4="Cap Hit",3, IF($H$4="AAV", 4, 2)), FALSE)</f>
        <v>0.77500000000000002</v>
      </c>
      <c r="T710" s="11" t="str">
        <f>IF(ISERROR(VLOOKUP(B710, Paste!$Q$3:$Q$245, 1, FALSE)), "", VLOOKUP(B710, Paste!$Q$3:$R$245, 2, FALSE))</f>
        <v/>
      </c>
      <c r="U710" s="18" t="str">
        <f>IF(VLOOKUP(B710, 'Points&amp;Potential'!$B$7:$O$943, 14, FALSE)=0, "", VLOOKUP(B710, 'Points&amp;Potential'!$B$7:$O$943, 14, FALSE))</f>
        <v/>
      </c>
      <c r="V710" s="7" t="str">
        <f>IF(ISERROR(VLOOKUP(B710, Paste!$T$3:$T$1045, 1, FALSE)), "", VLOOKUP(B710, Paste!$T$3:$U$1144, 2, FALSE))</f>
        <v/>
      </c>
    </row>
    <row r="711" spans="1:22">
      <c r="A711" s="11">
        <v>705</v>
      </c>
      <c r="B711" s="67" t="s">
        <v>735</v>
      </c>
      <c r="C711" s="11">
        <f>VLOOKUP(B711, Paste!$AG$3:$AH$2083, 2, FALSE)</f>
        <v>26</v>
      </c>
      <c r="D711" s="11" t="str">
        <f>VLOOKUP($B711, Paste!$A$3:$H$933, 6, FALSE)</f>
        <v>RD</v>
      </c>
      <c r="E711" s="11" t="str">
        <f>IFERROR(VLOOKUP($B711, Paste!$J$3:$L$933, 3, FALSE), "")</f>
        <v/>
      </c>
      <c r="F711" s="11" t="str">
        <f>IFERROR(VLOOKUP($B711, Paste!$J$3:$L$933, 2, FALSE), "")</f>
        <v/>
      </c>
      <c r="G711" s="11" t="str">
        <f>VLOOKUP($B711, Paste!$A$3:$H$933, 8, FALSE)</f>
        <v>DET</v>
      </c>
      <c r="H711" s="71">
        <f>VLOOKUP($B711, Paste!$A$3:$H$933, 2, FALSE)</f>
        <v>60.333333333333336</v>
      </c>
      <c r="I711" s="71">
        <f>VLOOKUP($B711, Paste!$A$3:$H$933, 3, FALSE)</f>
        <v>2.3610048019320646</v>
      </c>
      <c r="J711" s="71">
        <f t="shared" ref="J711:J774" si="11">K711-I711</f>
        <v>5.237921549919788</v>
      </c>
      <c r="K711" s="71">
        <f>VLOOKUP($B711, Paste!$A$3:$H$933, 4, FALSE)</f>
        <v>7.5989263518518522</v>
      </c>
      <c r="L711" s="11" t="str">
        <f>IF(ISBLANK(VLOOKUP(B711, 'SOG&amp;PlusMinus'!$B$7:$E$912, 3, FALSE)), "", VLOOKUP(B711,'SOG&amp;PlusMinus'!$B$7:$E$912, 3, FALSE))</f>
        <v>C</v>
      </c>
      <c r="M711" s="11" t="str">
        <f>IF(ISBLANK(VLOOKUP(B711, 'SOG&amp;PlusMinus'!$B$7:$E$912, 4, FALSE)), "", VLOOKUP(B711, 'SOG&amp;PlusMinus'!$B$7:$E$912, 4, FALSE))</f>
        <v/>
      </c>
      <c r="N711" s="71">
        <f>VLOOKUP($B711, Paste!$A$3:$H$933, 5, FALSE)</f>
        <v>23.099047619047617</v>
      </c>
      <c r="O711" s="11">
        <f>IF(ISERROR(VLOOKUP(B711, Paste!$AB$3:$AE$2349, 3, FALSE)), "", VLOOKUP(B711, Paste!$AB$3:$AE$2349, 3, FALSE))</f>
        <v>63</v>
      </c>
      <c r="P711" s="11">
        <f>IF(ISERROR(VLOOKUP(B711, Paste!$AB$3:$AC$2343, 2, FALSE)), "", VLOOKUP(B711, Paste!$AB$3:$AC$2343, 2, FALSE))</f>
        <v>75</v>
      </c>
      <c r="Q711" s="11">
        <f>IF(ISERROR(VLOOKUP(B711, Paste!$AB$3:$AE$2349, 4, FALSE)), "", VLOOKUP(B711, Paste!$AB$3:$AE$2349, 4, FALSE))</f>
        <v>42</v>
      </c>
      <c r="R711" s="11" t="str">
        <f>IF(ISERROR(VLOOKUP(B711, Paste!$N$3:$N$250, 1, FALSE)), "", VLOOKUP(B711, Paste!$N$3:$O$250, 2, FALSE))</f>
        <v/>
      </c>
      <c r="S711" s="27">
        <f>VLOOKUP($B711, Paste!$W$3:$Z$10064, IF($H$4="Cap Hit",3, IF($H$4="AAV", 4, 2)), FALSE)</f>
        <v>1.6</v>
      </c>
      <c r="T711" s="11" t="str">
        <f>IF(ISERROR(VLOOKUP(B711, Paste!$Q$3:$Q$245, 1, FALSE)), "", VLOOKUP(B711, Paste!$Q$3:$R$245, 2, FALSE))</f>
        <v/>
      </c>
      <c r="U711" s="18" t="str">
        <f>IF(VLOOKUP(B711, 'Points&amp;Potential'!$B$7:$O$943, 14, FALSE)=0, "", VLOOKUP(B711, 'Points&amp;Potential'!$B$7:$O$943, 14, FALSE))</f>
        <v/>
      </c>
      <c r="V711" s="7" t="str">
        <f>IF(ISERROR(VLOOKUP(B711, Paste!$T$3:$T$1045, 1, FALSE)), "", VLOOKUP(B711, Paste!$T$3:$U$1144, 2, FALSE))</f>
        <v/>
      </c>
    </row>
    <row r="712" spans="1:22">
      <c r="A712" s="11">
        <v>706</v>
      </c>
      <c r="B712" s="67" t="s">
        <v>736</v>
      </c>
      <c r="C712" s="11">
        <f>VLOOKUP(B712, Paste!$AG$3:$AH$2083, 2, FALSE)</f>
        <v>37.1</v>
      </c>
      <c r="D712" s="11" t="str">
        <f>VLOOKUP($B712, Paste!$A$3:$H$933, 6, FALSE)</f>
        <v>LW</v>
      </c>
      <c r="E712" s="11" t="str">
        <f>IFERROR(VLOOKUP($B712, Paste!$J$3:$L$933, 3, FALSE), "")</f>
        <v/>
      </c>
      <c r="F712" s="11" t="str">
        <f>IFERROR(VLOOKUP($B712, Paste!$J$3:$L$933, 2, FALSE), "")</f>
        <v/>
      </c>
      <c r="G712" s="11" t="str">
        <f>VLOOKUP($B712, Paste!$A$3:$H$933, 8, FALSE)</f>
        <v>UFA</v>
      </c>
      <c r="H712" s="71">
        <f>VLOOKUP($B712, Paste!$A$3:$H$933, 2, FALSE)</f>
        <v>78</v>
      </c>
      <c r="I712" s="71">
        <f>VLOOKUP($B712, Paste!$A$3:$H$933, 3, FALSE)</f>
        <v>5.3118045261698494</v>
      </c>
      <c r="J712" s="71">
        <f t="shared" si="11"/>
        <v>2.1989714738301505</v>
      </c>
      <c r="K712" s="71">
        <f>VLOOKUP($B712, Paste!$A$3:$H$933, 4, FALSE)</f>
        <v>7.5107759999999999</v>
      </c>
      <c r="L712" s="11" t="str">
        <f>IF(ISBLANK(VLOOKUP(B712, 'SOG&amp;PlusMinus'!$B$7:$E$912, 3, FALSE)), "", VLOOKUP(B712,'SOG&amp;PlusMinus'!$B$7:$E$912, 3, FALSE))</f>
        <v>C</v>
      </c>
      <c r="M712" s="11" t="str">
        <f>IF(ISBLANK(VLOOKUP(B712, 'SOG&amp;PlusMinus'!$B$7:$E$912, 4, FALSE)), "", VLOOKUP(B712, 'SOG&amp;PlusMinus'!$B$7:$E$912, 4, FALSE))</f>
        <v/>
      </c>
      <c r="N712" s="71">
        <f>VLOOKUP($B712, Paste!$A$3:$H$933, 5, FALSE)</f>
        <v>19.5</v>
      </c>
      <c r="O712" s="11" t="str">
        <f>IF(ISERROR(VLOOKUP(B712, Paste!$AB$3:$AE$2349, 3, FALSE)), "", VLOOKUP(B712, Paste!$AB$3:$AE$2349, 3, FALSE))</f>
        <v/>
      </c>
      <c r="P712" s="11" t="str">
        <f>IF(ISERROR(VLOOKUP(B712, Paste!$AB$3:$AC$2343, 2, FALSE)), "", VLOOKUP(B712, Paste!$AB$3:$AC$2343, 2, FALSE))</f>
        <v/>
      </c>
      <c r="Q712" s="11" t="str">
        <f>IF(ISERROR(VLOOKUP(B712, Paste!$AB$3:$AE$2349, 4, FALSE)), "", VLOOKUP(B712, Paste!$AB$3:$AE$2349, 4, FALSE))</f>
        <v/>
      </c>
      <c r="R712" s="11" t="str">
        <f>IF(ISERROR(VLOOKUP(B712, Paste!$N$3:$N$250, 1, FALSE)), "", VLOOKUP(B712, Paste!$N$3:$O$250, 2, FALSE))</f>
        <v/>
      </c>
      <c r="S712" s="27" t="e">
        <f>VLOOKUP($B712, Paste!$W$3:$Z$10064, IF($H$4="Cap Hit",3, IF($H$4="AAV", 4, 2)), FALSE)</f>
        <v>#N/A</v>
      </c>
      <c r="T712" s="11" t="str">
        <f>IF(ISERROR(VLOOKUP(B712, Paste!$Q$3:$Q$245, 1, FALSE)), "", VLOOKUP(B712, Paste!$Q$3:$R$245, 2, FALSE))</f>
        <v/>
      </c>
      <c r="U712" s="18" t="str">
        <f>IF(VLOOKUP(B712, 'Points&amp;Potential'!$B$7:$O$943, 14, FALSE)=0, "", VLOOKUP(B712, 'Points&amp;Potential'!$B$7:$O$943, 14, FALSE))</f>
        <v/>
      </c>
      <c r="V712" s="7" t="str">
        <f>IF(ISERROR(VLOOKUP(B712, Paste!$T$3:$T$1045, 1, FALSE)), "", VLOOKUP(B712, Paste!$T$3:$U$1144, 2, FALSE))</f>
        <v/>
      </c>
    </row>
    <row r="713" spans="1:22">
      <c r="A713" s="11">
        <v>707</v>
      </c>
      <c r="B713" s="67" t="s">
        <v>737</v>
      </c>
      <c r="C713" s="11">
        <f>VLOOKUP(B713, Paste!$AG$3:$AH$2083, 2, FALSE)</f>
        <v>27.6</v>
      </c>
      <c r="D713" s="11" t="str">
        <f>VLOOKUP($B713, Paste!$A$3:$H$933, 6, FALSE)</f>
        <v>C</v>
      </c>
      <c r="E713" s="11" t="str">
        <f>IFERROR(VLOOKUP($B713, Paste!$J$3:$L$933, 3, FALSE), "")</f>
        <v/>
      </c>
      <c r="F713" s="11" t="str">
        <f>IFERROR(VLOOKUP($B713, Paste!$J$3:$L$933, 2, FALSE), "")</f>
        <v/>
      </c>
      <c r="G713" s="11" t="str">
        <f>VLOOKUP($B713, Paste!$A$3:$H$933, 8, FALSE)</f>
        <v>SEA</v>
      </c>
      <c r="H713" s="71">
        <f>VLOOKUP($B713, Paste!$A$3:$H$933, 2, FALSE)</f>
        <v>29.666666666666668</v>
      </c>
      <c r="I713" s="71">
        <f>VLOOKUP($B713, Paste!$A$3:$H$933, 3, FALSE)</f>
        <v>2.4765894367922763</v>
      </c>
      <c r="J713" s="71">
        <f t="shared" si="11"/>
        <v>5.0097650539484651</v>
      </c>
      <c r="K713" s="71">
        <f>VLOOKUP($B713, Paste!$A$3:$H$933, 4, FALSE)</f>
        <v>7.4863544907407418</v>
      </c>
      <c r="L713" s="11" t="str">
        <f>IF(ISBLANK(VLOOKUP(B713, 'SOG&amp;PlusMinus'!$B$7:$E$912, 3, FALSE)), "", VLOOKUP(B713,'SOG&amp;PlusMinus'!$B$7:$E$912, 3, FALSE))</f>
        <v>D</v>
      </c>
      <c r="M713" s="11" t="str">
        <f>IF(ISBLANK(VLOOKUP(B713, 'SOG&amp;PlusMinus'!$B$7:$E$912, 4, FALSE)), "", VLOOKUP(B713, 'SOG&amp;PlusMinus'!$B$7:$E$912, 4, FALSE))</f>
        <v/>
      </c>
      <c r="N713" s="71">
        <f>VLOOKUP($B713, Paste!$A$3:$H$933, 5, FALSE)</f>
        <v>8.5783132530120483</v>
      </c>
      <c r="O713" s="11">
        <f>IF(ISERROR(VLOOKUP(B713, Paste!$AB$3:$AE$2349, 3, FALSE)), "", VLOOKUP(B713, Paste!$AB$3:$AE$2349, 3, FALSE))</f>
        <v>39</v>
      </c>
      <c r="P713" s="11">
        <f>IF(ISERROR(VLOOKUP(B713, Paste!$AB$3:$AC$2343, 2, FALSE)), "", VLOOKUP(B713, Paste!$AB$3:$AC$2343, 2, FALSE))</f>
        <v>9</v>
      </c>
      <c r="Q713" s="11">
        <f>IF(ISERROR(VLOOKUP(B713, Paste!$AB$3:$AE$2349, 4, FALSE)), "", VLOOKUP(B713, Paste!$AB$3:$AE$2349, 4, FALSE))</f>
        <v>36</v>
      </c>
      <c r="R713" s="11" t="str">
        <f>IF(ISERROR(VLOOKUP(B713, Paste!$N$3:$N$250, 1, FALSE)), "", VLOOKUP(B713, Paste!$N$3:$O$250, 2, FALSE))</f>
        <v/>
      </c>
      <c r="S713" s="27">
        <f>VLOOKUP($B713, Paste!$W$3:$Z$10064, IF($H$4="Cap Hit",3, IF($H$4="AAV", 4, 2)), FALSE)</f>
        <v>1</v>
      </c>
      <c r="T713" s="11" t="str">
        <f>IF(ISERROR(VLOOKUP(B713, Paste!$Q$3:$Q$245, 1, FALSE)), "", VLOOKUP(B713, Paste!$Q$3:$R$245, 2, FALSE))</f>
        <v/>
      </c>
      <c r="U713" s="18" t="str">
        <f>IF(VLOOKUP(B713, 'Points&amp;Potential'!$B$7:$O$943, 14, FALSE)=0, "", VLOOKUP(B713, 'Points&amp;Potential'!$B$7:$O$943, 14, FALSE))</f>
        <v/>
      </c>
      <c r="V713" s="7" t="str">
        <f>IF(ISERROR(VLOOKUP(B713, Paste!$T$3:$T$1045, 1, FALSE)), "", VLOOKUP(B713, Paste!$T$3:$U$1144, 2, FALSE))</f>
        <v/>
      </c>
    </row>
    <row r="714" spans="1:22">
      <c r="A714" s="11">
        <v>708</v>
      </c>
      <c r="B714" s="67" t="s">
        <v>738</v>
      </c>
      <c r="C714" s="11">
        <f>VLOOKUP(B714, Paste!$AG$3:$AH$2083, 2, FALSE)</f>
        <v>26.6</v>
      </c>
      <c r="D714" s="11" t="str">
        <f>VLOOKUP($B714, Paste!$A$3:$H$933, 6, FALSE)</f>
        <v>RW</v>
      </c>
      <c r="E714" s="11">
        <f>IFERROR(VLOOKUP($B714, Paste!$J$3:$L$933, 3, FALSE), "")</f>
        <v>25</v>
      </c>
      <c r="F714" s="11">
        <f>IFERROR(VLOOKUP($B714, Paste!$J$3:$L$933, 2, FALSE), "")</f>
        <v>53</v>
      </c>
      <c r="G714" s="11" t="str">
        <f>VLOOKUP($B714, Paste!$A$3:$H$933, 8, FALSE)</f>
        <v>CBJ</v>
      </c>
      <c r="H714" s="71">
        <f>VLOOKUP($B714, Paste!$A$3:$H$933, 2, FALSE)</f>
        <v>45</v>
      </c>
      <c r="I714" s="71">
        <f>VLOOKUP($B714, Paste!$A$3:$H$933, 3, FALSE)</f>
        <v>3.2005915761699066</v>
      </c>
      <c r="J714" s="71">
        <f t="shared" si="11"/>
        <v>4.2819513144550925</v>
      </c>
      <c r="K714" s="71">
        <f>VLOOKUP($B714, Paste!$A$3:$H$933, 4, FALSE)</f>
        <v>7.4825428906249991</v>
      </c>
      <c r="L714" s="11" t="str">
        <f>IF(ISBLANK(VLOOKUP(B714, 'SOG&amp;PlusMinus'!$B$7:$E$912, 3, FALSE)), "", VLOOKUP(B714,'SOG&amp;PlusMinus'!$B$7:$E$912, 3, FALSE))</f>
        <v>C</v>
      </c>
      <c r="M714" s="11" t="str">
        <f>IF(ISBLANK(VLOOKUP(B714, 'SOG&amp;PlusMinus'!$B$7:$E$912, 4, FALSE)), "", VLOOKUP(B714, 'SOG&amp;PlusMinus'!$B$7:$E$912, 4, FALSE))</f>
        <v/>
      </c>
      <c r="N714" s="71">
        <f>VLOOKUP($B714, Paste!$A$3:$H$933, 5, FALSE)</f>
        <v>3.7305699481865284</v>
      </c>
      <c r="O714" s="11">
        <f>IF(ISERROR(VLOOKUP(B714, Paste!$AB$3:$AE$2349, 3, FALSE)), "", VLOOKUP(B714, Paste!$AB$3:$AE$2349, 3, FALSE))</f>
        <v>25</v>
      </c>
      <c r="P714" s="11">
        <f>IF(ISERROR(VLOOKUP(B714, Paste!$AB$3:$AC$2343, 2, FALSE)), "", VLOOKUP(B714, Paste!$AB$3:$AC$2343, 2, FALSE))</f>
        <v>23</v>
      </c>
      <c r="Q714" s="11">
        <f>IF(ISERROR(VLOOKUP(B714, Paste!$AB$3:$AE$2349, 4, FALSE)), "", VLOOKUP(B714, Paste!$AB$3:$AE$2349, 4, FALSE))</f>
        <v>36</v>
      </c>
      <c r="R714" s="11" t="str">
        <f>IF(ISERROR(VLOOKUP(B714, Paste!$N$3:$N$250, 1, FALSE)), "", VLOOKUP(B714, Paste!$N$3:$O$250, 2, FALSE))</f>
        <v/>
      </c>
      <c r="S714" s="27">
        <f>VLOOKUP($B714, Paste!$W$3:$Z$10064, IF($H$4="Cap Hit",3, IF($H$4="AAV", 4, 2)), FALSE)</f>
        <v>1.3</v>
      </c>
      <c r="T714" s="11" t="str">
        <f>IF(ISERROR(VLOOKUP(B714, Paste!$Q$3:$Q$245, 1, FALSE)), "", VLOOKUP(B714, Paste!$Q$3:$R$245, 2, FALSE))</f>
        <v>Y</v>
      </c>
      <c r="U714" s="18" t="str">
        <f>IF(VLOOKUP(B714, 'Points&amp;Potential'!$B$7:$O$943, 14, FALSE)=0, "", VLOOKUP(B714, 'Points&amp;Potential'!$B$7:$O$943, 14, FALSE))</f>
        <v/>
      </c>
      <c r="V714" s="7" t="str">
        <f>IF(ISERROR(VLOOKUP(B714, Paste!$T$3:$T$1045, 1, FALSE)), "", VLOOKUP(B714, Paste!$T$3:$U$1144, 2, FALSE))</f>
        <v/>
      </c>
    </row>
    <row r="715" spans="1:22">
      <c r="A715" s="11">
        <v>709</v>
      </c>
      <c r="B715" s="67" t="s">
        <v>739</v>
      </c>
      <c r="C715" s="11">
        <f>VLOOKUP(B715, Paste!$AG$3:$AH$2083, 2, FALSE)</f>
        <v>21.7</v>
      </c>
      <c r="D715" s="11" t="str">
        <f>VLOOKUP($B715, Paste!$A$3:$H$933, 6, FALSE)</f>
        <v>RW</v>
      </c>
      <c r="E715" s="11">
        <f>IFERROR(VLOOKUP($B715, Paste!$J$3:$L$933, 3, FALSE), "")</f>
        <v>38</v>
      </c>
      <c r="F715" s="11">
        <f>IFERROR(VLOOKUP($B715, Paste!$J$3:$L$933, 2, FALSE), "")</f>
        <v>65</v>
      </c>
      <c r="G715" s="11" t="str">
        <f>VLOOKUP($B715, Paste!$A$3:$H$933, 8, FALSE)</f>
        <v>COL</v>
      </c>
      <c r="H715" s="71">
        <f>VLOOKUP($B715, Paste!$A$3:$H$933, 2, FALSE)</f>
        <v>30.5</v>
      </c>
      <c r="I715" s="71">
        <f>VLOOKUP($B715, Paste!$A$3:$H$933, 3, FALSE)</f>
        <v>2.6759728622631846</v>
      </c>
      <c r="J715" s="71">
        <f t="shared" si="11"/>
        <v>4.8031990127368172</v>
      </c>
      <c r="K715" s="71">
        <f>VLOOKUP($B715, Paste!$A$3:$H$933, 4, FALSE)</f>
        <v>7.4791718750000014</v>
      </c>
      <c r="L715" s="11" t="str">
        <f>IF(ISBLANK(VLOOKUP(B715, 'SOG&amp;PlusMinus'!$B$7:$E$912, 3, FALSE)), "", VLOOKUP(B715,'SOG&amp;PlusMinus'!$B$7:$E$912, 3, FALSE))</f>
        <v>B</v>
      </c>
      <c r="M715" s="11" t="str">
        <f>IF(ISBLANK(VLOOKUP(B715, 'SOG&amp;PlusMinus'!$B$7:$E$912, 4, FALSE)), "", VLOOKUP(B715, 'SOG&amp;PlusMinus'!$B$7:$E$912, 4, FALSE))</f>
        <v/>
      </c>
      <c r="N715" s="71">
        <f>VLOOKUP($B715, Paste!$A$3:$H$933, 5, FALSE)</f>
        <v>4.5750000000000002</v>
      </c>
      <c r="O715" s="11">
        <f>IF(ISERROR(VLOOKUP(B715, Paste!$AB$3:$AE$2349, 3, FALSE)), "", VLOOKUP(B715, Paste!$AB$3:$AE$2349, 3, FALSE))</f>
        <v>22</v>
      </c>
      <c r="P715" s="11">
        <f>IF(ISERROR(VLOOKUP(B715, Paste!$AB$3:$AC$2343, 2, FALSE)), "", VLOOKUP(B715, Paste!$AB$3:$AC$2343, 2, FALSE))</f>
        <v>9</v>
      </c>
      <c r="Q715" s="11">
        <f>IF(ISERROR(VLOOKUP(B715, Paste!$AB$3:$AE$2349, 4, FALSE)), "", VLOOKUP(B715, Paste!$AB$3:$AE$2349, 4, FALSE))</f>
        <v>37</v>
      </c>
      <c r="R715" s="11" t="str">
        <f>IF(ISERROR(VLOOKUP(B715, Paste!$N$3:$N$250, 1, FALSE)), "", VLOOKUP(B715, Paste!$N$3:$O$250, 2, FALSE))</f>
        <v/>
      </c>
      <c r="S715" s="27">
        <f>VLOOKUP($B715, Paste!$W$3:$Z$10064, IF($H$4="Cap Hit",3, IF($H$4="AAV", 4, 2)), FALSE)</f>
        <v>0.875</v>
      </c>
      <c r="T715" s="11" t="str">
        <f>IF(ISERROR(VLOOKUP(B715, Paste!$Q$3:$Q$245, 1, FALSE)), "", VLOOKUP(B715, Paste!$Q$3:$R$245, 2, FALSE))</f>
        <v/>
      </c>
      <c r="U715" s="18" t="str">
        <f>IF(VLOOKUP(B715, 'Points&amp;Potential'!$B$7:$O$943, 14, FALSE)=0, "", VLOOKUP(B715, 'Points&amp;Potential'!$B$7:$O$943, 14, FALSE))</f>
        <v/>
      </c>
      <c r="V715" s="7" t="str">
        <f>IF(ISERROR(VLOOKUP(B715, Paste!$T$3:$T$1045, 1, FALSE)), "", VLOOKUP(B715, Paste!$T$3:$U$1144, 2, FALSE))</f>
        <v/>
      </c>
    </row>
    <row r="716" spans="1:22">
      <c r="A716" s="11">
        <v>710</v>
      </c>
      <c r="B716" s="67" t="s">
        <v>740</v>
      </c>
      <c r="C716" s="11">
        <f>VLOOKUP(B716, Paste!$AG$3:$AH$2083, 2, FALSE)</f>
        <v>25.4</v>
      </c>
      <c r="D716" s="11" t="str">
        <f>VLOOKUP($B716, Paste!$A$3:$H$933, 6, FALSE)</f>
        <v>C</v>
      </c>
      <c r="E716" s="11">
        <f>IFERROR(VLOOKUP($B716, Paste!$J$3:$L$933, 3, FALSE), "")</f>
        <v>35</v>
      </c>
      <c r="F716" s="11">
        <f>IFERROR(VLOOKUP($B716, Paste!$J$3:$L$933, 2, FALSE), "")</f>
        <v>62</v>
      </c>
      <c r="G716" s="11" t="str">
        <f>VLOOKUP($B716, Paste!$A$3:$H$933, 8, FALSE)</f>
        <v>NYR</v>
      </c>
      <c r="H716" s="71">
        <f>VLOOKUP($B716, Paste!$A$3:$H$933, 2, FALSE)</f>
        <v>39.333333333333336</v>
      </c>
      <c r="I716" s="71">
        <f>VLOOKUP($B716, Paste!$A$3:$H$933, 3, FALSE)</f>
        <v>5.0426918880159635</v>
      </c>
      <c r="J716" s="71">
        <f t="shared" si="11"/>
        <v>2.4227477369840349</v>
      </c>
      <c r="K716" s="71">
        <f>VLOOKUP($B716, Paste!$A$3:$H$933, 4, FALSE)</f>
        <v>7.4654396249999984</v>
      </c>
      <c r="L716" s="11" t="str">
        <f>IF(ISBLANK(VLOOKUP(B716, 'SOG&amp;PlusMinus'!$B$7:$E$912, 3, FALSE)), "", VLOOKUP(B716,'SOG&amp;PlusMinus'!$B$7:$E$912, 3, FALSE))</f>
        <v>C</v>
      </c>
      <c r="M716" s="11" t="str">
        <f>IF(ISBLANK(VLOOKUP(B716, 'SOG&amp;PlusMinus'!$B$7:$E$912, 4, FALSE)), "", VLOOKUP(B716, 'SOG&amp;PlusMinus'!$B$7:$E$912, 4, FALSE))</f>
        <v/>
      </c>
      <c r="N716" s="71">
        <f>VLOOKUP($B716, Paste!$A$3:$H$933, 5, FALSE)</f>
        <v>14.398809523809524</v>
      </c>
      <c r="O716" s="11">
        <f>IF(ISERROR(VLOOKUP(B716, Paste!$AB$3:$AE$2349, 3, FALSE)), "", VLOOKUP(B716, Paste!$AB$3:$AE$2349, 3, FALSE))</f>
        <v>62</v>
      </c>
      <c r="P716" s="11">
        <f>IF(ISERROR(VLOOKUP(B716, Paste!$AB$3:$AC$2343, 2, FALSE)), "", VLOOKUP(B716, Paste!$AB$3:$AC$2343, 2, FALSE))</f>
        <v>19</v>
      </c>
      <c r="Q716" s="11">
        <f>IF(ISERROR(VLOOKUP(B716, Paste!$AB$3:$AE$2349, 4, FALSE)), "", VLOOKUP(B716, Paste!$AB$3:$AE$2349, 4, FALSE))</f>
        <v>35</v>
      </c>
      <c r="R716" s="11" t="str">
        <f>IF(ISERROR(VLOOKUP(B716, Paste!$N$3:$N$250, 1, FALSE)), "", VLOOKUP(B716, Paste!$N$3:$O$250, 2, FALSE))</f>
        <v/>
      </c>
      <c r="S716" s="27">
        <f>VLOOKUP($B716, Paste!$W$3:$Z$10064, IF($H$4="Cap Hit",3, IF($H$4="AAV", 4, 2)), FALSE)</f>
        <v>1.25</v>
      </c>
      <c r="T716" s="11" t="str">
        <f>IF(ISERROR(VLOOKUP(B716, Paste!$Q$3:$Q$245, 1, FALSE)), "", VLOOKUP(B716, Paste!$Q$3:$R$245, 2, FALSE))</f>
        <v/>
      </c>
      <c r="U716" s="18" t="str">
        <f>IF(VLOOKUP(B716, 'Points&amp;Potential'!$B$7:$O$943, 14, FALSE)=0, "", VLOOKUP(B716, 'Points&amp;Potential'!$B$7:$O$943, 14, FALSE))</f>
        <v/>
      </c>
      <c r="V716" s="7" t="str">
        <f>IF(ISERROR(VLOOKUP(B716, Paste!$T$3:$T$1045, 1, FALSE)), "", VLOOKUP(B716, Paste!$T$3:$U$1144, 2, FALSE))</f>
        <v/>
      </c>
    </row>
    <row r="717" spans="1:22">
      <c r="A717" s="11">
        <v>711</v>
      </c>
      <c r="B717" s="67" t="s">
        <v>741</v>
      </c>
      <c r="C717" s="11">
        <f>VLOOKUP(B717, Paste!$AG$3:$AH$2083, 2, FALSE)</f>
        <v>27.9</v>
      </c>
      <c r="D717" s="11" t="str">
        <f>VLOOKUP($B717, Paste!$A$3:$H$933, 6, FALSE)</f>
        <v>LW</v>
      </c>
      <c r="E717" s="11" t="str">
        <f>IFERROR(VLOOKUP($B717, Paste!$J$3:$L$933, 3, FALSE), "")</f>
        <v/>
      </c>
      <c r="F717" s="11" t="str">
        <f>IFERROR(VLOOKUP($B717, Paste!$J$3:$L$933, 2, FALSE), "")</f>
        <v/>
      </c>
      <c r="G717" s="11" t="str">
        <f>VLOOKUP($B717, Paste!$A$3:$H$933, 8, FALSE)</f>
        <v>DET</v>
      </c>
      <c r="H717" s="71">
        <f>VLOOKUP($B717, Paste!$A$3:$H$933, 2, FALSE)</f>
        <v>20</v>
      </c>
      <c r="I717" s="71">
        <f>VLOOKUP($B717, Paste!$A$3:$H$933, 3, FALSE)</f>
        <v>2.8016835016835016</v>
      </c>
      <c r="J717" s="71">
        <f t="shared" si="11"/>
        <v>4.6439414983164973</v>
      </c>
      <c r="K717" s="71">
        <f>VLOOKUP($B717, Paste!$A$3:$H$933, 4, FALSE)</f>
        <v>7.4456249999999988</v>
      </c>
      <c r="L717" s="11" t="str">
        <f>IF(ISBLANK(VLOOKUP(B717, 'SOG&amp;PlusMinus'!$B$7:$E$912, 3, FALSE)), "", VLOOKUP(B717,'SOG&amp;PlusMinus'!$B$7:$E$912, 3, FALSE))</f>
        <v>C</v>
      </c>
      <c r="M717" s="11" t="str">
        <f>IF(ISBLANK(VLOOKUP(B717, 'SOG&amp;PlusMinus'!$B$7:$E$912, 4, FALSE)), "", VLOOKUP(B717, 'SOG&amp;PlusMinus'!$B$7:$E$912, 4, FALSE))</f>
        <v/>
      </c>
      <c r="N717" s="71">
        <f>VLOOKUP($B717, Paste!$A$3:$H$933, 5, FALSE)</f>
        <v>4</v>
      </c>
      <c r="O717" s="11">
        <f>IF(ISERROR(VLOOKUP(B717, Paste!$AB$3:$AE$2349, 3, FALSE)), "", VLOOKUP(B717, Paste!$AB$3:$AE$2349, 3, FALSE))</f>
        <v>15</v>
      </c>
      <c r="P717" s="11">
        <f>IF(ISERROR(VLOOKUP(B717, Paste!$AB$3:$AC$2343, 2, FALSE)), "", VLOOKUP(B717, Paste!$AB$3:$AC$2343, 2, FALSE))</f>
        <v>17</v>
      </c>
      <c r="Q717" s="11">
        <f>IF(ISERROR(VLOOKUP(B717, Paste!$AB$3:$AE$2349, 4, FALSE)), "", VLOOKUP(B717, Paste!$AB$3:$AE$2349, 4, FALSE))</f>
        <v>20</v>
      </c>
      <c r="R717" s="11" t="str">
        <f>IF(ISERROR(VLOOKUP(B717, Paste!$N$3:$N$250, 1, FALSE)), "", VLOOKUP(B717, Paste!$N$3:$O$250, 2, FALSE))</f>
        <v/>
      </c>
      <c r="S717" s="27">
        <f>VLOOKUP($B717, Paste!$W$3:$Z$10064, IF($H$4="Cap Hit",3, IF($H$4="AAV", 4, 2)), FALSE)</f>
        <v>0.85</v>
      </c>
      <c r="T717" s="11"/>
      <c r="U717" s="18" t="str">
        <f>IF(VLOOKUP(B717, 'Points&amp;Potential'!$B$7:$O$943, 14, FALSE)=0, "", VLOOKUP(B717, 'Points&amp;Potential'!$B$7:$O$943, 14, FALSE))</f>
        <v/>
      </c>
      <c r="V717" s="7" t="str">
        <f>IF(ISERROR(VLOOKUP(B717, Paste!$T$3:$T$1045, 1, FALSE)), "", VLOOKUP(B717, Paste!$T$3:$U$1144, 2, FALSE))</f>
        <v/>
      </c>
    </row>
    <row r="718" spans="1:22">
      <c r="A718" s="11">
        <v>712</v>
      </c>
      <c r="B718" s="67" t="s">
        <v>742</v>
      </c>
      <c r="C718" s="11">
        <f>VLOOKUP(B718, Paste!$AG$3:$AH$2083, 2, FALSE)</f>
        <v>32.9</v>
      </c>
      <c r="D718" s="11" t="str">
        <f>VLOOKUP($B718, Paste!$A$3:$H$933, 6, FALSE)</f>
        <v>LD</v>
      </c>
      <c r="E718" s="11" t="str">
        <f>IFERROR(VLOOKUP($B718, Paste!$J$3:$L$933, 3, FALSE), "")</f>
        <v/>
      </c>
      <c r="F718" s="11" t="str">
        <f>IFERROR(VLOOKUP($B718, Paste!$J$3:$L$933, 2, FALSE), "")</f>
        <v/>
      </c>
      <c r="G718" s="11" t="str">
        <f>VLOOKUP($B718, Paste!$A$3:$H$933, 8, FALSE)</f>
        <v>UFA</v>
      </c>
      <c r="H718" s="71">
        <f>VLOOKUP($B718, Paste!$A$3:$H$933, 2, FALSE)</f>
        <v>42.333333333333336</v>
      </c>
      <c r="I718" s="71">
        <f>VLOOKUP($B718, Paste!$A$3:$H$933, 3, FALSE)</f>
        <v>3.1426808215246798</v>
      </c>
      <c r="J718" s="71">
        <f t="shared" si="11"/>
        <v>4.2515118555586549</v>
      </c>
      <c r="K718" s="71">
        <f>VLOOKUP($B718, Paste!$A$3:$H$933, 4, FALSE)</f>
        <v>7.3941926770833346</v>
      </c>
      <c r="L718" s="11" t="str">
        <f>IF(ISBLANK(VLOOKUP(B718, 'SOG&amp;PlusMinus'!$B$7:$E$912, 3, FALSE)), "", VLOOKUP(B718,'SOG&amp;PlusMinus'!$B$7:$E$912, 3, FALSE))</f>
        <v>C</v>
      </c>
      <c r="M718" s="11" t="str">
        <f>IF(ISBLANK(VLOOKUP(B718, 'SOG&amp;PlusMinus'!$B$7:$E$912, 4, FALSE)), "", VLOOKUP(B718, 'SOG&amp;PlusMinus'!$B$7:$E$912, 4, FALSE))</f>
        <v/>
      </c>
      <c r="N718" s="71">
        <f>VLOOKUP($B718, Paste!$A$3:$H$933, 5, FALSE)</f>
        <v>20.292011019283748</v>
      </c>
      <c r="O718" s="11" t="str">
        <f>IF(ISERROR(VLOOKUP(B718, Paste!$AB$3:$AE$2349, 3, FALSE)), "", VLOOKUP(B718, Paste!$AB$3:$AE$2349, 3, FALSE))</f>
        <v/>
      </c>
      <c r="P718" s="11" t="str">
        <f>IF(ISERROR(VLOOKUP(B718, Paste!$AB$3:$AC$2343, 2, FALSE)), "", VLOOKUP(B718, Paste!$AB$3:$AC$2343, 2, FALSE))</f>
        <v/>
      </c>
      <c r="Q718" s="11" t="str">
        <f>IF(ISERROR(VLOOKUP(B718, Paste!$AB$3:$AE$2349, 4, FALSE)), "", VLOOKUP(B718, Paste!$AB$3:$AE$2349, 4, FALSE))</f>
        <v/>
      </c>
      <c r="R718" s="11" t="str">
        <f>IF(ISERROR(VLOOKUP(B718, Paste!$N$3:$N$250, 1, FALSE)), "", VLOOKUP(B718, Paste!$N$3:$O$250, 2, FALSE))</f>
        <v/>
      </c>
      <c r="S718" s="27" t="e">
        <f>VLOOKUP($B718, Paste!$W$3:$Z$10064, IF($H$4="Cap Hit",3, IF($H$4="AAV", 4, 2)), FALSE)</f>
        <v>#N/A</v>
      </c>
      <c r="T718" s="11" t="str">
        <f>IF(ISERROR(VLOOKUP(B718, Paste!$Q$3:$Q$245, 1, FALSE)), "", VLOOKUP(B718, Paste!$Q$3:$R$245, 2, FALSE))</f>
        <v/>
      </c>
      <c r="U718" s="18" t="str">
        <f>IF(VLOOKUP(B718, 'Points&amp;Potential'!$B$7:$O$943, 14, FALSE)=0, "", VLOOKUP(B718, 'Points&amp;Potential'!$B$7:$O$943, 14, FALSE))</f>
        <v/>
      </c>
      <c r="V718" s="7" t="str">
        <f>IF(ISERROR(VLOOKUP(B718, Paste!$T$3:$T$1045, 1, FALSE)), "", VLOOKUP(B718, Paste!$T$3:$U$1144, 2, FALSE))</f>
        <v/>
      </c>
    </row>
    <row r="719" spans="1:22">
      <c r="A719" s="11">
        <v>713</v>
      </c>
      <c r="B719" s="67" t="s">
        <v>743</v>
      </c>
      <c r="C719" s="11">
        <f>VLOOKUP(B719, Paste!$AG$3:$AH$2083, 2, FALSE)</f>
        <v>33.200000000000003</v>
      </c>
      <c r="D719" s="11" t="str">
        <f>VLOOKUP($B719, Paste!$A$3:$H$933, 6, FALSE)</f>
        <v>LD</v>
      </c>
      <c r="E719" s="11" t="str">
        <f>IFERROR(VLOOKUP($B719, Paste!$J$3:$L$933, 3, FALSE), "")</f>
        <v/>
      </c>
      <c r="F719" s="11" t="str">
        <f>IFERROR(VLOOKUP($B719, Paste!$J$3:$L$933, 2, FALSE), "")</f>
        <v/>
      </c>
      <c r="G719" s="11" t="str">
        <f>VLOOKUP($B719, Paste!$A$3:$H$933, 8, FALSE)</f>
        <v>UFA</v>
      </c>
      <c r="H719" s="71">
        <f>VLOOKUP($B719, Paste!$A$3:$H$933, 2, FALSE)</f>
        <v>37.666666666666664</v>
      </c>
      <c r="I719" s="71">
        <f>VLOOKUP($B719, Paste!$A$3:$H$933, 3, FALSE)</f>
        <v>2.8960448122171902</v>
      </c>
      <c r="J719" s="71">
        <f t="shared" si="11"/>
        <v>4.4643123586161444</v>
      </c>
      <c r="K719" s="71">
        <f>VLOOKUP($B719, Paste!$A$3:$H$933, 4, FALSE)</f>
        <v>7.3603571708333346</v>
      </c>
      <c r="L719" s="11" t="str">
        <f>IF(ISBLANK(VLOOKUP(B719, 'SOG&amp;PlusMinus'!$B$7:$E$912, 3, FALSE)), "", VLOOKUP(B719,'SOG&amp;PlusMinus'!$B$7:$E$912, 3, FALSE))</f>
        <v>C</v>
      </c>
      <c r="M719" s="11" t="str">
        <f>IF(ISBLANK(VLOOKUP(B719, 'SOG&amp;PlusMinus'!$B$7:$E$912, 4, FALSE)), "", VLOOKUP(B719, 'SOG&amp;PlusMinus'!$B$7:$E$912, 4, FALSE))</f>
        <v/>
      </c>
      <c r="N719" s="71">
        <f>VLOOKUP($B719, Paste!$A$3:$H$933, 5, FALSE)</f>
        <v>12.672897196261681</v>
      </c>
      <c r="O719" s="11" t="str">
        <f>IF(ISERROR(VLOOKUP(B719, Paste!$AB$3:$AE$2349, 3, FALSE)), "", VLOOKUP(B719, Paste!$AB$3:$AE$2349, 3, FALSE))</f>
        <v/>
      </c>
      <c r="P719" s="11" t="str">
        <f>IF(ISERROR(VLOOKUP(B719, Paste!$AB$3:$AC$2343, 2, FALSE)), "", VLOOKUP(B719, Paste!$AB$3:$AC$2343, 2, FALSE))</f>
        <v/>
      </c>
      <c r="Q719" s="11" t="str">
        <f>IF(ISERROR(VLOOKUP(B719, Paste!$AB$3:$AE$2349, 4, FALSE)), "", VLOOKUP(B719, Paste!$AB$3:$AE$2349, 4, FALSE))</f>
        <v/>
      </c>
      <c r="R719" s="11" t="str">
        <f>IF(ISERROR(VLOOKUP(B719, Paste!$N$3:$N$250, 1, FALSE)), "", VLOOKUP(B719, Paste!$N$3:$O$250, 2, FALSE))</f>
        <v/>
      </c>
      <c r="S719" s="27" t="e">
        <f>VLOOKUP($B719, Paste!$W$3:$Z$10064, IF($H$4="Cap Hit",3, IF($H$4="AAV", 4, 2)), FALSE)</f>
        <v>#N/A</v>
      </c>
      <c r="T719" s="11" t="str">
        <f>IF(ISERROR(VLOOKUP(B719, Paste!$Q$3:$Q$245, 1, FALSE)), "", VLOOKUP(B719, Paste!$Q$3:$R$245, 2, FALSE))</f>
        <v/>
      </c>
      <c r="U719" s="18" t="str">
        <f>IF(VLOOKUP(B719, 'Points&amp;Potential'!$B$7:$O$943, 14, FALSE)=0, "", VLOOKUP(B719, 'Points&amp;Potential'!$B$7:$O$943, 14, FALSE))</f>
        <v/>
      </c>
      <c r="V719" s="7" t="str">
        <f>IF(ISERROR(VLOOKUP(B719, Paste!$T$3:$T$1045, 1, FALSE)), "", VLOOKUP(B719, Paste!$T$3:$U$1144, 2, FALSE))</f>
        <v/>
      </c>
    </row>
    <row r="720" spans="1:22">
      <c r="A720" s="11">
        <v>714</v>
      </c>
      <c r="B720" s="67" t="s">
        <v>744</v>
      </c>
      <c r="C720" s="11">
        <f>VLOOKUP(B720, Paste!$AG$3:$AH$2083, 2, FALSE)</f>
        <v>31.4</v>
      </c>
      <c r="D720" s="11" t="str">
        <f>VLOOKUP($B720, Paste!$A$3:$H$933, 6, FALSE)</f>
        <v>RW</v>
      </c>
      <c r="E720" s="11" t="str">
        <f>IFERROR(VLOOKUP($B720, Paste!$J$3:$L$933, 3, FALSE), "")</f>
        <v/>
      </c>
      <c r="F720" s="11" t="str">
        <f>IFERROR(VLOOKUP($B720, Paste!$J$3:$L$933, 2, FALSE), "")</f>
        <v/>
      </c>
      <c r="G720" s="11" t="str">
        <f>VLOOKUP($B720, Paste!$A$3:$H$933, 8, FALSE)</f>
        <v>UFA</v>
      </c>
      <c r="H720" s="71">
        <f>VLOOKUP($B720, Paste!$A$3:$H$933, 2, FALSE)</f>
        <v>56.666666666666664</v>
      </c>
      <c r="I720" s="71">
        <f>VLOOKUP($B720, Paste!$A$3:$H$933, 3, FALSE)</f>
        <v>3.9593922350182131</v>
      </c>
      <c r="J720" s="71">
        <f t="shared" si="11"/>
        <v>3.3923994316484531</v>
      </c>
      <c r="K720" s="71">
        <f>VLOOKUP($B720, Paste!$A$3:$H$933, 4, FALSE)</f>
        <v>7.3517916666666663</v>
      </c>
      <c r="L720" s="11" t="str">
        <f>IF(ISBLANK(VLOOKUP(B720, 'SOG&amp;PlusMinus'!$B$7:$E$912, 3, FALSE)), "", VLOOKUP(B720,'SOG&amp;PlusMinus'!$B$7:$E$912, 3, FALSE))</f>
        <v>C</v>
      </c>
      <c r="M720" s="11" t="str">
        <f>IF(ISBLANK(VLOOKUP(B720, 'SOG&amp;PlusMinus'!$B$7:$E$912, 4, FALSE)), "", VLOOKUP(B720, 'SOG&amp;PlusMinus'!$B$7:$E$912, 4, FALSE))</f>
        <v/>
      </c>
      <c r="N720" s="71">
        <f>VLOOKUP($B720, Paste!$A$3:$H$933, 5, FALSE)</f>
        <v>23.49593495934959</v>
      </c>
      <c r="O720" s="11" t="str">
        <f>IF(ISERROR(VLOOKUP(B720, Paste!$AB$3:$AE$2349, 3, FALSE)), "", VLOOKUP(B720, Paste!$AB$3:$AE$2349, 3, FALSE))</f>
        <v/>
      </c>
      <c r="P720" s="11" t="str">
        <f>IF(ISERROR(VLOOKUP(B720, Paste!$AB$3:$AC$2343, 2, FALSE)), "", VLOOKUP(B720, Paste!$AB$3:$AC$2343, 2, FALSE))</f>
        <v/>
      </c>
      <c r="Q720" s="11" t="str">
        <f>IF(ISERROR(VLOOKUP(B720, Paste!$AB$3:$AE$2349, 4, FALSE)), "", VLOOKUP(B720, Paste!$AB$3:$AE$2349, 4, FALSE))</f>
        <v/>
      </c>
      <c r="R720" s="11" t="str">
        <f>IF(ISERROR(VLOOKUP(B720, Paste!$N$3:$N$250, 1, FALSE)), "", VLOOKUP(B720, Paste!$N$3:$O$250, 2, FALSE))</f>
        <v/>
      </c>
      <c r="S720" s="27" t="e">
        <f>VLOOKUP($B720, Paste!$W$3:$Z$10064, IF($H$4="Cap Hit",3, IF($H$4="AAV", 4, 2)), FALSE)</f>
        <v>#N/A</v>
      </c>
      <c r="T720" s="11" t="str">
        <f>IF(ISERROR(VLOOKUP(B720, Paste!$Q$3:$Q$245, 1, FALSE)), "", VLOOKUP(B720, Paste!$Q$3:$R$245, 2, FALSE))</f>
        <v/>
      </c>
      <c r="U720" s="18" t="str">
        <f>IF(VLOOKUP(B720, 'Points&amp;Potential'!$B$7:$O$943, 14, FALSE)=0, "", VLOOKUP(B720, 'Points&amp;Potential'!$B$7:$O$943, 14, FALSE))</f>
        <v/>
      </c>
      <c r="V720" s="7" t="str">
        <f>IF(ISERROR(VLOOKUP(B720, Paste!$T$3:$T$1045, 1, FALSE)), "", VLOOKUP(B720, Paste!$T$3:$U$1144, 2, FALSE))</f>
        <v/>
      </c>
    </row>
    <row r="721" spans="1:22">
      <c r="A721" s="11">
        <v>715</v>
      </c>
      <c r="B721" s="67" t="s">
        <v>745</v>
      </c>
      <c r="C721" s="11">
        <f>VLOOKUP(B721, Paste!$AG$3:$AH$2083, 2, FALSE)</f>
        <v>25.8</v>
      </c>
      <c r="D721" s="11" t="str">
        <f>VLOOKUP($B721, Paste!$A$3:$H$933, 6, FALSE)</f>
        <v>RD</v>
      </c>
      <c r="E721" s="11" t="str">
        <f>IFERROR(VLOOKUP($B721, Paste!$J$3:$L$933, 3, FALSE), "")</f>
        <v/>
      </c>
      <c r="F721" s="11" t="str">
        <f>IFERROR(VLOOKUP($B721, Paste!$J$3:$L$933, 2, FALSE), "")</f>
        <v/>
      </c>
      <c r="G721" s="11" t="str">
        <f>VLOOKUP($B721, Paste!$A$3:$H$933, 8, FALSE)</f>
        <v>UFA</v>
      </c>
      <c r="H721" s="71">
        <f>VLOOKUP($B721, Paste!$A$3:$H$933, 2, FALSE)</f>
        <v>34.666666666666664</v>
      </c>
      <c r="I721" s="71">
        <f>VLOOKUP($B721, Paste!$A$3:$H$933, 3, FALSE)</f>
        <v>1.2694297472075249</v>
      </c>
      <c r="J721" s="71">
        <f t="shared" si="11"/>
        <v>6.0714795861258093</v>
      </c>
      <c r="K721" s="71">
        <f>VLOOKUP($B721, Paste!$A$3:$H$933, 4, FALSE)</f>
        <v>7.3409093333333342</v>
      </c>
      <c r="L721" s="11" t="str">
        <f>IF(ISBLANK(VLOOKUP(B721, 'SOG&amp;PlusMinus'!$B$7:$E$912, 3, FALSE)), "", VLOOKUP(B721,'SOG&amp;PlusMinus'!$B$7:$E$912, 3, FALSE))</f>
        <v>C</v>
      </c>
      <c r="M721" s="11" t="str">
        <f>IF(ISBLANK(VLOOKUP(B721, 'SOG&amp;PlusMinus'!$B$7:$E$912, 4, FALSE)), "", VLOOKUP(B721, 'SOG&amp;PlusMinus'!$B$7:$E$912, 4, FALSE))</f>
        <v/>
      </c>
      <c r="N721" s="71">
        <f>VLOOKUP($B721, Paste!$A$3:$H$933, 5, FALSE)</f>
        <v>6.3673469387755102</v>
      </c>
      <c r="O721" s="11" t="str">
        <f>IF(ISERROR(VLOOKUP(B721, Paste!$AB$3:$AE$2349, 3, FALSE)), "", VLOOKUP(B721, Paste!$AB$3:$AE$2349, 3, FALSE))</f>
        <v/>
      </c>
      <c r="P721" s="11" t="str">
        <f>IF(ISERROR(VLOOKUP(B721, Paste!$AB$3:$AC$2343, 2, FALSE)), "", VLOOKUP(B721, Paste!$AB$3:$AC$2343, 2, FALSE))</f>
        <v/>
      </c>
      <c r="Q721" s="11" t="str">
        <f>IF(ISERROR(VLOOKUP(B721, Paste!$AB$3:$AE$2349, 4, FALSE)), "", VLOOKUP(B721, Paste!$AB$3:$AE$2349, 4, FALSE))</f>
        <v/>
      </c>
      <c r="R721" s="11" t="str">
        <f>IF(ISERROR(VLOOKUP(B721, Paste!$N$3:$N$250, 1, FALSE)), "", VLOOKUP(B721, Paste!$N$3:$O$250, 2, FALSE))</f>
        <v/>
      </c>
      <c r="S721" s="27" t="e">
        <f>VLOOKUP($B721, Paste!$W$3:$Z$10064, IF($H$4="Cap Hit",3, IF($H$4="AAV", 4, 2)), FALSE)</f>
        <v>#N/A</v>
      </c>
      <c r="T721" s="11" t="str">
        <f>IF(ISERROR(VLOOKUP(B721, Paste!$Q$3:$Q$245, 1, FALSE)), "", VLOOKUP(B721, Paste!$Q$3:$R$245, 2, FALSE))</f>
        <v>Y</v>
      </c>
      <c r="U721" s="18" t="str">
        <f>IF(VLOOKUP(B721, 'Points&amp;Potential'!$B$7:$O$943, 14, FALSE)=0, "", VLOOKUP(B721, 'Points&amp;Potential'!$B$7:$O$943, 14, FALSE))</f>
        <v/>
      </c>
      <c r="V721" s="7" t="str">
        <f>IF(ISERROR(VLOOKUP(B721, Paste!$T$3:$T$1045, 1, FALSE)), "", VLOOKUP(B721, Paste!$T$3:$U$1144, 2, FALSE))</f>
        <v/>
      </c>
    </row>
    <row r="722" spans="1:22">
      <c r="A722" s="11">
        <v>716</v>
      </c>
      <c r="B722" s="67" t="s">
        <v>746</v>
      </c>
      <c r="C722" s="11">
        <f>VLOOKUP(B722, Paste!$AG$3:$AH$2083, 2, FALSE)</f>
        <v>0</v>
      </c>
      <c r="D722" s="11" t="str">
        <f>VLOOKUP($B722, Paste!$A$3:$H$933, 6, FALSE)</f>
        <v>LD</v>
      </c>
      <c r="E722" s="11" t="str">
        <f>IFERROR(VLOOKUP($B722, Paste!$J$3:$L$933, 3, FALSE), "")</f>
        <v/>
      </c>
      <c r="F722" s="11" t="str">
        <f>IFERROR(VLOOKUP($B722, Paste!$J$3:$L$933, 2, FALSE), "")</f>
        <v/>
      </c>
      <c r="G722" s="11" t="str">
        <f>VLOOKUP($B722, Paste!$A$3:$H$933, 8, FALSE)</f>
        <v>DET</v>
      </c>
      <c r="H722" s="71">
        <f>VLOOKUP($B722, Paste!$A$3:$H$933, 2, FALSE)</f>
        <v>46.666666666666664</v>
      </c>
      <c r="I722" s="71">
        <f>VLOOKUP($B722, Paste!$A$3:$H$933, 3, FALSE)</f>
        <v>1.5163288439955105</v>
      </c>
      <c r="J722" s="71">
        <f t="shared" si="11"/>
        <v>5.7518411560044909</v>
      </c>
      <c r="K722" s="71">
        <f>VLOOKUP($B722, Paste!$A$3:$H$933, 4, FALSE)</f>
        <v>7.2681700000000014</v>
      </c>
      <c r="L722" s="11" t="str">
        <f>IF(ISBLANK(VLOOKUP(B722, 'SOG&amp;PlusMinus'!$B$7:$E$912, 3, FALSE)), "", VLOOKUP(B722,'SOG&amp;PlusMinus'!$B$7:$E$912, 3, FALSE))</f>
        <v>C</v>
      </c>
      <c r="M722" s="11" t="str">
        <f>IF(ISBLANK(VLOOKUP(B722, 'SOG&amp;PlusMinus'!$B$7:$E$912, 4, FALSE)), "", VLOOKUP(B722, 'SOG&amp;PlusMinus'!$B$7:$E$912, 4, FALSE))</f>
        <v/>
      </c>
      <c r="N722" s="71">
        <f>VLOOKUP($B722, Paste!$A$3:$H$933, 5, FALSE)</f>
        <v>9.7512437810945265</v>
      </c>
      <c r="O722" s="11">
        <f>IF(ISERROR(VLOOKUP(B722, Paste!$AB$3:$AE$2349, 3, FALSE)), "", VLOOKUP(B722, Paste!$AB$3:$AE$2349, 3, FALSE))</f>
        <v>23</v>
      </c>
      <c r="P722" s="11">
        <f>IF(ISERROR(VLOOKUP(B722, Paste!$AB$3:$AC$2343, 2, FALSE)), "", VLOOKUP(B722, Paste!$AB$3:$AC$2343, 2, FALSE))</f>
        <v>37</v>
      </c>
      <c r="Q722" s="11">
        <f>IF(ISERROR(VLOOKUP(B722, Paste!$AB$3:$AE$2349, 4, FALSE)), "", VLOOKUP(B722, Paste!$AB$3:$AE$2349, 4, FALSE))</f>
        <v>51</v>
      </c>
      <c r="R722" s="11" t="str">
        <f>IF(ISERROR(VLOOKUP(B722, Paste!$N$3:$N$250, 1, FALSE)), "", VLOOKUP(B722, Paste!$N$3:$O$250, 2, FALSE))</f>
        <v/>
      </c>
      <c r="S722" s="27">
        <f>VLOOKUP($B722, Paste!$W$3:$Z$10064, IF($H$4="Cap Hit",3, IF($H$4="AAV", 4, 2)), FALSE)</f>
        <v>0.875</v>
      </c>
      <c r="T722" s="11" t="str">
        <f>IF(ISERROR(VLOOKUP(B722, Paste!$Q$3:$Q$245, 1, FALSE)), "", VLOOKUP(B722, Paste!$Q$3:$R$245, 2, FALSE))</f>
        <v/>
      </c>
      <c r="U722" s="18" t="str">
        <f>IF(VLOOKUP(B722, 'Points&amp;Potential'!$B$7:$O$943, 14, FALSE)=0, "", VLOOKUP(B722, 'Points&amp;Potential'!$B$7:$O$943, 14, FALSE))</f>
        <v/>
      </c>
      <c r="V722" s="7" t="str">
        <f>IF(ISERROR(VLOOKUP(B722, Paste!$T$3:$T$1045, 1, FALSE)), "", VLOOKUP(B722, Paste!$T$3:$U$1144, 2, FALSE))</f>
        <v>Y</v>
      </c>
    </row>
    <row r="723" spans="1:22">
      <c r="A723" s="11">
        <v>717</v>
      </c>
      <c r="B723" s="10" t="s">
        <v>747</v>
      </c>
      <c r="C723" s="11">
        <f>VLOOKUP(B723, Paste!$AG$3:$AH$2083, 2, FALSE)</f>
        <v>34.4</v>
      </c>
      <c r="D723" s="11" t="str">
        <f>VLOOKUP($B723, Paste!$A$3:$H$933, 6, FALSE)</f>
        <v>RD</v>
      </c>
      <c r="E723" s="11" t="str">
        <f>IFERROR(VLOOKUP($B723, Paste!$J$3:$L$933, 3, FALSE), "")</f>
        <v/>
      </c>
      <c r="F723" s="11" t="str">
        <f>IFERROR(VLOOKUP($B723, Paste!$J$3:$L$933, 2, FALSE), "")</f>
        <v/>
      </c>
      <c r="G723" s="11" t="str">
        <f>VLOOKUP($B723, Paste!$A$3:$H$933, 8, FALSE)</f>
        <v>CBJ</v>
      </c>
      <c r="H723" s="71">
        <f>VLOOKUP($B723, Paste!$A$3:$H$933, 2, FALSE)</f>
        <v>45.666666666666664</v>
      </c>
      <c r="I723" s="71">
        <f>VLOOKUP($B723, Paste!$A$3:$H$933, 3, FALSE)</f>
        <v>2.2750637364362856</v>
      </c>
      <c r="J723" s="71">
        <f t="shared" si="11"/>
        <v>4.905334596897049</v>
      </c>
      <c r="K723" s="71">
        <f>VLOOKUP($B723, Paste!$A$3:$H$933, 4, FALSE)</f>
        <v>7.1803983333333345</v>
      </c>
      <c r="L723" s="11" t="str">
        <f>IF(ISBLANK(VLOOKUP(B723, 'SOG&amp;PlusMinus'!$B$7:$E$912, 3, FALSE)), "", VLOOKUP(B723,'SOG&amp;PlusMinus'!$B$7:$E$912, 3, FALSE))</f>
        <v>C</v>
      </c>
      <c r="M723" s="11" t="str">
        <f>IF(ISBLANK(VLOOKUP(B723, 'SOG&amp;PlusMinus'!$B$7:$E$912, 4, FALSE)), "", VLOOKUP(B723, 'SOG&amp;PlusMinus'!$B$7:$E$912, 4, FALSE))</f>
        <v/>
      </c>
      <c r="N723" s="71">
        <f>VLOOKUP($B723, Paste!$A$3:$H$933, 5, FALSE)</f>
        <v>34.511450381679388</v>
      </c>
      <c r="O723" s="11">
        <f>IF(ISERROR(VLOOKUP(B723, Paste!$AB$3:$AE$2349, 3, FALSE)), "", VLOOKUP(B723, Paste!$AB$3:$AE$2349, 3, FALSE))</f>
        <v>59</v>
      </c>
      <c r="P723" s="11">
        <f>IF(ISERROR(VLOOKUP(B723, Paste!$AB$3:$AC$2343, 2, FALSE)), "", VLOOKUP(B723, Paste!$AB$3:$AC$2343, 2, FALSE))</f>
        <v>73</v>
      </c>
      <c r="Q723" s="11">
        <f>IF(ISERROR(VLOOKUP(B723, Paste!$AB$3:$AE$2349, 4, FALSE)), "", VLOOKUP(B723, Paste!$AB$3:$AE$2349, 4, FALSE))</f>
        <v>37</v>
      </c>
      <c r="R723" s="11" t="str">
        <f>IF(ISERROR(VLOOKUP(B723, Paste!$N$3:$N$250, 1, FALSE)), "", VLOOKUP(B723, Paste!$N$3:$O$250, 2, FALSE))</f>
        <v/>
      </c>
      <c r="S723" s="27">
        <f>VLOOKUP($B723, Paste!$W$3:$Z$10064, IF($H$4="Cap Hit",3, IF($H$4="AAV", 4, 2)), FALSE)</f>
        <v>1.75</v>
      </c>
      <c r="T723" s="11" t="str">
        <f>IF(ISERROR(VLOOKUP(B723, Paste!$Q$3:$Q$245, 1, FALSE)), "", VLOOKUP(B723, Paste!$Q$3:$R$245, 2, FALSE))</f>
        <v/>
      </c>
      <c r="U723" s="18" t="str">
        <f>IF(VLOOKUP(B723, 'Points&amp;Potential'!$B$7:$O$943, 14, FALSE)=0, "", VLOOKUP(B723, 'Points&amp;Potential'!$B$7:$O$943, 14, FALSE))</f>
        <v/>
      </c>
      <c r="V723" s="7" t="str">
        <f>IF(ISERROR(VLOOKUP(B723, Paste!$T$3:$T$1045, 1, FALSE)), "", VLOOKUP(B723, Paste!$T$3:$U$1144, 2, FALSE))</f>
        <v/>
      </c>
    </row>
    <row r="724" spans="1:22">
      <c r="A724" s="11">
        <v>718</v>
      </c>
      <c r="B724" s="67" t="s">
        <v>748</v>
      </c>
      <c r="C724" s="11">
        <f>VLOOKUP(B724, Paste!$AG$3:$AH$2083, 2, FALSE)</f>
        <v>22.8</v>
      </c>
      <c r="D724" s="11" t="str">
        <f>VLOOKUP($B724, Paste!$A$3:$H$933, 6, FALSE)</f>
        <v>LD</v>
      </c>
      <c r="E724" s="11" t="str">
        <f>IFERROR(VLOOKUP($B724, Paste!$J$3:$L$933, 3, FALSE), "")</f>
        <v/>
      </c>
      <c r="F724" s="11" t="str">
        <f>IFERROR(VLOOKUP($B724, Paste!$J$3:$L$933, 2, FALSE), "")</f>
        <v/>
      </c>
      <c r="G724" s="11" t="str">
        <f>VLOOKUP($B724, Paste!$A$3:$H$933, 8, FALSE)</f>
        <v>BOS</v>
      </c>
      <c r="H724" s="71">
        <f>VLOOKUP($B724, Paste!$A$3:$H$933, 2, FALSE)</f>
        <v>40</v>
      </c>
      <c r="I724" s="71">
        <f>VLOOKUP($B724, Paste!$A$3:$H$933, 3, FALSE)</f>
        <v>3.0166490486257924</v>
      </c>
      <c r="J724" s="71">
        <f t="shared" si="11"/>
        <v>4.1356180245449403</v>
      </c>
      <c r="K724" s="71">
        <f>VLOOKUP($B724, Paste!$A$3:$H$933, 4, FALSE)</f>
        <v>7.1522670731707327</v>
      </c>
      <c r="L724" s="11" t="str">
        <f>IF(ISBLANK(VLOOKUP(B724, 'SOG&amp;PlusMinus'!$B$7:$E$912, 3, FALSE)), "", VLOOKUP(B724,'SOG&amp;PlusMinus'!$B$7:$E$912, 3, FALSE))</f>
        <v>C</v>
      </c>
      <c r="M724" s="11" t="str">
        <f>IF(ISBLANK(VLOOKUP(B724, 'SOG&amp;PlusMinus'!$B$7:$E$912, 4, FALSE)), "", VLOOKUP(B724, 'SOG&amp;PlusMinus'!$B$7:$E$912, 4, FALSE))</f>
        <v/>
      </c>
      <c r="N724" s="71">
        <f>VLOOKUP($B724, Paste!$A$3:$H$933, 5, FALSE)</f>
        <v>11.546391752577318</v>
      </c>
      <c r="O724" s="11">
        <f>IF(ISERROR(VLOOKUP(B724, Paste!$AB$3:$AE$2349, 3, FALSE)), "", VLOOKUP(B724, Paste!$AB$3:$AE$2349, 3, FALSE))</f>
        <v>56</v>
      </c>
      <c r="P724" s="11">
        <f>IF(ISERROR(VLOOKUP(B724, Paste!$AB$3:$AC$2343, 2, FALSE)), "", VLOOKUP(B724, Paste!$AB$3:$AC$2343, 2, FALSE))</f>
        <v>38</v>
      </c>
      <c r="Q724" s="11">
        <f>IF(ISERROR(VLOOKUP(B724, Paste!$AB$3:$AE$2349, 4, FALSE)), "", VLOOKUP(B724, Paste!$AB$3:$AE$2349, 4, FALSE))</f>
        <v>52</v>
      </c>
      <c r="R724" s="11" t="str">
        <f>IF(ISERROR(VLOOKUP(B724, Paste!$N$3:$N$250, 1, FALSE)), "", VLOOKUP(B724, Paste!$N$3:$O$250, 2, FALSE))</f>
        <v/>
      </c>
      <c r="S724" s="27">
        <f>VLOOKUP($B724, Paste!$W$3:$Z$10064, IF($H$4="Cap Hit",3, IF($H$4="AAV", 4, 2)), FALSE)</f>
        <v>0.875</v>
      </c>
      <c r="T724" s="11" t="str">
        <f>IF(ISERROR(VLOOKUP(B724, Paste!$Q$3:$Q$245, 1, FALSE)), "", VLOOKUP(B724, Paste!$Q$3:$R$245, 2, FALSE))</f>
        <v/>
      </c>
      <c r="U724" s="18" t="str">
        <f>IF(VLOOKUP(B724, 'Points&amp;Potential'!$B$7:$O$943, 14, FALSE)=0, "", VLOOKUP(B724, 'Points&amp;Potential'!$B$7:$O$943, 14, FALSE))</f>
        <v/>
      </c>
      <c r="V724" s="7" t="str">
        <f>IF(ISERROR(VLOOKUP(B724, Paste!$T$3:$T$1045, 1, FALSE)), "", VLOOKUP(B724, Paste!$T$3:$U$1144, 2, FALSE))</f>
        <v>Y</v>
      </c>
    </row>
    <row r="725" spans="1:22">
      <c r="A725" s="11">
        <v>719</v>
      </c>
      <c r="B725" s="67" t="s">
        <v>749</v>
      </c>
      <c r="C725" s="11">
        <f>VLOOKUP(B725, Paste!$AG$3:$AH$2083, 2, FALSE)</f>
        <v>26.4</v>
      </c>
      <c r="D725" s="11" t="str">
        <f>VLOOKUP($B725, Paste!$A$3:$H$933, 6, FALSE)</f>
        <v>LW</v>
      </c>
      <c r="E725" s="11" t="str">
        <f>IFERROR(VLOOKUP($B725, Paste!$J$3:$L$933, 3, FALSE), "")</f>
        <v/>
      </c>
      <c r="F725" s="11" t="str">
        <f>IFERROR(VLOOKUP($B725, Paste!$J$3:$L$933, 2, FALSE), "")</f>
        <v/>
      </c>
      <c r="G725" s="11" t="str">
        <f>VLOOKUP($B725, Paste!$A$3:$H$933, 8, FALSE)</f>
        <v>FLA</v>
      </c>
      <c r="H725" s="71">
        <f>VLOOKUP($B725, Paste!$A$3:$H$933, 2, FALSE)</f>
        <v>37</v>
      </c>
      <c r="I725" s="71">
        <f>VLOOKUP($B725, Paste!$A$3:$H$933, 3, FALSE)</f>
        <v>3.8717293958000401</v>
      </c>
      <c r="J725" s="71">
        <f t="shared" si="11"/>
        <v>3.27426560419996</v>
      </c>
      <c r="K725" s="71">
        <f>VLOOKUP($B725, Paste!$A$3:$H$933, 4, FALSE)</f>
        <v>7.1459950000000001</v>
      </c>
      <c r="L725" s="11" t="str">
        <f>IF(ISBLANK(VLOOKUP(B725, 'SOG&amp;PlusMinus'!$B$7:$E$912, 3, FALSE)), "", VLOOKUP(B725,'SOG&amp;PlusMinus'!$B$7:$E$912, 3, FALSE))</f>
        <v>C</v>
      </c>
      <c r="M725" s="11" t="str">
        <f>IF(ISBLANK(VLOOKUP(B725, 'SOG&amp;PlusMinus'!$B$7:$E$912, 4, FALSE)), "", VLOOKUP(B725, 'SOG&amp;PlusMinus'!$B$7:$E$912, 4, FALSE))</f>
        <v/>
      </c>
      <c r="N725" s="71">
        <f>VLOOKUP($B725, Paste!$A$3:$H$933, 5, FALSE)</f>
        <v>11.684210526315789</v>
      </c>
      <c r="O725" s="11">
        <f>IF(ISERROR(VLOOKUP(B725, Paste!$AB$3:$AE$2349, 3, FALSE)), "", VLOOKUP(B725, Paste!$AB$3:$AE$2349, 3, FALSE))</f>
        <v>81</v>
      </c>
      <c r="P725" s="11">
        <f>IF(ISERROR(VLOOKUP(B725, Paste!$AB$3:$AC$2343, 2, FALSE)), "", VLOOKUP(B725, Paste!$AB$3:$AC$2343, 2, FALSE))</f>
        <v>11</v>
      </c>
      <c r="Q725" s="11">
        <f>IF(ISERROR(VLOOKUP(B725, Paste!$AB$3:$AE$2349, 4, FALSE)), "", VLOOKUP(B725, Paste!$AB$3:$AE$2349, 4, FALSE))</f>
        <v>30</v>
      </c>
      <c r="R725" s="11" t="str">
        <f>IF(ISERROR(VLOOKUP(B725, Paste!$N$3:$N$250, 1, FALSE)), "", VLOOKUP(B725, Paste!$N$3:$O$250, 2, FALSE))</f>
        <v/>
      </c>
      <c r="S725" s="27">
        <f>VLOOKUP($B725, Paste!$W$3:$Z$10064, IF($H$4="Cap Hit",3, IF($H$4="AAV", 4, 2)), FALSE)</f>
        <v>0.8125</v>
      </c>
      <c r="T725" s="11" t="str">
        <f>IF(ISERROR(VLOOKUP(B725, Paste!$Q$3:$Q$245, 1, FALSE)), "", VLOOKUP(B725, Paste!$Q$3:$R$245, 2, FALSE))</f>
        <v/>
      </c>
      <c r="U725" s="18" t="str">
        <f>IF(VLOOKUP(B725, 'Points&amp;Potential'!$B$7:$O$943, 14, FALSE)=0, "", VLOOKUP(B725, 'Points&amp;Potential'!$B$7:$O$943, 14, FALSE))</f>
        <v/>
      </c>
      <c r="V725" s="7" t="str">
        <f>IF(ISERROR(VLOOKUP(B725, Paste!$T$3:$T$1045, 1, FALSE)), "", VLOOKUP(B725, Paste!$T$3:$U$1144, 2, FALSE))</f>
        <v/>
      </c>
    </row>
    <row r="726" spans="1:22">
      <c r="A726" s="11">
        <v>720</v>
      </c>
      <c r="B726" s="67" t="s">
        <v>750</v>
      </c>
      <c r="C726" s="11">
        <f>VLOOKUP(B726, Paste!$AG$3:$AH$2083, 2, FALSE)</f>
        <v>27.2</v>
      </c>
      <c r="D726" s="11" t="str">
        <f>VLOOKUP($B726, Paste!$A$3:$H$933, 6, FALSE)</f>
        <v>LW</v>
      </c>
      <c r="E726" s="11" t="str">
        <f>IFERROR(VLOOKUP($B726, Paste!$J$3:$L$933, 3, FALSE), "")</f>
        <v/>
      </c>
      <c r="F726" s="11" t="str">
        <f>IFERROR(VLOOKUP($B726, Paste!$J$3:$L$933, 2, FALSE), "")</f>
        <v/>
      </c>
      <c r="G726" s="11" t="str">
        <f>VLOOKUP($B726, Paste!$A$3:$H$933, 8, FALSE)</f>
        <v>VGK</v>
      </c>
      <c r="H726" s="71">
        <f>VLOOKUP($B726, Paste!$A$3:$H$933, 2, FALSE)</f>
        <v>31</v>
      </c>
      <c r="I726" s="71">
        <f>VLOOKUP($B726, Paste!$A$3:$H$933, 3, FALSE)</f>
        <v>1.55</v>
      </c>
      <c r="J726" s="71">
        <f t="shared" si="11"/>
        <v>5.5670833333333336</v>
      </c>
      <c r="K726" s="71">
        <f>VLOOKUP($B726, Paste!$A$3:$H$933, 4, FALSE)</f>
        <v>7.1170833333333334</v>
      </c>
      <c r="L726" s="11" t="str">
        <f>IF(ISBLANK(VLOOKUP(B726, 'SOG&amp;PlusMinus'!$B$7:$E$912, 3, FALSE)), "", VLOOKUP(B726,'SOG&amp;PlusMinus'!$B$7:$E$912, 3, FALSE))</f>
        <v>C</v>
      </c>
      <c r="M726" s="11" t="str">
        <f>IF(ISBLANK(VLOOKUP(B726, 'SOG&amp;PlusMinus'!$B$7:$E$912, 4, FALSE)), "", VLOOKUP(B726, 'SOG&amp;PlusMinus'!$B$7:$E$912, 4, FALSE))</f>
        <v/>
      </c>
      <c r="N726" s="71">
        <f>VLOOKUP($B726, Paste!$A$3:$H$933, 5, FALSE)</f>
        <v>6.2</v>
      </c>
      <c r="O726" s="11">
        <f>IF(ISERROR(VLOOKUP(B726, Paste!$AB$3:$AE$2349, 3, FALSE)), "", VLOOKUP(B726, Paste!$AB$3:$AE$2349, 3, FALSE))</f>
        <v>8</v>
      </c>
      <c r="P726" s="11">
        <f>IF(ISERROR(VLOOKUP(B726, Paste!$AB$3:$AC$2343, 2, FALSE)), "", VLOOKUP(B726, Paste!$AB$3:$AC$2343, 2, FALSE))</f>
        <v>12</v>
      </c>
      <c r="Q726" s="11">
        <f>IF(ISERROR(VLOOKUP(B726, Paste!$AB$3:$AE$2349, 4, FALSE)), "", VLOOKUP(B726, Paste!$AB$3:$AE$2349, 4, FALSE))</f>
        <v>37</v>
      </c>
      <c r="R726" s="11" t="str">
        <f>IF(ISERROR(VLOOKUP(B726, Paste!$N$3:$N$250, 1, FALSE)), "", VLOOKUP(B726, Paste!$N$3:$O$250, 2, FALSE))</f>
        <v/>
      </c>
      <c r="S726" s="27">
        <f>VLOOKUP($B726, Paste!$W$3:$Z$10064, IF($H$4="Cap Hit",3, IF($H$4="AAV", 4, 2)), FALSE)</f>
        <v>0.85</v>
      </c>
      <c r="T726" s="11" t="str">
        <f>IF(ISERROR(VLOOKUP(B726, Paste!$Q$3:$Q$245, 1, FALSE)), "", VLOOKUP(B726, Paste!$Q$3:$R$245, 2, FALSE))</f>
        <v/>
      </c>
      <c r="U726" s="18" t="str">
        <f>IF(VLOOKUP(B726, 'Points&amp;Potential'!$B$7:$O$943, 14, FALSE)=0, "", VLOOKUP(B726, 'Points&amp;Potential'!$B$7:$O$943, 14, FALSE))</f>
        <v/>
      </c>
      <c r="V726" s="7" t="str">
        <f>IF(ISERROR(VLOOKUP(B726, Paste!$T$3:$T$1045, 1, FALSE)), "", VLOOKUP(B726, Paste!$T$3:$U$1144, 2, FALSE))</f>
        <v/>
      </c>
    </row>
    <row r="727" spans="1:22">
      <c r="A727" s="11">
        <v>721</v>
      </c>
      <c r="B727" s="67" t="s">
        <v>751</v>
      </c>
      <c r="C727" s="11">
        <f>VLOOKUP(B727, Paste!$AG$3:$AH$2083, 2, FALSE)</f>
        <v>32.299999999999997</v>
      </c>
      <c r="D727" s="11" t="str">
        <f>VLOOKUP($B727, Paste!$A$3:$H$933, 6, FALSE)</f>
        <v>LW</v>
      </c>
      <c r="E727" s="11" t="str">
        <f>IFERROR(VLOOKUP($B727, Paste!$J$3:$L$933, 3, FALSE), "")</f>
        <v/>
      </c>
      <c r="F727" s="11" t="str">
        <f>IFERROR(VLOOKUP($B727, Paste!$J$3:$L$933, 2, FALSE), "")</f>
        <v/>
      </c>
      <c r="G727" s="11" t="str">
        <f>VLOOKUP($B727, Paste!$A$3:$H$933, 8, FALSE)</f>
        <v>STL</v>
      </c>
      <c r="H727" s="71">
        <f>VLOOKUP($B727, Paste!$A$3:$H$933, 2, FALSE)</f>
        <v>59.666666666666664</v>
      </c>
      <c r="I727" s="71">
        <f>VLOOKUP($B727, Paste!$A$3:$H$933, 3, FALSE)</f>
        <v>1.9835061023541352</v>
      </c>
      <c r="J727" s="71">
        <f t="shared" si="11"/>
        <v>5.1087125643125315</v>
      </c>
      <c r="K727" s="71">
        <f>VLOOKUP($B727, Paste!$A$3:$H$933, 4, FALSE)</f>
        <v>7.0922186666666667</v>
      </c>
      <c r="L727" s="11" t="str">
        <f>IF(ISBLANK(VLOOKUP(B727, 'SOG&amp;PlusMinus'!$B$7:$E$912, 3, FALSE)), "", VLOOKUP(B727,'SOG&amp;PlusMinus'!$B$7:$E$912, 3, FALSE))</f>
        <v>C</v>
      </c>
      <c r="M727" s="11" t="str">
        <f>IF(ISBLANK(VLOOKUP(B727, 'SOG&amp;PlusMinus'!$B$7:$E$912, 4, FALSE)), "", VLOOKUP(B727, 'SOG&amp;PlusMinus'!$B$7:$E$912, 4, FALSE))</f>
        <v/>
      </c>
      <c r="N727" s="71">
        <f>VLOOKUP($B727, Paste!$A$3:$H$933, 5, FALSE)</f>
        <v>102.08863198458575</v>
      </c>
      <c r="O727" s="11">
        <f>IF(ISERROR(VLOOKUP(B727, Paste!$AB$3:$AE$2349, 3, FALSE)), "", VLOOKUP(B727, Paste!$AB$3:$AE$2349, 3, FALSE))</f>
        <v>166</v>
      </c>
      <c r="P727" s="11">
        <f>IF(ISERROR(VLOOKUP(B727, Paste!$AB$3:$AC$2343, 2, FALSE)), "", VLOOKUP(B727, Paste!$AB$3:$AC$2343, 2, FALSE))</f>
        <v>18</v>
      </c>
      <c r="Q727" s="11">
        <f>IF(ISERROR(VLOOKUP(B727, Paste!$AB$3:$AE$2349, 4, FALSE)), "", VLOOKUP(B727, Paste!$AB$3:$AE$2349, 4, FALSE))</f>
        <v>24</v>
      </c>
      <c r="R727" s="11" t="str">
        <f>IF(ISERROR(VLOOKUP(B727, Paste!$N$3:$N$250, 1, FALSE)), "", VLOOKUP(B727, Paste!$N$3:$O$250, 2, FALSE))</f>
        <v/>
      </c>
      <c r="S727" s="27">
        <f>VLOOKUP($B727, Paste!$W$3:$Z$10064, IF($H$4="Cap Hit",3, IF($H$4="AAV", 4, 2)), FALSE)</f>
        <v>2</v>
      </c>
      <c r="T727" s="11" t="str">
        <f>IF(ISERROR(VLOOKUP(B727, Paste!$Q$3:$Q$245, 1, FALSE)), "", VLOOKUP(B727, Paste!$Q$3:$R$245, 2, FALSE))</f>
        <v/>
      </c>
      <c r="U727" s="18" t="str">
        <f>IF(VLOOKUP(B727, 'Points&amp;Potential'!$B$7:$O$943, 14, FALSE)=0, "", VLOOKUP(B727, 'Points&amp;Potential'!$B$7:$O$943, 14, FALSE))</f>
        <v/>
      </c>
      <c r="V727" s="7" t="str">
        <f>IF(ISERROR(VLOOKUP(B727, Paste!$T$3:$T$1045, 1, FALSE)), "", VLOOKUP(B727, Paste!$T$3:$U$1144, 2, FALSE))</f>
        <v/>
      </c>
    </row>
    <row r="728" spans="1:22">
      <c r="A728" s="11">
        <v>722</v>
      </c>
      <c r="B728" s="67" t="s">
        <v>752</v>
      </c>
      <c r="C728" s="11">
        <f>VLOOKUP(B728, Paste!$AG$3:$AH$2083, 2, FALSE)</f>
        <v>28</v>
      </c>
      <c r="D728" s="11" t="str">
        <f>VLOOKUP($B728, Paste!$A$3:$H$933, 6, FALSE)</f>
        <v>LD</v>
      </c>
      <c r="E728" s="11" t="str">
        <f>IFERROR(VLOOKUP($B728, Paste!$J$3:$L$933, 3, FALSE), "")</f>
        <v/>
      </c>
      <c r="F728" s="11" t="str">
        <f>IFERROR(VLOOKUP($B728, Paste!$J$3:$L$933, 2, FALSE), "")</f>
        <v/>
      </c>
      <c r="G728" s="11" t="str">
        <f>VLOOKUP($B728, Paste!$A$3:$H$933, 8, FALSE)</f>
        <v>UFA</v>
      </c>
      <c r="H728" s="71">
        <f>VLOOKUP($B728, Paste!$A$3:$H$933, 2, FALSE)</f>
        <v>52.666666666666664</v>
      </c>
      <c r="I728" s="71">
        <f>VLOOKUP($B728, Paste!$A$3:$H$933, 3, FALSE)</f>
        <v>2.624982329473375</v>
      </c>
      <c r="J728" s="71">
        <f t="shared" si="11"/>
        <v>4.3999149205266228</v>
      </c>
      <c r="K728" s="71">
        <f>VLOOKUP($B728, Paste!$A$3:$H$933, 4, FALSE)</f>
        <v>7.0248972499999978</v>
      </c>
      <c r="L728" s="11" t="str">
        <f>IF(ISBLANK(VLOOKUP(B728, 'SOG&amp;PlusMinus'!$B$7:$E$912, 3, FALSE)), "", VLOOKUP(B728,'SOG&amp;PlusMinus'!$B$7:$E$912, 3, FALSE))</f>
        <v>C</v>
      </c>
      <c r="M728" s="11" t="str">
        <f>IF(ISBLANK(VLOOKUP(B728, 'SOG&amp;PlusMinus'!$B$7:$E$912, 4, FALSE)), "", VLOOKUP(B728, 'SOG&amp;PlusMinus'!$B$7:$E$912, 4, FALSE))</f>
        <v/>
      </c>
      <c r="N728" s="71">
        <f>VLOOKUP($B728, Paste!$A$3:$H$933, 5, FALSE)</f>
        <v>19.403508771929822</v>
      </c>
      <c r="O728" s="11" t="str">
        <f>IF(ISERROR(VLOOKUP(B728, Paste!$AB$3:$AE$2349, 3, FALSE)), "", VLOOKUP(B728, Paste!$AB$3:$AE$2349, 3, FALSE))</f>
        <v/>
      </c>
      <c r="P728" s="11" t="str">
        <f>IF(ISERROR(VLOOKUP(B728, Paste!$AB$3:$AC$2343, 2, FALSE)), "", VLOOKUP(B728, Paste!$AB$3:$AC$2343, 2, FALSE))</f>
        <v/>
      </c>
      <c r="Q728" s="11" t="str">
        <f>IF(ISERROR(VLOOKUP(B728, Paste!$AB$3:$AE$2349, 4, FALSE)), "", VLOOKUP(B728, Paste!$AB$3:$AE$2349, 4, FALSE))</f>
        <v/>
      </c>
      <c r="R728" s="11" t="str">
        <f>IF(ISERROR(VLOOKUP(B728, Paste!$N$3:$N$250, 1, FALSE)), "", VLOOKUP(B728, Paste!$N$3:$O$250, 2, FALSE))</f>
        <v/>
      </c>
      <c r="S728" s="27" t="e">
        <f>VLOOKUP($B728, Paste!$W$3:$Z$10064, IF($H$4="Cap Hit",3, IF($H$4="AAV", 4, 2)), FALSE)</f>
        <v>#N/A</v>
      </c>
      <c r="T728" s="11" t="str">
        <f>IF(ISERROR(VLOOKUP(B728, Paste!$Q$3:$Q$245, 1, FALSE)), "", VLOOKUP(B728, Paste!$Q$3:$R$245, 2, FALSE))</f>
        <v/>
      </c>
      <c r="U728" s="18" t="str">
        <f>IF(VLOOKUP(B728, 'Points&amp;Potential'!$B$7:$O$943, 14, FALSE)=0, "", VLOOKUP(B728, 'Points&amp;Potential'!$B$7:$O$943, 14, FALSE))</f>
        <v/>
      </c>
      <c r="V728" s="7" t="str">
        <f>IF(ISERROR(VLOOKUP(B728, Paste!$T$3:$T$1045, 1, FALSE)), "", VLOOKUP(B728, Paste!$T$3:$U$1144, 2, FALSE))</f>
        <v/>
      </c>
    </row>
    <row r="729" spans="1:22">
      <c r="A729" s="11">
        <v>723</v>
      </c>
      <c r="B729" s="67" t="s">
        <v>753</v>
      </c>
      <c r="C729" s="11">
        <f>VLOOKUP(B729, Paste!$AG$3:$AH$2083, 2, FALSE)</f>
        <v>23</v>
      </c>
      <c r="D729" s="11" t="str">
        <f>VLOOKUP($B729, Paste!$A$3:$H$933, 6, FALSE)</f>
        <v>C</v>
      </c>
      <c r="E729" s="11" t="str">
        <f>IFERROR(VLOOKUP($B729, Paste!$J$3:$L$933, 3, FALSE), "")</f>
        <v/>
      </c>
      <c r="F729" s="11" t="str">
        <f>IFERROR(VLOOKUP($B729, Paste!$J$3:$L$933, 2, FALSE), "")</f>
        <v/>
      </c>
      <c r="G729" s="11" t="str">
        <f>VLOOKUP($B729, Paste!$A$3:$H$933, 8, FALSE)</f>
        <v>SJS</v>
      </c>
      <c r="H729" s="71">
        <f>VLOOKUP($B729, Paste!$A$3:$H$933, 2, FALSE)</f>
        <v>62</v>
      </c>
      <c r="I729" s="71">
        <f>VLOOKUP($B729, Paste!$A$3:$H$933, 3, FALSE)</f>
        <v>4.3400000000000007</v>
      </c>
      <c r="J729" s="71">
        <f t="shared" si="11"/>
        <v>2.6175624999999991</v>
      </c>
      <c r="K729" s="71">
        <f>VLOOKUP($B729, Paste!$A$3:$H$933, 4, FALSE)</f>
        <v>6.9575624999999999</v>
      </c>
      <c r="L729" s="11" t="str">
        <f>IF(ISBLANK(VLOOKUP(B729, 'SOG&amp;PlusMinus'!$B$7:$E$912, 3, FALSE)), "", VLOOKUP(B729,'SOG&amp;PlusMinus'!$B$7:$E$912, 3, FALSE))</f>
        <v>C</v>
      </c>
      <c r="M729" s="11" t="str">
        <f>IF(ISBLANK(VLOOKUP(B729, 'SOG&amp;PlusMinus'!$B$7:$E$912, 4, FALSE)), "", VLOOKUP(B729, 'SOG&amp;PlusMinus'!$B$7:$E$912, 4, FALSE))</f>
        <v/>
      </c>
      <c r="N729" s="71">
        <f>VLOOKUP($B729, Paste!$A$3:$H$933, 5, FALSE)</f>
        <v>45.73770491803279</v>
      </c>
      <c r="O729" s="11">
        <f>IF(ISERROR(VLOOKUP(B729, Paste!$AB$3:$AE$2349, 3, FALSE)), "", VLOOKUP(B729, Paste!$AB$3:$AE$2349, 3, FALSE))</f>
        <v>155</v>
      </c>
      <c r="P729" s="11">
        <f>IF(ISERROR(VLOOKUP(B729, Paste!$AB$3:$AC$2343, 2, FALSE)), "", VLOOKUP(B729, Paste!$AB$3:$AC$2343, 2, FALSE))</f>
        <v>32</v>
      </c>
      <c r="Q729" s="11">
        <f>IF(ISERROR(VLOOKUP(B729, Paste!$AB$3:$AE$2349, 4, FALSE)), "", VLOOKUP(B729, Paste!$AB$3:$AE$2349, 4, FALSE))</f>
        <v>50</v>
      </c>
      <c r="R729" s="11" t="str">
        <f>IF(ISERROR(VLOOKUP(B729, Paste!$N$3:$N$250, 1, FALSE)), "", VLOOKUP(B729, Paste!$N$3:$O$250, 2, FALSE))</f>
        <v/>
      </c>
      <c r="S729" s="27">
        <f>VLOOKUP($B729, Paste!$W$3:$Z$10064, IF($H$4="Cap Hit",3, IF($H$4="AAV", 4, 2)), FALSE)</f>
        <v>2.35</v>
      </c>
      <c r="T729" s="11" t="str">
        <f>IF(ISERROR(VLOOKUP(B729, Paste!$Q$3:$Q$245, 1, FALSE)), "", VLOOKUP(B729, Paste!$Q$3:$R$245, 2, FALSE))</f>
        <v/>
      </c>
      <c r="U729" s="18" t="str">
        <f>IF(VLOOKUP(B729, 'Points&amp;Potential'!$B$7:$O$943, 14, FALSE)=0, "", VLOOKUP(B729, 'Points&amp;Potential'!$B$7:$O$943, 14, FALSE))</f>
        <v/>
      </c>
      <c r="V729" s="7" t="str">
        <f>IF(ISERROR(VLOOKUP(B729, Paste!$T$3:$T$1045, 1, FALSE)), "", VLOOKUP(B729, Paste!$T$3:$U$1144, 2, FALSE))</f>
        <v/>
      </c>
    </row>
    <row r="730" spans="1:22">
      <c r="A730" s="11">
        <v>724</v>
      </c>
      <c r="B730" s="67" t="s">
        <v>754</v>
      </c>
      <c r="C730" s="11">
        <f>VLOOKUP(B730, Paste!$AG$3:$AH$2083, 2, FALSE)</f>
        <v>25.2</v>
      </c>
      <c r="D730" s="11" t="str">
        <f>VLOOKUP($B730, Paste!$A$3:$H$933, 6, FALSE)</f>
        <v>C</v>
      </c>
      <c r="E730" s="11">
        <f>IFERROR(VLOOKUP($B730, Paste!$J$3:$L$933, 3, FALSE), "")</f>
        <v>40</v>
      </c>
      <c r="F730" s="11">
        <f>IFERROR(VLOOKUP($B730, Paste!$J$3:$L$933, 2, FALSE), "")</f>
        <v>58</v>
      </c>
      <c r="G730" s="11" t="str">
        <f>VLOOKUP($B730, Paste!$A$3:$H$933, 8, FALSE)</f>
        <v>FLA</v>
      </c>
      <c r="H730" s="71">
        <f>VLOOKUP($B730, Paste!$A$3:$H$933, 2, FALSE)</f>
        <v>38</v>
      </c>
      <c r="I730" s="71">
        <f>VLOOKUP($B730, Paste!$A$3:$H$933, 3, FALSE)</f>
        <v>3.5414009164009164</v>
      </c>
      <c r="J730" s="71">
        <f t="shared" si="11"/>
        <v>3.2801302919324167</v>
      </c>
      <c r="K730" s="71">
        <f>VLOOKUP($B730, Paste!$A$3:$H$933, 4, FALSE)</f>
        <v>6.821531208333333</v>
      </c>
      <c r="L730" s="11" t="str">
        <f>IF(ISBLANK(VLOOKUP(B730, 'SOG&amp;PlusMinus'!$B$7:$E$912, 3, FALSE)), "", VLOOKUP(B730,'SOG&amp;PlusMinus'!$B$7:$E$912, 3, FALSE))</f>
        <v>C</v>
      </c>
      <c r="M730" s="11" t="str">
        <f>IF(ISBLANK(VLOOKUP(B730, 'SOG&amp;PlusMinus'!$B$7:$E$912, 4, FALSE)), "", VLOOKUP(B730, 'SOG&amp;PlusMinus'!$B$7:$E$912, 4, FALSE))</f>
        <v/>
      </c>
      <c r="N730" s="71">
        <f>VLOOKUP($B730, Paste!$A$3:$H$933, 5, FALSE)</f>
        <v>18.654545454545456</v>
      </c>
      <c r="O730" s="11">
        <f>IF(ISERROR(VLOOKUP(B730, Paste!$AB$3:$AE$2349, 3, FALSE)), "", VLOOKUP(B730, Paste!$AB$3:$AE$2349, 3, FALSE))</f>
        <v>51</v>
      </c>
      <c r="P730" s="11">
        <f>IF(ISERROR(VLOOKUP(B730, Paste!$AB$3:$AC$2343, 2, FALSE)), "", VLOOKUP(B730, Paste!$AB$3:$AC$2343, 2, FALSE))</f>
        <v>32</v>
      </c>
      <c r="Q730" s="11">
        <f>IF(ISERROR(VLOOKUP(B730, Paste!$AB$3:$AE$2349, 4, FALSE)), "", VLOOKUP(B730, Paste!$AB$3:$AE$2349, 4, FALSE))</f>
        <v>38</v>
      </c>
      <c r="R730" s="11">
        <f>IF(ISERROR(VLOOKUP(B730, Paste!$N$3:$N$250, 1, FALSE)), "", VLOOKUP(B730, Paste!$N$3:$O$250, 2, FALSE))</f>
        <v>35</v>
      </c>
      <c r="S730" s="27">
        <f>VLOOKUP($B730, Paste!$W$3:$Z$10064, IF($H$4="Cap Hit",3, IF($H$4="AAV", 4, 2)), FALSE)</f>
        <v>0.85</v>
      </c>
      <c r="T730" s="11" t="str">
        <f>IF(ISERROR(VLOOKUP(B730, Paste!$Q$3:$Q$245, 1, FALSE)), "", VLOOKUP(B730, Paste!$Q$3:$R$245, 2, FALSE))</f>
        <v/>
      </c>
      <c r="U730" s="18" t="str">
        <f>IF(VLOOKUP(B730, 'Points&amp;Potential'!$B$7:$O$943, 14, FALSE)=0, "", VLOOKUP(B730, 'Points&amp;Potential'!$B$7:$O$943, 14, FALSE))</f>
        <v/>
      </c>
      <c r="V730" s="7" t="str">
        <f>IF(ISERROR(VLOOKUP(B730, Paste!$T$3:$T$1045, 1, FALSE)), "", VLOOKUP(B730, Paste!$T$3:$U$1144, 2, FALSE))</f>
        <v/>
      </c>
    </row>
    <row r="731" spans="1:22">
      <c r="A731" s="11">
        <v>725</v>
      </c>
      <c r="B731" s="67" t="s">
        <v>755</v>
      </c>
      <c r="C731" s="11">
        <f>VLOOKUP(B731, Paste!$AG$3:$AH$2083, 2, FALSE)</f>
        <v>27.7</v>
      </c>
      <c r="D731" s="11" t="str">
        <f>VLOOKUP($B731, Paste!$A$3:$H$933, 6, FALSE)</f>
        <v>LD</v>
      </c>
      <c r="E731" s="11" t="str">
        <f>IFERROR(VLOOKUP($B731, Paste!$J$3:$L$933, 3, FALSE), "")</f>
        <v/>
      </c>
      <c r="F731" s="11" t="str">
        <f>IFERROR(VLOOKUP($B731, Paste!$J$3:$L$933, 2, FALSE), "")</f>
        <v/>
      </c>
      <c r="G731" s="11" t="str">
        <f>VLOOKUP($B731, Paste!$A$3:$H$933, 8, FALSE)</f>
        <v>PHI</v>
      </c>
      <c r="H731" s="71">
        <f>VLOOKUP($B731, Paste!$A$3:$H$933, 2, FALSE)</f>
        <v>73.666666666666671</v>
      </c>
      <c r="I731" s="71">
        <f>VLOOKUP($B731, Paste!$A$3:$H$933, 3, FALSE)</f>
        <v>0.73932663138749044</v>
      </c>
      <c r="J731" s="71">
        <f t="shared" si="11"/>
        <v>6.0799112486125093</v>
      </c>
      <c r="K731" s="71">
        <f>VLOOKUP($B731, Paste!$A$3:$H$933, 4, FALSE)</f>
        <v>6.8192378799999993</v>
      </c>
      <c r="L731" s="11" t="str">
        <f>IF(ISBLANK(VLOOKUP(B731, 'SOG&amp;PlusMinus'!$B$7:$E$912, 3, FALSE)), "", VLOOKUP(B731,'SOG&amp;PlusMinus'!$B$7:$E$912, 3, FALSE))</f>
        <v>C</v>
      </c>
      <c r="M731" s="11" t="str">
        <f>IF(ISBLANK(VLOOKUP(B731, 'SOG&amp;PlusMinus'!$B$7:$E$912, 4, FALSE)), "", VLOOKUP(B731, 'SOG&amp;PlusMinus'!$B$7:$E$912, 4, FALSE))</f>
        <v/>
      </c>
      <c r="N731" s="71">
        <f>VLOOKUP($B731, Paste!$A$3:$H$933, 5, FALSE)</f>
        <v>53.45116279069768</v>
      </c>
      <c r="O731" s="11">
        <f>IF(ISERROR(VLOOKUP(B731, Paste!$AB$3:$AE$2349, 3, FALSE)), "", VLOOKUP(B731, Paste!$AB$3:$AE$2349, 3, FALSE))</f>
        <v>206</v>
      </c>
      <c r="P731" s="11">
        <f>IF(ISERROR(VLOOKUP(B731, Paste!$AB$3:$AC$2343, 2, FALSE)), "", VLOOKUP(B731, Paste!$AB$3:$AC$2343, 2, FALSE))</f>
        <v>112</v>
      </c>
      <c r="Q731" s="11">
        <f>IF(ISERROR(VLOOKUP(B731, Paste!$AB$3:$AE$2349, 4, FALSE)), "", VLOOKUP(B731, Paste!$AB$3:$AE$2349, 4, FALSE))</f>
        <v>59</v>
      </c>
      <c r="R731" s="11" t="str">
        <f>IF(ISERROR(VLOOKUP(B731, Paste!$N$3:$N$250, 1, FALSE)), "", VLOOKUP(B731, Paste!$N$3:$O$250, 2, FALSE))</f>
        <v/>
      </c>
      <c r="S731" s="27">
        <f>VLOOKUP($B731, Paste!$W$3:$Z$10064, IF($H$4="Cap Hit",3, IF($H$4="AAV", 4, 2)), FALSE)</f>
        <v>1.35</v>
      </c>
      <c r="T731" s="11" t="str">
        <f>IF(ISERROR(VLOOKUP(B731, Paste!$Q$3:$Q$245, 1, FALSE)), "", VLOOKUP(B731, Paste!$Q$3:$R$245, 2, FALSE))</f>
        <v/>
      </c>
      <c r="U731" s="18" t="str">
        <f>IF(VLOOKUP(B731, 'Points&amp;Potential'!$B$7:$O$943, 14, FALSE)=0, "", VLOOKUP(B731, 'Points&amp;Potential'!$B$7:$O$943, 14, FALSE))</f>
        <v/>
      </c>
      <c r="V731" s="7" t="str">
        <f>IF(ISERROR(VLOOKUP(B731, Paste!$T$3:$T$1045, 1, FALSE)), "", VLOOKUP(B731, Paste!$T$3:$U$1144, 2, FALSE))</f>
        <v/>
      </c>
    </row>
    <row r="732" spans="1:22">
      <c r="A732" s="11">
        <v>726</v>
      </c>
      <c r="B732" s="67" t="s">
        <v>756</v>
      </c>
      <c r="C732" s="11">
        <f>VLOOKUP(B732, Paste!$AG$3:$AH$2083, 2, FALSE)</f>
        <v>30.1</v>
      </c>
      <c r="D732" s="11" t="str">
        <f>VLOOKUP($B732, Paste!$A$3:$H$933, 6, FALSE)</f>
        <v>C</v>
      </c>
      <c r="E732" s="11" t="str">
        <f>IFERROR(VLOOKUP($B732, Paste!$J$3:$L$933, 3, FALSE), "")</f>
        <v/>
      </c>
      <c r="F732" s="11" t="str">
        <f>IFERROR(VLOOKUP($B732, Paste!$J$3:$L$933, 2, FALSE), "")</f>
        <v/>
      </c>
      <c r="G732" s="11" t="str">
        <f>VLOOKUP($B732, Paste!$A$3:$H$933, 8, FALSE)</f>
        <v>UFA</v>
      </c>
      <c r="H732" s="71">
        <f>VLOOKUP($B732, Paste!$A$3:$H$933, 2, FALSE)</f>
        <v>31.333333333333332</v>
      </c>
      <c r="I732" s="71">
        <f>VLOOKUP($B732, Paste!$A$3:$H$933, 3, FALSE)</f>
        <v>1.4124394218902523</v>
      </c>
      <c r="J732" s="71">
        <f t="shared" si="11"/>
        <v>5.3577842656097472</v>
      </c>
      <c r="K732" s="71">
        <f>VLOOKUP($B732, Paste!$A$3:$H$933, 4, FALSE)</f>
        <v>6.7702236874999997</v>
      </c>
      <c r="L732" s="11" t="str">
        <f>IF(ISBLANK(VLOOKUP(B732, 'SOG&amp;PlusMinus'!$B$7:$E$912, 3, FALSE)), "", VLOOKUP(B732,'SOG&amp;PlusMinus'!$B$7:$E$912, 3, FALSE))</f>
        <v>C</v>
      </c>
      <c r="M732" s="11" t="str">
        <f>IF(ISBLANK(VLOOKUP(B732, 'SOG&amp;PlusMinus'!$B$7:$E$912, 4, FALSE)), "", VLOOKUP(B732, 'SOG&amp;PlusMinus'!$B$7:$E$912, 4, FALSE))</f>
        <v/>
      </c>
      <c r="N732" s="71">
        <f>VLOOKUP($B732, Paste!$A$3:$H$933, 5, FALSE)</f>
        <v>17.09090909090909</v>
      </c>
      <c r="O732" s="11" t="str">
        <f>IF(ISERROR(VLOOKUP(B732, Paste!$AB$3:$AE$2349, 3, FALSE)), "", VLOOKUP(B732, Paste!$AB$3:$AE$2349, 3, FALSE))</f>
        <v/>
      </c>
      <c r="P732" s="11" t="str">
        <f>IF(ISERROR(VLOOKUP(B732, Paste!$AB$3:$AC$2343, 2, FALSE)), "", VLOOKUP(B732, Paste!$AB$3:$AC$2343, 2, FALSE))</f>
        <v/>
      </c>
      <c r="Q732" s="11" t="str">
        <f>IF(ISERROR(VLOOKUP(B732, Paste!$AB$3:$AE$2349, 4, FALSE)), "", VLOOKUP(B732, Paste!$AB$3:$AE$2349, 4, FALSE))</f>
        <v/>
      </c>
      <c r="R732" s="11" t="str">
        <f>IF(ISERROR(VLOOKUP(B732, Paste!$N$3:$N$250, 1, FALSE)), "", VLOOKUP(B732, Paste!$N$3:$O$250, 2, FALSE))</f>
        <v/>
      </c>
      <c r="S732" s="27" t="e">
        <f>VLOOKUP($B732, Paste!$W$3:$Z$10064, IF($H$4="Cap Hit",3, IF($H$4="AAV", 4, 2)), FALSE)</f>
        <v>#N/A</v>
      </c>
      <c r="T732" s="11" t="str">
        <f>IF(ISERROR(VLOOKUP(B732, Paste!$Q$3:$Q$245, 1, FALSE)), "", VLOOKUP(B732, Paste!$Q$3:$R$245, 2, FALSE))</f>
        <v/>
      </c>
      <c r="U732" s="18" t="str">
        <f>IF(VLOOKUP(B732, 'Points&amp;Potential'!$B$7:$O$943, 14, FALSE)=0, "", VLOOKUP(B732, 'Points&amp;Potential'!$B$7:$O$943, 14, FALSE))</f>
        <v/>
      </c>
      <c r="V732" s="7" t="str">
        <f>IF(ISERROR(VLOOKUP(B732, Paste!$T$3:$T$1045, 1, FALSE)), "", VLOOKUP(B732, Paste!$T$3:$U$1144, 2, FALSE))</f>
        <v/>
      </c>
    </row>
    <row r="733" spans="1:22">
      <c r="A733" s="11">
        <v>727</v>
      </c>
      <c r="B733" s="67" t="s">
        <v>757</v>
      </c>
      <c r="C733" s="11">
        <f>VLOOKUP(B733, Paste!$AG$3:$AH$2083, 2, FALSE)</f>
        <v>33.6</v>
      </c>
      <c r="D733" s="11" t="str">
        <f>VLOOKUP($B733, Paste!$A$3:$H$933, 6, FALSE)</f>
        <v>RD</v>
      </c>
      <c r="E733" s="11" t="str">
        <f>IFERROR(VLOOKUP($B733, Paste!$J$3:$L$933, 3, FALSE), "")</f>
        <v/>
      </c>
      <c r="F733" s="11" t="str">
        <f>IFERROR(VLOOKUP($B733, Paste!$J$3:$L$933, 2, FALSE), "")</f>
        <v/>
      </c>
      <c r="G733" s="11" t="str">
        <f>VLOOKUP($B733, Paste!$A$3:$H$933, 8, FALSE)</f>
        <v>UFA</v>
      </c>
      <c r="H733" s="71">
        <f>VLOOKUP($B733, Paste!$A$3:$H$933, 2, FALSE)</f>
        <v>43.333333333333336</v>
      </c>
      <c r="I733" s="71">
        <f>VLOOKUP($B733, Paste!$A$3:$H$933, 3, FALSE)</f>
        <v>1.9963215559976002</v>
      </c>
      <c r="J733" s="71">
        <f t="shared" si="11"/>
        <v>4.6788534440024003</v>
      </c>
      <c r="K733" s="71">
        <f>VLOOKUP($B733, Paste!$A$3:$H$933, 4, FALSE)</f>
        <v>6.6751750000000003</v>
      </c>
      <c r="L733" s="11" t="str">
        <f>IF(ISBLANK(VLOOKUP(B733, 'SOG&amp;PlusMinus'!$B$7:$E$912, 3, FALSE)), "", VLOOKUP(B733,'SOG&amp;PlusMinus'!$B$7:$E$912, 3, FALSE))</f>
        <v>C</v>
      </c>
      <c r="M733" s="11" t="str">
        <f>IF(ISBLANK(VLOOKUP(B733, 'SOG&amp;PlusMinus'!$B$7:$E$912, 4, FALSE)), "", VLOOKUP(B733, 'SOG&amp;PlusMinus'!$B$7:$E$912, 4, FALSE))</f>
        <v/>
      </c>
      <c r="N733" s="71">
        <f>VLOOKUP($B733, Paste!$A$3:$H$933, 5, FALSE)</f>
        <v>24.462365591397852</v>
      </c>
      <c r="O733" s="11" t="str">
        <f>IF(ISERROR(VLOOKUP(B733, Paste!$AB$3:$AE$2349, 3, FALSE)), "", VLOOKUP(B733, Paste!$AB$3:$AE$2349, 3, FALSE))</f>
        <v/>
      </c>
      <c r="P733" s="11" t="str">
        <f>IF(ISERROR(VLOOKUP(B733, Paste!$AB$3:$AC$2343, 2, FALSE)), "", VLOOKUP(B733, Paste!$AB$3:$AC$2343, 2, FALSE))</f>
        <v/>
      </c>
      <c r="Q733" s="11" t="str">
        <f>IF(ISERROR(VLOOKUP(B733, Paste!$AB$3:$AE$2349, 4, FALSE)), "", VLOOKUP(B733, Paste!$AB$3:$AE$2349, 4, FALSE))</f>
        <v/>
      </c>
      <c r="R733" s="11" t="str">
        <f>IF(ISERROR(VLOOKUP(B733, Paste!$N$3:$N$250, 1, FALSE)), "", VLOOKUP(B733, Paste!$N$3:$O$250, 2, FALSE))</f>
        <v/>
      </c>
      <c r="S733" s="27" t="e">
        <f>VLOOKUP($B733, Paste!$W$3:$Z$10064, IF($H$4="Cap Hit",3, IF($H$4="AAV", 4, 2)), FALSE)</f>
        <v>#N/A</v>
      </c>
      <c r="T733" s="11" t="str">
        <f>IF(ISERROR(VLOOKUP(B733, Paste!$Q$3:$Q$245, 1, FALSE)), "", VLOOKUP(B733, Paste!$Q$3:$R$245, 2, FALSE))</f>
        <v/>
      </c>
      <c r="U733" s="18" t="str">
        <f>IF(VLOOKUP(B733, 'Points&amp;Potential'!$B$7:$O$943, 14, FALSE)=0, "", VLOOKUP(B733, 'Points&amp;Potential'!$B$7:$O$943, 14, FALSE))</f>
        <v/>
      </c>
      <c r="V733" s="7" t="str">
        <f>IF(ISERROR(VLOOKUP(B733, Paste!$T$3:$T$1045, 1, FALSE)), "", VLOOKUP(B733, Paste!$T$3:$U$1144, 2, FALSE))</f>
        <v/>
      </c>
    </row>
    <row r="734" spans="1:22">
      <c r="A734" s="11">
        <v>728</v>
      </c>
      <c r="B734" s="67" t="s">
        <v>758</v>
      </c>
      <c r="C734" s="11">
        <f>VLOOKUP(B734, Paste!$AG$3:$AH$2083, 2, FALSE)</f>
        <v>31.6</v>
      </c>
      <c r="D734" s="11" t="str">
        <f>VLOOKUP($B734, Paste!$A$3:$H$933, 6, FALSE)</f>
        <v>RD</v>
      </c>
      <c r="E734" s="11" t="str">
        <f>IFERROR(VLOOKUP($B734, Paste!$J$3:$L$933, 3, FALSE), "")</f>
        <v/>
      </c>
      <c r="F734" s="11" t="str">
        <f>IFERROR(VLOOKUP($B734, Paste!$J$3:$L$933, 2, FALSE), "")</f>
        <v/>
      </c>
      <c r="G734" s="11" t="str">
        <f>VLOOKUP($B734, Paste!$A$3:$H$933, 8, FALSE)</f>
        <v>UTA</v>
      </c>
      <c r="H734" s="71">
        <f>VLOOKUP($B734, Paste!$A$3:$H$933, 2, FALSE)</f>
        <v>33.333333333333329</v>
      </c>
      <c r="I734" s="71">
        <f>VLOOKUP($B734, Paste!$A$3:$H$933, 3, FALSE)</f>
        <v>1.8437824203755571</v>
      </c>
      <c r="J734" s="71">
        <f t="shared" si="11"/>
        <v>4.7888149314762938</v>
      </c>
      <c r="K734" s="71">
        <f>VLOOKUP($B734, Paste!$A$3:$H$933, 4, FALSE)</f>
        <v>6.6325973518518513</v>
      </c>
      <c r="L734" s="11" t="str">
        <f>IF(ISBLANK(VLOOKUP(B734, 'SOG&amp;PlusMinus'!$B$7:$E$912, 3, FALSE)), "", VLOOKUP(B734,'SOG&amp;PlusMinus'!$B$7:$E$912, 3, FALSE))</f>
        <v>C</v>
      </c>
      <c r="M734" s="11" t="str">
        <f>IF(ISBLANK(VLOOKUP(B734, 'SOG&amp;PlusMinus'!$B$7:$E$912, 4, FALSE)), "", VLOOKUP(B734, 'SOG&amp;PlusMinus'!$B$7:$E$912, 4, FALSE))</f>
        <v/>
      </c>
      <c r="N734" s="71">
        <f>VLOOKUP($B734, Paste!$A$3:$H$933, 5, FALSE)</f>
        <v>6.6666666666666661</v>
      </c>
      <c r="O734" s="11">
        <f>IF(ISERROR(VLOOKUP(B734, Paste!$AB$3:$AE$2349, 3, FALSE)), "", VLOOKUP(B734, Paste!$AB$3:$AE$2349, 3, FALSE))</f>
        <v>20</v>
      </c>
      <c r="P734" s="11">
        <f>IF(ISERROR(VLOOKUP(B734, Paste!$AB$3:$AC$2343, 2, FALSE)), "", VLOOKUP(B734, Paste!$AB$3:$AC$2343, 2, FALSE))</f>
        <v>25</v>
      </c>
      <c r="Q734" s="11">
        <f>IF(ISERROR(VLOOKUP(B734, Paste!$AB$3:$AE$2349, 4, FALSE)), "", VLOOKUP(B734, Paste!$AB$3:$AE$2349, 4, FALSE))</f>
        <v>30</v>
      </c>
      <c r="R734" s="11" t="str">
        <f>IF(ISERROR(VLOOKUP(B734, Paste!$N$3:$N$250, 1, FALSE)), "", VLOOKUP(B734, Paste!$N$3:$O$250, 2, FALSE))</f>
        <v/>
      </c>
      <c r="S734" s="27">
        <f>VLOOKUP($B734, Paste!$W$3:$Z$10064, IF($H$4="Cap Hit",3, IF($H$4="AAV", 4, 2)), FALSE)</f>
        <v>1</v>
      </c>
      <c r="T734" s="11" t="str">
        <f>IF(ISERROR(VLOOKUP(B734, Paste!$Q$3:$Q$245, 1, FALSE)), "", VLOOKUP(B734, Paste!$Q$3:$R$245, 2, FALSE))</f>
        <v/>
      </c>
      <c r="U734" s="18" t="str">
        <f>IF(VLOOKUP(B734, 'Points&amp;Potential'!$B$7:$O$943, 14, FALSE)=0, "", VLOOKUP(B734, 'Points&amp;Potential'!$B$7:$O$943, 14, FALSE))</f>
        <v/>
      </c>
      <c r="V734" s="7" t="str">
        <f>IF(ISERROR(VLOOKUP(B734, Paste!$T$3:$T$1045, 1, FALSE)), "", VLOOKUP(B734, Paste!$T$3:$U$1144, 2, FALSE))</f>
        <v/>
      </c>
    </row>
    <row r="735" spans="1:22">
      <c r="A735" s="11">
        <v>729</v>
      </c>
      <c r="B735" s="67" t="s">
        <v>759</v>
      </c>
      <c r="C735" s="11">
        <f>VLOOKUP(B735, Paste!$AG$3:$AH$2083, 2, FALSE)</f>
        <v>22.1</v>
      </c>
      <c r="D735" s="11" t="str">
        <f>VLOOKUP($B735, Paste!$A$3:$H$933, 6, FALSE)</f>
        <v>RW</v>
      </c>
      <c r="E735" s="11">
        <f>IFERROR(VLOOKUP($B735, Paste!$J$3:$L$933, 3, FALSE), "")</f>
        <v>40</v>
      </c>
      <c r="F735" s="11">
        <f>IFERROR(VLOOKUP($B735, Paste!$J$3:$L$933, 2, FALSE), "")</f>
        <v>68</v>
      </c>
      <c r="G735" s="11" t="str">
        <f>VLOOKUP($B735, Paste!$A$3:$H$933, 8, FALSE)</f>
        <v>NSH</v>
      </c>
      <c r="H735" s="71">
        <f>VLOOKUP($B735, Paste!$A$3:$H$933, 2, FALSE)</f>
        <v>35</v>
      </c>
      <c r="I735" s="71">
        <f>VLOOKUP($B735, Paste!$A$3:$H$933, 3, FALSE)</f>
        <v>3.5</v>
      </c>
      <c r="J735" s="71">
        <f t="shared" si="11"/>
        <v>3.1165190972222225</v>
      </c>
      <c r="K735" s="71">
        <f>VLOOKUP($B735, Paste!$A$3:$H$933, 4, FALSE)</f>
        <v>6.6165190972222225</v>
      </c>
      <c r="L735" s="11" t="str">
        <f>IF(ISBLANK(VLOOKUP(B735, 'SOG&amp;PlusMinus'!$B$7:$E$912, 3, FALSE)), "", VLOOKUP(B735,'SOG&amp;PlusMinus'!$B$7:$E$912, 3, FALSE))</f>
        <v>C</v>
      </c>
      <c r="M735" s="11" t="str">
        <f>IF(ISBLANK(VLOOKUP(B735, 'SOG&amp;PlusMinus'!$B$7:$E$912, 4, FALSE)), "", VLOOKUP(B735, 'SOG&amp;PlusMinus'!$B$7:$E$912, 4, FALSE))</f>
        <v/>
      </c>
      <c r="N735" s="71">
        <f>VLOOKUP($B735, Paste!$A$3:$H$933, 5, FALSE)</f>
        <v>17.5</v>
      </c>
      <c r="O735" s="11">
        <f>IF(ISERROR(VLOOKUP(B735, Paste!$AB$3:$AE$2349, 3, FALSE)), "", VLOOKUP(B735, Paste!$AB$3:$AE$2349, 3, FALSE))</f>
        <v>56</v>
      </c>
      <c r="P735" s="11">
        <f>IF(ISERROR(VLOOKUP(B735, Paste!$AB$3:$AC$2343, 2, FALSE)), "", VLOOKUP(B735, Paste!$AB$3:$AC$2343, 2, FALSE))</f>
        <v>20</v>
      </c>
      <c r="Q735" s="11">
        <f>IF(ISERROR(VLOOKUP(B735, Paste!$AB$3:$AE$2349, 4, FALSE)), "", VLOOKUP(B735, Paste!$AB$3:$AE$2349, 4, FALSE))</f>
        <v>32</v>
      </c>
      <c r="R735" s="11" t="str">
        <f>IF(ISERROR(VLOOKUP(B735, Paste!$N$3:$N$250, 1, FALSE)), "", VLOOKUP(B735, Paste!$N$3:$O$250, 2, FALSE))</f>
        <v/>
      </c>
      <c r="S735" s="27">
        <f>VLOOKUP($B735, Paste!$W$3:$Z$10064, IF($H$4="Cap Hit",3, IF($H$4="AAV", 4, 2)), FALSE)</f>
        <v>1.386666</v>
      </c>
      <c r="T735" s="11" t="str">
        <f>IF(ISERROR(VLOOKUP(B735, Paste!$Q$3:$Q$245, 1, FALSE)), "", VLOOKUP(B735, Paste!$Q$3:$R$245, 2, FALSE))</f>
        <v/>
      </c>
      <c r="U735" s="18" t="str">
        <f>IF(VLOOKUP(B735, 'Points&amp;Potential'!$B$7:$O$943, 14, FALSE)=0, "", VLOOKUP(B735, 'Points&amp;Potential'!$B$7:$O$943, 14, FALSE))</f>
        <v/>
      </c>
      <c r="V735" s="7" t="str">
        <f>IF(ISERROR(VLOOKUP(B735, Paste!$T$3:$T$1045, 1, FALSE)), "", VLOOKUP(B735, Paste!$T$3:$U$1144, 2, FALSE))</f>
        <v>Y</v>
      </c>
    </row>
    <row r="736" spans="1:22">
      <c r="A736" s="11">
        <v>730</v>
      </c>
      <c r="B736" s="67" t="s">
        <v>760</v>
      </c>
      <c r="C736" s="11">
        <f>VLOOKUP(B736, Paste!$AG$3:$AH$2083, 2, FALSE)</f>
        <v>23.4</v>
      </c>
      <c r="D736" s="11" t="str">
        <f>VLOOKUP($B736, Paste!$A$3:$H$933, 6, FALSE)</f>
        <v>RW</v>
      </c>
      <c r="E736" s="11">
        <f>IFERROR(VLOOKUP($B736, Paste!$J$3:$L$933, 3, FALSE), "")</f>
        <v>40</v>
      </c>
      <c r="F736" s="11">
        <f>IFERROR(VLOOKUP($B736, Paste!$J$3:$L$933, 2, FALSE), "")</f>
        <v>68</v>
      </c>
      <c r="G736" s="11" t="str">
        <f>VLOOKUP($B736, Paste!$A$3:$H$933, 8, FALSE)</f>
        <v>COL</v>
      </c>
      <c r="H736" s="71">
        <f>VLOOKUP($B736, Paste!$A$3:$H$933, 2, FALSE)</f>
        <v>34</v>
      </c>
      <c r="I736" s="71">
        <f>VLOOKUP($B736, Paste!$A$3:$H$933, 3, FALSE)</f>
        <v>2.72</v>
      </c>
      <c r="J736" s="71">
        <f t="shared" si="11"/>
        <v>3.8193888482384826</v>
      </c>
      <c r="K736" s="71">
        <f>VLOOKUP($B736, Paste!$A$3:$H$933, 4, FALSE)</f>
        <v>6.5393888482384828</v>
      </c>
      <c r="L736" s="11" t="str">
        <f>IF(ISBLANK(VLOOKUP(B736, 'SOG&amp;PlusMinus'!$B$7:$E$912, 3, FALSE)), "", VLOOKUP(B736,'SOG&amp;PlusMinus'!$B$7:$E$912, 3, FALSE))</f>
        <v>B</v>
      </c>
      <c r="M736" s="11" t="str">
        <f>IF(ISBLANK(VLOOKUP(B736, 'SOG&amp;PlusMinus'!$B$7:$E$912, 4, FALSE)), "", VLOOKUP(B736, 'SOG&amp;PlusMinus'!$B$7:$E$912, 4, FALSE))</f>
        <v/>
      </c>
      <c r="N736" s="71">
        <f>VLOOKUP($B736, Paste!$A$3:$H$933, 5, FALSE)</f>
        <v>17</v>
      </c>
      <c r="O736" s="11">
        <f>IF(ISERROR(VLOOKUP(B736, Paste!$AB$3:$AE$2349, 3, FALSE)), "", VLOOKUP(B736, Paste!$AB$3:$AE$2349, 3, FALSE))</f>
        <v>14</v>
      </c>
      <c r="P736" s="11">
        <f>IF(ISERROR(VLOOKUP(B736, Paste!$AB$3:$AC$2343, 2, FALSE)), "", VLOOKUP(B736, Paste!$AB$3:$AC$2343, 2, FALSE))</f>
        <v>7</v>
      </c>
      <c r="Q736" s="11">
        <f>IF(ISERROR(VLOOKUP(B736, Paste!$AB$3:$AE$2349, 4, FALSE)), "", VLOOKUP(B736, Paste!$AB$3:$AE$2349, 4, FALSE))</f>
        <v>54</v>
      </c>
      <c r="R736" s="11">
        <f>IF(ISERROR(VLOOKUP(B736, Paste!$N$3:$N$250, 1, FALSE)), "", VLOOKUP(B736, Paste!$N$3:$O$250, 2, FALSE))</f>
        <v>40</v>
      </c>
      <c r="S736" s="27">
        <f>VLOOKUP($B736, Paste!$W$3:$Z$10064, IF($H$4="Cap Hit",3, IF($H$4="AAV", 4, 2)), FALSE)</f>
        <v>0.85</v>
      </c>
      <c r="T736" s="11"/>
      <c r="U736" s="18" t="str">
        <f>IF(VLOOKUP(B736, 'Points&amp;Potential'!$B$7:$O$943, 14, FALSE)=0, "", VLOOKUP(B736, 'Points&amp;Potential'!$B$7:$O$943, 14, FALSE))</f>
        <v/>
      </c>
      <c r="V736" s="7" t="str">
        <f>IF(ISERROR(VLOOKUP(B736, Paste!$T$3:$T$1045, 1, FALSE)), "", VLOOKUP(B736, Paste!$T$3:$U$1144, 2, FALSE))</f>
        <v>Y</v>
      </c>
    </row>
    <row r="737" spans="1:22">
      <c r="A737" s="11">
        <v>731</v>
      </c>
      <c r="B737" s="67" t="s">
        <v>761</v>
      </c>
      <c r="C737" s="11">
        <f>VLOOKUP(B737, Paste!$AG$3:$AH$2083, 2, FALSE)</f>
        <v>21.4</v>
      </c>
      <c r="D737" s="11" t="str">
        <f>VLOOKUP($B737, Paste!$A$3:$H$933, 6, FALSE)</f>
        <v>RD</v>
      </c>
      <c r="E737" s="11">
        <f>IFERROR(VLOOKUP($B737, Paste!$J$3:$L$933, 3, FALSE), "")</f>
        <v>27</v>
      </c>
      <c r="F737" s="11">
        <f>IFERROR(VLOOKUP($B737, Paste!$J$3:$L$933, 2, FALSE), "")</f>
        <v>38</v>
      </c>
      <c r="G737" s="11" t="str">
        <f>VLOOKUP($B737, Paste!$A$3:$H$933, 8, FALSE)</f>
        <v>PHI</v>
      </c>
      <c r="H737" s="71">
        <f>VLOOKUP($B737, Paste!$A$3:$H$933, 2, FALSE)</f>
        <v>42</v>
      </c>
      <c r="I737" s="71">
        <f>VLOOKUP($B737, Paste!$A$3:$H$933, 3, FALSE)</f>
        <v>2.9400000000000004</v>
      </c>
      <c r="J737" s="71">
        <f t="shared" si="11"/>
        <v>3.5070614634146331</v>
      </c>
      <c r="K737" s="71">
        <f>VLOOKUP($B737, Paste!$A$3:$H$933, 4, FALSE)</f>
        <v>6.4470614634146335</v>
      </c>
      <c r="L737" s="11" t="str">
        <f>IF(ISBLANK(VLOOKUP(B737, 'SOG&amp;PlusMinus'!$B$7:$E$912, 3, FALSE)), "", VLOOKUP(B737,'SOG&amp;PlusMinus'!$B$7:$E$912, 3, FALSE))</f>
        <v>C</v>
      </c>
      <c r="M737" s="11" t="str">
        <f>IF(ISBLANK(VLOOKUP(B737, 'SOG&amp;PlusMinus'!$B$7:$E$912, 4, FALSE)), "", VLOOKUP(B737, 'SOG&amp;PlusMinus'!$B$7:$E$912, 4, FALSE))</f>
        <v/>
      </c>
      <c r="N737" s="71">
        <f>VLOOKUP($B737, Paste!$A$3:$H$933, 5, FALSE)</f>
        <v>16.8</v>
      </c>
      <c r="O737" s="11">
        <f>IF(ISERROR(VLOOKUP(B737, Paste!$AB$3:$AE$2349, 3, FALSE)), "", VLOOKUP(B737, Paste!$AB$3:$AE$2349, 3, FALSE))</f>
        <v>46</v>
      </c>
      <c r="P737" s="11">
        <f>IF(ISERROR(VLOOKUP(B737, Paste!$AB$3:$AC$2343, 2, FALSE)), "", VLOOKUP(B737, Paste!$AB$3:$AC$2343, 2, FALSE))</f>
        <v>42</v>
      </c>
      <c r="Q737" s="11">
        <f>IF(ISERROR(VLOOKUP(B737, Paste!$AB$3:$AE$2349, 4, FALSE)), "", VLOOKUP(B737, Paste!$AB$3:$AE$2349, 4, FALSE))</f>
        <v>50</v>
      </c>
      <c r="R737" s="11" t="str">
        <f>IF(ISERROR(VLOOKUP(B737, Paste!$N$3:$N$250, 1, FALSE)), "", VLOOKUP(B737, Paste!$N$3:$O$250, 2, FALSE))</f>
        <v/>
      </c>
      <c r="S737" s="27">
        <f>VLOOKUP($B737, Paste!$W$3:$Z$10064, IF($H$4="Cap Hit",3, IF($H$4="AAV", 4, 2)), FALSE)</f>
        <v>1.136666</v>
      </c>
      <c r="T737" s="11" t="str">
        <f>IF(ISERROR(VLOOKUP(B737, Paste!$Q$3:$Q$245, 1, FALSE)), "", VLOOKUP(B737, Paste!$Q$3:$R$245, 2, FALSE))</f>
        <v/>
      </c>
      <c r="U737" s="18" t="str">
        <f>IF(VLOOKUP(B737, 'Points&amp;Potential'!$B$7:$O$943, 14, FALSE)=0, "", VLOOKUP(B737, 'Points&amp;Potential'!$B$7:$O$943, 14, FALSE))</f>
        <v/>
      </c>
      <c r="V737" s="7" t="str">
        <f>IF(ISERROR(VLOOKUP(B737, Paste!$T$3:$T$1045, 1, FALSE)), "", VLOOKUP(B737, Paste!$T$3:$U$1144, 2, FALSE))</f>
        <v>Y</v>
      </c>
    </row>
    <row r="738" spans="1:22">
      <c r="A738" s="11">
        <v>732</v>
      </c>
      <c r="B738" s="67" t="s">
        <v>762</v>
      </c>
      <c r="C738" s="11">
        <f>VLOOKUP(B738, Paste!$AG$3:$AH$2083, 2, FALSE)</f>
        <v>27</v>
      </c>
      <c r="D738" s="11" t="str">
        <f>VLOOKUP($B738, Paste!$A$3:$H$933, 6, FALSE)</f>
        <v>LD</v>
      </c>
      <c r="E738" s="11" t="str">
        <f>IFERROR(VLOOKUP($B738, Paste!$J$3:$L$933, 3, FALSE), "")</f>
        <v/>
      </c>
      <c r="F738" s="11" t="str">
        <f>IFERROR(VLOOKUP($B738, Paste!$J$3:$L$933, 2, FALSE), "")</f>
        <v/>
      </c>
      <c r="G738" s="11" t="str">
        <f>VLOOKUP($B738, Paste!$A$3:$H$933, 8, FALSE)</f>
        <v>UFA</v>
      </c>
      <c r="H738" s="71">
        <f>VLOOKUP($B738, Paste!$A$3:$H$933, 2, FALSE)</f>
        <v>45.333333333333336</v>
      </c>
      <c r="I738" s="71">
        <f>VLOOKUP($B738, Paste!$A$3:$H$933, 3, FALSE)</f>
        <v>1.9401480539847049</v>
      </c>
      <c r="J738" s="71">
        <f t="shared" si="11"/>
        <v>4.4790425015708522</v>
      </c>
      <c r="K738" s="71">
        <f>VLOOKUP($B738, Paste!$A$3:$H$933, 4, FALSE)</f>
        <v>6.4191905555555575</v>
      </c>
      <c r="L738" s="11" t="str">
        <f>IF(ISBLANK(VLOOKUP(B738, 'SOG&amp;PlusMinus'!$B$7:$E$912, 3, FALSE)), "", VLOOKUP(B738,'SOG&amp;PlusMinus'!$B$7:$E$912, 3, FALSE))</f>
        <v>C</v>
      </c>
      <c r="M738" s="11" t="str">
        <f>IF(ISBLANK(VLOOKUP(B738, 'SOG&amp;PlusMinus'!$B$7:$E$912, 4, FALSE)), "", VLOOKUP(B738, 'SOG&amp;PlusMinus'!$B$7:$E$912, 4, FALSE))</f>
        <v/>
      </c>
      <c r="N738" s="71">
        <f>VLOOKUP($B738, Paste!$A$3:$H$933, 5, FALSE)</f>
        <v>23.364102564102563</v>
      </c>
      <c r="O738" s="11" t="str">
        <f>IF(ISERROR(VLOOKUP(B738, Paste!$AB$3:$AE$2349, 3, FALSE)), "", VLOOKUP(B738, Paste!$AB$3:$AE$2349, 3, FALSE))</f>
        <v/>
      </c>
      <c r="P738" s="11" t="str">
        <f>IF(ISERROR(VLOOKUP(B738, Paste!$AB$3:$AC$2343, 2, FALSE)), "", VLOOKUP(B738, Paste!$AB$3:$AC$2343, 2, FALSE))</f>
        <v/>
      </c>
      <c r="Q738" s="11" t="str">
        <f>IF(ISERROR(VLOOKUP(B738, Paste!$AB$3:$AE$2349, 4, FALSE)), "", VLOOKUP(B738, Paste!$AB$3:$AE$2349, 4, FALSE))</f>
        <v/>
      </c>
      <c r="R738" s="11" t="str">
        <f>IF(ISERROR(VLOOKUP(B738, Paste!$N$3:$N$250, 1, FALSE)), "", VLOOKUP(B738, Paste!$N$3:$O$250, 2, FALSE))</f>
        <v/>
      </c>
      <c r="S738" s="27" t="e">
        <f>VLOOKUP($B738, Paste!$W$3:$Z$10064, IF($H$4="Cap Hit",3, IF($H$4="AAV", 4, 2)), FALSE)</f>
        <v>#N/A</v>
      </c>
      <c r="T738" s="11" t="str">
        <f>IF(ISERROR(VLOOKUP(B738, Paste!$Q$3:$Q$245, 1, FALSE)), "", VLOOKUP(B738, Paste!$Q$3:$R$245, 2, FALSE))</f>
        <v/>
      </c>
      <c r="U738" s="18" t="str">
        <f>IF(VLOOKUP(B738, 'Points&amp;Potential'!$B$7:$O$943, 14, FALSE)=0, "", VLOOKUP(B738, 'Points&amp;Potential'!$B$7:$O$943, 14, FALSE))</f>
        <v/>
      </c>
      <c r="V738" s="7" t="str">
        <f>IF(ISERROR(VLOOKUP(B738, Paste!$T$3:$T$1045, 1, FALSE)), "", VLOOKUP(B738, Paste!$T$3:$U$1144, 2, FALSE))</f>
        <v/>
      </c>
    </row>
    <row r="739" spans="1:22">
      <c r="A739" s="11">
        <v>733</v>
      </c>
      <c r="B739" s="67" t="s">
        <v>763</v>
      </c>
      <c r="C739" s="11">
        <f>VLOOKUP(B739, Paste!$AG$3:$AH$2083, 2, FALSE)</f>
        <v>28.2</v>
      </c>
      <c r="D739" s="11" t="str">
        <f>VLOOKUP($B739, Paste!$A$3:$H$933, 6, FALSE)</f>
        <v>RW</v>
      </c>
      <c r="E739" s="11" t="str">
        <f>IFERROR(VLOOKUP($B739, Paste!$J$3:$L$933, 3, FALSE), "")</f>
        <v/>
      </c>
      <c r="F739" s="11" t="str">
        <f>IFERROR(VLOOKUP($B739, Paste!$J$3:$L$933, 2, FALSE), "")</f>
        <v/>
      </c>
      <c r="G739" s="11" t="str">
        <f>VLOOKUP($B739, Paste!$A$3:$H$933, 8, FALSE)</f>
        <v>LAK</v>
      </c>
      <c r="H739" s="71">
        <f>VLOOKUP($B739, Paste!$A$3:$H$933, 2, FALSE)</f>
        <v>28</v>
      </c>
      <c r="I739" s="71">
        <f>VLOOKUP($B739, Paste!$A$3:$H$933, 3, FALSE)</f>
        <v>2.8000000000000003</v>
      </c>
      <c r="J739" s="71">
        <f t="shared" si="11"/>
        <v>3.556387722222222</v>
      </c>
      <c r="K739" s="71">
        <f>VLOOKUP($B739, Paste!$A$3:$H$933, 4, FALSE)</f>
        <v>6.3563877222222223</v>
      </c>
      <c r="L739" s="11" t="str">
        <f>IF(ISBLANK(VLOOKUP(B739, 'SOG&amp;PlusMinus'!$B$7:$E$912, 3, FALSE)), "", VLOOKUP(B739,'SOG&amp;PlusMinus'!$B$7:$E$912, 3, FALSE))</f>
        <v>C</v>
      </c>
      <c r="M739" s="11" t="str">
        <f>IF(ISBLANK(VLOOKUP(B739, 'SOG&amp;PlusMinus'!$B$7:$E$912, 4, FALSE)), "", VLOOKUP(B739, 'SOG&amp;PlusMinus'!$B$7:$E$912, 4, FALSE))</f>
        <v/>
      </c>
      <c r="N739" s="71">
        <f>VLOOKUP($B739, Paste!$A$3:$H$933, 5, FALSE)</f>
        <v>3.531531531531531</v>
      </c>
      <c r="O739" s="11">
        <f>IF(ISERROR(VLOOKUP(B739, Paste!$AB$3:$AE$2349, 3, FALSE)), "", VLOOKUP(B739, Paste!$AB$3:$AE$2349, 3, FALSE))</f>
        <v>31</v>
      </c>
      <c r="P739" s="11">
        <f>IF(ISERROR(VLOOKUP(B739, Paste!$AB$3:$AC$2343, 2, FALSE)), "", VLOOKUP(B739, Paste!$AB$3:$AC$2343, 2, FALSE))</f>
        <v>8</v>
      </c>
      <c r="Q739" s="11">
        <f>IF(ISERROR(VLOOKUP(B739, Paste!$AB$3:$AE$2349, 4, FALSE)), "", VLOOKUP(B739, Paste!$AB$3:$AE$2349, 4, FALSE))</f>
        <v>34</v>
      </c>
      <c r="R739" s="11" t="str">
        <f>IF(ISERROR(VLOOKUP(B739, Paste!$N$3:$N$250, 1, FALSE)), "", VLOOKUP(B739, Paste!$N$3:$O$250, 2, FALSE))</f>
        <v/>
      </c>
      <c r="S739" s="27">
        <f>VLOOKUP($B739, Paste!$W$3:$Z$10064, IF($H$4="Cap Hit",3, IF($H$4="AAV", 4, 2)), FALSE)</f>
        <v>0.875</v>
      </c>
      <c r="T739" s="11" t="str">
        <f>IF(ISERROR(VLOOKUP(B739, Paste!$Q$3:$Q$245, 1, FALSE)), "", VLOOKUP(B739, Paste!$Q$3:$R$245, 2, FALSE))</f>
        <v/>
      </c>
      <c r="U739" s="18" t="str">
        <f>IF(VLOOKUP(B739, 'Points&amp;Potential'!$B$7:$O$943, 14, FALSE)=0, "", VLOOKUP(B739, 'Points&amp;Potential'!$B$7:$O$943, 14, FALSE))</f>
        <v/>
      </c>
      <c r="V739" s="7" t="str">
        <f>IF(ISERROR(VLOOKUP(B739, Paste!$T$3:$T$1045, 1, FALSE)), "", VLOOKUP(B739, Paste!$T$3:$U$1144, 2, FALSE))</f>
        <v/>
      </c>
    </row>
    <row r="740" spans="1:22">
      <c r="A740" s="11">
        <v>734</v>
      </c>
      <c r="B740" s="67" t="s">
        <v>764</v>
      </c>
      <c r="C740" s="11">
        <f>VLOOKUP(B740, Paste!$AG$3:$AH$2083, 2, FALSE)</f>
        <v>23.5</v>
      </c>
      <c r="D740" s="11" t="str">
        <f>VLOOKUP($B740, Paste!$A$3:$H$933, 6, FALSE)</f>
        <v>C</v>
      </c>
      <c r="E740" s="11" t="str">
        <f>IFERROR(VLOOKUP($B740, Paste!$J$3:$L$933, 3, FALSE), "")</f>
        <v/>
      </c>
      <c r="F740" s="11" t="str">
        <f>IFERROR(VLOOKUP($B740, Paste!$J$3:$L$933, 2, FALSE), "")</f>
        <v/>
      </c>
      <c r="G740" s="11" t="str">
        <f>VLOOKUP($B740, Paste!$A$3:$H$933, 8, FALSE)</f>
        <v>BUF</v>
      </c>
      <c r="H740" s="71">
        <f>VLOOKUP($B740, Paste!$A$3:$H$933, 2, FALSE)</f>
        <v>35.5</v>
      </c>
      <c r="I740" s="71">
        <f>VLOOKUP($B740, Paste!$A$3:$H$933, 3, FALSE)</f>
        <v>3.606646171863563</v>
      </c>
      <c r="J740" s="71">
        <f t="shared" si="11"/>
        <v>2.6293405295253249</v>
      </c>
      <c r="K740" s="71">
        <f>VLOOKUP($B740, Paste!$A$3:$H$933, 4, FALSE)</f>
        <v>6.2359867013888879</v>
      </c>
      <c r="L740" s="11" t="str">
        <f>IF(ISBLANK(VLOOKUP(B740, 'SOG&amp;PlusMinus'!$B$7:$E$912, 3, FALSE)), "", VLOOKUP(B740,'SOG&amp;PlusMinus'!$B$7:$E$912, 3, FALSE))</f>
        <v>C</v>
      </c>
      <c r="M740" s="11" t="str">
        <f>IF(ISBLANK(VLOOKUP(B740, 'SOG&amp;PlusMinus'!$B$7:$E$912, 4, FALSE)), "", VLOOKUP(B740, 'SOG&amp;PlusMinus'!$B$7:$E$912, 4, FALSE))</f>
        <v/>
      </c>
      <c r="N740" s="71">
        <f>VLOOKUP($B740, Paste!$A$3:$H$933, 5, FALSE)</f>
        <v>4.26</v>
      </c>
      <c r="O740" s="11">
        <f>IF(ISERROR(VLOOKUP(B740, Paste!$AB$3:$AE$2349, 3, FALSE)), "", VLOOKUP(B740, Paste!$AB$3:$AE$2349, 3, FALSE))</f>
        <v>85</v>
      </c>
      <c r="P740" s="11">
        <f>IF(ISERROR(VLOOKUP(B740, Paste!$AB$3:$AC$2343, 2, FALSE)), "", VLOOKUP(B740, Paste!$AB$3:$AC$2343, 2, FALSE))</f>
        <v>32</v>
      </c>
      <c r="Q740" s="11">
        <f>IF(ISERROR(VLOOKUP(B740, Paste!$AB$3:$AE$2349, 4, FALSE)), "", VLOOKUP(B740, Paste!$AB$3:$AE$2349, 4, FALSE))</f>
        <v>28</v>
      </c>
      <c r="R740" s="11" t="str">
        <f>IF(ISERROR(VLOOKUP(B740, Paste!$N$3:$N$250, 1, FALSE)), "", VLOOKUP(B740, Paste!$N$3:$O$250, 2, FALSE))</f>
        <v/>
      </c>
      <c r="S740" s="27">
        <f>VLOOKUP($B740, Paste!$W$3:$Z$10064, IF($H$4="Cap Hit",3, IF($H$4="AAV", 4, 2)), FALSE)</f>
        <v>0.77500000000000002</v>
      </c>
      <c r="T740" s="11" t="str">
        <f>IF(ISERROR(VLOOKUP(B740, Paste!$Q$3:$Q$245, 1, FALSE)), "", VLOOKUP(B740, Paste!$Q$3:$R$245, 2, FALSE))</f>
        <v/>
      </c>
      <c r="U740" s="18" t="str">
        <f>IF(VLOOKUP(B740, 'Points&amp;Potential'!$B$7:$O$943, 14, FALSE)=0, "", VLOOKUP(B740, 'Points&amp;Potential'!$B$7:$O$943, 14, FALSE))</f>
        <v/>
      </c>
      <c r="V740" s="7" t="str">
        <f>IF(ISERROR(VLOOKUP(B740, Paste!$T$3:$T$1045, 1, FALSE)), "", VLOOKUP(B740, Paste!$T$3:$U$1144, 2, FALSE))</f>
        <v/>
      </c>
    </row>
    <row r="741" spans="1:22">
      <c r="A741" s="11">
        <v>735</v>
      </c>
      <c r="B741" s="67" t="s">
        <v>765</v>
      </c>
      <c r="C741" s="11">
        <f>VLOOKUP(B741, Paste!$AG$3:$AH$2083, 2, FALSE)</f>
        <v>32.200000000000003</v>
      </c>
      <c r="D741" s="11" t="str">
        <f>VLOOKUP($B741, Paste!$A$3:$H$933, 6, FALSE)</f>
        <v>RD</v>
      </c>
      <c r="E741" s="11" t="str">
        <f>IFERROR(VLOOKUP($B741, Paste!$J$3:$L$933, 3, FALSE), "")</f>
        <v/>
      </c>
      <c r="F741" s="11" t="str">
        <f>IFERROR(VLOOKUP($B741, Paste!$J$3:$L$933, 2, FALSE), "")</f>
        <v/>
      </c>
      <c r="G741" s="11" t="str">
        <f>VLOOKUP($B741, Paste!$A$3:$H$933, 8, FALSE)</f>
        <v>NSH</v>
      </c>
      <c r="H741" s="71">
        <f>VLOOKUP($B741, Paste!$A$3:$H$933, 2, FALSE)</f>
        <v>51</v>
      </c>
      <c r="I741" s="71">
        <f>VLOOKUP($B741, Paste!$A$3:$H$933, 3, FALSE)</f>
        <v>0.53427106351634646</v>
      </c>
      <c r="J741" s="71">
        <f t="shared" si="11"/>
        <v>5.6041475864836547</v>
      </c>
      <c r="K741" s="71">
        <f>VLOOKUP($B741, Paste!$A$3:$H$933, 4, FALSE)</f>
        <v>6.1384186500000011</v>
      </c>
      <c r="L741" s="11" t="str">
        <f>IF(ISBLANK(VLOOKUP(B741, 'SOG&amp;PlusMinus'!$B$7:$E$912, 3, FALSE)), "", VLOOKUP(B741,'SOG&amp;PlusMinus'!$B$7:$E$912, 3, FALSE))</f>
        <v>C</v>
      </c>
      <c r="M741" s="11" t="str">
        <f>IF(ISBLANK(VLOOKUP(B741, 'SOG&amp;PlusMinus'!$B$7:$E$912, 4, FALSE)), "", VLOOKUP(B741, 'SOG&amp;PlusMinus'!$B$7:$E$912, 4, FALSE))</f>
        <v/>
      </c>
      <c r="N741" s="71">
        <f>VLOOKUP($B741, Paste!$A$3:$H$933, 5, FALSE)</f>
        <v>31.782608695652172</v>
      </c>
      <c r="O741" s="11">
        <f>IF(ISERROR(VLOOKUP(B741, Paste!$AB$3:$AE$2349, 3, FALSE)), "", VLOOKUP(B741, Paste!$AB$3:$AE$2349, 3, FALSE))</f>
        <v>69</v>
      </c>
      <c r="P741" s="11">
        <f>IF(ISERROR(VLOOKUP(B741, Paste!$AB$3:$AC$2343, 2, FALSE)), "", VLOOKUP(B741, Paste!$AB$3:$AC$2343, 2, FALSE))</f>
        <v>92</v>
      </c>
      <c r="Q741" s="11">
        <f>IF(ISERROR(VLOOKUP(B741, Paste!$AB$3:$AE$2349, 4, FALSE)), "", VLOOKUP(B741, Paste!$AB$3:$AE$2349, 4, FALSE))</f>
        <v>31</v>
      </c>
      <c r="R741" s="11" t="str">
        <f>IF(ISERROR(VLOOKUP(B741, Paste!$N$3:$N$250, 1, FALSE)), "", VLOOKUP(B741, Paste!$N$3:$O$250, 2, FALSE))</f>
        <v/>
      </c>
      <c r="S741" s="27">
        <f>VLOOKUP($B741, Paste!$W$3:$Z$10064, IF($H$4="Cap Hit",3, IF($H$4="AAV", 4, 2)), FALSE)</f>
        <v>3.25</v>
      </c>
      <c r="T741" s="11" t="str">
        <f>IF(ISERROR(VLOOKUP(B741, Paste!$Q$3:$Q$245, 1, FALSE)), "", VLOOKUP(B741, Paste!$Q$3:$R$245, 2, FALSE))</f>
        <v/>
      </c>
      <c r="U741" s="18" t="str">
        <f>IF(VLOOKUP(B741, 'Points&amp;Potential'!$B$7:$O$943, 14, FALSE)=0, "", VLOOKUP(B741, 'Points&amp;Potential'!$B$7:$O$943, 14, FALSE))</f>
        <v/>
      </c>
      <c r="V741" s="7" t="str">
        <f>IF(ISERROR(VLOOKUP(B741, Paste!$T$3:$T$1045, 1, FALSE)), "", VLOOKUP(B741, Paste!$T$3:$U$1144, 2, FALSE))</f>
        <v/>
      </c>
    </row>
    <row r="742" spans="1:22">
      <c r="A742" s="11">
        <v>736</v>
      </c>
      <c r="B742" s="67" t="s">
        <v>766</v>
      </c>
      <c r="C742" s="11">
        <f>VLOOKUP(B742, Paste!$AG$3:$AH$2083, 2, FALSE)</f>
        <v>22.9</v>
      </c>
      <c r="D742" s="11" t="str">
        <f>VLOOKUP($B742, Paste!$A$3:$H$933, 6, FALSE)</f>
        <v>RW</v>
      </c>
      <c r="E742" s="11" t="str">
        <f>IFERROR(VLOOKUP($B742, Paste!$J$3:$L$933, 3, FALSE), "")</f>
        <v/>
      </c>
      <c r="F742" s="11" t="str">
        <f>IFERROR(VLOOKUP($B742, Paste!$J$3:$L$933, 2, FALSE), "")</f>
        <v/>
      </c>
      <c r="G742" s="11" t="str">
        <f>VLOOKUP($B742, Paste!$A$3:$H$933, 8, FALSE)</f>
        <v>NYR</v>
      </c>
      <c r="H742" s="71">
        <f>VLOOKUP($B742, Paste!$A$3:$H$933, 2, FALSE)</f>
        <v>30</v>
      </c>
      <c r="I742" s="71">
        <f>VLOOKUP($B742, Paste!$A$3:$H$933, 3, FALSE)</f>
        <v>3.0963561076604553</v>
      </c>
      <c r="J742" s="71">
        <f t="shared" si="11"/>
        <v>3.0216438923395432</v>
      </c>
      <c r="K742" s="71">
        <f>VLOOKUP($B742, Paste!$A$3:$H$933, 4, FALSE)</f>
        <v>6.1179999999999986</v>
      </c>
      <c r="L742" s="11" t="str">
        <f>IF(ISBLANK(VLOOKUP(B742, 'SOG&amp;PlusMinus'!$B$7:$E$912, 3, FALSE)), "", VLOOKUP(B742,'SOG&amp;PlusMinus'!$B$7:$E$912, 3, FALSE))</f>
        <v>C</v>
      </c>
      <c r="M742" s="11" t="str">
        <f>IF(ISBLANK(VLOOKUP(B742, 'SOG&amp;PlusMinus'!$B$7:$E$912, 4, FALSE)), "", VLOOKUP(B742, 'SOG&amp;PlusMinus'!$B$7:$E$912, 4, FALSE))</f>
        <v/>
      </c>
      <c r="N742" s="71">
        <f>VLOOKUP($B742, Paste!$A$3:$H$933, 5, FALSE)</f>
        <v>3.9285714285714288</v>
      </c>
      <c r="O742" s="11">
        <f>IF(ISERROR(VLOOKUP(B742, Paste!$AB$3:$AE$2349, 3, FALSE)), "", VLOOKUP(B742, Paste!$AB$3:$AE$2349, 3, FALSE))</f>
        <v>62</v>
      </c>
      <c r="P742" s="11">
        <f>IF(ISERROR(VLOOKUP(B742, Paste!$AB$3:$AC$2343, 2, FALSE)), "", VLOOKUP(B742, Paste!$AB$3:$AC$2343, 2, FALSE))</f>
        <v>15</v>
      </c>
      <c r="Q742" s="11">
        <f>IF(ISERROR(VLOOKUP(B742, Paste!$AB$3:$AE$2349, 4, FALSE)), "", VLOOKUP(B742, Paste!$AB$3:$AE$2349, 4, FALSE))</f>
        <v>27</v>
      </c>
      <c r="R742" s="11" t="str">
        <f>IF(ISERROR(VLOOKUP(B742, Paste!$N$3:$N$250, 1, FALSE)), "", VLOOKUP(B742, Paste!$N$3:$O$250, 2, FALSE))</f>
        <v/>
      </c>
      <c r="S742" s="27">
        <f>VLOOKUP($B742, Paste!$W$3:$Z$10064, IF($H$4="Cap Hit",3, IF($H$4="AAV", 4, 2)), FALSE)</f>
        <v>0.92500000000000004</v>
      </c>
      <c r="T742" s="11" t="str">
        <f>IF(ISERROR(VLOOKUP(B742, Paste!$Q$3:$Q$245, 1, FALSE)), "", VLOOKUP(B742, Paste!$Q$3:$R$245, 2, FALSE))</f>
        <v/>
      </c>
      <c r="U742" s="18" t="str">
        <f>IF(VLOOKUP(B742, 'Points&amp;Potential'!$B$7:$O$943, 14, FALSE)=0, "", VLOOKUP(B742, 'Points&amp;Potential'!$B$7:$O$943, 14, FALSE))</f>
        <v/>
      </c>
      <c r="V742" s="7" t="str">
        <f>IF(ISERROR(VLOOKUP(B742, Paste!$T$3:$T$1045, 1, FALSE)), "", VLOOKUP(B742, Paste!$T$3:$U$1144, 2, FALSE))</f>
        <v/>
      </c>
    </row>
    <row r="743" spans="1:22">
      <c r="A743" s="11">
        <v>737</v>
      </c>
      <c r="B743" s="67" t="s">
        <v>767</v>
      </c>
      <c r="C743" s="11">
        <f>VLOOKUP(B743, Paste!$AG$3:$AH$2083, 2, FALSE)</f>
        <v>30</v>
      </c>
      <c r="D743" s="11" t="str">
        <f>VLOOKUP($B743, Paste!$A$3:$H$933, 6, FALSE)</f>
        <v>RD</v>
      </c>
      <c r="E743" s="11" t="str">
        <f>IFERROR(VLOOKUP($B743, Paste!$J$3:$L$933, 3, FALSE), "")</f>
        <v/>
      </c>
      <c r="F743" s="11" t="str">
        <f>IFERROR(VLOOKUP($B743, Paste!$J$3:$L$933, 2, FALSE), "")</f>
        <v/>
      </c>
      <c r="G743" s="11" t="str">
        <f>VLOOKUP($B743, Paste!$A$3:$H$933, 8, FALSE)</f>
        <v>WAS</v>
      </c>
      <c r="H743" s="71">
        <f>VLOOKUP($B743, Paste!$A$3:$H$933, 2, FALSE)</f>
        <v>62.666666666666664</v>
      </c>
      <c r="I743" s="71">
        <f>VLOOKUP($B743, Paste!$A$3:$H$933, 3, FALSE)</f>
        <v>1.5293289775349774</v>
      </c>
      <c r="J743" s="71">
        <f t="shared" si="11"/>
        <v>4.5762310891316869</v>
      </c>
      <c r="K743" s="71">
        <f>VLOOKUP($B743, Paste!$A$3:$H$933, 4, FALSE)</f>
        <v>6.1055600666666647</v>
      </c>
      <c r="L743" s="11" t="str">
        <f>IF(ISBLANK(VLOOKUP(B743, 'SOG&amp;PlusMinus'!$B$7:$E$912, 3, FALSE)), "", VLOOKUP(B743,'SOG&amp;PlusMinus'!$B$7:$E$912, 3, FALSE))</f>
        <v>C</v>
      </c>
      <c r="M743" s="11" t="str">
        <f>IF(ISBLANK(VLOOKUP(B743, 'SOG&amp;PlusMinus'!$B$7:$E$912, 4, FALSE)), "", VLOOKUP(B743, 'SOG&amp;PlusMinus'!$B$7:$E$912, 4, FALSE))</f>
        <v/>
      </c>
      <c r="N743" s="71">
        <f>VLOOKUP($B743, Paste!$A$3:$H$933, 5, FALSE)</f>
        <v>57.501831501831496</v>
      </c>
      <c r="O743" s="11">
        <f>IF(ISERROR(VLOOKUP(B743, Paste!$AB$3:$AE$2349, 3, FALSE)), "", VLOOKUP(B743, Paste!$AB$3:$AE$2349, 3, FALSE))</f>
        <v>132</v>
      </c>
      <c r="P743" s="11">
        <f>IF(ISERROR(VLOOKUP(B743, Paste!$AB$3:$AC$2343, 2, FALSE)), "", VLOOKUP(B743, Paste!$AB$3:$AC$2343, 2, FALSE))</f>
        <v>100</v>
      </c>
      <c r="Q743" s="11">
        <f>IF(ISERROR(VLOOKUP(B743, Paste!$AB$3:$AE$2349, 4, FALSE)), "", VLOOKUP(B743, Paste!$AB$3:$AE$2349, 4, FALSE))</f>
        <v>38</v>
      </c>
      <c r="R743" s="11" t="str">
        <f>IF(ISERROR(VLOOKUP(B743, Paste!$N$3:$N$250, 1, FALSE)), "", VLOOKUP(B743, Paste!$N$3:$O$250, 2, FALSE))</f>
        <v/>
      </c>
      <c r="S743" s="27">
        <f>VLOOKUP($B743, Paste!$W$3:$Z$10064, IF($H$4="Cap Hit",3, IF($H$4="AAV", 4, 2)), FALSE)</f>
        <v>4.2</v>
      </c>
      <c r="T743" s="11" t="str">
        <f>IF(ISERROR(VLOOKUP(B743, Paste!$Q$3:$Q$245, 1, FALSE)), "", VLOOKUP(B743, Paste!$Q$3:$R$245, 2, FALSE))</f>
        <v>Y</v>
      </c>
      <c r="U743" s="18" t="str">
        <f>IF(VLOOKUP(B743, 'Points&amp;Potential'!$B$7:$O$943, 14, FALSE)=0, "", VLOOKUP(B743, 'Points&amp;Potential'!$B$7:$O$943, 14, FALSE))</f>
        <v/>
      </c>
      <c r="V743" s="7" t="str">
        <f>IF(ISERROR(VLOOKUP(B743, Paste!$T$3:$T$1045, 1, FALSE)), "", VLOOKUP(B743, Paste!$T$3:$U$1144, 2, FALSE))</f>
        <v/>
      </c>
    </row>
    <row r="744" spans="1:22">
      <c r="A744" s="11">
        <v>738</v>
      </c>
      <c r="B744" s="67" t="s">
        <v>768</v>
      </c>
      <c r="C744" s="11">
        <f>VLOOKUP(B744, Paste!$AG$3:$AH$2083, 2, FALSE)</f>
        <v>28.6</v>
      </c>
      <c r="D744" s="11" t="str">
        <f>VLOOKUP($B744, Paste!$A$3:$H$933, 6, FALSE)</f>
        <v>LD</v>
      </c>
      <c r="E744" s="11" t="str">
        <f>IFERROR(VLOOKUP($B744, Paste!$J$3:$L$933, 3, FALSE), "")</f>
        <v/>
      </c>
      <c r="F744" s="11" t="str">
        <f>IFERROR(VLOOKUP($B744, Paste!$J$3:$L$933, 2, FALSE), "")</f>
        <v/>
      </c>
      <c r="G744" s="11" t="str">
        <f>VLOOKUP($B744, Paste!$A$3:$H$933, 8, FALSE)</f>
        <v>DET</v>
      </c>
      <c r="H744" s="71">
        <f>VLOOKUP($B744, Paste!$A$3:$H$933, 2, FALSE)</f>
        <v>46.666666666666664</v>
      </c>
      <c r="I744" s="71">
        <f>VLOOKUP($B744, Paste!$A$3:$H$933, 3, FALSE)</f>
        <v>1.5163288439955105</v>
      </c>
      <c r="J744" s="71">
        <f t="shared" si="11"/>
        <v>4.5889339560044906</v>
      </c>
      <c r="K744" s="71">
        <f>VLOOKUP($B744, Paste!$A$3:$H$933, 4, FALSE)</f>
        <v>6.1052628000000011</v>
      </c>
      <c r="L744" s="11" t="str">
        <f>IF(ISBLANK(VLOOKUP(B744, 'SOG&amp;PlusMinus'!$B$7:$E$912, 3, FALSE)), "", VLOOKUP(B744,'SOG&amp;PlusMinus'!$B$7:$E$912, 3, FALSE))</f>
        <v>C</v>
      </c>
      <c r="M744" s="11" t="str">
        <f>IF(ISBLANK(VLOOKUP(B744, 'SOG&amp;PlusMinus'!$B$7:$E$912, 4, FALSE)), "", VLOOKUP(B744, 'SOG&amp;PlusMinus'!$B$7:$E$912, 4, FALSE))</f>
        <v/>
      </c>
      <c r="N744" s="71">
        <f>VLOOKUP($B744, Paste!$A$3:$H$933, 5, FALSE)</f>
        <v>9.7512437810945265</v>
      </c>
      <c r="O744" s="11">
        <f>IF(ISERROR(VLOOKUP(B744, Paste!$AB$3:$AE$2349, 3, FALSE)), "", VLOOKUP(B744, Paste!$AB$3:$AE$2349, 3, FALSE))</f>
        <v>16</v>
      </c>
      <c r="P744" s="11">
        <f>IF(ISERROR(VLOOKUP(B744, Paste!$AB$3:$AC$2343, 2, FALSE)), "", VLOOKUP(B744, Paste!$AB$3:$AC$2343, 2, FALSE))</f>
        <v>42</v>
      </c>
      <c r="Q744" s="11">
        <f>IF(ISERROR(VLOOKUP(B744, Paste!$AB$3:$AE$2349, 4, FALSE)), "", VLOOKUP(B744, Paste!$AB$3:$AE$2349, 4, FALSE))</f>
        <v>19</v>
      </c>
      <c r="R744" s="11" t="str">
        <f>IF(ISERROR(VLOOKUP(B744, Paste!$N$3:$N$250, 1, FALSE)), "", VLOOKUP(B744, Paste!$N$3:$O$250, 2, FALSE))</f>
        <v/>
      </c>
      <c r="S744" s="27">
        <f>VLOOKUP($B744, Paste!$W$3:$Z$10064, IF($H$4="Cap Hit",3, IF($H$4="AAV", 4, 2)), FALSE)</f>
        <v>0.85</v>
      </c>
      <c r="T744" s="11" t="str">
        <f>IF(ISERROR(VLOOKUP(B744, Paste!$Q$3:$Q$245, 1, FALSE)), "", VLOOKUP(B744, Paste!$Q$3:$R$245, 2, FALSE))</f>
        <v/>
      </c>
      <c r="U744" s="18" t="str">
        <f>IF(VLOOKUP(B744, 'Points&amp;Potential'!$B$7:$O$943, 14, FALSE)=0, "", VLOOKUP(B744, 'Points&amp;Potential'!$B$7:$O$943, 14, FALSE))</f>
        <v/>
      </c>
      <c r="V744" s="7" t="str">
        <f>IF(ISERROR(VLOOKUP(B744, Paste!$T$3:$T$1045, 1, FALSE)), "", VLOOKUP(B744, Paste!$T$3:$U$1144, 2, FALSE))</f>
        <v/>
      </c>
    </row>
    <row r="745" spans="1:22">
      <c r="A745" s="11">
        <v>739</v>
      </c>
      <c r="B745" s="67" t="s">
        <v>769</v>
      </c>
      <c r="C745" s="11">
        <f>VLOOKUP(B745, Paste!$AG$3:$AH$2083, 2, FALSE)</f>
        <v>23.3</v>
      </c>
      <c r="D745" s="11" t="str">
        <f>VLOOKUP($B745, Paste!$A$3:$H$933, 6, FALSE)</f>
        <v>C</v>
      </c>
      <c r="E745" s="11" t="str">
        <f>IFERROR(VLOOKUP($B745, Paste!$J$3:$L$933, 3, FALSE), "")</f>
        <v/>
      </c>
      <c r="F745" s="11" t="str">
        <f>IFERROR(VLOOKUP($B745, Paste!$J$3:$L$933, 2, FALSE), "")</f>
        <v/>
      </c>
      <c r="G745" s="11" t="str">
        <f>VLOOKUP($B745, Paste!$A$3:$H$933, 8, FALSE)</f>
        <v>CAR</v>
      </c>
      <c r="H745" s="71">
        <f>VLOOKUP($B745, Paste!$A$3:$H$933, 2, FALSE)</f>
        <v>14</v>
      </c>
      <c r="I745" s="71">
        <f>VLOOKUP($B745, Paste!$A$3:$H$933, 3, FALSE)</f>
        <v>2.8194444444444442</v>
      </c>
      <c r="J745" s="71">
        <f t="shared" si="11"/>
        <v>3.2828755555555555</v>
      </c>
      <c r="K745" s="71">
        <f>VLOOKUP($B745, Paste!$A$3:$H$933, 4, FALSE)</f>
        <v>6.1023199999999997</v>
      </c>
      <c r="L745" s="11" t="str">
        <f>IF(ISBLANK(VLOOKUP(B745, 'SOG&amp;PlusMinus'!$B$7:$E$912, 3, FALSE)), "", VLOOKUP(B745,'SOG&amp;PlusMinus'!$B$7:$E$912, 3, FALSE))</f>
        <v>C</v>
      </c>
      <c r="M745" s="11" t="str">
        <f>IF(ISBLANK(VLOOKUP(B745, 'SOG&amp;PlusMinus'!$B$7:$E$912, 4, FALSE)), "", VLOOKUP(B745, 'SOG&amp;PlusMinus'!$B$7:$E$912, 4, FALSE))</f>
        <v/>
      </c>
      <c r="N745" s="71">
        <f>VLOOKUP($B745, Paste!$A$3:$H$933, 5, FALSE)</f>
        <v>2.8000000000000003</v>
      </c>
      <c r="O745" s="11">
        <f>IF(ISERROR(VLOOKUP(B745, Paste!$AB$3:$AE$2349, 3, FALSE)), "", VLOOKUP(B745, Paste!$AB$3:$AE$2349, 3, FALSE))</f>
        <v>6</v>
      </c>
      <c r="P745" s="11">
        <f>IF(ISERROR(VLOOKUP(B745, Paste!$AB$3:$AC$2343, 2, FALSE)), "", VLOOKUP(B745, Paste!$AB$3:$AC$2343, 2, FALSE))</f>
        <v>7</v>
      </c>
      <c r="Q745" s="11">
        <f>IF(ISERROR(VLOOKUP(B745, Paste!$AB$3:$AE$2349, 4, FALSE)), "", VLOOKUP(B745, Paste!$AB$3:$AE$2349, 4, FALSE))</f>
        <v>21</v>
      </c>
      <c r="R745" s="11">
        <f>IF(ISERROR(VLOOKUP(B745, Paste!$N$3:$N$250, 1, FALSE)), "", VLOOKUP(B745, Paste!$N$3:$O$250, 2, FALSE))</f>
        <v>40</v>
      </c>
      <c r="S745" s="27" t="e">
        <f>VLOOKUP($B745, Paste!$W$3:$Z$10064, IF($H$4="Cap Hit",3, IF($H$4="AAV", 4, 2)), FALSE)</f>
        <v>#N/A</v>
      </c>
      <c r="T745" s="11" t="str">
        <f>IF(ISERROR(VLOOKUP(B745, Paste!$Q$3:$Q$245, 1, FALSE)), "", VLOOKUP(B745, Paste!$Q$3:$R$245, 2, FALSE))</f>
        <v/>
      </c>
      <c r="U745" s="18" t="str">
        <f>IF(VLOOKUP(B745, 'Points&amp;Potential'!$B$7:$O$943, 14, FALSE)=0, "", VLOOKUP(B745, 'Points&amp;Potential'!$B$7:$O$943, 14, FALSE))</f>
        <v/>
      </c>
      <c r="V745" s="7" t="str">
        <f>IF(ISERROR(VLOOKUP(B745, Paste!$T$3:$T$1045, 1, FALSE)), "", VLOOKUP(B745, Paste!$T$3:$U$1144, 2, FALSE))</f>
        <v>Y</v>
      </c>
    </row>
    <row r="746" spans="1:22">
      <c r="A746" s="11">
        <v>740</v>
      </c>
      <c r="B746" s="67" t="s">
        <v>770</v>
      </c>
      <c r="C746" s="11">
        <f>VLOOKUP(B746, Paste!$AG$3:$AH$2083, 2, FALSE)</f>
        <v>34.299999999999997</v>
      </c>
      <c r="D746" s="11" t="str">
        <f>VLOOKUP($B746, Paste!$A$3:$H$933, 6, FALSE)</f>
        <v>LD</v>
      </c>
      <c r="E746" s="11" t="str">
        <f>IFERROR(VLOOKUP($B746, Paste!$J$3:$L$933, 3, FALSE), "")</f>
        <v/>
      </c>
      <c r="F746" s="11" t="str">
        <f>IFERROR(VLOOKUP($B746, Paste!$J$3:$L$933, 2, FALSE), "")</f>
        <v/>
      </c>
      <c r="G746" s="11" t="str">
        <f>VLOOKUP($B746, Paste!$A$3:$H$933, 8, FALSE)</f>
        <v>UFA</v>
      </c>
      <c r="H746" s="71">
        <f>VLOOKUP($B746, Paste!$A$3:$H$933, 2, FALSE)</f>
        <v>32.333333333333329</v>
      </c>
      <c r="I746" s="71">
        <f>VLOOKUP($B746, Paste!$A$3:$H$933, 3, FALSE)</f>
        <v>0.32913821432339946</v>
      </c>
      <c r="J746" s="71">
        <f t="shared" si="11"/>
        <v>5.7527617856766007</v>
      </c>
      <c r="K746" s="71">
        <f>VLOOKUP($B746, Paste!$A$3:$H$933, 4, FALSE)</f>
        <v>6.0819000000000001</v>
      </c>
      <c r="L746" s="11" t="str">
        <f>IF(ISBLANK(VLOOKUP(B746, 'SOG&amp;PlusMinus'!$B$7:$E$912, 3, FALSE)), "", VLOOKUP(B746,'SOG&amp;PlusMinus'!$B$7:$E$912, 3, FALSE))</f>
        <v>C</v>
      </c>
      <c r="M746" s="11" t="str">
        <f>IF(ISBLANK(VLOOKUP(B746, 'SOG&amp;PlusMinus'!$B$7:$E$912, 4, FALSE)), "", VLOOKUP(B746, 'SOG&amp;PlusMinus'!$B$7:$E$912, 4, FALSE))</f>
        <v/>
      </c>
      <c r="N746" s="71">
        <f>VLOOKUP($B746, Paste!$A$3:$H$933, 5, FALSE)</f>
        <v>22.739926739926737</v>
      </c>
      <c r="O746" s="11" t="str">
        <f>IF(ISERROR(VLOOKUP(B746, Paste!$AB$3:$AE$2349, 3, FALSE)), "", VLOOKUP(B746, Paste!$AB$3:$AE$2349, 3, FALSE))</f>
        <v/>
      </c>
      <c r="P746" s="11" t="str">
        <f>IF(ISERROR(VLOOKUP(B746, Paste!$AB$3:$AC$2343, 2, FALSE)), "", VLOOKUP(B746, Paste!$AB$3:$AC$2343, 2, FALSE))</f>
        <v/>
      </c>
      <c r="Q746" s="11" t="str">
        <f>IF(ISERROR(VLOOKUP(B746, Paste!$AB$3:$AE$2349, 4, FALSE)), "", VLOOKUP(B746, Paste!$AB$3:$AE$2349, 4, FALSE))</f>
        <v/>
      </c>
      <c r="R746" s="11" t="str">
        <f>IF(ISERROR(VLOOKUP(B746, Paste!$N$3:$N$250, 1, FALSE)), "", VLOOKUP(B746, Paste!$N$3:$O$250, 2, FALSE))</f>
        <v/>
      </c>
      <c r="S746" s="27" t="e">
        <f>VLOOKUP($B746, Paste!$W$3:$Z$10064, IF($H$4="Cap Hit",3, IF($H$4="AAV", 4, 2)), FALSE)</f>
        <v>#N/A</v>
      </c>
      <c r="T746" s="11" t="str">
        <f>IF(ISERROR(VLOOKUP(B746, Paste!$Q$3:$Q$245, 1, FALSE)), "", VLOOKUP(B746, Paste!$Q$3:$R$245, 2, FALSE))</f>
        <v/>
      </c>
      <c r="U746" s="18" t="str">
        <f>IF(VLOOKUP(B746, 'Points&amp;Potential'!$B$7:$O$943, 14, FALSE)=0, "", VLOOKUP(B746, 'Points&amp;Potential'!$B$7:$O$943, 14, FALSE))</f>
        <v/>
      </c>
      <c r="V746" s="7" t="str">
        <f>IF(ISERROR(VLOOKUP(B746, Paste!$T$3:$T$1045, 1, FALSE)), "", VLOOKUP(B746, Paste!$T$3:$U$1144, 2, FALSE))</f>
        <v/>
      </c>
    </row>
    <row r="747" spans="1:22">
      <c r="A747" s="11">
        <v>741</v>
      </c>
      <c r="B747" s="67" t="s">
        <v>771</v>
      </c>
      <c r="C747" s="11">
        <f>VLOOKUP(B747, Paste!$AG$3:$AH$2083, 2, FALSE)</f>
        <v>33.799999999999997</v>
      </c>
      <c r="D747" s="11" t="str">
        <f>VLOOKUP($B747, Paste!$A$3:$H$933, 6, FALSE)</f>
        <v>C</v>
      </c>
      <c r="E747" s="11" t="str">
        <f>IFERROR(VLOOKUP($B747, Paste!$J$3:$L$933, 3, FALSE), "")</f>
        <v/>
      </c>
      <c r="F747" s="11" t="str">
        <f>IFERROR(VLOOKUP($B747, Paste!$J$3:$L$933, 2, FALSE), "")</f>
        <v/>
      </c>
      <c r="G747" s="11" t="str">
        <f>VLOOKUP($B747, Paste!$A$3:$H$933, 8, FALSE)</f>
        <v>UFA</v>
      </c>
      <c r="H747" s="71">
        <f>VLOOKUP($B747, Paste!$A$3:$H$933, 2, FALSE)</f>
        <v>40.666666666666664</v>
      </c>
      <c r="I747" s="71">
        <f>VLOOKUP($B747, Paste!$A$3:$H$933, 3, FALSE)</f>
        <v>2.7746887818866877</v>
      </c>
      <c r="J747" s="71">
        <f t="shared" si="11"/>
        <v>3.2661265329281277</v>
      </c>
      <c r="K747" s="71">
        <f>VLOOKUP($B747, Paste!$A$3:$H$933, 4, FALSE)</f>
        <v>6.0408153148148154</v>
      </c>
      <c r="L747" s="11" t="str">
        <f>IF(ISBLANK(VLOOKUP(B747, 'SOG&amp;PlusMinus'!$B$7:$E$912, 3, FALSE)), "", VLOOKUP(B747,'SOG&amp;PlusMinus'!$B$7:$E$912, 3, FALSE))</f>
        <v>C</v>
      </c>
      <c r="M747" s="11" t="str">
        <f>IF(ISBLANK(VLOOKUP(B747, 'SOG&amp;PlusMinus'!$B$7:$E$912, 4, FALSE)), "", VLOOKUP(B747, 'SOG&amp;PlusMinus'!$B$7:$E$912, 4, FALSE))</f>
        <v/>
      </c>
      <c r="N747" s="71">
        <f>VLOOKUP($B747, Paste!$A$3:$H$933, 5, FALSE)</f>
        <v>7.0114942528735629</v>
      </c>
      <c r="O747" s="11" t="str">
        <f>IF(ISERROR(VLOOKUP(B747, Paste!$AB$3:$AE$2349, 3, FALSE)), "", VLOOKUP(B747, Paste!$AB$3:$AE$2349, 3, FALSE))</f>
        <v/>
      </c>
      <c r="P747" s="11" t="str">
        <f>IF(ISERROR(VLOOKUP(B747, Paste!$AB$3:$AC$2343, 2, FALSE)), "", VLOOKUP(B747, Paste!$AB$3:$AC$2343, 2, FALSE))</f>
        <v/>
      </c>
      <c r="Q747" s="11" t="str">
        <f>IF(ISERROR(VLOOKUP(B747, Paste!$AB$3:$AE$2349, 4, FALSE)), "", VLOOKUP(B747, Paste!$AB$3:$AE$2349, 4, FALSE))</f>
        <v/>
      </c>
      <c r="R747" s="11" t="str">
        <f>IF(ISERROR(VLOOKUP(B747, Paste!$N$3:$N$250, 1, FALSE)), "", VLOOKUP(B747, Paste!$N$3:$O$250, 2, FALSE))</f>
        <v/>
      </c>
      <c r="S747" s="27" t="e">
        <f>VLOOKUP($B747, Paste!$W$3:$Z$10064, IF($H$4="Cap Hit",3, IF($H$4="AAV", 4, 2)), FALSE)</f>
        <v>#N/A</v>
      </c>
      <c r="T747" s="11" t="str">
        <f>IF(ISERROR(VLOOKUP(B747, Paste!$Q$3:$Q$245, 1, FALSE)), "", VLOOKUP(B747, Paste!$Q$3:$R$245, 2, FALSE))</f>
        <v>Y</v>
      </c>
      <c r="U747" s="18" t="str">
        <f>IF(VLOOKUP(B747, 'Points&amp;Potential'!$B$7:$O$943, 14, FALSE)=0, "", VLOOKUP(B747, 'Points&amp;Potential'!$B$7:$O$943, 14, FALSE))</f>
        <v/>
      </c>
      <c r="V747" s="7" t="str">
        <f>IF(ISERROR(VLOOKUP(B747, Paste!$T$3:$T$1045, 1, FALSE)), "", VLOOKUP(B747, Paste!$T$3:$U$1144, 2, FALSE))</f>
        <v/>
      </c>
    </row>
    <row r="748" spans="1:22">
      <c r="A748" s="11">
        <v>742</v>
      </c>
      <c r="B748" s="67" t="s">
        <v>772</v>
      </c>
      <c r="C748" s="11">
        <f>VLOOKUP(B748, Paste!$AG$3:$AH$2083, 2, FALSE)</f>
        <v>27.7</v>
      </c>
      <c r="D748" s="11" t="str">
        <f>VLOOKUP($B748, Paste!$A$3:$H$933, 6, FALSE)</f>
        <v>RD</v>
      </c>
      <c r="E748" s="11" t="str">
        <f>IFERROR(VLOOKUP($B748, Paste!$J$3:$L$933, 3, FALSE), "")</f>
        <v/>
      </c>
      <c r="F748" s="11" t="str">
        <f>IFERROR(VLOOKUP($B748, Paste!$J$3:$L$933, 2, FALSE), "")</f>
        <v/>
      </c>
      <c r="G748" s="11" t="str">
        <f>VLOOKUP($B748, Paste!$A$3:$H$933, 8, FALSE)</f>
        <v>OTT</v>
      </c>
      <c r="H748" s="71">
        <f>VLOOKUP($B748, Paste!$A$3:$H$933, 2, FALSE)</f>
        <v>59</v>
      </c>
      <c r="I748" s="71">
        <f>VLOOKUP($B748, Paste!$A$3:$H$933, 3, FALSE)</f>
        <v>0.3672301002079788</v>
      </c>
      <c r="J748" s="71">
        <f t="shared" si="11"/>
        <v>5.6649249175697998</v>
      </c>
      <c r="K748" s="71">
        <f>VLOOKUP($B748, Paste!$A$3:$H$933, 4, FALSE)</f>
        <v>6.0321550177777787</v>
      </c>
      <c r="L748" s="11" t="str">
        <f>IF(ISBLANK(VLOOKUP(B748, 'SOG&amp;PlusMinus'!$B$7:$E$912, 3, FALSE)), "", VLOOKUP(B748,'SOG&amp;PlusMinus'!$B$7:$E$912, 3, FALSE))</f>
        <v>C</v>
      </c>
      <c r="M748" s="11" t="str">
        <f>IF(ISBLANK(VLOOKUP(B748, 'SOG&amp;PlusMinus'!$B$7:$E$912, 4, FALSE)), "", VLOOKUP(B748, 'SOG&amp;PlusMinus'!$B$7:$E$912, 4, FALSE))</f>
        <v/>
      </c>
      <c r="N748" s="71">
        <f>VLOOKUP($B748, Paste!$A$3:$H$933, 5, FALSE)</f>
        <v>22.357894736842105</v>
      </c>
      <c r="O748" s="11">
        <f>IF(ISERROR(VLOOKUP(B748, Paste!$AB$3:$AE$2349, 3, FALSE)), "", VLOOKUP(B748, Paste!$AB$3:$AE$2349, 3, FALSE))</f>
        <v>48</v>
      </c>
      <c r="P748" s="11">
        <f>IF(ISERROR(VLOOKUP(B748, Paste!$AB$3:$AC$2343, 2, FALSE)), "", VLOOKUP(B748, Paste!$AB$3:$AC$2343, 2, FALSE))</f>
        <v>65</v>
      </c>
      <c r="Q748" s="11">
        <f>IF(ISERROR(VLOOKUP(B748, Paste!$AB$3:$AE$2349, 4, FALSE)), "", VLOOKUP(B748, Paste!$AB$3:$AE$2349, 4, FALSE))</f>
        <v>53</v>
      </c>
      <c r="R748" s="11" t="str">
        <f>IF(ISERROR(VLOOKUP(B748, Paste!$N$3:$N$250, 1, FALSE)), "", VLOOKUP(B748, Paste!$N$3:$O$250, 2, FALSE))</f>
        <v/>
      </c>
      <c r="S748" s="27">
        <f>VLOOKUP($B748, Paste!$W$3:$Z$10064, IF($H$4="Cap Hit",3, IF($H$4="AAV", 4, 2)), FALSE)</f>
        <v>0.875</v>
      </c>
      <c r="T748" s="11" t="str">
        <f>IF(ISERROR(VLOOKUP(B748, Paste!$Q$3:$Q$245, 1, FALSE)), "", VLOOKUP(B748, Paste!$Q$3:$R$245, 2, FALSE))</f>
        <v/>
      </c>
      <c r="U748" s="18" t="str">
        <f>IF(VLOOKUP(B748, 'Points&amp;Potential'!$B$7:$O$943, 14, FALSE)=0, "", VLOOKUP(B748, 'Points&amp;Potential'!$B$7:$O$943, 14, FALSE))</f>
        <v/>
      </c>
      <c r="V748" s="7" t="str">
        <f>IF(ISERROR(VLOOKUP(B748, Paste!$T$3:$T$1045, 1, FALSE)), "", VLOOKUP(B748, Paste!$T$3:$U$1144, 2, FALSE))</f>
        <v/>
      </c>
    </row>
    <row r="749" spans="1:22">
      <c r="A749" s="11">
        <v>743</v>
      </c>
      <c r="B749" s="67" t="s">
        <v>773</v>
      </c>
      <c r="C749" s="11">
        <f>VLOOKUP(B749, Paste!$AG$3:$AH$2083, 2, FALSE)</f>
        <v>24.3</v>
      </c>
      <c r="D749" s="11" t="str">
        <f>VLOOKUP($B749, Paste!$A$3:$H$933, 6, FALSE)</f>
        <v>RW</v>
      </c>
      <c r="E749" s="11" t="str">
        <f>IFERROR(VLOOKUP($B749, Paste!$J$3:$L$933, 3, FALSE), "")</f>
        <v/>
      </c>
      <c r="F749" s="11" t="str">
        <f>IFERROR(VLOOKUP($B749, Paste!$J$3:$L$933, 2, FALSE), "")</f>
        <v/>
      </c>
      <c r="G749" s="11" t="str">
        <f>VLOOKUP($B749, Paste!$A$3:$H$933, 8, FALSE)</f>
        <v>NSH</v>
      </c>
      <c r="H749" s="71">
        <f>VLOOKUP($B749, Paste!$A$3:$H$933, 2, FALSE)</f>
        <v>43</v>
      </c>
      <c r="I749" s="71">
        <f>VLOOKUP($B749, Paste!$A$3:$H$933, 3, FALSE)</f>
        <v>1.6505729166666665</v>
      </c>
      <c r="J749" s="71">
        <f t="shared" si="11"/>
        <v>4.3192574305555542</v>
      </c>
      <c r="K749" s="71">
        <f>VLOOKUP($B749, Paste!$A$3:$H$933, 4, FALSE)</f>
        <v>5.9698303472222207</v>
      </c>
      <c r="L749" s="11" t="str">
        <f>IF(ISBLANK(VLOOKUP(B749, 'SOG&amp;PlusMinus'!$B$7:$E$912, 3, FALSE)), "", VLOOKUP(B749,'SOG&amp;PlusMinus'!$B$7:$E$912, 3, FALSE))</f>
        <v>C</v>
      </c>
      <c r="M749" s="11" t="str">
        <f>IF(ISBLANK(VLOOKUP(B749, 'SOG&amp;PlusMinus'!$B$7:$E$912, 4, FALSE)), "", VLOOKUP(B749, 'SOG&amp;PlusMinus'!$B$7:$E$912, 4, FALSE))</f>
        <v/>
      </c>
      <c r="N749" s="71">
        <f>VLOOKUP($B749, Paste!$A$3:$H$933, 5, FALSE)</f>
        <v>38.700000000000003</v>
      </c>
      <c r="O749" s="11">
        <f>IF(ISERROR(VLOOKUP(B749, Paste!$AB$3:$AE$2349, 3, FALSE)), "", VLOOKUP(B749, Paste!$AB$3:$AE$2349, 3, FALSE))</f>
        <v>112</v>
      </c>
      <c r="P749" s="11">
        <f>IF(ISERROR(VLOOKUP(B749, Paste!$AB$3:$AC$2343, 2, FALSE)), "", VLOOKUP(B749, Paste!$AB$3:$AC$2343, 2, FALSE))</f>
        <v>20</v>
      </c>
      <c r="Q749" s="11">
        <f>IF(ISERROR(VLOOKUP(B749, Paste!$AB$3:$AE$2349, 4, FALSE)), "", VLOOKUP(B749, Paste!$AB$3:$AE$2349, 4, FALSE))</f>
        <v>34</v>
      </c>
      <c r="R749" s="11" t="str">
        <f>IF(ISERROR(VLOOKUP(B749, Paste!$N$3:$N$250, 1, FALSE)), "", VLOOKUP(B749, Paste!$N$3:$O$250, 2, FALSE))</f>
        <v/>
      </c>
      <c r="S749" s="27">
        <f>VLOOKUP($B749, Paste!$W$3:$Z$10064, IF($H$4="Cap Hit",3, IF($H$4="AAV", 4, 2)), FALSE)</f>
        <v>0.77500000000000002</v>
      </c>
      <c r="T749" s="11"/>
      <c r="U749" s="18" t="str">
        <f>IF(VLOOKUP(B749, 'Points&amp;Potential'!$B$7:$O$943, 14, FALSE)=0, "", VLOOKUP(B749, 'Points&amp;Potential'!$B$7:$O$943, 14, FALSE))</f>
        <v/>
      </c>
      <c r="V749" s="7" t="str">
        <f>IF(ISERROR(VLOOKUP(B749, Paste!$T$3:$T$1045, 1, FALSE)), "", VLOOKUP(B749, Paste!$T$3:$U$1144, 2, FALSE))</f>
        <v/>
      </c>
    </row>
    <row r="750" spans="1:22">
      <c r="A750" s="11">
        <v>744</v>
      </c>
      <c r="B750" s="67" t="s">
        <v>774</v>
      </c>
      <c r="C750" s="11">
        <f>VLOOKUP(B750, Paste!$AG$3:$AH$2083, 2, FALSE)</f>
        <v>22.9</v>
      </c>
      <c r="D750" s="11" t="str">
        <f>VLOOKUP($B750, Paste!$A$3:$H$933, 6, FALSE)</f>
        <v>LW</v>
      </c>
      <c r="E750" s="11">
        <f>IFERROR(VLOOKUP($B750, Paste!$J$3:$L$933, 3, FALSE), "")</f>
        <v>32</v>
      </c>
      <c r="F750" s="11">
        <f>IFERROR(VLOOKUP($B750, Paste!$J$3:$L$933, 2, FALSE), "")</f>
        <v>70</v>
      </c>
      <c r="G750" s="11" t="str">
        <f>VLOOKUP($B750, Paste!$A$3:$H$933, 8, FALSE)</f>
        <v>UTA</v>
      </c>
      <c r="H750" s="71">
        <f>VLOOKUP($B750, Paste!$A$3:$H$933, 2, FALSE)</f>
        <v>24</v>
      </c>
      <c r="I750" s="71">
        <f>VLOOKUP($B750, Paste!$A$3:$H$933, 3, FALSE)</f>
        <v>2.0185929444241459</v>
      </c>
      <c r="J750" s="71">
        <f t="shared" si="11"/>
        <v>3.9039070555758535</v>
      </c>
      <c r="K750" s="71">
        <f>VLOOKUP($B750, Paste!$A$3:$H$933, 4, FALSE)</f>
        <v>5.9224999999999994</v>
      </c>
      <c r="L750" s="11" t="str">
        <f>IF(ISBLANK(VLOOKUP(B750, 'SOG&amp;PlusMinus'!$B$7:$E$912, 3, FALSE)), "", VLOOKUP(B750,'SOG&amp;PlusMinus'!$B$7:$E$912, 3, FALSE))</f>
        <v>C</v>
      </c>
      <c r="M750" s="11" t="str">
        <f>IF(ISBLANK(VLOOKUP(B750, 'SOG&amp;PlusMinus'!$B$7:$E$912, 4, FALSE)), "", VLOOKUP(B750, 'SOG&amp;PlusMinus'!$B$7:$E$912, 4, FALSE))</f>
        <v/>
      </c>
      <c r="N750" s="71">
        <f>VLOOKUP($B750, Paste!$A$3:$H$933, 5, FALSE)</f>
        <v>4.08</v>
      </c>
      <c r="O750" s="11">
        <f>IF(ISERROR(VLOOKUP(B750, Paste!$AB$3:$AE$2349, 3, FALSE)), "", VLOOKUP(B750, Paste!$AB$3:$AE$2349, 3, FALSE))</f>
        <v>15</v>
      </c>
      <c r="P750" s="11">
        <f>IF(ISERROR(VLOOKUP(B750, Paste!$AB$3:$AC$2343, 2, FALSE)), "", VLOOKUP(B750, Paste!$AB$3:$AC$2343, 2, FALSE))</f>
        <v>18</v>
      </c>
      <c r="Q750" s="11">
        <f>IF(ISERROR(VLOOKUP(B750, Paste!$AB$3:$AE$2349, 4, FALSE)), "", VLOOKUP(B750, Paste!$AB$3:$AE$2349, 4, FALSE))</f>
        <v>29</v>
      </c>
      <c r="R750" s="11" t="str">
        <f>IF(ISERROR(VLOOKUP(B750, Paste!$N$3:$N$250, 1, FALSE)), "", VLOOKUP(B750, Paste!$N$3:$O$250, 2, FALSE))</f>
        <v/>
      </c>
      <c r="S750" s="27">
        <f>VLOOKUP($B750, Paste!$W$3:$Z$10064, IF($H$4="Cap Hit",3, IF($H$4="AAV", 4, 2)), FALSE)</f>
        <v>0.85</v>
      </c>
      <c r="T750" s="11" t="str">
        <f>IF(ISERROR(VLOOKUP(B750, Paste!$Q$3:$Q$245, 1, FALSE)), "", VLOOKUP(B750, Paste!$Q$3:$R$245, 2, FALSE))</f>
        <v/>
      </c>
      <c r="U750" s="18" t="str">
        <f>IF(VLOOKUP(B750, 'Points&amp;Potential'!$B$7:$O$943, 14, FALSE)=0, "", VLOOKUP(B750, 'Points&amp;Potential'!$B$7:$O$943, 14, FALSE))</f>
        <v/>
      </c>
      <c r="V750" s="7" t="str">
        <f>IF(ISERROR(VLOOKUP(B750, Paste!$T$3:$T$1045, 1, FALSE)), "", VLOOKUP(B750, Paste!$T$3:$U$1144, 2, FALSE))</f>
        <v/>
      </c>
    </row>
    <row r="751" spans="1:22">
      <c r="A751" s="11">
        <v>745</v>
      </c>
      <c r="B751" s="67" t="s">
        <v>775</v>
      </c>
      <c r="C751" s="11">
        <f>VLOOKUP(B751, Paste!$AG$3:$AH$2083, 2, FALSE)</f>
        <v>25.1</v>
      </c>
      <c r="D751" s="11" t="str">
        <f>VLOOKUP($B751, Paste!$A$3:$H$933, 6, FALSE)</f>
        <v>LD</v>
      </c>
      <c r="E751" s="11" t="str">
        <f>IFERROR(VLOOKUP($B751, Paste!$J$3:$L$933, 3, FALSE), "")</f>
        <v/>
      </c>
      <c r="F751" s="11" t="str">
        <f>IFERROR(VLOOKUP($B751, Paste!$J$3:$L$933, 2, FALSE), "")</f>
        <v/>
      </c>
      <c r="G751" s="11" t="str">
        <f>VLOOKUP($B751, Paste!$A$3:$H$933, 8, FALSE)</f>
        <v>NJD</v>
      </c>
      <c r="H751" s="71">
        <f>VLOOKUP($B751, Paste!$A$3:$H$933, 2, FALSE)</f>
        <v>19.666666666666668</v>
      </c>
      <c r="I751" s="71">
        <f>VLOOKUP($B751, Paste!$A$3:$H$933, 3, FALSE)</f>
        <v>2.0573158323158331</v>
      </c>
      <c r="J751" s="71">
        <f t="shared" si="11"/>
        <v>3.8493795750915751</v>
      </c>
      <c r="K751" s="71">
        <f>VLOOKUP($B751, Paste!$A$3:$H$933, 4, FALSE)</f>
        <v>5.9066954074074083</v>
      </c>
      <c r="L751" s="11" t="str">
        <f>IF(ISBLANK(VLOOKUP(B751, 'SOG&amp;PlusMinus'!$B$7:$E$912, 3, FALSE)), "", VLOOKUP(B751,'SOG&amp;PlusMinus'!$B$7:$E$912, 3, FALSE))</f>
        <v>C</v>
      </c>
      <c r="M751" s="11" t="str">
        <f>IF(ISBLANK(VLOOKUP(B751, 'SOG&amp;PlusMinus'!$B$7:$E$912, 4, FALSE)), "", VLOOKUP(B751, 'SOG&amp;PlusMinus'!$B$7:$E$912, 4, FALSE))</f>
        <v/>
      </c>
      <c r="N751" s="71">
        <f>VLOOKUP($B751, Paste!$A$3:$H$933, 5, FALSE)</f>
        <v>5.9371069182389942</v>
      </c>
      <c r="O751" s="11">
        <f>IF(ISERROR(VLOOKUP(B751, Paste!$AB$3:$AE$2349, 3, FALSE)), "", VLOOKUP(B751, Paste!$AB$3:$AE$2349, 3, FALSE))</f>
        <v>13</v>
      </c>
      <c r="P751" s="11">
        <f>IF(ISERROR(VLOOKUP(B751, Paste!$AB$3:$AC$2343, 2, FALSE)), "", VLOOKUP(B751, Paste!$AB$3:$AC$2343, 2, FALSE))</f>
        <v>18</v>
      </c>
      <c r="Q751" s="11">
        <f>IF(ISERROR(VLOOKUP(B751, Paste!$AB$3:$AE$2349, 4, FALSE)), "", VLOOKUP(B751, Paste!$AB$3:$AE$2349, 4, FALSE))</f>
        <v>16</v>
      </c>
      <c r="R751" s="11" t="str">
        <f>IF(ISERROR(VLOOKUP(B751, Paste!$N$3:$N$250, 1, FALSE)), "", VLOOKUP(B751, Paste!$N$3:$O$250, 2, FALSE))</f>
        <v/>
      </c>
      <c r="S751" s="27">
        <f>VLOOKUP($B751, Paste!$W$3:$Z$10064, IF($H$4="Cap Hit",3, IF($H$4="AAV", 4, 2)), FALSE)</f>
        <v>0.85</v>
      </c>
      <c r="T751" s="11" t="str">
        <f>IF(ISERROR(VLOOKUP(B751, Paste!$Q$3:$Q$245, 1, FALSE)), "", VLOOKUP(B751, Paste!$Q$3:$R$245, 2, FALSE))</f>
        <v/>
      </c>
      <c r="U751" s="18" t="str">
        <f>IF(VLOOKUP(B751, 'Points&amp;Potential'!$B$7:$O$943, 14, FALSE)=0, "", VLOOKUP(B751, 'Points&amp;Potential'!$B$7:$O$943, 14, FALSE))</f>
        <v/>
      </c>
      <c r="V751" s="7" t="str">
        <f>IF(ISERROR(VLOOKUP(B751, Paste!$T$3:$T$1045, 1, FALSE)), "", VLOOKUP(B751, Paste!$T$3:$U$1144, 2, FALSE))</f>
        <v/>
      </c>
    </row>
    <row r="752" spans="1:22">
      <c r="A752" s="11">
        <v>746</v>
      </c>
      <c r="B752" s="67" t="s">
        <v>776</v>
      </c>
      <c r="C752" s="11">
        <f>VLOOKUP(B752, Paste!$AG$3:$AH$2083, 2, FALSE)</f>
        <v>25.7</v>
      </c>
      <c r="D752" s="11" t="str">
        <f>VLOOKUP($B752, Paste!$A$3:$H$933, 6, FALSE)</f>
        <v>C</v>
      </c>
      <c r="E752" s="11" t="str">
        <f>IFERROR(VLOOKUP($B752, Paste!$J$3:$L$933, 3, FALSE), "")</f>
        <v/>
      </c>
      <c r="F752" s="11" t="str">
        <f>IFERROR(VLOOKUP($B752, Paste!$J$3:$L$933, 2, FALSE), "")</f>
        <v/>
      </c>
      <c r="G752" s="11" t="str">
        <f>VLOOKUP($B752, Paste!$A$3:$H$933, 8, FALSE)</f>
        <v>NSH</v>
      </c>
      <c r="H752" s="71">
        <f>VLOOKUP($B752, Paste!$A$3:$H$933, 2, FALSE)</f>
        <v>34</v>
      </c>
      <c r="I752" s="71">
        <f>VLOOKUP($B752, Paste!$A$3:$H$933, 3, FALSE)</f>
        <v>4.6701556258485564</v>
      </c>
      <c r="J752" s="71">
        <f t="shared" si="11"/>
        <v>1.1955527074847776</v>
      </c>
      <c r="K752" s="71">
        <f>VLOOKUP($B752, Paste!$A$3:$H$933, 4, FALSE)</f>
        <v>5.865708333333334</v>
      </c>
      <c r="L752" s="11" t="str">
        <f>IF(ISBLANK(VLOOKUP(B752, 'SOG&amp;PlusMinus'!$B$7:$E$912, 3, FALSE)), "", VLOOKUP(B752,'SOG&amp;PlusMinus'!$B$7:$E$912, 3, FALSE))</f>
        <v>C</v>
      </c>
      <c r="M752" s="11" t="str">
        <f>IF(ISBLANK(VLOOKUP(B752, 'SOG&amp;PlusMinus'!$B$7:$E$912, 4, FALSE)), "", VLOOKUP(B752, 'SOG&amp;PlusMinus'!$B$7:$E$912, 4, FALSE))</f>
        <v/>
      </c>
      <c r="N752" s="71">
        <f>VLOOKUP($B752, Paste!$A$3:$H$933, 5, FALSE)</f>
        <v>10.865979381443298</v>
      </c>
      <c r="O752" s="11">
        <f>IF(ISERROR(VLOOKUP(B752, Paste!$AB$3:$AE$2349, 3, FALSE)), "", VLOOKUP(B752, Paste!$AB$3:$AE$2349, 3, FALSE))</f>
        <v>65</v>
      </c>
      <c r="P752" s="11">
        <f>IF(ISERROR(VLOOKUP(B752, Paste!$AB$3:$AC$2343, 2, FALSE)), "", VLOOKUP(B752, Paste!$AB$3:$AC$2343, 2, FALSE))</f>
        <v>22</v>
      </c>
      <c r="Q752" s="11">
        <f>IF(ISERROR(VLOOKUP(B752, Paste!$AB$3:$AE$2349, 4, FALSE)), "", VLOOKUP(B752, Paste!$AB$3:$AE$2349, 4, FALSE))</f>
        <v>31</v>
      </c>
      <c r="R752" s="11" t="str">
        <f>IF(ISERROR(VLOOKUP(B752, Paste!$N$3:$N$250, 1, FALSE)), "", VLOOKUP(B752, Paste!$N$3:$O$250, 2, FALSE))</f>
        <v/>
      </c>
      <c r="S752" s="27">
        <f>VLOOKUP($B752, Paste!$W$3:$Z$10064, IF($H$4="Cap Hit",3, IF($H$4="AAV", 4, 2)), FALSE)</f>
        <v>0.97499999999999998</v>
      </c>
      <c r="T752" s="11" t="str">
        <f>IF(ISERROR(VLOOKUP(B752, Paste!$Q$3:$Q$245, 1, FALSE)), "", VLOOKUP(B752, Paste!$Q$3:$R$245, 2, FALSE))</f>
        <v/>
      </c>
      <c r="U752" s="18" t="str">
        <f>IF(VLOOKUP(B752, 'Points&amp;Potential'!$B$7:$O$943, 14, FALSE)=0, "", VLOOKUP(B752, 'Points&amp;Potential'!$B$7:$O$943, 14, FALSE))</f>
        <v/>
      </c>
      <c r="V752" s="7" t="str">
        <f>IF(ISERROR(VLOOKUP(B752, Paste!$T$3:$T$1045, 1, FALSE)), "", VLOOKUP(B752, Paste!$T$3:$U$1144, 2, FALSE))</f>
        <v/>
      </c>
    </row>
    <row r="753" spans="1:22">
      <c r="A753" s="11">
        <v>747</v>
      </c>
      <c r="B753" s="10" t="s">
        <v>777</v>
      </c>
      <c r="C753" s="11">
        <f>VLOOKUP(B753, Paste!$AG$3:$AH$2083, 2, FALSE)</f>
        <v>23.1</v>
      </c>
      <c r="D753" s="11" t="str">
        <f>VLOOKUP($B753, Paste!$A$3:$H$933, 6, FALSE)</f>
        <v>RW</v>
      </c>
      <c r="E753" s="11" t="str">
        <f>IFERROR(VLOOKUP($B753, Paste!$J$3:$L$933, 3, FALSE), "")</f>
        <v/>
      </c>
      <c r="F753" s="11" t="str">
        <f>IFERROR(VLOOKUP($B753, Paste!$J$3:$L$933, 2, FALSE), "")</f>
        <v/>
      </c>
      <c r="G753" s="11" t="str">
        <f>VLOOKUP($B753, Paste!$A$3:$H$933, 8, FALSE)</f>
        <v>SEA</v>
      </c>
      <c r="H753" s="71">
        <f>VLOOKUP($B753, Paste!$A$3:$H$933, 2, FALSE)</f>
        <v>43</v>
      </c>
      <c r="I753" s="71">
        <f>VLOOKUP($B753, Paste!$A$3:$H$933, 3, FALSE)</f>
        <v>1.5015162037037038</v>
      </c>
      <c r="J753" s="71">
        <f t="shared" si="11"/>
        <v>4.2455681712962949</v>
      </c>
      <c r="K753" s="71">
        <f>VLOOKUP($B753, Paste!$A$3:$H$933, 4, FALSE)</f>
        <v>5.7470843749999991</v>
      </c>
      <c r="L753" s="11" t="str">
        <f>IF(ISBLANK(VLOOKUP(B753, 'SOG&amp;PlusMinus'!$B$7:$E$912, 3, FALSE)), "", VLOOKUP(B753,'SOG&amp;PlusMinus'!$B$7:$E$912, 3, FALSE))</f>
        <v>C</v>
      </c>
      <c r="M753" s="11" t="str">
        <f>IF(ISBLANK(VLOOKUP(B753, 'SOG&amp;PlusMinus'!$B$7:$E$912, 4, FALSE)), "", VLOOKUP(B753, 'SOG&amp;PlusMinus'!$B$7:$E$912, 4, FALSE))</f>
        <v/>
      </c>
      <c r="N753" s="71">
        <f>VLOOKUP($B753, Paste!$A$3:$H$933, 5, FALSE)</f>
        <v>34.4</v>
      </c>
      <c r="O753" s="11">
        <f>IF(ISERROR(VLOOKUP(B753, Paste!$AB$3:$AE$2349, 3, FALSE)), "", VLOOKUP(B753, Paste!$AB$3:$AE$2349, 3, FALSE))</f>
        <v>215</v>
      </c>
      <c r="P753" s="11">
        <f>IF(ISERROR(VLOOKUP(B753, Paste!$AB$3:$AC$2343, 2, FALSE)), "", VLOOKUP(B753, Paste!$AB$3:$AC$2343, 2, FALSE))</f>
        <v>17</v>
      </c>
      <c r="Q753" s="11">
        <f>IF(ISERROR(VLOOKUP(B753, Paste!$AB$3:$AE$2349, 4, FALSE)), "", VLOOKUP(B753, Paste!$AB$3:$AE$2349, 4, FALSE))</f>
        <v>43</v>
      </c>
      <c r="R753" s="11" t="str">
        <f>IF(ISERROR(VLOOKUP(B753, Paste!$N$3:$N$250, 1, FALSE)), "", VLOOKUP(B753, Paste!$N$3:$O$250, 2, FALSE))</f>
        <v/>
      </c>
      <c r="S753" s="27" t="e">
        <f>VLOOKUP($B753, Paste!$W$3:$Z$10064, IF($H$4="Cap Hit",3, IF($H$4="AAV", 4, 2)), FALSE)</f>
        <v>#N/A</v>
      </c>
      <c r="T753" s="11" t="str">
        <f>IF(ISERROR(VLOOKUP(B753, Paste!$Q$3:$Q$245, 1, FALSE)), "", VLOOKUP(B753, Paste!$Q$3:$R$245, 2, FALSE))</f>
        <v/>
      </c>
      <c r="U753" s="18" t="str">
        <f>IF(VLOOKUP(B753, 'Points&amp;Potential'!$B$7:$O$943, 14, FALSE)=0, "", VLOOKUP(B753, 'Points&amp;Potential'!$B$7:$O$943, 14, FALSE))</f>
        <v/>
      </c>
      <c r="V753" s="7" t="str">
        <f>IF(ISERROR(VLOOKUP(B753, Paste!$T$3:$T$1045, 1, FALSE)), "", VLOOKUP(B753, Paste!$T$3:$U$1144, 2, FALSE))</f>
        <v/>
      </c>
    </row>
    <row r="754" spans="1:22">
      <c r="A754" s="11">
        <v>748</v>
      </c>
      <c r="B754" s="67" t="s">
        <v>778</v>
      </c>
      <c r="C754" s="11">
        <f>VLOOKUP(B754, Paste!$AG$3:$AH$2083, 2, FALSE)</f>
        <v>31.2</v>
      </c>
      <c r="D754" s="11" t="str">
        <f>VLOOKUP($B754, Paste!$A$3:$H$933, 6, FALSE)</f>
        <v>LW</v>
      </c>
      <c r="E754" s="11" t="str">
        <f>IFERROR(VLOOKUP($B754, Paste!$J$3:$L$933, 3, FALSE), "")</f>
        <v/>
      </c>
      <c r="F754" s="11" t="str">
        <f>IFERROR(VLOOKUP($B754, Paste!$J$3:$L$933, 2, FALSE), "")</f>
        <v/>
      </c>
      <c r="G754" s="11" t="str">
        <f>VLOOKUP($B754, Paste!$A$3:$H$933, 8, FALSE)</f>
        <v>UFA</v>
      </c>
      <c r="H754" s="71">
        <f>VLOOKUP($B754, Paste!$A$3:$H$933, 2, FALSE)</f>
        <v>36.5</v>
      </c>
      <c r="I754" s="71">
        <f>VLOOKUP($B754, Paste!$A$3:$H$933, 3, FALSE)</f>
        <v>3.3422209385145436</v>
      </c>
      <c r="J754" s="71">
        <f t="shared" si="11"/>
        <v>2.3863057802354568</v>
      </c>
      <c r="K754" s="71">
        <f>VLOOKUP($B754, Paste!$A$3:$H$933, 4, FALSE)</f>
        <v>5.7285267187500004</v>
      </c>
      <c r="L754" s="11" t="str">
        <f>IF(ISBLANK(VLOOKUP(B754, 'SOG&amp;PlusMinus'!$B$7:$E$912, 3, FALSE)), "", VLOOKUP(B754,'SOG&amp;PlusMinus'!$B$7:$E$912, 3, FALSE))</f>
        <v>C</v>
      </c>
      <c r="M754" s="11" t="str">
        <f>IF(ISBLANK(VLOOKUP(B754, 'SOG&amp;PlusMinus'!$B$7:$E$912, 4, FALSE)), "", VLOOKUP(B754, 'SOG&amp;PlusMinus'!$B$7:$E$912, 4, FALSE))</f>
        <v/>
      </c>
      <c r="N754" s="71">
        <f>VLOOKUP($B754, Paste!$A$3:$H$933, 5, FALSE)</f>
        <v>9.8743961352656999</v>
      </c>
      <c r="O754" s="11" t="str">
        <f>IF(ISERROR(VLOOKUP(B754, Paste!$AB$3:$AE$2349, 3, FALSE)), "", VLOOKUP(B754, Paste!$AB$3:$AE$2349, 3, FALSE))</f>
        <v/>
      </c>
      <c r="P754" s="11" t="str">
        <f>IF(ISERROR(VLOOKUP(B754, Paste!$AB$3:$AC$2343, 2, FALSE)), "", VLOOKUP(B754, Paste!$AB$3:$AC$2343, 2, FALSE))</f>
        <v/>
      </c>
      <c r="Q754" s="11" t="str">
        <f>IF(ISERROR(VLOOKUP(B754, Paste!$AB$3:$AE$2349, 4, FALSE)), "", VLOOKUP(B754, Paste!$AB$3:$AE$2349, 4, FALSE))</f>
        <v/>
      </c>
      <c r="R754" s="11" t="str">
        <f>IF(ISERROR(VLOOKUP(B754, Paste!$N$3:$N$250, 1, FALSE)), "", VLOOKUP(B754, Paste!$N$3:$O$250, 2, FALSE))</f>
        <v/>
      </c>
      <c r="S754" s="27" t="e">
        <f>VLOOKUP($B754, Paste!$W$3:$Z$10064, IF($H$4="Cap Hit",3, IF($H$4="AAV", 4, 2)), FALSE)</f>
        <v>#N/A</v>
      </c>
      <c r="T754" s="11" t="str">
        <f>IF(ISERROR(VLOOKUP(B754, Paste!$Q$3:$Q$245, 1, FALSE)), "", VLOOKUP(B754, Paste!$Q$3:$R$245, 2, FALSE))</f>
        <v/>
      </c>
      <c r="U754" s="18" t="str">
        <f>IF(VLOOKUP(B754, 'Points&amp;Potential'!$B$7:$O$943, 14, FALSE)=0, "", VLOOKUP(B754, 'Points&amp;Potential'!$B$7:$O$943, 14, FALSE))</f>
        <v/>
      </c>
      <c r="V754" s="7" t="str">
        <f>IF(ISERROR(VLOOKUP(B754, Paste!$T$3:$T$1045, 1, FALSE)), "", VLOOKUP(B754, Paste!$T$3:$U$1144, 2, FALSE))</f>
        <v/>
      </c>
    </row>
    <row r="755" spans="1:22">
      <c r="A755" s="11">
        <v>749</v>
      </c>
      <c r="B755" s="67" t="s">
        <v>779</v>
      </c>
      <c r="C755" s="11">
        <f>VLOOKUP(B755, Paste!$AG$3:$AH$2083, 2, FALSE)</f>
        <v>36.6</v>
      </c>
      <c r="D755" s="11" t="str">
        <f>VLOOKUP($B755, Paste!$A$3:$H$933, 6, FALSE)</f>
        <v>RD</v>
      </c>
      <c r="E755" s="11" t="str">
        <f>IFERROR(VLOOKUP($B755, Paste!$J$3:$L$933, 3, FALSE), "")</f>
        <v/>
      </c>
      <c r="F755" s="11" t="str">
        <f>IFERROR(VLOOKUP($B755, Paste!$J$3:$L$933, 2, FALSE), "")</f>
        <v/>
      </c>
      <c r="G755" s="11" t="str">
        <f>VLOOKUP($B755, Paste!$A$3:$H$933, 8, FALSE)</f>
        <v>VAN</v>
      </c>
      <c r="H755" s="71">
        <f>VLOOKUP($B755, Paste!$A$3:$H$933, 2, FALSE)</f>
        <v>65</v>
      </c>
      <c r="I755" s="71">
        <f>VLOOKUP($B755, Paste!$A$3:$H$933, 3, FALSE)</f>
        <v>1.0534720506037687</v>
      </c>
      <c r="J755" s="71">
        <f t="shared" si="11"/>
        <v>4.6456304493962319</v>
      </c>
      <c r="K755" s="71">
        <f>VLOOKUP($B755, Paste!$A$3:$H$933, 4, FALSE)</f>
        <v>5.6991025000000004</v>
      </c>
      <c r="L755" s="11" t="str">
        <f>IF(ISBLANK(VLOOKUP(B755, 'SOG&amp;PlusMinus'!$B$7:$E$912, 3, FALSE)), "", VLOOKUP(B755,'SOG&amp;PlusMinus'!$B$7:$E$912, 3, FALSE))</f>
        <v>D</v>
      </c>
      <c r="M755" s="11" t="str">
        <f>IF(ISBLANK(VLOOKUP(B755, 'SOG&amp;PlusMinus'!$B$7:$E$912, 4, FALSE)), "", VLOOKUP(B755, 'SOG&amp;PlusMinus'!$B$7:$E$912, 4, FALSE))</f>
        <v/>
      </c>
      <c r="N755" s="71">
        <f>VLOOKUP($B755, Paste!$A$3:$H$933, 5, FALSE)</f>
        <v>45.052910052910057</v>
      </c>
      <c r="O755" s="11">
        <f>IF(ISERROR(VLOOKUP(B755, Paste!$AB$3:$AE$2349, 3, FALSE)), "", VLOOKUP(B755, Paste!$AB$3:$AE$2349, 3, FALSE))</f>
        <v>182</v>
      </c>
      <c r="P755" s="11">
        <f>IF(ISERROR(VLOOKUP(B755, Paste!$AB$3:$AC$2343, 2, FALSE)), "", VLOOKUP(B755, Paste!$AB$3:$AC$2343, 2, FALSE))</f>
        <v>88</v>
      </c>
      <c r="Q755" s="11">
        <f>IF(ISERROR(VLOOKUP(B755, Paste!$AB$3:$AE$2349, 4, FALSE)), "", VLOOKUP(B755, Paste!$AB$3:$AE$2349, 4, FALSE))</f>
        <v>52</v>
      </c>
      <c r="R755" s="11" t="str">
        <f>IF(ISERROR(VLOOKUP(B755, Paste!$N$3:$N$250, 1, FALSE)), "", VLOOKUP(B755, Paste!$N$3:$O$250, 2, FALSE))</f>
        <v/>
      </c>
      <c r="S755" s="27">
        <f>VLOOKUP($B755, Paste!$W$3:$Z$10064, IF($H$4="Cap Hit",3, IF($H$4="AAV", 4, 2)), FALSE)</f>
        <v>2.25</v>
      </c>
      <c r="T755" s="11" t="str">
        <f>IF(ISERROR(VLOOKUP(B755, Paste!$Q$3:$Q$245, 1, FALSE)), "", VLOOKUP(B755, Paste!$Q$3:$R$245, 2, FALSE))</f>
        <v>Y</v>
      </c>
      <c r="U755" s="18" t="str">
        <f>IF(VLOOKUP(B755, 'Points&amp;Potential'!$B$7:$O$943, 14, FALSE)=0, "", VLOOKUP(B755, 'Points&amp;Potential'!$B$7:$O$943, 14, FALSE))</f>
        <v/>
      </c>
      <c r="V755" s="7" t="str">
        <f>IF(ISERROR(VLOOKUP(B755, Paste!$T$3:$T$1045, 1, FALSE)), "", VLOOKUP(B755, Paste!$T$3:$U$1144, 2, FALSE))</f>
        <v/>
      </c>
    </row>
    <row r="756" spans="1:22">
      <c r="A756" s="11">
        <v>750</v>
      </c>
      <c r="B756" s="67" t="s">
        <v>780</v>
      </c>
      <c r="C756" s="11">
        <f>VLOOKUP(B756, Paste!$AG$3:$AH$2083, 2, FALSE)</f>
        <v>31.8</v>
      </c>
      <c r="D756" s="11" t="str">
        <f>VLOOKUP($B756, Paste!$A$3:$H$933, 6, FALSE)</f>
        <v>LW</v>
      </c>
      <c r="E756" s="11" t="str">
        <f>IFERROR(VLOOKUP($B756, Paste!$J$3:$L$933, 3, FALSE), "")</f>
        <v/>
      </c>
      <c r="F756" s="11" t="str">
        <f>IFERROR(VLOOKUP($B756, Paste!$J$3:$L$933, 2, FALSE), "")</f>
        <v/>
      </c>
      <c r="G756" s="11" t="str">
        <f>VLOOKUP($B756, Paste!$A$3:$H$933, 8, FALSE)</f>
        <v>PHI</v>
      </c>
      <c r="H756" s="71">
        <f>VLOOKUP($B756, Paste!$A$3:$H$933, 2, FALSE)</f>
        <v>38.333333333333336</v>
      </c>
      <c r="I756" s="71">
        <f>VLOOKUP($B756, Paste!$A$3:$H$933, 3, FALSE)</f>
        <v>1.2026634992079959</v>
      </c>
      <c r="J756" s="71">
        <f t="shared" si="11"/>
        <v>4.4476554591253379</v>
      </c>
      <c r="K756" s="71">
        <f>VLOOKUP($B756, Paste!$A$3:$H$933, 4, FALSE)</f>
        <v>5.650318958333334</v>
      </c>
      <c r="L756" s="11" t="str">
        <f>IF(ISBLANK(VLOOKUP(B756, 'SOG&amp;PlusMinus'!$B$7:$E$912, 3, FALSE)), "", VLOOKUP(B756,'SOG&amp;PlusMinus'!$B$7:$E$912, 3, FALSE))</f>
        <v>C</v>
      </c>
      <c r="M756" s="11" t="str">
        <f>IF(ISBLANK(VLOOKUP(B756, 'SOG&amp;PlusMinus'!$B$7:$E$912, 4, FALSE)), "", VLOOKUP(B756, 'SOG&amp;PlusMinus'!$B$7:$E$912, 4, FALSE))</f>
        <v/>
      </c>
      <c r="N756" s="71">
        <f>VLOOKUP($B756, Paste!$A$3:$H$933, 5, FALSE)</f>
        <v>14.41896024464832</v>
      </c>
      <c r="O756" s="11">
        <f>IF(ISERROR(VLOOKUP(B756, Paste!$AB$3:$AE$2349, 3, FALSE)), "", VLOOKUP(B756, Paste!$AB$3:$AE$2349, 3, FALSE))</f>
        <v>92</v>
      </c>
      <c r="P756" s="11">
        <f>IF(ISERROR(VLOOKUP(B756, Paste!$AB$3:$AC$2343, 2, FALSE)), "", VLOOKUP(B756, Paste!$AB$3:$AC$2343, 2, FALSE))</f>
        <v>26</v>
      </c>
      <c r="Q756" s="11">
        <f>IF(ISERROR(VLOOKUP(B756, Paste!$AB$3:$AE$2349, 4, FALSE)), "", VLOOKUP(B756, Paste!$AB$3:$AE$2349, 4, FALSE))</f>
        <v>27</v>
      </c>
      <c r="R756" s="11" t="str">
        <f>IF(ISERROR(VLOOKUP(B756, Paste!$N$3:$N$250, 1, FALSE)), "", VLOOKUP(B756, Paste!$N$3:$O$250, 2, FALSE))</f>
        <v/>
      </c>
      <c r="S756" s="27">
        <f>VLOOKUP($B756, Paste!$W$3:$Z$10064, IF($H$4="Cap Hit",3, IF($H$4="AAV", 4, 2)), FALSE)</f>
        <v>0.875</v>
      </c>
      <c r="T756" s="11" t="str">
        <f>IF(ISERROR(VLOOKUP(B756, Paste!$Q$3:$Q$245, 1, FALSE)), "", VLOOKUP(B756, Paste!$Q$3:$R$245, 2, FALSE))</f>
        <v>Y</v>
      </c>
      <c r="U756" s="18" t="str">
        <f>IF(VLOOKUP(B756, 'Points&amp;Potential'!$B$7:$O$943, 14, FALSE)=0, "", VLOOKUP(B756, 'Points&amp;Potential'!$B$7:$O$943, 14, FALSE))</f>
        <v/>
      </c>
      <c r="V756" s="7" t="str">
        <f>IF(ISERROR(VLOOKUP(B756, Paste!$T$3:$T$1045, 1, FALSE)), "", VLOOKUP(B756, Paste!$T$3:$U$1144, 2, FALSE))</f>
        <v/>
      </c>
    </row>
    <row r="757" spans="1:22">
      <c r="A757" s="11">
        <v>751</v>
      </c>
      <c r="B757" s="67" t="s">
        <v>781</v>
      </c>
      <c r="C757" s="11">
        <f>VLOOKUP(B757, Paste!$AG$3:$AH$2083, 2, FALSE)</f>
        <v>22.4</v>
      </c>
      <c r="D757" s="11" t="str">
        <f>VLOOKUP($B757, Paste!$A$3:$H$933, 6, FALSE)</f>
        <v>RW</v>
      </c>
      <c r="E757" s="11">
        <f>IFERROR(VLOOKUP($B757, Paste!$J$3:$L$933, 3, FALSE), "")</f>
        <v>53</v>
      </c>
      <c r="F757" s="11">
        <f>IFERROR(VLOOKUP($B757, Paste!$J$3:$L$933, 2, FALSE), "")</f>
        <v>75</v>
      </c>
      <c r="G757" s="11" t="str">
        <f>VLOOKUP($B757, Paste!$A$3:$H$933, 8, FALSE)</f>
        <v>WAS</v>
      </c>
      <c r="H757" s="71">
        <f>VLOOKUP($B757, Paste!$A$3:$H$933, 2, FALSE)</f>
        <v>19.333333333333332</v>
      </c>
      <c r="I757" s="71">
        <f>VLOOKUP($B757, Paste!$A$3:$H$933, 3, FALSE)</f>
        <v>2.9</v>
      </c>
      <c r="J757" s="71">
        <f t="shared" si="11"/>
        <v>2.5133333333333323</v>
      </c>
      <c r="K757" s="71">
        <f>VLOOKUP($B757, Paste!$A$3:$H$933, 4, FALSE)</f>
        <v>5.4133333333333322</v>
      </c>
      <c r="L757" s="11" t="str">
        <f>IF(ISBLANK(VLOOKUP(B757, 'SOG&amp;PlusMinus'!$B$7:$E$912, 3, FALSE)), "", VLOOKUP(B757,'SOG&amp;PlusMinus'!$B$7:$E$912, 3, FALSE))</f>
        <v>C</v>
      </c>
      <c r="M757" s="11" t="str">
        <f>IF(ISBLANK(VLOOKUP(B757, 'SOG&amp;PlusMinus'!$B$7:$E$912, 4, FALSE)), "", VLOOKUP(B757, 'SOG&amp;PlusMinus'!$B$7:$E$912, 4, FALSE))</f>
        <v/>
      </c>
      <c r="N757" s="71">
        <f>VLOOKUP($B757, Paste!$A$3:$H$933, 5, FALSE)</f>
        <v>5.8</v>
      </c>
      <c r="O757" s="11">
        <f>IF(ISERROR(VLOOKUP(B757, Paste!$AB$3:$AE$2349, 3, FALSE)), "", VLOOKUP(B757, Paste!$AB$3:$AE$2349, 3, FALSE))</f>
        <v>29</v>
      </c>
      <c r="P757" s="11">
        <f>IF(ISERROR(VLOOKUP(B757, Paste!$AB$3:$AC$2343, 2, FALSE)), "", VLOOKUP(B757, Paste!$AB$3:$AC$2343, 2, FALSE))</f>
        <v>9</v>
      </c>
      <c r="Q757" s="11">
        <f>IF(ISERROR(VLOOKUP(B757, Paste!$AB$3:$AE$2349, 4, FALSE)), "", VLOOKUP(B757, Paste!$AB$3:$AE$2349, 4, FALSE))</f>
        <v>19</v>
      </c>
      <c r="R757" s="11" t="str">
        <f>IF(ISERROR(VLOOKUP(B757, Paste!$N$3:$N$250, 1, FALSE)), "", VLOOKUP(B757, Paste!$N$3:$O$250, 2, FALSE))</f>
        <v/>
      </c>
      <c r="S757" s="27">
        <f>VLOOKUP($B757, Paste!$W$3:$Z$10064, IF($H$4="Cap Hit",3, IF($H$4="AAV", 4, 2)), FALSE)</f>
        <v>0.92500000000000004</v>
      </c>
      <c r="T757" s="11" t="str">
        <f>IF(ISERROR(VLOOKUP(B757, Paste!$Q$3:$Q$245, 1, FALSE)), "", VLOOKUP(B757, Paste!$Q$3:$R$245, 2, FALSE))</f>
        <v/>
      </c>
      <c r="U757" s="18" t="str">
        <f>IF(VLOOKUP(B757, 'Points&amp;Potential'!$B$7:$O$943, 14, FALSE)=0, "", VLOOKUP(B757, 'Points&amp;Potential'!$B$7:$O$943, 14, FALSE))</f>
        <v/>
      </c>
      <c r="V757" s="7" t="str">
        <f>IF(ISERROR(VLOOKUP(B757, Paste!$T$3:$T$1045, 1, FALSE)), "", VLOOKUP(B757, Paste!$T$3:$U$1144, 2, FALSE))</f>
        <v/>
      </c>
    </row>
    <row r="758" spans="1:22">
      <c r="A758" s="11">
        <v>752</v>
      </c>
      <c r="B758" s="67" t="s">
        <v>782</v>
      </c>
      <c r="C758" s="11">
        <f>VLOOKUP(B758, Paste!$AG$3:$AH$2083, 2, FALSE)</f>
        <v>22.4</v>
      </c>
      <c r="D758" s="11" t="str">
        <f>VLOOKUP($B758, Paste!$A$3:$H$933, 6, FALSE)</f>
        <v>LW</v>
      </c>
      <c r="E758" s="11" t="str">
        <f>IFERROR(VLOOKUP($B758, Paste!$J$3:$L$933, 3, FALSE), "")</f>
        <v/>
      </c>
      <c r="F758" s="11" t="str">
        <f>IFERROR(VLOOKUP($B758, Paste!$J$3:$L$933, 2, FALSE), "")</f>
        <v/>
      </c>
      <c r="G758" s="11" t="str">
        <f>VLOOKUP($B758, Paste!$A$3:$H$933, 8, FALSE)</f>
        <v>FLA</v>
      </c>
      <c r="H758" s="71">
        <f>VLOOKUP($B758, Paste!$A$3:$H$933, 2, FALSE)</f>
        <v>21</v>
      </c>
      <c r="I758" s="71">
        <f>VLOOKUP($B758, Paste!$A$3:$H$933, 3, FALSE)</f>
        <v>2.2291929824561403</v>
      </c>
      <c r="J758" s="71">
        <f t="shared" si="11"/>
        <v>3.0450882675438602</v>
      </c>
      <c r="K758" s="71">
        <f>VLOOKUP($B758, Paste!$A$3:$H$933, 4, FALSE)</f>
        <v>5.2742812500000005</v>
      </c>
      <c r="L758" s="11" t="str">
        <f>IF(ISBLANK(VLOOKUP(B758, 'SOG&amp;PlusMinus'!$B$7:$E$912, 3, FALSE)), "", VLOOKUP(B758,'SOG&amp;PlusMinus'!$B$7:$E$912, 3, FALSE))</f>
        <v>C</v>
      </c>
      <c r="M758" s="11" t="str">
        <f>IF(ISBLANK(VLOOKUP(B758, 'SOG&amp;PlusMinus'!$B$7:$E$912, 4, FALSE)), "", VLOOKUP(B758, 'SOG&amp;PlusMinus'!$B$7:$E$912, 4, FALSE))</f>
        <v/>
      </c>
      <c r="N758" s="71">
        <f>VLOOKUP($B758, Paste!$A$3:$H$933, 5, FALSE)</f>
        <v>2.1</v>
      </c>
      <c r="O758" s="11">
        <f>IF(ISERROR(VLOOKUP(B758, Paste!$AB$3:$AE$2349, 3, FALSE)), "", VLOOKUP(B758, Paste!$AB$3:$AE$2349, 3, FALSE))</f>
        <v>46</v>
      </c>
      <c r="P758" s="11">
        <f>IF(ISERROR(VLOOKUP(B758, Paste!$AB$3:$AC$2343, 2, FALSE)), "", VLOOKUP(B758, Paste!$AB$3:$AC$2343, 2, FALSE))</f>
        <v>5</v>
      </c>
      <c r="Q758" s="11">
        <f>IF(ISERROR(VLOOKUP(B758, Paste!$AB$3:$AE$2349, 4, FALSE)), "", VLOOKUP(B758, Paste!$AB$3:$AE$2349, 4, FALSE))</f>
        <v>19</v>
      </c>
      <c r="R758" s="11" t="str">
        <f>IF(ISERROR(VLOOKUP(B758, Paste!$N$3:$N$250, 1, FALSE)), "", VLOOKUP(B758, Paste!$N$3:$O$250, 2, FALSE))</f>
        <v/>
      </c>
      <c r="S758" s="27">
        <f>VLOOKUP($B758, Paste!$W$3:$Z$10064, IF($H$4="Cap Hit",3, IF($H$4="AAV", 4, 2)), FALSE)</f>
        <v>0.85499999999999998</v>
      </c>
      <c r="T758" s="11" t="str">
        <f>IF(ISERROR(VLOOKUP(B758, Paste!$Q$3:$Q$245, 1, FALSE)), "", VLOOKUP(B758, Paste!$Q$3:$R$245, 2, FALSE))</f>
        <v/>
      </c>
      <c r="U758" s="18" t="str">
        <f>IF(VLOOKUP(B758, 'Points&amp;Potential'!$B$7:$O$943, 14, FALSE)=0, "", VLOOKUP(B758, 'Points&amp;Potential'!$B$7:$O$943, 14, FALSE))</f>
        <v/>
      </c>
      <c r="V758" s="7" t="str">
        <f>IF(ISERROR(VLOOKUP(B758, Paste!$T$3:$T$1045, 1, FALSE)), "", VLOOKUP(B758, Paste!$T$3:$U$1144, 2, FALSE))</f>
        <v>Y</v>
      </c>
    </row>
    <row r="759" spans="1:22">
      <c r="A759" s="11">
        <v>753</v>
      </c>
      <c r="B759" s="67" t="s">
        <v>783</v>
      </c>
      <c r="C759" s="11">
        <f>VLOOKUP(B759, Paste!$AG$3:$AH$2083, 2, FALSE)</f>
        <v>24.6</v>
      </c>
      <c r="D759" s="11" t="str">
        <f>VLOOKUP($B759, Paste!$A$3:$H$933, 6, FALSE)</f>
        <v>C</v>
      </c>
      <c r="E759" s="11" t="str">
        <f>IFERROR(VLOOKUP($B759, Paste!$J$3:$L$933, 3, FALSE), "")</f>
        <v/>
      </c>
      <c r="F759" s="11" t="str">
        <f>IFERROR(VLOOKUP($B759, Paste!$J$3:$L$933, 2, FALSE), "")</f>
        <v/>
      </c>
      <c r="G759" s="11" t="str">
        <f>VLOOKUP($B759, Paste!$A$3:$H$933, 8, FALSE)</f>
        <v>COL</v>
      </c>
      <c r="H759" s="71">
        <f>VLOOKUP($B759, Paste!$A$3:$H$933, 2, FALSE)</f>
        <v>20</v>
      </c>
      <c r="I759" s="71">
        <f>VLOOKUP($B759, Paste!$A$3:$H$933, 3, FALSE)</f>
        <v>2.6</v>
      </c>
      <c r="J759" s="71">
        <f t="shared" si="11"/>
        <v>2.6582113821138207</v>
      </c>
      <c r="K759" s="71">
        <f>VLOOKUP($B759, Paste!$A$3:$H$933, 4, FALSE)</f>
        <v>5.2582113821138208</v>
      </c>
      <c r="L759" s="11" t="str">
        <f>IF(ISBLANK(VLOOKUP(B759, 'SOG&amp;PlusMinus'!$B$7:$E$912, 3, FALSE)), "", VLOOKUP(B759,'SOG&amp;PlusMinus'!$B$7:$E$912, 3, FALSE))</f>
        <v>C</v>
      </c>
      <c r="M759" s="11" t="str">
        <f>IF(ISBLANK(VLOOKUP(B759, 'SOG&amp;PlusMinus'!$B$7:$E$912, 4, FALSE)), "", VLOOKUP(B759, 'SOG&amp;PlusMinus'!$B$7:$E$912, 4, FALSE))</f>
        <v/>
      </c>
      <c r="N759" s="71">
        <f>VLOOKUP($B759, Paste!$A$3:$H$933, 5, FALSE)</f>
        <v>7</v>
      </c>
      <c r="O759" s="11">
        <f>IF(ISERROR(VLOOKUP(B759, Paste!$AB$3:$AE$2349, 3, FALSE)), "", VLOOKUP(B759, Paste!$AB$3:$AE$2349, 3, FALSE))</f>
        <v>7</v>
      </c>
      <c r="P759" s="11">
        <f>IF(ISERROR(VLOOKUP(B759, Paste!$AB$3:$AC$2343, 2, FALSE)), "", VLOOKUP(B759, Paste!$AB$3:$AC$2343, 2, FALSE))</f>
        <v>8</v>
      </c>
      <c r="Q759" s="11">
        <f>IF(ISERROR(VLOOKUP(B759, Paste!$AB$3:$AE$2349, 4, FALSE)), "", VLOOKUP(B759, Paste!$AB$3:$AE$2349, 4, FALSE))</f>
        <v>22</v>
      </c>
      <c r="R759" s="11" t="str">
        <f>IF(ISERROR(VLOOKUP(B759, Paste!$N$3:$N$250, 1, FALSE)), "", VLOOKUP(B759, Paste!$N$3:$O$250, 2, FALSE))</f>
        <v/>
      </c>
      <c r="S759" s="27" t="e">
        <f>VLOOKUP($B759, Paste!$W$3:$Z$10064, IF($H$4="Cap Hit",3, IF($H$4="AAV", 4, 2)), FALSE)</f>
        <v>#N/A</v>
      </c>
      <c r="T759" s="11" t="str">
        <f>IF(ISERROR(VLOOKUP(B759, Paste!$Q$3:$Q$245, 1, FALSE)), "", VLOOKUP(B759, Paste!$Q$3:$R$245, 2, FALSE))</f>
        <v/>
      </c>
      <c r="U759" s="18" t="str">
        <f>IF(VLOOKUP(B759, 'Points&amp;Potential'!$B$7:$O$943, 14, FALSE)=0, "", VLOOKUP(B759, 'Points&amp;Potential'!$B$7:$O$943, 14, FALSE))</f>
        <v/>
      </c>
      <c r="V759" s="7" t="str">
        <f>IF(ISERROR(VLOOKUP(B759, Paste!$T$3:$T$1045, 1, FALSE)), "", VLOOKUP(B759, Paste!$T$3:$U$1144, 2, FALSE))</f>
        <v/>
      </c>
    </row>
    <row r="760" spans="1:22">
      <c r="A760" s="11">
        <v>754</v>
      </c>
      <c r="B760" s="67" t="s">
        <v>784</v>
      </c>
      <c r="C760" s="11">
        <f>VLOOKUP(B760, Paste!$AG$3:$AH$2083, 2, FALSE)</f>
        <v>35</v>
      </c>
      <c r="D760" s="11" t="str">
        <f>VLOOKUP($B760, Paste!$A$3:$H$933, 6, FALSE)</f>
        <v>LD</v>
      </c>
      <c r="E760" s="11" t="str">
        <f>IFERROR(VLOOKUP($B760, Paste!$J$3:$L$933, 3, FALSE), "")</f>
        <v/>
      </c>
      <c r="F760" s="11" t="str">
        <f>IFERROR(VLOOKUP($B760, Paste!$J$3:$L$933, 2, FALSE), "")</f>
        <v/>
      </c>
      <c r="G760" s="11" t="str">
        <f>VLOOKUP($B760, Paste!$A$3:$H$933, 8, FALSE)</f>
        <v>CGY</v>
      </c>
      <c r="H760" s="71">
        <f>VLOOKUP($B760, Paste!$A$3:$H$933, 2, FALSE)</f>
        <v>56.333333333333336</v>
      </c>
      <c r="I760" s="71">
        <f>VLOOKUP($B760, Paste!$A$3:$H$933, 3, FALSE)</f>
        <v>1.2343903810129493</v>
      </c>
      <c r="J760" s="71">
        <f t="shared" si="11"/>
        <v>3.8493303064870501</v>
      </c>
      <c r="K760" s="71">
        <f>VLOOKUP($B760, Paste!$A$3:$H$933, 4, FALSE)</f>
        <v>5.0837206874999996</v>
      </c>
      <c r="L760" s="11" t="str">
        <f>IF(ISBLANK(VLOOKUP(B760, 'SOG&amp;PlusMinus'!$B$7:$E$912, 3, FALSE)), "", VLOOKUP(B760,'SOG&amp;PlusMinus'!$B$7:$E$912, 3, FALSE))</f>
        <v>C</v>
      </c>
      <c r="M760" s="11" t="str">
        <f>IF(ISBLANK(VLOOKUP(B760, 'SOG&amp;PlusMinus'!$B$7:$E$912, 4, FALSE)), "", VLOOKUP(B760, 'SOG&amp;PlusMinus'!$B$7:$E$912, 4, FALSE))</f>
        <v/>
      </c>
      <c r="N760" s="71">
        <f>VLOOKUP($B760, Paste!$A$3:$H$933, 5, FALSE)</f>
        <v>32.832310838445807</v>
      </c>
      <c r="O760" s="11">
        <f>IF(ISERROR(VLOOKUP(B760, Paste!$AB$3:$AE$2349, 3, FALSE)), "", VLOOKUP(B760, Paste!$AB$3:$AE$2349, 3, FALSE))</f>
        <v>31</v>
      </c>
      <c r="P760" s="11">
        <f>IF(ISERROR(VLOOKUP(B760, Paste!$AB$3:$AC$2343, 2, FALSE)), "", VLOOKUP(B760, Paste!$AB$3:$AC$2343, 2, FALSE))</f>
        <v>68</v>
      </c>
      <c r="Q760" s="11">
        <f>IF(ISERROR(VLOOKUP(B760, Paste!$AB$3:$AE$2349, 4, FALSE)), "", VLOOKUP(B760, Paste!$AB$3:$AE$2349, 4, FALSE))</f>
        <v>34</v>
      </c>
      <c r="R760" s="11" t="str">
        <f>IF(ISERROR(VLOOKUP(B760, Paste!$N$3:$N$250, 1, FALSE)), "", VLOOKUP(B760, Paste!$N$3:$O$250, 2, FALSE))</f>
        <v/>
      </c>
      <c r="S760" s="27">
        <f>VLOOKUP($B760, Paste!$W$3:$Z$10064, IF($H$4="Cap Hit",3, IF($H$4="AAV", 4, 2)), FALSE)</f>
        <v>1.75</v>
      </c>
      <c r="T760" s="11" t="str">
        <f>IF(ISERROR(VLOOKUP(B760, Paste!$Q$3:$Q$245, 1, FALSE)), "", VLOOKUP(B760, Paste!$Q$3:$R$245, 2, FALSE))</f>
        <v/>
      </c>
      <c r="U760" s="18" t="str">
        <f>IF(VLOOKUP(B760, 'Points&amp;Potential'!$B$7:$O$943, 14, FALSE)=0, "", VLOOKUP(B760, 'Points&amp;Potential'!$B$7:$O$943, 14, FALSE))</f>
        <v/>
      </c>
      <c r="V760" s="7" t="str">
        <f>IF(ISERROR(VLOOKUP(B760, Paste!$T$3:$T$1045, 1, FALSE)), "", VLOOKUP(B760, Paste!$T$3:$U$1144, 2, FALSE))</f>
        <v/>
      </c>
    </row>
    <row r="761" spans="1:22">
      <c r="A761" s="11">
        <v>755</v>
      </c>
      <c r="B761" s="67" t="s">
        <v>785</v>
      </c>
      <c r="C761" s="11">
        <f>VLOOKUP(B761, Paste!$AG$3:$AH$2083, 2, FALSE)</f>
        <v>34.5</v>
      </c>
      <c r="D761" s="11" t="str">
        <f>VLOOKUP($B761, Paste!$A$3:$H$933, 6, FALSE)</f>
        <v>RW</v>
      </c>
      <c r="E761" s="11" t="str">
        <f>IFERROR(VLOOKUP($B761, Paste!$J$3:$L$933, 3, FALSE), "")</f>
        <v/>
      </c>
      <c r="F761" s="11" t="str">
        <f>IFERROR(VLOOKUP($B761, Paste!$J$3:$L$933, 2, FALSE), "")</f>
        <v/>
      </c>
      <c r="G761" s="11" t="str">
        <f>VLOOKUP($B761, Paste!$A$3:$H$933, 8, FALSE)</f>
        <v>UTA</v>
      </c>
      <c r="H761" s="71">
        <f>VLOOKUP($B761, Paste!$A$3:$H$933, 2, FALSE)</f>
        <v>51</v>
      </c>
      <c r="I761" s="71">
        <f>VLOOKUP($B761, Paste!$A$3:$H$933, 3, FALSE)</f>
        <v>3.2705380221426328</v>
      </c>
      <c r="J761" s="71">
        <f t="shared" si="11"/>
        <v>1.7735309153573668</v>
      </c>
      <c r="K761" s="71">
        <f>VLOOKUP($B761, Paste!$A$3:$H$933, 4, FALSE)</f>
        <v>5.0440689374999996</v>
      </c>
      <c r="L761" s="11" t="str">
        <f>IF(ISBLANK(VLOOKUP(B761, 'SOG&amp;PlusMinus'!$B$7:$E$912, 3, FALSE)), "", VLOOKUP(B761,'SOG&amp;PlusMinus'!$B$7:$E$912, 3, FALSE))</f>
        <v>D</v>
      </c>
      <c r="M761" s="11" t="str">
        <f>IF(ISBLANK(VLOOKUP(B761, 'SOG&amp;PlusMinus'!$B$7:$E$912, 4, FALSE)), "", VLOOKUP(B761, 'SOG&amp;PlusMinus'!$B$7:$E$912, 4, FALSE))</f>
        <v/>
      </c>
      <c r="N761" s="71">
        <f>VLOOKUP($B761, Paste!$A$3:$H$933, 5, FALSE)</f>
        <v>29.686567164179106</v>
      </c>
      <c r="O761" s="11">
        <f>IF(ISERROR(VLOOKUP(B761, Paste!$AB$3:$AE$2349, 3, FALSE)), "", VLOOKUP(B761, Paste!$AB$3:$AE$2349, 3, FALSE))</f>
        <v>130</v>
      </c>
      <c r="P761" s="11">
        <f>IF(ISERROR(VLOOKUP(B761, Paste!$AB$3:$AC$2343, 2, FALSE)), "", VLOOKUP(B761, Paste!$AB$3:$AC$2343, 2, FALSE))</f>
        <v>33</v>
      </c>
      <c r="Q761" s="11">
        <f>IF(ISERROR(VLOOKUP(B761, Paste!$AB$3:$AE$2349, 4, FALSE)), "", VLOOKUP(B761, Paste!$AB$3:$AE$2349, 4, FALSE))</f>
        <v>46</v>
      </c>
      <c r="R761" s="11" t="str">
        <f>IF(ISERROR(VLOOKUP(B761, Paste!$N$3:$N$250, 1, FALSE)), "", VLOOKUP(B761, Paste!$N$3:$O$250, 2, FALSE))</f>
        <v/>
      </c>
      <c r="S761" s="27">
        <f>VLOOKUP($B761, Paste!$W$3:$Z$10064, IF($H$4="Cap Hit",3, IF($H$4="AAV", 4, 2)), FALSE)</f>
        <v>2.5</v>
      </c>
      <c r="T761" s="11" t="str">
        <f>IF(ISERROR(VLOOKUP(B761, Paste!$Q$3:$Q$245, 1, FALSE)), "", VLOOKUP(B761, Paste!$Q$3:$R$245, 2, FALSE))</f>
        <v/>
      </c>
      <c r="U761" s="18" t="str">
        <f>IF(VLOOKUP(B761, 'Points&amp;Potential'!$B$7:$O$943, 14, FALSE)=0, "", VLOOKUP(B761, 'Points&amp;Potential'!$B$7:$O$943, 14, FALSE))</f>
        <v/>
      </c>
      <c r="V761" s="7" t="str">
        <f>IF(ISERROR(VLOOKUP(B761, Paste!$T$3:$T$1045, 1, FALSE)), "", VLOOKUP(B761, Paste!$T$3:$U$1144, 2, FALSE))</f>
        <v/>
      </c>
    </row>
    <row r="762" spans="1:22">
      <c r="A762" s="11">
        <v>756</v>
      </c>
      <c r="B762" s="67" t="s">
        <v>786</v>
      </c>
      <c r="C762" s="11">
        <f>VLOOKUP(B762, Paste!$AG$3:$AH$2083, 2, FALSE)</f>
        <v>24.4</v>
      </c>
      <c r="D762" s="11" t="str">
        <f>VLOOKUP($B762, Paste!$A$3:$H$933, 6, FALSE)</f>
        <v>C</v>
      </c>
      <c r="E762" s="11">
        <f>IFERROR(VLOOKUP($B762, Paste!$J$3:$L$933, 3, FALSE), "")</f>
        <v>32</v>
      </c>
      <c r="F762" s="11">
        <f>IFERROR(VLOOKUP($B762, Paste!$J$3:$L$933, 2, FALSE), "")</f>
        <v>62</v>
      </c>
      <c r="G762" s="11" t="str">
        <f>VLOOKUP($B762, Paste!$A$3:$H$933, 8, FALSE)</f>
        <v>TOR</v>
      </c>
      <c r="H762" s="71">
        <f>VLOOKUP($B762, Paste!$A$3:$H$933, 2, FALSE)</f>
        <v>36</v>
      </c>
      <c r="I762" s="71">
        <f>VLOOKUP($B762, Paste!$A$3:$H$933, 3, FALSE)</f>
        <v>0.90391304347826096</v>
      </c>
      <c r="J762" s="71">
        <f t="shared" si="11"/>
        <v>4.030086956521739</v>
      </c>
      <c r="K762" s="71">
        <f>VLOOKUP($B762, Paste!$A$3:$H$933, 4, FALSE)</f>
        <v>4.9340000000000002</v>
      </c>
      <c r="L762" s="11" t="str">
        <f>IF(ISBLANK(VLOOKUP(B762, 'SOG&amp;PlusMinus'!$B$7:$E$912, 3, FALSE)), "", VLOOKUP(B762,'SOG&amp;PlusMinus'!$B$7:$E$912, 3, FALSE))</f>
        <v>C</v>
      </c>
      <c r="M762" s="11" t="str">
        <f>IF(ISBLANK(VLOOKUP(B762, 'SOG&amp;PlusMinus'!$B$7:$E$912, 4, FALSE)), "", VLOOKUP(B762, 'SOG&amp;PlusMinus'!$B$7:$E$912, 4, FALSE))</f>
        <v/>
      </c>
      <c r="N762" s="71">
        <f>VLOOKUP($B762, Paste!$A$3:$H$933, 5, FALSE)</f>
        <v>2</v>
      </c>
      <c r="O762" s="11">
        <f>IF(ISERROR(VLOOKUP(B762, Paste!$AB$3:$AE$2349, 3, FALSE)), "", VLOOKUP(B762, Paste!$AB$3:$AE$2349, 3, FALSE))</f>
        <v>79</v>
      </c>
      <c r="P762" s="11">
        <f>IF(ISERROR(VLOOKUP(B762, Paste!$AB$3:$AC$2343, 2, FALSE)), "", VLOOKUP(B762, Paste!$AB$3:$AC$2343, 2, FALSE))</f>
        <v>19</v>
      </c>
      <c r="Q762" s="11">
        <f>IF(ISERROR(VLOOKUP(B762, Paste!$AB$3:$AE$2349, 4, FALSE)), "", VLOOKUP(B762, Paste!$AB$3:$AE$2349, 4, FALSE))</f>
        <v>29</v>
      </c>
      <c r="R762" s="11" t="str">
        <f>IF(ISERROR(VLOOKUP(B762, Paste!$N$3:$N$250, 1, FALSE)), "", VLOOKUP(B762, Paste!$N$3:$O$250, 2, FALSE))</f>
        <v/>
      </c>
      <c r="S762" s="27">
        <f>VLOOKUP($B762, Paste!$W$3:$Z$10064, IF($H$4="Cap Hit",3, IF($H$4="AAV", 4, 2)), FALSE)</f>
        <v>0.85</v>
      </c>
      <c r="T762" s="11"/>
      <c r="U762" s="18" t="str">
        <f>IF(VLOOKUP(B762, 'Points&amp;Potential'!$B$7:$O$943, 14, FALSE)=0, "", VLOOKUP(B762, 'Points&amp;Potential'!$B$7:$O$943, 14, FALSE))</f>
        <v/>
      </c>
      <c r="V762" s="7" t="str">
        <f>IF(ISERROR(VLOOKUP(B762, Paste!$T$3:$T$1045, 1, FALSE)), "", VLOOKUP(B762, Paste!$T$3:$U$1144, 2, FALSE))</f>
        <v>Y</v>
      </c>
    </row>
    <row r="763" spans="1:22">
      <c r="A763" s="11">
        <v>757</v>
      </c>
      <c r="B763" s="67" t="s">
        <v>787</v>
      </c>
      <c r="C763" s="11">
        <f>VLOOKUP(B763, Paste!$AG$3:$AH$2083, 2, FALSE)</f>
        <v>26.9</v>
      </c>
      <c r="D763" s="11" t="str">
        <f>VLOOKUP($B763, Paste!$A$3:$H$933, 6, FALSE)</f>
        <v>LW</v>
      </c>
      <c r="E763" s="11" t="str">
        <f>IFERROR(VLOOKUP($B763, Paste!$J$3:$L$933, 3, FALSE), "")</f>
        <v/>
      </c>
      <c r="F763" s="11" t="str">
        <f>IFERROR(VLOOKUP($B763, Paste!$J$3:$L$933, 2, FALSE), "")</f>
        <v/>
      </c>
      <c r="G763" s="11" t="str">
        <f>VLOOKUP($B763, Paste!$A$3:$H$933, 8, FALSE)</f>
        <v>CGY</v>
      </c>
      <c r="H763" s="71">
        <f>VLOOKUP($B763, Paste!$A$3:$H$933, 2, FALSE)</f>
        <v>22</v>
      </c>
      <c r="I763" s="71">
        <f>VLOOKUP($B763, Paste!$A$3:$H$933, 3, FALSE)</f>
        <v>3</v>
      </c>
      <c r="J763" s="71">
        <f t="shared" si="11"/>
        <v>1.8962604166666663</v>
      </c>
      <c r="K763" s="71">
        <f>VLOOKUP($B763, Paste!$A$3:$H$933, 4, FALSE)</f>
        <v>4.8962604166666663</v>
      </c>
      <c r="L763" s="11" t="str">
        <f>IF(ISBLANK(VLOOKUP(B763, 'SOG&amp;PlusMinus'!$B$7:$E$912, 3, FALSE)), "", VLOOKUP(B763,'SOG&amp;PlusMinus'!$B$7:$E$912, 3, FALSE))</f>
        <v>C</v>
      </c>
      <c r="M763" s="11" t="str">
        <f>IF(ISBLANK(VLOOKUP(B763, 'SOG&amp;PlusMinus'!$B$7:$E$912, 4, FALSE)), "", VLOOKUP(B763, 'SOG&amp;PlusMinus'!$B$7:$E$912, 4, FALSE))</f>
        <v/>
      </c>
      <c r="N763" s="71">
        <f>VLOOKUP($B763, Paste!$A$3:$H$933, 5, FALSE)</f>
        <v>10</v>
      </c>
      <c r="O763" s="11">
        <f>IF(ISERROR(VLOOKUP(B763, Paste!$AB$3:$AE$2349, 3, FALSE)), "", VLOOKUP(B763, Paste!$AB$3:$AE$2349, 3, FALSE))</f>
        <v>66</v>
      </c>
      <c r="P763" s="11">
        <f>IF(ISERROR(VLOOKUP(B763, Paste!$AB$3:$AC$2343, 2, FALSE)), "", VLOOKUP(B763, Paste!$AB$3:$AC$2343, 2, FALSE))</f>
        <v>11</v>
      </c>
      <c r="Q763" s="11">
        <f>IF(ISERROR(VLOOKUP(B763, Paste!$AB$3:$AE$2349, 4, FALSE)), "", VLOOKUP(B763, Paste!$AB$3:$AE$2349, 4, FALSE))</f>
        <v>20</v>
      </c>
      <c r="R763" s="11" t="str">
        <f>IF(ISERROR(VLOOKUP(B763, Paste!$N$3:$N$250, 1, FALSE)), "", VLOOKUP(B763, Paste!$N$3:$O$250, 2, FALSE))</f>
        <v/>
      </c>
      <c r="S763" s="27">
        <f>VLOOKUP($B763, Paste!$W$3:$Z$10064, IF($H$4="Cap Hit",3, IF($H$4="AAV", 4, 2)), FALSE)</f>
        <v>0.85</v>
      </c>
      <c r="T763" s="11" t="str">
        <f>IF(ISERROR(VLOOKUP(B763, Paste!$Q$3:$Q$245, 1, FALSE)), "", VLOOKUP(B763, Paste!$Q$3:$R$245, 2, FALSE))</f>
        <v/>
      </c>
      <c r="U763" s="18" t="str">
        <f>IF(VLOOKUP(B763, 'Points&amp;Potential'!$B$7:$O$943, 14, FALSE)=0, "", VLOOKUP(B763, 'Points&amp;Potential'!$B$7:$O$943, 14, FALSE))</f>
        <v/>
      </c>
      <c r="V763" s="7" t="str">
        <f>IF(ISERROR(VLOOKUP(B763, Paste!$T$3:$T$1045, 1, FALSE)), "", VLOOKUP(B763, Paste!$T$3:$U$1144, 2, FALSE))</f>
        <v/>
      </c>
    </row>
    <row r="764" spans="1:22">
      <c r="A764" s="11">
        <v>758</v>
      </c>
      <c r="B764" s="67" t="s">
        <v>788</v>
      </c>
      <c r="C764" s="11">
        <f>VLOOKUP(B764, Paste!$AG$3:$AH$2083, 2, FALSE)</f>
        <v>23.3</v>
      </c>
      <c r="D764" s="11" t="str">
        <f>VLOOKUP($B764, Paste!$A$3:$H$933, 6, FALSE)</f>
        <v>C</v>
      </c>
      <c r="E764" s="11" t="str">
        <f>IFERROR(VLOOKUP($B764, Paste!$J$3:$L$933, 3, FALSE), "")</f>
        <v/>
      </c>
      <c r="F764" s="11" t="str">
        <f>IFERROR(VLOOKUP($B764, Paste!$J$3:$L$933, 2, FALSE), "")</f>
        <v/>
      </c>
      <c r="G764" s="11" t="str">
        <f>VLOOKUP($B764, Paste!$A$3:$H$933, 8, FALSE)</f>
        <v>VAN</v>
      </c>
      <c r="H764" s="71">
        <f>VLOOKUP($B764, Paste!$A$3:$H$933, 2, FALSE)</f>
        <v>30</v>
      </c>
      <c r="I764" s="71">
        <f>VLOOKUP($B764, Paste!$A$3:$H$933, 3, FALSE)</f>
        <v>3.4437499999999992</v>
      </c>
      <c r="J764" s="71">
        <f t="shared" si="11"/>
        <v>1.4387500000000011</v>
      </c>
      <c r="K764" s="71">
        <f>VLOOKUP($B764, Paste!$A$3:$H$933, 4, FALSE)</f>
        <v>4.8825000000000003</v>
      </c>
      <c r="L764" s="11" t="str">
        <f>IF(ISBLANK(VLOOKUP(B764, 'SOG&amp;PlusMinus'!$B$7:$E$912, 3, FALSE)), "", VLOOKUP(B764,'SOG&amp;PlusMinus'!$B$7:$E$912, 3, FALSE))</f>
        <v>C</v>
      </c>
      <c r="M764" s="11" t="str">
        <f>IF(ISBLANK(VLOOKUP(B764, 'SOG&amp;PlusMinus'!$B$7:$E$912, 4, FALSE)), "", VLOOKUP(B764, 'SOG&amp;PlusMinus'!$B$7:$E$912, 4, FALSE))</f>
        <v/>
      </c>
      <c r="N764" s="71">
        <f>VLOOKUP($B764, Paste!$A$3:$H$933, 5, FALSE)</f>
        <v>10</v>
      </c>
      <c r="O764" s="11">
        <f>IF(ISERROR(VLOOKUP(B764, Paste!$AB$3:$AE$2349, 3, FALSE)), "", VLOOKUP(B764, Paste!$AB$3:$AE$2349, 3, FALSE))</f>
        <v>27</v>
      </c>
      <c r="P764" s="11">
        <f>IF(ISERROR(VLOOKUP(B764, Paste!$AB$3:$AC$2343, 2, FALSE)), "", VLOOKUP(B764, Paste!$AB$3:$AC$2343, 2, FALSE))</f>
        <v>30</v>
      </c>
      <c r="Q764" s="11">
        <f>IF(ISERROR(VLOOKUP(B764, Paste!$AB$3:$AE$2349, 4, FALSE)), "", VLOOKUP(B764, Paste!$AB$3:$AE$2349, 4, FALSE))</f>
        <v>24</v>
      </c>
      <c r="R764" s="11" t="str">
        <f>IF(ISERROR(VLOOKUP(B764, Paste!$N$3:$N$250, 1, FALSE)), "", VLOOKUP(B764, Paste!$N$3:$O$250, 2, FALSE))</f>
        <v/>
      </c>
      <c r="S764" s="27">
        <f>VLOOKUP($B764, Paste!$W$3:$Z$10064, IF($H$4="Cap Hit",3, IF($H$4="AAV", 4, 2)), FALSE)</f>
        <v>0.95</v>
      </c>
      <c r="T764" s="11" t="str">
        <f>IF(ISERROR(VLOOKUP(B764, Paste!$Q$3:$Q$245, 1, FALSE)), "", VLOOKUP(B764, Paste!$Q$3:$R$245, 2, FALSE))</f>
        <v/>
      </c>
      <c r="U764" s="18" t="str">
        <f>IF(VLOOKUP(B764, 'Points&amp;Potential'!$B$7:$O$943, 14, FALSE)=0, "", VLOOKUP(B764, 'Points&amp;Potential'!$B$7:$O$943, 14, FALSE))</f>
        <v/>
      </c>
      <c r="V764" s="7" t="str">
        <f>IF(ISERROR(VLOOKUP(B764, Paste!$T$3:$T$1045, 1, FALSE)), "", VLOOKUP(B764, Paste!$T$3:$U$1144, 2, FALSE))</f>
        <v>Y</v>
      </c>
    </row>
    <row r="765" spans="1:22">
      <c r="A765" s="11">
        <v>759</v>
      </c>
      <c r="B765" s="67" t="s">
        <v>789</v>
      </c>
      <c r="C765" s="11">
        <f>VLOOKUP(B765, Paste!$AG$3:$AH$2083, 2, FALSE)</f>
        <v>25.9</v>
      </c>
      <c r="D765" s="11" t="str">
        <f>VLOOKUP($B765, Paste!$A$3:$H$933, 6, FALSE)</f>
        <v>LD</v>
      </c>
      <c r="E765" s="11" t="str">
        <f>IFERROR(VLOOKUP($B765, Paste!$J$3:$L$933, 3, FALSE), "")</f>
        <v/>
      </c>
      <c r="F765" s="11" t="str">
        <f>IFERROR(VLOOKUP($B765, Paste!$J$3:$L$933, 2, FALSE), "")</f>
        <v/>
      </c>
      <c r="G765" s="11" t="str">
        <f>VLOOKUP($B765, Paste!$A$3:$H$933, 8, FALSE)</f>
        <v>BOS</v>
      </c>
      <c r="H765" s="71">
        <f>VLOOKUP($B765, Paste!$A$3:$H$933, 2, FALSE)</f>
        <v>18</v>
      </c>
      <c r="I765" s="71">
        <f>VLOOKUP($B765, Paste!$A$3:$H$933, 3, FALSE)</f>
        <v>1.3574920718816066</v>
      </c>
      <c r="J765" s="71">
        <f t="shared" si="11"/>
        <v>3.5155579281183935</v>
      </c>
      <c r="K765" s="71">
        <f>VLOOKUP($B765, Paste!$A$3:$H$933, 4, FALSE)</f>
        <v>4.8730500000000001</v>
      </c>
      <c r="L765" s="11" t="str">
        <f>IF(ISBLANK(VLOOKUP(B765, 'SOG&amp;PlusMinus'!$B$7:$E$912, 3, FALSE)), "", VLOOKUP(B765,'SOG&amp;PlusMinus'!$B$7:$E$912, 3, FALSE))</f>
        <v>C</v>
      </c>
      <c r="M765" s="11" t="str">
        <f>IF(ISBLANK(VLOOKUP(B765, 'SOG&amp;PlusMinus'!$B$7:$E$912, 4, FALSE)), "", VLOOKUP(B765, 'SOG&amp;PlusMinus'!$B$7:$E$912, 4, FALSE))</f>
        <v/>
      </c>
      <c r="N765" s="71">
        <f>VLOOKUP($B765, Paste!$A$3:$H$933, 5, FALSE)</f>
        <v>4.5</v>
      </c>
      <c r="O765" s="11">
        <f>IF(ISERROR(VLOOKUP(B765, Paste!$AB$3:$AE$2349, 3, FALSE)), "", VLOOKUP(B765, Paste!$AB$3:$AE$2349, 3, FALSE))</f>
        <v>11</v>
      </c>
      <c r="P765" s="11">
        <f>IF(ISERROR(VLOOKUP(B765, Paste!$AB$3:$AC$2343, 2, FALSE)), "", VLOOKUP(B765, Paste!$AB$3:$AC$2343, 2, FALSE))</f>
        <v>20</v>
      </c>
      <c r="Q765" s="11">
        <f>IF(ISERROR(VLOOKUP(B765, Paste!$AB$3:$AE$2349, 4, FALSE)), "", VLOOKUP(B765, Paste!$AB$3:$AE$2349, 4, FALSE))</f>
        <v>14</v>
      </c>
      <c r="R765" s="11" t="str">
        <f>IF(ISERROR(VLOOKUP(B765, Paste!$N$3:$N$250, 1, FALSE)), "", VLOOKUP(B765, Paste!$N$3:$O$250, 2, FALSE))</f>
        <v/>
      </c>
      <c r="S765" s="27">
        <f>VLOOKUP($B765, Paste!$W$3:$Z$10064, IF($H$4="Cap Hit",3, IF($H$4="AAV", 4, 2)), FALSE)</f>
        <v>0.85</v>
      </c>
      <c r="T765" s="11" t="str">
        <f>IF(ISERROR(VLOOKUP(B765, Paste!$Q$3:$Q$245, 1, FALSE)), "", VLOOKUP(B765, Paste!$Q$3:$R$245, 2, FALSE))</f>
        <v/>
      </c>
      <c r="U765" s="18" t="str">
        <f>IF(VLOOKUP(B765, 'Points&amp;Potential'!$B$7:$O$943, 14, FALSE)=0, "", VLOOKUP(B765, 'Points&amp;Potential'!$B$7:$O$943, 14, FALSE))</f>
        <v/>
      </c>
      <c r="V765" s="7" t="str">
        <f>IF(ISERROR(VLOOKUP(B765, Paste!$T$3:$T$1045, 1, FALSE)), "", VLOOKUP(B765, Paste!$T$3:$U$1144, 2, FALSE))</f>
        <v/>
      </c>
    </row>
    <row r="766" spans="1:22">
      <c r="A766" s="11">
        <v>760</v>
      </c>
      <c r="B766" s="67" t="s">
        <v>790</v>
      </c>
      <c r="C766" s="11">
        <f>VLOOKUP(B766, Paste!$AG$3:$AH$2083, 2, FALSE)</f>
        <v>24.2</v>
      </c>
      <c r="D766" s="11" t="str">
        <f>VLOOKUP($B766, Paste!$A$3:$H$933, 6, FALSE)</f>
        <v>LW</v>
      </c>
      <c r="E766" s="11" t="str">
        <f>IFERROR(VLOOKUP($B766, Paste!$J$3:$L$933, 3, FALSE), "")</f>
        <v/>
      </c>
      <c r="F766" s="11" t="str">
        <f>IFERROR(VLOOKUP($B766, Paste!$J$3:$L$933, 2, FALSE), "")</f>
        <v/>
      </c>
      <c r="G766" s="11" t="str">
        <f>VLOOKUP($B766, Paste!$A$3:$H$933, 8, FALSE)</f>
        <v>DET</v>
      </c>
      <c r="H766" s="71">
        <f>VLOOKUP($B766, Paste!$A$3:$H$933, 2, FALSE)</f>
        <v>18</v>
      </c>
      <c r="I766" s="71">
        <f>VLOOKUP($B766, Paste!$A$3:$H$933, 3, FALSE)</f>
        <v>0.1378125</v>
      </c>
      <c r="J766" s="71">
        <f t="shared" si="11"/>
        <v>4.7053124999999998</v>
      </c>
      <c r="K766" s="71">
        <f>VLOOKUP($B766, Paste!$A$3:$H$933, 4, FALSE)</f>
        <v>4.8431249999999997</v>
      </c>
      <c r="L766" s="11" t="str">
        <f>IF(ISBLANK(VLOOKUP(B766, 'SOG&amp;PlusMinus'!$B$7:$E$912, 3, FALSE)), "", VLOOKUP(B766,'SOG&amp;PlusMinus'!$B$7:$E$912, 3, FALSE))</f>
        <v>C</v>
      </c>
      <c r="M766" s="11" t="str">
        <f>IF(ISBLANK(VLOOKUP(B766, 'SOG&amp;PlusMinus'!$B$7:$E$912, 4, FALSE)), "", VLOOKUP(B766, 'SOG&amp;PlusMinus'!$B$7:$E$912, 4, FALSE))</f>
        <v/>
      </c>
      <c r="N766" s="71">
        <f>VLOOKUP($B766, Paste!$A$3:$H$933, 5, FALSE)</f>
        <v>9.9</v>
      </c>
      <c r="O766" s="11">
        <f>IF(ISERROR(VLOOKUP(B766, Paste!$AB$3:$AE$2349, 3, FALSE)), "", VLOOKUP(B766, Paste!$AB$3:$AE$2349, 3, FALSE))</f>
        <v>23</v>
      </c>
      <c r="P766" s="11">
        <f>IF(ISERROR(VLOOKUP(B766, Paste!$AB$3:$AC$2343, 2, FALSE)), "", VLOOKUP(B766, Paste!$AB$3:$AC$2343, 2, FALSE))</f>
        <v>12</v>
      </c>
      <c r="Q766" s="11">
        <f>IF(ISERROR(VLOOKUP(B766, Paste!$AB$3:$AE$2349, 4, FALSE)), "", VLOOKUP(B766, Paste!$AB$3:$AE$2349, 4, FALSE))</f>
        <v>14</v>
      </c>
      <c r="R766" s="11" t="str">
        <f>IF(ISERROR(VLOOKUP(B766, Paste!$N$3:$N$250, 1, FALSE)), "", VLOOKUP(B766, Paste!$N$3:$O$250, 2, FALSE))</f>
        <v/>
      </c>
      <c r="S766" s="27">
        <f>VLOOKUP($B766, Paste!$W$3:$Z$10064, IF($H$4="Cap Hit",3, IF($H$4="AAV", 4, 2)), FALSE)</f>
        <v>0.875</v>
      </c>
      <c r="T766" s="11" t="str">
        <f>IF(ISERROR(VLOOKUP(B766, Paste!$Q$3:$Q$245, 1, FALSE)), "", VLOOKUP(B766, Paste!$Q$3:$R$245, 2, FALSE))</f>
        <v/>
      </c>
      <c r="U766" s="18" t="str">
        <f>IF(VLOOKUP(B766, 'Points&amp;Potential'!$B$7:$O$943, 14, FALSE)=0, "", VLOOKUP(B766, 'Points&amp;Potential'!$B$7:$O$943, 14, FALSE))</f>
        <v/>
      </c>
      <c r="V766" s="7" t="str">
        <f>IF(ISERROR(VLOOKUP(B766, Paste!$T$3:$T$1045, 1, FALSE)), "", VLOOKUP(B766, Paste!$T$3:$U$1144, 2, FALSE))</f>
        <v>Y</v>
      </c>
    </row>
    <row r="767" spans="1:22">
      <c r="A767" s="11">
        <v>761</v>
      </c>
      <c r="B767" s="67" t="s">
        <v>791</v>
      </c>
      <c r="C767" s="11">
        <f>VLOOKUP(B767, Paste!$AG$3:$AH$2083, 2, FALSE)</f>
        <v>28.3</v>
      </c>
      <c r="D767" s="11" t="str">
        <f>VLOOKUP($B767, Paste!$A$3:$H$933, 6, FALSE)</f>
        <v>LD</v>
      </c>
      <c r="E767" s="11" t="str">
        <f>IFERROR(VLOOKUP($B767, Paste!$J$3:$L$933, 3, FALSE), "")</f>
        <v/>
      </c>
      <c r="F767" s="11" t="str">
        <f>IFERROR(VLOOKUP($B767, Paste!$J$3:$L$933, 2, FALSE), "")</f>
        <v/>
      </c>
      <c r="G767" s="11" t="str">
        <f>VLOOKUP($B767, Paste!$A$3:$H$933, 8, FALSE)</f>
        <v>COL</v>
      </c>
      <c r="H767" s="71">
        <f>VLOOKUP($B767, Paste!$A$3:$H$933, 2, FALSE)</f>
        <v>24</v>
      </c>
      <c r="I767" s="71">
        <f>VLOOKUP($B767, Paste!$A$3:$H$933, 3, FALSE)</f>
        <v>0.75121951219512217</v>
      </c>
      <c r="J767" s="71">
        <f t="shared" si="11"/>
        <v>4.0805528878048776</v>
      </c>
      <c r="K767" s="71">
        <f>VLOOKUP($B767, Paste!$A$3:$H$933, 4, FALSE)</f>
        <v>4.8317724000000002</v>
      </c>
      <c r="L767" s="11" t="str">
        <f>IF(ISBLANK(VLOOKUP(B767, 'SOG&amp;PlusMinus'!$B$7:$E$912, 3, FALSE)), "", VLOOKUP(B767,'SOG&amp;PlusMinus'!$B$7:$E$912, 3, FALSE))</f>
        <v>C</v>
      </c>
      <c r="M767" s="11" t="str">
        <f>IF(ISBLANK(VLOOKUP(B767, 'SOG&amp;PlusMinus'!$B$7:$E$912, 4, FALSE)), "", VLOOKUP(B767, 'SOG&amp;PlusMinus'!$B$7:$E$912, 4, FALSE))</f>
        <v/>
      </c>
      <c r="N767" s="71">
        <f>VLOOKUP($B767, Paste!$A$3:$H$933, 5, FALSE)</f>
        <v>13.200000000000001</v>
      </c>
      <c r="O767" s="11">
        <f>IF(ISERROR(VLOOKUP(B767, Paste!$AB$3:$AE$2349, 3, FALSE)), "", VLOOKUP(B767, Paste!$AB$3:$AE$2349, 3, FALSE))</f>
        <v>41</v>
      </c>
      <c r="P767" s="11">
        <f>IF(ISERROR(VLOOKUP(B767, Paste!$AB$3:$AC$2343, 2, FALSE)), "", VLOOKUP(B767, Paste!$AB$3:$AC$2343, 2, FALSE))</f>
        <v>22</v>
      </c>
      <c r="Q767" s="11">
        <f>IF(ISERROR(VLOOKUP(B767, Paste!$AB$3:$AE$2349, 4, FALSE)), "", VLOOKUP(B767, Paste!$AB$3:$AE$2349, 4, FALSE))</f>
        <v>24</v>
      </c>
      <c r="R767" s="11" t="str">
        <f>IF(ISERROR(VLOOKUP(B767, Paste!$N$3:$N$250, 1, FALSE)), "", VLOOKUP(B767, Paste!$N$3:$O$250, 2, FALSE))</f>
        <v/>
      </c>
      <c r="S767" s="27">
        <f>VLOOKUP($B767, Paste!$W$3:$Z$10064, IF($H$4="Cap Hit",3, IF($H$4="AAV", 4, 2)), FALSE)</f>
        <v>0.77500000000000002</v>
      </c>
      <c r="T767" s="11" t="str">
        <f>IF(ISERROR(VLOOKUP(B767, Paste!$Q$3:$Q$245, 1, FALSE)), "", VLOOKUP(B767, Paste!$Q$3:$R$245, 2, FALSE))</f>
        <v/>
      </c>
      <c r="U767" s="18" t="str">
        <f>IF(VLOOKUP(B767, 'Points&amp;Potential'!$B$7:$O$943, 14, FALSE)=0, "", VLOOKUP(B767, 'Points&amp;Potential'!$B$7:$O$943, 14, FALSE))</f>
        <v/>
      </c>
      <c r="V767" s="7" t="str">
        <f>IF(ISERROR(VLOOKUP(B767, Paste!$T$3:$T$1045, 1, FALSE)), "", VLOOKUP(B767, Paste!$T$3:$U$1144, 2, FALSE))</f>
        <v/>
      </c>
    </row>
    <row r="768" spans="1:22">
      <c r="A768" s="11">
        <v>762</v>
      </c>
      <c r="B768" s="67" t="s">
        <v>792</v>
      </c>
      <c r="C768" s="11">
        <f>VLOOKUP(B768, Paste!$AG$3:$AH$2083, 2, FALSE)</f>
        <v>25.4</v>
      </c>
      <c r="D768" s="11" t="str">
        <f>VLOOKUP($B768, Paste!$A$3:$H$933, 6, FALSE)</f>
        <v>LD</v>
      </c>
      <c r="E768" s="11" t="str">
        <f>IFERROR(VLOOKUP($B768, Paste!$J$3:$L$933, 3, FALSE), "")</f>
        <v/>
      </c>
      <c r="F768" s="11" t="str">
        <f>IFERROR(VLOOKUP($B768, Paste!$J$3:$L$933, 2, FALSE), "")</f>
        <v/>
      </c>
      <c r="G768" s="11" t="str">
        <f>VLOOKUP($B768, Paste!$A$3:$H$933, 8, FALSE)</f>
        <v>MTL</v>
      </c>
      <c r="H768" s="71">
        <f>VLOOKUP($B768, Paste!$A$3:$H$933, 2, FALSE)</f>
        <v>61.666666666666664</v>
      </c>
      <c r="I768" s="71">
        <f>VLOOKUP($B768, Paste!$A$3:$H$933, 3, FALSE)</f>
        <v>1.5808932873430082</v>
      </c>
      <c r="J768" s="71">
        <f t="shared" si="11"/>
        <v>3.2240962959903254</v>
      </c>
      <c r="K768" s="71">
        <f>VLOOKUP($B768, Paste!$A$3:$H$933, 4, FALSE)</f>
        <v>4.8049895833333336</v>
      </c>
      <c r="L768" s="11" t="str">
        <f>IF(ISBLANK(VLOOKUP(B768, 'SOG&amp;PlusMinus'!$B$7:$E$912, 3, FALSE)), "", VLOOKUP(B768,'SOG&amp;PlusMinus'!$B$7:$E$912, 3, FALSE))</f>
        <v>D</v>
      </c>
      <c r="M768" s="11" t="str">
        <f>IF(ISBLANK(VLOOKUP(B768, 'SOG&amp;PlusMinus'!$B$7:$E$912, 4, FALSE)), "", VLOOKUP(B768, 'SOG&amp;PlusMinus'!$B$7:$E$912, 4, FALSE))</f>
        <v/>
      </c>
      <c r="N768" s="71">
        <f>VLOOKUP($B768, Paste!$A$3:$H$933, 5, FALSE)</f>
        <v>108.5195530726257</v>
      </c>
      <c r="O768" s="11">
        <f>IF(ISERROR(VLOOKUP(B768, Paste!$AB$3:$AE$2349, 3, FALSE)), "", VLOOKUP(B768, Paste!$AB$3:$AE$2349, 3, FALSE))</f>
        <v>167</v>
      </c>
      <c r="P768" s="11">
        <f>IF(ISERROR(VLOOKUP(B768, Paste!$AB$3:$AC$2343, 2, FALSE)), "", VLOOKUP(B768, Paste!$AB$3:$AC$2343, 2, FALSE))</f>
        <v>43</v>
      </c>
      <c r="Q768" s="11">
        <f>IF(ISERROR(VLOOKUP(B768, Paste!$AB$3:$AE$2349, 4, FALSE)), "", VLOOKUP(B768, Paste!$AB$3:$AE$2349, 4, FALSE))</f>
        <v>49</v>
      </c>
      <c r="R768" s="11" t="str">
        <f>IF(ISERROR(VLOOKUP(B768, Paste!$N$3:$N$250, 1, FALSE)), "", VLOOKUP(B768, Paste!$N$3:$O$250, 2, FALSE))</f>
        <v/>
      </c>
      <c r="S768" s="27" t="e">
        <f>VLOOKUP($B768, Paste!$W$3:$Z$10064, IF($H$4="Cap Hit",3, IF($H$4="AAV", 4, 2)), FALSE)</f>
        <v>#N/A</v>
      </c>
      <c r="T768" s="11" t="str">
        <f>IF(ISERROR(VLOOKUP(B768, Paste!$Q$3:$Q$245, 1, FALSE)), "", VLOOKUP(B768, Paste!$Q$3:$R$245, 2, FALSE))</f>
        <v/>
      </c>
      <c r="U768" s="18" t="str">
        <f>IF(VLOOKUP(B768, 'Points&amp;Potential'!$B$7:$O$943, 14, FALSE)=0, "", VLOOKUP(B768, 'Points&amp;Potential'!$B$7:$O$943, 14, FALSE))</f>
        <v/>
      </c>
      <c r="V768" s="7" t="str">
        <f>IF(ISERROR(VLOOKUP(B768, Paste!$T$3:$T$1045, 1, FALSE)), "", VLOOKUP(B768, Paste!$T$3:$U$1144, 2, FALSE))</f>
        <v/>
      </c>
    </row>
    <row r="769" spans="1:22">
      <c r="A769" s="11">
        <v>763</v>
      </c>
      <c r="B769" s="10" t="s">
        <v>793</v>
      </c>
      <c r="C769" s="11">
        <f>VLOOKUP(B769, Paste!$AG$3:$AH$2083, 2, FALSE)</f>
        <v>26.4</v>
      </c>
      <c r="D769" s="11" t="str">
        <f>VLOOKUP($B769, Paste!$A$3:$H$933, 6, FALSE)</f>
        <v>C</v>
      </c>
      <c r="E769" s="11" t="str">
        <f>IFERROR(VLOOKUP($B769, Paste!$J$3:$L$933, 3, FALSE), "")</f>
        <v/>
      </c>
      <c r="F769" s="11" t="str">
        <f>IFERROR(VLOOKUP($B769, Paste!$J$3:$L$933, 2, FALSE), "")</f>
        <v/>
      </c>
      <c r="G769" s="11" t="str">
        <f>VLOOKUP($B769, Paste!$A$3:$H$933, 8, FALSE)</f>
        <v>UFA</v>
      </c>
      <c r="H769" s="71">
        <f>VLOOKUP($B769, Paste!$A$3:$H$933, 2, FALSE)</f>
        <v>23.333333333333332</v>
      </c>
      <c r="I769" s="71">
        <f>VLOOKUP($B769, Paste!$A$3:$H$933, 3, FALSE)</f>
        <v>0.90075196065098151</v>
      </c>
      <c r="J769" s="71">
        <f t="shared" si="11"/>
        <v>3.9020258171267965</v>
      </c>
      <c r="K769" s="71">
        <f>VLOOKUP($B769, Paste!$A$3:$H$933, 4, FALSE)</f>
        <v>4.802777777777778</v>
      </c>
      <c r="L769" s="11" t="str">
        <f>IF(ISBLANK(VLOOKUP(B769, 'SOG&amp;PlusMinus'!$B$7:$E$912, 3, FALSE)), "", VLOOKUP(B769,'SOG&amp;PlusMinus'!$B$7:$E$912, 3, FALSE))</f>
        <v>C</v>
      </c>
      <c r="M769" s="11" t="str">
        <f>IF(ISBLANK(VLOOKUP(B769, 'SOG&amp;PlusMinus'!$B$7:$E$912, 4, FALSE)), "", VLOOKUP(B769, 'SOG&amp;PlusMinus'!$B$7:$E$912, 4, FALSE))</f>
        <v/>
      </c>
      <c r="N769" s="71">
        <f>VLOOKUP($B769, Paste!$A$3:$H$933, 5, FALSE)</f>
        <v>3.645833333333333</v>
      </c>
      <c r="O769" s="11" t="str">
        <f>IF(ISERROR(VLOOKUP(B769, Paste!$AB$3:$AE$2349, 3, FALSE)), "", VLOOKUP(B769, Paste!$AB$3:$AE$2349, 3, FALSE))</f>
        <v/>
      </c>
      <c r="P769" s="11" t="str">
        <f>IF(ISERROR(VLOOKUP(B769, Paste!$AB$3:$AC$2343, 2, FALSE)), "", VLOOKUP(B769, Paste!$AB$3:$AC$2343, 2, FALSE))</f>
        <v/>
      </c>
      <c r="Q769" s="11" t="str">
        <f>IF(ISERROR(VLOOKUP(B769, Paste!$AB$3:$AE$2349, 4, FALSE)), "", VLOOKUP(B769, Paste!$AB$3:$AE$2349, 4, FALSE))</f>
        <v/>
      </c>
      <c r="R769" s="11" t="str">
        <f>IF(ISERROR(VLOOKUP(B769, Paste!$N$3:$N$250, 1, FALSE)), "", VLOOKUP(B769, Paste!$N$3:$O$250, 2, FALSE))</f>
        <v/>
      </c>
      <c r="S769" s="27" t="e">
        <f>VLOOKUP($B769, Paste!$W$3:$Z$10064, IF($H$4="Cap Hit",3, IF($H$4="AAV", 4, 2)), FALSE)</f>
        <v>#N/A</v>
      </c>
      <c r="T769" s="11" t="str">
        <f>IF(ISERROR(VLOOKUP(B769, Paste!$Q$3:$Q$245, 1, FALSE)), "", VLOOKUP(B769, Paste!$Q$3:$R$245, 2, FALSE))</f>
        <v/>
      </c>
      <c r="U769" s="18" t="str">
        <f>IF(VLOOKUP(B769, 'Points&amp;Potential'!$B$7:$O$943, 14, FALSE)=0, "", VLOOKUP(B769, 'Points&amp;Potential'!$B$7:$O$943, 14, FALSE))</f>
        <v/>
      </c>
      <c r="V769" s="7" t="str">
        <f>IF(ISERROR(VLOOKUP(B769, Paste!$T$3:$T$1045, 1, FALSE)), "", VLOOKUP(B769, Paste!$T$3:$U$1144, 2, FALSE))</f>
        <v/>
      </c>
    </row>
    <row r="770" spans="1:22">
      <c r="A770" s="11">
        <v>764</v>
      </c>
      <c r="B770" s="67" t="s">
        <v>794</v>
      </c>
      <c r="C770" s="11">
        <f>VLOOKUP(B770, Paste!$AG$3:$AH$2083, 2, FALSE)</f>
        <v>28.8</v>
      </c>
      <c r="D770" s="11" t="str">
        <f>VLOOKUP($B770, Paste!$A$3:$H$933, 6, FALSE)</f>
        <v>LD</v>
      </c>
      <c r="E770" s="11" t="str">
        <f>IFERROR(VLOOKUP($B770, Paste!$J$3:$L$933, 3, FALSE), "")</f>
        <v/>
      </c>
      <c r="F770" s="11" t="str">
        <f>IFERROR(VLOOKUP($B770, Paste!$J$3:$L$933, 2, FALSE), "")</f>
        <v/>
      </c>
      <c r="G770" s="11" t="str">
        <f>VLOOKUP($B770, Paste!$A$3:$H$933, 8, FALSE)</f>
        <v>DAL</v>
      </c>
      <c r="H770" s="71">
        <f>VLOOKUP($B770, Paste!$A$3:$H$933, 2, FALSE)</f>
        <v>37</v>
      </c>
      <c r="I770" s="71">
        <f>VLOOKUP($B770, Paste!$A$3:$H$933, 3, FALSE)</f>
        <v>1.0660858585858586</v>
      </c>
      <c r="J770" s="71">
        <f t="shared" si="11"/>
        <v>3.7202542858585863</v>
      </c>
      <c r="K770" s="71">
        <f>VLOOKUP($B770, Paste!$A$3:$H$933, 4, FALSE)</f>
        <v>4.7863401444444449</v>
      </c>
      <c r="L770" s="11" t="str">
        <f>IF(ISBLANK(VLOOKUP(B770, 'SOG&amp;PlusMinus'!$B$7:$E$912, 3, FALSE)), "", VLOOKUP(B770,'SOG&amp;PlusMinus'!$B$7:$E$912, 3, FALSE))</f>
        <v>C</v>
      </c>
      <c r="M770" s="11" t="str">
        <f>IF(ISBLANK(VLOOKUP(B770, 'SOG&amp;PlusMinus'!$B$7:$E$912, 4, FALSE)), "", VLOOKUP(B770, 'SOG&amp;PlusMinus'!$B$7:$E$912, 4, FALSE))</f>
        <v/>
      </c>
      <c r="N770" s="71">
        <f>VLOOKUP($B770, Paste!$A$3:$H$933, 5, FALSE)</f>
        <v>8.7058823529411757</v>
      </c>
      <c r="O770" s="11">
        <f>IF(ISERROR(VLOOKUP(B770, Paste!$AB$3:$AE$2349, 3, FALSE)), "", VLOOKUP(B770, Paste!$AB$3:$AE$2349, 3, FALSE))</f>
        <v>14</v>
      </c>
      <c r="P770" s="11">
        <f>IF(ISERROR(VLOOKUP(B770, Paste!$AB$3:$AC$2343, 2, FALSE)), "", VLOOKUP(B770, Paste!$AB$3:$AC$2343, 2, FALSE))</f>
        <v>29</v>
      </c>
      <c r="Q770" s="11">
        <f>IF(ISERROR(VLOOKUP(B770, Paste!$AB$3:$AE$2349, 4, FALSE)), "", VLOOKUP(B770, Paste!$AB$3:$AE$2349, 4, FALSE))</f>
        <v>22</v>
      </c>
      <c r="R770" s="11" t="str">
        <f>IF(ISERROR(VLOOKUP(B770, Paste!$N$3:$N$250, 1, FALSE)), "", VLOOKUP(B770, Paste!$N$3:$O$250, 2, FALSE))</f>
        <v/>
      </c>
      <c r="S770" s="27">
        <f>VLOOKUP($B770, Paste!$W$3:$Z$10064, IF($H$4="Cap Hit",3, IF($H$4="AAV", 4, 2)), FALSE)</f>
        <v>0.875</v>
      </c>
      <c r="T770" s="11" t="str">
        <f>IF(ISERROR(VLOOKUP(B770, Paste!$Q$3:$Q$245, 1, FALSE)), "", VLOOKUP(B770, Paste!$Q$3:$R$245, 2, FALSE))</f>
        <v/>
      </c>
      <c r="U770" s="18" t="str">
        <f>IF(VLOOKUP(B770, 'Points&amp;Potential'!$B$7:$O$943, 14, FALSE)=0, "", VLOOKUP(B770, 'Points&amp;Potential'!$B$7:$O$943, 14, FALSE))</f>
        <v/>
      </c>
      <c r="V770" s="7" t="str">
        <f>IF(ISERROR(VLOOKUP(B770, Paste!$T$3:$T$1045, 1, FALSE)), "", VLOOKUP(B770, Paste!$T$3:$U$1144, 2, FALSE))</f>
        <v/>
      </c>
    </row>
    <row r="771" spans="1:22">
      <c r="A771" s="11">
        <v>765</v>
      </c>
      <c r="B771" s="67" t="s">
        <v>795</v>
      </c>
      <c r="C771" s="11">
        <f>VLOOKUP(B771, Paste!$AG$3:$AH$2083, 2, FALSE)</f>
        <v>22</v>
      </c>
      <c r="D771" s="11" t="str">
        <f>VLOOKUP($B771, Paste!$A$3:$H$933, 6, FALSE)</f>
        <v>LD</v>
      </c>
      <c r="E771" s="11">
        <f>IFERROR(VLOOKUP($B771, Paste!$J$3:$L$933, 3, FALSE), "")</f>
        <v>37</v>
      </c>
      <c r="F771" s="11">
        <f>IFERROR(VLOOKUP($B771, Paste!$J$3:$L$933, 2, FALSE), "")</f>
        <v>50</v>
      </c>
      <c r="G771" s="11" t="str">
        <f>VLOOKUP($B771, Paste!$A$3:$H$933, 8, FALSE)</f>
        <v>CHI</v>
      </c>
      <c r="H771" s="71">
        <f>VLOOKUP($B771, Paste!$A$3:$H$933, 2, FALSE)</f>
        <v>37</v>
      </c>
      <c r="I771" s="71">
        <f>VLOOKUP($B771, Paste!$A$3:$H$933, 3, FALSE)</f>
        <v>1.1809470084088081</v>
      </c>
      <c r="J771" s="71">
        <f t="shared" si="11"/>
        <v>3.5585824832578585</v>
      </c>
      <c r="K771" s="71">
        <f>VLOOKUP($B771, Paste!$A$3:$H$933, 4, FALSE)</f>
        <v>4.7395294916666666</v>
      </c>
      <c r="L771" s="11" t="str">
        <f>IF(ISBLANK(VLOOKUP(B771, 'SOG&amp;PlusMinus'!$B$7:$E$912, 3, FALSE)), "", VLOOKUP(B771,'SOG&amp;PlusMinus'!$B$7:$E$912, 3, FALSE))</f>
        <v>D</v>
      </c>
      <c r="M771" s="11" t="str">
        <f>IF(ISBLANK(VLOOKUP(B771, 'SOG&amp;PlusMinus'!$B$7:$E$912, 4, FALSE)), "", VLOOKUP(B771, 'SOG&amp;PlusMinus'!$B$7:$E$912, 4, FALSE))</f>
        <v/>
      </c>
      <c r="N771" s="71">
        <f>VLOOKUP($B771, Paste!$A$3:$H$933, 5, FALSE)</f>
        <v>11.276190476190477</v>
      </c>
      <c r="O771" s="11">
        <f>IF(ISERROR(VLOOKUP(B771, Paste!$AB$3:$AE$2349, 3, FALSE)), "", VLOOKUP(B771, Paste!$AB$3:$AE$2349, 3, FALSE))</f>
        <v>11</v>
      </c>
      <c r="P771" s="11">
        <f>IF(ISERROR(VLOOKUP(B771, Paste!$AB$3:$AC$2343, 2, FALSE)), "", VLOOKUP(B771, Paste!$AB$3:$AC$2343, 2, FALSE))</f>
        <v>38</v>
      </c>
      <c r="Q771" s="11">
        <f>IF(ISERROR(VLOOKUP(B771, Paste!$AB$3:$AE$2349, 4, FALSE)), "", VLOOKUP(B771, Paste!$AB$3:$AE$2349, 4, FALSE))</f>
        <v>41</v>
      </c>
      <c r="R771" s="11" t="str">
        <f>IF(ISERROR(VLOOKUP(B771, Paste!$N$3:$N$250, 1, FALSE)), "", VLOOKUP(B771, Paste!$N$3:$O$250, 2, FALSE))</f>
        <v/>
      </c>
      <c r="S771" s="27" t="e">
        <f>VLOOKUP($B771, Paste!$W$3:$Z$10064, IF($H$4="Cap Hit",3, IF($H$4="AAV", 4, 2)), FALSE)</f>
        <v>#N/A</v>
      </c>
      <c r="T771" s="11" t="str">
        <f>IF(ISERROR(VLOOKUP(B771, Paste!$Q$3:$Q$245, 1, FALSE)), "", VLOOKUP(B771, Paste!$Q$3:$R$245, 2, FALSE))</f>
        <v/>
      </c>
      <c r="U771" s="18" t="str">
        <f>IF(VLOOKUP(B771, 'Points&amp;Potential'!$B$7:$O$943, 14, FALSE)=0, "", VLOOKUP(B771, 'Points&amp;Potential'!$B$7:$O$943, 14, FALSE))</f>
        <v/>
      </c>
      <c r="V771" s="7" t="str">
        <f>IF(ISERROR(VLOOKUP(B771, Paste!$T$3:$T$1045, 1, FALSE)), "", VLOOKUP(B771, Paste!$T$3:$U$1144, 2, FALSE))</f>
        <v/>
      </c>
    </row>
    <row r="772" spans="1:22">
      <c r="A772" s="11">
        <v>766</v>
      </c>
      <c r="B772" s="67" t="s">
        <v>796</v>
      </c>
      <c r="C772" s="11">
        <f>VLOOKUP(B772, Paste!$AG$3:$AH$2083, 2, FALSE)</f>
        <v>22.4</v>
      </c>
      <c r="D772" s="11" t="str">
        <f>VLOOKUP($B772, Paste!$A$3:$H$933, 6, FALSE)</f>
        <v>LD</v>
      </c>
      <c r="E772" s="11">
        <f>IFERROR(VLOOKUP($B772, Paste!$J$3:$L$933, 3, FALSE), "")</f>
        <v>32</v>
      </c>
      <c r="F772" s="11">
        <f>IFERROR(VLOOKUP($B772, Paste!$J$3:$L$933, 2, FALSE), "")</f>
        <v>50</v>
      </c>
      <c r="G772" s="11" t="str">
        <f>VLOOKUP($B772, Paste!$A$3:$H$933, 8, FALSE)</f>
        <v>PIT</v>
      </c>
      <c r="H772" s="71">
        <f>VLOOKUP($B772, Paste!$A$3:$H$933, 2, FALSE)</f>
        <v>26</v>
      </c>
      <c r="I772" s="71">
        <f>VLOOKUP($B772, Paste!$A$3:$H$933, 3, FALSE)</f>
        <v>2.6</v>
      </c>
      <c r="J772" s="71">
        <f t="shared" si="11"/>
        <v>2.1190000000000002</v>
      </c>
      <c r="K772" s="71">
        <f>VLOOKUP($B772, Paste!$A$3:$H$933, 4, FALSE)</f>
        <v>4.7190000000000003</v>
      </c>
      <c r="L772" s="11" t="str">
        <f>IF(ISBLANK(VLOOKUP(B772, 'SOG&amp;PlusMinus'!$B$7:$E$912, 3, FALSE)), "", VLOOKUP(B772,'SOG&amp;PlusMinus'!$B$7:$E$912, 3, FALSE))</f>
        <v>C</v>
      </c>
      <c r="M772" s="11" t="str">
        <f>IF(ISBLANK(VLOOKUP(B772, 'SOG&amp;PlusMinus'!$B$7:$E$912, 4, FALSE)), "", VLOOKUP(B772, 'SOG&amp;PlusMinus'!$B$7:$E$912, 4, FALSE))</f>
        <v/>
      </c>
      <c r="N772" s="71">
        <f>VLOOKUP($B772, Paste!$A$3:$H$933, 5, FALSE)</f>
        <v>7.8</v>
      </c>
      <c r="O772" s="11">
        <f>IF(ISERROR(VLOOKUP(B772, Paste!$AB$3:$AE$2349, 3, FALSE)), "", VLOOKUP(B772, Paste!$AB$3:$AE$2349, 3, FALSE))</f>
        <v>18</v>
      </c>
      <c r="P772" s="11">
        <f>IF(ISERROR(VLOOKUP(B772, Paste!$AB$3:$AC$2343, 2, FALSE)), "", VLOOKUP(B772, Paste!$AB$3:$AC$2343, 2, FALSE))</f>
        <v>31</v>
      </c>
      <c r="Q772" s="11">
        <f>IF(ISERROR(VLOOKUP(B772, Paste!$AB$3:$AE$2349, 4, FALSE)), "", VLOOKUP(B772, Paste!$AB$3:$AE$2349, 4, FALSE))</f>
        <v>26</v>
      </c>
      <c r="R772" s="11" t="str">
        <f>IF(ISERROR(VLOOKUP(B772, Paste!$N$3:$N$250, 1, FALSE)), "", VLOOKUP(B772, Paste!$N$3:$O$250, 2, FALSE))</f>
        <v/>
      </c>
      <c r="S772" s="27">
        <f>VLOOKUP($B772, Paste!$W$3:$Z$10064, IF($H$4="Cap Hit",3, IF($H$4="AAV", 4, 2)), FALSE)</f>
        <v>1.1366670000000001</v>
      </c>
      <c r="T772" s="11" t="str">
        <f>IF(ISERROR(VLOOKUP(B772, Paste!$Q$3:$Q$245, 1, FALSE)), "", VLOOKUP(B772, Paste!$Q$3:$R$245, 2, FALSE))</f>
        <v/>
      </c>
      <c r="U772" s="18" t="str">
        <f>IF(VLOOKUP(B772, 'Points&amp;Potential'!$B$7:$O$943, 14, FALSE)=0, "", VLOOKUP(B772, 'Points&amp;Potential'!$B$7:$O$943, 14, FALSE))</f>
        <v/>
      </c>
      <c r="V772" s="7" t="str">
        <f>IF(ISERROR(VLOOKUP(B772, Paste!$T$3:$T$1045, 1, FALSE)), "", VLOOKUP(B772, Paste!$T$3:$U$1144, 2, FALSE))</f>
        <v>Y</v>
      </c>
    </row>
    <row r="773" spans="1:22">
      <c r="A773" s="11">
        <v>767</v>
      </c>
      <c r="B773" s="67" t="s">
        <v>797</v>
      </c>
      <c r="C773" s="11">
        <f>VLOOKUP(B773, Paste!$AG$3:$AH$2083, 2, FALSE)</f>
        <v>24.5</v>
      </c>
      <c r="D773" s="11" t="str">
        <f>VLOOKUP($B773, Paste!$A$3:$H$933, 6, FALSE)</f>
        <v>LD</v>
      </c>
      <c r="E773" s="11" t="str">
        <f>IFERROR(VLOOKUP($B773, Paste!$J$3:$L$933, 3, FALSE), "")</f>
        <v/>
      </c>
      <c r="F773" s="11" t="str">
        <f>IFERROR(VLOOKUP($B773, Paste!$J$3:$L$933, 2, FALSE), "")</f>
        <v/>
      </c>
      <c r="G773" s="11" t="str">
        <f>VLOOKUP($B773, Paste!$A$3:$H$933, 8, FALSE)</f>
        <v>TBL</v>
      </c>
      <c r="H773" s="71">
        <f>VLOOKUP($B773, Paste!$A$3:$H$933, 2, FALSE)</f>
        <v>18</v>
      </c>
      <c r="I773" s="71">
        <f>VLOOKUP($B773, Paste!$A$3:$H$933, 3, FALSE)</f>
        <v>0.42560000000000003</v>
      </c>
      <c r="J773" s="71">
        <f t="shared" si="11"/>
        <v>4.2522549999999999</v>
      </c>
      <c r="K773" s="71">
        <f>VLOOKUP($B773, Paste!$A$3:$H$933, 4, FALSE)</f>
        <v>4.6778550000000001</v>
      </c>
      <c r="L773" s="11" t="str">
        <f>IF(ISBLANK(VLOOKUP(B773, 'SOG&amp;PlusMinus'!$B$7:$E$912, 3, FALSE)), "", VLOOKUP(B773,'SOG&amp;PlusMinus'!$B$7:$E$912, 3, FALSE))</f>
        <v>C</v>
      </c>
      <c r="M773" s="11" t="str">
        <f>IF(ISBLANK(VLOOKUP(B773, 'SOG&amp;PlusMinus'!$B$7:$E$912, 4, FALSE)), "", VLOOKUP(B773, 'SOG&amp;PlusMinus'!$B$7:$E$912, 4, FALSE))</f>
        <v/>
      </c>
      <c r="N773" s="71">
        <f>VLOOKUP($B773, Paste!$A$3:$H$933, 5, FALSE)</f>
        <v>3.6</v>
      </c>
      <c r="O773" s="11">
        <f>IF(ISERROR(VLOOKUP(B773, Paste!$AB$3:$AE$2349, 3, FALSE)), "", VLOOKUP(B773, Paste!$AB$3:$AE$2349, 3, FALSE))</f>
        <v>9</v>
      </c>
      <c r="P773" s="11">
        <f>IF(ISERROR(VLOOKUP(B773, Paste!$AB$3:$AC$2343, 2, FALSE)), "", VLOOKUP(B773, Paste!$AB$3:$AC$2343, 2, FALSE))</f>
        <v>14</v>
      </c>
      <c r="Q773" s="11">
        <f>IF(ISERROR(VLOOKUP(B773, Paste!$AB$3:$AE$2349, 4, FALSE)), "", VLOOKUP(B773, Paste!$AB$3:$AE$2349, 4, FALSE))</f>
        <v>13</v>
      </c>
      <c r="R773" s="11" t="str">
        <f>IF(ISERROR(VLOOKUP(B773, Paste!$N$3:$N$250, 1, FALSE)), "", VLOOKUP(B773, Paste!$N$3:$O$250, 2, FALSE))</f>
        <v/>
      </c>
      <c r="S773" s="27">
        <f>VLOOKUP($B773, Paste!$W$3:$Z$10064, IF($H$4="Cap Hit",3, IF($H$4="AAV", 4, 2)), FALSE)</f>
        <v>0.875</v>
      </c>
      <c r="T773" s="11" t="str">
        <f>IF(ISERROR(VLOOKUP(B773, Paste!$Q$3:$Q$245, 1, FALSE)), "", VLOOKUP(B773, Paste!$Q$3:$R$245, 2, FALSE))</f>
        <v/>
      </c>
      <c r="U773" s="18" t="str">
        <f>IF(VLOOKUP(B773, 'Points&amp;Potential'!$B$7:$O$943, 14, FALSE)=0, "", VLOOKUP(B773, 'Points&amp;Potential'!$B$7:$O$943, 14, FALSE))</f>
        <v/>
      </c>
      <c r="V773" s="7" t="str">
        <f>IF(ISERROR(VLOOKUP(B773, Paste!$T$3:$T$1045, 1, FALSE)), "", VLOOKUP(B773, Paste!$T$3:$U$1144, 2, FALSE))</f>
        <v>Y</v>
      </c>
    </row>
    <row r="774" spans="1:22">
      <c r="A774" s="11">
        <v>768</v>
      </c>
      <c r="B774" s="67" t="s">
        <v>798</v>
      </c>
      <c r="C774" s="11">
        <f>VLOOKUP(B774, Paste!$AG$3:$AH$2083, 2, FALSE)</f>
        <v>29.9</v>
      </c>
      <c r="D774" s="11" t="str">
        <f>VLOOKUP($B774, Paste!$A$3:$H$933, 6, FALSE)</f>
        <v>LD</v>
      </c>
      <c r="E774" s="11" t="str">
        <f>IFERROR(VLOOKUP($B774, Paste!$J$3:$L$933, 3, FALSE), "")</f>
        <v/>
      </c>
      <c r="F774" s="11" t="str">
        <f>IFERROR(VLOOKUP($B774, Paste!$J$3:$L$933, 2, FALSE), "")</f>
        <v/>
      </c>
      <c r="G774" s="11" t="str">
        <f>VLOOKUP($B774, Paste!$A$3:$H$933, 8, FALSE)</f>
        <v>WPG</v>
      </c>
      <c r="H774" s="71">
        <f>VLOOKUP($B774, Paste!$A$3:$H$933, 2, FALSE)</f>
        <v>35.666666666666664</v>
      </c>
      <c r="I774" s="71">
        <f>VLOOKUP($B774, Paste!$A$3:$H$933, 3, FALSE)</f>
        <v>1.8488615306758023</v>
      </c>
      <c r="J774" s="71">
        <f t="shared" si="11"/>
        <v>2.7759096388612345</v>
      </c>
      <c r="K774" s="71">
        <f>VLOOKUP($B774, Paste!$A$3:$H$933, 4, FALSE)</f>
        <v>4.6247711695370368</v>
      </c>
      <c r="L774" s="11" t="str">
        <f>IF(ISBLANK(VLOOKUP(B774, 'SOG&amp;PlusMinus'!$B$7:$E$912, 3, FALSE)), "", VLOOKUP(B774,'SOG&amp;PlusMinus'!$B$7:$E$912, 3, FALSE))</f>
        <v>D</v>
      </c>
      <c r="M774" s="11" t="str">
        <f>IF(ISBLANK(VLOOKUP(B774, 'SOG&amp;PlusMinus'!$B$7:$E$912, 4, FALSE)), "", VLOOKUP(B774, 'SOG&amp;PlusMinus'!$B$7:$E$912, 4, FALSE))</f>
        <v/>
      </c>
      <c r="N774" s="71">
        <f>VLOOKUP($B774, Paste!$A$3:$H$933, 5, FALSE)</f>
        <v>13.419141914191417</v>
      </c>
      <c r="O774" s="11">
        <f>IF(ISERROR(VLOOKUP(B774, Paste!$AB$3:$AE$2349, 3, FALSE)), "", VLOOKUP(B774, Paste!$AB$3:$AE$2349, 3, FALSE))</f>
        <v>47</v>
      </c>
      <c r="P774" s="11">
        <f>IF(ISERROR(VLOOKUP(B774, Paste!$AB$3:$AC$2343, 2, FALSE)), "", VLOOKUP(B774, Paste!$AB$3:$AC$2343, 2, FALSE))</f>
        <v>50</v>
      </c>
      <c r="Q774" s="11">
        <f>IF(ISERROR(VLOOKUP(B774, Paste!$AB$3:$AE$2349, 4, FALSE)), "", VLOOKUP(B774, Paste!$AB$3:$AE$2349, 4, FALSE))</f>
        <v>25</v>
      </c>
      <c r="R774" s="11" t="str">
        <f>IF(ISERROR(VLOOKUP(B774, Paste!$N$3:$N$250, 1, FALSE)), "", VLOOKUP(B774, Paste!$N$3:$O$250, 2, FALSE))</f>
        <v/>
      </c>
      <c r="S774" s="27">
        <f>VLOOKUP($B774, Paste!$W$3:$Z$10064, IF($H$4="Cap Hit",3, IF($H$4="AAV", 4, 2)), FALSE)</f>
        <v>0.95</v>
      </c>
      <c r="T774" s="11" t="str">
        <f>IF(ISERROR(VLOOKUP(B774, Paste!$Q$3:$Q$245, 1, FALSE)), "", VLOOKUP(B774, Paste!$Q$3:$R$245, 2, FALSE))</f>
        <v/>
      </c>
      <c r="U774" s="18" t="str">
        <f>IF(VLOOKUP(B774, 'Points&amp;Potential'!$B$7:$O$943, 14, FALSE)=0, "", VLOOKUP(B774, 'Points&amp;Potential'!$B$7:$O$943, 14, FALSE))</f>
        <v/>
      </c>
      <c r="V774" s="7" t="str">
        <f>IF(ISERROR(VLOOKUP(B774, Paste!$T$3:$T$1045, 1, FALSE)), "", VLOOKUP(B774, Paste!$T$3:$U$1144, 2, FALSE))</f>
        <v/>
      </c>
    </row>
    <row r="775" spans="1:22">
      <c r="A775" s="11">
        <v>769</v>
      </c>
      <c r="B775" s="67" t="s">
        <v>799</v>
      </c>
      <c r="C775" s="11">
        <f>VLOOKUP(B775, Paste!$AG$3:$AH$2083, 2, FALSE)</f>
        <v>27.5</v>
      </c>
      <c r="D775" s="11" t="str">
        <f>VLOOKUP($B775, Paste!$A$3:$H$933, 6, FALSE)</f>
        <v>LD</v>
      </c>
      <c r="E775" s="11" t="str">
        <f>IFERROR(VLOOKUP($B775, Paste!$J$3:$L$933, 3, FALSE), "")</f>
        <v/>
      </c>
      <c r="F775" s="11" t="str">
        <f>IFERROR(VLOOKUP($B775, Paste!$J$3:$L$933, 2, FALSE), "")</f>
        <v/>
      </c>
      <c r="G775" s="11" t="str">
        <f>VLOOKUP($B775, Paste!$A$3:$H$933, 8, FALSE)</f>
        <v>EDM</v>
      </c>
      <c r="H775" s="71">
        <f>VLOOKUP($B775, Paste!$A$3:$H$933, 2, FALSE)</f>
        <v>19</v>
      </c>
      <c r="I775" s="71">
        <f>VLOOKUP($B775, Paste!$A$3:$H$933, 3, FALSE)</f>
        <v>0.15239583333333331</v>
      </c>
      <c r="J775" s="71">
        <f t="shared" ref="J775:J838" si="12">K775-I775</f>
        <v>4.3561419715447158</v>
      </c>
      <c r="K775" s="71">
        <f>VLOOKUP($B775, Paste!$A$3:$H$933, 4, FALSE)</f>
        <v>4.5085378048780491</v>
      </c>
      <c r="L775" s="11" t="str">
        <f>IF(ISBLANK(VLOOKUP(B775, 'SOG&amp;PlusMinus'!$B$7:$E$912, 3, FALSE)), "", VLOOKUP(B775,'SOG&amp;PlusMinus'!$B$7:$E$912, 3, FALSE))</f>
        <v>C</v>
      </c>
      <c r="M775" s="11" t="str">
        <f>IF(ISBLANK(VLOOKUP(B775, 'SOG&amp;PlusMinus'!$B$7:$E$912, 4, FALSE)), "", VLOOKUP(B775, 'SOG&amp;PlusMinus'!$B$7:$E$912, 4, FALSE))</f>
        <v/>
      </c>
      <c r="N775" s="71">
        <f>VLOOKUP($B775, Paste!$A$3:$H$933, 5, FALSE)</f>
        <v>9.8518518518518512</v>
      </c>
      <c r="O775" s="11">
        <f>IF(ISERROR(VLOOKUP(B775, Paste!$AB$3:$AE$2349, 3, FALSE)), "", VLOOKUP(B775, Paste!$AB$3:$AE$2349, 3, FALSE))</f>
        <v>6</v>
      </c>
      <c r="P775" s="11">
        <f>IF(ISERROR(VLOOKUP(B775, Paste!$AB$3:$AC$2343, 2, FALSE)), "", VLOOKUP(B775, Paste!$AB$3:$AC$2343, 2, FALSE))</f>
        <v>14</v>
      </c>
      <c r="Q775" s="11">
        <f>IF(ISERROR(VLOOKUP(B775, Paste!$AB$3:$AE$2349, 4, FALSE)), "", VLOOKUP(B775, Paste!$AB$3:$AE$2349, 4, FALSE))</f>
        <v>25</v>
      </c>
      <c r="R775" s="11">
        <f>IF(ISERROR(VLOOKUP(B775, Paste!$N$3:$N$250, 1, FALSE)), "", VLOOKUP(B775, Paste!$N$3:$O$250, 2, FALSE))</f>
        <v>35</v>
      </c>
      <c r="S775" s="27">
        <f>VLOOKUP($B775, Paste!$W$3:$Z$10064, IF($H$4="Cap Hit",3, IF($H$4="AAV", 4, 2)), FALSE)</f>
        <v>0.85</v>
      </c>
      <c r="T775" s="11" t="str">
        <f>IF(ISERROR(VLOOKUP(B775, Paste!$Q$3:$Q$245, 1, FALSE)), "", VLOOKUP(B775, Paste!$Q$3:$R$245, 2, FALSE))</f>
        <v/>
      </c>
      <c r="U775" s="18" t="str">
        <f>IF(VLOOKUP(B775, 'Points&amp;Potential'!$B$7:$O$943, 14, FALSE)=0, "", VLOOKUP(B775, 'Points&amp;Potential'!$B$7:$O$943, 14, FALSE))</f>
        <v/>
      </c>
      <c r="V775" s="7" t="str">
        <f>IF(ISERROR(VLOOKUP(B775, Paste!$T$3:$T$1045, 1, FALSE)), "", VLOOKUP(B775, Paste!$T$3:$U$1144, 2, FALSE))</f>
        <v/>
      </c>
    </row>
    <row r="776" spans="1:22">
      <c r="A776" s="11">
        <v>770</v>
      </c>
      <c r="B776" s="67" t="s">
        <v>800</v>
      </c>
      <c r="C776" s="11">
        <f>VLOOKUP(B776, Paste!$AG$3:$AH$2083, 2, FALSE)</f>
        <v>24.2</v>
      </c>
      <c r="D776" s="11" t="str">
        <f>VLOOKUP($B776, Paste!$A$3:$H$933, 6, FALSE)</f>
        <v>RD</v>
      </c>
      <c r="E776" s="11" t="str">
        <f>IFERROR(VLOOKUP($B776, Paste!$J$3:$L$933, 3, FALSE), "")</f>
        <v/>
      </c>
      <c r="F776" s="11" t="str">
        <f>IFERROR(VLOOKUP($B776, Paste!$J$3:$L$933, 2, FALSE), "")</f>
        <v/>
      </c>
      <c r="G776" s="11" t="str">
        <f>VLOOKUP($B776, Paste!$A$3:$H$933, 8, FALSE)</f>
        <v>TOR</v>
      </c>
      <c r="H776" s="71">
        <f>VLOOKUP($B776, Paste!$A$3:$H$933, 2, FALSE)</f>
        <v>18</v>
      </c>
      <c r="I776" s="71">
        <f>VLOOKUP($B776, Paste!$A$3:$H$933, 3, FALSE)</f>
        <v>0.5656000000000001</v>
      </c>
      <c r="J776" s="71">
        <f t="shared" si="12"/>
        <v>3.9241560975609762</v>
      </c>
      <c r="K776" s="71">
        <f>VLOOKUP($B776, Paste!$A$3:$H$933, 4, FALSE)</f>
        <v>4.489756097560976</v>
      </c>
      <c r="L776" s="11" t="str">
        <f>IF(ISBLANK(VLOOKUP(B776, 'SOG&amp;PlusMinus'!$B$7:$E$912, 3, FALSE)), "", VLOOKUP(B776,'SOG&amp;PlusMinus'!$B$7:$E$912, 3, FALSE))</f>
        <v>C</v>
      </c>
      <c r="M776" s="11" t="str">
        <f>IF(ISBLANK(VLOOKUP(B776, 'SOG&amp;PlusMinus'!$B$7:$E$912, 4, FALSE)), "", VLOOKUP(B776, 'SOG&amp;PlusMinus'!$B$7:$E$912, 4, FALSE))</f>
        <v/>
      </c>
      <c r="N776" s="71">
        <f>VLOOKUP($B776, Paste!$A$3:$H$933, 5, FALSE)</f>
        <v>8.1</v>
      </c>
      <c r="O776" s="11">
        <f>IF(ISERROR(VLOOKUP(B776, Paste!$AB$3:$AE$2349, 3, FALSE)), "", VLOOKUP(B776, Paste!$AB$3:$AE$2349, 3, FALSE))</f>
        <v>14</v>
      </c>
      <c r="P776" s="11">
        <f>IF(ISERROR(VLOOKUP(B776, Paste!$AB$3:$AC$2343, 2, FALSE)), "", VLOOKUP(B776, Paste!$AB$3:$AC$2343, 2, FALSE))</f>
        <v>18</v>
      </c>
      <c r="Q776" s="11">
        <f>IF(ISERROR(VLOOKUP(B776, Paste!$AB$3:$AE$2349, 4, FALSE)), "", VLOOKUP(B776, Paste!$AB$3:$AE$2349, 4, FALSE))</f>
        <v>13</v>
      </c>
      <c r="R776" s="11" t="str">
        <f>IF(ISERROR(VLOOKUP(B776, Paste!$N$3:$N$250, 1, FALSE)), "", VLOOKUP(B776, Paste!$N$3:$O$250, 2, FALSE))</f>
        <v/>
      </c>
      <c r="S776" s="27">
        <f>VLOOKUP($B776, Paste!$W$3:$Z$10064, IF($H$4="Cap Hit",3, IF($H$4="AAV", 4, 2)), FALSE)</f>
        <v>0.875</v>
      </c>
      <c r="T776" s="11" t="str">
        <f>IF(ISERROR(VLOOKUP(B776, Paste!$Q$3:$Q$245, 1, FALSE)), "", VLOOKUP(B776, Paste!$Q$3:$R$245, 2, FALSE))</f>
        <v/>
      </c>
      <c r="U776" s="18" t="str">
        <f>IF(VLOOKUP(B776, 'Points&amp;Potential'!$B$7:$O$943, 14, FALSE)=0, "", VLOOKUP(B776, 'Points&amp;Potential'!$B$7:$O$943, 14, FALSE))</f>
        <v/>
      </c>
      <c r="V776" s="7" t="str">
        <f>IF(ISERROR(VLOOKUP(B776, Paste!$T$3:$T$1045, 1, FALSE)), "", VLOOKUP(B776, Paste!$T$3:$U$1144, 2, FALSE))</f>
        <v>Y</v>
      </c>
    </row>
    <row r="777" spans="1:22">
      <c r="A777" s="11">
        <v>771</v>
      </c>
      <c r="B777" s="67" t="s">
        <v>801</v>
      </c>
      <c r="C777" s="11">
        <f>VLOOKUP(B777, Paste!$AG$3:$AH$2083, 2, FALSE)</f>
        <v>22.9</v>
      </c>
      <c r="D777" s="11" t="str">
        <f>VLOOKUP($B777, Paste!$A$3:$H$933, 6, FALSE)</f>
        <v>LW</v>
      </c>
      <c r="E777" s="11" t="str">
        <f>IFERROR(VLOOKUP($B777, Paste!$J$3:$L$933, 3, FALSE), "")</f>
        <v/>
      </c>
      <c r="F777" s="11" t="str">
        <f>IFERROR(VLOOKUP($B777, Paste!$J$3:$L$933, 2, FALSE), "")</f>
        <v/>
      </c>
      <c r="G777" s="11" t="str">
        <f>VLOOKUP($B777, Paste!$A$3:$H$933, 8, FALSE)</f>
        <v>MTL</v>
      </c>
      <c r="H777" s="71">
        <f>VLOOKUP($B777, Paste!$A$3:$H$933, 2, FALSE)</f>
        <v>20</v>
      </c>
      <c r="I777" s="71">
        <f>VLOOKUP($B777, Paste!$A$3:$H$933, 3, FALSE)</f>
        <v>1.6</v>
      </c>
      <c r="J777" s="71">
        <f t="shared" si="12"/>
        <v>2.8835365853658534</v>
      </c>
      <c r="K777" s="71">
        <f>VLOOKUP($B777, Paste!$A$3:$H$933, 4, FALSE)</f>
        <v>4.4835365853658535</v>
      </c>
      <c r="L777" s="11" t="str">
        <f>IF(ISBLANK(VLOOKUP(B777, 'SOG&amp;PlusMinus'!$B$7:$E$912, 3, FALSE)), "", VLOOKUP(B777,'SOG&amp;PlusMinus'!$B$7:$E$912, 3, FALSE))</f>
        <v>C</v>
      </c>
      <c r="M777" s="11" t="str">
        <f>IF(ISBLANK(VLOOKUP(B777, 'SOG&amp;PlusMinus'!$B$7:$E$912, 4, FALSE)), "", VLOOKUP(B777, 'SOG&amp;PlusMinus'!$B$7:$E$912, 4, FALSE))</f>
        <v/>
      </c>
      <c r="N777" s="71">
        <f>VLOOKUP($B777, Paste!$A$3:$H$933, 5, FALSE)</f>
        <v>6.6000000000000005</v>
      </c>
      <c r="O777" s="11">
        <f>IF(ISERROR(VLOOKUP(B777, Paste!$AB$3:$AE$2349, 3, FALSE)), "", VLOOKUP(B777, Paste!$AB$3:$AE$2349, 3, FALSE))</f>
        <v>6</v>
      </c>
      <c r="P777" s="11">
        <f>IF(ISERROR(VLOOKUP(B777, Paste!$AB$3:$AC$2343, 2, FALSE)), "", VLOOKUP(B777, Paste!$AB$3:$AC$2343, 2, FALSE))</f>
        <v>5</v>
      </c>
      <c r="Q777" s="11">
        <f>IF(ISERROR(VLOOKUP(B777, Paste!$AB$3:$AE$2349, 4, FALSE)), "", VLOOKUP(B777, Paste!$AB$3:$AE$2349, 4, FALSE))</f>
        <v>40</v>
      </c>
      <c r="R777" s="11" t="str">
        <f>IF(ISERROR(VLOOKUP(B777, Paste!$N$3:$N$250, 1, FALSE)), "", VLOOKUP(B777, Paste!$N$3:$O$250, 2, FALSE))</f>
        <v/>
      </c>
      <c r="S777" s="27" t="e">
        <f>VLOOKUP($B777, Paste!$W$3:$Z$10064, IF($H$4="Cap Hit",3, IF($H$4="AAV", 4, 2)), FALSE)</f>
        <v>#N/A</v>
      </c>
      <c r="T777" s="11" t="str">
        <f>IF(ISERROR(VLOOKUP(B777, Paste!$Q$3:$Q$245, 1, FALSE)), "", VLOOKUP(B777, Paste!$Q$3:$R$245, 2, FALSE))</f>
        <v/>
      </c>
      <c r="U777" s="18" t="str">
        <f>IF(VLOOKUP(B777, 'Points&amp;Potential'!$B$7:$O$943, 14, FALSE)=0, "", VLOOKUP(B777, 'Points&amp;Potential'!$B$7:$O$943, 14, FALSE))</f>
        <v/>
      </c>
      <c r="V777" s="7" t="str">
        <f>IF(ISERROR(VLOOKUP(B777, Paste!$T$3:$T$1045, 1, FALSE)), "", VLOOKUP(B777, Paste!$T$3:$U$1144, 2, FALSE))</f>
        <v>Y</v>
      </c>
    </row>
    <row r="778" spans="1:22">
      <c r="A778" s="11">
        <v>772</v>
      </c>
      <c r="B778" s="67" t="s">
        <v>802</v>
      </c>
      <c r="C778" s="11">
        <f>VLOOKUP(B778, Paste!$AG$3:$AH$2083, 2, FALSE)</f>
        <v>23.8</v>
      </c>
      <c r="D778" s="11" t="str">
        <f>VLOOKUP($B778, Paste!$A$3:$H$933, 6, FALSE)</f>
        <v>LW</v>
      </c>
      <c r="E778" s="11" t="str">
        <f>IFERROR(VLOOKUP($B778, Paste!$J$3:$L$933, 3, FALSE), "")</f>
        <v/>
      </c>
      <c r="F778" s="11" t="str">
        <f>IFERROR(VLOOKUP($B778, Paste!$J$3:$L$933, 2, FALSE), "")</f>
        <v/>
      </c>
      <c r="G778" s="11" t="str">
        <f>VLOOKUP($B778, Paste!$A$3:$H$933, 8, FALSE)</f>
        <v>LAK</v>
      </c>
      <c r="H778" s="71">
        <f>VLOOKUP($B778, Paste!$A$3:$H$933, 2, FALSE)</f>
        <v>23</v>
      </c>
      <c r="I778" s="71">
        <f>VLOOKUP($B778, Paste!$A$3:$H$933, 3, FALSE)</f>
        <v>2.3170230263157894</v>
      </c>
      <c r="J778" s="71">
        <f t="shared" si="12"/>
        <v>2.1591532948224206</v>
      </c>
      <c r="K778" s="71">
        <f>VLOOKUP($B778, Paste!$A$3:$H$933, 4, FALSE)</f>
        <v>4.47617632113821</v>
      </c>
      <c r="L778" s="11" t="str">
        <f>IF(ISBLANK(VLOOKUP(B778, 'SOG&amp;PlusMinus'!$B$7:$E$912, 3, FALSE)), "", VLOOKUP(B778,'SOG&amp;PlusMinus'!$B$7:$E$912, 3, FALSE))</f>
        <v>C</v>
      </c>
      <c r="M778" s="11" t="str">
        <f>IF(ISBLANK(VLOOKUP(B778, 'SOG&amp;PlusMinus'!$B$7:$E$912, 4, FALSE)), "", VLOOKUP(B778, 'SOG&amp;PlusMinus'!$B$7:$E$912, 4, FALSE))</f>
        <v/>
      </c>
      <c r="N778" s="71">
        <f>VLOOKUP($B778, Paste!$A$3:$H$933, 5, FALSE)</f>
        <v>6.4871794871794872</v>
      </c>
      <c r="O778" s="11">
        <f>IF(ISERROR(VLOOKUP(B778, Paste!$AB$3:$AE$2349, 3, FALSE)), "", VLOOKUP(B778, Paste!$AB$3:$AE$2349, 3, FALSE))</f>
        <v>14</v>
      </c>
      <c r="P778" s="11">
        <f>IF(ISERROR(VLOOKUP(B778, Paste!$AB$3:$AC$2343, 2, FALSE)), "", VLOOKUP(B778, Paste!$AB$3:$AC$2343, 2, FALSE))</f>
        <v>8</v>
      </c>
      <c r="Q778" s="11">
        <f>IF(ISERROR(VLOOKUP(B778, Paste!$AB$3:$AE$2349, 4, FALSE)), "", VLOOKUP(B778, Paste!$AB$3:$AE$2349, 4, FALSE))</f>
        <v>35</v>
      </c>
      <c r="R778" s="11" t="str">
        <f>IF(ISERROR(VLOOKUP(B778, Paste!$N$3:$N$250, 1, FALSE)), "", VLOOKUP(B778, Paste!$N$3:$O$250, 2, FALSE))</f>
        <v/>
      </c>
      <c r="S778" s="27">
        <f>VLOOKUP($B778, Paste!$W$3:$Z$10064, IF($H$4="Cap Hit",3, IF($H$4="AAV", 4, 2)), FALSE)</f>
        <v>0.85</v>
      </c>
      <c r="T778" s="11" t="str">
        <f>IF(ISERROR(VLOOKUP(B778, Paste!$Q$3:$Q$245, 1, FALSE)), "", VLOOKUP(B778, Paste!$Q$3:$R$245, 2, FALSE))</f>
        <v/>
      </c>
      <c r="U778" s="18" t="str">
        <f>IF(VLOOKUP(B778, 'Points&amp;Potential'!$B$7:$O$943, 14, FALSE)=0, "", VLOOKUP(B778, 'Points&amp;Potential'!$B$7:$O$943, 14, FALSE))</f>
        <v/>
      </c>
      <c r="V778" s="7" t="str">
        <f>IF(ISERROR(VLOOKUP(B778, Paste!$T$3:$T$1045, 1, FALSE)), "", VLOOKUP(B778, Paste!$T$3:$U$1144, 2, FALSE))</f>
        <v>Y</v>
      </c>
    </row>
    <row r="779" spans="1:22">
      <c r="A779" s="11">
        <v>773</v>
      </c>
      <c r="B779" s="67" t="s">
        <v>803</v>
      </c>
      <c r="C779" s="11">
        <f>VLOOKUP(B779, Paste!$AG$3:$AH$2083, 2, FALSE)</f>
        <v>25.3</v>
      </c>
      <c r="D779" s="11" t="str">
        <f>VLOOKUP($B779, Paste!$A$3:$H$933, 6, FALSE)</f>
        <v>LW</v>
      </c>
      <c r="E779" s="11">
        <f>IFERROR(VLOOKUP($B779, Paste!$J$3:$L$933, 3, FALSE), "")</f>
        <v>20</v>
      </c>
      <c r="F779" s="11">
        <f>IFERROR(VLOOKUP($B779, Paste!$J$3:$L$933, 2, FALSE), "")</f>
        <v>67</v>
      </c>
      <c r="G779" s="11" t="str">
        <f>VLOOKUP($B779, Paste!$A$3:$H$933, 8, FALSE)</f>
        <v>TBL</v>
      </c>
      <c r="H779" s="71">
        <f>VLOOKUP($B779, Paste!$A$3:$H$933, 2, FALSE)</f>
        <v>18</v>
      </c>
      <c r="I779" s="71">
        <f>VLOOKUP($B779, Paste!$A$3:$H$933, 3, FALSE)</f>
        <v>1.2780848381926551</v>
      </c>
      <c r="J779" s="71">
        <f t="shared" si="12"/>
        <v>3.1206651618073447</v>
      </c>
      <c r="K779" s="71">
        <f>VLOOKUP($B779, Paste!$A$3:$H$933, 4, FALSE)</f>
        <v>4.3987499999999997</v>
      </c>
      <c r="L779" s="11" t="str">
        <f>IF(ISBLANK(VLOOKUP(B779, 'SOG&amp;PlusMinus'!$B$7:$E$912, 3, FALSE)), "", VLOOKUP(B779,'SOG&amp;PlusMinus'!$B$7:$E$912, 3, FALSE))</f>
        <v>C</v>
      </c>
      <c r="M779" s="11" t="str">
        <f>IF(ISBLANK(VLOOKUP(B779, 'SOG&amp;PlusMinus'!$B$7:$E$912, 4, FALSE)), "", VLOOKUP(B779, 'SOG&amp;PlusMinus'!$B$7:$E$912, 4, FALSE))</f>
        <v/>
      </c>
      <c r="N779" s="71">
        <f>VLOOKUP($B779, Paste!$A$3:$H$933, 5, FALSE)</f>
        <v>0</v>
      </c>
      <c r="O779" s="11">
        <f>IF(ISERROR(VLOOKUP(B779, Paste!$AB$3:$AE$2349, 3, FALSE)), "", VLOOKUP(B779, Paste!$AB$3:$AE$2349, 3, FALSE))</f>
        <v>18</v>
      </c>
      <c r="P779" s="11">
        <f>IF(ISERROR(VLOOKUP(B779, Paste!$AB$3:$AC$2343, 2, FALSE)), "", VLOOKUP(B779, Paste!$AB$3:$AC$2343, 2, FALSE))</f>
        <v>7</v>
      </c>
      <c r="Q779" s="11">
        <f>IF(ISERROR(VLOOKUP(B779, Paste!$AB$3:$AE$2349, 4, FALSE)), "", VLOOKUP(B779, Paste!$AB$3:$AE$2349, 4, FALSE))</f>
        <v>20</v>
      </c>
      <c r="R779" s="11" t="str">
        <f>IF(ISERROR(VLOOKUP(B779, Paste!$N$3:$N$250, 1, FALSE)), "", VLOOKUP(B779, Paste!$N$3:$O$250, 2, FALSE))</f>
        <v/>
      </c>
      <c r="S779" s="27">
        <f>VLOOKUP($B779, Paste!$W$3:$Z$10064, IF($H$4="Cap Hit",3, IF($H$4="AAV", 4, 2)), FALSE)</f>
        <v>0.77500000000000002</v>
      </c>
      <c r="T779" s="11" t="str">
        <f>IF(ISERROR(VLOOKUP(B779, Paste!$Q$3:$Q$245, 1, FALSE)), "", VLOOKUP(B779, Paste!$Q$3:$R$245, 2, FALSE))</f>
        <v/>
      </c>
      <c r="U779" s="18" t="str">
        <f>IF(VLOOKUP(B779, 'Points&amp;Potential'!$B$7:$O$943, 14, FALSE)=0, "", VLOOKUP(B779, 'Points&amp;Potential'!$B$7:$O$943, 14, FALSE))</f>
        <v/>
      </c>
      <c r="V779" s="7" t="str">
        <f>IF(ISERROR(VLOOKUP(B779, Paste!$T$3:$T$1045, 1, FALSE)), "", VLOOKUP(B779, Paste!$T$3:$U$1144, 2, FALSE))</f>
        <v/>
      </c>
    </row>
    <row r="780" spans="1:22">
      <c r="A780" s="11">
        <v>774</v>
      </c>
      <c r="B780" s="67" t="s">
        <v>804</v>
      </c>
      <c r="C780" s="11">
        <f>VLOOKUP(B780, Paste!$AG$3:$AH$2083, 2, FALSE)</f>
        <v>31.1</v>
      </c>
      <c r="D780" s="11" t="str">
        <f>VLOOKUP($B780, Paste!$A$3:$H$933, 6, FALSE)</f>
        <v>LD</v>
      </c>
      <c r="E780" s="11" t="str">
        <f>IFERROR(VLOOKUP($B780, Paste!$J$3:$L$933, 3, FALSE), "")</f>
        <v/>
      </c>
      <c r="F780" s="11" t="str">
        <f>IFERROR(VLOOKUP($B780, Paste!$J$3:$L$933, 2, FALSE), "")</f>
        <v/>
      </c>
      <c r="G780" s="11" t="str">
        <f>VLOOKUP($B780, Paste!$A$3:$H$933, 8, FALSE)</f>
        <v>PIT</v>
      </c>
      <c r="H780" s="71">
        <f>VLOOKUP($B780, Paste!$A$3:$H$933, 2, FALSE)</f>
        <v>53</v>
      </c>
      <c r="I780" s="71">
        <f>VLOOKUP($B780, Paste!$A$3:$H$933, 3, FALSE)</f>
        <v>1.7322152815446408</v>
      </c>
      <c r="J780" s="71">
        <f t="shared" si="12"/>
        <v>2.6385357184553584</v>
      </c>
      <c r="K780" s="71">
        <f>VLOOKUP($B780, Paste!$A$3:$H$933, 4, FALSE)</f>
        <v>4.3707509999999994</v>
      </c>
      <c r="L780" s="11" t="str">
        <f>IF(ISBLANK(VLOOKUP(B780, 'SOG&amp;PlusMinus'!$B$7:$E$912, 3, FALSE)), "", VLOOKUP(B780,'SOG&amp;PlusMinus'!$B$7:$E$912, 3, FALSE))</f>
        <v>C</v>
      </c>
      <c r="M780" s="11" t="str">
        <f>IF(ISBLANK(VLOOKUP(B780, 'SOG&amp;PlusMinus'!$B$7:$E$912, 4, FALSE)), "", VLOOKUP(B780, 'SOG&amp;PlusMinus'!$B$7:$E$912, 4, FALSE))</f>
        <v/>
      </c>
      <c r="N780" s="71">
        <f>VLOOKUP($B780, Paste!$A$3:$H$933, 5, FALSE)</f>
        <v>23.901960784313726</v>
      </c>
      <c r="O780" s="11">
        <f>IF(ISERROR(VLOOKUP(B780, Paste!$AB$3:$AE$2349, 3, FALSE)), "", VLOOKUP(B780, Paste!$AB$3:$AE$2349, 3, FALSE))</f>
        <v>59</v>
      </c>
      <c r="P780" s="11">
        <f>IF(ISERROR(VLOOKUP(B780, Paste!$AB$3:$AC$2343, 2, FALSE)), "", VLOOKUP(B780, Paste!$AB$3:$AC$2343, 2, FALSE))</f>
        <v>88</v>
      </c>
      <c r="Q780" s="11">
        <f>IF(ISERROR(VLOOKUP(B780, Paste!$AB$3:$AE$2349, 4, FALSE)), "", VLOOKUP(B780, Paste!$AB$3:$AE$2349, 4, FALSE))</f>
        <v>48</v>
      </c>
      <c r="R780" s="11" t="str">
        <f>IF(ISERROR(VLOOKUP(B780, Paste!$N$3:$N$250, 1, FALSE)), "", VLOOKUP(B780, Paste!$N$3:$O$250, 2, FALSE))</f>
        <v/>
      </c>
      <c r="S780" s="27">
        <f>VLOOKUP($B780, Paste!$W$3:$Z$10064, IF($H$4="Cap Hit",3, IF($H$4="AAV", 4, 2)), FALSE)</f>
        <v>4.5</v>
      </c>
      <c r="T780" s="11" t="str">
        <f>IF(ISERROR(VLOOKUP(B780, Paste!$Q$3:$Q$245, 1, FALSE)), "", VLOOKUP(B780, Paste!$Q$3:$R$245, 2, FALSE))</f>
        <v/>
      </c>
      <c r="U780" s="18" t="str">
        <f>IF(VLOOKUP(B780, 'Points&amp;Potential'!$B$7:$O$943, 14, FALSE)=0, "", VLOOKUP(B780, 'Points&amp;Potential'!$B$7:$O$943, 14, FALSE))</f>
        <v/>
      </c>
      <c r="V780" s="7" t="str">
        <f>IF(ISERROR(VLOOKUP(B780, Paste!$T$3:$T$1045, 1, FALSE)), "", VLOOKUP(B780, Paste!$T$3:$U$1144, 2, FALSE))</f>
        <v/>
      </c>
    </row>
    <row r="781" spans="1:22">
      <c r="A781" s="11">
        <v>775</v>
      </c>
      <c r="B781" s="67" t="s">
        <v>805</v>
      </c>
      <c r="C781" s="11">
        <f>VLOOKUP(B781, Paste!$AG$3:$AH$2083, 2, FALSE)</f>
        <v>22.2</v>
      </c>
      <c r="D781" s="11" t="str">
        <f>VLOOKUP($B781, Paste!$A$3:$H$933, 6, FALSE)</f>
        <v>LD</v>
      </c>
      <c r="E781" s="11" t="str">
        <f>IFERROR(VLOOKUP($B781, Paste!$J$3:$L$933, 3, FALSE), "")</f>
        <v/>
      </c>
      <c r="F781" s="11" t="str">
        <f>IFERROR(VLOOKUP($B781, Paste!$J$3:$L$933, 2, FALSE), "")</f>
        <v/>
      </c>
      <c r="G781" s="11" t="str">
        <f>VLOOKUP($B781, Paste!$A$3:$H$933, 8, FALSE)</f>
        <v>FLA</v>
      </c>
      <c r="H781" s="71">
        <f>VLOOKUP($B781, Paste!$A$3:$H$933, 2, FALSE)</f>
        <v>12</v>
      </c>
      <c r="I781" s="71">
        <f>VLOOKUP($B781, Paste!$A$3:$H$933, 3, FALSE)</f>
        <v>0.84373333333333345</v>
      </c>
      <c r="J781" s="71">
        <f t="shared" si="12"/>
        <v>3.4190100000000001</v>
      </c>
      <c r="K781" s="71">
        <f>VLOOKUP($B781, Paste!$A$3:$H$933, 4, FALSE)</f>
        <v>4.2627433333333338</v>
      </c>
      <c r="L781" s="11" t="str">
        <f>IF(ISBLANK(VLOOKUP(B781, 'SOG&amp;PlusMinus'!$B$7:$E$912, 3, FALSE)), "", VLOOKUP(B781,'SOG&amp;PlusMinus'!$B$7:$E$912, 3, FALSE))</f>
        <v>C</v>
      </c>
      <c r="M781" s="11" t="str">
        <f>IF(ISBLANK(VLOOKUP(B781, 'SOG&amp;PlusMinus'!$B$7:$E$912, 4, FALSE)), "", VLOOKUP(B781, 'SOG&amp;PlusMinus'!$B$7:$E$912, 4, FALSE))</f>
        <v/>
      </c>
      <c r="N781" s="71">
        <f>VLOOKUP($B781, Paste!$A$3:$H$933, 5, FALSE)</f>
        <v>6</v>
      </c>
      <c r="O781" s="11">
        <f>IF(ISERROR(VLOOKUP(B781, Paste!$AB$3:$AE$2349, 3, FALSE)), "", VLOOKUP(B781, Paste!$AB$3:$AE$2349, 3, FALSE))</f>
        <v>14</v>
      </c>
      <c r="P781" s="11">
        <f>IF(ISERROR(VLOOKUP(B781, Paste!$AB$3:$AC$2343, 2, FALSE)), "", VLOOKUP(B781, Paste!$AB$3:$AC$2343, 2, FALSE))</f>
        <v>12</v>
      </c>
      <c r="Q781" s="11">
        <f>IF(ISERROR(VLOOKUP(B781, Paste!$AB$3:$AE$2349, 4, FALSE)), "", VLOOKUP(B781, Paste!$AB$3:$AE$2349, 4, FALSE))</f>
        <v>12</v>
      </c>
      <c r="R781" s="11" t="str">
        <f>IF(ISERROR(VLOOKUP(B781, Paste!$N$3:$N$250, 1, FALSE)), "", VLOOKUP(B781, Paste!$N$3:$O$250, 2, FALSE))</f>
        <v/>
      </c>
      <c r="S781" s="27">
        <f>VLOOKUP($B781, Paste!$W$3:$Z$10064, IF($H$4="Cap Hit",3, IF($H$4="AAV", 4, 2)), FALSE)</f>
        <v>0.91833299999999995</v>
      </c>
      <c r="T781" s="11" t="str">
        <f>IF(ISERROR(VLOOKUP(B781, Paste!$Q$3:$Q$245, 1, FALSE)), "", VLOOKUP(B781, Paste!$Q$3:$R$245, 2, FALSE))</f>
        <v/>
      </c>
      <c r="U781" s="18" t="str">
        <f>IF(VLOOKUP(B781, 'Points&amp;Potential'!$B$7:$O$943, 14, FALSE)=0, "", VLOOKUP(B781, 'Points&amp;Potential'!$B$7:$O$943, 14, FALSE))</f>
        <v/>
      </c>
      <c r="V781" s="7" t="str">
        <f>IF(ISERROR(VLOOKUP(B781, Paste!$T$3:$T$1045, 1, FALSE)), "", VLOOKUP(B781, Paste!$T$3:$U$1144, 2, FALSE))</f>
        <v>Y</v>
      </c>
    </row>
    <row r="782" spans="1:22">
      <c r="A782" s="11">
        <v>776</v>
      </c>
      <c r="B782" s="67" t="s">
        <v>806</v>
      </c>
      <c r="C782" s="11">
        <f>VLOOKUP(B782, Paste!$AG$3:$AH$2083, 2, FALSE)</f>
        <v>22.3</v>
      </c>
      <c r="D782" s="11" t="str">
        <f>VLOOKUP($B782, Paste!$A$3:$H$933, 6, FALSE)</f>
        <v>LD</v>
      </c>
      <c r="E782" s="11" t="str">
        <f>IFERROR(VLOOKUP($B782, Paste!$J$3:$L$933, 3, FALSE), "")</f>
        <v/>
      </c>
      <c r="F782" s="11" t="str">
        <f>IFERROR(VLOOKUP($B782, Paste!$J$3:$L$933, 2, FALSE), "")</f>
        <v/>
      </c>
      <c r="G782" s="11" t="str">
        <f>VLOOKUP($B782, Paste!$A$3:$H$933, 8, FALSE)</f>
        <v>NYI</v>
      </c>
      <c r="H782" s="71">
        <f>VLOOKUP($B782, Paste!$A$3:$H$933, 2, FALSE)</f>
        <v>20.5</v>
      </c>
      <c r="I782" s="71">
        <f>VLOOKUP($B782, Paste!$A$3:$H$933, 3, FALSE)</f>
        <v>0.24440316627816627</v>
      </c>
      <c r="J782" s="71">
        <f t="shared" si="12"/>
        <v>3.8658468337218341</v>
      </c>
      <c r="K782" s="71">
        <f>VLOOKUP($B782, Paste!$A$3:$H$933, 4, FALSE)</f>
        <v>4.1102500000000006</v>
      </c>
      <c r="L782" s="11" t="str">
        <f>IF(ISBLANK(VLOOKUP(B782, 'SOG&amp;PlusMinus'!$B$7:$E$912, 3, FALSE)), "", VLOOKUP(B782,'SOG&amp;PlusMinus'!$B$7:$E$912, 3, FALSE))</f>
        <v>C</v>
      </c>
      <c r="M782" s="11" t="str">
        <f>IF(ISBLANK(VLOOKUP(B782, 'SOG&amp;PlusMinus'!$B$7:$E$912, 4, FALSE)), "", VLOOKUP(B782, 'SOG&amp;PlusMinus'!$B$7:$E$912, 4, FALSE))</f>
        <v/>
      </c>
      <c r="N782" s="71">
        <f>VLOOKUP($B782, Paste!$A$3:$H$933, 5, FALSE)</f>
        <v>4.1000000000000005</v>
      </c>
      <c r="O782" s="11">
        <f>IF(ISERROR(VLOOKUP(B782, Paste!$AB$3:$AE$2349, 3, FALSE)), "", VLOOKUP(B782, Paste!$AB$3:$AE$2349, 3, FALSE))</f>
        <v>8</v>
      </c>
      <c r="P782" s="11">
        <f>IF(ISERROR(VLOOKUP(B782, Paste!$AB$3:$AC$2343, 2, FALSE)), "", VLOOKUP(B782, Paste!$AB$3:$AC$2343, 2, FALSE))</f>
        <v>21</v>
      </c>
      <c r="Q782" s="11">
        <f>IF(ISERROR(VLOOKUP(B782, Paste!$AB$3:$AE$2349, 4, FALSE)), "", VLOOKUP(B782, Paste!$AB$3:$AE$2349, 4, FALSE))</f>
        <v>16</v>
      </c>
      <c r="R782" s="11" t="str">
        <f>IF(ISERROR(VLOOKUP(B782, Paste!$N$3:$N$250, 1, FALSE)), "", VLOOKUP(B782, Paste!$N$3:$O$250, 2, FALSE))</f>
        <v/>
      </c>
      <c r="S782" s="27">
        <f>VLOOKUP($B782, Paste!$W$3:$Z$10064, IF($H$4="Cap Hit",3, IF($H$4="AAV", 4, 2)), FALSE)</f>
        <v>0.91833299999999995</v>
      </c>
      <c r="T782" s="11" t="str">
        <f>IF(ISERROR(VLOOKUP(B782, Paste!$Q$3:$Q$245, 1, FALSE)), "", VLOOKUP(B782, Paste!$Q$3:$R$245, 2, FALSE))</f>
        <v/>
      </c>
      <c r="U782" s="18" t="str">
        <f>IF(VLOOKUP(B782, 'Points&amp;Potential'!$B$7:$O$943, 14, FALSE)=0, "", VLOOKUP(B782, 'Points&amp;Potential'!$B$7:$O$943, 14, FALSE))</f>
        <v/>
      </c>
      <c r="V782" s="7" t="str">
        <f>IF(ISERROR(VLOOKUP(B782, Paste!$T$3:$T$1045, 1, FALSE)), "", VLOOKUP(B782, Paste!$T$3:$U$1144, 2, FALSE))</f>
        <v/>
      </c>
    </row>
    <row r="783" spans="1:22">
      <c r="A783" s="11">
        <v>777</v>
      </c>
      <c r="B783" s="67" t="s">
        <v>807</v>
      </c>
      <c r="C783" s="11">
        <f>VLOOKUP(B783, Paste!$AG$3:$AH$2083, 2, FALSE)</f>
        <v>29.1</v>
      </c>
      <c r="D783" s="11" t="str">
        <f>VLOOKUP($B783, Paste!$A$3:$H$933, 6, FALSE)</f>
        <v>LD</v>
      </c>
      <c r="E783" s="11" t="str">
        <f>IFERROR(VLOOKUP($B783, Paste!$J$3:$L$933, 3, FALSE), "")</f>
        <v/>
      </c>
      <c r="F783" s="11" t="str">
        <f>IFERROR(VLOOKUP($B783, Paste!$J$3:$L$933, 2, FALSE), "")</f>
        <v/>
      </c>
      <c r="G783" s="11" t="str">
        <f>VLOOKUP($B783, Paste!$A$3:$H$933, 8, FALSE)</f>
        <v>UFA</v>
      </c>
      <c r="H783" s="71">
        <f>VLOOKUP($B783, Paste!$A$3:$H$933, 2, FALSE)</f>
        <v>25</v>
      </c>
      <c r="I783" s="71">
        <f>VLOOKUP($B783, Paste!$A$3:$H$933, 3, FALSE)</f>
        <v>0.71792270531400981</v>
      </c>
      <c r="J783" s="71">
        <f t="shared" si="12"/>
        <v>3.37878354468599</v>
      </c>
      <c r="K783" s="71">
        <f>VLOOKUP($B783, Paste!$A$3:$H$933, 4, FALSE)</f>
        <v>4.0967062499999995</v>
      </c>
      <c r="L783" s="11" t="str">
        <f>IF(ISBLANK(VLOOKUP(B783, 'SOG&amp;PlusMinus'!$B$7:$E$912, 3, FALSE)), "", VLOOKUP(B783,'SOG&amp;PlusMinus'!$B$7:$E$912, 3, FALSE))</f>
        <v>C</v>
      </c>
      <c r="M783" s="11" t="str">
        <f>IF(ISBLANK(VLOOKUP(B783, 'SOG&amp;PlusMinus'!$B$7:$E$912, 4, FALSE)), "", VLOOKUP(B783, 'SOG&amp;PlusMinus'!$B$7:$E$912, 4, FALSE))</f>
        <v/>
      </c>
      <c r="N783" s="71">
        <f>VLOOKUP($B783, Paste!$A$3:$H$933, 5, FALSE)</f>
        <v>0.72463768115942029</v>
      </c>
      <c r="O783" s="11" t="str">
        <f>IF(ISERROR(VLOOKUP(B783, Paste!$AB$3:$AE$2349, 3, FALSE)), "", VLOOKUP(B783, Paste!$AB$3:$AE$2349, 3, FALSE))</f>
        <v/>
      </c>
      <c r="P783" s="11" t="str">
        <f>IF(ISERROR(VLOOKUP(B783, Paste!$AB$3:$AC$2343, 2, FALSE)), "", VLOOKUP(B783, Paste!$AB$3:$AC$2343, 2, FALSE))</f>
        <v/>
      </c>
      <c r="Q783" s="11" t="str">
        <f>IF(ISERROR(VLOOKUP(B783, Paste!$AB$3:$AE$2349, 4, FALSE)), "", VLOOKUP(B783, Paste!$AB$3:$AE$2349, 4, FALSE))</f>
        <v/>
      </c>
      <c r="R783" s="11" t="str">
        <f>IF(ISERROR(VLOOKUP(B783, Paste!$N$3:$N$250, 1, FALSE)), "", VLOOKUP(B783, Paste!$N$3:$O$250, 2, FALSE))</f>
        <v/>
      </c>
      <c r="S783" s="27">
        <f>VLOOKUP($B783, Paste!$W$3:$Z$10064, IF($H$4="Cap Hit",3, IF($H$4="AAV", 4, 2)), FALSE)</f>
        <v>0.875</v>
      </c>
      <c r="T783" s="11" t="str">
        <f>IF(ISERROR(VLOOKUP(B783, Paste!$Q$3:$Q$245, 1, FALSE)), "", VLOOKUP(B783, Paste!$Q$3:$R$245, 2, FALSE))</f>
        <v/>
      </c>
      <c r="U783" s="18" t="str">
        <f>IF(VLOOKUP(B783, 'Points&amp;Potential'!$B$7:$O$943, 14, FALSE)=0, "", VLOOKUP(B783, 'Points&amp;Potential'!$B$7:$O$943, 14, FALSE))</f>
        <v/>
      </c>
      <c r="V783" s="7" t="str">
        <f>IF(ISERROR(VLOOKUP(B783, Paste!$T$3:$T$1045, 1, FALSE)), "", VLOOKUP(B783, Paste!$T$3:$U$1144, 2, FALSE))</f>
        <v/>
      </c>
    </row>
    <row r="784" spans="1:22">
      <c r="A784" s="11">
        <v>778</v>
      </c>
      <c r="B784" s="67" t="s">
        <v>808</v>
      </c>
      <c r="C784" s="11">
        <f>VLOOKUP(B784, Paste!$AG$3:$AH$2083, 2, FALSE)</f>
        <v>21.9</v>
      </c>
      <c r="D784" s="11" t="str">
        <f>VLOOKUP($B784, Paste!$A$3:$H$933, 6, FALSE)</f>
        <v>RW</v>
      </c>
      <c r="E784" s="11">
        <f>IFERROR(VLOOKUP($B784, Paste!$J$3:$L$933, 3, FALSE), "")</f>
        <v>52</v>
      </c>
      <c r="F784" s="11">
        <f>IFERROR(VLOOKUP($B784, Paste!$J$3:$L$933, 2, FALSE), "")</f>
        <v>75</v>
      </c>
      <c r="G784" s="11" t="str">
        <f>VLOOKUP($B784, Paste!$A$3:$H$933, 8, FALSE)</f>
        <v>VAN</v>
      </c>
      <c r="H784" s="71">
        <f>VLOOKUP($B784, Paste!$A$3:$H$933, 2, FALSE)</f>
        <v>15</v>
      </c>
      <c r="I784" s="71">
        <f>VLOOKUP($B784, Paste!$A$3:$H$933, 3, FALSE)</f>
        <v>2.181490384615385</v>
      </c>
      <c r="J784" s="71">
        <f t="shared" si="12"/>
        <v>1.8927033653846159</v>
      </c>
      <c r="K784" s="71">
        <f>VLOOKUP($B784, Paste!$A$3:$H$933, 4, FALSE)</f>
        <v>4.0741937500000009</v>
      </c>
      <c r="L784" s="11" t="str">
        <f>IF(ISBLANK(VLOOKUP(B784, 'SOG&amp;PlusMinus'!$B$7:$E$912, 3, FALSE)), "", VLOOKUP(B784,'SOG&amp;PlusMinus'!$B$7:$E$912, 3, FALSE))</f>
        <v>C</v>
      </c>
      <c r="M784" s="11" t="str">
        <f>IF(ISBLANK(VLOOKUP(B784, 'SOG&amp;PlusMinus'!$B$7:$E$912, 4, FALSE)), "", VLOOKUP(B784, 'SOG&amp;PlusMinus'!$B$7:$E$912, 4, FALSE))</f>
        <v/>
      </c>
      <c r="N784" s="71">
        <f>VLOOKUP($B784, Paste!$A$3:$H$933, 5, FALSE)</f>
        <v>0</v>
      </c>
      <c r="O784" s="11">
        <f>IF(ISERROR(VLOOKUP(B784, Paste!$AB$3:$AE$2349, 3, FALSE)), "", VLOOKUP(B784, Paste!$AB$3:$AE$2349, 3, FALSE))</f>
        <v>12</v>
      </c>
      <c r="P784" s="11">
        <f>IF(ISERROR(VLOOKUP(B784, Paste!$AB$3:$AC$2343, 2, FALSE)), "", VLOOKUP(B784, Paste!$AB$3:$AC$2343, 2, FALSE))</f>
        <v>6</v>
      </c>
      <c r="Q784" s="11">
        <f>IF(ISERROR(VLOOKUP(B784, Paste!$AB$3:$AE$2349, 4, FALSE)), "", VLOOKUP(B784, Paste!$AB$3:$AE$2349, 4, FALSE))</f>
        <v>20</v>
      </c>
      <c r="R784" s="11" t="str">
        <f>IF(ISERROR(VLOOKUP(B784, Paste!$N$3:$N$250, 1, FALSE)), "", VLOOKUP(B784, Paste!$N$3:$O$250, 2, FALSE))</f>
        <v/>
      </c>
      <c r="S784" s="27">
        <f>VLOOKUP($B784, Paste!$W$3:$Z$10064, IF($H$4="Cap Hit",3, IF($H$4="AAV", 4, 2)), FALSE)</f>
        <v>1.3933329999999999</v>
      </c>
      <c r="T784" s="11" t="str">
        <f>IF(ISERROR(VLOOKUP(B784, Paste!$Q$3:$Q$245, 1, FALSE)), "", VLOOKUP(B784, Paste!$Q$3:$R$245, 2, FALSE))</f>
        <v/>
      </c>
      <c r="U784" s="18" t="str">
        <f>IF(VLOOKUP(B784, 'Points&amp;Potential'!$B$7:$O$943, 14, FALSE)=0, "", VLOOKUP(B784, 'Points&amp;Potential'!$B$7:$O$943, 14, FALSE))</f>
        <v/>
      </c>
      <c r="V784" s="7" t="str">
        <f>IF(ISERROR(VLOOKUP(B784, Paste!$T$3:$T$1045, 1, FALSE)), "", VLOOKUP(B784, Paste!$T$3:$U$1144, 2, FALSE))</f>
        <v/>
      </c>
    </row>
    <row r="785" spans="1:22">
      <c r="A785" s="11">
        <v>779</v>
      </c>
      <c r="B785" s="67" t="s">
        <v>809</v>
      </c>
      <c r="C785" s="11">
        <f>VLOOKUP(B785, Paste!$AG$3:$AH$2083, 2, FALSE)</f>
        <v>29.1</v>
      </c>
      <c r="D785" s="11" t="str">
        <f>VLOOKUP($B785, Paste!$A$3:$H$933, 6, FALSE)</f>
        <v>C</v>
      </c>
      <c r="E785" s="11" t="str">
        <f>IFERROR(VLOOKUP($B785, Paste!$J$3:$L$933, 3, FALSE), "")</f>
        <v/>
      </c>
      <c r="F785" s="11" t="str">
        <f>IFERROR(VLOOKUP($B785, Paste!$J$3:$L$933, 2, FALSE), "")</f>
        <v/>
      </c>
      <c r="G785" s="11" t="str">
        <f>VLOOKUP($B785, Paste!$A$3:$H$933, 8, FALSE)</f>
        <v>TBL</v>
      </c>
      <c r="H785" s="71">
        <f>VLOOKUP($B785, Paste!$A$3:$H$933, 2, FALSE)</f>
        <v>32</v>
      </c>
      <c r="I785" s="71">
        <f>VLOOKUP($B785, Paste!$A$3:$H$933, 3, FALSE)</f>
        <v>1.067408390296255</v>
      </c>
      <c r="J785" s="71">
        <f t="shared" si="12"/>
        <v>2.9868538319259681</v>
      </c>
      <c r="K785" s="71">
        <f>VLOOKUP($B785, Paste!$A$3:$H$933, 4, FALSE)</f>
        <v>4.0542622222222233</v>
      </c>
      <c r="L785" s="11" t="str">
        <f>IF(ISBLANK(VLOOKUP(B785, 'SOG&amp;PlusMinus'!$B$7:$E$912, 3, FALSE)), "", VLOOKUP(B785,'SOG&amp;PlusMinus'!$B$7:$E$912, 3, FALSE))</f>
        <v>C</v>
      </c>
      <c r="M785" s="11" t="str">
        <f>IF(ISBLANK(VLOOKUP(B785, 'SOG&amp;PlusMinus'!$B$7:$E$912, 4, FALSE)), "", VLOOKUP(B785, 'SOG&amp;PlusMinus'!$B$7:$E$912, 4, FALSE))</f>
        <v/>
      </c>
      <c r="N785" s="71">
        <f>VLOOKUP($B785, Paste!$A$3:$H$933, 5, FALSE)</f>
        <v>14.834437086092715</v>
      </c>
      <c r="O785" s="11">
        <f>IF(ISERROR(VLOOKUP(B785, Paste!$AB$3:$AE$2349, 3, FALSE)), "", VLOOKUP(B785, Paste!$AB$3:$AE$2349, 3, FALSE))</f>
        <v>68</v>
      </c>
      <c r="P785" s="11">
        <f>IF(ISERROR(VLOOKUP(B785, Paste!$AB$3:$AC$2343, 2, FALSE)), "", VLOOKUP(B785, Paste!$AB$3:$AC$2343, 2, FALSE))</f>
        <v>19</v>
      </c>
      <c r="Q785" s="11">
        <f>IF(ISERROR(VLOOKUP(B785, Paste!$AB$3:$AE$2349, 4, FALSE)), "", VLOOKUP(B785, Paste!$AB$3:$AE$2349, 4, FALSE))</f>
        <v>26</v>
      </c>
      <c r="R785" s="11" t="str">
        <f>IF(ISERROR(VLOOKUP(B785, Paste!$N$3:$N$250, 1, FALSE)), "", VLOOKUP(B785, Paste!$N$3:$O$250, 2, FALSE))</f>
        <v/>
      </c>
      <c r="S785" s="27">
        <f>VLOOKUP($B785, Paste!$W$3:$Z$10064, IF($H$4="Cap Hit",3, IF($H$4="AAV", 4, 2)), FALSE)</f>
        <v>0.85</v>
      </c>
      <c r="T785" s="11" t="str">
        <f>IF(ISERROR(VLOOKUP(B785, Paste!$Q$3:$Q$245, 1, FALSE)), "", VLOOKUP(B785, Paste!$Q$3:$R$245, 2, FALSE))</f>
        <v/>
      </c>
      <c r="U785" s="18" t="str">
        <f>IF(VLOOKUP(B785, 'Points&amp;Potential'!$B$7:$O$943, 14, FALSE)=0, "", VLOOKUP(B785, 'Points&amp;Potential'!$B$7:$O$943, 14, FALSE))</f>
        <v/>
      </c>
      <c r="V785" s="7" t="str">
        <f>IF(ISERROR(VLOOKUP(B785, Paste!$T$3:$T$1045, 1, FALSE)), "", VLOOKUP(B785, Paste!$T$3:$U$1144, 2, FALSE))</f>
        <v/>
      </c>
    </row>
    <row r="786" spans="1:22">
      <c r="A786" s="11">
        <v>780</v>
      </c>
      <c r="B786" s="67" t="s">
        <v>810</v>
      </c>
      <c r="C786" s="11">
        <f>VLOOKUP(B786, Paste!$AG$3:$AH$2083, 2, FALSE)</f>
        <v>27.8</v>
      </c>
      <c r="D786" s="11" t="str">
        <f>VLOOKUP($B786, Paste!$A$3:$H$933, 6, FALSE)</f>
        <v>LD</v>
      </c>
      <c r="E786" s="11" t="str">
        <f>IFERROR(VLOOKUP($B786, Paste!$J$3:$L$933, 3, FALSE), "")</f>
        <v/>
      </c>
      <c r="F786" s="11" t="str">
        <f>IFERROR(VLOOKUP($B786, Paste!$J$3:$L$933, 2, FALSE), "")</f>
        <v/>
      </c>
      <c r="G786" s="11" t="str">
        <f>VLOOKUP($B786, Paste!$A$3:$H$933, 8, FALSE)</f>
        <v>UFA</v>
      </c>
      <c r="H786" s="71">
        <f>VLOOKUP($B786, Paste!$A$3:$H$933, 2, FALSE)</f>
        <v>31.333333333333332</v>
      </c>
      <c r="I786" s="71">
        <f>VLOOKUP($B786, Paste!$A$3:$H$933, 3, FALSE)</f>
        <v>0.66673402582132735</v>
      </c>
      <c r="J786" s="71">
        <f t="shared" si="12"/>
        <v>3.378869307512006</v>
      </c>
      <c r="K786" s="71">
        <f>VLOOKUP($B786, Paste!$A$3:$H$933, 4, FALSE)</f>
        <v>4.0456033333333332</v>
      </c>
      <c r="L786" s="11" t="str">
        <f>IF(ISBLANK(VLOOKUP(B786, 'SOG&amp;PlusMinus'!$B$7:$E$912, 3, FALSE)), "", VLOOKUP(B786,'SOG&amp;PlusMinus'!$B$7:$E$912, 3, FALSE))</f>
        <v>C</v>
      </c>
      <c r="M786" s="11" t="str">
        <f>IF(ISBLANK(VLOOKUP(B786, 'SOG&amp;PlusMinus'!$B$7:$E$912, 4, FALSE)), "", VLOOKUP(B786, 'SOG&amp;PlusMinus'!$B$7:$E$912, 4, FALSE))</f>
        <v/>
      </c>
      <c r="N786" s="71">
        <f>VLOOKUP($B786, Paste!$A$3:$H$933, 5, FALSE)</f>
        <v>5.6969696969696972</v>
      </c>
      <c r="O786" s="11" t="str">
        <f>IF(ISERROR(VLOOKUP(B786, Paste!$AB$3:$AE$2349, 3, FALSE)), "", VLOOKUP(B786, Paste!$AB$3:$AE$2349, 3, FALSE))</f>
        <v/>
      </c>
      <c r="P786" s="11" t="str">
        <f>IF(ISERROR(VLOOKUP(B786, Paste!$AB$3:$AC$2343, 2, FALSE)), "", VLOOKUP(B786, Paste!$AB$3:$AC$2343, 2, FALSE))</f>
        <v/>
      </c>
      <c r="Q786" s="11" t="str">
        <f>IF(ISERROR(VLOOKUP(B786, Paste!$AB$3:$AE$2349, 4, FALSE)), "", VLOOKUP(B786, Paste!$AB$3:$AE$2349, 4, FALSE))</f>
        <v/>
      </c>
      <c r="R786" s="11" t="str">
        <f>IF(ISERROR(VLOOKUP(B786, Paste!$N$3:$N$250, 1, FALSE)), "", VLOOKUP(B786, Paste!$N$3:$O$250, 2, FALSE))</f>
        <v/>
      </c>
      <c r="S786" s="27" t="e">
        <f>VLOOKUP($B786, Paste!$W$3:$Z$10064, IF($H$4="Cap Hit",3, IF($H$4="AAV", 4, 2)), FALSE)</f>
        <v>#N/A</v>
      </c>
      <c r="T786" s="11" t="str">
        <f>IF(ISERROR(VLOOKUP(B786, Paste!$Q$3:$Q$245, 1, FALSE)), "", VLOOKUP(B786, Paste!$Q$3:$R$245, 2, FALSE))</f>
        <v/>
      </c>
      <c r="U786" s="18" t="str">
        <f>IF(VLOOKUP(B786, 'Points&amp;Potential'!$B$7:$O$943, 14, FALSE)=0, "", VLOOKUP(B786, 'Points&amp;Potential'!$B$7:$O$943, 14, FALSE))</f>
        <v/>
      </c>
      <c r="V786" s="7" t="str">
        <f>IF(ISERROR(VLOOKUP(B786, Paste!$T$3:$T$1045, 1, FALSE)), "", VLOOKUP(B786, Paste!$T$3:$U$1144, 2, FALSE))</f>
        <v/>
      </c>
    </row>
    <row r="787" spans="1:22">
      <c r="A787" s="11">
        <v>781</v>
      </c>
      <c r="B787" s="67" t="s">
        <v>811</v>
      </c>
      <c r="C787" s="11">
        <f>VLOOKUP(B787, Paste!$AG$3:$AH$2083, 2, FALSE)</f>
        <v>25.3</v>
      </c>
      <c r="D787" s="11" t="str">
        <f>VLOOKUP($B787, Paste!$A$3:$H$933, 6, FALSE)</f>
        <v>LD</v>
      </c>
      <c r="E787" s="11" t="str">
        <f>IFERROR(VLOOKUP($B787, Paste!$J$3:$L$933, 3, FALSE), "")</f>
        <v/>
      </c>
      <c r="F787" s="11" t="str">
        <f>IFERROR(VLOOKUP($B787, Paste!$J$3:$L$933, 2, FALSE), "")</f>
        <v/>
      </c>
      <c r="G787" s="11" t="str">
        <f>VLOOKUP($B787, Paste!$A$3:$H$933, 8, FALSE)</f>
        <v>VGK</v>
      </c>
      <c r="H787" s="71">
        <f>VLOOKUP($B787, Paste!$A$3:$H$933, 2, FALSE)</f>
        <v>18</v>
      </c>
      <c r="I787" s="71">
        <f>VLOOKUP($B787, Paste!$A$3:$H$933, 3, FALSE)</f>
        <v>0.6895</v>
      </c>
      <c r="J787" s="71">
        <f t="shared" si="12"/>
        <v>3.3436249999999994</v>
      </c>
      <c r="K787" s="71">
        <f>VLOOKUP($B787, Paste!$A$3:$H$933, 4, FALSE)</f>
        <v>4.0331249999999992</v>
      </c>
      <c r="L787" s="11" t="str">
        <f>IF(ISBLANK(VLOOKUP(B787, 'SOG&amp;PlusMinus'!$B$7:$E$912, 3, FALSE)), "", VLOOKUP(B787,'SOG&amp;PlusMinus'!$B$7:$E$912, 3, FALSE))</f>
        <v>C</v>
      </c>
      <c r="M787" s="11" t="str">
        <f>IF(ISBLANK(VLOOKUP(B787, 'SOG&amp;PlusMinus'!$B$7:$E$912, 4, FALSE)), "", VLOOKUP(B787, 'SOG&amp;PlusMinus'!$B$7:$E$912, 4, FALSE))</f>
        <v/>
      </c>
      <c r="N787" s="71">
        <f>VLOOKUP($B787, Paste!$A$3:$H$933, 5, FALSE)</f>
        <v>4.1739130434782608</v>
      </c>
      <c r="O787" s="11">
        <f>IF(ISERROR(VLOOKUP(B787, Paste!$AB$3:$AE$2349, 3, FALSE)), "", VLOOKUP(B787, Paste!$AB$3:$AE$2349, 3, FALSE))</f>
        <v>11</v>
      </c>
      <c r="P787" s="11">
        <f>IF(ISERROR(VLOOKUP(B787, Paste!$AB$3:$AC$2343, 2, FALSE)), "", VLOOKUP(B787, Paste!$AB$3:$AC$2343, 2, FALSE))</f>
        <v>17</v>
      </c>
      <c r="Q787" s="11">
        <f>IF(ISERROR(VLOOKUP(B787, Paste!$AB$3:$AE$2349, 4, FALSE)), "", VLOOKUP(B787, Paste!$AB$3:$AE$2349, 4, FALSE))</f>
        <v>14</v>
      </c>
      <c r="R787" s="11" t="str">
        <f>IF(ISERROR(VLOOKUP(B787, Paste!$N$3:$N$250, 1, FALSE)), "", VLOOKUP(B787, Paste!$N$3:$O$250, 2, FALSE))</f>
        <v/>
      </c>
      <c r="S787" s="27">
        <f>VLOOKUP($B787, Paste!$W$3:$Z$10064, IF($H$4="Cap Hit",3, IF($H$4="AAV", 4, 2)), FALSE)</f>
        <v>0.85</v>
      </c>
      <c r="T787" s="11" t="str">
        <f>IF(ISERROR(VLOOKUP(B787, Paste!$Q$3:$Q$245, 1, FALSE)), "", VLOOKUP(B787, Paste!$Q$3:$R$245, 2, FALSE))</f>
        <v/>
      </c>
      <c r="U787" s="18" t="str">
        <f>IF(VLOOKUP(B787, 'Points&amp;Potential'!$B$7:$O$943, 14, FALSE)=0, "", VLOOKUP(B787, 'Points&amp;Potential'!$B$7:$O$943, 14, FALSE))</f>
        <v/>
      </c>
      <c r="V787" s="7" t="str">
        <f>IF(ISERROR(VLOOKUP(B787, Paste!$T$3:$T$1045, 1, FALSE)), "", VLOOKUP(B787, Paste!$T$3:$U$1144, 2, FALSE))</f>
        <v/>
      </c>
    </row>
    <row r="788" spans="1:22">
      <c r="A788" s="11">
        <v>782</v>
      </c>
      <c r="B788" s="10" t="s">
        <v>812</v>
      </c>
      <c r="C788" s="11">
        <f>VLOOKUP(B788, Paste!$AG$3:$AH$2083, 2, FALSE)</f>
        <v>29.9</v>
      </c>
      <c r="D788" s="11" t="str">
        <f>VLOOKUP($B788, Paste!$A$3:$H$933, 6, FALSE)</f>
        <v>LW</v>
      </c>
      <c r="E788" s="11" t="str">
        <f>IFERROR(VLOOKUP($B788, Paste!$J$3:$L$933, 3, FALSE), "")</f>
        <v/>
      </c>
      <c r="F788" s="11" t="str">
        <f>IFERROR(VLOOKUP($B788, Paste!$J$3:$L$933, 2, FALSE), "")</f>
        <v/>
      </c>
      <c r="G788" s="11" t="str">
        <f>VLOOKUP($B788, Paste!$A$3:$H$933, 8, FALSE)</f>
        <v>ANA</v>
      </c>
      <c r="H788" s="71">
        <f>VLOOKUP($B788, Paste!$A$3:$H$933, 2, FALSE)</f>
        <v>37</v>
      </c>
      <c r="I788" s="71">
        <f>VLOOKUP($B788, Paste!$A$3:$H$933, 3, FALSE)</f>
        <v>2.3099847009365688</v>
      </c>
      <c r="J788" s="71">
        <f t="shared" si="12"/>
        <v>1.6878005490634309</v>
      </c>
      <c r="K788" s="71">
        <f>VLOOKUP($B788, Paste!$A$3:$H$933, 4, FALSE)</f>
        <v>3.9977852499999997</v>
      </c>
      <c r="L788" s="11" t="str">
        <f>IF(ISBLANK(VLOOKUP(B788, 'SOG&amp;PlusMinus'!$B$7:$E$912, 3, FALSE)), "", VLOOKUP(B788,'SOG&amp;PlusMinus'!$B$7:$E$912, 3, FALSE))</f>
        <v>C</v>
      </c>
      <c r="M788" s="11" t="str">
        <f>IF(ISBLANK(VLOOKUP(B788, 'SOG&amp;PlusMinus'!$B$7:$E$912, 4, FALSE)), "", VLOOKUP(B788, 'SOG&amp;PlusMinus'!$B$7:$E$912, 4, FALSE))</f>
        <v/>
      </c>
      <c r="N788" s="71">
        <f>VLOOKUP($B788, Paste!$A$3:$H$933, 5, FALSE)</f>
        <v>21.847619047619048</v>
      </c>
      <c r="O788" s="11">
        <f>IF(ISERROR(VLOOKUP(B788, Paste!$AB$3:$AE$2349, 3, FALSE)), "", VLOOKUP(B788, Paste!$AB$3:$AE$2349, 3, FALSE))</f>
        <v>102</v>
      </c>
      <c r="P788" s="11">
        <f>IF(ISERROR(VLOOKUP(B788, Paste!$AB$3:$AC$2343, 2, FALSE)), "", VLOOKUP(B788, Paste!$AB$3:$AC$2343, 2, FALSE))</f>
        <v>18</v>
      </c>
      <c r="Q788" s="11">
        <f>IF(ISERROR(VLOOKUP(B788, Paste!$AB$3:$AE$2349, 4, FALSE)), "", VLOOKUP(B788, Paste!$AB$3:$AE$2349, 4, FALSE))</f>
        <v>33</v>
      </c>
      <c r="R788" s="11" t="str">
        <f>IF(ISERROR(VLOOKUP(B788, Paste!$N$3:$N$250, 1, FALSE)), "", VLOOKUP(B788, Paste!$N$3:$O$250, 2, FALSE))</f>
        <v/>
      </c>
      <c r="S788" s="27">
        <f>VLOOKUP($B788, Paste!$W$3:$Z$10064, IF($H$4="Cap Hit",3, IF($H$4="AAV", 4, 2)), FALSE)</f>
        <v>1.85</v>
      </c>
      <c r="T788" s="11" t="str">
        <f>IF(ISERROR(VLOOKUP(B788, Paste!$Q$3:$Q$245, 1, FALSE)), "", VLOOKUP(B788, Paste!$Q$3:$R$245, 2, FALSE))</f>
        <v/>
      </c>
      <c r="U788" s="18" t="str">
        <f>IF(VLOOKUP(B788, 'Points&amp;Potential'!$B$7:$O$943, 14, FALSE)=0, "", VLOOKUP(B788, 'Points&amp;Potential'!$B$7:$O$943, 14, FALSE))</f>
        <v/>
      </c>
      <c r="V788" s="7" t="str">
        <f>IF(ISERROR(VLOOKUP(B788, Paste!$T$3:$T$1045, 1, FALSE)), "", VLOOKUP(B788, Paste!$T$3:$U$1144, 2, FALSE))</f>
        <v/>
      </c>
    </row>
    <row r="789" spans="1:22">
      <c r="A789" s="11">
        <v>783</v>
      </c>
      <c r="B789" s="67" t="s">
        <v>813</v>
      </c>
      <c r="C789" s="11">
        <f>VLOOKUP(B789, Paste!$AG$3:$AH$2083, 2, FALSE)</f>
        <v>22.2</v>
      </c>
      <c r="D789" s="11" t="str">
        <f>VLOOKUP($B789, Paste!$A$3:$H$933, 6, FALSE)</f>
        <v>RW</v>
      </c>
      <c r="E789" s="11">
        <f>IFERROR(VLOOKUP($B789, Paste!$J$3:$L$933, 3, FALSE), "")</f>
        <v>50</v>
      </c>
      <c r="F789" s="11">
        <f>IFERROR(VLOOKUP($B789, Paste!$J$3:$L$933, 2, FALSE), "")</f>
        <v>77</v>
      </c>
      <c r="G789" s="11" t="str">
        <f>VLOOKUP($B789, Paste!$A$3:$H$933, 8, FALSE)</f>
        <v>SEA</v>
      </c>
      <c r="H789" s="71">
        <f>VLOOKUP($B789, Paste!$A$3:$H$933, 2, FALSE)</f>
        <v>18</v>
      </c>
      <c r="I789" s="71">
        <f>VLOOKUP($B789, Paste!$A$3:$H$933, 3, FALSE)</f>
        <v>1.8</v>
      </c>
      <c r="J789" s="71">
        <f t="shared" si="12"/>
        <v>2.1855182926829269</v>
      </c>
      <c r="K789" s="71">
        <f>VLOOKUP($B789, Paste!$A$3:$H$933, 4, FALSE)</f>
        <v>3.9855182926829267</v>
      </c>
      <c r="L789" s="11" t="str">
        <f>IF(ISBLANK(VLOOKUP(B789, 'SOG&amp;PlusMinus'!$B$7:$E$912, 3, FALSE)), "", VLOOKUP(B789,'SOG&amp;PlusMinus'!$B$7:$E$912, 3, FALSE))</f>
        <v>C</v>
      </c>
      <c r="M789" s="11" t="str">
        <f>IF(ISBLANK(VLOOKUP(B789, 'SOG&amp;PlusMinus'!$B$7:$E$912, 4, FALSE)), "", VLOOKUP(B789, 'SOG&amp;PlusMinus'!$B$7:$E$912, 4, FALSE))</f>
        <v/>
      </c>
      <c r="N789" s="71">
        <f>VLOOKUP($B789, Paste!$A$3:$H$933, 5, FALSE)</f>
        <v>3.6</v>
      </c>
      <c r="O789" s="11">
        <f>IF(ISERROR(VLOOKUP(B789, Paste!$AB$3:$AE$2349, 3, FALSE)), "", VLOOKUP(B789, Paste!$AB$3:$AE$2349, 3, FALSE))</f>
        <v>11</v>
      </c>
      <c r="P789" s="11">
        <f>IF(ISERROR(VLOOKUP(B789, Paste!$AB$3:$AC$2343, 2, FALSE)), "", VLOOKUP(B789, Paste!$AB$3:$AC$2343, 2, FALSE))</f>
        <v>5</v>
      </c>
      <c r="Q789" s="11">
        <f>IF(ISERROR(VLOOKUP(B789, Paste!$AB$3:$AE$2349, 4, FALSE)), "", VLOOKUP(B789, Paste!$AB$3:$AE$2349, 4, FALSE))</f>
        <v>32</v>
      </c>
      <c r="R789" s="11" t="str">
        <f>IF(ISERROR(VLOOKUP(B789, Paste!$N$3:$N$250, 1, FALSE)), "", VLOOKUP(B789, Paste!$N$3:$O$250, 2, FALSE))</f>
        <v/>
      </c>
      <c r="S789" s="27">
        <f>VLOOKUP($B789, Paste!$W$3:$Z$10064, IF($H$4="Cap Hit",3, IF($H$4="AAV", 4, 2)), FALSE)</f>
        <v>0.91833299999999995</v>
      </c>
      <c r="T789" s="11" t="str">
        <f>IF(ISERROR(VLOOKUP(B789, Paste!$Q$3:$Q$245, 1, FALSE)), "", VLOOKUP(B789, Paste!$Q$3:$R$245, 2, FALSE))</f>
        <v/>
      </c>
      <c r="U789" s="18" t="str">
        <f>IF(VLOOKUP(B789, 'Points&amp;Potential'!$B$7:$O$943, 14, FALSE)=0, "", VLOOKUP(B789, 'Points&amp;Potential'!$B$7:$O$943, 14, FALSE))</f>
        <v/>
      </c>
      <c r="V789" s="7" t="str">
        <f>IF(ISERROR(VLOOKUP(B789, Paste!$T$3:$T$1045, 1, FALSE)), "", VLOOKUP(B789, Paste!$T$3:$U$1144, 2, FALSE))</f>
        <v>Y</v>
      </c>
    </row>
    <row r="790" spans="1:22">
      <c r="A790" s="11">
        <v>784</v>
      </c>
      <c r="B790" s="67" t="s">
        <v>814</v>
      </c>
      <c r="C790" s="11">
        <f>VLOOKUP(B790, Paste!$AG$3:$AH$2083, 2, FALSE)</f>
        <v>22.4</v>
      </c>
      <c r="D790" s="11" t="str">
        <f>VLOOKUP($B790, Paste!$A$3:$H$933, 6, FALSE)</f>
        <v>C</v>
      </c>
      <c r="E790" s="11">
        <f>IFERROR(VLOOKUP($B790, Paste!$J$3:$L$933, 3, FALSE), "")</f>
        <v>40</v>
      </c>
      <c r="F790" s="11">
        <f>IFERROR(VLOOKUP($B790, Paste!$J$3:$L$933, 2, FALSE), "")</f>
        <v>70</v>
      </c>
      <c r="G790" s="11" t="str">
        <f>VLOOKUP($B790, Paste!$A$3:$H$933, 8, FALSE)</f>
        <v>SJS</v>
      </c>
      <c r="H790" s="71">
        <f>VLOOKUP($B790, Paste!$A$3:$H$933, 2, FALSE)</f>
        <v>24</v>
      </c>
      <c r="I790" s="71">
        <f>VLOOKUP($B790, Paste!$A$3:$H$933, 3, FALSE)</f>
        <v>2.4000000000000004</v>
      </c>
      <c r="J790" s="71">
        <f t="shared" si="12"/>
        <v>1.5692390243902441</v>
      </c>
      <c r="K790" s="71">
        <f>VLOOKUP($B790, Paste!$A$3:$H$933, 4, FALSE)</f>
        <v>3.9692390243902445</v>
      </c>
      <c r="L790" s="11" t="str">
        <f>IF(ISBLANK(VLOOKUP(B790, 'SOG&amp;PlusMinus'!$B$7:$E$912, 3, FALSE)), "", VLOOKUP(B790,'SOG&amp;PlusMinus'!$B$7:$E$912, 3, FALSE))</f>
        <v>C</v>
      </c>
      <c r="M790" s="11" t="str">
        <f>IF(ISBLANK(VLOOKUP(B790, 'SOG&amp;PlusMinus'!$B$7:$E$912, 4, FALSE)), "", VLOOKUP(B790, 'SOG&amp;PlusMinus'!$B$7:$E$912, 4, FALSE))</f>
        <v/>
      </c>
      <c r="N790" s="71">
        <f>VLOOKUP($B790, Paste!$A$3:$H$933, 5, FALSE)</f>
        <v>6</v>
      </c>
      <c r="O790" s="11">
        <f>IF(ISERROR(VLOOKUP(B790, Paste!$AB$3:$AE$2349, 3, FALSE)), "", VLOOKUP(B790, Paste!$AB$3:$AE$2349, 3, FALSE))</f>
        <v>12</v>
      </c>
      <c r="P790" s="11">
        <f>IF(ISERROR(VLOOKUP(B790, Paste!$AB$3:$AC$2343, 2, FALSE)), "", VLOOKUP(B790, Paste!$AB$3:$AC$2343, 2, FALSE))</f>
        <v>10</v>
      </c>
      <c r="Q790" s="11">
        <f>IF(ISERROR(VLOOKUP(B790, Paste!$AB$3:$AE$2349, 4, FALSE)), "", VLOOKUP(B790, Paste!$AB$3:$AE$2349, 4, FALSE))</f>
        <v>19</v>
      </c>
      <c r="R790" s="11" t="str">
        <f>IF(ISERROR(VLOOKUP(B790, Paste!$N$3:$N$250, 1, FALSE)), "", VLOOKUP(B790, Paste!$N$3:$O$250, 2, FALSE))</f>
        <v/>
      </c>
      <c r="S790" s="27">
        <f>VLOOKUP($B790, Paste!$W$3:$Z$10064, IF($H$4="Cap Hit",3, IF($H$4="AAV", 4, 2)), FALSE)</f>
        <v>1.0016659999999999</v>
      </c>
      <c r="T790" s="11" t="str">
        <f>IF(ISERROR(VLOOKUP(B790, Paste!$Q$3:$Q$245, 1, FALSE)), "", VLOOKUP(B790, Paste!$Q$3:$R$245, 2, FALSE))</f>
        <v/>
      </c>
      <c r="U790" s="18" t="str">
        <f>IF(VLOOKUP(B790, 'Points&amp;Potential'!$B$7:$O$943, 14, FALSE)=0, "", VLOOKUP(B790, 'Points&amp;Potential'!$B$7:$O$943, 14, FALSE))</f>
        <v/>
      </c>
      <c r="V790" s="7" t="str">
        <f>IF(ISERROR(VLOOKUP(B790, Paste!$T$3:$T$1045, 1, FALSE)), "", VLOOKUP(B790, Paste!$T$3:$U$1144, 2, FALSE))</f>
        <v>Y</v>
      </c>
    </row>
    <row r="791" spans="1:22">
      <c r="A791" s="11">
        <v>785</v>
      </c>
      <c r="B791" s="67" t="s">
        <v>815</v>
      </c>
      <c r="C791" s="11">
        <f>VLOOKUP(B791, Paste!$AG$3:$AH$2083, 2, FALSE)</f>
        <v>25.7</v>
      </c>
      <c r="D791" s="11" t="str">
        <f>VLOOKUP($B791, Paste!$A$3:$H$933, 6, FALSE)</f>
        <v>LW</v>
      </c>
      <c r="E791" s="11" t="str">
        <f>IFERROR(VLOOKUP($B791, Paste!$J$3:$L$933, 3, FALSE), "")</f>
        <v/>
      </c>
      <c r="F791" s="11" t="str">
        <f>IFERROR(VLOOKUP($B791, Paste!$J$3:$L$933, 2, FALSE), "")</f>
        <v/>
      </c>
      <c r="G791" s="11" t="str">
        <f>VLOOKUP($B791, Paste!$A$3:$H$933, 8, FALSE)</f>
        <v>COL</v>
      </c>
      <c r="H791" s="71">
        <f>VLOOKUP($B791, Paste!$A$3:$H$933, 2, FALSE)</f>
        <v>15</v>
      </c>
      <c r="I791" s="71">
        <f>VLOOKUP($B791, Paste!$A$3:$H$933, 3, FALSE)</f>
        <v>1.5</v>
      </c>
      <c r="J791" s="71">
        <f t="shared" si="12"/>
        <v>2.46875</v>
      </c>
      <c r="K791" s="71">
        <f>VLOOKUP($B791, Paste!$A$3:$H$933, 4, FALSE)</f>
        <v>3.96875</v>
      </c>
      <c r="L791" s="11" t="str">
        <f>IF(ISBLANK(VLOOKUP(B791, 'SOG&amp;PlusMinus'!$B$7:$E$912, 3, FALSE)), "", VLOOKUP(B791,'SOG&amp;PlusMinus'!$B$7:$E$912, 3, FALSE))</f>
        <v>C</v>
      </c>
      <c r="M791" s="11" t="str">
        <f>IF(ISBLANK(VLOOKUP(B791, 'SOG&amp;PlusMinus'!$B$7:$E$912, 4, FALSE)), "", VLOOKUP(B791, 'SOG&amp;PlusMinus'!$B$7:$E$912, 4, FALSE))</f>
        <v/>
      </c>
      <c r="N791" s="71">
        <f>VLOOKUP($B791, Paste!$A$3:$H$933, 5, FALSE)</f>
        <v>3.75</v>
      </c>
      <c r="O791" s="11" t="str">
        <f>IF(ISERROR(VLOOKUP(B791, Paste!$AB$3:$AE$2349, 3, FALSE)), "", VLOOKUP(B791, Paste!$AB$3:$AE$2349, 3, FALSE))</f>
        <v/>
      </c>
      <c r="P791" s="11" t="str">
        <f>IF(ISERROR(VLOOKUP(B791, Paste!$AB$3:$AC$2343, 2, FALSE)), "", VLOOKUP(B791, Paste!$AB$3:$AC$2343, 2, FALSE))</f>
        <v/>
      </c>
      <c r="Q791" s="11" t="str">
        <f>IF(ISERROR(VLOOKUP(B791, Paste!$AB$3:$AE$2349, 4, FALSE)), "", VLOOKUP(B791, Paste!$AB$3:$AE$2349, 4, FALSE))</f>
        <v/>
      </c>
      <c r="R791" s="11" t="str">
        <f>IF(ISERROR(VLOOKUP(B791, Paste!$N$3:$N$250, 1, FALSE)), "", VLOOKUP(B791, Paste!$N$3:$O$250, 2, FALSE))</f>
        <v/>
      </c>
      <c r="S791" s="27">
        <f>VLOOKUP($B791, Paste!$W$3:$Z$10064, IF($H$4="Cap Hit",3, IF($H$4="AAV", 4, 2)), FALSE)</f>
        <v>0.85</v>
      </c>
      <c r="T791" s="11" t="str">
        <f>IF(ISERROR(VLOOKUP(B791, Paste!$Q$3:$Q$245, 1, FALSE)), "", VLOOKUP(B791, Paste!$Q$3:$R$245, 2, FALSE))</f>
        <v/>
      </c>
      <c r="U791" s="18" t="str">
        <f>IF(VLOOKUP(B791, 'Points&amp;Potential'!$B$7:$O$943, 14, FALSE)=0, "", VLOOKUP(B791, 'Points&amp;Potential'!$B$7:$O$943, 14, FALSE))</f>
        <v/>
      </c>
      <c r="V791" s="7" t="str">
        <f>IF(ISERROR(VLOOKUP(B791, Paste!$T$3:$T$1045, 1, FALSE)), "", VLOOKUP(B791, Paste!$T$3:$U$1144, 2, FALSE))</f>
        <v>Y</v>
      </c>
    </row>
    <row r="792" spans="1:22">
      <c r="A792" s="11">
        <v>786</v>
      </c>
      <c r="B792" s="67" t="s">
        <v>816</v>
      </c>
      <c r="C792" s="11">
        <f>VLOOKUP(B792, Paste!$AG$3:$AH$2083, 2, FALSE)</f>
        <v>27.1</v>
      </c>
      <c r="D792" s="11" t="str">
        <f>VLOOKUP($B792, Paste!$A$3:$H$933, 6, FALSE)</f>
        <v>RW</v>
      </c>
      <c r="E792" s="11" t="str">
        <f>IFERROR(VLOOKUP($B792, Paste!$J$3:$L$933, 3, FALSE), "")</f>
        <v/>
      </c>
      <c r="F792" s="11" t="str">
        <f>IFERROR(VLOOKUP($B792, Paste!$J$3:$L$933, 2, FALSE), "")</f>
        <v/>
      </c>
      <c r="G792" s="11" t="str">
        <f>VLOOKUP($B792, Paste!$A$3:$H$933, 8, FALSE)</f>
        <v>SJS</v>
      </c>
      <c r="H792" s="71">
        <f>VLOOKUP($B792, Paste!$A$3:$H$933, 2, FALSE)</f>
        <v>17</v>
      </c>
      <c r="I792" s="71">
        <f>VLOOKUP($B792, Paste!$A$3:$H$933, 3, FALSE)</f>
        <v>0.763002865289513</v>
      </c>
      <c r="J792" s="71">
        <f t="shared" si="12"/>
        <v>3.1788721347104869</v>
      </c>
      <c r="K792" s="71">
        <f>VLOOKUP($B792, Paste!$A$3:$H$933, 4, FALSE)</f>
        <v>3.941875</v>
      </c>
      <c r="L792" s="11" t="str">
        <f>IF(ISBLANK(VLOOKUP(B792, 'SOG&amp;PlusMinus'!$B$7:$E$912, 3, FALSE)), "", VLOOKUP(B792,'SOG&amp;PlusMinus'!$B$7:$E$912, 3, FALSE))</f>
        <v>C</v>
      </c>
      <c r="M792" s="11" t="str">
        <f>IF(ISBLANK(VLOOKUP(B792, 'SOG&amp;PlusMinus'!$B$7:$E$912, 4, FALSE)), "", VLOOKUP(B792, 'SOG&amp;PlusMinus'!$B$7:$E$912, 4, FALSE))</f>
        <v/>
      </c>
      <c r="N792" s="71">
        <f>VLOOKUP($B792, Paste!$A$3:$H$933, 5, FALSE)</f>
        <v>5.9499999999999993</v>
      </c>
      <c r="O792" s="11">
        <f>IF(ISERROR(VLOOKUP(B792, Paste!$AB$3:$AE$2349, 3, FALSE)), "", VLOOKUP(B792, Paste!$AB$3:$AE$2349, 3, FALSE))</f>
        <v>27</v>
      </c>
      <c r="P792" s="11">
        <f>IF(ISERROR(VLOOKUP(B792, Paste!$AB$3:$AC$2343, 2, FALSE)), "", VLOOKUP(B792, Paste!$AB$3:$AC$2343, 2, FALSE))</f>
        <v>9</v>
      </c>
      <c r="Q792" s="11">
        <f>IF(ISERROR(VLOOKUP(B792, Paste!$AB$3:$AE$2349, 4, FALSE)), "", VLOOKUP(B792, Paste!$AB$3:$AE$2349, 4, FALSE))</f>
        <v>15</v>
      </c>
      <c r="R792" s="11" t="str">
        <f>IF(ISERROR(VLOOKUP(B792, Paste!$N$3:$N$250, 1, FALSE)), "", VLOOKUP(B792, Paste!$N$3:$O$250, 2, FALSE))</f>
        <v/>
      </c>
      <c r="S792" s="27">
        <f>VLOOKUP($B792, Paste!$W$3:$Z$10064, IF($H$4="Cap Hit",3, IF($H$4="AAV", 4, 2)), FALSE)</f>
        <v>0.85</v>
      </c>
      <c r="T792" s="11" t="str">
        <f>IF(ISERROR(VLOOKUP(B792, Paste!$Q$3:$Q$245, 1, FALSE)), "", VLOOKUP(B792, Paste!$Q$3:$R$245, 2, FALSE))</f>
        <v/>
      </c>
      <c r="U792" s="18" t="str">
        <f>IF(VLOOKUP(B792, 'Points&amp;Potential'!$B$7:$O$943, 14, FALSE)=0, "", VLOOKUP(B792, 'Points&amp;Potential'!$B$7:$O$943, 14, FALSE))</f>
        <v/>
      </c>
      <c r="V792" s="7" t="str">
        <f>IF(ISERROR(VLOOKUP(B792, Paste!$T$3:$T$1045, 1, FALSE)), "", VLOOKUP(B792, Paste!$T$3:$U$1144, 2, FALSE))</f>
        <v/>
      </c>
    </row>
    <row r="793" spans="1:22">
      <c r="A793" s="11">
        <v>787</v>
      </c>
      <c r="B793" s="67" t="s">
        <v>817</v>
      </c>
      <c r="C793" s="11">
        <f>VLOOKUP(B793, Paste!$AG$3:$AH$2083, 2, FALSE)</f>
        <v>31.3</v>
      </c>
      <c r="D793" s="11" t="str">
        <f>VLOOKUP($B793, Paste!$A$3:$H$933, 6, FALSE)</f>
        <v>C</v>
      </c>
      <c r="E793" s="11" t="str">
        <f>IFERROR(VLOOKUP($B793, Paste!$J$3:$L$933, 3, FALSE), "")</f>
        <v/>
      </c>
      <c r="F793" s="11" t="str">
        <f>IFERROR(VLOOKUP($B793, Paste!$J$3:$L$933, 2, FALSE), "")</f>
        <v/>
      </c>
      <c r="G793" s="11" t="str">
        <f>VLOOKUP($B793, Paste!$A$3:$H$933, 8, FALSE)</f>
        <v>FLA</v>
      </c>
      <c r="H793" s="71">
        <f>VLOOKUP($B793, Paste!$A$3:$H$933, 2, FALSE)</f>
        <v>42</v>
      </c>
      <c r="I793" s="71">
        <f>VLOOKUP($B793, Paste!$A$3:$H$933, 3, FALSE)</f>
        <v>2.9928469426796207</v>
      </c>
      <c r="J793" s="71">
        <f t="shared" si="12"/>
        <v>0.92463480732037873</v>
      </c>
      <c r="K793" s="71">
        <f>VLOOKUP($B793, Paste!$A$3:$H$933, 4, FALSE)</f>
        <v>3.9174817499999994</v>
      </c>
      <c r="L793" s="11" t="str">
        <f>IF(ISBLANK(VLOOKUP(B793, 'SOG&amp;PlusMinus'!$B$7:$E$912, 3, FALSE)), "", VLOOKUP(B793,'SOG&amp;PlusMinus'!$B$7:$E$912, 3, FALSE))</f>
        <v>C</v>
      </c>
      <c r="M793" s="11" t="str">
        <f>IF(ISBLANK(VLOOKUP(B793, 'SOG&amp;PlusMinus'!$B$7:$E$912, 4, FALSE)), "", VLOOKUP(B793, 'SOG&amp;PlusMinus'!$B$7:$E$912, 4, FALSE))</f>
        <v/>
      </c>
      <c r="N793" s="71">
        <f>VLOOKUP($B793, Paste!$A$3:$H$933, 5, FALSE)</f>
        <v>18.5</v>
      </c>
      <c r="O793" s="11">
        <f>IF(ISERROR(VLOOKUP(B793, Paste!$AB$3:$AE$2349, 3, FALSE)), "", VLOOKUP(B793, Paste!$AB$3:$AE$2349, 3, FALSE))</f>
        <v>63</v>
      </c>
      <c r="P793" s="11">
        <f>IF(ISERROR(VLOOKUP(B793, Paste!$AB$3:$AC$2343, 2, FALSE)), "", VLOOKUP(B793, Paste!$AB$3:$AC$2343, 2, FALSE))</f>
        <v>14</v>
      </c>
      <c r="Q793" s="11">
        <f>IF(ISERROR(VLOOKUP(B793, Paste!$AB$3:$AE$2349, 4, FALSE)), "", VLOOKUP(B793, Paste!$AB$3:$AE$2349, 4, FALSE))</f>
        <v>29</v>
      </c>
      <c r="R793" s="11" t="str">
        <f>IF(ISERROR(VLOOKUP(B793, Paste!$N$3:$N$250, 1, FALSE)), "", VLOOKUP(B793, Paste!$N$3:$O$250, 2, FALSE))</f>
        <v/>
      </c>
      <c r="S793" s="27">
        <f>VLOOKUP($B793, Paste!$W$3:$Z$10064, IF($H$4="Cap Hit",3, IF($H$4="AAV", 4, 2)), FALSE)</f>
        <v>0.85</v>
      </c>
      <c r="T793" s="11" t="str">
        <f>IF(ISERROR(VLOOKUP(B793, Paste!$Q$3:$Q$245, 1, FALSE)), "", VLOOKUP(B793, Paste!$Q$3:$R$245, 2, FALSE))</f>
        <v/>
      </c>
      <c r="U793" s="18" t="str">
        <f>IF(VLOOKUP(B793, 'Points&amp;Potential'!$B$7:$O$943, 14, FALSE)=0, "", VLOOKUP(B793, 'Points&amp;Potential'!$B$7:$O$943, 14, FALSE))</f>
        <v/>
      </c>
      <c r="V793" s="7" t="str">
        <f>IF(ISERROR(VLOOKUP(B793, Paste!$T$3:$T$1045, 1, FALSE)), "", VLOOKUP(B793, Paste!$T$3:$U$1144, 2, FALSE))</f>
        <v/>
      </c>
    </row>
    <row r="794" spans="1:22">
      <c r="A794" s="11">
        <v>788</v>
      </c>
      <c r="B794" s="67" t="s">
        <v>818</v>
      </c>
      <c r="C794" s="11">
        <f>VLOOKUP(B794, Paste!$AG$3:$AH$2083, 2, FALSE)</f>
        <v>24.5</v>
      </c>
      <c r="D794" s="11" t="str">
        <f>VLOOKUP($B794, Paste!$A$3:$H$933, 6, FALSE)</f>
        <v>RW</v>
      </c>
      <c r="E794" s="11" t="str">
        <f>IFERROR(VLOOKUP($B794, Paste!$J$3:$L$933, 3, FALSE), "")</f>
        <v/>
      </c>
      <c r="F794" s="11" t="str">
        <f>IFERROR(VLOOKUP($B794, Paste!$J$3:$L$933, 2, FALSE), "")</f>
        <v/>
      </c>
      <c r="G794" s="11" t="str">
        <f>VLOOKUP($B794, Paste!$A$3:$H$933, 8, FALSE)</f>
        <v>CBJ</v>
      </c>
      <c r="H794" s="71">
        <f>VLOOKUP($B794, Paste!$A$3:$H$933, 2, FALSE)</f>
        <v>25</v>
      </c>
      <c r="I794" s="71">
        <f>VLOOKUP($B794, Paste!$A$3:$H$933, 3, FALSE)</f>
        <v>2.534186251332684</v>
      </c>
      <c r="J794" s="71">
        <f t="shared" si="12"/>
        <v>1.3585915264450934</v>
      </c>
      <c r="K794" s="71">
        <f>VLOOKUP($B794, Paste!$A$3:$H$933, 4, FALSE)</f>
        <v>3.8927777777777774</v>
      </c>
      <c r="L794" s="11" t="str">
        <f>IF(ISBLANK(VLOOKUP(B794, 'SOG&amp;PlusMinus'!$B$7:$E$912, 3, FALSE)), "", VLOOKUP(B794,'SOG&amp;PlusMinus'!$B$7:$E$912, 3, FALSE))</f>
        <v>C</v>
      </c>
      <c r="M794" s="11" t="str">
        <f>IF(ISBLANK(VLOOKUP(B794, 'SOG&amp;PlusMinus'!$B$7:$E$912, 4, FALSE)), "", VLOOKUP(B794, 'SOG&amp;PlusMinus'!$B$7:$E$912, 4, FALSE))</f>
        <v/>
      </c>
      <c r="N794" s="71">
        <f>VLOOKUP($B794, Paste!$A$3:$H$933, 5, FALSE)</f>
        <v>2.1739130434782608</v>
      </c>
      <c r="O794" s="11">
        <f>IF(ISERROR(VLOOKUP(B794, Paste!$AB$3:$AE$2349, 3, FALSE)), "", VLOOKUP(B794, Paste!$AB$3:$AE$2349, 3, FALSE))</f>
        <v>13</v>
      </c>
      <c r="P794" s="11">
        <f>IF(ISERROR(VLOOKUP(B794, Paste!$AB$3:$AC$2343, 2, FALSE)), "", VLOOKUP(B794, Paste!$AB$3:$AC$2343, 2, FALSE))</f>
        <v>20</v>
      </c>
      <c r="Q794" s="11">
        <f>IF(ISERROR(VLOOKUP(B794, Paste!$AB$3:$AE$2349, 4, FALSE)), "", VLOOKUP(B794, Paste!$AB$3:$AE$2349, 4, FALSE))</f>
        <v>23</v>
      </c>
      <c r="R794" s="11" t="str">
        <f>IF(ISERROR(VLOOKUP(B794, Paste!$N$3:$N$250, 1, FALSE)), "", VLOOKUP(B794, Paste!$N$3:$O$250, 2, FALSE))</f>
        <v/>
      </c>
      <c r="S794" s="27">
        <f>VLOOKUP($B794, Paste!$W$3:$Z$10064, IF($H$4="Cap Hit",3, IF($H$4="AAV", 4, 2)), FALSE)</f>
        <v>0.875</v>
      </c>
      <c r="T794" s="11" t="str">
        <f>IF(ISERROR(VLOOKUP(B794, Paste!$Q$3:$Q$245, 1, FALSE)), "", VLOOKUP(B794, Paste!$Q$3:$R$245, 2, FALSE))</f>
        <v/>
      </c>
      <c r="U794" s="18" t="str">
        <f>IF(VLOOKUP(B794, 'Points&amp;Potential'!$B$7:$O$943, 14, FALSE)=0, "", VLOOKUP(B794, 'Points&amp;Potential'!$B$7:$O$943, 14, FALSE))</f>
        <v/>
      </c>
      <c r="V794" s="7" t="str">
        <f>IF(ISERROR(VLOOKUP(B794, Paste!$T$3:$T$1045, 1, FALSE)), "", VLOOKUP(B794, Paste!$T$3:$U$1144, 2, FALSE))</f>
        <v/>
      </c>
    </row>
    <row r="795" spans="1:22">
      <c r="A795" s="11">
        <v>789</v>
      </c>
      <c r="B795" s="67" t="s">
        <v>819</v>
      </c>
      <c r="C795" s="11">
        <f>VLOOKUP(B795, Paste!$AG$3:$AH$2083, 2, FALSE)</f>
        <v>29</v>
      </c>
      <c r="D795" s="11" t="str">
        <f>VLOOKUP($B795, Paste!$A$3:$H$933, 6, FALSE)</f>
        <v>C</v>
      </c>
      <c r="E795" s="11" t="str">
        <f>IFERROR(VLOOKUP($B795, Paste!$J$3:$L$933, 3, FALSE), "")</f>
        <v/>
      </c>
      <c r="F795" s="11" t="str">
        <f>IFERROR(VLOOKUP($B795, Paste!$J$3:$L$933, 2, FALSE), "")</f>
        <v/>
      </c>
      <c r="G795" s="11" t="str">
        <f>VLOOKUP($B795, Paste!$A$3:$H$933, 8, FALSE)</f>
        <v>VGK</v>
      </c>
      <c r="H795" s="71">
        <f>VLOOKUP($B795, Paste!$A$3:$H$933, 2, FALSE)</f>
        <v>11</v>
      </c>
      <c r="I795" s="71">
        <f>VLOOKUP($B795, Paste!$A$3:$H$933, 3, FALSE)</f>
        <v>2.2114583333333333</v>
      </c>
      <c r="J795" s="71">
        <f t="shared" si="12"/>
        <v>1.5872168125000004</v>
      </c>
      <c r="K795" s="71">
        <f>VLOOKUP($B795, Paste!$A$3:$H$933, 4, FALSE)</f>
        <v>3.7986751458333337</v>
      </c>
      <c r="L795" s="11" t="str">
        <f>IF(ISBLANK(VLOOKUP(B795, 'SOG&amp;PlusMinus'!$B$7:$E$912, 3, FALSE)), "", VLOOKUP(B795,'SOG&amp;PlusMinus'!$B$7:$E$912, 3, FALSE))</f>
        <v>C</v>
      </c>
      <c r="M795" s="11" t="str">
        <f>IF(ISBLANK(VLOOKUP(B795, 'SOG&amp;PlusMinus'!$B$7:$E$912, 4, FALSE)), "", VLOOKUP(B795, 'SOG&amp;PlusMinus'!$B$7:$E$912, 4, FALSE))</f>
        <v/>
      </c>
      <c r="N795" s="71">
        <f>VLOOKUP($B795, Paste!$A$3:$H$933, 5, FALSE)</f>
        <v>4.0740740740740735</v>
      </c>
      <c r="O795" s="11">
        <f>IF(ISERROR(VLOOKUP(B795, Paste!$AB$3:$AE$2349, 3, FALSE)), "", VLOOKUP(B795, Paste!$AB$3:$AE$2349, 3, FALSE))</f>
        <v>3</v>
      </c>
      <c r="P795" s="11">
        <f>IF(ISERROR(VLOOKUP(B795, Paste!$AB$3:$AC$2343, 2, FALSE)), "", VLOOKUP(B795, Paste!$AB$3:$AC$2343, 2, FALSE))</f>
        <v>5</v>
      </c>
      <c r="Q795" s="11">
        <f>IF(ISERROR(VLOOKUP(B795, Paste!$AB$3:$AE$2349, 4, FALSE)), "", VLOOKUP(B795, Paste!$AB$3:$AE$2349, 4, FALSE))</f>
        <v>9</v>
      </c>
      <c r="R795" s="11" t="str">
        <f>IF(ISERROR(VLOOKUP(B795, Paste!$N$3:$N$250, 1, FALSE)), "", VLOOKUP(B795, Paste!$N$3:$O$250, 2, FALSE))</f>
        <v/>
      </c>
      <c r="S795" s="27">
        <f>VLOOKUP($B795, Paste!$W$3:$Z$10064, IF($H$4="Cap Hit",3, IF($H$4="AAV", 4, 2)), FALSE)</f>
        <v>0.9</v>
      </c>
      <c r="T795" s="11" t="str">
        <f>IF(ISERROR(VLOOKUP(B795, Paste!$Q$3:$Q$245, 1, FALSE)), "", VLOOKUP(B795, Paste!$Q$3:$R$245, 2, FALSE))</f>
        <v/>
      </c>
      <c r="U795" s="18" t="str">
        <f>IF(VLOOKUP(B795, 'Points&amp;Potential'!$B$7:$O$943, 14, FALSE)=0, "", VLOOKUP(B795, 'Points&amp;Potential'!$B$7:$O$943, 14, FALSE))</f>
        <v/>
      </c>
      <c r="V795" s="7" t="str">
        <f>IF(ISERROR(VLOOKUP(B795, Paste!$T$3:$T$1045, 1, FALSE)), "", VLOOKUP(B795, Paste!$T$3:$U$1144, 2, FALSE))</f>
        <v/>
      </c>
    </row>
    <row r="796" spans="1:22">
      <c r="A796" s="11">
        <v>790</v>
      </c>
      <c r="B796" s="67" t="s">
        <v>820</v>
      </c>
      <c r="C796" s="11">
        <f>VLOOKUP(B796, Paste!$AG$3:$AH$2083, 2, FALSE)</f>
        <v>20</v>
      </c>
      <c r="D796" s="11" t="str">
        <f>VLOOKUP($B796, Paste!$A$3:$H$933, 6, FALSE)</f>
        <v>RD</v>
      </c>
      <c r="E796" s="11">
        <f>IFERROR(VLOOKUP($B796, Paste!$J$3:$L$933, 3, FALSE), "")</f>
        <v>38</v>
      </c>
      <c r="F796" s="11">
        <f>IFERROR(VLOOKUP($B796, Paste!$J$3:$L$933, 2, FALSE), "")</f>
        <v>53</v>
      </c>
      <c r="G796" s="11" t="str">
        <f>VLOOKUP($B796, Paste!$A$3:$H$933, 8, FALSE)</f>
        <v>STL</v>
      </c>
      <c r="H796" s="71">
        <f>VLOOKUP($B796, Paste!$A$3:$H$933, 2, FALSE)</f>
        <v>12</v>
      </c>
      <c r="I796" s="71">
        <f>VLOOKUP($B796, Paste!$A$3:$H$933, 3, FALSE)</f>
        <v>0.27576823291045938</v>
      </c>
      <c r="J796" s="71">
        <f t="shared" si="12"/>
        <v>3.5203633524553943</v>
      </c>
      <c r="K796" s="71">
        <f>VLOOKUP($B796, Paste!$A$3:$H$933, 4, FALSE)</f>
        <v>3.7961315853658535</v>
      </c>
      <c r="L796" s="11" t="str">
        <f>IF(ISBLANK(VLOOKUP(B796, 'SOG&amp;PlusMinus'!$B$7:$E$912, 3, FALSE)), "", VLOOKUP(B796,'SOG&amp;PlusMinus'!$B$7:$E$912, 3, FALSE))</f>
        <v>C</v>
      </c>
      <c r="M796" s="11" t="str">
        <f>IF(ISBLANK(VLOOKUP(B796, 'SOG&amp;PlusMinus'!$B$7:$E$912, 4, FALSE)), "", VLOOKUP(B796, 'SOG&amp;PlusMinus'!$B$7:$E$912, 4, FALSE))</f>
        <v/>
      </c>
      <c r="N796" s="71">
        <f>VLOOKUP($B796, Paste!$A$3:$H$933, 5, FALSE)</f>
        <v>2.4000000000000004</v>
      </c>
      <c r="O796" s="11">
        <f>IF(ISERROR(VLOOKUP(B796, Paste!$AB$3:$AE$2349, 3, FALSE)), "", VLOOKUP(B796, Paste!$AB$3:$AE$2349, 3, FALSE))</f>
        <v>10</v>
      </c>
      <c r="P796" s="11">
        <f>IF(ISERROR(VLOOKUP(B796, Paste!$AB$3:$AC$2343, 2, FALSE)), "", VLOOKUP(B796, Paste!$AB$3:$AC$2343, 2, FALSE))</f>
        <v>12</v>
      </c>
      <c r="Q796" s="11">
        <f>IF(ISERROR(VLOOKUP(B796, Paste!$AB$3:$AE$2349, 4, FALSE)), "", VLOOKUP(B796, Paste!$AB$3:$AE$2349, 4, FALSE))</f>
        <v>17</v>
      </c>
      <c r="R796" s="11" t="str">
        <f>IF(ISERROR(VLOOKUP(B796, Paste!$N$3:$N$250, 1, FALSE)), "", VLOOKUP(B796, Paste!$N$3:$O$250, 2, FALSE))</f>
        <v/>
      </c>
      <c r="S796" s="27">
        <f>VLOOKUP($B796, Paste!$W$3:$Z$10064, IF($H$4="Cap Hit",3, IF($H$4="AAV", 4, 2)), FALSE)</f>
        <v>0.9425</v>
      </c>
      <c r="T796" s="11" t="str">
        <f>IF(ISERROR(VLOOKUP(B796, Paste!$Q$3:$Q$245, 1, FALSE)), "", VLOOKUP(B796, Paste!$Q$3:$R$245, 2, FALSE))</f>
        <v/>
      </c>
      <c r="U796" s="18" t="str">
        <f>IF(VLOOKUP(B796, 'Points&amp;Potential'!$B$7:$O$943, 14, FALSE)=0, "", VLOOKUP(B796, 'Points&amp;Potential'!$B$7:$O$943, 14, FALSE))</f>
        <v/>
      </c>
      <c r="V796" s="7" t="str">
        <f>IF(ISERROR(VLOOKUP(B796, Paste!$T$3:$T$1045, 1, FALSE)), "", VLOOKUP(B796, Paste!$T$3:$U$1144, 2, FALSE))</f>
        <v>Y</v>
      </c>
    </row>
    <row r="797" spans="1:22">
      <c r="A797" s="11">
        <v>791</v>
      </c>
      <c r="B797" s="67" t="s">
        <v>821</v>
      </c>
      <c r="C797" s="11">
        <f>VLOOKUP(B797, Paste!$AG$3:$AH$2083, 2, FALSE)</f>
        <v>19.2</v>
      </c>
      <c r="D797" s="11" t="str">
        <f>VLOOKUP($B797, Paste!$A$3:$H$933, 6, FALSE)</f>
        <v>C</v>
      </c>
      <c r="E797" s="11">
        <f>IFERROR(VLOOKUP($B797, Paste!$J$3:$L$933, 3, FALSE), "")</f>
        <v>58</v>
      </c>
      <c r="F797" s="11">
        <f>IFERROR(VLOOKUP($B797, Paste!$J$3:$L$933, 2, FALSE), "")</f>
        <v>72</v>
      </c>
      <c r="G797" s="11" t="str">
        <f>VLOOKUP($B797, Paste!$A$3:$H$933, 8, FALSE)</f>
        <v>NSH</v>
      </c>
      <c r="H797" s="71">
        <f>VLOOKUP($B797, Paste!$A$3:$H$933, 2, FALSE)</f>
        <v>9</v>
      </c>
      <c r="I797" s="71">
        <f>VLOOKUP($B797, Paste!$A$3:$H$933, 3, FALSE)</f>
        <v>0.28280000000000005</v>
      </c>
      <c r="J797" s="71">
        <f t="shared" si="12"/>
        <v>3.4457874999999998</v>
      </c>
      <c r="K797" s="71">
        <f>VLOOKUP($B797, Paste!$A$3:$H$933, 4, FALSE)</f>
        <v>3.7285874999999997</v>
      </c>
      <c r="L797" s="11" t="str">
        <f>IF(ISBLANK(VLOOKUP(B797, 'SOG&amp;PlusMinus'!$B$7:$E$912, 3, FALSE)), "", VLOOKUP(B797,'SOG&amp;PlusMinus'!$B$7:$E$912, 3, FALSE))</f>
        <v>C</v>
      </c>
      <c r="M797" s="11" t="str">
        <f>IF(ISBLANK(VLOOKUP(B797, 'SOG&amp;PlusMinus'!$B$7:$E$912, 4, FALSE)), "", VLOOKUP(B797, 'SOG&amp;PlusMinus'!$B$7:$E$912, 4, FALSE))</f>
        <v/>
      </c>
      <c r="N797" s="71">
        <f>VLOOKUP($B797, Paste!$A$3:$H$933, 5, FALSE)</f>
        <v>6.3</v>
      </c>
      <c r="O797" s="11">
        <f>IF(ISERROR(VLOOKUP(B797, Paste!$AB$3:$AE$2349, 3, FALSE)), "", VLOOKUP(B797, Paste!$AB$3:$AE$2349, 3, FALSE))</f>
        <v>10</v>
      </c>
      <c r="P797" s="11">
        <f>IF(ISERROR(VLOOKUP(B797, Paste!$AB$3:$AC$2343, 2, FALSE)), "", VLOOKUP(B797, Paste!$AB$3:$AC$2343, 2, FALSE))</f>
        <v>4</v>
      </c>
      <c r="Q797" s="11">
        <f>IF(ISERROR(VLOOKUP(B797, Paste!$AB$3:$AE$2349, 4, FALSE)), "", VLOOKUP(B797, Paste!$AB$3:$AE$2349, 4, FALSE))</f>
        <v>14</v>
      </c>
      <c r="R797" s="11">
        <f>IF(ISERROR(VLOOKUP(B797, Paste!$N$3:$N$250, 1, FALSE)), "", VLOOKUP(B797, Paste!$N$3:$O$250, 2, FALSE))</f>
        <v>45</v>
      </c>
      <c r="S797" s="27">
        <f>VLOOKUP($B797, Paste!$W$3:$Z$10064, IF($H$4="Cap Hit",3, IF($H$4="AAV", 4, 2)), FALSE)</f>
        <v>2.4750000000000001</v>
      </c>
      <c r="T797" s="11" t="str">
        <f>IF(ISERROR(VLOOKUP(B797, Paste!$Q$3:$Q$245, 1, FALSE)), "", VLOOKUP(B797, Paste!$Q$3:$R$245, 2, FALSE))</f>
        <v/>
      </c>
      <c r="U797" s="18" t="str">
        <f>IF(VLOOKUP(B797, 'Points&amp;Potential'!$B$7:$O$943, 14, FALSE)=0, "", VLOOKUP(B797, 'Points&amp;Potential'!$B$7:$O$943, 14, FALSE))</f>
        <v/>
      </c>
      <c r="V797" s="7" t="str">
        <f>IF(ISERROR(VLOOKUP(B797, Paste!$T$3:$T$1045, 1, FALSE)), "", VLOOKUP(B797, Paste!$T$3:$U$1144, 2, FALSE))</f>
        <v>Y</v>
      </c>
    </row>
    <row r="798" spans="1:22">
      <c r="A798" s="11">
        <v>792</v>
      </c>
      <c r="B798" s="67" t="s">
        <v>822</v>
      </c>
      <c r="C798" s="11">
        <f>VLOOKUP(B798, Paste!$AG$3:$AH$2083, 2, FALSE)</f>
        <v>25.2</v>
      </c>
      <c r="D798" s="11" t="str">
        <f>VLOOKUP($B798, Paste!$A$3:$H$933, 6, FALSE)</f>
        <v>C</v>
      </c>
      <c r="E798" s="11" t="str">
        <f>IFERROR(VLOOKUP($B798, Paste!$J$3:$L$933, 3, FALSE), "")</f>
        <v/>
      </c>
      <c r="F798" s="11" t="str">
        <f>IFERROR(VLOOKUP($B798, Paste!$J$3:$L$933, 2, FALSE), "")</f>
        <v/>
      </c>
      <c r="G798" s="11" t="str">
        <f>VLOOKUP($B798, Paste!$A$3:$H$933, 8, FALSE)</f>
        <v>DAL</v>
      </c>
      <c r="H798" s="71">
        <f>VLOOKUP($B798, Paste!$A$3:$H$933, 2, FALSE)</f>
        <v>14.5</v>
      </c>
      <c r="I798" s="71">
        <f>VLOOKUP($B798, Paste!$A$3:$H$933, 3, FALSE)</f>
        <v>1.5786874999999996</v>
      </c>
      <c r="J798" s="71">
        <f t="shared" si="12"/>
        <v>2.1257400260416661</v>
      </c>
      <c r="K798" s="71">
        <f>VLOOKUP($B798, Paste!$A$3:$H$933, 4, FALSE)</f>
        <v>3.7044275260416657</v>
      </c>
      <c r="L798" s="11" t="str">
        <f>IF(ISBLANK(VLOOKUP(B798, 'SOG&amp;PlusMinus'!$B$7:$E$912, 3, FALSE)), "", VLOOKUP(B798,'SOG&amp;PlusMinus'!$B$7:$E$912, 3, FALSE))</f>
        <v>C</v>
      </c>
      <c r="M798" s="11" t="str">
        <f>IF(ISBLANK(VLOOKUP(B798, 'SOG&amp;PlusMinus'!$B$7:$E$912, 4, FALSE)), "", VLOOKUP(B798, 'SOG&amp;PlusMinus'!$B$7:$E$912, 4, FALSE))</f>
        <v/>
      </c>
      <c r="N798" s="71">
        <f>VLOOKUP($B798, Paste!$A$3:$H$933, 5, FALSE)</f>
        <v>2.1749999999999998</v>
      </c>
      <c r="O798" s="11">
        <f>IF(ISERROR(VLOOKUP(B798, Paste!$AB$3:$AE$2349, 3, FALSE)), "", VLOOKUP(B798, Paste!$AB$3:$AE$2349, 3, FALSE))</f>
        <v>22</v>
      </c>
      <c r="P798" s="11">
        <f>IF(ISERROR(VLOOKUP(B798, Paste!$AB$3:$AC$2343, 2, FALSE)), "", VLOOKUP(B798, Paste!$AB$3:$AC$2343, 2, FALSE))</f>
        <v>5</v>
      </c>
      <c r="Q798" s="11">
        <f>IF(ISERROR(VLOOKUP(B798, Paste!$AB$3:$AE$2349, 4, FALSE)), "", VLOOKUP(B798, Paste!$AB$3:$AE$2349, 4, FALSE))</f>
        <v>19</v>
      </c>
      <c r="R798" s="11" t="str">
        <f>IF(ISERROR(VLOOKUP(B798, Paste!$N$3:$N$250, 1, FALSE)), "", VLOOKUP(B798, Paste!$N$3:$O$250, 2, FALSE))</f>
        <v/>
      </c>
      <c r="S798" s="27">
        <f>VLOOKUP($B798, Paste!$W$3:$Z$10064, IF($H$4="Cap Hit",3, IF($H$4="AAV", 4, 2)), FALSE)</f>
        <v>0.875</v>
      </c>
      <c r="T798" s="11" t="str">
        <f>IF(ISERROR(VLOOKUP(B798, Paste!$Q$3:$Q$245, 1, FALSE)), "", VLOOKUP(B798, Paste!$Q$3:$R$245, 2, FALSE))</f>
        <v/>
      </c>
      <c r="U798" s="18" t="str">
        <f>IF(VLOOKUP(B798, 'Points&amp;Potential'!$B$7:$O$943, 14, FALSE)=0, "", VLOOKUP(B798, 'Points&amp;Potential'!$B$7:$O$943, 14, FALSE))</f>
        <v/>
      </c>
      <c r="V798" s="7" t="str">
        <f>IF(ISERROR(VLOOKUP(B798, Paste!$T$3:$T$1045, 1, FALSE)), "", VLOOKUP(B798, Paste!$T$3:$U$1144, 2, FALSE))</f>
        <v>Y</v>
      </c>
    </row>
    <row r="799" spans="1:22">
      <c r="A799" s="11">
        <v>793</v>
      </c>
      <c r="B799" s="67" t="s">
        <v>823</v>
      </c>
      <c r="C799" s="11">
        <f>VLOOKUP(B799, Paste!$AG$3:$AH$2083, 2, FALSE)</f>
        <v>24</v>
      </c>
      <c r="D799" s="11" t="str">
        <f>VLOOKUP($B799, Paste!$A$3:$H$933, 6, FALSE)</f>
        <v>RW</v>
      </c>
      <c r="E799" s="11" t="str">
        <f>IFERROR(VLOOKUP($B799, Paste!$J$3:$L$933, 3, FALSE), "")</f>
        <v/>
      </c>
      <c r="F799" s="11" t="str">
        <f>IFERROR(VLOOKUP($B799, Paste!$J$3:$L$933, 2, FALSE), "")</f>
        <v/>
      </c>
      <c r="G799" s="11" t="str">
        <f>VLOOKUP($B799, Paste!$A$3:$H$933, 8, FALSE)</f>
        <v>NYR</v>
      </c>
      <c r="H799" s="71">
        <f>VLOOKUP($B799, Paste!$A$3:$H$933, 2, FALSE)</f>
        <v>30.333333333333332</v>
      </c>
      <c r="I799" s="71">
        <f>VLOOKUP($B799, Paste!$A$3:$H$933, 3, FALSE)</f>
        <v>1.6284041394335513</v>
      </c>
      <c r="J799" s="71">
        <f t="shared" si="12"/>
        <v>1.9458736383442263</v>
      </c>
      <c r="K799" s="71">
        <f>VLOOKUP($B799, Paste!$A$3:$H$933, 4, FALSE)</f>
        <v>3.5742777777777777</v>
      </c>
      <c r="L799" s="11" t="str">
        <f>IF(ISBLANK(VLOOKUP(B799, 'SOG&amp;PlusMinus'!$B$7:$E$912, 3, FALSE)), "", VLOOKUP(B799,'SOG&amp;PlusMinus'!$B$7:$E$912, 3, FALSE))</f>
        <v>C</v>
      </c>
      <c r="M799" s="11" t="str">
        <f>IF(ISBLANK(VLOOKUP(B799, 'SOG&amp;PlusMinus'!$B$7:$E$912, 4, FALSE)), "", VLOOKUP(B799, 'SOG&amp;PlusMinus'!$B$7:$E$912, 4, FALSE))</f>
        <v/>
      </c>
      <c r="N799" s="71">
        <f>VLOOKUP($B799, Paste!$A$3:$H$933, 5, FALSE)</f>
        <v>53.172549019607843</v>
      </c>
      <c r="O799" s="11">
        <f>IF(ISERROR(VLOOKUP(B799, Paste!$AB$3:$AE$2349, 3, FALSE)), "", VLOOKUP(B799, Paste!$AB$3:$AE$2349, 3, FALSE))</f>
        <v>90</v>
      </c>
      <c r="P799" s="11">
        <f>IF(ISERROR(VLOOKUP(B799, Paste!$AB$3:$AC$2343, 2, FALSE)), "", VLOOKUP(B799, Paste!$AB$3:$AC$2343, 2, FALSE))</f>
        <v>9</v>
      </c>
      <c r="Q799" s="11">
        <f>IF(ISERROR(VLOOKUP(B799, Paste!$AB$3:$AE$2349, 4, FALSE)), "", VLOOKUP(B799, Paste!$AB$3:$AE$2349, 4, FALSE))</f>
        <v>21</v>
      </c>
      <c r="R799" s="11" t="str">
        <f>IF(ISERROR(VLOOKUP(B799, Paste!$N$3:$N$250, 1, FALSE)), "", VLOOKUP(B799, Paste!$N$3:$O$250, 2, FALSE))</f>
        <v/>
      </c>
      <c r="S799" s="27">
        <f>VLOOKUP($B799, Paste!$W$3:$Z$10064, IF($H$4="Cap Hit",3, IF($H$4="AAV", 4, 2)), FALSE)</f>
        <v>0.97499999999999998</v>
      </c>
      <c r="T799" s="11" t="str">
        <f>IF(ISERROR(VLOOKUP(B799, Paste!$Q$3:$Q$245, 1, FALSE)), "", VLOOKUP(B799, Paste!$Q$3:$R$245, 2, FALSE))</f>
        <v/>
      </c>
      <c r="U799" s="18" t="str">
        <f>IF(VLOOKUP(B799, 'Points&amp;Potential'!$B$7:$O$943, 14, FALSE)=0, "", VLOOKUP(B799, 'Points&amp;Potential'!$B$7:$O$943, 14, FALSE))</f>
        <v/>
      </c>
      <c r="V799" s="7" t="str">
        <f>IF(ISERROR(VLOOKUP(B799, Paste!$T$3:$T$1045, 1, FALSE)), "", VLOOKUP(B799, Paste!$T$3:$U$1144, 2, FALSE))</f>
        <v/>
      </c>
    </row>
    <row r="800" spans="1:22">
      <c r="A800" s="11">
        <v>794</v>
      </c>
      <c r="B800" s="67" t="s">
        <v>824</v>
      </c>
      <c r="C800" s="11">
        <f>VLOOKUP(B800, Paste!$AG$3:$AH$2083, 2, FALSE)</f>
        <v>23.4</v>
      </c>
      <c r="D800" s="11" t="str">
        <f>VLOOKUP($B800, Paste!$A$3:$H$933, 6, FALSE)</f>
        <v>LD</v>
      </c>
      <c r="E800" s="11" t="str">
        <f>IFERROR(VLOOKUP($B800, Paste!$J$3:$L$933, 3, FALSE), "")</f>
        <v/>
      </c>
      <c r="F800" s="11" t="str">
        <f>IFERROR(VLOOKUP($B800, Paste!$J$3:$L$933, 2, FALSE), "")</f>
        <v/>
      </c>
      <c r="G800" s="11" t="str">
        <f>VLOOKUP($B800, Paste!$A$3:$H$933, 8, FALSE)</f>
        <v>MIN</v>
      </c>
      <c r="H800" s="71">
        <f>VLOOKUP($B800, Paste!$A$3:$H$933, 2, FALSE)</f>
        <v>23</v>
      </c>
      <c r="I800" s="71">
        <f>VLOOKUP($B800, Paste!$A$3:$H$933, 3, FALSE)</f>
        <v>1.0804888888888888</v>
      </c>
      <c r="J800" s="71">
        <f t="shared" si="12"/>
        <v>2.4615111111111112</v>
      </c>
      <c r="K800" s="71">
        <f>VLOOKUP($B800, Paste!$A$3:$H$933, 4, FALSE)</f>
        <v>3.5419999999999998</v>
      </c>
      <c r="L800" s="11" t="str">
        <f>IF(ISBLANK(VLOOKUP(B800, 'SOG&amp;PlusMinus'!$B$7:$E$912, 3, FALSE)), "", VLOOKUP(B800,'SOG&amp;PlusMinus'!$B$7:$E$912, 3, FALSE))</f>
        <v>C</v>
      </c>
      <c r="M800" s="11" t="str">
        <f>IF(ISBLANK(VLOOKUP(B800, 'SOG&amp;PlusMinus'!$B$7:$E$912, 4, FALSE)), "", VLOOKUP(B800, 'SOG&amp;PlusMinus'!$B$7:$E$912, 4, FALSE))</f>
        <v/>
      </c>
      <c r="N800" s="71">
        <f>VLOOKUP($B800, Paste!$A$3:$H$933, 5, FALSE)</f>
        <v>5.75</v>
      </c>
      <c r="O800" s="11">
        <f>IF(ISERROR(VLOOKUP(B800, Paste!$AB$3:$AE$2349, 3, FALSE)), "", VLOOKUP(B800, Paste!$AB$3:$AE$2349, 3, FALSE))</f>
        <v>12</v>
      </c>
      <c r="P800" s="11">
        <f>IF(ISERROR(VLOOKUP(B800, Paste!$AB$3:$AC$2343, 2, FALSE)), "", VLOOKUP(B800, Paste!$AB$3:$AC$2343, 2, FALSE))</f>
        <v>23</v>
      </c>
      <c r="Q800" s="11">
        <f>IF(ISERROR(VLOOKUP(B800, Paste!$AB$3:$AE$2349, 4, FALSE)), "", VLOOKUP(B800, Paste!$AB$3:$AE$2349, 4, FALSE))</f>
        <v>23</v>
      </c>
      <c r="R800" s="11" t="str">
        <f>IF(ISERROR(VLOOKUP(B800, Paste!$N$3:$N$250, 1, FALSE)), "", VLOOKUP(B800, Paste!$N$3:$O$250, 2, FALSE))</f>
        <v/>
      </c>
      <c r="S800" s="27">
        <f>VLOOKUP($B800, Paste!$W$3:$Z$10064, IF($H$4="Cap Hit",3, IF($H$4="AAV", 4, 2)), FALSE)</f>
        <v>0.85</v>
      </c>
      <c r="T800" s="11"/>
      <c r="U800" s="18" t="str">
        <f>IF(VLOOKUP(B800, 'Points&amp;Potential'!$B$7:$O$943, 14, FALSE)=0, "", VLOOKUP(B800, 'Points&amp;Potential'!$B$7:$O$943, 14, FALSE))</f>
        <v/>
      </c>
      <c r="V800" s="7" t="str">
        <f>IF(ISERROR(VLOOKUP(B800, Paste!$T$3:$T$1045, 1, FALSE)), "", VLOOKUP(B800, Paste!$T$3:$U$1144, 2, FALSE))</f>
        <v>Y</v>
      </c>
    </row>
    <row r="801" spans="1:22">
      <c r="A801" s="11">
        <v>795</v>
      </c>
      <c r="B801" s="67" t="s">
        <v>825</v>
      </c>
      <c r="C801" s="11">
        <f>VLOOKUP(B801, Paste!$AG$3:$AH$2083, 2, FALSE)</f>
        <v>24.5</v>
      </c>
      <c r="D801" s="11" t="str">
        <f>VLOOKUP($B801, Paste!$A$3:$H$933, 6, FALSE)</f>
        <v>RW</v>
      </c>
      <c r="E801" s="11">
        <f>IFERROR(VLOOKUP($B801, Paste!$J$3:$L$933, 3, FALSE), "")</f>
        <v>38</v>
      </c>
      <c r="F801" s="11">
        <f>IFERROR(VLOOKUP($B801, Paste!$J$3:$L$933, 2, FALSE), "")</f>
        <v>52</v>
      </c>
      <c r="G801" s="11" t="str">
        <f>VLOOKUP($B801, Paste!$A$3:$H$933, 8, FALSE)</f>
        <v>ANA</v>
      </c>
      <c r="H801" s="71">
        <f>VLOOKUP($B801, Paste!$A$3:$H$933, 2, FALSE)</f>
        <v>16.666666666666664</v>
      </c>
      <c r="I801" s="71">
        <f>VLOOKUP($B801, Paste!$A$3:$H$933, 3, FALSE)</f>
        <v>2</v>
      </c>
      <c r="J801" s="71">
        <f t="shared" si="12"/>
        <v>1.5361689814814814</v>
      </c>
      <c r="K801" s="71">
        <f>VLOOKUP($B801, Paste!$A$3:$H$933, 4, FALSE)</f>
        <v>3.5361689814814814</v>
      </c>
      <c r="L801" s="11" t="str">
        <f>IF(ISBLANK(VLOOKUP(B801, 'SOG&amp;PlusMinus'!$B$7:$E$912, 3, FALSE)), "", VLOOKUP(B801,'SOG&amp;PlusMinus'!$B$7:$E$912, 3, FALSE))</f>
        <v>C</v>
      </c>
      <c r="M801" s="11" t="str">
        <f>IF(ISBLANK(VLOOKUP(B801, 'SOG&amp;PlusMinus'!$B$7:$E$912, 4, FALSE)), "", VLOOKUP(B801, 'SOG&amp;PlusMinus'!$B$7:$E$912, 4, FALSE))</f>
        <v/>
      </c>
      <c r="N801" s="71">
        <f>VLOOKUP($B801, Paste!$A$3:$H$933, 5, FALSE)</f>
        <v>4</v>
      </c>
      <c r="O801" s="11">
        <f>IF(ISERROR(VLOOKUP(B801, Paste!$AB$3:$AE$2349, 3, FALSE)), "", VLOOKUP(B801, Paste!$AB$3:$AE$2349, 3, FALSE))</f>
        <v>31</v>
      </c>
      <c r="P801" s="11">
        <f>IF(ISERROR(VLOOKUP(B801, Paste!$AB$3:$AC$2343, 2, FALSE)), "", VLOOKUP(B801, Paste!$AB$3:$AC$2343, 2, FALSE))</f>
        <v>7</v>
      </c>
      <c r="Q801" s="11">
        <f>IF(ISERROR(VLOOKUP(B801, Paste!$AB$3:$AE$2349, 4, FALSE)), "", VLOOKUP(B801, Paste!$AB$3:$AE$2349, 4, FALSE))</f>
        <v>17</v>
      </c>
      <c r="R801" s="11" t="str">
        <f>IF(ISERROR(VLOOKUP(B801, Paste!$N$3:$N$250, 1, FALSE)), "", VLOOKUP(B801, Paste!$N$3:$O$250, 2, FALSE))</f>
        <v/>
      </c>
      <c r="S801" s="27">
        <f>VLOOKUP($B801, Paste!$W$3:$Z$10064, IF($H$4="Cap Hit",3, IF($H$4="AAV", 4, 2)), FALSE)</f>
        <v>0.85</v>
      </c>
      <c r="T801" s="11" t="str">
        <f>IF(ISERROR(VLOOKUP(B801, Paste!$Q$3:$Q$245, 1, FALSE)), "", VLOOKUP(B801, Paste!$Q$3:$R$245, 2, FALSE))</f>
        <v/>
      </c>
      <c r="U801" s="18" t="str">
        <f>IF(VLOOKUP(B801, 'Points&amp;Potential'!$B$7:$O$943, 14, FALSE)=0, "", VLOOKUP(B801, 'Points&amp;Potential'!$B$7:$O$943, 14, FALSE))</f>
        <v/>
      </c>
      <c r="V801" s="7" t="str">
        <f>IF(ISERROR(VLOOKUP(B801, Paste!$T$3:$T$1045, 1, FALSE)), "", VLOOKUP(B801, Paste!$T$3:$U$1144, 2, FALSE))</f>
        <v/>
      </c>
    </row>
    <row r="802" spans="1:22">
      <c r="A802" s="11">
        <v>796</v>
      </c>
      <c r="B802" s="67" t="s">
        <v>826</v>
      </c>
      <c r="C802" s="11">
        <f>VLOOKUP(B802, Paste!$AG$3:$AH$2083, 2, FALSE)</f>
        <v>32.200000000000003</v>
      </c>
      <c r="D802" s="11" t="str">
        <f>VLOOKUP($B802, Paste!$A$3:$H$933, 6, FALSE)</f>
        <v>C</v>
      </c>
      <c r="E802" s="11" t="str">
        <f>IFERROR(VLOOKUP($B802, Paste!$J$3:$L$933, 3, FALSE), "")</f>
        <v/>
      </c>
      <c r="F802" s="11" t="str">
        <f>IFERROR(VLOOKUP($B802, Paste!$J$3:$L$933, 2, FALSE), "")</f>
        <v/>
      </c>
      <c r="G802" s="11" t="str">
        <f>VLOOKUP($B802, Paste!$A$3:$H$933, 8, FALSE)</f>
        <v>BOS</v>
      </c>
      <c r="H802" s="71">
        <f>VLOOKUP($B802, Paste!$A$3:$H$933, 2, FALSE)</f>
        <v>22.333333333333332</v>
      </c>
      <c r="I802" s="71">
        <f>VLOOKUP($B802, Paste!$A$3:$H$933, 3, FALSE)</f>
        <v>1.7413135518660419</v>
      </c>
      <c r="J802" s="71">
        <f t="shared" si="12"/>
        <v>1.7918581668839579</v>
      </c>
      <c r="K802" s="71">
        <f>VLOOKUP($B802, Paste!$A$3:$H$933, 4, FALSE)</f>
        <v>3.5331717187499998</v>
      </c>
      <c r="L802" s="11" t="str">
        <f>IF(ISBLANK(VLOOKUP(B802, 'SOG&amp;PlusMinus'!$B$7:$E$912, 3, FALSE)), "", VLOOKUP(B802,'SOG&amp;PlusMinus'!$B$7:$E$912, 3, FALSE))</f>
        <v>C</v>
      </c>
      <c r="M802" s="11" t="str">
        <f>IF(ISBLANK(VLOOKUP(B802, 'SOG&amp;PlusMinus'!$B$7:$E$912, 4, FALSE)), "", VLOOKUP(B802, 'SOG&amp;PlusMinus'!$B$7:$E$912, 4, FALSE))</f>
        <v/>
      </c>
      <c r="N802" s="71">
        <f>VLOOKUP($B802, Paste!$A$3:$H$933, 5, FALSE)</f>
        <v>8.0546448087431699</v>
      </c>
      <c r="O802" s="11">
        <f>IF(ISERROR(VLOOKUP(B802, Paste!$AB$3:$AE$2349, 3, FALSE)), "", VLOOKUP(B802, Paste!$AB$3:$AE$2349, 3, FALSE))</f>
        <v>41</v>
      </c>
      <c r="P802" s="11">
        <f>IF(ISERROR(VLOOKUP(B802, Paste!$AB$3:$AC$2343, 2, FALSE)), "", VLOOKUP(B802, Paste!$AB$3:$AC$2343, 2, FALSE))</f>
        <v>14</v>
      </c>
      <c r="Q802" s="11">
        <f>IF(ISERROR(VLOOKUP(B802, Paste!$AB$3:$AE$2349, 4, FALSE)), "", VLOOKUP(B802, Paste!$AB$3:$AE$2349, 4, FALSE))</f>
        <v>22</v>
      </c>
      <c r="R802" s="11" t="str">
        <f>IF(ISERROR(VLOOKUP(B802, Paste!$N$3:$N$250, 1, FALSE)), "", VLOOKUP(B802, Paste!$N$3:$O$250, 2, FALSE))</f>
        <v/>
      </c>
      <c r="S802" s="27">
        <f>VLOOKUP($B802, Paste!$W$3:$Z$10064, IF($H$4="Cap Hit",3, IF($H$4="AAV", 4, 2)), FALSE)</f>
        <v>0.875</v>
      </c>
      <c r="T802" s="11" t="str">
        <f>IF(ISERROR(VLOOKUP(B802, Paste!$Q$3:$Q$245, 1, FALSE)), "", VLOOKUP(B802, Paste!$Q$3:$R$245, 2, FALSE))</f>
        <v/>
      </c>
      <c r="U802" s="18" t="str">
        <f>IF(VLOOKUP(B802, 'Points&amp;Potential'!$B$7:$O$943, 14, FALSE)=0, "", VLOOKUP(B802, 'Points&amp;Potential'!$B$7:$O$943, 14, FALSE))</f>
        <v/>
      </c>
      <c r="V802" s="7" t="str">
        <f>IF(ISERROR(VLOOKUP(B802, Paste!$T$3:$T$1045, 1, FALSE)), "", VLOOKUP(B802, Paste!$T$3:$U$1144, 2, FALSE))</f>
        <v/>
      </c>
    </row>
    <row r="803" spans="1:22">
      <c r="A803" s="11">
        <v>797</v>
      </c>
      <c r="B803" s="67" t="s">
        <v>827</v>
      </c>
      <c r="C803" s="11">
        <f>VLOOKUP(B803, Paste!$AG$3:$AH$2083, 2, FALSE)</f>
        <v>21.4</v>
      </c>
      <c r="D803" s="11" t="str">
        <f>VLOOKUP($B803, Paste!$A$3:$H$933, 6, FALSE)</f>
        <v>C</v>
      </c>
      <c r="E803" s="11">
        <f>IFERROR(VLOOKUP($B803, Paste!$J$3:$L$933, 3, FALSE), "")</f>
        <v>53</v>
      </c>
      <c r="F803" s="11">
        <f>IFERROR(VLOOKUP($B803, Paste!$J$3:$L$933, 2, FALSE), "")</f>
        <v>67</v>
      </c>
      <c r="G803" s="11" t="str">
        <f>VLOOKUP($B803, Paste!$A$3:$H$933, 8, FALSE)</f>
        <v>WPG</v>
      </c>
      <c r="H803" s="71">
        <f>VLOOKUP($B803, Paste!$A$3:$H$933, 2, FALSE)</f>
        <v>18</v>
      </c>
      <c r="I803" s="71">
        <f>VLOOKUP($B803, Paste!$A$3:$H$933, 3, FALSE)</f>
        <v>0.5656000000000001</v>
      </c>
      <c r="J803" s="71">
        <f t="shared" si="12"/>
        <v>2.9351365853658535</v>
      </c>
      <c r="K803" s="71">
        <f>VLOOKUP($B803, Paste!$A$3:$H$933, 4, FALSE)</f>
        <v>3.5007365853658539</v>
      </c>
      <c r="L803" s="11" t="str">
        <f>IF(ISBLANK(VLOOKUP(B803, 'SOG&amp;PlusMinus'!$B$7:$E$912, 3, FALSE)), "", VLOOKUP(B803,'SOG&amp;PlusMinus'!$B$7:$E$912, 3, FALSE))</f>
        <v>C</v>
      </c>
      <c r="M803" s="11" t="str">
        <f>IF(ISBLANK(VLOOKUP(B803, 'SOG&amp;PlusMinus'!$B$7:$E$912, 4, FALSE)), "", VLOOKUP(B803, 'SOG&amp;PlusMinus'!$B$7:$E$912, 4, FALSE))</f>
        <v/>
      </c>
      <c r="N803" s="71">
        <f>VLOOKUP($B803, Paste!$A$3:$H$933, 5, FALSE)</f>
        <v>4</v>
      </c>
      <c r="O803" s="11">
        <f>IF(ISERROR(VLOOKUP(B803, Paste!$AB$3:$AE$2349, 3, FALSE)), "", VLOOKUP(B803, Paste!$AB$3:$AE$2349, 3, FALSE))</f>
        <v>7</v>
      </c>
      <c r="P803" s="11">
        <f>IF(ISERROR(VLOOKUP(B803, Paste!$AB$3:$AC$2343, 2, FALSE)), "", VLOOKUP(B803, Paste!$AB$3:$AC$2343, 2, FALSE))</f>
        <v>6</v>
      </c>
      <c r="Q803" s="11">
        <f>IF(ISERROR(VLOOKUP(B803, Paste!$AB$3:$AE$2349, 4, FALSE)), "", VLOOKUP(B803, Paste!$AB$3:$AE$2349, 4, FALSE))</f>
        <v>20</v>
      </c>
      <c r="R803" s="11" t="str">
        <f>IF(ISERROR(VLOOKUP(B803, Paste!$N$3:$N$250, 1, FALSE)), "", VLOOKUP(B803, Paste!$N$3:$O$250, 2, FALSE))</f>
        <v/>
      </c>
      <c r="S803" s="27">
        <f>VLOOKUP($B803, Paste!$W$3:$Z$10064, IF($H$4="Cap Hit",3, IF($H$4="AAV", 4, 2)), FALSE)</f>
        <v>1.4183330000000001</v>
      </c>
      <c r="T803" s="11" t="str">
        <f>IF(ISERROR(VLOOKUP(B803, Paste!$Q$3:$Q$245, 1, FALSE)), "", VLOOKUP(B803, Paste!$Q$3:$R$245, 2, FALSE))</f>
        <v/>
      </c>
      <c r="U803" s="18" t="str">
        <f>IF(VLOOKUP(B803, 'Points&amp;Potential'!$B$7:$O$943, 14, FALSE)=0, "", VLOOKUP(B803, 'Points&amp;Potential'!$B$7:$O$943, 14, FALSE))</f>
        <v/>
      </c>
      <c r="V803" s="7" t="str">
        <f>IF(ISERROR(VLOOKUP(B803, Paste!$T$3:$T$1045, 1, FALSE)), "", VLOOKUP(B803, Paste!$T$3:$U$1144, 2, FALSE))</f>
        <v>Y</v>
      </c>
    </row>
    <row r="804" spans="1:22">
      <c r="A804" s="11">
        <v>798</v>
      </c>
      <c r="B804" s="67" t="s">
        <v>828</v>
      </c>
      <c r="C804" s="11">
        <f>VLOOKUP(B804, Paste!$AG$3:$AH$2083, 2, FALSE)</f>
        <v>25.2</v>
      </c>
      <c r="D804" s="11" t="str">
        <f>VLOOKUP($B804, Paste!$A$3:$H$933, 6, FALSE)</f>
        <v>LD</v>
      </c>
      <c r="E804" s="11" t="str">
        <f>IFERROR(VLOOKUP($B804, Paste!$J$3:$L$933, 3, FALSE), "")</f>
        <v/>
      </c>
      <c r="F804" s="11" t="str">
        <f>IFERROR(VLOOKUP($B804, Paste!$J$3:$L$933, 2, FALSE), "")</f>
        <v/>
      </c>
      <c r="G804" s="11" t="str">
        <f>VLOOKUP($B804, Paste!$A$3:$H$933, 8, FALSE)</f>
        <v>FLA</v>
      </c>
      <c r="H804" s="71">
        <f>VLOOKUP($B804, Paste!$A$3:$H$933, 2, FALSE)</f>
        <v>18</v>
      </c>
      <c r="I804" s="71">
        <f>VLOOKUP($B804, Paste!$A$3:$H$933, 3, FALSE)</f>
        <v>0.84568295739348365</v>
      </c>
      <c r="J804" s="71">
        <f t="shared" si="12"/>
        <v>2.6453045426065169</v>
      </c>
      <c r="K804" s="71">
        <f>VLOOKUP($B804, Paste!$A$3:$H$933, 4, FALSE)</f>
        <v>3.4909875000000006</v>
      </c>
      <c r="L804" s="11" t="str">
        <f>IF(ISBLANK(VLOOKUP(B804, 'SOG&amp;PlusMinus'!$B$7:$E$912, 3, FALSE)), "", VLOOKUP(B804,'SOG&amp;PlusMinus'!$B$7:$E$912, 3, FALSE))</f>
        <v>C</v>
      </c>
      <c r="M804" s="11" t="str">
        <f>IF(ISBLANK(VLOOKUP(B804, 'SOG&amp;PlusMinus'!$B$7:$E$912, 4, FALSE)), "", VLOOKUP(B804, 'SOG&amp;PlusMinus'!$B$7:$E$912, 4, FALSE))</f>
        <v/>
      </c>
      <c r="N804" s="71">
        <f>VLOOKUP($B804, Paste!$A$3:$H$933, 5, FALSE)</f>
        <v>3.6</v>
      </c>
      <c r="O804" s="11">
        <f>IF(ISERROR(VLOOKUP(B804, Paste!$AB$3:$AE$2349, 3, FALSE)), "", VLOOKUP(B804, Paste!$AB$3:$AE$2349, 3, FALSE))</f>
        <v>15</v>
      </c>
      <c r="P804" s="11">
        <f>IF(ISERROR(VLOOKUP(B804, Paste!$AB$3:$AC$2343, 2, FALSE)), "", VLOOKUP(B804, Paste!$AB$3:$AC$2343, 2, FALSE))</f>
        <v>20</v>
      </c>
      <c r="Q804" s="11">
        <f>IF(ISERROR(VLOOKUP(B804, Paste!$AB$3:$AE$2349, 4, FALSE)), "", VLOOKUP(B804, Paste!$AB$3:$AE$2349, 4, FALSE))</f>
        <v>11</v>
      </c>
      <c r="R804" s="11" t="str">
        <f>IF(ISERROR(VLOOKUP(B804, Paste!$N$3:$N$250, 1, FALSE)), "", VLOOKUP(B804, Paste!$N$3:$O$250, 2, FALSE))</f>
        <v/>
      </c>
      <c r="S804" s="27">
        <f>VLOOKUP($B804, Paste!$W$3:$Z$10064, IF($H$4="Cap Hit",3, IF($H$4="AAV", 4, 2)), FALSE)</f>
        <v>0.85</v>
      </c>
      <c r="T804" s="11"/>
      <c r="U804" s="18" t="str">
        <f>IF(VLOOKUP(B804, 'Points&amp;Potential'!$B$7:$O$943, 14, FALSE)=0, "", VLOOKUP(B804, 'Points&amp;Potential'!$B$7:$O$943, 14, FALSE))</f>
        <v/>
      </c>
      <c r="V804" s="7" t="str">
        <f>IF(ISERROR(VLOOKUP(B804, Paste!$T$3:$T$1045, 1, FALSE)), "", VLOOKUP(B804, Paste!$T$3:$U$1144, 2, FALSE))</f>
        <v/>
      </c>
    </row>
    <row r="805" spans="1:22">
      <c r="A805" s="11">
        <v>799</v>
      </c>
      <c r="B805" s="67" t="s">
        <v>829</v>
      </c>
      <c r="C805" s="11">
        <f>VLOOKUP(B805, Paste!$AG$3:$AH$2083, 2, FALSE)</f>
        <v>28.1</v>
      </c>
      <c r="D805" s="11" t="str">
        <f>VLOOKUP($B805, Paste!$A$3:$H$933, 6, FALSE)</f>
        <v>LD</v>
      </c>
      <c r="E805" s="11" t="str">
        <f>IFERROR(VLOOKUP($B805, Paste!$J$3:$L$933, 3, FALSE), "")</f>
        <v/>
      </c>
      <c r="F805" s="11" t="str">
        <f>IFERROR(VLOOKUP($B805, Paste!$J$3:$L$933, 2, FALSE), "")</f>
        <v/>
      </c>
      <c r="G805" s="11" t="str">
        <f>VLOOKUP($B805, Paste!$A$3:$H$933, 8, FALSE)</f>
        <v>SEA</v>
      </c>
      <c r="H805" s="71">
        <f>VLOOKUP($B805, Paste!$A$3:$H$933, 2, FALSE)</f>
        <v>21</v>
      </c>
      <c r="I805" s="71">
        <f>VLOOKUP($B805, Paste!$A$3:$H$933, 3, FALSE)</f>
        <v>0.7338199476650562</v>
      </c>
      <c r="J805" s="71">
        <f t="shared" si="12"/>
        <v>2.7519568544182769</v>
      </c>
      <c r="K805" s="71">
        <f>VLOOKUP($B805, Paste!$A$3:$H$933, 4, FALSE)</f>
        <v>3.4857768020833331</v>
      </c>
      <c r="L805" s="11" t="str">
        <f>IF(ISBLANK(VLOOKUP(B805, 'SOG&amp;PlusMinus'!$B$7:$E$912, 3, FALSE)), "", VLOOKUP(B805,'SOG&amp;PlusMinus'!$B$7:$E$912, 3, FALSE))</f>
        <v>C</v>
      </c>
      <c r="M805" s="11" t="str">
        <f>IF(ISBLANK(VLOOKUP(B805, 'SOG&amp;PlusMinus'!$B$7:$E$912, 4, FALSE)), "", VLOOKUP(B805, 'SOG&amp;PlusMinus'!$B$7:$E$912, 4, FALSE))</f>
        <v/>
      </c>
      <c r="N805" s="71">
        <f>VLOOKUP($B805, Paste!$A$3:$H$933, 5, FALSE)</f>
        <v>10.051282051282051</v>
      </c>
      <c r="O805" s="11">
        <f>IF(ISERROR(VLOOKUP(B805, Paste!$AB$3:$AE$2349, 3, FALSE)), "", VLOOKUP(B805, Paste!$AB$3:$AE$2349, 3, FALSE))</f>
        <v>28</v>
      </c>
      <c r="P805" s="11">
        <f>IF(ISERROR(VLOOKUP(B805, Paste!$AB$3:$AC$2343, 2, FALSE)), "", VLOOKUP(B805, Paste!$AB$3:$AC$2343, 2, FALSE))</f>
        <v>23</v>
      </c>
      <c r="Q805" s="11">
        <f>IF(ISERROR(VLOOKUP(B805, Paste!$AB$3:$AE$2349, 4, FALSE)), "", VLOOKUP(B805, Paste!$AB$3:$AE$2349, 4, FALSE))</f>
        <v>17</v>
      </c>
      <c r="R805" s="11" t="str">
        <f>IF(ISERROR(VLOOKUP(B805, Paste!$N$3:$N$250, 1, FALSE)), "", VLOOKUP(B805, Paste!$N$3:$O$250, 2, FALSE))</f>
        <v/>
      </c>
      <c r="S805" s="27">
        <f>VLOOKUP($B805, Paste!$W$3:$Z$10064, IF($H$4="Cap Hit",3, IF($H$4="AAV", 4, 2)), FALSE)</f>
        <v>0.90749999999999997</v>
      </c>
      <c r="T805" s="11" t="str">
        <f>IF(ISERROR(VLOOKUP(B805, Paste!$Q$3:$Q$245, 1, FALSE)), "", VLOOKUP(B805, Paste!$Q$3:$R$245, 2, FALSE))</f>
        <v/>
      </c>
      <c r="U805" s="18" t="str">
        <f>IF(VLOOKUP(B805, 'Points&amp;Potential'!$B$7:$O$943, 14, FALSE)=0, "", VLOOKUP(B805, 'Points&amp;Potential'!$B$7:$O$943, 14, FALSE))</f>
        <v/>
      </c>
      <c r="V805" s="7" t="str">
        <f>IF(ISERROR(VLOOKUP(B805, Paste!$T$3:$T$1045, 1, FALSE)), "", VLOOKUP(B805, Paste!$T$3:$U$1144, 2, FALSE))</f>
        <v/>
      </c>
    </row>
    <row r="806" spans="1:22">
      <c r="A806" s="11">
        <v>800</v>
      </c>
      <c r="B806" s="67" t="s">
        <v>830</v>
      </c>
      <c r="C806" s="11">
        <f>VLOOKUP(B806, Paste!$AG$3:$AH$2083, 2, FALSE)</f>
        <v>25.2</v>
      </c>
      <c r="D806" s="11" t="str">
        <f>VLOOKUP($B806, Paste!$A$3:$H$933, 6, FALSE)</f>
        <v>LD</v>
      </c>
      <c r="E806" s="11">
        <f>IFERROR(VLOOKUP($B806, Paste!$J$3:$L$933, 3, FALSE), "")</f>
        <v>32</v>
      </c>
      <c r="F806" s="11">
        <f>IFERROR(VLOOKUP($B806, Paste!$J$3:$L$933, 2, FALSE), "")</f>
        <v>45</v>
      </c>
      <c r="G806" s="11" t="str">
        <f>VLOOKUP($B806, Paste!$A$3:$H$933, 8, FALSE)</f>
        <v>NYI</v>
      </c>
      <c r="H806" s="71">
        <f>VLOOKUP($B806, Paste!$A$3:$H$933, 2, FALSE)</f>
        <v>10</v>
      </c>
      <c r="I806" s="71">
        <f>VLOOKUP($B806, Paste!$A$3:$H$933, 3, FALSE)</f>
        <v>0.41144444444444433</v>
      </c>
      <c r="J806" s="71">
        <f t="shared" si="12"/>
        <v>3.0718333333333336</v>
      </c>
      <c r="K806" s="71">
        <f>VLOOKUP($B806, Paste!$A$3:$H$933, 4, FALSE)</f>
        <v>3.4832777777777779</v>
      </c>
      <c r="L806" s="11" t="str">
        <f>IF(ISBLANK(VLOOKUP(B806, 'SOG&amp;PlusMinus'!$B$7:$E$912, 3, FALSE)), "", VLOOKUP(B806,'SOG&amp;PlusMinus'!$B$7:$E$912, 3, FALSE))</f>
        <v>C</v>
      </c>
      <c r="M806" s="11" t="str">
        <f>IF(ISBLANK(VLOOKUP(B806, 'SOG&amp;PlusMinus'!$B$7:$E$912, 4, FALSE)), "", VLOOKUP(B806, 'SOG&amp;PlusMinus'!$B$7:$E$912, 4, FALSE))</f>
        <v/>
      </c>
      <c r="N806" s="71">
        <f>VLOOKUP($B806, Paste!$A$3:$H$933, 5, FALSE)</f>
        <v>1.6666666666666665</v>
      </c>
      <c r="O806" s="11">
        <f>IF(ISERROR(VLOOKUP(B806, Paste!$AB$3:$AE$2349, 3, FALSE)), "", VLOOKUP(B806, Paste!$AB$3:$AE$2349, 3, FALSE))</f>
        <v>10</v>
      </c>
      <c r="P806" s="11">
        <f>IF(ISERROR(VLOOKUP(B806, Paste!$AB$3:$AC$2343, 2, FALSE)), "", VLOOKUP(B806, Paste!$AB$3:$AC$2343, 2, FALSE))</f>
        <v>7</v>
      </c>
      <c r="Q806" s="11">
        <f>IF(ISERROR(VLOOKUP(B806, Paste!$AB$3:$AE$2349, 4, FALSE)), "", VLOOKUP(B806, Paste!$AB$3:$AE$2349, 4, FALSE))</f>
        <v>9</v>
      </c>
      <c r="R806" s="11" t="str">
        <f>IF(ISERROR(VLOOKUP(B806, Paste!$N$3:$N$250, 1, FALSE)), "", VLOOKUP(B806, Paste!$N$3:$O$250, 2, FALSE))</f>
        <v/>
      </c>
      <c r="S806" s="27">
        <f>VLOOKUP($B806, Paste!$W$3:$Z$10064, IF($H$4="Cap Hit",3, IF($H$4="AAV", 4, 2)), FALSE)</f>
        <v>0.85</v>
      </c>
      <c r="T806" s="11" t="str">
        <f>IF(ISERROR(VLOOKUP(B806, Paste!$Q$3:$Q$245, 1, FALSE)), "", VLOOKUP(B806, Paste!$Q$3:$R$245, 2, FALSE))</f>
        <v/>
      </c>
      <c r="U806" s="18" t="str">
        <f>IF(VLOOKUP(B806, 'Points&amp;Potential'!$B$7:$O$943, 14, FALSE)=0, "", VLOOKUP(B806, 'Points&amp;Potential'!$B$7:$O$943, 14, FALSE))</f>
        <v/>
      </c>
      <c r="V806" s="7" t="str">
        <f>IF(ISERROR(VLOOKUP(B806, Paste!$T$3:$T$1045, 1, FALSE)), "", VLOOKUP(B806, Paste!$T$3:$U$1144, 2, FALSE))</f>
        <v/>
      </c>
    </row>
    <row r="807" spans="1:22">
      <c r="A807" s="11">
        <v>801</v>
      </c>
      <c r="B807" s="67" t="s">
        <v>831</v>
      </c>
      <c r="C807" s="11">
        <f>VLOOKUP(B807, Paste!$AG$3:$AH$2083, 2, FALSE)</f>
        <v>22.2</v>
      </c>
      <c r="D807" s="11" t="str">
        <f>VLOOKUP($B807, Paste!$A$3:$H$933, 6, FALSE)</f>
        <v>LD</v>
      </c>
      <c r="E807" s="11">
        <f>IFERROR(VLOOKUP($B807, Paste!$J$3:$L$933, 3, FALSE), "")</f>
        <v>32</v>
      </c>
      <c r="F807" s="11">
        <f>IFERROR(VLOOKUP($B807, Paste!$J$3:$L$933, 2, FALSE), "")</f>
        <v>50</v>
      </c>
      <c r="G807" s="11" t="str">
        <f>VLOOKUP($B807, Paste!$A$3:$H$933, 8, FALSE)</f>
        <v>SEA</v>
      </c>
      <c r="H807" s="71">
        <f>VLOOKUP($B807, Paste!$A$3:$H$933, 2, FALSE)</f>
        <v>58</v>
      </c>
      <c r="I807" s="71">
        <f>VLOOKUP($B807, Paste!$A$3:$H$933, 3, FALSE)</f>
        <v>2</v>
      </c>
      <c r="J807" s="71">
        <f t="shared" si="12"/>
        <v>9</v>
      </c>
      <c r="K807" s="71">
        <f>VLOOKUP($B807, Paste!$A$3:$H$933, 4, FALSE)</f>
        <v>11</v>
      </c>
      <c r="L807" s="11" t="str">
        <f>IF(ISBLANK(VLOOKUP(B807, 'SOG&amp;PlusMinus'!$B$7:$E$912, 3, FALSE)), "", VLOOKUP(B807,'SOG&amp;PlusMinus'!$B$7:$E$912, 3, FALSE))</f>
        <v>C</v>
      </c>
      <c r="M807" s="11" t="str">
        <f>IF(ISBLANK(VLOOKUP(B807, 'SOG&amp;PlusMinus'!$B$7:$E$912, 4, FALSE)), "", VLOOKUP(B807, 'SOG&amp;PlusMinus'!$B$7:$E$912, 4, FALSE))</f>
        <v/>
      </c>
      <c r="N807" s="71">
        <f>VLOOKUP($B807, Paste!$A$3:$H$933, 5, FALSE)</f>
        <v>12</v>
      </c>
      <c r="O807" s="11">
        <f>IF(ISERROR(VLOOKUP(B807, Paste!$AB$3:$AE$2349, 3, FALSE)), "", VLOOKUP(B807, Paste!$AB$3:$AE$2349, 3, FALSE))</f>
        <v>35</v>
      </c>
      <c r="P807" s="11">
        <f>IF(ISERROR(VLOOKUP(B807, Paste!$AB$3:$AC$2343, 2, FALSE)), "", VLOOKUP(B807, Paste!$AB$3:$AC$2343, 2, FALSE))</f>
        <v>58</v>
      </c>
      <c r="Q807" s="11">
        <f>IF(ISERROR(VLOOKUP(B807, Paste!$AB$3:$AE$2349, 4, FALSE)), "", VLOOKUP(B807, Paste!$AB$3:$AE$2349, 4, FALSE))</f>
        <v>75</v>
      </c>
      <c r="R807" s="11" t="str">
        <f>IF(ISERROR(VLOOKUP(B807, Paste!$N$3:$N$250, 1, FALSE)), "", VLOOKUP(B807, Paste!$N$3:$O$250, 2, FALSE))</f>
        <v/>
      </c>
      <c r="S807" s="27">
        <f>VLOOKUP($B807, Paste!$W$3:$Z$10064, IF($H$4="Cap Hit",3, IF($H$4="AAV", 4, 2)), FALSE)</f>
        <v>0.89416700000000005</v>
      </c>
      <c r="T807" s="11" t="str">
        <f>IF(ISERROR(VLOOKUP(B807, Paste!$Q$3:$Q$245, 1, FALSE)), "", VLOOKUP(B807, Paste!$Q$3:$R$245, 2, FALSE))</f>
        <v/>
      </c>
      <c r="U807" s="18" t="str">
        <f>IF(VLOOKUP(B807, 'Points&amp;Potential'!$B$7:$O$943, 14, FALSE)=0, "", VLOOKUP(B807, 'Points&amp;Potential'!$B$7:$O$943, 14, FALSE))</f>
        <v/>
      </c>
      <c r="V807" s="7" t="str">
        <f>IF(ISERROR(VLOOKUP(B807, Paste!$T$3:$T$1045, 1, FALSE)), "", VLOOKUP(B807, Paste!$T$3:$U$1144, 2, FALSE))</f>
        <v>Y</v>
      </c>
    </row>
    <row r="808" spans="1:22">
      <c r="A808" s="11">
        <v>802</v>
      </c>
      <c r="B808" s="67" t="s">
        <v>832</v>
      </c>
      <c r="C808" s="11">
        <f>VLOOKUP(B808, Paste!$AG$3:$AH$2083, 2, FALSE)</f>
        <v>20.7</v>
      </c>
      <c r="D808" s="11" t="str">
        <f>VLOOKUP($B808, Paste!$A$3:$H$933, 6, FALSE)</f>
        <v>RW</v>
      </c>
      <c r="E808" s="11">
        <f>IFERROR(VLOOKUP($B808, Paste!$J$3:$L$933, 3, FALSE), "")</f>
        <v>43</v>
      </c>
      <c r="F808" s="11">
        <f>IFERROR(VLOOKUP($B808, Paste!$J$3:$L$933, 2, FALSE), "")</f>
        <v>70</v>
      </c>
      <c r="G808" s="11" t="str">
        <f>VLOOKUP($B808, Paste!$A$3:$H$933, 8, FALSE)</f>
        <v>CAR</v>
      </c>
      <c r="H808" s="71">
        <f>VLOOKUP($B808, Paste!$A$3:$H$933, 2, FALSE)</f>
        <v>6</v>
      </c>
      <c r="I808" s="71">
        <f>VLOOKUP($B808, Paste!$A$3:$H$933, 3, FALSE)</f>
        <v>2.8000000000000004E-3</v>
      </c>
      <c r="J808" s="71">
        <f t="shared" si="12"/>
        <v>3.4440891874999999</v>
      </c>
      <c r="K808" s="71">
        <f>VLOOKUP($B808, Paste!$A$3:$H$933, 4, FALSE)</f>
        <v>3.4468891875000001</v>
      </c>
      <c r="L808" s="11" t="str">
        <f>IF(ISBLANK(VLOOKUP(B808, 'SOG&amp;PlusMinus'!$B$7:$E$912, 3, FALSE)), "", VLOOKUP(B808,'SOG&amp;PlusMinus'!$B$7:$E$912, 3, FALSE))</f>
        <v>C</v>
      </c>
      <c r="M808" s="11" t="str">
        <f>IF(ISBLANK(VLOOKUP(B808, 'SOG&amp;PlusMinus'!$B$7:$E$912, 4, FALSE)), "", VLOOKUP(B808, 'SOG&amp;PlusMinus'!$B$7:$E$912, 4, FALSE))</f>
        <v/>
      </c>
      <c r="N808" s="71">
        <f>VLOOKUP($B808, Paste!$A$3:$H$933, 5, FALSE)</f>
        <v>0</v>
      </c>
      <c r="O808" s="11">
        <f>IF(ISERROR(VLOOKUP(B808, Paste!$AB$3:$AE$2349, 3, FALSE)), "", VLOOKUP(B808, Paste!$AB$3:$AE$2349, 3, FALSE))</f>
        <v>2</v>
      </c>
      <c r="P808" s="11">
        <f>IF(ISERROR(VLOOKUP(B808, Paste!$AB$3:$AC$2343, 2, FALSE)), "", VLOOKUP(B808, Paste!$AB$3:$AC$2343, 2, FALSE))</f>
        <v>2</v>
      </c>
      <c r="Q808" s="11">
        <f>IF(ISERROR(VLOOKUP(B808, Paste!$AB$3:$AE$2349, 4, FALSE)), "", VLOOKUP(B808, Paste!$AB$3:$AE$2349, 4, FALSE))</f>
        <v>8</v>
      </c>
      <c r="R808" s="11" t="str">
        <f>IF(ISERROR(VLOOKUP(B808, Paste!$N$3:$N$250, 1, FALSE)), "", VLOOKUP(B808, Paste!$N$3:$O$250, 2, FALSE))</f>
        <v/>
      </c>
      <c r="S808" s="27">
        <f>VLOOKUP($B808, Paste!$W$3:$Z$10064, IF($H$4="Cap Hit",3, IF($H$4="AAV", 4, 2)), FALSE)</f>
        <v>0.83833400000000002</v>
      </c>
      <c r="T808" s="11" t="str">
        <f>IF(ISERROR(VLOOKUP(B808, Paste!$Q$3:$Q$245, 1, FALSE)), "", VLOOKUP(B808, Paste!$Q$3:$R$245, 2, FALSE))</f>
        <v/>
      </c>
      <c r="U808" s="18" t="str">
        <f>IF(VLOOKUP(B808, 'Points&amp;Potential'!$B$7:$O$943, 14, FALSE)=0, "", VLOOKUP(B808, 'Points&amp;Potential'!$B$7:$O$943, 14, FALSE))</f>
        <v/>
      </c>
      <c r="V808" s="7" t="str">
        <f>IF(ISERROR(VLOOKUP(B808, Paste!$T$3:$T$1045, 1, FALSE)), "", VLOOKUP(B808, Paste!$T$3:$U$1144, 2, FALSE))</f>
        <v>Y</v>
      </c>
    </row>
    <row r="809" spans="1:22">
      <c r="A809" s="11">
        <v>803</v>
      </c>
      <c r="B809" s="67" t="s">
        <v>833</v>
      </c>
      <c r="C809" s="11">
        <f>VLOOKUP(B809, Paste!$AG$3:$AH$2083, 2, FALSE)</f>
        <v>23.6</v>
      </c>
      <c r="D809" s="11" t="str">
        <f>VLOOKUP($B809, Paste!$A$3:$H$933, 6, FALSE)</f>
        <v>RD</v>
      </c>
      <c r="E809" s="11" t="str">
        <f>IFERROR(VLOOKUP($B809, Paste!$J$3:$L$933, 3, FALSE), "")</f>
        <v/>
      </c>
      <c r="F809" s="11" t="str">
        <f>IFERROR(VLOOKUP($B809, Paste!$J$3:$L$933, 2, FALSE), "")</f>
        <v/>
      </c>
      <c r="G809" s="11" t="str">
        <f>VLOOKUP($B809, Paste!$A$3:$H$933, 8, FALSE)</f>
        <v>NYR</v>
      </c>
      <c r="H809" s="71">
        <f>VLOOKUP($B809, Paste!$A$3:$H$933, 2, FALSE)</f>
        <v>24</v>
      </c>
      <c r="I809" s="71">
        <f>VLOOKUP($B809, Paste!$A$3:$H$933, 3, FALSE)</f>
        <v>0.36088888888888893</v>
      </c>
      <c r="J809" s="71">
        <f t="shared" si="12"/>
        <v>3.0834611111111103</v>
      </c>
      <c r="K809" s="71">
        <f>VLOOKUP($B809, Paste!$A$3:$H$933, 4, FALSE)</f>
        <v>3.4443499999999991</v>
      </c>
      <c r="L809" s="11" t="str">
        <f>IF(ISBLANK(VLOOKUP(B809, 'SOG&amp;PlusMinus'!$B$7:$E$912, 3, FALSE)), "", VLOOKUP(B809,'SOG&amp;PlusMinus'!$B$7:$E$912, 3, FALSE))</f>
        <v>C</v>
      </c>
      <c r="M809" s="11" t="str">
        <f>IF(ISBLANK(VLOOKUP(B809, 'SOG&amp;PlusMinus'!$B$7:$E$912, 4, FALSE)), "", VLOOKUP(B809, 'SOG&amp;PlusMinus'!$B$7:$E$912, 4, FALSE))</f>
        <v/>
      </c>
      <c r="N809" s="71">
        <f>VLOOKUP($B809, Paste!$A$3:$H$933, 5, FALSE)</f>
        <v>5.8181818181818183</v>
      </c>
      <c r="O809" s="11">
        <f>IF(ISERROR(VLOOKUP(B809, Paste!$AB$3:$AE$2349, 3, FALSE)), "", VLOOKUP(B809, Paste!$AB$3:$AE$2349, 3, FALSE))</f>
        <v>13</v>
      </c>
      <c r="P809" s="11">
        <f>IF(ISERROR(VLOOKUP(B809, Paste!$AB$3:$AC$2343, 2, FALSE)), "", VLOOKUP(B809, Paste!$AB$3:$AC$2343, 2, FALSE))</f>
        <v>27</v>
      </c>
      <c r="Q809" s="11">
        <f>IF(ISERROR(VLOOKUP(B809, Paste!$AB$3:$AE$2349, 4, FALSE)), "", VLOOKUP(B809, Paste!$AB$3:$AE$2349, 4, FALSE))</f>
        <v>17</v>
      </c>
      <c r="R809" s="11" t="str">
        <f>IF(ISERROR(VLOOKUP(B809, Paste!$N$3:$N$250, 1, FALSE)), "", VLOOKUP(B809, Paste!$N$3:$O$250, 2, FALSE))</f>
        <v/>
      </c>
      <c r="S809" s="27" t="e">
        <f>VLOOKUP($B809, Paste!$W$3:$Z$10064, IF($H$4="Cap Hit",3, IF($H$4="AAV", 4, 2)), FALSE)</f>
        <v>#N/A</v>
      </c>
      <c r="T809" s="11" t="str">
        <f>IF(ISERROR(VLOOKUP(B809, Paste!$Q$3:$Q$245, 1, FALSE)), "", VLOOKUP(B809, Paste!$Q$3:$R$245, 2, FALSE))</f>
        <v/>
      </c>
      <c r="U809" s="18" t="str">
        <f>IF(VLOOKUP(B809, 'Points&amp;Potential'!$B$7:$O$943, 14, FALSE)=0, "", VLOOKUP(B809, 'Points&amp;Potential'!$B$7:$O$943, 14, FALSE))</f>
        <v/>
      </c>
      <c r="V809" s="7" t="str">
        <f>IF(ISERROR(VLOOKUP(B809, Paste!$T$3:$T$1045, 1, FALSE)), "", VLOOKUP(B809, Paste!$T$3:$U$1144, 2, FALSE))</f>
        <v/>
      </c>
    </row>
    <row r="810" spans="1:22">
      <c r="A810" s="11">
        <v>804</v>
      </c>
      <c r="B810" s="67" t="s">
        <v>834</v>
      </c>
      <c r="C810" s="11">
        <f>VLOOKUP(B810, Paste!$AG$3:$AH$2083, 2, FALSE)</f>
        <v>35.799999999999997</v>
      </c>
      <c r="D810" s="11" t="str">
        <f>VLOOKUP($B810, Paste!$A$3:$H$933, 6, FALSE)</f>
        <v>RD</v>
      </c>
      <c r="E810" s="11" t="str">
        <f>IFERROR(VLOOKUP($B810, Paste!$J$3:$L$933, 3, FALSE), "")</f>
        <v/>
      </c>
      <c r="F810" s="11" t="str">
        <f>IFERROR(VLOOKUP($B810, Paste!$J$3:$L$933, 2, FALSE), "")</f>
        <v/>
      </c>
      <c r="G810" s="11" t="str">
        <f>VLOOKUP($B810, Paste!$A$3:$H$933, 8, FALSE)</f>
        <v>UFA</v>
      </c>
      <c r="H810" s="71">
        <f>VLOOKUP($B810, Paste!$A$3:$H$933, 2, FALSE)</f>
        <v>46.333333333333336</v>
      </c>
      <c r="I810" s="71">
        <f>VLOOKUP($B810, Paste!$A$3:$H$933, 3, FALSE)</f>
        <v>0.81916459709323031</v>
      </c>
      <c r="J810" s="71">
        <f t="shared" si="12"/>
        <v>2.555404138323436</v>
      </c>
      <c r="K810" s="71">
        <f>VLOOKUP($B810, Paste!$A$3:$H$933, 4, FALSE)</f>
        <v>3.3745687354166662</v>
      </c>
      <c r="L810" s="11" t="str">
        <f>IF(ISBLANK(VLOOKUP(B810, 'SOG&amp;PlusMinus'!$B$7:$E$912, 3, FALSE)), "", VLOOKUP(B810,'SOG&amp;PlusMinus'!$B$7:$E$912, 3, FALSE))</f>
        <v>C</v>
      </c>
      <c r="M810" s="11" t="str">
        <f>IF(ISBLANK(VLOOKUP(B810, 'SOG&amp;PlusMinus'!$B$7:$E$912, 4, FALSE)), "", VLOOKUP(B810, 'SOG&amp;PlusMinus'!$B$7:$E$912, 4, FALSE))</f>
        <v/>
      </c>
      <c r="N810" s="71">
        <f>VLOOKUP($B810, Paste!$A$3:$H$933, 5, FALSE)</f>
        <v>30.656641604010026</v>
      </c>
      <c r="O810" s="11" t="str">
        <f>IF(ISERROR(VLOOKUP(B810, Paste!$AB$3:$AE$2349, 3, FALSE)), "", VLOOKUP(B810, Paste!$AB$3:$AE$2349, 3, FALSE))</f>
        <v/>
      </c>
      <c r="P810" s="11" t="str">
        <f>IF(ISERROR(VLOOKUP(B810, Paste!$AB$3:$AC$2343, 2, FALSE)), "", VLOOKUP(B810, Paste!$AB$3:$AC$2343, 2, FALSE))</f>
        <v/>
      </c>
      <c r="Q810" s="11" t="str">
        <f>IF(ISERROR(VLOOKUP(B810, Paste!$AB$3:$AE$2349, 4, FALSE)), "", VLOOKUP(B810, Paste!$AB$3:$AE$2349, 4, FALSE))</f>
        <v/>
      </c>
      <c r="R810" s="11" t="str">
        <f>IF(ISERROR(VLOOKUP(B810, Paste!$N$3:$N$250, 1, FALSE)), "", VLOOKUP(B810, Paste!$N$3:$O$250, 2, FALSE))</f>
        <v/>
      </c>
      <c r="S810" s="27" t="e">
        <f>VLOOKUP($B810, Paste!$W$3:$Z$10064, IF($H$4="Cap Hit",3, IF($H$4="AAV", 4, 2)), FALSE)</f>
        <v>#N/A</v>
      </c>
      <c r="T810" s="11" t="str">
        <f>IF(ISERROR(VLOOKUP(B810, Paste!$Q$3:$Q$245, 1, FALSE)), "", VLOOKUP(B810, Paste!$Q$3:$R$245, 2, FALSE))</f>
        <v/>
      </c>
      <c r="U810" s="18" t="str">
        <f>IF(VLOOKUP(B810, 'Points&amp;Potential'!$B$7:$O$943, 14, FALSE)=0, "", VLOOKUP(B810, 'Points&amp;Potential'!$B$7:$O$943, 14, FALSE))</f>
        <v/>
      </c>
      <c r="V810" s="7" t="str">
        <f>IF(ISERROR(VLOOKUP(B810, Paste!$T$3:$T$1045, 1, FALSE)), "", VLOOKUP(B810, Paste!$T$3:$U$1144, 2, FALSE))</f>
        <v/>
      </c>
    </row>
    <row r="811" spans="1:22">
      <c r="A811" s="11">
        <v>805</v>
      </c>
      <c r="B811" s="10" t="s">
        <v>835</v>
      </c>
      <c r="C811" s="11">
        <f>VLOOKUP(B811, Paste!$AG$3:$AH$2083, 2, FALSE)</f>
        <v>24</v>
      </c>
      <c r="D811" s="11" t="str">
        <f>VLOOKUP($B811, Paste!$A$3:$H$933, 6, FALSE)</f>
        <v>RW</v>
      </c>
      <c r="E811" s="11" t="str">
        <f>IFERROR(VLOOKUP($B811, Paste!$J$3:$L$933, 3, FALSE), "")</f>
        <v/>
      </c>
      <c r="F811" s="11" t="str">
        <f>IFERROR(VLOOKUP($B811, Paste!$J$3:$L$933, 2, FALSE), "")</f>
        <v/>
      </c>
      <c r="G811" s="11" t="str">
        <f>VLOOKUP($B811, Paste!$A$3:$H$933, 8, FALSE)</f>
        <v>NSH</v>
      </c>
      <c r="H811" s="71">
        <f>VLOOKUP($B811, Paste!$A$3:$H$933, 2, FALSE)</f>
        <v>8</v>
      </c>
      <c r="I811" s="71">
        <f>VLOOKUP($B811, Paste!$A$3:$H$933, 3, FALSE)</f>
        <v>0.37582222222222222</v>
      </c>
      <c r="J811" s="71">
        <f t="shared" si="12"/>
        <v>2.927372222222222</v>
      </c>
      <c r="K811" s="71">
        <f>VLOOKUP($B811, Paste!$A$3:$H$933, 4, FALSE)</f>
        <v>3.3031944444444443</v>
      </c>
      <c r="L811" s="11" t="str">
        <f>IF(ISBLANK(VLOOKUP(B811, 'SOG&amp;PlusMinus'!$B$7:$E$912, 3, FALSE)), "", VLOOKUP(B811,'SOG&amp;PlusMinus'!$B$7:$E$912, 3, FALSE))</f>
        <v>C</v>
      </c>
      <c r="M811" s="11" t="str">
        <f>IF(ISBLANK(VLOOKUP(B811, 'SOG&amp;PlusMinus'!$B$7:$E$912, 4, FALSE)), "", VLOOKUP(B811, 'SOG&amp;PlusMinus'!$B$7:$E$912, 4, FALSE))</f>
        <v/>
      </c>
      <c r="N811" s="71">
        <f>VLOOKUP($B811, Paste!$A$3:$H$933, 5, FALSE)</f>
        <v>1.6</v>
      </c>
      <c r="O811" s="11">
        <f>IF(ISERROR(VLOOKUP(B811, Paste!$AB$3:$AE$2349, 3, FALSE)), "", VLOOKUP(B811, Paste!$AB$3:$AE$2349, 3, FALSE))</f>
        <v>4</v>
      </c>
      <c r="P811" s="11">
        <f>IF(ISERROR(VLOOKUP(B811, Paste!$AB$3:$AC$2343, 2, FALSE)), "", VLOOKUP(B811, Paste!$AB$3:$AC$2343, 2, FALSE))</f>
        <v>3</v>
      </c>
      <c r="Q811" s="11">
        <f>IF(ISERROR(VLOOKUP(B811, Paste!$AB$3:$AE$2349, 4, FALSE)), "", VLOOKUP(B811, Paste!$AB$3:$AE$2349, 4, FALSE))</f>
        <v>10</v>
      </c>
      <c r="R811" s="11" t="str">
        <f>IF(ISERROR(VLOOKUP(B811, Paste!$N$3:$N$250, 1, FALSE)), "", VLOOKUP(B811, Paste!$N$3:$O$250, 2, FALSE))</f>
        <v/>
      </c>
      <c r="S811" s="27">
        <f>VLOOKUP($B811, Paste!$W$3:$Z$10064, IF($H$4="Cap Hit",3, IF($H$4="AAV", 4, 2)), FALSE)</f>
        <v>0.86</v>
      </c>
      <c r="T811" s="11" t="str">
        <f>IF(ISERROR(VLOOKUP(B811, Paste!$Q$3:$Q$245, 1, FALSE)), "", VLOOKUP(B811, Paste!$Q$3:$R$245, 2, FALSE))</f>
        <v/>
      </c>
      <c r="U811" s="18" t="str">
        <f>IF(VLOOKUP(B811, 'Points&amp;Potential'!$B$7:$O$943, 14, FALSE)=0, "", VLOOKUP(B811, 'Points&amp;Potential'!$B$7:$O$943, 14, FALSE))</f>
        <v/>
      </c>
      <c r="V811" s="7" t="str">
        <f>IF(ISERROR(VLOOKUP(B811, Paste!$T$3:$T$1045, 1, FALSE)), "", VLOOKUP(B811, Paste!$T$3:$U$1144, 2, FALSE))</f>
        <v>Y</v>
      </c>
    </row>
    <row r="812" spans="1:22">
      <c r="A812" s="11">
        <v>806</v>
      </c>
      <c r="B812" s="67" t="s">
        <v>836</v>
      </c>
      <c r="C812" s="11">
        <f>VLOOKUP(B812, Paste!$AG$3:$AH$2083, 2, FALSE)</f>
        <v>21.3</v>
      </c>
      <c r="D812" s="11" t="str">
        <f>VLOOKUP($B812, Paste!$A$3:$H$933, 6, FALSE)</f>
        <v>C</v>
      </c>
      <c r="E812" s="11" t="str">
        <f>IFERROR(VLOOKUP($B812, Paste!$J$3:$L$933, 3, FALSE), "")</f>
        <v/>
      </c>
      <c r="F812" s="11" t="str">
        <f>IFERROR(VLOOKUP($B812, Paste!$J$3:$L$933, 2, FALSE), "")</f>
        <v/>
      </c>
      <c r="G812" s="11" t="str">
        <f>VLOOKUP($B812, Paste!$A$3:$H$933, 8, FALSE)</f>
        <v>SEA</v>
      </c>
      <c r="H812" s="71">
        <f>VLOOKUP($B812, Paste!$A$3:$H$933, 2, FALSE)</f>
        <v>15</v>
      </c>
      <c r="I812" s="71">
        <f>VLOOKUP($B812, Paste!$A$3:$H$933, 3, FALSE)</f>
        <v>1.5</v>
      </c>
      <c r="J812" s="71">
        <f t="shared" si="12"/>
        <v>1.6382656249999998</v>
      </c>
      <c r="K812" s="71">
        <f>VLOOKUP($B812, Paste!$A$3:$H$933, 4, FALSE)</f>
        <v>3.1382656249999998</v>
      </c>
      <c r="L812" s="11" t="str">
        <f>IF(ISBLANK(VLOOKUP(B812, 'SOG&amp;PlusMinus'!$B$7:$E$912, 3, FALSE)), "", VLOOKUP(B812,'SOG&amp;PlusMinus'!$B$7:$E$912, 3, FALSE))</f>
        <v>C</v>
      </c>
      <c r="M812" s="11" t="str">
        <f>IF(ISBLANK(VLOOKUP(B812, 'SOG&amp;PlusMinus'!$B$7:$E$912, 4, FALSE)), "", VLOOKUP(B812, 'SOG&amp;PlusMinus'!$B$7:$E$912, 4, FALSE))</f>
        <v/>
      </c>
      <c r="N812" s="71">
        <f>VLOOKUP($B812, Paste!$A$3:$H$933, 5, FALSE)</f>
        <v>1.5</v>
      </c>
      <c r="O812" s="11">
        <f>IF(ISERROR(VLOOKUP(B812, Paste!$AB$3:$AE$2349, 3, FALSE)), "", VLOOKUP(B812, Paste!$AB$3:$AE$2349, 3, FALSE))</f>
        <v>11</v>
      </c>
      <c r="P812" s="11">
        <f>IF(ISERROR(VLOOKUP(B812, Paste!$AB$3:$AC$2343, 2, FALSE)), "", VLOOKUP(B812, Paste!$AB$3:$AC$2343, 2, FALSE))</f>
        <v>10</v>
      </c>
      <c r="Q812" s="11">
        <f>IF(ISERROR(VLOOKUP(B812, Paste!$AB$3:$AE$2349, 4, FALSE)), "", VLOOKUP(B812, Paste!$AB$3:$AE$2349, 4, FALSE))</f>
        <v>17</v>
      </c>
      <c r="R812" s="11" t="str">
        <f>IF(ISERROR(VLOOKUP(B812, Paste!$N$3:$N$250, 1, FALSE)), "", VLOOKUP(B812, Paste!$N$3:$O$250, 2, FALSE))</f>
        <v/>
      </c>
      <c r="S812" s="27">
        <f>VLOOKUP($B812, Paste!$W$3:$Z$10064, IF($H$4="Cap Hit",3, IF($H$4="AAV", 4, 2)), FALSE)</f>
        <v>0.91833299999999995</v>
      </c>
      <c r="T812" s="11" t="str">
        <f>IF(ISERROR(VLOOKUP(B812, Paste!$Q$3:$Q$245, 1, FALSE)), "", VLOOKUP(B812, Paste!$Q$3:$R$245, 2, FALSE))</f>
        <v/>
      </c>
      <c r="U812" s="18" t="str">
        <f>IF(VLOOKUP(B812, 'Points&amp;Potential'!$B$7:$O$943, 14, FALSE)=0, "", VLOOKUP(B812, 'Points&amp;Potential'!$B$7:$O$943, 14, FALSE))</f>
        <v/>
      </c>
      <c r="V812" s="7" t="str">
        <f>IF(ISERROR(VLOOKUP(B812, Paste!$T$3:$T$1045, 1, FALSE)), "", VLOOKUP(B812, Paste!$T$3:$U$1144, 2, FALSE))</f>
        <v>Y</v>
      </c>
    </row>
    <row r="813" spans="1:22">
      <c r="A813" s="11">
        <v>807</v>
      </c>
      <c r="B813" s="67" t="s">
        <v>837</v>
      </c>
      <c r="C813" s="11">
        <f>VLOOKUP(B813, Paste!$AG$3:$AH$2083, 2, FALSE)</f>
        <v>27.8</v>
      </c>
      <c r="D813" s="11" t="str">
        <f>VLOOKUP($B813, Paste!$A$3:$H$933, 6, FALSE)</f>
        <v>C</v>
      </c>
      <c r="E813" s="11" t="str">
        <f>IFERROR(VLOOKUP($B813, Paste!$J$3:$L$933, 3, FALSE), "")</f>
        <v/>
      </c>
      <c r="F813" s="11" t="str">
        <f>IFERROR(VLOOKUP($B813, Paste!$J$3:$L$933, 2, FALSE), "")</f>
        <v/>
      </c>
      <c r="G813" s="11" t="str">
        <f>VLOOKUP($B813, Paste!$A$3:$H$933, 8, FALSE)</f>
        <v>UFA</v>
      </c>
      <c r="H813" s="71">
        <f>VLOOKUP($B813, Paste!$A$3:$H$933, 2, FALSE)</f>
        <v>18</v>
      </c>
      <c r="I813" s="71">
        <f>VLOOKUP($B813, Paste!$A$3:$H$933, 3, FALSE)</f>
        <v>2.0821428571428573</v>
      </c>
      <c r="J813" s="71">
        <f t="shared" si="12"/>
        <v>0.95876083035714199</v>
      </c>
      <c r="K813" s="71">
        <f>VLOOKUP($B813, Paste!$A$3:$H$933, 4, FALSE)</f>
        <v>3.0409036874999993</v>
      </c>
      <c r="L813" s="11" t="str">
        <f>IF(ISBLANK(VLOOKUP(B813, 'SOG&amp;PlusMinus'!$B$7:$E$912, 3, FALSE)), "", VLOOKUP(B813,'SOG&amp;PlusMinus'!$B$7:$E$912, 3, FALSE))</f>
        <v>C</v>
      </c>
      <c r="M813" s="11" t="str">
        <f>IF(ISBLANK(VLOOKUP(B813, 'SOG&amp;PlusMinus'!$B$7:$E$912, 4, FALSE)), "", VLOOKUP(B813, 'SOG&amp;PlusMinus'!$B$7:$E$912, 4, FALSE))</f>
        <v/>
      </c>
      <c r="N813" s="71">
        <f>VLOOKUP($B813, Paste!$A$3:$H$933, 5, FALSE)</f>
        <v>2.25</v>
      </c>
      <c r="O813" s="11" t="str">
        <f>IF(ISERROR(VLOOKUP(B813, Paste!$AB$3:$AE$2349, 3, FALSE)), "", VLOOKUP(B813, Paste!$AB$3:$AE$2349, 3, FALSE))</f>
        <v/>
      </c>
      <c r="P813" s="11" t="str">
        <f>IF(ISERROR(VLOOKUP(B813, Paste!$AB$3:$AC$2343, 2, FALSE)), "", VLOOKUP(B813, Paste!$AB$3:$AC$2343, 2, FALSE))</f>
        <v/>
      </c>
      <c r="Q813" s="11" t="str">
        <f>IF(ISERROR(VLOOKUP(B813, Paste!$AB$3:$AE$2349, 4, FALSE)), "", VLOOKUP(B813, Paste!$AB$3:$AE$2349, 4, FALSE))</f>
        <v/>
      </c>
      <c r="R813" s="11" t="str">
        <f>IF(ISERROR(VLOOKUP(B813, Paste!$N$3:$N$250, 1, FALSE)), "", VLOOKUP(B813, Paste!$N$3:$O$250, 2, FALSE))</f>
        <v/>
      </c>
      <c r="S813" s="27" t="e">
        <f>VLOOKUP($B813, Paste!$W$3:$Z$10064, IF($H$4="Cap Hit",3, IF($H$4="AAV", 4, 2)), FALSE)</f>
        <v>#N/A</v>
      </c>
      <c r="T813" s="11" t="str">
        <f>IF(ISERROR(VLOOKUP(B813, Paste!$Q$3:$Q$245, 1, FALSE)), "", VLOOKUP(B813, Paste!$Q$3:$R$245, 2, FALSE))</f>
        <v/>
      </c>
      <c r="U813" s="18" t="str">
        <f>IF(VLOOKUP(B813, 'Points&amp;Potential'!$B$7:$O$943, 14, FALSE)=0, "", VLOOKUP(B813, 'Points&amp;Potential'!$B$7:$O$943, 14, FALSE))</f>
        <v/>
      </c>
      <c r="V813" s="7" t="str">
        <f>IF(ISERROR(VLOOKUP(B813, Paste!$T$3:$T$1045, 1, FALSE)), "", VLOOKUP(B813, Paste!$T$3:$U$1144, 2, FALSE))</f>
        <v/>
      </c>
    </row>
    <row r="814" spans="1:22">
      <c r="A814" s="11">
        <v>808</v>
      </c>
      <c r="B814" s="67" t="s">
        <v>838</v>
      </c>
      <c r="C814" s="11">
        <f>VLOOKUP(B814, Paste!$AG$3:$AH$2083, 2, FALSE)</f>
        <v>22.8</v>
      </c>
      <c r="D814" s="11" t="str">
        <f>VLOOKUP($B814, Paste!$A$3:$H$933, 6, FALSE)</f>
        <v>RD</v>
      </c>
      <c r="E814" s="11" t="str">
        <f>IFERROR(VLOOKUP($B814, Paste!$J$3:$L$933, 3, FALSE), "")</f>
        <v/>
      </c>
      <c r="F814" s="11" t="str">
        <f>IFERROR(VLOOKUP($B814, Paste!$J$3:$L$933, 2, FALSE), "")</f>
        <v/>
      </c>
      <c r="G814" s="11" t="str">
        <f>VLOOKUP($B814, Paste!$A$3:$H$933, 8, FALSE)</f>
        <v>CAR</v>
      </c>
      <c r="H814" s="71">
        <f>VLOOKUP($B814, Paste!$A$3:$H$933, 2, FALSE)</f>
        <v>20</v>
      </c>
      <c r="I814" s="71">
        <f>VLOOKUP($B814, Paste!$A$3:$H$933, 3, FALSE)</f>
        <v>1.9014814814814813</v>
      </c>
      <c r="J814" s="71">
        <f t="shared" si="12"/>
        <v>1.1348851851851856</v>
      </c>
      <c r="K814" s="71">
        <f>VLOOKUP($B814, Paste!$A$3:$H$933, 4, FALSE)</f>
        <v>3.0363666666666669</v>
      </c>
      <c r="L814" s="11" t="str">
        <f>IF(ISBLANK(VLOOKUP(B814, 'SOG&amp;PlusMinus'!$B$7:$E$912, 3, FALSE)), "", VLOOKUP(B814,'SOG&amp;PlusMinus'!$B$7:$E$912, 3, FALSE))</f>
        <v>C</v>
      </c>
      <c r="M814" s="11" t="str">
        <f>IF(ISBLANK(VLOOKUP(B814, 'SOG&amp;PlusMinus'!$B$7:$E$912, 4, FALSE)), "", VLOOKUP(B814, 'SOG&amp;PlusMinus'!$B$7:$E$912, 4, FALSE))</f>
        <v/>
      </c>
      <c r="N814" s="71">
        <f>VLOOKUP($B814, Paste!$A$3:$H$933, 5, FALSE)</f>
        <v>8.3333333333333339</v>
      </c>
      <c r="O814" s="11">
        <f>IF(ISERROR(VLOOKUP(B814, Paste!$AB$3:$AE$2349, 3, FALSE)), "", VLOOKUP(B814, Paste!$AB$3:$AE$2349, 3, FALSE))</f>
        <v>24</v>
      </c>
      <c r="P814" s="11">
        <f>IF(ISERROR(VLOOKUP(B814, Paste!$AB$3:$AC$2343, 2, FALSE)), "", VLOOKUP(B814, Paste!$AB$3:$AC$2343, 2, FALSE))</f>
        <v>18</v>
      </c>
      <c r="Q814" s="11">
        <f>IF(ISERROR(VLOOKUP(B814, Paste!$AB$3:$AE$2349, 4, FALSE)), "", VLOOKUP(B814, Paste!$AB$3:$AE$2349, 4, FALSE))</f>
        <v>20</v>
      </c>
      <c r="R814" s="11" t="str">
        <f>IF(ISERROR(VLOOKUP(B814, Paste!$N$3:$N$250, 1, FALSE)), "", VLOOKUP(B814, Paste!$N$3:$O$250, 2, FALSE))</f>
        <v/>
      </c>
      <c r="S814" s="27">
        <f>VLOOKUP($B814, Paste!$W$3:$Z$10064, IF($H$4="Cap Hit",3, IF($H$4="AAV", 4, 2)), FALSE)</f>
        <v>0.95</v>
      </c>
      <c r="T814" s="11" t="str">
        <f>IF(ISERROR(VLOOKUP(B814, Paste!$Q$3:$Q$245, 1, FALSE)), "", VLOOKUP(B814, Paste!$Q$3:$R$245, 2, FALSE))</f>
        <v/>
      </c>
      <c r="U814" s="18" t="str">
        <f>IF(VLOOKUP(B814, 'Points&amp;Potential'!$B$7:$O$943, 14, FALSE)=0, "", VLOOKUP(B814, 'Points&amp;Potential'!$B$7:$O$943, 14, FALSE))</f>
        <v/>
      </c>
      <c r="V814" s="7" t="str">
        <f>IF(ISERROR(VLOOKUP(B814, Paste!$T$3:$T$1045, 1, FALSE)), "", VLOOKUP(B814, Paste!$T$3:$U$1144, 2, FALSE))</f>
        <v>Y</v>
      </c>
    </row>
    <row r="815" spans="1:22">
      <c r="A815" s="11">
        <v>809</v>
      </c>
      <c r="B815" s="67" t="s">
        <v>839</v>
      </c>
      <c r="C815" s="11">
        <f>VLOOKUP(B815, Paste!$AG$3:$AH$2083, 2, FALSE)</f>
        <v>26.3</v>
      </c>
      <c r="D815" s="11" t="str">
        <f>VLOOKUP($B815, Paste!$A$3:$H$933, 6, FALSE)</f>
        <v>LW</v>
      </c>
      <c r="E815" s="11" t="str">
        <f>IFERROR(VLOOKUP($B815, Paste!$J$3:$L$933, 3, FALSE), "")</f>
        <v/>
      </c>
      <c r="F815" s="11" t="str">
        <f>IFERROR(VLOOKUP($B815, Paste!$J$3:$L$933, 2, FALSE), "")</f>
        <v/>
      </c>
      <c r="G815" s="11" t="str">
        <f>VLOOKUP($B815, Paste!$A$3:$H$933, 8, FALSE)</f>
        <v>SEA</v>
      </c>
      <c r="H815" s="71">
        <f>VLOOKUP($B815, Paste!$A$3:$H$933, 2, FALSE)</f>
        <v>32</v>
      </c>
      <c r="I815" s="71">
        <f>VLOOKUP($B815, Paste!$A$3:$H$933, 3, FALSE)</f>
        <v>1.2676014612848616</v>
      </c>
      <c r="J815" s="71">
        <f t="shared" si="12"/>
        <v>1.7563985387151388</v>
      </c>
      <c r="K815" s="71">
        <f>VLOOKUP($B815, Paste!$A$3:$H$933, 4, FALSE)</f>
        <v>3.0240000000000005</v>
      </c>
      <c r="L815" s="11" t="str">
        <f>IF(ISBLANK(VLOOKUP(B815, 'SOG&amp;PlusMinus'!$B$7:$E$912, 3, FALSE)), "", VLOOKUP(B815,'SOG&amp;PlusMinus'!$B$7:$E$912, 3, FALSE))</f>
        <v>C</v>
      </c>
      <c r="M815" s="11" t="str">
        <f>IF(ISBLANK(VLOOKUP(B815, 'SOG&amp;PlusMinus'!$B$7:$E$912, 4, FALSE)), "", VLOOKUP(B815, 'SOG&amp;PlusMinus'!$B$7:$E$912, 4, FALSE))</f>
        <v/>
      </c>
      <c r="N815" s="71">
        <f>VLOOKUP($B815, Paste!$A$3:$H$933, 5, FALSE)</f>
        <v>73.599999999999994</v>
      </c>
      <c r="O815" s="11">
        <f>IF(ISERROR(VLOOKUP(B815, Paste!$AB$3:$AE$2349, 3, FALSE)), "", VLOOKUP(B815, Paste!$AB$3:$AE$2349, 3, FALSE))</f>
        <v>52</v>
      </c>
      <c r="P815" s="11">
        <f>IF(ISERROR(VLOOKUP(B815, Paste!$AB$3:$AC$2343, 2, FALSE)), "", VLOOKUP(B815, Paste!$AB$3:$AC$2343, 2, FALSE))</f>
        <v>10</v>
      </c>
      <c r="Q815" s="11">
        <f>IF(ISERROR(VLOOKUP(B815, Paste!$AB$3:$AE$2349, 4, FALSE)), "", VLOOKUP(B815, Paste!$AB$3:$AE$2349, 4, FALSE))</f>
        <v>19</v>
      </c>
      <c r="R815" s="11" t="str">
        <f>IF(ISERROR(VLOOKUP(B815, Paste!$N$3:$N$250, 1, FALSE)), "", VLOOKUP(B815, Paste!$N$3:$O$250, 2, FALSE))</f>
        <v/>
      </c>
      <c r="S815" s="27">
        <f>VLOOKUP($B815, Paste!$W$3:$Z$10064, IF($H$4="Cap Hit",3, IF($H$4="AAV", 4, 2)), FALSE)</f>
        <v>1.25</v>
      </c>
      <c r="T815" s="11" t="str">
        <f>IF(ISERROR(VLOOKUP(B815, Paste!$Q$3:$Q$245, 1, FALSE)), "", VLOOKUP(B815, Paste!$Q$3:$R$245, 2, FALSE))</f>
        <v/>
      </c>
      <c r="U815" s="18" t="str">
        <f>IF(VLOOKUP(B815, 'Points&amp;Potential'!$B$7:$O$943, 14, FALSE)=0, "", VLOOKUP(B815, 'Points&amp;Potential'!$B$7:$O$943, 14, FALSE))</f>
        <v/>
      </c>
      <c r="V815" s="7" t="str">
        <f>IF(ISERROR(VLOOKUP(B815, Paste!$T$3:$T$1045, 1, FALSE)), "", VLOOKUP(B815, Paste!$T$3:$U$1144, 2, FALSE))</f>
        <v/>
      </c>
    </row>
    <row r="816" spans="1:22">
      <c r="A816" s="11">
        <v>810</v>
      </c>
      <c r="B816" s="67" t="s">
        <v>840</v>
      </c>
      <c r="C816" s="11">
        <f>VLOOKUP(B816, Paste!$AG$3:$AH$2083, 2, FALSE)</f>
        <v>31.9</v>
      </c>
      <c r="D816" s="11" t="str">
        <f>VLOOKUP($B816, Paste!$A$3:$H$933, 6, FALSE)</f>
        <v>LW</v>
      </c>
      <c r="E816" s="11" t="str">
        <f>IFERROR(VLOOKUP($B816, Paste!$J$3:$L$933, 3, FALSE), "")</f>
        <v/>
      </c>
      <c r="F816" s="11" t="str">
        <f>IFERROR(VLOOKUP($B816, Paste!$J$3:$L$933, 2, FALSE), "")</f>
        <v/>
      </c>
      <c r="G816" s="11" t="str">
        <f>VLOOKUP($B816, Paste!$A$3:$H$933, 8, FALSE)</f>
        <v>UTA</v>
      </c>
      <c r="H816" s="71">
        <f>VLOOKUP($B816, Paste!$A$3:$H$933, 2, FALSE)</f>
        <v>33</v>
      </c>
      <c r="I816" s="71">
        <f>VLOOKUP($B816, Paste!$A$3:$H$933, 3, FALSE)</f>
        <v>2.5393785316465771</v>
      </c>
      <c r="J816" s="71">
        <f t="shared" si="12"/>
        <v>0.40865584335342264</v>
      </c>
      <c r="K816" s="71">
        <f>VLOOKUP($B816, Paste!$A$3:$H$933, 4, FALSE)</f>
        <v>2.9480343749999998</v>
      </c>
      <c r="L816" s="11" t="str">
        <f>IF(ISBLANK(VLOOKUP(B816, 'SOG&amp;PlusMinus'!$B$7:$E$912, 3, FALSE)), "", VLOOKUP(B816,'SOG&amp;PlusMinus'!$B$7:$E$912, 3, FALSE))</f>
        <v>C</v>
      </c>
      <c r="M816" s="11" t="str">
        <f>IF(ISBLANK(VLOOKUP(B816, 'SOG&amp;PlusMinus'!$B$7:$E$912, 4, FALSE)), "", VLOOKUP(B816, 'SOG&amp;PlusMinus'!$B$7:$E$912, 4, FALSE))</f>
        <v/>
      </c>
      <c r="N816" s="71">
        <f>VLOOKUP($B816, Paste!$A$3:$H$933, 5, FALSE)</f>
        <v>57.574468085106389</v>
      </c>
      <c r="O816" s="11">
        <f>IF(ISERROR(VLOOKUP(B816, Paste!$AB$3:$AE$2349, 3, FALSE)), "", VLOOKUP(B816, Paste!$AB$3:$AE$2349, 3, FALSE))</f>
        <v>102</v>
      </c>
      <c r="P816" s="11">
        <f>IF(ISERROR(VLOOKUP(B816, Paste!$AB$3:$AC$2343, 2, FALSE)), "", VLOOKUP(B816, Paste!$AB$3:$AC$2343, 2, FALSE))</f>
        <v>13</v>
      </c>
      <c r="Q816" s="11">
        <f>IF(ISERROR(VLOOKUP(B816, Paste!$AB$3:$AE$2349, 4, FALSE)), "", VLOOKUP(B816, Paste!$AB$3:$AE$2349, 4, FALSE))</f>
        <v>26</v>
      </c>
      <c r="R816" s="11" t="str">
        <f>IF(ISERROR(VLOOKUP(B816, Paste!$N$3:$N$250, 1, FALSE)), "", VLOOKUP(B816, Paste!$N$3:$O$250, 2, FALSE))</f>
        <v/>
      </c>
      <c r="S816" s="27">
        <f>VLOOKUP($B816, Paste!$W$3:$Z$10064, IF($H$4="Cap Hit",3, IF($H$4="AAV", 4, 2)), FALSE)</f>
        <v>1</v>
      </c>
      <c r="T816" s="11"/>
      <c r="U816" s="18" t="str">
        <f>IF(VLOOKUP(B816, 'Points&amp;Potential'!$B$7:$O$943, 14, FALSE)=0, "", VLOOKUP(B816, 'Points&amp;Potential'!$B$7:$O$943, 14, FALSE))</f>
        <v/>
      </c>
      <c r="V816" s="7" t="str">
        <f>IF(ISERROR(VLOOKUP(B816, Paste!$T$3:$T$1045, 1, FALSE)), "", VLOOKUP(B816, Paste!$T$3:$U$1144, 2, FALSE))</f>
        <v/>
      </c>
    </row>
    <row r="817" spans="1:22">
      <c r="A817" s="11">
        <v>811</v>
      </c>
      <c r="B817" s="67" t="s">
        <v>841</v>
      </c>
      <c r="C817" s="11">
        <f>VLOOKUP(B817, Paste!$AG$3:$AH$2083, 2, FALSE)</f>
        <v>34.299999999999997</v>
      </c>
      <c r="D817" s="11" t="str">
        <f>VLOOKUP($B817, Paste!$A$3:$H$933, 6, FALSE)</f>
        <v>RD</v>
      </c>
      <c r="E817" s="11" t="str">
        <f>IFERROR(VLOOKUP($B817, Paste!$J$3:$L$933, 3, FALSE), "")</f>
        <v/>
      </c>
      <c r="F817" s="11" t="str">
        <f>IFERROR(VLOOKUP($B817, Paste!$J$3:$L$933, 2, FALSE), "")</f>
        <v/>
      </c>
      <c r="G817" s="11" t="str">
        <f>VLOOKUP($B817, Paste!$A$3:$H$933, 8, FALSE)</f>
        <v>FLA</v>
      </c>
      <c r="H817" s="71">
        <f>VLOOKUP($B817, Paste!$A$3:$H$933, 2, FALSE)</f>
        <v>20</v>
      </c>
      <c r="I817" s="71">
        <f>VLOOKUP($B817, Paste!$A$3:$H$933, 3, FALSE)</f>
        <v>1.3942170240415854</v>
      </c>
      <c r="J817" s="71">
        <f t="shared" si="12"/>
        <v>1.5415567259584146</v>
      </c>
      <c r="K817" s="71">
        <f>VLOOKUP($B817, Paste!$A$3:$H$933, 4, FALSE)</f>
        <v>2.9357737500000001</v>
      </c>
      <c r="L817" s="11" t="str">
        <f>IF(ISBLANK(VLOOKUP(B817, 'SOG&amp;PlusMinus'!$B$7:$E$912, 3, FALSE)), "", VLOOKUP(B817,'SOG&amp;PlusMinus'!$B$7:$E$912, 3, FALSE))</f>
        <v>C</v>
      </c>
      <c r="M817" s="11" t="str">
        <f>IF(ISBLANK(VLOOKUP(B817, 'SOG&amp;PlusMinus'!$B$7:$E$912, 4, FALSE)), "", VLOOKUP(B817, 'SOG&amp;PlusMinus'!$B$7:$E$912, 4, FALSE))</f>
        <v/>
      </c>
      <c r="N817" s="71">
        <f>VLOOKUP($B817, Paste!$A$3:$H$933, 5, FALSE)</f>
        <v>17</v>
      </c>
      <c r="O817" s="11">
        <f>IF(ISERROR(VLOOKUP(B817, Paste!$AB$3:$AE$2349, 3, FALSE)), "", VLOOKUP(B817, Paste!$AB$3:$AE$2349, 3, FALSE))</f>
        <v>33</v>
      </c>
      <c r="P817" s="11">
        <f>IF(ISERROR(VLOOKUP(B817, Paste!$AB$3:$AC$2343, 2, FALSE)), "", VLOOKUP(B817, Paste!$AB$3:$AC$2343, 2, FALSE))</f>
        <v>28</v>
      </c>
      <c r="Q817" s="11">
        <f>IF(ISERROR(VLOOKUP(B817, Paste!$AB$3:$AE$2349, 4, FALSE)), "", VLOOKUP(B817, Paste!$AB$3:$AE$2349, 4, FALSE))</f>
        <v>22</v>
      </c>
      <c r="R817" s="11" t="str">
        <f>IF(ISERROR(VLOOKUP(B817, Paste!$N$3:$N$250, 1, FALSE)), "", VLOOKUP(B817, Paste!$N$3:$O$250, 2, FALSE))</f>
        <v/>
      </c>
      <c r="S817" s="27">
        <f>VLOOKUP($B817, Paste!$W$3:$Z$10064, IF($H$4="Cap Hit",3, IF($H$4="AAV", 4, 2)), FALSE)</f>
        <v>0.875</v>
      </c>
      <c r="T817" s="11" t="str">
        <f>IF(ISERROR(VLOOKUP(B817, Paste!$Q$3:$Q$245, 1, FALSE)), "", VLOOKUP(B817, Paste!$Q$3:$R$245, 2, FALSE))</f>
        <v/>
      </c>
      <c r="U817" s="18" t="str">
        <f>IF(VLOOKUP(B817, 'Points&amp;Potential'!$B$7:$O$943, 14, FALSE)=0, "", VLOOKUP(B817, 'Points&amp;Potential'!$B$7:$O$943, 14, FALSE))</f>
        <v/>
      </c>
      <c r="V817" s="7" t="str">
        <f>IF(ISERROR(VLOOKUP(B817, Paste!$T$3:$T$1045, 1, FALSE)), "", VLOOKUP(B817, Paste!$T$3:$U$1144, 2, FALSE))</f>
        <v/>
      </c>
    </row>
    <row r="818" spans="1:22">
      <c r="A818" s="11">
        <v>812</v>
      </c>
      <c r="B818" s="67" t="s">
        <v>842</v>
      </c>
      <c r="C818" s="11">
        <f>VLOOKUP(B818, Paste!$AG$3:$AH$2083, 2, FALSE)</f>
        <v>24.1</v>
      </c>
      <c r="D818" s="11" t="str">
        <f>VLOOKUP($B818, Paste!$A$3:$H$933, 6, FALSE)</f>
        <v>LD</v>
      </c>
      <c r="E818" s="11" t="str">
        <f>IFERROR(VLOOKUP($B818, Paste!$J$3:$L$933, 3, FALSE), "")</f>
        <v/>
      </c>
      <c r="F818" s="11" t="str">
        <f>IFERROR(VLOOKUP($B818, Paste!$J$3:$L$933, 2, FALSE), "")</f>
        <v/>
      </c>
      <c r="G818" s="11" t="str">
        <f>VLOOKUP($B818, Paste!$A$3:$H$933, 8, FALSE)</f>
        <v>MIN</v>
      </c>
      <c r="H818" s="71">
        <f>VLOOKUP($B818, Paste!$A$3:$H$933, 2, FALSE)</f>
        <v>17</v>
      </c>
      <c r="I818" s="71">
        <f>VLOOKUP($B818, Paste!$A$3:$H$933, 3, FALSE)</f>
        <v>1.262309027777778</v>
      </c>
      <c r="J818" s="71">
        <f t="shared" si="12"/>
        <v>1.6518522222222223</v>
      </c>
      <c r="K818" s="71">
        <f>VLOOKUP($B818, Paste!$A$3:$H$933, 4, FALSE)</f>
        <v>2.9141612500000003</v>
      </c>
      <c r="L818" s="11" t="str">
        <f>IF(ISBLANK(VLOOKUP(B818, 'SOG&amp;PlusMinus'!$B$7:$E$912, 3, FALSE)), "", VLOOKUP(B818,'SOG&amp;PlusMinus'!$B$7:$E$912, 3, FALSE))</f>
        <v>C</v>
      </c>
      <c r="M818" s="11" t="str">
        <f>IF(ISBLANK(VLOOKUP(B818, 'SOG&amp;PlusMinus'!$B$7:$E$912, 4, FALSE)), "", VLOOKUP(B818, 'SOG&amp;PlusMinus'!$B$7:$E$912, 4, FALSE))</f>
        <v/>
      </c>
      <c r="N818" s="71">
        <f>VLOOKUP($B818, Paste!$A$3:$H$933, 5, FALSE)</f>
        <v>2.2666666666666666</v>
      </c>
      <c r="O818" s="11">
        <f>IF(ISERROR(VLOOKUP(B818, Paste!$AB$3:$AE$2349, 3, FALSE)), "", VLOOKUP(B818, Paste!$AB$3:$AE$2349, 3, FALSE))</f>
        <v>11</v>
      </c>
      <c r="P818" s="11">
        <f>IF(ISERROR(VLOOKUP(B818, Paste!$AB$3:$AC$2343, 2, FALSE)), "", VLOOKUP(B818, Paste!$AB$3:$AC$2343, 2, FALSE))</f>
        <v>22</v>
      </c>
      <c r="Q818" s="11">
        <f>IF(ISERROR(VLOOKUP(B818, Paste!$AB$3:$AE$2349, 4, FALSE)), "", VLOOKUP(B818, Paste!$AB$3:$AE$2349, 4, FALSE))</f>
        <v>14</v>
      </c>
      <c r="R818" s="11" t="str">
        <f>IF(ISERROR(VLOOKUP(B818, Paste!$N$3:$N$250, 1, FALSE)), "", VLOOKUP(B818, Paste!$N$3:$O$250, 2, FALSE))</f>
        <v/>
      </c>
      <c r="S818" s="27">
        <f>VLOOKUP($B818, Paste!$W$3:$Z$10064, IF($H$4="Cap Hit",3, IF($H$4="AAV", 4, 2)), FALSE)</f>
        <v>0.9</v>
      </c>
      <c r="T818" s="11" t="str">
        <f>IF(ISERROR(VLOOKUP(B818, Paste!$Q$3:$Q$245, 1, FALSE)), "", VLOOKUP(B818, Paste!$Q$3:$R$245, 2, FALSE))</f>
        <v/>
      </c>
      <c r="U818" s="18" t="str">
        <f>IF(VLOOKUP(B818, 'Points&amp;Potential'!$B$7:$O$943, 14, FALSE)=0, "", VLOOKUP(B818, 'Points&amp;Potential'!$B$7:$O$943, 14, FALSE))</f>
        <v/>
      </c>
      <c r="V818" s="7" t="str">
        <f>IF(ISERROR(VLOOKUP(B818, Paste!$T$3:$T$1045, 1, FALSE)), "", VLOOKUP(B818, Paste!$T$3:$U$1144, 2, FALSE))</f>
        <v/>
      </c>
    </row>
    <row r="819" spans="1:22">
      <c r="A819" s="11">
        <v>813</v>
      </c>
      <c r="B819" s="67" t="s">
        <v>843</v>
      </c>
      <c r="C819" s="11">
        <f>VLOOKUP(B819, Paste!$AG$3:$AH$2083, 2, FALSE)</f>
        <v>24.1</v>
      </c>
      <c r="D819" s="11" t="str">
        <f>VLOOKUP($B819, Paste!$A$3:$H$933, 6, FALSE)</f>
        <v>RD</v>
      </c>
      <c r="E819" s="11" t="str">
        <f>IFERROR(VLOOKUP($B819, Paste!$J$3:$L$933, 3, FALSE), "")</f>
        <v/>
      </c>
      <c r="F819" s="11" t="str">
        <f>IFERROR(VLOOKUP($B819, Paste!$J$3:$L$933, 2, FALSE), "")</f>
        <v/>
      </c>
      <c r="G819" s="11" t="str">
        <f>VLOOKUP($B819, Paste!$A$3:$H$933, 8, FALSE)</f>
        <v>VAN</v>
      </c>
      <c r="H819" s="71">
        <f>VLOOKUP($B819, Paste!$A$3:$H$933, 2, FALSE)</f>
        <v>17</v>
      </c>
      <c r="I819" s="71">
        <f>VLOOKUP($B819, Paste!$A$3:$H$933, 3, FALSE)</f>
        <v>0.44274359484932968</v>
      </c>
      <c r="J819" s="71">
        <f t="shared" si="12"/>
        <v>2.4524036273728926</v>
      </c>
      <c r="K819" s="71">
        <f>VLOOKUP($B819, Paste!$A$3:$H$933, 4, FALSE)</f>
        <v>2.8951472222222225</v>
      </c>
      <c r="L819" s="11" t="str">
        <f>IF(ISBLANK(VLOOKUP(B819, 'SOG&amp;PlusMinus'!$B$7:$E$912, 3, FALSE)), "", VLOOKUP(B819,'SOG&amp;PlusMinus'!$B$7:$E$912, 3, FALSE))</f>
        <v>C</v>
      </c>
      <c r="M819" s="11" t="str">
        <f>IF(ISBLANK(VLOOKUP(B819, 'SOG&amp;PlusMinus'!$B$7:$E$912, 4, FALSE)), "", VLOOKUP(B819, 'SOG&amp;PlusMinus'!$B$7:$E$912, 4, FALSE))</f>
        <v/>
      </c>
      <c r="N819" s="71">
        <f>VLOOKUP($B819, Paste!$A$3:$H$933, 5, FALSE)</f>
        <v>3.5030303030303029</v>
      </c>
      <c r="O819" s="11">
        <f>IF(ISERROR(VLOOKUP(B819, Paste!$AB$3:$AE$2349, 3, FALSE)), "", VLOOKUP(B819, Paste!$AB$3:$AE$2349, 3, FALSE))</f>
        <v>22</v>
      </c>
      <c r="P819" s="11">
        <f>IF(ISERROR(VLOOKUP(B819, Paste!$AB$3:$AC$2343, 2, FALSE)), "", VLOOKUP(B819, Paste!$AB$3:$AC$2343, 2, FALSE))</f>
        <v>21</v>
      </c>
      <c r="Q819" s="11">
        <f>IF(ISERROR(VLOOKUP(B819, Paste!$AB$3:$AE$2349, 4, FALSE)), "", VLOOKUP(B819, Paste!$AB$3:$AE$2349, 4, FALSE))</f>
        <v>12</v>
      </c>
      <c r="R819" s="11" t="str">
        <f>IF(ISERROR(VLOOKUP(B819, Paste!$N$3:$N$250, 1, FALSE)), "", VLOOKUP(B819, Paste!$N$3:$O$250, 2, FALSE))</f>
        <v/>
      </c>
      <c r="S819" s="27">
        <f>VLOOKUP($B819, Paste!$W$3:$Z$10064, IF($H$4="Cap Hit",3, IF($H$4="AAV", 4, 2)), FALSE)</f>
        <v>1</v>
      </c>
      <c r="T819" s="11" t="str">
        <f>IF(ISERROR(VLOOKUP(B819, Paste!$Q$3:$Q$245, 1, FALSE)), "", VLOOKUP(B819, Paste!$Q$3:$R$245, 2, FALSE))</f>
        <v/>
      </c>
      <c r="U819" s="18" t="str">
        <f>IF(VLOOKUP(B819, 'Points&amp;Potential'!$B$7:$O$943, 14, FALSE)=0, "", VLOOKUP(B819, 'Points&amp;Potential'!$B$7:$O$943, 14, FALSE))</f>
        <v/>
      </c>
      <c r="V819" s="7" t="str">
        <f>IF(ISERROR(VLOOKUP(B819, Paste!$T$3:$T$1045, 1, FALSE)), "", VLOOKUP(B819, Paste!$T$3:$U$1144, 2, FALSE))</f>
        <v/>
      </c>
    </row>
    <row r="820" spans="1:22">
      <c r="A820" s="11">
        <v>814</v>
      </c>
      <c r="B820" s="67" t="s">
        <v>844</v>
      </c>
      <c r="C820" s="11">
        <f>VLOOKUP(B820, Paste!$AG$3:$AH$2083, 2, FALSE)</f>
        <v>26</v>
      </c>
      <c r="D820" s="11" t="str">
        <f>VLOOKUP($B820, Paste!$A$3:$H$933, 6, FALSE)</f>
        <v>RD</v>
      </c>
      <c r="E820" s="11" t="str">
        <f>IFERROR(VLOOKUP($B820, Paste!$J$3:$L$933, 3, FALSE), "")</f>
        <v/>
      </c>
      <c r="F820" s="11" t="str">
        <f>IFERROR(VLOOKUP($B820, Paste!$J$3:$L$933, 2, FALSE), "")</f>
        <v/>
      </c>
      <c r="G820" s="11" t="str">
        <f>VLOOKUP($B820, Paste!$A$3:$H$933, 8, FALSE)</f>
        <v>NYI</v>
      </c>
      <c r="H820" s="71">
        <f>VLOOKUP($B820, Paste!$A$3:$H$933, 2, FALSE)</f>
        <v>26</v>
      </c>
      <c r="I820" s="71">
        <f>VLOOKUP($B820, Paste!$A$3:$H$933, 3, FALSE)</f>
        <v>1.1764860426929393</v>
      </c>
      <c r="J820" s="71">
        <f t="shared" si="12"/>
        <v>1.6476917350848381</v>
      </c>
      <c r="K820" s="71">
        <f>VLOOKUP($B820, Paste!$A$3:$H$933, 4, FALSE)</f>
        <v>2.8241777777777775</v>
      </c>
      <c r="L820" s="11" t="str">
        <f>IF(ISBLANK(VLOOKUP(B820, 'SOG&amp;PlusMinus'!$B$7:$E$912, 3, FALSE)), "", VLOOKUP(B820,'SOG&amp;PlusMinus'!$B$7:$E$912, 3, FALSE))</f>
        <v>C</v>
      </c>
      <c r="M820" s="11" t="str">
        <f>IF(ISBLANK(VLOOKUP(B820, 'SOG&amp;PlusMinus'!$B$7:$E$912, 4, FALSE)), "", VLOOKUP(B820, 'SOG&amp;PlusMinus'!$B$7:$E$912, 4, FALSE))</f>
        <v/>
      </c>
      <c r="N820" s="71">
        <f>VLOOKUP($B820, Paste!$A$3:$H$933, 5, FALSE)</f>
        <v>10.4</v>
      </c>
      <c r="O820" s="11">
        <f>IF(ISERROR(VLOOKUP(B820, Paste!$AB$3:$AE$2349, 3, FALSE)), "", VLOOKUP(B820, Paste!$AB$3:$AE$2349, 3, FALSE))</f>
        <v>20</v>
      </c>
      <c r="P820" s="11">
        <f>IF(ISERROR(VLOOKUP(B820, Paste!$AB$3:$AC$2343, 2, FALSE)), "", VLOOKUP(B820, Paste!$AB$3:$AC$2343, 2, FALSE))</f>
        <v>25</v>
      </c>
      <c r="Q820" s="11">
        <f>IF(ISERROR(VLOOKUP(B820, Paste!$AB$3:$AE$2349, 4, FALSE)), "", VLOOKUP(B820, Paste!$AB$3:$AE$2349, 4, FALSE))</f>
        <v>18</v>
      </c>
      <c r="R820" s="11" t="str">
        <f>IF(ISERROR(VLOOKUP(B820, Paste!$N$3:$N$250, 1, FALSE)), "", VLOOKUP(B820, Paste!$N$3:$O$250, 2, FALSE))</f>
        <v/>
      </c>
      <c r="S820" s="27">
        <f>VLOOKUP($B820, Paste!$W$3:$Z$10064, IF($H$4="Cap Hit",3, IF($H$4="AAV", 4, 2)), FALSE)</f>
        <v>0.85</v>
      </c>
      <c r="T820" s="11" t="str">
        <f>IF(ISERROR(VLOOKUP(B820, Paste!$Q$3:$Q$245, 1, FALSE)), "", VLOOKUP(B820, Paste!$Q$3:$R$245, 2, FALSE))</f>
        <v/>
      </c>
      <c r="U820" s="18" t="str">
        <f>IF(VLOOKUP(B820, 'Points&amp;Potential'!$B$7:$O$943, 14, FALSE)=0, "", VLOOKUP(B820, 'Points&amp;Potential'!$B$7:$O$943, 14, FALSE))</f>
        <v/>
      </c>
      <c r="V820" s="7" t="str">
        <f>IF(ISERROR(VLOOKUP(B820, Paste!$T$3:$T$1045, 1, FALSE)), "", VLOOKUP(B820, Paste!$T$3:$U$1144, 2, FALSE))</f>
        <v/>
      </c>
    </row>
    <row r="821" spans="1:22">
      <c r="A821" s="11">
        <v>815</v>
      </c>
      <c r="B821" s="67" t="s">
        <v>845</v>
      </c>
      <c r="C821" s="11">
        <f>VLOOKUP(B821, Paste!$AG$3:$AH$2083, 2, FALSE)</f>
        <v>26.8</v>
      </c>
      <c r="D821" s="11" t="str">
        <f>VLOOKUP($B821, Paste!$A$3:$H$933, 6, FALSE)</f>
        <v>LD</v>
      </c>
      <c r="E821" s="11" t="str">
        <f>IFERROR(VLOOKUP($B821, Paste!$J$3:$L$933, 3, FALSE), "")</f>
        <v/>
      </c>
      <c r="F821" s="11" t="str">
        <f>IFERROR(VLOOKUP($B821, Paste!$J$3:$L$933, 2, FALSE), "")</f>
        <v/>
      </c>
      <c r="G821" s="11" t="str">
        <f>VLOOKUP($B821, Paste!$A$3:$H$933, 8, FALSE)</f>
        <v>CBJ</v>
      </c>
      <c r="H821" s="71">
        <f>VLOOKUP($B821, Paste!$A$3:$H$933, 2, FALSE)</f>
        <v>34</v>
      </c>
      <c r="I821" s="71">
        <f>VLOOKUP($B821, Paste!$A$3:$H$933, 3, FALSE)</f>
        <v>0.13805874840357601</v>
      </c>
      <c r="J821" s="71">
        <f t="shared" si="12"/>
        <v>2.6604642515964243</v>
      </c>
      <c r="K821" s="71">
        <f>VLOOKUP($B821, Paste!$A$3:$H$933, 4, FALSE)</f>
        <v>2.7985230000000003</v>
      </c>
      <c r="L821" s="11" t="str">
        <f>IF(ISBLANK(VLOOKUP(B821, 'SOG&amp;PlusMinus'!$B$7:$E$912, 3, FALSE)), "", VLOOKUP(B821,'SOG&amp;PlusMinus'!$B$7:$E$912, 3, FALSE))</f>
        <v>C</v>
      </c>
      <c r="M821" s="11" t="str">
        <f>IF(ISBLANK(VLOOKUP(B821, 'SOG&amp;PlusMinus'!$B$7:$E$912, 4, FALSE)), "", VLOOKUP(B821, 'SOG&amp;PlusMinus'!$B$7:$E$912, 4, FALSE))</f>
        <v/>
      </c>
      <c r="N821" s="71">
        <f>VLOOKUP($B821, Paste!$A$3:$H$933, 5, FALSE)</f>
        <v>5.9499999999999993</v>
      </c>
      <c r="O821" s="11">
        <f>IF(ISERROR(VLOOKUP(B821, Paste!$AB$3:$AE$2349, 3, FALSE)), "", VLOOKUP(B821, Paste!$AB$3:$AE$2349, 3, FALSE))</f>
        <v>25</v>
      </c>
      <c r="P821" s="11">
        <f>IF(ISERROR(VLOOKUP(B821, Paste!$AB$3:$AC$2343, 2, FALSE)), "", VLOOKUP(B821, Paste!$AB$3:$AC$2343, 2, FALSE))</f>
        <v>30</v>
      </c>
      <c r="Q821" s="11">
        <f>IF(ISERROR(VLOOKUP(B821, Paste!$AB$3:$AE$2349, 4, FALSE)), "", VLOOKUP(B821, Paste!$AB$3:$AE$2349, 4, FALSE))</f>
        <v>27</v>
      </c>
      <c r="R821" s="11" t="str">
        <f>IF(ISERROR(VLOOKUP(B821, Paste!$N$3:$N$250, 1, FALSE)), "", VLOOKUP(B821, Paste!$N$3:$O$250, 2, FALSE))</f>
        <v/>
      </c>
      <c r="S821" s="27">
        <f>VLOOKUP($B821, Paste!$W$3:$Z$10064, IF($H$4="Cap Hit",3, IF($H$4="AAV", 4, 2)), FALSE)</f>
        <v>0.97499999999999998</v>
      </c>
      <c r="T821" s="11" t="str">
        <f>IF(ISERROR(VLOOKUP(B821, Paste!$Q$3:$Q$245, 1, FALSE)), "", VLOOKUP(B821, Paste!$Q$3:$R$245, 2, FALSE))</f>
        <v/>
      </c>
      <c r="U821" s="18" t="str">
        <f>IF(VLOOKUP(B821, 'Points&amp;Potential'!$B$7:$O$943, 14, FALSE)=0, "", VLOOKUP(B821, 'Points&amp;Potential'!$B$7:$O$943, 14, FALSE))</f>
        <v/>
      </c>
      <c r="V821" s="7" t="str">
        <f>IF(ISERROR(VLOOKUP(B821, Paste!$T$3:$T$1045, 1, FALSE)), "", VLOOKUP(B821, Paste!$T$3:$U$1144, 2, FALSE))</f>
        <v/>
      </c>
    </row>
    <row r="822" spans="1:22">
      <c r="A822" s="11">
        <v>816</v>
      </c>
      <c r="B822" s="67" t="s">
        <v>846</v>
      </c>
      <c r="C822" s="11">
        <f>VLOOKUP(B822, Paste!$AG$3:$AH$2083, 2, FALSE)</f>
        <v>23</v>
      </c>
      <c r="D822" s="11" t="str">
        <f>VLOOKUP($B822, Paste!$A$3:$H$933, 6, FALSE)</f>
        <v>C</v>
      </c>
      <c r="E822" s="11" t="str">
        <f>IFERROR(VLOOKUP($B822, Paste!$J$3:$L$933, 3, FALSE), "")</f>
        <v/>
      </c>
      <c r="F822" s="11" t="str">
        <f>IFERROR(VLOOKUP($B822, Paste!$J$3:$L$933, 2, FALSE), "")</f>
        <v/>
      </c>
      <c r="G822" s="11" t="str">
        <f>VLOOKUP($B822, Paste!$A$3:$H$933, 8, FALSE)</f>
        <v>VGK</v>
      </c>
      <c r="H822" s="71">
        <f>VLOOKUP($B822, Paste!$A$3:$H$933, 2, FALSE)</f>
        <v>12</v>
      </c>
      <c r="I822" s="71">
        <f>VLOOKUP($B822, Paste!$A$3:$H$933, 3, FALSE)</f>
        <v>0.37706666666666672</v>
      </c>
      <c r="J822" s="71">
        <f t="shared" si="12"/>
        <v>2.3631772357723575</v>
      </c>
      <c r="K822" s="71">
        <f>VLOOKUP($B822, Paste!$A$3:$H$933, 4, FALSE)</f>
        <v>2.7402439024390244</v>
      </c>
      <c r="L822" s="11" t="str">
        <f>IF(ISBLANK(VLOOKUP(B822, 'SOG&amp;PlusMinus'!$B$7:$E$912, 3, FALSE)), "", VLOOKUP(B822,'SOG&amp;PlusMinus'!$B$7:$E$912, 3, FALSE))</f>
        <v>C</v>
      </c>
      <c r="M822" s="11" t="str">
        <f>IF(ISBLANK(VLOOKUP(B822, 'SOG&amp;PlusMinus'!$B$7:$E$912, 4, FALSE)), "", VLOOKUP(B822, 'SOG&amp;PlusMinus'!$B$7:$E$912, 4, FALSE))</f>
        <v/>
      </c>
      <c r="N822" s="71">
        <f>VLOOKUP($B822, Paste!$A$3:$H$933, 5, FALSE)</f>
        <v>6</v>
      </c>
      <c r="O822" s="11">
        <f>IF(ISERROR(VLOOKUP(B822, Paste!$AB$3:$AE$2349, 3, FALSE)), "", VLOOKUP(B822, Paste!$AB$3:$AE$2349, 3, FALSE))</f>
        <v>12</v>
      </c>
      <c r="P822" s="11">
        <f>IF(ISERROR(VLOOKUP(B822, Paste!$AB$3:$AC$2343, 2, FALSE)), "", VLOOKUP(B822, Paste!$AB$3:$AC$2343, 2, FALSE))</f>
        <v>7</v>
      </c>
      <c r="Q822" s="11">
        <f>IF(ISERROR(VLOOKUP(B822, Paste!$AB$3:$AE$2349, 4, FALSE)), "", VLOOKUP(B822, Paste!$AB$3:$AE$2349, 4, FALSE))</f>
        <v>16</v>
      </c>
      <c r="R822" s="11" t="str">
        <f>IF(ISERROR(VLOOKUP(B822, Paste!$N$3:$N$250, 1, FALSE)), "", VLOOKUP(B822, Paste!$N$3:$O$250, 2, FALSE))</f>
        <v/>
      </c>
      <c r="S822" s="27">
        <f>VLOOKUP($B822, Paste!$W$3:$Z$10064, IF($H$4="Cap Hit",3, IF($H$4="AAV", 4, 2)), FALSE)</f>
        <v>0.84499999999999997</v>
      </c>
      <c r="T822" s="11" t="str">
        <f>IF(ISERROR(VLOOKUP(B822, Paste!$Q$3:$Q$245, 1, FALSE)), "", VLOOKUP(B822, Paste!$Q$3:$R$245, 2, FALSE))</f>
        <v/>
      </c>
      <c r="U822" s="18" t="str">
        <f>IF(VLOOKUP(B822, 'Points&amp;Potential'!$B$7:$O$943, 14, FALSE)=0, "", VLOOKUP(B822, 'Points&amp;Potential'!$B$7:$O$943, 14, FALSE))</f>
        <v/>
      </c>
      <c r="V822" s="7" t="str">
        <f>IF(ISERROR(VLOOKUP(B822, Paste!$T$3:$T$1045, 1, FALSE)), "", VLOOKUP(B822, Paste!$T$3:$U$1144, 2, FALSE))</f>
        <v>Y</v>
      </c>
    </row>
    <row r="823" spans="1:22">
      <c r="A823" s="11">
        <v>817</v>
      </c>
      <c r="B823" s="67" t="s">
        <v>847</v>
      </c>
      <c r="C823" s="11">
        <f>VLOOKUP(B823, Paste!$AG$3:$AH$2083, 2, FALSE)</f>
        <v>21.6</v>
      </c>
      <c r="D823" s="11" t="str">
        <f>VLOOKUP($B823, Paste!$A$3:$H$933, 6, FALSE)</f>
        <v>RW</v>
      </c>
      <c r="E823" s="11">
        <f>IFERROR(VLOOKUP($B823, Paste!$J$3:$L$933, 3, FALSE), "")</f>
        <v>40</v>
      </c>
      <c r="F823" s="11">
        <f>IFERROR(VLOOKUP($B823, Paste!$J$3:$L$933, 2, FALSE), "")</f>
        <v>65</v>
      </c>
      <c r="G823" s="11" t="str">
        <f>VLOOKUP($B823, Paste!$A$3:$H$933, 8, FALSE)</f>
        <v>CGY</v>
      </c>
      <c r="H823" s="71">
        <f>VLOOKUP($B823, Paste!$A$3:$H$933, 2, FALSE)</f>
        <v>13</v>
      </c>
      <c r="I823" s="71">
        <f>VLOOKUP($B823, Paste!$A$3:$H$933, 3, FALSE)</f>
        <v>0.5877083333333335</v>
      </c>
      <c r="J823" s="71">
        <f t="shared" si="12"/>
        <v>2.1507416666666668</v>
      </c>
      <c r="K823" s="71">
        <f>VLOOKUP($B823, Paste!$A$3:$H$933, 4, FALSE)</f>
        <v>2.7384500000000003</v>
      </c>
      <c r="L823" s="11" t="str">
        <f>IF(ISBLANK(VLOOKUP(B823, 'SOG&amp;PlusMinus'!$B$7:$E$912, 3, FALSE)), "", VLOOKUP(B823,'SOG&amp;PlusMinus'!$B$7:$E$912, 3, FALSE))</f>
        <v>C</v>
      </c>
      <c r="M823" s="11" t="str">
        <f>IF(ISBLANK(VLOOKUP(B823, 'SOG&amp;PlusMinus'!$B$7:$E$912, 4, FALSE)), "", VLOOKUP(B823, 'SOG&amp;PlusMinus'!$B$7:$E$912, 4, FALSE))</f>
        <v/>
      </c>
      <c r="N823" s="71">
        <f>VLOOKUP($B823, Paste!$A$3:$H$933, 5, FALSE)</f>
        <v>2.4761904761904763</v>
      </c>
      <c r="O823" s="11">
        <f>IF(ISERROR(VLOOKUP(B823, Paste!$AB$3:$AE$2349, 3, FALSE)), "", VLOOKUP(B823, Paste!$AB$3:$AE$2349, 3, FALSE))</f>
        <v>4</v>
      </c>
      <c r="P823" s="11">
        <f>IF(ISERROR(VLOOKUP(B823, Paste!$AB$3:$AC$2343, 2, FALSE)), "", VLOOKUP(B823, Paste!$AB$3:$AC$2343, 2, FALSE))</f>
        <v>6</v>
      </c>
      <c r="Q823" s="11">
        <f>IF(ISERROR(VLOOKUP(B823, Paste!$AB$3:$AE$2349, 4, FALSE)), "", VLOOKUP(B823, Paste!$AB$3:$AE$2349, 4, FALSE))</f>
        <v>16</v>
      </c>
      <c r="R823" s="11" t="str">
        <f>IF(ISERROR(VLOOKUP(B823, Paste!$N$3:$N$250, 1, FALSE)), "", VLOOKUP(B823, Paste!$N$3:$O$250, 2, FALSE))</f>
        <v/>
      </c>
      <c r="S823" s="27">
        <f>VLOOKUP($B823, Paste!$W$3:$Z$10064, IF($H$4="Cap Hit",3, IF($H$4="AAV", 4, 2)), FALSE)</f>
        <v>0.95</v>
      </c>
      <c r="T823" s="11" t="str">
        <f>IF(ISERROR(VLOOKUP(B823, Paste!$Q$3:$Q$245, 1, FALSE)), "", VLOOKUP(B823, Paste!$Q$3:$R$245, 2, FALSE))</f>
        <v/>
      </c>
      <c r="U823" s="18" t="str">
        <f>IF(VLOOKUP(B823, 'Points&amp;Potential'!$B$7:$O$943, 14, FALSE)=0, "", VLOOKUP(B823, 'Points&amp;Potential'!$B$7:$O$943, 14, FALSE))</f>
        <v/>
      </c>
      <c r="V823" s="7" t="str">
        <f>IF(ISERROR(VLOOKUP(B823, Paste!$T$3:$T$1045, 1, FALSE)), "", VLOOKUP(B823, Paste!$T$3:$U$1144, 2, FALSE))</f>
        <v>Y</v>
      </c>
    </row>
    <row r="824" spans="1:22">
      <c r="A824" s="11">
        <v>818</v>
      </c>
      <c r="B824" s="67" t="s">
        <v>848</v>
      </c>
      <c r="C824" s="11">
        <f>VLOOKUP(B824, Paste!$AG$3:$AH$2083, 2, FALSE)</f>
        <v>23.6</v>
      </c>
      <c r="D824" s="11" t="str">
        <f>VLOOKUP($B824, Paste!$A$3:$H$933, 6, FALSE)</f>
        <v>RW</v>
      </c>
      <c r="E824" s="11" t="str">
        <f>IFERROR(VLOOKUP($B824, Paste!$J$3:$L$933, 3, FALSE), "")</f>
        <v/>
      </c>
      <c r="F824" s="11" t="str">
        <f>IFERROR(VLOOKUP($B824, Paste!$J$3:$L$933, 2, FALSE), "")</f>
        <v/>
      </c>
      <c r="G824" s="11" t="str">
        <f>VLOOKUP($B824, Paste!$A$3:$H$933, 8, FALSE)</f>
        <v>OTT</v>
      </c>
      <c r="H824" s="71">
        <f>VLOOKUP($B824, Paste!$A$3:$H$933, 2, FALSE)</f>
        <v>18</v>
      </c>
      <c r="I824" s="71">
        <f>VLOOKUP($B824, Paste!$A$3:$H$933, 3, FALSE)</f>
        <v>1.2656000000000001</v>
      </c>
      <c r="J824" s="71">
        <f t="shared" si="12"/>
        <v>1.4193999999999996</v>
      </c>
      <c r="K824" s="71">
        <f>VLOOKUP($B824, Paste!$A$3:$H$933, 4, FALSE)</f>
        <v>2.6849999999999996</v>
      </c>
      <c r="L824" s="11" t="str">
        <f>IF(ISBLANK(VLOOKUP(B824, 'SOG&amp;PlusMinus'!$B$7:$E$912, 3, FALSE)), "", VLOOKUP(B824,'SOG&amp;PlusMinus'!$B$7:$E$912, 3, FALSE))</f>
        <v>C</v>
      </c>
      <c r="M824" s="11" t="str">
        <f>IF(ISBLANK(VLOOKUP(B824, 'SOG&amp;PlusMinus'!$B$7:$E$912, 4, FALSE)), "", VLOOKUP(B824, 'SOG&amp;PlusMinus'!$B$7:$E$912, 4, FALSE))</f>
        <v/>
      </c>
      <c r="N824" s="71">
        <f>VLOOKUP($B824, Paste!$A$3:$H$933, 5, FALSE)</f>
        <v>0</v>
      </c>
      <c r="O824" s="11">
        <f>IF(ISERROR(VLOOKUP(B824, Paste!$AB$3:$AE$2349, 3, FALSE)), "", VLOOKUP(B824, Paste!$AB$3:$AE$2349, 3, FALSE))</f>
        <v>23</v>
      </c>
      <c r="P824" s="11">
        <f>IF(ISERROR(VLOOKUP(B824, Paste!$AB$3:$AC$2343, 2, FALSE)), "", VLOOKUP(B824, Paste!$AB$3:$AC$2343, 2, FALSE))</f>
        <v>4</v>
      </c>
      <c r="Q824" s="11">
        <f>IF(ISERROR(VLOOKUP(B824, Paste!$AB$3:$AE$2349, 4, FALSE)), "", VLOOKUP(B824, Paste!$AB$3:$AE$2349, 4, FALSE))</f>
        <v>27</v>
      </c>
      <c r="R824" s="11" t="str">
        <f>IF(ISERROR(VLOOKUP(B824, Paste!$N$3:$N$250, 1, FALSE)), "", VLOOKUP(B824, Paste!$N$3:$O$250, 2, FALSE))</f>
        <v/>
      </c>
      <c r="S824" s="27">
        <f>VLOOKUP($B824, Paste!$W$3:$Z$10064, IF($H$4="Cap Hit",3, IF($H$4="AAV", 4, 2)), FALSE)</f>
        <v>0.85</v>
      </c>
      <c r="T824" s="11" t="str">
        <f>IF(ISERROR(VLOOKUP(B824, Paste!$Q$3:$Q$245, 1, FALSE)), "", VLOOKUP(B824, Paste!$Q$3:$R$245, 2, FALSE))</f>
        <v/>
      </c>
      <c r="U824" s="18" t="str">
        <f>IF(VLOOKUP(B824, 'Points&amp;Potential'!$B$7:$O$943, 14, FALSE)=0, "", VLOOKUP(B824, 'Points&amp;Potential'!$B$7:$O$943, 14, FALSE))</f>
        <v/>
      </c>
      <c r="V824" s="7" t="str">
        <f>IF(ISERROR(VLOOKUP(B824, Paste!$T$3:$T$1045, 1, FALSE)), "", VLOOKUP(B824, Paste!$T$3:$U$1144, 2, FALSE))</f>
        <v>Y</v>
      </c>
    </row>
    <row r="825" spans="1:22">
      <c r="A825" s="11">
        <v>819</v>
      </c>
      <c r="B825" s="67" t="s">
        <v>849</v>
      </c>
      <c r="C825" s="11">
        <f>VLOOKUP(B825, Paste!$AG$3:$AH$2083, 2, FALSE)</f>
        <v>22.8</v>
      </c>
      <c r="D825" s="11" t="str">
        <f>VLOOKUP($B825, Paste!$A$3:$H$933, 6, FALSE)</f>
        <v>LD</v>
      </c>
      <c r="E825" s="11" t="str">
        <f>IFERROR(VLOOKUP($B825, Paste!$J$3:$L$933, 3, FALSE), "")</f>
        <v/>
      </c>
      <c r="F825" s="11" t="str">
        <f>IFERROR(VLOOKUP($B825, Paste!$J$3:$L$933, 2, FALSE), "")</f>
        <v/>
      </c>
      <c r="G825" s="11" t="str">
        <f>VLOOKUP($B825, Paste!$A$3:$H$933, 8, FALSE)</f>
        <v>CGY</v>
      </c>
      <c r="H825" s="71">
        <f>VLOOKUP($B825, Paste!$A$3:$H$933, 2, FALSE)</f>
        <v>14</v>
      </c>
      <c r="I825" s="71">
        <f>VLOOKUP($B825, Paste!$A$3:$H$933, 3, FALSE)</f>
        <v>6.5333333333333337E-3</v>
      </c>
      <c r="J825" s="71">
        <f t="shared" si="12"/>
        <v>2.5169666666666668</v>
      </c>
      <c r="K825" s="71">
        <f>VLOOKUP($B825, Paste!$A$3:$H$933, 4, FALSE)</f>
        <v>2.5235000000000003</v>
      </c>
      <c r="L825" s="11" t="str">
        <f>IF(ISBLANK(VLOOKUP(B825, 'SOG&amp;PlusMinus'!$B$7:$E$912, 3, FALSE)), "", VLOOKUP(B825,'SOG&amp;PlusMinus'!$B$7:$E$912, 3, FALSE))</f>
        <v>C</v>
      </c>
      <c r="M825" s="11" t="str">
        <f>IF(ISBLANK(VLOOKUP(B825, 'SOG&amp;PlusMinus'!$B$7:$E$912, 4, FALSE)), "", VLOOKUP(B825, 'SOG&amp;PlusMinus'!$B$7:$E$912, 4, FALSE))</f>
        <v/>
      </c>
      <c r="N825" s="71">
        <f>VLOOKUP($B825, Paste!$A$3:$H$933, 5, FALSE)</f>
        <v>2.333333333333333</v>
      </c>
      <c r="O825" s="11">
        <f>IF(ISERROR(VLOOKUP(B825, Paste!$AB$3:$AE$2349, 3, FALSE)), "", VLOOKUP(B825, Paste!$AB$3:$AE$2349, 3, FALSE))</f>
        <v>7</v>
      </c>
      <c r="P825" s="11">
        <f>IF(ISERROR(VLOOKUP(B825, Paste!$AB$3:$AC$2343, 2, FALSE)), "", VLOOKUP(B825, Paste!$AB$3:$AC$2343, 2, FALSE))</f>
        <v>11</v>
      </c>
      <c r="Q825" s="11">
        <f>IF(ISERROR(VLOOKUP(B825, Paste!$AB$3:$AE$2349, 4, FALSE)), "", VLOOKUP(B825, Paste!$AB$3:$AE$2349, 4, FALSE))</f>
        <v>7</v>
      </c>
      <c r="R825" s="11" t="str">
        <f>IF(ISERROR(VLOOKUP(B825, Paste!$N$3:$N$250, 1, FALSE)), "", VLOOKUP(B825, Paste!$N$3:$O$250, 2, FALSE))</f>
        <v/>
      </c>
      <c r="S825" s="27">
        <f>VLOOKUP($B825, Paste!$W$3:$Z$10064, IF($H$4="Cap Hit",3, IF($H$4="AAV", 4, 2)), FALSE)</f>
        <v>0.95</v>
      </c>
      <c r="T825" s="11" t="str">
        <f>IF(ISERROR(VLOOKUP(B825, Paste!$Q$3:$Q$245, 1, FALSE)), "", VLOOKUP(B825, Paste!$Q$3:$R$245, 2, FALSE))</f>
        <v/>
      </c>
      <c r="U825" s="18" t="str">
        <f>IF(VLOOKUP(B825, 'Points&amp;Potential'!$B$7:$O$943, 14, FALSE)=0, "", VLOOKUP(B825, 'Points&amp;Potential'!$B$7:$O$943, 14, FALSE))</f>
        <v/>
      </c>
      <c r="V825" s="7" t="str">
        <f>IF(ISERROR(VLOOKUP(B825, Paste!$T$3:$T$1045, 1, FALSE)), "", VLOOKUP(B825, Paste!$T$3:$U$1144, 2, FALSE))</f>
        <v>Y</v>
      </c>
    </row>
    <row r="826" spans="1:22">
      <c r="A826" s="11">
        <v>820</v>
      </c>
      <c r="B826" s="67" t="s">
        <v>850</v>
      </c>
      <c r="C826" s="11">
        <f>VLOOKUP(B826, Paste!$AG$3:$AH$2083, 2, FALSE)</f>
        <v>0</v>
      </c>
      <c r="D826" s="11" t="str">
        <f>VLOOKUP($B826, Paste!$A$3:$H$933, 6, FALSE)</f>
        <v>RD</v>
      </c>
      <c r="E826" s="11">
        <f>IFERROR(VLOOKUP($B826, Paste!$J$3:$L$933, 3, FALSE), "")</f>
        <v>37</v>
      </c>
      <c r="F826" s="11">
        <f>IFERROR(VLOOKUP($B826, Paste!$J$3:$L$933, 2, FALSE), "")</f>
        <v>50</v>
      </c>
      <c r="G826" s="11" t="str">
        <f>VLOOKUP($B826, Paste!$A$3:$H$933, 8, FALSE)</f>
        <v>NSH</v>
      </c>
      <c r="H826" s="71">
        <f>VLOOKUP($B826, Paste!$A$3:$H$933, 2, FALSE)</f>
        <v>11.5</v>
      </c>
      <c r="I826" s="71">
        <f>VLOOKUP($B826, Paste!$A$3:$H$933, 3, FALSE)</f>
        <v>0.57766203703703711</v>
      </c>
      <c r="J826" s="71">
        <f t="shared" si="12"/>
        <v>1.906369228587963</v>
      </c>
      <c r="K826" s="71">
        <f>VLOOKUP($B826, Paste!$A$3:$H$933, 4, FALSE)</f>
        <v>2.4840312656250001</v>
      </c>
      <c r="L826" s="11" t="str">
        <f>IF(ISBLANK(VLOOKUP(B826, 'SOG&amp;PlusMinus'!$B$7:$E$912, 3, FALSE)), "", VLOOKUP(B826,'SOG&amp;PlusMinus'!$B$7:$E$912, 3, FALSE))</f>
        <v>C</v>
      </c>
      <c r="M826" s="11" t="str">
        <f>IF(ISBLANK(VLOOKUP(B826, 'SOG&amp;PlusMinus'!$B$7:$E$912, 4, FALSE)), "", VLOOKUP(B826, 'SOG&amp;PlusMinus'!$B$7:$E$912, 4, FALSE))</f>
        <v/>
      </c>
      <c r="N826" s="71">
        <f>VLOOKUP($B826, Paste!$A$3:$H$933, 5, FALSE)</f>
        <v>2.4210526315789473</v>
      </c>
      <c r="O826" s="11">
        <f>IF(ISERROR(VLOOKUP(B826, Paste!$AB$3:$AE$2349, 3, FALSE)), "", VLOOKUP(B826, Paste!$AB$3:$AE$2349, 3, FALSE))</f>
        <v>7</v>
      </c>
      <c r="P826" s="11">
        <f>IF(ISERROR(VLOOKUP(B826, Paste!$AB$3:$AC$2343, 2, FALSE)), "", VLOOKUP(B826, Paste!$AB$3:$AC$2343, 2, FALSE))</f>
        <v>12</v>
      </c>
      <c r="Q826" s="11">
        <f>IF(ISERROR(VLOOKUP(B826, Paste!$AB$3:$AE$2349, 4, FALSE)), "", VLOOKUP(B826, Paste!$AB$3:$AE$2349, 4, FALSE))</f>
        <v>15</v>
      </c>
      <c r="R826" s="11" t="str">
        <f>IF(ISERROR(VLOOKUP(B826, Paste!$N$3:$N$250, 1, FALSE)), "", VLOOKUP(B826, Paste!$N$3:$O$250, 2, FALSE))</f>
        <v/>
      </c>
      <c r="S826" s="27">
        <f>VLOOKUP($B826, Paste!$W$3:$Z$10064, IF($H$4="Cap Hit",3, IF($H$4="AAV", 4, 2)), FALSE)</f>
        <v>0.88666599999999995</v>
      </c>
      <c r="T826" s="11" t="str">
        <f>IF(ISERROR(VLOOKUP(B826, Paste!$Q$3:$Q$245, 1, FALSE)), "", VLOOKUP(B826, Paste!$Q$3:$R$245, 2, FALSE))</f>
        <v/>
      </c>
      <c r="U826" s="18" t="str">
        <f>IF(VLOOKUP(B826, 'Points&amp;Potential'!$B$7:$O$943, 14, FALSE)=0, "", VLOOKUP(B826, 'Points&amp;Potential'!$B$7:$O$943, 14, FALSE))</f>
        <v/>
      </c>
      <c r="V826" s="7" t="str">
        <f>IF(ISERROR(VLOOKUP(B826, Paste!$T$3:$T$1045, 1, FALSE)), "", VLOOKUP(B826, Paste!$T$3:$U$1144, 2, FALSE))</f>
        <v>Y</v>
      </c>
    </row>
    <row r="827" spans="1:22">
      <c r="A827" s="11">
        <v>821</v>
      </c>
      <c r="B827" s="67" t="s">
        <v>851</v>
      </c>
      <c r="C827" s="11">
        <f>VLOOKUP(B827, Paste!$AG$3:$AH$2083, 2, FALSE)</f>
        <v>25.9</v>
      </c>
      <c r="D827" s="11" t="str">
        <f>VLOOKUP($B827, Paste!$A$3:$H$933, 6, FALSE)</f>
        <v>C</v>
      </c>
      <c r="E827" s="11" t="str">
        <f>IFERROR(VLOOKUP($B827, Paste!$J$3:$L$933, 3, FALSE), "")</f>
        <v/>
      </c>
      <c r="F827" s="11" t="str">
        <f>IFERROR(VLOOKUP($B827, Paste!$J$3:$L$933, 2, FALSE), "")</f>
        <v/>
      </c>
      <c r="G827" s="11" t="str">
        <f>VLOOKUP($B827, Paste!$A$3:$H$933, 8, FALSE)</f>
        <v>WPG</v>
      </c>
      <c r="H827" s="71">
        <f>VLOOKUP($B827, Paste!$A$3:$H$933, 2, FALSE)</f>
        <v>11</v>
      </c>
      <c r="I827" s="71">
        <f>VLOOKUP($B827, Paste!$A$3:$H$933, 3, FALSE)</f>
        <v>1.8333333333333333</v>
      </c>
      <c r="J827" s="71">
        <f t="shared" si="12"/>
        <v>0.57522666666666677</v>
      </c>
      <c r="K827" s="71">
        <f>VLOOKUP($B827, Paste!$A$3:$H$933, 4, FALSE)</f>
        <v>2.40856</v>
      </c>
      <c r="L827" s="11" t="str">
        <f>IF(ISBLANK(VLOOKUP(B827, 'SOG&amp;PlusMinus'!$B$7:$E$912, 3, FALSE)), "", VLOOKUP(B827,'SOG&amp;PlusMinus'!$B$7:$E$912, 3, FALSE))</f>
        <v>C</v>
      </c>
      <c r="M827" s="11" t="str">
        <f>IF(ISBLANK(VLOOKUP(B827, 'SOG&amp;PlusMinus'!$B$7:$E$912, 4, FALSE)), "", VLOOKUP(B827, 'SOG&amp;PlusMinus'!$B$7:$E$912, 4, FALSE))</f>
        <v/>
      </c>
      <c r="N827" s="71">
        <f>VLOOKUP($B827, Paste!$A$3:$H$933, 5, FALSE)</f>
        <v>2.4444444444444442</v>
      </c>
      <c r="O827" s="11">
        <f>IF(ISERROR(VLOOKUP(B827, Paste!$AB$3:$AE$2349, 3, FALSE)), "", VLOOKUP(B827, Paste!$AB$3:$AE$2349, 3, FALSE))</f>
        <v>21</v>
      </c>
      <c r="P827" s="11">
        <f>IF(ISERROR(VLOOKUP(B827, Paste!$AB$3:$AC$2343, 2, FALSE)), "", VLOOKUP(B827, Paste!$AB$3:$AC$2343, 2, FALSE))</f>
        <v>8</v>
      </c>
      <c r="Q827" s="11">
        <f>IF(ISERROR(VLOOKUP(B827, Paste!$AB$3:$AE$2349, 4, FALSE)), "", VLOOKUP(B827, Paste!$AB$3:$AE$2349, 4, FALSE))</f>
        <v>9</v>
      </c>
      <c r="R827" s="11" t="str">
        <f>IF(ISERROR(VLOOKUP(B827, Paste!$N$3:$N$250, 1, FALSE)), "", VLOOKUP(B827, Paste!$N$3:$O$250, 2, FALSE))</f>
        <v/>
      </c>
      <c r="S827" s="27">
        <f>VLOOKUP($B827, Paste!$W$3:$Z$10064, IF($H$4="Cap Hit",3, IF($H$4="AAV", 4, 2)), FALSE)</f>
        <v>0.8125</v>
      </c>
      <c r="T827" s="11" t="str">
        <f>IF(ISERROR(VLOOKUP(B827, Paste!$Q$3:$Q$245, 1, FALSE)), "", VLOOKUP(B827, Paste!$Q$3:$R$245, 2, FALSE))</f>
        <v/>
      </c>
      <c r="U827" s="18" t="str">
        <f>IF(VLOOKUP(B827, 'Points&amp;Potential'!$B$7:$O$943, 14, FALSE)=0, "", VLOOKUP(B827, 'Points&amp;Potential'!$B$7:$O$943, 14, FALSE))</f>
        <v/>
      </c>
      <c r="V827" s="7" t="str">
        <f>IF(ISERROR(VLOOKUP(B827, Paste!$T$3:$T$1045, 1, FALSE)), "", VLOOKUP(B827, Paste!$T$3:$U$1144, 2, FALSE))</f>
        <v/>
      </c>
    </row>
    <row r="828" spans="1:22">
      <c r="A828" s="11">
        <v>822</v>
      </c>
      <c r="B828" s="67" t="s">
        <v>852</v>
      </c>
      <c r="C828" s="11">
        <f>VLOOKUP(B828, Paste!$AG$3:$AH$2083, 2, FALSE)</f>
        <v>19</v>
      </c>
      <c r="D828" s="11" t="str">
        <f>VLOOKUP($B828, Paste!$A$3:$H$933, 6, FALSE)</f>
        <v>RD</v>
      </c>
      <c r="E828" s="11">
        <f>IFERROR(VLOOKUP($B828, Paste!$J$3:$L$933, 3, FALSE), "")</f>
        <v>40</v>
      </c>
      <c r="F828" s="11">
        <f>IFERROR(VLOOKUP($B828, Paste!$J$3:$L$933, 2, FALSE), "")</f>
        <v>52</v>
      </c>
      <c r="G828" s="11" t="str">
        <f>VLOOKUP($B828, Paste!$A$3:$H$933, 8, FALSE)</f>
        <v>BUF</v>
      </c>
      <c r="H828" s="71">
        <f>VLOOKUP($B828, Paste!$A$3:$H$933, 2, FALSE)</f>
        <v>11</v>
      </c>
      <c r="I828" s="71">
        <f>VLOOKUP($B828, Paste!$A$3:$H$933, 3, FALSE)</f>
        <v>0.32720834153059219</v>
      </c>
      <c r="J828" s="71">
        <f t="shared" si="12"/>
        <v>2.0775991143332293</v>
      </c>
      <c r="K828" s="71">
        <f>VLOOKUP($B828, Paste!$A$3:$H$933, 4, FALSE)</f>
        <v>2.4048074558638213</v>
      </c>
      <c r="L828" s="11" t="str">
        <f>IF(ISBLANK(VLOOKUP(B828, 'SOG&amp;PlusMinus'!$B$7:$E$912, 3, FALSE)), "", VLOOKUP(B828,'SOG&amp;PlusMinus'!$B$7:$E$912, 3, FALSE))</f>
        <v>C</v>
      </c>
      <c r="M828" s="11" t="str">
        <f>IF(ISBLANK(VLOOKUP(B828, 'SOG&amp;PlusMinus'!$B$7:$E$912, 4, FALSE)), "", VLOOKUP(B828, 'SOG&amp;PlusMinus'!$B$7:$E$912, 4, FALSE))</f>
        <v/>
      </c>
      <c r="N828" s="71">
        <f>VLOOKUP($B828, Paste!$A$3:$H$933, 5, FALSE)</f>
        <v>4</v>
      </c>
      <c r="O828" s="11">
        <f>IF(ISERROR(VLOOKUP(B828, Paste!$AB$3:$AE$2349, 3, FALSE)), "", VLOOKUP(B828, Paste!$AB$3:$AE$2349, 3, FALSE))</f>
        <v>17</v>
      </c>
      <c r="P828" s="11">
        <f>IF(ISERROR(VLOOKUP(B828, Paste!$AB$3:$AC$2343, 2, FALSE)), "", VLOOKUP(B828, Paste!$AB$3:$AC$2343, 2, FALSE))</f>
        <v>9</v>
      </c>
      <c r="Q828" s="11">
        <f>IF(ISERROR(VLOOKUP(B828, Paste!$AB$3:$AE$2349, 4, FALSE)), "", VLOOKUP(B828, Paste!$AB$3:$AE$2349, 4, FALSE))</f>
        <v>14</v>
      </c>
      <c r="R828" s="11" t="str">
        <f>IF(ISERROR(VLOOKUP(B828, Paste!$N$3:$N$250, 1, FALSE)), "", VLOOKUP(B828, Paste!$N$3:$O$250, 2, FALSE))</f>
        <v/>
      </c>
      <c r="S828" s="27">
        <f>VLOOKUP($B828, Paste!$W$3:$Z$10064, IF($H$4="Cap Hit",3, IF($H$4="AAV", 4, 2)), FALSE)</f>
        <v>1.9750000000000001</v>
      </c>
      <c r="T828" s="11" t="str">
        <f>IF(ISERROR(VLOOKUP(B828, Paste!$Q$3:$Q$245, 1, FALSE)), "", VLOOKUP(B828, Paste!$Q$3:$R$245, 2, FALSE))</f>
        <v/>
      </c>
      <c r="U828" s="18" t="str">
        <f>IF(VLOOKUP(B828, 'Points&amp;Potential'!$B$7:$O$943, 14, FALSE)=0, "", VLOOKUP(B828, 'Points&amp;Potential'!$B$7:$O$943, 14, FALSE))</f>
        <v/>
      </c>
      <c r="V828" s="7" t="str">
        <f>IF(ISERROR(VLOOKUP(B828, Paste!$T$3:$T$1045, 1, FALSE)), "", VLOOKUP(B828, Paste!$T$3:$U$1144, 2, FALSE))</f>
        <v>Y</v>
      </c>
    </row>
    <row r="829" spans="1:22">
      <c r="A829" s="11">
        <v>823</v>
      </c>
      <c r="B829" s="67" t="s">
        <v>853</v>
      </c>
      <c r="C829" s="11">
        <f>VLOOKUP(B829, Paste!$AG$3:$AH$2083, 2, FALSE)</f>
        <v>24.9</v>
      </c>
      <c r="D829" s="11" t="str">
        <f>VLOOKUP($B829, Paste!$A$3:$H$933, 6, FALSE)</f>
        <v>LD</v>
      </c>
      <c r="E829" s="11" t="str">
        <f>IFERROR(VLOOKUP($B829, Paste!$J$3:$L$933, 3, FALSE), "")</f>
        <v/>
      </c>
      <c r="F829" s="11" t="str">
        <f>IFERROR(VLOOKUP($B829, Paste!$J$3:$L$933, 2, FALSE), "")</f>
        <v/>
      </c>
      <c r="G829" s="11" t="str">
        <f>VLOOKUP($B829, Paste!$A$3:$H$933, 8, FALSE)</f>
        <v>BUF</v>
      </c>
      <c r="H829" s="71">
        <f>VLOOKUP($B829, Paste!$A$3:$H$933, 2, FALSE)</f>
        <v>17.666666666666664</v>
      </c>
      <c r="I829" s="71">
        <f>VLOOKUP($B829, Paste!$A$3:$H$933, 3, FALSE)</f>
        <v>0.47613821138211376</v>
      </c>
      <c r="J829" s="71">
        <f t="shared" si="12"/>
        <v>1.9088617886178856</v>
      </c>
      <c r="K829" s="71">
        <f>VLOOKUP($B829, Paste!$A$3:$H$933, 4, FALSE)</f>
        <v>2.3849999999999993</v>
      </c>
      <c r="L829" s="11" t="str">
        <f>IF(ISBLANK(VLOOKUP(B829, 'SOG&amp;PlusMinus'!$B$7:$E$912, 3, FALSE)), "", VLOOKUP(B829,'SOG&amp;PlusMinus'!$B$7:$E$912, 3, FALSE))</f>
        <v>C</v>
      </c>
      <c r="M829" s="11" t="str">
        <f>IF(ISBLANK(VLOOKUP(B829, 'SOG&amp;PlusMinus'!$B$7:$E$912, 4, FALSE)), "", VLOOKUP(B829, 'SOG&amp;PlusMinus'!$B$7:$E$912, 4, FALSE))</f>
        <v/>
      </c>
      <c r="N829" s="71">
        <f>VLOOKUP($B829, Paste!$A$3:$H$933, 5, FALSE)</f>
        <v>6.7659574468085095</v>
      </c>
      <c r="O829" s="11">
        <f>IF(ISERROR(VLOOKUP(B829, Paste!$AB$3:$AE$2349, 3, FALSE)), "", VLOOKUP(B829, Paste!$AB$3:$AE$2349, 3, FALSE))</f>
        <v>4</v>
      </c>
      <c r="P829" s="11">
        <f>IF(ISERROR(VLOOKUP(B829, Paste!$AB$3:$AC$2343, 2, FALSE)), "", VLOOKUP(B829, Paste!$AB$3:$AC$2343, 2, FALSE))</f>
        <v>17</v>
      </c>
      <c r="Q829" s="11">
        <f>IF(ISERROR(VLOOKUP(B829, Paste!$AB$3:$AE$2349, 4, FALSE)), "", VLOOKUP(B829, Paste!$AB$3:$AE$2349, 4, FALSE))</f>
        <v>14</v>
      </c>
      <c r="R829" s="11" t="str">
        <f>IF(ISERROR(VLOOKUP(B829, Paste!$N$3:$N$250, 1, FALSE)), "", VLOOKUP(B829, Paste!$N$3:$O$250, 2, FALSE))</f>
        <v/>
      </c>
      <c r="S829" s="27">
        <f>VLOOKUP($B829, Paste!$W$3:$Z$10064, IF($H$4="Cap Hit",3, IF($H$4="AAV", 4, 2)), FALSE)</f>
        <v>0.77500000000000002</v>
      </c>
      <c r="T829" s="11" t="str">
        <f>IF(ISERROR(VLOOKUP(B829, Paste!$Q$3:$Q$245, 1, FALSE)), "", VLOOKUP(B829, Paste!$Q$3:$R$245, 2, FALSE))</f>
        <v/>
      </c>
      <c r="U829" s="18" t="str">
        <f>IF(VLOOKUP(B829, 'Points&amp;Potential'!$B$7:$O$943, 14, FALSE)=0, "", VLOOKUP(B829, 'Points&amp;Potential'!$B$7:$O$943, 14, FALSE))</f>
        <v/>
      </c>
      <c r="V829" s="7" t="str">
        <f>IF(ISERROR(VLOOKUP(B829, Paste!$T$3:$T$1045, 1, FALSE)), "", VLOOKUP(B829, Paste!$T$3:$U$1144, 2, FALSE))</f>
        <v/>
      </c>
    </row>
    <row r="830" spans="1:22">
      <c r="A830" s="11">
        <v>824</v>
      </c>
      <c r="B830" s="67" t="s">
        <v>854</v>
      </c>
      <c r="C830" s="11">
        <f>VLOOKUP(B830, Paste!$AG$3:$AH$2083, 2, FALSE)</f>
        <v>21.1</v>
      </c>
      <c r="D830" s="11" t="str">
        <f>VLOOKUP($B830, Paste!$A$3:$H$933, 6, FALSE)</f>
        <v>LD</v>
      </c>
      <c r="E830" s="11" t="str">
        <f>IFERROR(VLOOKUP($B830, Paste!$J$3:$L$933, 3, FALSE), "")</f>
        <v/>
      </c>
      <c r="F830" s="11" t="str">
        <f>IFERROR(VLOOKUP($B830, Paste!$J$3:$L$933, 2, FALSE), "")</f>
        <v/>
      </c>
      <c r="G830" s="11" t="str">
        <f>VLOOKUP($B830, Paste!$A$3:$H$933, 8, FALSE)</f>
        <v>NYR</v>
      </c>
      <c r="H830" s="71">
        <f>VLOOKUP($B830, Paste!$A$3:$H$933, 2, FALSE)</f>
        <v>11</v>
      </c>
      <c r="I830" s="71">
        <f>VLOOKUP($B830, Paste!$A$3:$H$933, 3, FALSE)</f>
        <v>0.17453333333333335</v>
      </c>
      <c r="J830" s="71">
        <f t="shared" si="12"/>
        <v>2.1863877291666665</v>
      </c>
      <c r="K830" s="71">
        <f>VLOOKUP($B830, Paste!$A$3:$H$933, 4, FALSE)</f>
        <v>2.3609210624999997</v>
      </c>
      <c r="L830" s="11" t="str">
        <f>IF(ISBLANK(VLOOKUP(B830, 'SOG&amp;PlusMinus'!$B$7:$E$912, 3, FALSE)), "", VLOOKUP(B830,'SOG&amp;PlusMinus'!$B$7:$E$912, 3, FALSE))</f>
        <v>C</v>
      </c>
      <c r="M830" s="11" t="str">
        <f>IF(ISBLANK(VLOOKUP(B830, 'SOG&amp;PlusMinus'!$B$7:$E$912, 4, FALSE)), "", VLOOKUP(B830, 'SOG&amp;PlusMinus'!$B$7:$E$912, 4, FALSE))</f>
        <v/>
      </c>
      <c r="N830" s="71">
        <f>VLOOKUP($B830, Paste!$A$3:$H$933, 5, FALSE)</f>
        <v>5.5</v>
      </c>
      <c r="O830" s="11">
        <f>IF(ISERROR(VLOOKUP(B830, Paste!$AB$3:$AE$2349, 3, FALSE)), "", VLOOKUP(B830, Paste!$AB$3:$AE$2349, 3, FALSE))</f>
        <v>8</v>
      </c>
      <c r="P830" s="11">
        <f>IF(ISERROR(VLOOKUP(B830, Paste!$AB$3:$AC$2343, 2, FALSE)), "", VLOOKUP(B830, Paste!$AB$3:$AC$2343, 2, FALSE))</f>
        <v>9</v>
      </c>
      <c r="Q830" s="11">
        <f>IF(ISERROR(VLOOKUP(B830, Paste!$AB$3:$AE$2349, 4, FALSE)), "", VLOOKUP(B830, Paste!$AB$3:$AE$2349, 4, FALSE))</f>
        <v>6</v>
      </c>
      <c r="R830" s="11" t="str">
        <f>IF(ISERROR(VLOOKUP(B830, Paste!$N$3:$N$250, 1, FALSE)), "", VLOOKUP(B830, Paste!$N$3:$O$250, 2, FALSE))</f>
        <v/>
      </c>
      <c r="S830" s="27">
        <f>VLOOKUP($B830, Paste!$W$3:$Z$10064, IF($H$4="Cap Hit",3, IF($H$4="AAV", 4, 2)), FALSE)</f>
        <v>0.95</v>
      </c>
      <c r="T830" s="11" t="str">
        <f>IF(ISERROR(VLOOKUP(B830, Paste!$Q$3:$Q$245, 1, FALSE)), "", VLOOKUP(B830, Paste!$Q$3:$R$245, 2, FALSE))</f>
        <v/>
      </c>
      <c r="U830" s="18" t="str">
        <f>IF(VLOOKUP(B830, 'Points&amp;Potential'!$B$7:$O$943, 14, FALSE)=0, "", VLOOKUP(B830, 'Points&amp;Potential'!$B$7:$O$943, 14, FALSE))</f>
        <v/>
      </c>
      <c r="V830" s="7" t="str">
        <f>IF(ISERROR(VLOOKUP(B830, Paste!$T$3:$T$1045, 1, FALSE)), "", VLOOKUP(B830, Paste!$T$3:$U$1144, 2, FALSE))</f>
        <v>Y</v>
      </c>
    </row>
    <row r="831" spans="1:22">
      <c r="A831" s="11">
        <v>825</v>
      </c>
      <c r="B831" s="67" t="s">
        <v>855</v>
      </c>
      <c r="C831" s="11">
        <f>VLOOKUP(B831, Paste!$AG$3:$AH$2083, 2, FALSE)</f>
        <v>20.3</v>
      </c>
      <c r="D831" s="11" t="str">
        <f>VLOOKUP($B831, Paste!$A$3:$H$933, 6, FALSE)</f>
        <v>C</v>
      </c>
      <c r="E831" s="11">
        <f>IFERROR(VLOOKUP($B831, Paste!$J$3:$L$933, 3, FALSE), "")</f>
        <v>50</v>
      </c>
      <c r="F831" s="11">
        <f>IFERROR(VLOOKUP($B831, Paste!$J$3:$L$933, 2, FALSE), "")</f>
        <v>67</v>
      </c>
      <c r="G831" s="11" t="str">
        <f>VLOOKUP($B831, Paste!$A$3:$H$933, 8, FALSE)</f>
        <v>TBL</v>
      </c>
      <c r="H831" s="71">
        <f>VLOOKUP($B831, Paste!$A$3:$H$933, 2, FALSE)</f>
        <v>8</v>
      </c>
      <c r="I831" s="71">
        <f>VLOOKUP($B831, Paste!$A$3:$H$933, 3, FALSE)</f>
        <v>0.94444636970128482</v>
      </c>
      <c r="J831" s="71">
        <f t="shared" si="12"/>
        <v>1.3580861506239184</v>
      </c>
      <c r="K831" s="71">
        <f>VLOOKUP($B831, Paste!$A$3:$H$933, 4, FALSE)</f>
        <v>2.3025325203252032</v>
      </c>
      <c r="L831" s="11" t="str">
        <f>IF(ISBLANK(VLOOKUP(B831, 'SOG&amp;PlusMinus'!$B$7:$E$912, 3, FALSE)), "", VLOOKUP(B831,'SOG&amp;PlusMinus'!$B$7:$E$912, 3, FALSE))</f>
        <v>C</v>
      </c>
      <c r="M831" s="11" t="str">
        <f>IF(ISBLANK(VLOOKUP(B831, 'SOG&amp;PlusMinus'!$B$7:$E$912, 4, FALSE)), "", VLOOKUP(B831, 'SOG&amp;PlusMinus'!$B$7:$E$912, 4, FALSE))</f>
        <v/>
      </c>
      <c r="N831" s="71">
        <f>VLOOKUP($B831, Paste!$A$3:$H$933, 5, FALSE)</f>
        <v>0</v>
      </c>
      <c r="O831" s="11">
        <f>IF(ISERROR(VLOOKUP(B831, Paste!$AB$3:$AE$2349, 3, FALSE)), "", VLOOKUP(B831, Paste!$AB$3:$AE$2349, 3, FALSE))</f>
        <v>8</v>
      </c>
      <c r="P831" s="11">
        <f>IF(ISERROR(VLOOKUP(B831, Paste!$AB$3:$AC$2343, 2, FALSE)), "", VLOOKUP(B831, Paste!$AB$3:$AC$2343, 2, FALSE))</f>
        <v>3</v>
      </c>
      <c r="Q831" s="11">
        <f>IF(ISERROR(VLOOKUP(B831, Paste!$AB$3:$AE$2349, 4, FALSE)), "", VLOOKUP(B831, Paste!$AB$3:$AE$2349, 4, FALSE))</f>
        <v>10</v>
      </c>
      <c r="R831" s="11" t="str">
        <f>IF(ISERROR(VLOOKUP(B831, Paste!$N$3:$N$250, 1, FALSE)), "", VLOOKUP(B831, Paste!$N$3:$O$250, 2, FALSE))</f>
        <v/>
      </c>
      <c r="S831" s="27">
        <f>VLOOKUP($B831, Paste!$W$3:$Z$10064, IF($H$4="Cap Hit",3, IF($H$4="AAV", 4, 2)), FALSE)</f>
        <v>0.93194500000000002</v>
      </c>
      <c r="T831" s="11" t="str">
        <f>IF(ISERROR(VLOOKUP(B831, Paste!$Q$3:$Q$245, 1, FALSE)), "", VLOOKUP(B831, Paste!$Q$3:$R$245, 2, FALSE))</f>
        <v/>
      </c>
      <c r="U831" s="18" t="str">
        <f>IF(VLOOKUP(B831, 'Points&amp;Potential'!$B$7:$O$943, 14, FALSE)=0, "", VLOOKUP(B831, 'Points&amp;Potential'!$B$7:$O$943, 14, FALSE))</f>
        <v/>
      </c>
      <c r="V831" s="7" t="str">
        <f>IF(ISERROR(VLOOKUP(B831, Paste!$T$3:$T$1045, 1, FALSE)), "", VLOOKUP(B831, Paste!$T$3:$U$1144, 2, FALSE))</f>
        <v>Y</v>
      </c>
    </row>
    <row r="832" spans="1:22">
      <c r="A832" s="11">
        <v>826</v>
      </c>
      <c r="B832" s="10" t="s">
        <v>856</v>
      </c>
      <c r="C832" s="11">
        <f>VLOOKUP(B832, Paste!$AG$3:$AH$2083, 2, FALSE)</f>
        <v>21.2</v>
      </c>
      <c r="D832" s="11" t="str">
        <f>VLOOKUP($B832, Paste!$A$3:$H$933, 6, FALSE)</f>
        <v>LD</v>
      </c>
      <c r="E832" s="11" t="str">
        <f>IFERROR(VLOOKUP($B832, Paste!$J$3:$L$933, 3, FALSE), "")</f>
        <v/>
      </c>
      <c r="F832" s="11" t="str">
        <f>IFERROR(VLOOKUP($B832, Paste!$J$3:$L$933, 2, FALSE), "")</f>
        <v/>
      </c>
      <c r="G832" s="11" t="str">
        <f>VLOOKUP($B832, Paste!$A$3:$H$933, 8, FALSE)</f>
        <v>VAN</v>
      </c>
      <c r="H832" s="71">
        <f>VLOOKUP($B832, Paste!$A$3:$H$933, 2, FALSE)</f>
        <v>15</v>
      </c>
      <c r="I832" s="71">
        <f>VLOOKUP($B832, Paste!$A$3:$H$933, 3, FALSE)</f>
        <v>0.62708333333333344</v>
      </c>
      <c r="J832" s="71">
        <f t="shared" si="12"/>
        <v>1.6682141056910569</v>
      </c>
      <c r="K832" s="71">
        <f>VLOOKUP($B832, Paste!$A$3:$H$933, 4, FALSE)</f>
        <v>2.2952974390243903</v>
      </c>
      <c r="L832" s="11" t="str">
        <f>IF(ISBLANK(VLOOKUP(B832, 'SOG&amp;PlusMinus'!$B$7:$E$912, 3, FALSE)), "", VLOOKUP(B832,'SOG&amp;PlusMinus'!$B$7:$E$912, 3, FALSE))</f>
        <v>C</v>
      </c>
      <c r="M832" s="11" t="str">
        <f>IF(ISBLANK(VLOOKUP(B832, 'SOG&amp;PlusMinus'!$B$7:$E$912, 4, FALSE)), "", VLOOKUP(B832, 'SOG&amp;PlusMinus'!$B$7:$E$912, 4, FALSE))</f>
        <v/>
      </c>
      <c r="N832" s="71">
        <f>VLOOKUP($B832, Paste!$A$3:$H$933, 5, FALSE)</f>
        <v>6</v>
      </c>
      <c r="O832" s="11">
        <f>IF(ISERROR(VLOOKUP(B832, Paste!$AB$3:$AE$2349, 3, FALSE)), "", VLOOKUP(B832, Paste!$AB$3:$AE$2349, 3, FALSE))</f>
        <v>6</v>
      </c>
      <c r="P832" s="11">
        <f>IF(ISERROR(VLOOKUP(B832, Paste!$AB$3:$AC$2343, 2, FALSE)), "", VLOOKUP(B832, Paste!$AB$3:$AC$2343, 2, FALSE))</f>
        <v>12</v>
      </c>
      <c r="Q832" s="11">
        <f>IF(ISERROR(VLOOKUP(B832, Paste!$AB$3:$AE$2349, 4, FALSE)), "", VLOOKUP(B832, Paste!$AB$3:$AE$2349, 4, FALSE))</f>
        <v>20</v>
      </c>
      <c r="R832" s="11" t="str">
        <f>IF(ISERROR(VLOOKUP(B832, Paste!$N$3:$N$250, 1, FALSE)), "", VLOOKUP(B832, Paste!$N$3:$O$250, 2, FALSE))</f>
        <v/>
      </c>
      <c r="S832" s="27">
        <f>VLOOKUP($B832, Paste!$W$3:$Z$10064, IF($H$4="Cap Hit",3, IF($H$4="AAV", 4, 2)), FALSE)</f>
        <v>0.88666599999999995</v>
      </c>
      <c r="T832" s="11" t="str">
        <f>IF(ISERROR(VLOOKUP(B832, Paste!$Q$3:$Q$245, 1, FALSE)), "", VLOOKUP(B832, Paste!$Q$3:$R$245, 2, FALSE))</f>
        <v/>
      </c>
      <c r="U832" s="18" t="str">
        <f>IF(VLOOKUP(B832, 'Points&amp;Potential'!$B$7:$O$943, 14, FALSE)=0, "", VLOOKUP(B832, 'Points&amp;Potential'!$B$7:$O$943, 14, FALSE))</f>
        <v/>
      </c>
      <c r="V832" s="7" t="str">
        <f>IF(ISERROR(VLOOKUP(B832, Paste!$T$3:$T$1045, 1, FALSE)), "", VLOOKUP(B832, Paste!$T$3:$U$1144, 2, FALSE))</f>
        <v>Y</v>
      </c>
    </row>
    <row r="833" spans="1:22">
      <c r="A833" s="11">
        <v>827</v>
      </c>
      <c r="B833" s="67" t="s">
        <v>857</v>
      </c>
      <c r="C833" s="11">
        <f>VLOOKUP(B833, Paste!$AG$3:$AH$2083, 2, FALSE)</f>
        <v>25.3</v>
      </c>
      <c r="D833" s="11" t="str">
        <f>VLOOKUP($B833, Paste!$A$3:$H$933, 6, FALSE)</f>
        <v>LW</v>
      </c>
      <c r="E833" s="11" t="str">
        <f>IFERROR(VLOOKUP($B833, Paste!$J$3:$L$933, 3, FALSE), "")</f>
        <v/>
      </c>
      <c r="F833" s="11" t="str">
        <f>IFERROR(VLOOKUP($B833, Paste!$J$3:$L$933, 2, FALSE), "")</f>
        <v/>
      </c>
      <c r="G833" s="11" t="str">
        <f>VLOOKUP($B833, Paste!$A$3:$H$933, 8, FALSE)</f>
        <v>COL</v>
      </c>
      <c r="H833" s="71">
        <f>VLOOKUP($B833, Paste!$A$3:$H$933, 2, FALSE)</f>
        <v>14</v>
      </c>
      <c r="I833" s="71">
        <f>VLOOKUP($B833, Paste!$A$3:$H$933, 3, FALSE)</f>
        <v>0.38546666666666668</v>
      </c>
      <c r="J833" s="71">
        <f t="shared" si="12"/>
        <v>1.8991583333333331</v>
      </c>
      <c r="K833" s="71">
        <f>VLOOKUP($B833, Paste!$A$3:$H$933, 4, FALSE)</f>
        <v>2.2846249999999997</v>
      </c>
      <c r="L833" s="11" t="str">
        <f>IF(ISBLANK(VLOOKUP(B833, 'SOG&amp;PlusMinus'!$B$7:$E$912, 3, FALSE)), "", VLOOKUP(B833,'SOG&amp;PlusMinus'!$B$7:$E$912, 3, FALSE))</f>
        <v>C</v>
      </c>
      <c r="M833" s="11" t="str">
        <f>IF(ISBLANK(VLOOKUP(B833, 'SOG&amp;PlusMinus'!$B$7:$E$912, 4, FALSE)), "", VLOOKUP(B833, 'SOG&amp;PlusMinus'!$B$7:$E$912, 4, FALSE))</f>
        <v/>
      </c>
      <c r="N833" s="71">
        <f>VLOOKUP($B833, Paste!$A$3:$H$933, 5, FALSE)</f>
        <v>2.8000000000000003</v>
      </c>
      <c r="O833" s="11">
        <f>IF(ISERROR(VLOOKUP(B833, Paste!$AB$3:$AE$2349, 3, FALSE)), "", VLOOKUP(B833, Paste!$AB$3:$AE$2349, 3, FALSE))</f>
        <v>22</v>
      </c>
      <c r="P833" s="11">
        <f>IF(ISERROR(VLOOKUP(B833, Paste!$AB$3:$AC$2343, 2, FALSE)), "", VLOOKUP(B833, Paste!$AB$3:$AC$2343, 2, FALSE))</f>
        <v>2</v>
      </c>
      <c r="Q833" s="11">
        <f>IF(ISERROR(VLOOKUP(B833, Paste!$AB$3:$AE$2349, 4, FALSE)), "", VLOOKUP(B833, Paste!$AB$3:$AE$2349, 4, FALSE))</f>
        <v>10</v>
      </c>
      <c r="R833" s="11" t="str">
        <f>IF(ISERROR(VLOOKUP(B833, Paste!$N$3:$N$250, 1, FALSE)), "", VLOOKUP(B833, Paste!$N$3:$O$250, 2, FALSE))</f>
        <v/>
      </c>
      <c r="S833" s="27">
        <f>VLOOKUP($B833, Paste!$W$3:$Z$10064, IF($H$4="Cap Hit",3, IF($H$4="AAV", 4, 2)), FALSE)</f>
        <v>0.875</v>
      </c>
      <c r="T833" s="11" t="str">
        <f>IF(ISERROR(VLOOKUP(B833, Paste!$Q$3:$Q$245, 1, FALSE)), "", VLOOKUP(B833, Paste!$Q$3:$R$245, 2, FALSE))</f>
        <v/>
      </c>
      <c r="U833" s="18" t="str">
        <f>IF(VLOOKUP(B833, 'Points&amp;Potential'!$B$7:$O$943, 14, FALSE)=0, "", VLOOKUP(B833, 'Points&amp;Potential'!$B$7:$O$943, 14, FALSE))</f>
        <v/>
      </c>
      <c r="V833" s="7" t="str">
        <f>IF(ISERROR(VLOOKUP(B833, Paste!$T$3:$T$1045, 1, FALSE)), "", VLOOKUP(B833, Paste!$T$3:$U$1144, 2, FALSE))</f>
        <v>Y</v>
      </c>
    </row>
    <row r="834" spans="1:22">
      <c r="A834" s="11">
        <v>828</v>
      </c>
      <c r="B834" s="67" t="s">
        <v>858</v>
      </c>
      <c r="C834" s="11">
        <f>VLOOKUP(B834, Paste!$AG$3:$AH$2083, 2, FALSE)</f>
        <v>19.7</v>
      </c>
      <c r="D834" s="11" t="str">
        <f>VLOOKUP($B834, Paste!$A$3:$H$933, 6, FALSE)</f>
        <v>C</v>
      </c>
      <c r="E834" s="11">
        <f>IFERROR(VLOOKUP($B834, Paste!$J$3:$L$933, 3, FALSE), "")</f>
        <v>48</v>
      </c>
      <c r="F834" s="11">
        <f>IFERROR(VLOOKUP($B834, Paste!$J$3:$L$933, 2, FALSE), "")</f>
        <v>85</v>
      </c>
      <c r="G834" s="11" t="str">
        <f>VLOOKUP($B834, Paste!$A$3:$H$933, 8, FALSE)</f>
        <v>ANA</v>
      </c>
      <c r="H834" s="71">
        <f>VLOOKUP($B834, Paste!$A$3:$H$933, 2, FALSE)</f>
        <v>14</v>
      </c>
      <c r="I834" s="71">
        <f>VLOOKUP($B834, Paste!$A$3:$H$933, 3, FALSE)</f>
        <v>0.98000000000000009</v>
      </c>
      <c r="J834" s="71">
        <f t="shared" si="12"/>
        <v>1.2866768292682926</v>
      </c>
      <c r="K834" s="71">
        <f>VLOOKUP($B834, Paste!$A$3:$H$933, 4, FALSE)</f>
        <v>2.2666768292682926</v>
      </c>
      <c r="L834" s="11" t="str">
        <f>IF(ISBLANK(VLOOKUP(B834, 'SOG&amp;PlusMinus'!$B$7:$E$912, 3, FALSE)), "", VLOOKUP(B834,'SOG&amp;PlusMinus'!$B$7:$E$912, 3, FALSE))</f>
        <v>C</v>
      </c>
      <c r="M834" s="11" t="str">
        <f>IF(ISBLANK(VLOOKUP(B834, 'SOG&amp;PlusMinus'!$B$7:$E$912, 4, FALSE)), "", VLOOKUP(B834, 'SOG&amp;PlusMinus'!$B$7:$E$912, 4, FALSE))</f>
        <v/>
      </c>
      <c r="N834" s="71">
        <f>VLOOKUP($B834, Paste!$A$3:$H$933, 5, FALSE)</f>
        <v>14</v>
      </c>
      <c r="O834" s="11">
        <f>IF(ISERROR(VLOOKUP(B834, Paste!$AB$3:$AE$2349, 3, FALSE)), "", VLOOKUP(B834, Paste!$AB$3:$AE$2349, 3, FALSE))</f>
        <v>13</v>
      </c>
      <c r="P834" s="11">
        <f>IF(ISERROR(VLOOKUP(B834, Paste!$AB$3:$AC$2343, 2, FALSE)), "", VLOOKUP(B834, Paste!$AB$3:$AC$2343, 2, FALSE))</f>
        <v>3</v>
      </c>
      <c r="Q834" s="11">
        <f>IF(ISERROR(VLOOKUP(B834, Paste!$AB$3:$AE$2349, 4, FALSE)), "", VLOOKUP(B834, Paste!$AB$3:$AE$2349, 4, FALSE))</f>
        <v>18</v>
      </c>
      <c r="R834" s="11">
        <f>IF(ISERROR(VLOOKUP(B834, Paste!$N$3:$N$250, 1, FALSE)), "", VLOOKUP(B834, Paste!$N$3:$O$250, 2, FALSE))</f>
        <v>45</v>
      </c>
      <c r="S834" s="27">
        <f>VLOOKUP($B834, Paste!$W$3:$Z$10064, IF($H$4="Cap Hit",3, IF($H$4="AAV", 4, 2)), FALSE)</f>
        <v>1.858333</v>
      </c>
      <c r="T834" s="11" t="str">
        <f>IF(ISERROR(VLOOKUP(B834, Paste!$Q$3:$Q$245, 1, FALSE)), "", VLOOKUP(B834, Paste!$Q$3:$R$245, 2, FALSE))</f>
        <v/>
      </c>
      <c r="U834" s="18" t="str">
        <f>IF(VLOOKUP(B834, 'Points&amp;Potential'!$B$7:$O$943, 14, FALSE)=0, "", VLOOKUP(B834, 'Points&amp;Potential'!$B$7:$O$943, 14, FALSE))</f>
        <v/>
      </c>
      <c r="V834" s="7" t="str">
        <f>IF(ISERROR(VLOOKUP(B834, Paste!$T$3:$T$1045, 1, FALSE)), "", VLOOKUP(B834, Paste!$T$3:$U$1144, 2, FALSE))</f>
        <v>Y</v>
      </c>
    </row>
    <row r="835" spans="1:22">
      <c r="A835" s="11">
        <v>829</v>
      </c>
      <c r="B835" s="67" t="s">
        <v>859</v>
      </c>
      <c r="C835" s="11">
        <f>VLOOKUP(B835, Paste!$AG$3:$AH$2083, 2, FALSE)</f>
        <v>27.5</v>
      </c>
      <c r="D835" s="11" t="str">
        <f>VLOOKUP($B835, Paste!$A$3:$H$933, 6, FALSE)</f>
        <v>RW</v>
      </c>
      <c r="E835" s="11" t="str">
        <f>IFERROR(VLOOKUP($B835, Paste!$J$3:$L$933, 3, FALSE), "")</f>
        <v/>
      </c>
      <c r="F835" s="11" t="str">
        <f>IFERROR(VLOOKUP($B835, Paste!$J$3:$L$933, 2, FALSE), "")</f>
        <v/>
      </c>
      <c r="G835" s="11" t="str">
        <f>VLOOKUP($B835, Paste!$A$3:$H$933, 8, FALSE)</f>
        <v>WAS</v>
      </c>
      <c r="H835" s="71">
        <f>VLOOKUP($B835, Paste!$A$3:$H$933, 2, FALSE)</f>
        <v>20</v>
      </c>
      <c r="I835" s="71">
        <f>VLOOKUP($B835, Paste!$A$3:$H$933, 3, FALSE)</f>
        <v>0.73752535496957428</v>
      </c>
      <c r="J835" s="71">
        <f t="shared" si="12"/>
        <v>1.4755392283637589</v>
      </c>
      <c r="K835" s="71">
        <f>VLOOKUP($B835, Paste!$A$3:$H$933, 4, FALSE)</f>
        <v>2.2130645833333333</v>
      </c>
      <c r="L835" s="11" t="str">
        <f>IF(ISBLANK(VLOOKUP(B835, 'SOG&amp;PlusMinus'!$B$7:$E$912, 3, FALSE)), "", VLOOKUP(B835,'SOG&amp;PlusMinus'!$B$7:$E$912, 3, FALSE))</f>
        <v>C</v>
      </c>
      <c r="M835" s="11" t="str">
        <f>IF(ISBLANK(VLOOKUP(B835, 'SOG&amp;PlusMinus'!$B$7:$E$912, 4, FALSE)), "", VLOOKUP(B835, 'SOG&amp;PlusMinus'!$B$7:$E$912, 4, FALSE))</f>
        <v/>
      </c>
      <c r="N835" s="71">
        <f>VLOOKUP($B835, Paste!$A$3:$H$933, 5, FALSE)</f>
        <v>24</v>
      </c>
      <c r="O835" s="11">
        <f>IF(ISERROR(VLOOKUP(B835, Paste!$AB$3:$AE$2349, 3, FALSE)), "", VLOOKUP(B835, Paste!$AB$3:$AE$2349, 3, FALSE))</f>
        <v>25</v>
      </c>
      <c r="P835" s="11">
        <f>IF(ISERROR(VLOOKUP(B835, Paste!$AB$3:$AC$2343, 2, FALSE)), "", VLOOKUP(B835, Paste!$AB$3:$AC$2343, 2, FALSE))</f>
        <v>10</v>
      </c>
      <c r="Q835" s="11">
        <f>IF(ISERROR(VLOOKUP(B835, Paste!$AB$3:$AE$2349, 4, FALSE)), "", VLOOKUP(B835, Paste!$AB$3:$AE$2349, 4, FALSE))</f>
        <v>16</v>
      </c>
      <c r="R835" s="11" t="str">
        <f>IF(ISERROR(VLOOKUP(B835, Paste!$N$3:$N$250, 1, FALSE)), "", VLOOKUP(B835, Paste!$N$3:$O$250, 2, FALSE))</f>
        <v/>
      </c>
      <c r="S835" s="27">
        <f>VLOOKUP($B835, Paste!$W$3:$Z$10064, IF($H$4="Cap Hit",3, IF($H$4="AAV", 4, 2)), FALSE)</f>
        <v>0.85</v>
      </c>
      <c r="T835" s="11" t="str">
        <f>IF(ISERROR(VLOOKUP(B835, Paste!$Q$3:$Q$245, 1, FALSE)), "", VLOOKUP(B835, Paste!$Q$3:$R$245, 2, FALSE))</f>
        <v/>
      </c>
      <c r="U835" s="18" t="str">
        <f>IF(VLOOKUP(B835, 'Points&amp;Potential'!$B$7:$O$943, 14, FALSE)=0, "", VLOOKUP(B835, 'Points&amp;Potential'!$B$7:$O$943, 14, FALSE))</f>
        <v/>
      </c>
      <c r="V835" s="7" t="str">
        <f>IF(ISERROR(VLOOKUP(B835, Paste!$T$3:$T$1045, 1, FALSE)), "", VLOOKUP(B835, Paste!$T$3:$U$1144, 2, FALSE))</f>
        <v/>
      </c>
    </row>
    <row r="836" spans="1:22">
      <c r="A836" s="11">
        <v>830</v>
      </c>
      <c r="B836" s="10" t="s">
        <v>860</v>
      </c>
      <c r="C836" s="11">
        <f>VLOOKUP(B836, Paste!$AG$3:$AH$2083, 2, FALSE)</f>
        <v>35.299999999999997</v>
      </c>
      <c r="D836" s="11" t="str">
        <f>VLOOKUP($B836, Paste!$A$3:$H$933, 6, FALSE)</f>
        <v>LW</v>
      </c>
      <c r="E836" s="11" t="str">
        <f>IFERROR(VLOOKUP($B836, Paste!$J$3:$L$933, 3, FALSE), "")</f>
        <v/>
      </c>
      <c r="F836" s="11" t="str">
        <f>IFERROR(VLOOKUP($B836, Paste!$J$3:$L$933, 2, FALSE), "")</f>
        <v/>
      </c>
      <c r="G836" s="11" t="str">
        <f>VLOOKUP($B836, Paste!$A$3:$H$933, 8, FALSE)</f>
        <v>CAR</v>
      </c>
      <c r="H836" s="71">
        <f>VLOOKUP($B836, Paste!$A$3:$H$933, 2, FALSE)</f>
        <v>30</v>
      </c>
      <c r="I836" s="71">
        <f>VLOOKUP($B836, Paste!$A$3:$H$933, 3, FALSE)</f>
        <v>0.69808865481676541</v>
      </c>
      <c r="J836" s="71">
        <f t="shared" si="12"/>
        <v>1.4584350951832343</v>
      </c>
      <c r="K836" s="71">
        <f>VLOOKUP($B836, Paste!$A$3:$H$933, 4, FALSE)</f>
        <v>2.1565237499999999</v>
      </c>
      <c r="L836" s="11" t="str">
        <f>IF(ISBLANK(VLOOKUP(B836, 'SOG&amp;PlusMinus'!$B$7:$E$912, 3, FALSE)), "", VLOOKUP(B836,'SOG&amp;PlusMinus'!$B$7:$E$912, 3, FALSE))</f>
        <v>C</v>
      </c>
      <c r="M836" s="11" t="str">
        <f>IF(ISBLANK(VLOOKUP(B836, 'SOG&amp;PlusMinus'!$B$7:$E$912, 4, FALSE)), "", VLOOKUP(B836, 'SOG&amp;PlusMinus'!$B$7:$E$912, 4, FALSE))</f>
        <v/>
      </c>
      <c r="N836" s="71">
        <f>VLOOKUP($B836, Paste!$A$3:$H$933, 5, FALSE)</f>
        <v>34.918032786885242</v>
      </c>
      <c r="O836" s="11">
        <f>IF(ISERROR(VLOOKUP(B836, Paste!$AB$3:$AE$2349, 3, FALSE)), "", VLOOKUP(B836, Paste!$AB$3:$AE$2349, 3, FALSE))</f>
        <v>97</v>
      </c>
      <c r="P836" s="11">
        <f>IF(ISERROR(VLOOKUP(B836, Paste!$AB$3:$AC$2343, 2, FALSE)), "", VLOOKUP(B836, Paste!$AB$3:$AC$2343, 2, FALSE))</f>
        <v>8</v>
      </c>
      <c r="Q836" s="11">
        <f>IF(ISERROR(VLOOKUP(B836, Paste!$AB$3:$AE$2349, 4, FALSE)), "", VLOOKUP(B836, Paste!$AB$3:$AE$2349, 4, FALSE))</f>
        <v>18</v>
      </c>
      <c r="R836" s="11" t="str">
        <f>IF(ISERROR(VLOOKUP(B836, Paste!$N$3:$N$250, 1, FALSE)), "", VLOOKUP(B836, Paste!$N$3:$O$250, 2, FALSE))</f>
        <v/>
      </c>
      <c r="S836" s="27">
        <f>VLOOKUP($B836, Paste!$W$3:$Z$10064, IF($H$4="Cap Hit",3, IF($H$4="AAV", 4, 2)), FALSE)</f>
        <v>0.875</v>
      </c>
      <c r="T836" s="11" t="str">
        <f>IF(ISERROR(VLOOKUP(B836, Paste!$Q$3:$Q$245, 1, FALSE)), "", VLOOKUP(B836, Paste!$Q$3:$R$245, 2, FALSE))</f>
        <v/>
      </c>
      <c r="U836" s="18" t="str">
        <f>IF(VLOOKUP(B836, 'Points&amp;Potential'!$B$7:$O$943, 14, FALSE)=0, "", VLOOKUP(B836, 'Points&amp;Potential'!$B$7:$O$943, 14, FALSE))</f>
        <v/>
      </c>
      <c r="V836" s="7" t="str">
        <f>IF(ISERROR(VLOOKUP(B836, Paste!$T$3:$T$1045, 1, FALSE)), "", VLOOKUP(B836, Paste!$T$3:$U$1144, 2, FALSE))</f>
        <v/>
      </c>
    </row>
    <row r="837" spans="1:22">
      <c r="A837" s="11">
        <v>831</v>
      </c>
      <c r="B837" s="67" t="s">
        <v>861</v>
      </c>
      <c r="C837" s="11">
        <f>VLOOKUP(B837, Paste!$AG$3:$AH$2083, 2, FALSE)</f>
        <v>19.3</v>
      </c>
      <c r="D837" s="11" t="str">
        <f>VLOOKUP($B837, Paste!$A$3:$H$933, 6, FALSE)</f>
        <v>C</v>
      </c>
      <c r="E837" s="11">
        <f>IFERROR(VLOOKUP($B837, Paste!$J$3:$L$933, 3, FALSE), "")</f>
        <v>50</v>
      </c>
      <c r="F837" s="11">
        <f>IFERROR(VLOOKUP($B837, Paste!$J$3:$L$933, 2, FALSE), "")</f>
        <v>68</v>
      </c>
      <c r="G837" s="11" t="str">
        <f>VLOOKUP($B837, Paste!$A$3:$H$933, 8, FALSE)</f>
        <v>VAN</v>
      </c>
      <c r="H837" s="71">
        <f>VLOOKUP($B837, Paste!$A$3:$H$933, 2, FALSE)</f>
        <v>8</v>
      </c>
      <c r="I837" s="71">
        <f>VLOOKUP($B837, Paste!$A$3:$H$933, 3, FALSE)</f>
        <v>0.8</v>
      </c>
      <c r="J837" s="71">
        <f t="shared" si="12"/>
        <v>1.3015663956639567</v>
      </c>
      <c r="K837" s="71">
        <f>VLOOKUP($B837, Paste!$A$3:$H$933, 4, FALSE)</f>
        <v>2.1015663956639568</v>
      </c>
      <c r="L837" s="11" t="str">
        <f>IF(ISBLANK(VLOOKUP(B837, 'SOG&amp;PlusMinus'!$B$7:$E$912, 3, FALSE)), "", VLOOKUP(B837,'SOG&amp;PlusMinus'!$B$7:$E$912, 3, FALSE))</f>
        <v>C</v>
      </c>
      <c r="M837" s="11" t="str">
        <f>IF(ISBLANK(VLOOKUP(B837, 'SOG&amp;PlusMinus'!$B$7:$E$912, 4, FALSE)), "", VLOOKUP(B837, 'SOG&amp;PlusMinus'!$B$7:$E$912, 4, FALSE))</f>
        <v/>
      </c>
      <c r="N837" s="71">
        <f>VLOOKUP($B837, Paste!$A$3:$H$933, 5, FALSE)</f>
        <v>0</v>
      </c>
      <c r="O837" s="11">
        <f>IF(ISERROR(VLOOKUP(B837, Paste!$AB$3:$AE$2349, 3, FALSE)), "", VLOOKUP(B837, Paste!$AB$3:$AE$2349, 3, FALSE))</f>
        <v>12</v>
      </c>
      <c r="P837" s="11">
        <f>IF(ISERROR(VLOOKUP(B837, Paste!$AB$3:$AC$2343, 2, FALSE)), "", VLOOKUP(B837, Paste!$AB$3:$AC$2343, 2, FALSE))</f>
        <v>3</v>
      </c>
      <c r="Q837" s="11">
        <f>IF(ISERROR(VLOOKUP(B837, Paste!$AB$3:$AE$2349, 4, FALSE)), "", VLOOKUP(B837, Paste!$AB$3:$AE$2349, 4, FALSE))</f>
        <v>10</v>
      </c>
      <c r="R837" s="11">
        <f>IF(ISERROR(VLOOKUP(B837, Paste!$N$3:$N$250, 1, FALSE)), "", VLOOKUP(B837, Paste!$N$3:$O$250, 2, FALSE))</f>
        <v>50</v>
      </c>
      <c r="S837" s="27">
        <f>VLOOKUP($B837, Paste!$W$3:$Z$10064, IF($H$4="Cap Hit",3, IF($H$4="AAV", 4, 2)), FALSE)</f>
        <v>1.4750000000000001</v>
      </c>
      <c r="T837" s="11" t="str">
        <f>IF(ISERROR(VLOOKUP(B837, Paste!$Q$3:$Q$245, 1, FALSE)), "", VLOOKUP(B837, Paste!$Q$3:$R$245, 2, FALSE))</f>
        <v/>
      </c>
      <c r="U837" s="18" t="str">
        <f>IF(VLOOKUP(B837, 'Points&amp;Potential'!$B$7:$O$943, 14, FALSE)=0, "", VLOOKUP(B837, 'Points&amp;Potential'!$B$7:$O$943, 14, FALSE))</f>
        <v/>
      </c>
      <c r="V837" s="7" t="str">
        <f>IF(ISERROR(VLOOKUP(B837, Paste!$T$3:$T$1045, 1, FALSE)), "", VLOOKUP(B837, Paste!$T$3:$U$1144, 2, FALSE))</f>
        <v>Y</v>
      </c>
    </row>
    <row r="838" spans="1:22">
      <c r="A838" s="11">
        <v>832</v>
      </c>
      <c r="B838" s="67" t="s">
        <v>862</v>
      </c>
      <c r="C838" s="11">
        <f>VLOOKUP(B838, Paste!$AG$3:$AH$2083, 2, FALSE)</f>
        <v>29</v>
      </c>
      <c r="D838" s="11" t="str">
        <f>VLOOKUP($B838, Paste!$A$3:$H$933, 6, FALSE)</f>
        <v>LD</v>
      </c>
      <c r="E838" s="11" t="str">
        <f>IFERROR(VLOOKUP($B838, Paste!$J$3:$L$933, 3, FALSE), "")</f>
        <v/>
      </c>
      <c r="F838" s="11" t="str">
        <f>IFERROR(VLOOKUP($B838, Paste!$J$3:$L$933, 2, FALSE), "")</f>
        <v/>
      </c>
      <c r="G838" s="11" t="str">
        <f>VLOOKUP($B838, Paste!$A$3:$H$933, 8, FALSE)</f>
        <v>PIT</v>
      </c>
      <c r="H838" s="71">
        <f>VLOOKUP($B838, Paste!$A$3:$H$933, 2, FALSE)</f>
        <v>14.666666666666666</v>
      </c>
      <c r="I838" s="71">
        <f>VLOOKUP($B838, Paste!$A$3:$H$933, 3, FALSE)</f>
        <v>0.27964444444444442</v>
      </c>
      <c r="J838" s="71">
        <f t="shared" si="12"/>
        <v>1.7945074074074074</v>
      </c>
      <c r="K838" s="71">
        <f>VLOOKUP($B838, Paste!$A$3:$H$933, 4, FALSE)</f>
        <v>2.0741518518518518</v>
      </c>
      <c r="L838" s="11" t="str">
        <f>IF(ISBLANK(VLOOKUP(B838, 'SOG&amp;PlusMinus'!$B$7:$E$912, 3, FALSE)), "", VLOOKUP(B838,'SOG&amp;PlusMinus'!$B$7:$E$912, 3, FALSE))</f>
        <v>C</v>
      </c>
      <c r="M838" s="11" t="str">
        <f>IF(ISBLANK(VLOOKUP(B838, 'SOG&amp;PlusMinus'!$B$7:$E$912, 4, FALSE)), "", VLOOKUP(B838, 'SOG&amp;PlusMinus'!$B$7:$E$912, 4, FALSE))</f>
        <v/>
      </c>
      <c r="N838" s="71">
        <f>VLOOKUP($B838, Paste!$A$3:$H$933, 5, FALSE)</f>
        <v>3.8596491228070171</v>
      </c>
      <c r="O838" s="11">
        <f>IF(ISERROR(VLOOKUP(B838, Paste!$AB$3:$AE$2349, 3, FALSE)), "", VLOOKUP(B838, Paste!$AB$3:$AE$2349, 3, FALSE))</f>
        <v>21</v>
      </c>
      <c r="P838" s="11">
        <f>IF(ISERROR(VLOOKUP(B838, Paste!$AB$3:$AC$2343, 2, FALSE)), "", VLOOKUP(B838, Paste!$AB$3:$AC$2343, 2, FALSE))</f>
        <v>18</v>
      </c>
      <c r="Q838" s="11">
        <f>IF(ISERROR(VLOOKUP(B838, Paste!$AB$3:$AE$2349, 4, FALSE)), "", VLOOKUP(B838, Paste!$AB$3:$AE$2349, 4, FALSE))</f>
        <v>12</v>
      </c>
      <c r="R838" s="11" t="str">
        <f>IF(ISERROR(VLOOKUP(B838, Paste!$N$3:$N$250, 1, FALSE)), "", VLOOKUP(B838, Paste!$N$3:$O$250, 2, FALSE))</f>
        <v/>
      </c>
      <c r="S838" s="27">
        <f>VLOOKUP($B838, Paste!$W$3:$Z$10064, IF($H$4="Cap Hit",3, IF($H$4="AAV", 4, 2)), FALSE)</f>
        <v>0.9</v>
      </c>
      <c r="T838" s="11" t="str">
        <f>IF(ISERROR(VLOOKUP(B838, Paste!$Q$3:$Q$245, 1, FALSE)), "", VLOOKUP(B838, Paste!$Q$3:$R$245, 2, FALSE))</f>
        <v/>
      </c>
      <c r="U838" s="18" t="str">
        <f>IF(VLOOKUP(B838, 'Points&amp;Potential'!$B$7:$O$943, 14, FALSE)=0, "", VLOOKUP(B838, 'Points&amp;Potential'!$B$7:$O$943, 14, FALSE))</f>
        <v/>
      </c>
      <c r="V838" s="7" t="str">
        <f>IF(ISERROR(VLOOKUP(B838, Paste!$T$3:$T$1045, 1, FALSE)), "", VLOOKUP(B838, Paste!$T$3:$U$1144, 2, FALSE))</f>
        <v/>
      </c>
    </row>
    <row r="839" spans="1:22">
      <c r="A839" s="11">
        <v>833</v>
      </c>
      <c r="B839" s="67" t="s">
        <v>863</v>
      </c>
      <c r="C839" s="11">
        <f>VLOOKUP(B839, Paste!$AG$3:$AH$2083, 2, FALSE)</f>
        <v>25.3</v>
      </c>
      <c r="D839" s="11" t="str">
        <f>VLOOKUP($B839, Paste!$A$3:$H$933, 6, FALSE)</f>
        <v>RW</v>
      </c>
      <c r="E839" s="11" t="str">
        <f>IFERROR(VLOOKUP($B839, Paste!$J$3:$L$933, 3, FALSE), "")</f>
        <v/>
      </c>
      <c r="F839" s="11" t="str">
        <f>IFERROR(VLOOKUP($B839, Paste!$J$3:$L$933, 2, FALSE), "")</f>
        <v/>
      </c>
      <c r="G839" s="11" t="str">
        <f>VLOOKUP($B839, Paste!$A$3:$H$933, 8, FALSE)</f>
        <v>MTL</v>
      </c>
      <c r="H839" s="71">
        <f>VLOOKUP($B839, Paste!$A$3:$H$933, 2, FALSE)</f>
        <v>6</v>
      </c>
      <c r="I839" s="71">
        <f>VLOOKUP($B839, Paste!$A$3:$H$933, 3, FALSE)</f>
        <v>7.0555555555555552E-2</v>
      </c>
      <c r="J839" s="71">
        <f t="shared" ref="J839:J902" si="13">K839-I839</f>
        <v>2.0019444444444447</v>
      </c>
      <c r="K839" s="71">
        <f>VLOOKUP($B839, Paste!$A$3:$H$933, 4, FALSE)</f>
        <v>2.0725000000000002</v>
      </c>
      <c r="L839" s="11" t="str">
        <f>IF(ISBLANK(VLOOKUP(B839, 'SOG&amp;PlusMinus'!$B$7:$E$912, 3, FALSE)), "", VLOOKUP(B839,'SOG&amp;PlusMinus'!$B$7:$E$912, 3, FALSE))</f>
        <v>C</v>
      </c>
      <c r="M839" s="11" t="str">
        <f>IF(ISBLANK(VLOOKUP(B839, 'SOG&amp;PlusMinus'!$B$7:$E$912, 4, FALSE)), "", VLOOKUP(B839, 'SOG&amp;PlusMinus'!$B$7:$E$912, 4, FALSE))</f>
        <v/>
      </c>
      <c r="N839" s="71">
        <f>VLOOKUP($B839, Paste!$A$3:$H$933, 5, FALSE)</f>
        <v>2</v>
      </c>
      <c r="O839" s="11">
        <f>IF(ISERROR(VLOOKUP(B839, Paste!$AB$3:$AE$2349, 3, FALSE)), "", VLOOKUP(B839, Paste!$AB$3:$AE$2349, 3, FALSE))</f>
        <v>8</v>
      </c>
      <c r="P839" s="11">
        <f>IF(ISERROR(VLOOKUP(B839, Paste!$AB$3:$AC$2343, 2, FALSE)), "", VLOOKUP(B839, Paste!$AB$3:$AC$2343, 2, FALSE))</f>
        <v>3</v>
      </c>
      <c r="Q839" s="11">
        <f>IF(ISERROR(VLOOKUP(B839, Paste!$AB$3:$AE$2349, 4, FALSE)), "", VLOOKUP(B839, Paste!$AB$3:$AE$2349, 4, FALSE))</f>
        <v>4</v>
      </c>
      <c r="R839" s="11" t="str">
        <f>IF(ISERROR(VLOOKUP(B839, Paste!$N$3:$N$250, 1, FALSE)), "", VLOOKUP(B839, Paste!$N$3:$O$250, 2, FALSE))</f>
        <v/>
      </c>
      <c r="S839" s="27">
        <f>VLOOKUP($B839, Paste!$W$3:$Z$10064, IF($H$4="Cap Hit",3, IF($H$4="AAV", 4, 2)), FALSE)</f>
        <v>0.85</v>
      </c>
      <c r="T839" s="11" t="str">
        <f>IF(ISERROR(VLOOKUP(B839, Paste!$Q$3:$Q$245, 1, FALSE)), "", VLOOKUP(B839, Paste!$Q$3:$R$245, 2, FALSE))</f>
        <v/>
      </c>
      <c r="U839" s="18" t="str">
        <f>IF(VLOOKUP(B839, 'Points&amp;Potential'!$B$7:$O$943, 14, FALSE)=0, "", VLOOKUP(B839, 'Points&amp;Potential'!$B$7:$O$943, 14, FALSE))</f>
        <v/>
      </c>
      <c r="V839" s="7" t="str">
        <f>IF(ISERROR(VLOOKUP(B839, Paste!$T$3:$T$1045, 1, FALSE)), "", VLOOKUP(B839, Paste!$T$3:$U$1144, 2, FALSE))</f>
        <v>Y</v>
      </c>
    </row>
    <row r="840" spans="1:22">
      <c r="A840" s="11">
        <v>834</v>
      </c>
      <c r="B840" s="67" t="s">
        <v>864</v>
      </c>
      <c r="C840" s="11">
        <f>VLOOKUP(B840, Paste!$AG$3:$AH$2083, 2, FALSE)</f>
        <v>28.4</v>
      </c>
      <c r="D840" s="11" t="str">
        <f>VLOOKUP($B840, Paste!$A$3:$H$933, 6, FALSE)</f>
        <v>RW</v>
      </c>
      <c r="E840" s="11" t="str">
        <f>IFERROR(VLOOKUP($B840, Paste!$J$3:$L$933, 3, FALSE), "")</f>
        <v/>
      </c>
      <c r="F840" s="11" t="str">
        <f>IFERROR(VLOOKUP($B840, Paste!$J$3:$L$933, 2, FALSE), "")</f>
        <v/>
      </c>
      <c r="G840" s="11" t="str">
        <f>VLOOKUP($B840, Paste!$A$3:$H$933, 8, FALSE)</f>
        <v>NYI</v>
      </c>
      <c r="H840" s="71">
        <f>VLOOKUP($B840, Paste!$A$3:$H$933, 2, FALSE)</f>
        <v>14</v>
      </c>
      <c r="I840" s="71">
        <f>VLOOKUP($B840, Paste!$A$3:$H$933, 3, FALSE)</f>
        <v>1.3672241661348417</v>
      </c>
      <c r="J840" s="71">
        <f t="shared" si="13"/>
        <v>0.69312316719849099</v>
      </c>
      <c r="K840" s="71">
        <f>VLOOKUP($B840, Paste!$A$3:$H$933, 4, FALSE)</f>
        <v>2.0603473333333326</v>
      </c>
      <c r="L840" s="11" t="str">
        <f>IF(ISBLANK(VLOOKUP(B840, 'SOG&amp;PlusMinus'!$B$7:$E$912, 3, FALSE)), "", VLOOKUP(B840,'SOG&amp;PlusMinus'!$B$7:$E$912, 3, FALSE))</f>
        <v>C</v>
      </c>
      <c r="M840" s="11" t="str">
        <f>IF(ISBLANK(VLOOKUP(B840, 'SOG&amp;PlusMinus'!$B$7:$E$912, 4, FALSE)), "", VLOOKUP(B840, 'SOG&amp;PlusMinus'!$B$7:$E$912, 4, FALSE))</f>
        <v/>
      </c>
      <c r="N840" s="71">
        <f>VLOOKUP($B840, Paste!$A$3:$H$933, 5, FALSE)</f>
        <v>3.7943925233644857</v>
      </c>
      <c r="O840" s="11">
        <f>IF(ISERROR(VLOOKUP(B840, Paste!$AB$3:$AE$2349, 3, FALSE)), "", VLOOKUP(B840, Paste!$AB$3:$AE$2349, 3, FALSE))</f>
        <v>33</v>
      </c>
      <c r="P840" s="11">
        <f>IF(ISERROR(VLOOKUP(B840, Paste!$AB$3:$AC$2343, 2, FALSE)), "", VLOOKUP(B840, Paste!$AB$3:$AC$2343, 2, FALSE))</f>
        <v>6</v>
      </c>
      <c r="Q840" s="11">
        <f>IF(ISERROR(VLOOKUP(B840, Paste!$AB$3:$AE$2349, 4, FALSE)), "", VLOOKUP(B840, Paste!$AB$3:$AE$2349, 4, FALSE))</f>
        <v>13</v>
      </c>
      <c r="R840" s="11" t="str">
        <f>IF(ISERROR(VLOOKUP(B840, Paste!$N$3:$N$250, 1, FALSE)), "", VLOOKUP(B840, Paste!$N$3:$O$250, 2, FALSE))</f>
        <v/>
      </c>
      <c r="S840" s="27">
        <f>VLOOKUP($B840, Paste!$W$3:$Z$10064, IF($H$4="Cap Hit",3, IF($H$4="AAV", 4, 2)), FALSE)</f>
        <v>0.85</v>
      </c>
      <c r="T840" s="11" t="str">
        <f>IF(ISERROR(VLOOKUP(B840, Paste!$Q$3:$Q$245, 1, FALSE)), "", VLOOKUP(B840, Paste!$Q$3:$R$245, 2, FALSE))</f>
        <v/>
      </c>
      <c r="U840" s="18" t="str">
        <f>IF(VLOOKUP(B840, 'Points&amp;Potential'!$B$7:$O$943, 14, FALSE)=0, "", VLOOKUP(B840, 'Points&amp;Potential'!$B$7:$O$943, 14, FALSE))</f>
        <v/>
      </c>
      <c r="V840" s="7" t="str">
        <f>IF(ISERROR(VLOOKUP(B840, Paste!$T$3:$T$1045, 1, FALSE)), "", VLOOKUP(B840, Paste!$T$3:$U$1144, 2, FALSE))</f>
        <v/>
      </c>
    </row>
    <row r="841" spans="1:22">
      <c r="A841" s="11">
        <v>835</v>
      </c>
      <c r="B841" s="67" t="s">
        <v>865</v>
      </c>
      <c r="C841" s="11">
        <f>VLOOKUP(B841, Paste!$AG$3:$AH$2083, 2, FALSE)</f>
        <v>21.5</v>
      </c>
      <c r="D841" s="11" t="str">
        <f>VLOOKUP($B841, Paste!$A$3:$H$933, 6, FALSE)</f>
        <v>LD</v>
      </c>
      <c r="E841" s="11">
        <f>IFERROR(VLOOKUP($B841, Paste!$J$3:$L$933, 3, FALSE), "")</f>
        <v>37</v>
      </c>
      <c r="F841" s="11">
        <f>IFERROR(VLOOKUP($B841, Paste!$J$3:$L$933, 2, FALSE), "")</f>
        <v>52</v>
      </c>
      <c r="G841" s="11" t="str">
        <f>VLOOKUP($B841, Paste!$A$3:$H$933, 8, FALSE)</f>
        <v>SJS</v>
      </c>
      <c r="H841" s="71">
        <f>VLOOKUP($B841, Paste!$A$3:$H$933, 2, FALSE)</f>
        <v>6.5</v>
      </c>
      <c r="I841" s="71">
        <f>VLOOKUP($B841, Paste!$A$3:$H$933, 3, FALSE)</f>
        <v>0.28753472222222232</v>
      </c>
      <c r="J841" s="71">
        <f t="shared" si="13"/>
        <v>1.7723355902777778</v>
      </c>
      <c r="K841" s="71">
        <f>VLOOKUP($B841, Paste!$A$3:$H$933, 4, FALSE)</f>
        <v>2.0598703125000002</v>
      </c>
      <c r="L841" s="11" t="str">
        <f>IF(ISBLANK(VLOOKUP(B841, 'SOG&amp;PlusMinus'!$B$7:$E$912, 3, FALSE)), "", VLOOKUP(B841,'SOG&amp;PlusMinus'!$B$7:$E$912, 3, FALSE))</f>
        <v>C</v>
      </c>
      <c r="M841" s="11" t="str">
        <f>IF(ISBLANK(VLOOKUP(B841, 'SOG&amp;PlusMinus'!$B$7:$E$912, 4, FALSE)), "", VLOOKUP(B841, 'SOG&amp;PlusMinus'!$B$7:$E$912, 4, FALSE))</f>
        <v/>
      </c>
      <c r="N841" s="71">
        <f>VLOOKUP($B841, Paste!$A$3:$H$933, 5, FALSE)</f>
        <v>3.9</v>
      </c>
      <c r="O841" s="11">
        <f>IF(ISERROR(VLOOKUP(B841, Paste!$AB$3:$AE$2349, 3, FALSE)), "", VLOOKUP(B841, Paste!$AB$3:$AE$2349, 3, FALSE))</f>
        <v>5</v>
      </c>
      <c r="P841" s="11">
        <f>IF(ISERROR(VLOOKUP(B841, Paste!$AB$3:$AC$2343, 2, FALSE)), "", VLOOKUP(B841, Paste!$AB$3:$AC$2343, 2, FALSE))</f>
        <v>8</v>
      </c>
      <c r="Q841" s="11">
        <f>IF(ISERROR(VLOOKUP(B841, Paste!$AB$3:$AE$2349, 4, FALSE)), "", VLOOKUP(B841, Paste!$AB$3:$AE$2349, 4, FALSE))</f>
        <v>9</v>
      </c>
      <c r="R841" s="11" t="str">
        <f>IF(ISERROR(VLOOKUP(B841, Paste!$N$3:$N$250, 1, FALSE)), "", VLOOKUP(B841, Paste!$N$3:$O$250, 2, FALSE))</f>
        <v/>
      </c>
      <c r="S841" s="27">
        <f>VLOOKUP($B841, Paste!$W$3:$Z$10064, IF($H$4="Cap Hit",3, IF($H$4="AAV", 4, 2)), FALSE)</f>
        <v>0.95</v>
      </c>
      <c r="T841" s="11" t="str">
        <f>IF(ISERROR(VLOOKUP(B841, Paste!$Q$3:$Q$245, 1, FALSE)), "", VLOOKUP(B841, Paste!$Q$3:$R$245, 2, FALSE))</f>
        <v/>
      </c>
      <c r="U841" s="18" t="str">
        <f>IF(VLOOKUP(B841, 'Points&amp;Potential'!$B$7:$O$943, 14, FALSE)=0, "", VLOOKUP(B841, 'Points&amp;Potential'!$B$7:$O$943, 14, FALSE))</f>
        <v/>
      </c>
      <c r="V841" s="7" t="str">
        <f>IF(ISERROR(VLOOKUP(B841, Paste!$T$3:$T$1045, 1, FALSE)), "", VLOOKUP(B841, Paste!$T$3:$U$1144, 2, FALSE))</f>
        <v>Y</v>
      </c>
    </row>
    <row r="842" spans="1:22">
      <c r="A842" s="11">
        <v>836</v>
      </c>
      <c r="B842" s="67" t="s">
        <v>866</v>
      </c>
      <c r="C842" s="11">
        <f>VLOOKUP(B842, Paste!$AG$3:$AH$2083, 2, FALSE)</f>
        <v>28.2</v>
      </c>
      <c r="D842" s="11" t="str">
        <f>VLOOKUP($B842, Paste!$A$3:$H$933, 6, FALSE)</f>
        <v>LD</v>
      </c>
      <c r="E842" s="11" t="str">
        <f>IFERROR(VLOOKUP($B842, Paste!$J$3:$L$933, 3, FALSE), "")</f>
        <v/>
      </c>
      <c r="F842" s="11" t="str">
        <f>IFERROR(VLOOKUP($B842, Paste!$J$3:$L$933, 2, FALSE), "")</f>
        <v/>
      </c>
      <c r="G842" s="11" t="str">
        <f>VLOOKUP($B842, Paste!$A$3:$H$933, 8, FALSE)</f>
        <v>MIN</v>
      </c>
      <c r="H842" s="71">
        <f>VLOOKUP($B842, Paste!$A$3:$H$933, 2, FALSE)</f>
        <v>6</v>
      </c>
      <c r="I842" s="71">
        <f>VLOOKUP($B842, Paste!$A$3:$H$933, 3, FALSE)</f>
        <v>8.1666666666666665E-2</v>
      </c>
      <c r="J842" s="71">
        <f t="shared" si="13"/>
        <v>1.9535973333333332</v>
      </c>
      <c r="K842" s="71">
        <f>VLOOKUP($B842, Paste!$A$3:$H$933, 4, FALSE)</f>
        <v>2.0352639999999997</v>
      </c>
      <c r="L842" s="11" t="str">
        <f>IF(ISBLANK(VLOOKUP(B842, 'SOG&amp;PlusMinus'!$B$7:$E$912, 3, FALSE)), "", VLOOKUP(B842,'SOG&amp;PlusMinus'!$B$7:$E$912, 3, FALSE))</f>
        <v>C</v>
      </c>
      <c r="M842" s="11" t="str">
        <f>IF(ISBLANK(VLOOKUP(B842, 'SOG&amp;PlusMinus'!$B$7:$E$912, 4, FALSE)), "", VLOOKUP(B842, 'SOG&amp;PlusMinus'!$B$7:$E$912, 4, FALSE))</f>
        <v/>
      </c>
      <c r="N842" s="71">
        <f>VLOOKUP($B842, Paste!$A$3:$H$933, 5, FALSE)</f>
        <v>1</v>
      </c>
      <c r="O842" s="11">
        <f>IF(ISERROR(VLOOKUP(B842, Paste!$AB$3:$AE$2349, 3, FALSE)), "", VLOOKUP(B842, Paste!$AB$3:$AE$2349, 3, FALSE))</f>
        <v>2</v>
      </c>
      <c r="P842" s="11">
        <f>IF(ISERROR(VLOOKUP(B842, Paste!$AB$3:$AC$2343, 2, FALSE)), "", VLOOKUP(B842, Paste!$AB$3:$AC$2343, 2, FALSE))</f>
        <v>8</v>
      </c>
      <c r="Q842" s="11">
        <f>IF(ISERROR(VLOOKUP(B842, Paste!$AB$3:$AE$2349, 4, FALSE)), "", VLOOKUP(B842, Paste!$AB$3:$AE$2349, 4, FALSE))</f>
        <v>4</v>
      </c>
      <c r="R842" s="11" t="str">
        <f>IF(ISERROR(VLOOKUP(B842, Paste!$N$3:$N$250, 1, FALSE)), "", VLOOKUP(B842, Paste!$N$3:$O$250, 2, FALSE))</f>
        <v/>
      </c>
      <c r="S842" s="27">
        <f>VLOOKUP($B842, Paste!$W$3:$Z$10064, IF($H$4="Cap Hit",3, IF($H$4="AAV", 4, 2)), FALSE)</f>
        <v>0.77500000000000002</v>
      </c>
      <c r="T842" s="11" t="str">
        <f>IF(ISERROR(VLOOKUP(B842, Paste!$Q$3:$Q$245, 1, FALSE)), "", VLOOKUP(B842, Paste!$Q$3:$R$245, 2, FALSE))</f>
        <v/>
      </c>
      <c r="U842" s="18" t="str">
        <f>IF(VLOOKUP(B842, 'Points&amp;Potential'!$B$7:$O$943, 14, FALSE)=0, "", VLOOKUP(B842, 'Points&amp;Potential'!$B$7:$O$943, 14, FALSE))</f>
        <v/>
      </c>
      <c r="V842" s="7" t="str">
        <f>IF(ISERROR(VLOOKUP(B842, Paste!$T$3:$T$1045, 1, FALSE)), "", VLOOKUP(B842, Paste!$T$3:$U$1144, 2, FALSE))</f>
        <v/>
      </c>
    </row>
    <row r="843" spans="1:22">
      <c r="A843" s="11">
        <v>837</v>
      </c>
      <c r="B843" s="67" t="s">
        <v>867</v>
      </c>
      <c r="C843" s="11">
        <f>VLOOKUP(B843, Paste!$AG$3:$AH$2083, 2, FALSE)</f>
        <v>23.3</v>
      </c>
      <c r="D843" s="11" t="str">
        <f>VLOOKUP($B843, Paste!$A$3:$H$933, 6, FALSE)</f>
        <v>C</v>
      </c>
      <c r="E843" s="11" t="str">
        <f>IFERROR(VLOOKUP($B843, Paste!$J$3:$L$933, 3, FALSE), "")</f>
        <v/>
      </c>
      <c r="F843" s="11" t="str">
        <f>IFERROR(VLOOKUP($B843, Paste!$J$3:$L$933, 2, FALSE), "")</f>
        <v/>
      </c>
      <c r="G843" s="11" t="str">
        <f>VLOOKUP($B843, Paste!$A$3:$H$933, 8, FALSE)</f>
        <v>LAK</v>
      </c>
      <c r="H843" s="71">
        <f>VLOOKUP($B843, Paste!$A$3:$H$933, 2, FALSE)</f>
        <v>15</v>
      </c>
      <c r="I843" s="71">
        <f>VLOOKUP($B843, Paste!$A$3:$H$933, 3, FALSE)</f>
        <v>1.7546666666666664</v>
      </c>
      <c r="J843" s="71">
        <f t="shared" si="13"/>
        <v>0.27848882113821127</v>
      </c>
      <c r="K843" s="71">
        <f>VLOOKUP($B843, Paste!$A$3:$H$933, 4, FALSE)</f>
        <v>2.0331554878048776</v>
      </c>
      <c r="L843" s="11" t="str">
        <f>IF(ISBLANK(VLOOKUP(B843, 'SOG&amp;PlusMinus'!$B$7:$E$912, 3, FALSE)), "", VLOOKUP(B843,'SOG&amp;PlusMinus'!$B$7:$E$912, 3, FALSE))</f>
        <v>C</v>
      </c>
      <c r="M843" s="11" t="str">
        <f>IF(ISBLANK(VLOOKUP(B843, 'SOG&amp;PlusMinus'!$B$7:$E$912, 4, FALSE)), "", VLOOKUP(B843, 'SOG&amp;PlusMinus'!$B$7:$E$912, 4, FALSE))</f>
        <v/>
      </c>
      <c r="N843" s="71">
        <f>VLOOKUP($B843, Paste!$A$3:$H$933, 5, FALSE)</f>
        <v>3.75</v>
      </c>
      <c r="O843" s="11">
        <f>IF(ISERROR(VLOOKUP(B843, Paste!$AB$3:$AE$2349, 3, FALSE)), "", VLOOKUP(B843, Paste!$AB$3:$AE$2349, 3, FALSE))</f>
        <v>19</v>
      </c>
      <c r="P843" s="11">
        <f>IF(ISERROR(VLOOKUP(B843, Paste!$AB$3:$AC$2343, 2, FALSE)), "", VLOOKUP(B843, Paste!$AB$3:$AC$2343, 2, FALSE))</f>
        <v>8</v>
      </c>
      <c r="Q843" s="11">
        <f>IF(ISERROR(VLOOKUP(B843, Paste!$AB$3:$AE$2349, 4, FALSE)), "", VLOOKUP(B843, Paste!$AB$3:$AE$2349, 4, FALSE))</f>
        <v>17</v>
      </c>
      <c r="R843" s="11" t="str">
        <f>IF(ISERROR(VLOOKUP(B843, Paste!$N$3:$N$250, 1, FALSE)), "", VLOOKUP(B843, Paste!$N$3:$O$250, 2, FALSE))</f>
        <v/>
      </c>
      <c r="S843" s="27">
        <f>VLOOKUP($B843, Paste!$W$3:$Z$10064, IF($H$4="Cap Hit",3, IF($H$4="AAV", 4, 2)), FALSE)</f>
        <v>0.92500000000000004</v>
      </c>
      <c r="T843" s="11" t="str">
        <f>IF(ISERROR(VLOOKUP(B843, Paste!$Q$3:$Q$245, 1, FALSE)), "", VLOOKUP(B843, Paste!$Q$3:$R$245, 2, FALSE))</f>
        <v/>
      </c>
      <c r="U843" s="18" t="str">
        <f>IF(VLOOKUP(B843, 'Points&amp;Potential'!$B$7:$O$943, 14, FALSE)=0, "", VLOOKUP(B843, 'Points&amp;Potential'!$B$7:$O$943, 14, FALSE))</f>
        <v/>
      </c>
      <c r="V843" s="7" t="str">
        <f>IF(ISERROR(VLOOKUP(B843, Paste!$T$3:$T$1045, 1, FALSE)), "", VLOOKUP(B843, Paste!$T$3:$U$1144, 2, FALSE))</f>
        <v>Y</v>
      </c>
    </row>
    <row r="844" spans="1:22">
      <c r="A844" s="11">
        <v>838</v>
      </c>
      <c r="B844" s="67" t="s">
        <v>868</v>
      </c>
      <c r="C844" s="11">
        <f>VLOOKUP(B844, Paste!$AG$3:$AH$2083, 2, FALSE)</f>
        <v>29.4</v>
      </c>
      <c r="D844" s="11" t="str">
        <f>VLOOKUP($B844, Paste!$A$3:$H$933, 6, FALSE)</f>
        <v>RD</v>
      </c>
      <c r="E844" s="11" t="str">
        <f>IFERROR(VLOOKUP($B844, Paste!$J$3:$L$933, 3, FALSE), "")</f>
        <v/>
      </c>
      <c r="F844" s="11" t="str">
        <f>IFERROR(VLOOKUP($B844, Paste!$J$3:$L$933, 2, FALSE), "")</f>
        <v/>
      </c>
      <c r="G844" s="11" t="str">
        <f>VLOOKUP($B844, Paste!$A$3:$H$933, 8, FALSE)</f>
        <v>TOR</v>
      </c>
      <c r="H844" s="71">
        <f>VLOOKUP($B844, Paste!$A$3:$H$933, 2, FALSE)</f>
        <v>28.666666666666668</v>
      </c>
      <c r="I844" s="71">
        <f>VLOOKUP($B844, Paste!$A$3:$H$933, 3, FALSE)</f>
        <v>0.48375517844116883</v>
      </c>
      <c r="J844" s="71">
        <f t="shared" si="13"/>
        <v>1.5000836482254984</v>
      </c>
      <c r="K844" s="71">
        <f>VLOOKUP($B844, Paste!$A$3:$H$933, 4, FALSE)</f>
        <v>1.9838388266666673</v>
      </c>
      <c r="L844" s="11" t="str">
        <f>IF(ISBLANK(VLOOKUP(B844, 'SOG&amp;PlusMinus'!$B$7:$E$912, 3, FALSE)), "", VLOOKUP(B844,'SOG&amp;PlusMinus'!$B$7:$E$912, 3, FALSE))</f>
        <v>C</v>
      </c>
      <c r="M844" s="11" t="str">
        <f>IF(ISBLANK(VLOOKUP(B844, 'SOG&amp;PlusMinus'!$B$7:$E$912, 4, FALSE)), "", VLOOKUP(B844, 'SOG&amp;PlusMinus'!$B$7:$E$912, 4, FALSE))</f>
        <v/>
      </c>
      <c r="N844" s="71">
        <f>VLOOKUP($B844, Paste!$A$3:$H$933, 5, FALSE)</f>
        <v>13.975</v>
      </c>
      <c r="O844" s="11">
        <f>IF(ISERROR(VLOOKUP(B844, Paste!$AB$3:$AE$2349, 3, FALSE)), "", VLOOKUP(B844, Paste!$AB$3:$AE$2349, 3, FALSE))</f>
        <v>43</v>
      </c>
      <c r="P844" s="11">
        <f>IF(ISERROR(VLOOKUP(B844, Paste!$AB$3:$AC$2343, 2, FALSE)), "", VLOOKUP(B844, Paste!$AB$3:$AC$2343, 2, FALSE))</f>
        <v>34</v>
      </c>
      <c r="Q844" s="11">
        <f>IF(ISERROR(VLOOKUP(B844, Paste!$AB$3:$AE$2349, 4, FALSE)), "", VLOOKUP(B844, Paste!$AB$3:$AE$2349, 4, FALSE))</f>
        <v>32</v>
      </c>
      <c r="R844" s="11" t="str">
        <f>IF(ISERROR(VLOOKUP(B844, Paste!$N$3:$N$250, 1, FALSE)), "", VLOOKUP(B844, Paste!$N$3:$O$250, 2, FALSE))</f>
        <v/>
      </c>
      <c r="S844" s="27">
        <f>VLOOKUP($B844, Paste!$W$3:$Z$10064, IF($H$4="Cap Hit",3, IF($H$4="AAV", 4, 2)), FALSE)</f>
        <v>0.85</v>
      </c>
      <c r="T844" s="11" t="str">
        <f>IF(ISERROR(VLOOKUP(B844, Paste!$Q$3:$Q$245, 1, FALSE)), "", VLOOKUP(B844, Paste!$Q$3:$R$245, 2, FALSE))</f>
        <v/>
      </c>
      <c r="U844" s="18" t="str">
        <f>IF(VLOOKUP(B844, 'Points&amp;Potential'!$B$7:$O$943, 14, FALSE)=0, "", VLOOKUP(B844, 'Points&amp;Potential'!$B$7:$O$943, 14, FALSE))</f>
        <v/>
      </c>
      <c r="V844" s="7" t="str">
        <f>IF(ISERROR(VLOOKUP(B844, Paste!$T$3:$T$1045, 1, FALSE)), "", VLOOKUP(B844, Paste!$T$3:$U$1144, 2, FALSE))</f>
        <v/>
      </c>
    </row>
    <row r="845" spans="1:22">
      <c r="A845" s="11">
        <v>839</v>
      </c>
      <c r="B845" s="67" t="s">
        <v>869</v>
      </c>
      <c r="C845" s="11">
        <f>VLOOKUP(B845, Paste!$AG$3:$AH$2083, 2, FALSE)</f>
        <v>20.2</v>
      </c>
      <c r="D845" s="11" t="str">
        <f>VLOOKUP($B845, Paste!$A$3:$H$933, 6, FALSE)</f>
        <v>C</v>
      </c>
      <c r="E845" s="11">
        <f>IFERROR(VLOOKUP($B845, Paste!$J$3:$L$933, 3, FALSE), "")</f>
        <v>45</v>
      </c>
      <c r="F845" s="11">
        <f>IFERROR(VLOOKUP($B845, Paste!$J$3:$L$933, 2, FALSE), "")</f>
        <v>68</v>
      </c>
      <c r="G845" s="11" t="str">
        <f>VLOOKUP($B845, Paste!$A$3:$H$933, 8, FALSE)</f>
        <v>CHI</v>
      </c>
      <c r="H845" s="71">
        <f>VLOOKUP($B845, Paste!$A$3:$H$933, 2, FALSE)</f>
        <v>6</v>
      </c>
      <c r="I845" s="71">
        <f>VLOOKUP($B845, Paste!$A$3:$H$933, 3, FALSE)</f>
        <v>0.6334603174603175</v>
      </c>
      <c r="J845" s="71">
        <f t="shared" si="13"/>
        <v>1.2997896825396826</v>
      </c>
      <c r="K845" s="71">
        <f>VLOOKUP($B845, Paste!$A$3:$H$933, 4, FALSE)</f>
        <v>1.9332500000000001</v>
      </c>
      <c r="L845" s="11" t="str">
        <f>IF(ISBLANK(VLOOKUP(B845, 'SOG&amp;PlusMinus'!$B$7:$E$912, 3, FALSE)), "", VLOOKUP(B845,'SOG&amp;PlusMinus'!$B$7:$E$912, 3, FALSE))</f>
        <v>C</v>
      </c>
      <c r="M845" s="11" t="str">
        <f>IF(ISBLANK(VLOOKUP(B845, 'SOG&amp;PlusMinus'!$B$7:$E$912, 4, FALSE)), "", VLOOKUP(B845, 'SOG&amp;PlusMinus'!$B$7:$E$912, 4, FALSE))</f>
        <v/>
      </c>
      <c r="N845" s="71">
        <f>VLOOKUP($B845, Paste!$A$3:$H$933, 5, FALSE)</f>
        <v>2.5714285714285712</v>
      </c>
      <c r="O845" s="11">
        <f>IF(ISERROR(VLOOKUP(B845, Paste!$AB$3:$AE$2349, 3, FALSE)), "", VLOOKUP(B845, Paste!$AB$3:$AE$2349, 3, FALSE))</f>
        <v>8</v>
      </c>
      <c r="P845" s="11">
        <f>IF(ISERROR(VLOOKUP(B845, Paste!$AB$3:$AC$2343, 2, FALSE)), "", VLOOKUP(B845, Paste!$AB$3:$AC$2343, 2, FALSE))</f>
        <v>1</v>
      </c>
      <c r="Q845" s="11">
        <f>IF(ISERROR(VLOOKUP(B845, Paste!$AB$3:$AE$2349, 4, FALSE)), "", VLOOKUP(B845, Paste!$AB$3:$AE$2349, 4, FALSE))</f>
        <v>7</v>
      </c>
      <c r="R845" s="11" t="str">
        <f>IF(ISERROR(VLOOKUP(B845, Paste!$N$3:$N$250, 1, FALSE)), "", VLOOKUP(B845, Paste!$N$3:$O$250, 2, FALSE))</f>
        <v/>
      </c>
      <c r="S845" s="27">
        <f>VLOOKUP($B845, Paste!$W$3:$Z$10064, IF($H$4="Cap Hit",3, IF($H$4="AAV", 4, 2)), FALSE)</f>
        <v>1.3825000000000001</v>
      </c>
      <c r="T845" s="11" t="str">
        <f>IF(ISERROR(VLOOKUP(B845, Paste!$Q$3:$Q$245, 1, FALSE)), "", VLOOKUP(B845, Paste!$Q$3:$R$245, 2, FALSE))</f>
        <v/>
      </c>
      <c r="U845" s="18" t="str">
        <f>IF(VLOOKUP(B845, 'Points&amp;Potential'!$B$7:$O$943, 14, FALSE)=0, "", VLOOKUP(B845, 'Points&amp;Potential'!$B$7:$O$943, 14, FALSE))</f>
        <v/>
      </c>
      <c r="V845" s="7" t="str">
        <f>IF(ISERROR(VLOOKUP(B845, Paste!$T$3:$T$1045, 1, FALSE)), "", VLOOKUP(B845, Paste!$T$3:$U$1144, 2, FALSE))</f>
        <v>Y</v>
      </c>
    </row>
    <row r="846" spans="1:22">
      <c r="A846" s="11">
        <v>840</v>
      </c>
      <c r="B846" s="10" t="s">
        <v>870</v>
      </c>
      <c r="C846" s="11">
        <f>VLOOKUP(B846, Paste!$AG$3:$AH$2083, 2, FALSE)</f>
        <v>30.4</v>
      </c>
      <c r="D846" s="11" t="str">
        <f>VLOOKUP($B846, Paste!$A$3:$H$933, 6, FALSE)</f>
        <v>LW</v>
      </c>
      <c r="E846" s="11" t="str">
        <f>IFERROR(VLOOKUP($B846, Paste!$J$3:$L$933, 3, FALSE), "")</f>
        <v/>
      </c>
      <c r="F846" s="11" t="str">
        <f>IFERROR(VLOOKUP($B846, Paste!$J$3:$L$933, 2, FALSE), "")</f>
        <v/>
      </c>
      <c r="G846" s="11" t="str">
        <f>VLOOKUP($B846, Paste!$A$3:$H$933, 8, FALSE)</f>
        <v>UFA</v>
      </c>
      <c r="H846" s="71">
        <f>VLOOKUP($B846, Paste!$A$3:$H$933, 2, FALSE)</f>
        <v>26</v>
      </c>
      <c r="I846" s="71">
        <f>VLOOKUP($B846, Paste!$A$3:$H$933, 3, FALSE)</f>
        <v>0.76642222222222223</v>
      </c>
      <c r="J846" s="71">
        <f t="shared" si="13"/>
        <v>1.1657027777777778</v>
      </c>
      <c r="K846" s="71">
        <f>VLOOKUP($B846, Paste!$A$3:$H$933, 4, FALSE)</f>
        <v>1.9321250000000001</v>
      </c>
      <c r="L846" s="11" t="str">
        <f>IF(ISBLANK(VLOOKUP(B846, 'SOG&amp;PlusMinus'!$B$7:$E$912, 3, FALSE)), "", VLOOKUP(B846,'SOG&amp;PlusMinus'!$B$7:$E$912, 3, FALSE))</f>
        <v>C</v>
      </c>
      <c r="M846" s="11" t="str">
        <f>IF(ISBLANK(VLOOKUP(B846, 'SOG&amp;PlusMinus'!$B$7:$E$912, 4, FALSE)), "", VLOOKUP(B846, 'SOG&amp;PlusMinus'!$B$7:$E$912, 4, FALSE))</f>
        <v/>
      </c>
      <c r="N846" s="71">
        <f>VLOOKUP($B846, Paste!$A$3:$H$933, 5, FALSE)</f>
        <v>1.4444444444444444</v>
      </c>
      <c r="O846" s="11" t="str">
        <f>IF(ISERROR(VLOOKUP(B846, Paste!$AB$3:$AE$2349, 3, FALSE)), "", VLOOKUP(B846, Paste!$AB$3:$AE$2349, 3, FALSE))</f>
        <v/>
      </c>
      <c r="P846" s="11" t="str">
        <f>IF(ISERROR(VLOOKUP(B846, Paste!$AB$3:$AC$2343, 2, FALSE)), "", VLOOKUP(B846, Paste!$AB$3:$AC$2343, 2, FALSE))</f>
        <v/>
      </c>
      <c r="Q846" s="11" t="str">
        <f>IF(ISERROR(VLOOKUP(B846, Paste!$AB$3:$AE$2349, 4, FALSE)), "", VLOOKUP(B846, Paste!$AB$3:$AE$2349, 4, FALSE))</f>
        <v/>
      </c>
      <c r="R846" s="11" t="str">
        <f>IF(ISERROR(VLOOKUP(B846, Paste!$N$3:$N$250, 1, FALSE)), "", VLOOKUP(B846, Paste!$N$3:$O$250, 2, FALSE))</f>
        <v/>
      </c>
      <c r="S846" s="27" t="e">
        <f>VLOOKUP($B846, Paste!$W$3:$Z$10064, IF($H$4="Cap Hit",3, IF($H$4="AAV", 4, 2)), FALSE)</f>
        <v>#N/A</v>
      </c>
      <c r="T846" s="11" t="str">
        <f>IF(ISERROR(VLOOKUP(B846, Paste!$Q$3:$Q$245, 1, FALSE)), "", VLOOKUP(B846, Paste!$Q$3:$R$245, 2, FALSE))</f>
        <v/>
      </c>
      <c r="U846" s="18" t="str">
        <f>IF(VLOOKUP(B846, 'Points&amp;Potential'!$B$7:$O$943, 14, FALSE)=0, "", VLOOKUP(B846, 'Points&amp;Potential'!$B$7:$O$943, 14, FALSE))</f>
        <v/>
      </c>
      <c r="V846" s="7" t="str">
        <f>IF(ISERROR(VLOOKUP(B846, Paste!$T$3:$T$1045, 1, FALSE)), "", VLOOKUP(B846, Paste!$T$3:$U$1144, 2, FALSE))</f>
        <v/>
      </c>
    </row>
    <row r="847" spans="1:22">
      <c r="A847" s="11">
        <v>841</v>
      </c>
      <c r="B847" s="67" t="s">
        <v>871</v>
      </c>
      <c r="C847" s="11">
        <f>VLOOKUP(B847, Paste!$AG$3:$AH$2083, 2, FALSE)</f>
        <v>19.600000000000001</v>
      </c>
      <c r="D847" s="11" t="str">
        <f>VLOOKUP($B847, Paste!$A$3:$H$933, 6, FALSE)</f>
        <v>RW</v>
      </c>
      <c r="E847" s="11">
        <f>IFERROR(VLOOKUP($B847, Paste!$J$3:$L$933, 3, FALSE), "")</f>
        <v>45</v>
      </c>
      <c r="F847" s="11">
        <f>IFERROR(VLOOKUP($B847, Paste!$J$3:$L$933, 2, FALSE), "")</f>
        <v>75</v>
      </c>
      <c r="G847" s="11" t="str">
        <f>VLOOKUP($B847, Paste!$A$3:$H$933, 8, FALSE)</f>
        <v>STL</v>
      </c>
      <c r="H847" s="71">
        <f>VLOOKUP($B847, Paste!$A$3:$H$933, 2, FALSE)</f>
        <v>8</v>
      </c>
      <c r="I847" s="71">
        <f>VLOOKUP($B847, Paste!$A$3:$H$933, 3, FALSE)</f>
        <v>1.6</v>
      </c>
      <c r="J847" s="71">
        <f t="shared" si="13"/>
        <v>0.29933974999999968</v>
      </c>
      <c r="K847" s="71">
        <f>VLOOKUP($B847, Paste!$A$3:$H$933, 4, FALSE)</f>
        <v>1.8993397499999998</v>
      </c>
      <c r="L847" s="11" t="str">
        <f>IF(ISBLANK(VLOOKUP(B847, 'SOG&amp;PlusMinus'!$B$7:$E$912, 3, FALSE)), "", VLOOKUP(B847,'SOG&amp;PlusMinus'!$B$7:$E$912, 3, FALSE))</f>
        <v>C</v>
      </c>
      <c r="M847" s="11" t="str">
        <f>IF(ISBLANK(VLOOKUP(B847, 'SOG&amp;PlusMinus'!$B$7:$E$912, 4, FALSE)), "", VLOOKUP(B847, 'SOG&amp;PlusMinus'!$B$7:$E$912, 4, FALSE))</f>
        <v/>
      </c>
      <c r="N847" s="71">
        <f>VLOOKUP($B847, Paste!$A$3:$H$933, 5, FALSE)</f>
        <v>6.4</v>
      </c>
      <c r="O847" s="11">
        <f>IF(ISERROR(VLOOKUP(B847, Paste!$AB$3:$AE$2349, 3, FALSE)), "", VLOOKUP(B847, Paste!$AB$3:$AE$2349, 3, FALSE))</f>
        <v>10</v>
      </c>
      <c r="P847" s="11">
        <f>IF(ISERROR(VLOOKUP(B847, Paste!$AB$3:$AC$2343, 2, FALSE)), "", VLOOKUP(B847, Paste!$AB$3:$AC$2343, 2, FALSE))</f>
        <v>3</v>
      </c>
      <c r="Q847" s="11">
        <f>IF(ISERROR(VLOOKUP(B847, Paste!$AB$3:$AE$2349, 4, FALSE)), "", VLOOKUP(B847, Paste!$AB$3:$AE$2349, 4, FALSE))</f>
        <v>16</v>
      </c>
      <c r="R847" s="11" t="str">
        <f>IF(ISERROR(VLOOKUP(B847, Paste!$N$3:$N$250, 1, FALSE)), "", VLOOKUP(B847, Paste!$N$3:$O$250, 2, FALSE))</f>
        <v/>
      </c>
      <c r="S847" s="27">
        <f>VLOOKUP($B847, Paste!$W$3:$Z$10064, IF($H$4="Cap Hit",3, IF($H$4="AAV", 4, 2)), FALSE)</f>
        <v>1.391667</v>
      </c>
      <c r="T847" s="11" t="str">
        <f>IF(ISERROR(VLOOKUP(B847, Paste!$Q$3:$Q$245, 1, FALSE)), "", VLOOKUP(B847, Paste!$Q$3:$R$245, 2, FALSE))</f>
        <v/>
      </c>
      <c r="U847" s="18" t="str">
        <f>IF(VLOOKUP(B847, 'Points&amp;Potential'!$B$7:$O$943, 14, FALSE)=0, "", VLOOKUP(B847, 'Points&amp;Potential'!$B$7:$O$943, 14, FALSE))</f>
        <v/>
      </c>
      <c r="V847" s="7" t="str">
        <f>IF(ISERROR(VLOOKUP(B847, Paste!$T$3:$T$1045, 1, FALSE)), "", VLOOKUP(B847, Paste!$T$3:$U$1144, 2, FALSE))</f>
        <v>Y</v>
      </c>
    </row>
    <row r="848" spans="1:22">
      <c r="A848" s="11">
        <v>842</v>
      </c>
      <c r="B848" s="67" t="s">
        <v>872</v>
      </c>
      <c r="C848" s="11">
        <f>VLOOKUP(B848, Paste!$AG$3:$AH$2083, 2, FALSE)</f>
        <v>22.4</v>
      </c>
      <c r="D848" s="11" t="str">
        <f>VLOOKUP($B848, Paste!$A$3:$H$933, 6, FALSE)</f>
        <v>C</v>
      </c>
      <c r="E848" s="11" t="str">
        <f>IFERROR(VLOOKUP($B848, Paste!$J$3:$L$933, 3, FALSE), "")</f>
        <v/>
      </c>
      <c r="F848" s="11" t="str">
        <f>IFERROR(VLOOKUP($B848, Paste!$J$3:$L$933, 2, FALSE), "")</f>
        <v/>
      </c>
      <c r="G848" s="11" t="str">
        <f>VLOOKUP($B848, Paste!$A$3:$H$933, 8, FALSE)</f>
        <v>STL</v>
      </c>
      <c r="H848" s="11">
        <f>VLOOKUP($B848, Paste!$A$3:$H$933, 2, FALSE)</f>
        <v>7</v>
      </c>
      <c r="I848" s="71">
        <f>VLOOKUP($B848, Paste!$A$3:$H$933, 3, FALSE)</f>
        <v>0.39417777777777779</v>
      </c>
      <c r="J848" s="71">
        <f t="shared" si="13"/>
        <v>1.4848847222222221</v>
      </c>
      <c r="K848" s="71">
        <f>VLOOKUP($B848, Paste!$A$3:$H$933, 4, FALSE)</f>
        <v>1.8790624999999999</v>
      </c>
      <c r="L848" s="11" t="str">
        <f>IF(ISBLANK(VLOOKUP(B848, 'SOG&amp;PlusMinus'!$B$7:$E$912, 3, FALSE)), "", VLOOKUP(B848,'SOG&amp;PlusMinus'!$B$7:$E$912, 3, FALSE))</f>
        <v>C</v>
      </c>
      <c r="M848" s="11" t="str">
        <f>IF(ISBLANK(VLOOKUP(B848, 'SOG&amp;PlusMinus'!$B$7:$E$912, 4, FALSE)), "", VLOOKUP(B848, 'SOG&amp;PlusMinus'!$B$7:$E$912, 4, FALSE))</f>
        <v/>
      </c>
      <c r="N848" s="71">
        <f>VLOOKUP($B848, Paste!$A$3:$H$933, 5, FALSE)</f>
        <v>0</v>
      </c>
      <c r="O848" s="11">
        <f>IF(ISERROR(VLOOKUP(B848, Paste!$AB$3:$AE$2349, 3, FALSE)), "", VLOOKUP(B848, Paste!$AB$3:$AE$2349, 3, FALSE))</f>
        <v>4</v>
      </c>
      <c r="P848" s="11">
        <f>IF(ISERROR(VLOOKUP(B848, Paste!$AB$3:$AC$2343, 2, FALSE)), "", VLOOKUP(B848, Paste!$AB$3:$AC$2343, 2, FALSE))</f>
        <v>3</v>
      </c>
      <c r="Q848" s="11">
        <f>IF(ISERROR(VLOOKUP(B848, Paste!$AB$3:$AE$2349, 4, FALSE)), "", VLOOKUP(B848, Paste!$AB$3:$AE$2349, 4, FALSE))</f>
        <v>8</v>
      </c>
      <c r="R848" s="11" t="str">
        <f>IF(ISERROR(VLOOKUP(B848, Paste!$N$3:$N$250, 1, FALSE)), "", VLOOKUP(B848, Paste!$N$3:$O$250, 2, FALSE))</f>
        <v/>
      </c>
      <c r="S848" s="27">
        <f>VLOOKUP($B848, Paste!$W$3:$Z$10064, IF($H$4="Cap Hit",3, IF($H$4="AAV", 4, 2)), FALSE)</f>
        <v>0.95</v>
      </c>
      <c r="T848" s="11" t="str">
        <f>IF(ISERROR(VLOOKUP(B848, Paste!$Q$3:$Q$245, 1, FALSE)), "", VLOOKUP(B848, Paste!$Q$3:$R$245, 2, FALSE))</f>
        <v/>
      </c>
      <c r="U848" s="18" t="str">
        <f>IF(VLOOKUP(B848, 'Points&amp;Potential'!$B$7:$O$943, 14, FALSE)=0, "", VLOOKUP(B848, 'Points&amp;Potential'!$B$7:$O$943, 14, FALSE))</f>
        <v/>
      </c>
      <c r="V848" s="7" t="str">
        <f>IF(ISERROR(VLOOKUP(B848, Paste!$T$3:$T$1045, 1, FALSE)), "", VLOOKUP(B848, Paste!$T$3:$U$1144, 2, FALSE))</f>
        <v>Y</v>
      </c>
    </row>
    <row r="849" spans="1:22">
      <c r="A849" s="11">
        <v>843</v>
      </c>
      <c r="B849" s="67" t="s">
        <v>873</v>
      </c>
      <c r="C849" s="11">
        <f>VLOOKUP(B849, Paste!$AG$3:$AH$2083, 2, FALSE)</f>
        <v>20.5</v>
      </c>
      <c r="D849" s="11" t="str">
        <f>VLOOKUP($B849, Paste!$A$3:$H$933, 6, FALSE)</f>
        <v>LD</v>
      </c>
      <c r="E849" s="11" t="str">
        <f>IFERROR(VLOOKUP($B849, Paste!$J$3:$L$933, 3, FALSE), "")</f>
        <v/>
      </c>
      <c r="F849" s="11" t="str">
        <f>IFERROR(VLOOKUP($B849, Paste!$J$3:$L$933, 2, FALSE), "")</f>
        <v/>
      </c>
      <c r="G849" s="11" t="str">
        <f>VLOOKUP($B849, Paste!$A$3:$H$933, 8, FALSE)</f>
        <v>ANA</v>
      </c>
      <c r="H849" s="11">
        <f>VLOOKUP($B849, Paste!$A$3:$H$933, 2, FALSE)</f>
        <v>17</v>
      </c>
      <c r="I849" s="71">
        <f>VLOOKUP($B849, Paste!$A$3:$H$933, 3, FALSE)</f>
        <v>2.5499999999999998</v>
      </c>
      <c r="J849" s="71">
        <f t="shared" si="13"/>
        <v>-0.69269443902439032</v>
      </c>
      <c r="K849" s="71">
        <f>VLOOKUP($B849, Paste!$A$3:$H$933, 4, FALSE)</f>
        <v>1.8573055609756095</v>
      </c>
      <c r="L849" s="11" t="str">
        <f>IF(ISBLANK(VLOOKUP(B849, 'SOG&amp;PlusMinus'!$B$7:$E$912, 3, FALSE)), "", VLOOKUP(B849,'SOG&amp;PlusMinus'!$B$7:$E$912, 3, FALSE))</f>
        <v>C</v>
      </c>
      <c r="M849" s="11" t="str">
        <f>IF(ISBLANK(VLOOKUP(B849, 'SOG&amp;PlusMinus'!$B$7:$E$912, 4, FALSE)), "", VLOOKUP(B849, 'SOG&amp;PlusMinus'!$B$7:$E$912, 4, FALSE))</f>
        <v/>
      </c>
      <c r="N849" s="71">
        <f>VLOOKUP($B849, Paste!$A$3:$H$933, 5, FALSE)</f>
        <v>20.399999999999999</v>
      </c>
      <c r="O849" s="11">
        <f>IF(ISERROR(VLOOKUP(B849, Paste!$AB$3:$AE$2349, 3, FALSE)), "", VLOOKUP(B849, Paste!$AB$3:$AE$2349, 3, FALSE))</f>
        <v>38</v>
      </c>
      <c r="P849" s="11">
        <f>IF(ISERROR(VLOOKUP(B849, Paste!$AB$3:$AC$2343, 2, FALSE)), "", VLOOKUP(B849, Paste!$AB$3:$AC$2343, 2, FALSE))</f>
        <v>19</v>
      </c>
      <c r="Q849" s="11">
        <f>IF(ISERROR(VLOOKUP(B849, Paste!$AB$3:$AE$2349, 4, FALSE)), "", VLOOKUP(B849, Paste!$AB$3:$AE$2349, 4, FALSE))</f>
        <v>15</v>
      </c>
      <c r="R849" s="11" t="str">
        <f>IF(ISERROR(VLOOKUP(B849, Paste!$N$3:$N$250, 1, FALSE)), "", VLOOKUP(B849, Paste!$N$3:$O$250, 2, FALSE))</f>
        <v/>
      </c>
      <c r="S849" s="27">
        <f>VLOOKUP($B849, Paste!$W$3:$Z$10064, IF($H$4="Cap Hit",3, IF($H$4="AAV", 4, 2)), FALSE)</f>
        <v>0.9425</v>
      </c>
      <c r="T849" s="11" t="str">
        <f>IF(ISERROR(VLOOKUP(B849, Paste!$Q$3:$Q$245, 1, FALSE)), "", VLOOKUP(B849, Paste!$Q$3:$R$245, 2, FALSE))</f>
        <v/>
      </c>
      <c r="U849" s="18" t="str">
        <f>IF(VLOOKUP(B849, 'Points&amp;Potential'!$B$7:$O$943, 14, FALSE)=0, "", VLOOKUP(B849, 'Points&amp;Potential'!$B$7:$O$943, 14, FALSE))</f>
        <v/>
      </c>
      <c r="V849" s="7" t="str">
        <f>IF(ISERROR(VLOOKUP(B849, Paste!$T$3:$T$1045, 1, FALSE)), "", VLOOKUP(B849, Paste!$T$3:$U$1144, 2, FALSE))</f>
        <v>Y</v>
      </c>
    </row>
    <row r="850" spans="1:22">
      <c r="A850" s="11">
        <v>844</v>
      </c>
      <c r="B850" s="67" t="s">
        <v>874</v>
      </c>
      <c r="C850" s="11">
        <f>VLOOKUP(B850, Paste!$AG$3:$AH$2083, 2, FALSE)</f>
        <v>25.4</v>
      </c>
      <c r="D850" s="11" t="str">
        <f>VLOOKUP($B850, Paste!$A$3:$H$933, 6, FALSE)</f>
        <v>LW</v>
      </c>
      <c r="E850" s="11">
        <f>IFERROR(VLOOKUP($B850, Paste!$J$3:$L$933, 3, FALSE), "")</f>
        <v>28</v>
      </c>
      <c r="F850" s="11">
        <f>IFERROR(VLOOKUP($B850, Paste!$J$3:$L$933, 2, FALSE), "")</f>
        <v>60</v>
      </c>
      <c r="G850" s="11" t="str">
        <f>VLOOKUP($B850, Paste!$A$3:$H$933, 8, FALSE)</f>
        <v>VAN</v>
      </c>
      <c r="H850" s="11">
        <f>VLOOKUP($B850, Paste!$A$3:$H$933, 2, FALSE)</f>
        <v>14</v>
      </c>
      <c r="I850" s="71">
        <f>VLOOKUP($B850, Paste!$A$3:$H$933, 3, FALSE)</f>
        <v>0.51388888888888895</v>
      </c>
      <c r="J850" s="71">
        <f t="shared" si="13"/>
        <v>1.3197377777777772</v>
      </c>
      <c r="K850" s="71">
        <f>VLOOKUP($B850, Paste!$A$3:$H$933, 4, FALSE)</f>
        <v>1.8336266666666663</v>
      </c>
      <c r="L850" s="11" t="str">
        <f>IF(ISBLANK(VLOOKUP(B850, 'SOG&amp;PlusMinus'!$B$7:$E$912, 3, FALSE)), "", VLOOKUP(B850,'SOG&amp;PlusMinus'!$B$7:$E$912, 3, FALSE))</f>
        <v>C</v>
      </c>
      <c r="M850" s="11" t="str">
        <f>IF(ISBLANK(VLOOKUP(B850, 'SOG&amp;PlusMinus'!$B$7:$E$912, 4, FALSE)), "", VLOOKUP(B850, 'SOG&amp;PlusMinus'!$B$7:$E$912, 4, FALSE))</f>
        <v/>
      </c>
      <c r="N850" s="71">
        <f>VLOOKUP($B850, Paste!$A$3:$H$933, 5, FALSE)</f>
        <v>4.2</v>
      </c>
      <c r="O850" s="11">
        <f>IF(ISERROR(VLOOKUP(B850, Paste!$AB$3:$AE$2349, 3, FALSE)), "", VLOOKUP(B850, Paste!$AB$3:$AE$2349, 3, FALSE))</f>
        <v>14</v>
      </c>
      <c r="P850" s="11">
        <f>IF(ISERROR(VLOOKUP(B850, Paste!$AB$3:$AC$2343, 2, FALSE)), "", VLOOKUP(B850, Paste!$AB$3:$AC$2343, 2, FALSE))</f>
        <v>4</v>
      </c>
      <c r="Q850" s="11">
        <f>IF(ISERROR(VLOOKUP(B850, Paste!$AB$3:$AE$2349, 4, FALSE)), "", VLOOKUP(B850, Paste!$AB$3:$AE$2349, 4, FALSE))</f>
        <v>10</v>
      </c>
      <c r="R850" s="11" t="str">
        <f>IF(ISERROR(VLOOKUP(B850, Paste!$N$3:$N$250, 1, FALSE)), "", VLOOKUP(B850, Paste!$N$3:$O$250, 2, FALSE))</f>
        <v/>
      </c>
      <c r="S850" s="27">
        <f>VLOOKUP($B850, Paste!$W$3:$Z$10064, IF($H$4="Cap Hit",3, IF($H$4="AAV", 4, 2)), FALSE)</f>
        <v>0.77500000000000002</v>
      </c>
      <c r="T850" s="11" t="str">
        <f>IF(ISERROR(VLOOKUP(B850, Paste!$Q$3:$Q$245, 1, FALSE)), "", VLOOKUP(B850, Paste!$Q$3:$R$245, 2, FALSE))</f>
        <v/>
      </c>
      <c r="U850" s="18" t="str">
        <f>IF(VLOOKUP(B850, 'Points&amp;Potential'!$B$7:$O$943, 14, FALSE)=0, "", VLOOKUP(B850, 'Points&amp;Potential'!$B$7:$O$943, 14, FALSE))</f>
        <v/>
      </c>
      <c r="V850" s="7" t="str">
        <f>IF(ISERROR(VLOOKUP(B850, Paste!$T$3:$T$1045, 1, FALSE)), "", VLOOKUP(B850, Paste!$T$3:$U$1144, 2, FALSE))</f>
        <v/>
      </c>
    </row>
    <row r="851" spans="1:22">
      <c r="A851" s="11">
        <v>845</v>
      </c>
      <c r="B851" s="67" t="s">
        <v>875</v>
      </c>
      <c r="C851" s="11">
        <f>VLOOKUP(B851, Paste!$AG$3:$AH$2083, 2, FALSE)</f>
        <v>33.9</v>
      </c>
      <c r="D851" s="11" t="str">
        <f>VLOOKUP($B851, Paste!$A$3:$H$933, 6, FALSE)</f>
        <v>RW</v>
      </c>
      <c r="E851" s="11" t="str">
        <f>IFERROR(VLOOKUP($B851, Paste!$J$3:$L$933, 3, FALSE), "")</f>
        <v/>
      </c>
      <c r="F851" s="11" t="str">
        <f>IFERROR(VLOOKUP($B851, Paste!$J$3:$L$933, 2, FALSE), "")</f>
        <v/>
      </c>
      <c r="G851" s="11" t="str">
        <f>VLOOKUP($B851, Paste!$A$3:$H$933, 8, FALSE)</f>
        <v>TBL</v>
      </c>
      <c r="H851" s="11">
        <f>VLOOKUP($B851, Paste!$A$3:$H$933, 2, FALSE)</f>
        <v>12</v>
      </c>
      <c r="I851" s="71">
        <f>VLOOKUP($B851, Paste!$A$3:$H$933, 3, FALSE)</f>
        <v>0.48</v>
      </c>
      <c r="J851" s="71">
        <f t="shared" si="13"/>
        <v>1.3326000000000002</v>
      </c>
      <c r="K851" s="71">
        <f>VLOOKUP($B851, Paste!$A$3:$H$933, 4, FALSE)</f>
        <v>1.8126000000000002</v>
      </c>
      <c r="L851" s="11" t="str">
        <f>IF(ISBLANK(VLOOKUP(B851, 'SOG&amp;PlusMinus'!$B$7:$E$912, 3, FALSE)), "", VLOOKUP(B851,'SOG&amp;PlusMinus'!$B$7:$E$912, 3, FALSE))</f>
        <v>C</v>
      </c>
      <c r="M851" s="11" t="str">
        <f>IF(ISBLANK(VLOOKUP(B851, 'SOG&amp;PlusMinus'!$B$7:$E$912, 4, FALSE)), "", VLOOKUP(B851, 'SOG&amp;PlusMinus'!$B$7:$E$912, 4, FALSE))</f>
        <v/>
      </c>
      <c r="N851" s="71">
        <f>VLOOKUP($B851, Paste!$A$3:$H$933, 5, FALSE)</f>
        <v>39.200000000000003</v>
      </c>
      <c r="O851" s="11">
        <f>IF(ISERROR(VLOOKUP(B851, Paste!$AB$3:$AE$2349, 3, FALSE)), "", VLOOKUP(B851, Paste!$AB$3:$AE$2349, 3, FALSE))</f>
        <v>28</v>
      </c>
      <c r="P851" s="11">
        <f>IF(ISERROR(VLOOKUP(B851, Paste!$AB$3:$AC$2343, 2, FALSE)), "", VLOOKUP(B851, Paste!$AB$3:$AC$2343, 2, FALSE))</f>
        <v>5</v>
      </c>
      <c r="Q851" s="11">
        <f>IF(ISERROR(VLOOKUP(B851, Paste!$AB$3:$AE$2349, 4, FALSE)), "", VLOOKUP(B851, Paste!$AB$3:$AE$2349, 4, FALSE))</f>
        <v>6</v>
      </c>
      <c r="R851" s="11" t="str">
        <f>IF(ISERROR(VLOOKUP(B851, Paste!$N$3:$N$250, 1, FALSE)), "", VLOOKUP(B851, Paste!$N$3:$O$250, 2, FALSE))</f>
        <v/>
      </c>
      <c r="S851" s="27">
        <f>VLOOKUP($B851, Paste!$W$3:$Z$10064, IF($H$4="Cap Hit",3, IF($H$4="AAV", 4, 2)), FALSE)</f>
        <v>0.85</v>
      </c>
      <c r="T851" s="11" t="str">
        <f>IF(ISERROR(VLOOKUP(B851, Paste!$Q$3:$Q$245, 1, FALSE)), "", VLOOKUP(B851, Paste!$Q$3:$R$245, 2, FALSE))</f>
        <v/>
      </c>
      <c r="U851" s="18" t="str">
        <f>IF(VLOOKUP(B851, 'Points&amp;Potential'!$B$7:$O$943, 14, FALSE)=0, "", VLOOKUP(B851, 'Points&amp;Potential'!$B$7:$O$943, 14, FALSE))</f>
        <v/>
      </c>
      <c r="V851" s="7" t="str">
        <f>IF(ISERROR(VLOOKUP(B851, Paste!$T$3:$T$1045, 1, FALSE)), "", VLOOKUP(B851, Paste!$T$3:$U$1144, 2, FALSE))</f>
        <v/>
      </c>
    </row>
    <row r="852" spans="1:22">
      <c r="A852" s="11">
        <v>846</v>
      </c>
      <c r="B852" s="67" t="s">
        <v>876</v>
      </c>
      <c r="C852" s="11">
        <f>VLOOKUP(B852, Paste!$AG$3:$AH$2083, 2, FALSE)</f>
        <v>21.2</v>
      </c>
      <c r="D852" s="11" t="str">
        <f>VLOOKUP($B852, Paste!$A$3:$H$933, 6, FALSE)</f>
        <v>C</v>
      </c>
      <c r="E852" s="11" t="str">
        <f>IFERROR(VLOOKUP($B852, Paste!$J$3:$L$933, 3, FALSE), "")</f>
        <v/>
      </c>
      <c r="F852" s="11" t="str">
        <f>IFERROR(VLOOKUP($B852, Paste!$J$3:$L$933, 2, FALSE), "")</f>
        <v/>
      </c>
      <c r="G852" s="11" t="str">
        <f>VLOOKUP($B852, Paste!$A$3:$H$933, 8, FALSE)</f>
        <v>CBJ</v>
      </c>
      <c r="H852" s="11">
        <f>VLOOKUP($B852, Paste!$A$3:$H$933, 2, FALSE)</f>
        <v>5</v>
      </c>
      <c r="I852" s="71">
        <f>VLOOKUP($B852, Paste!$A$3:$H$933, 3, FALSE)</f>
        <v>0.46822222222222215</v>
      </c>
      <c r="J852" s="71">
        <f t="shared" si="13"/>
        <v>1.3182361111111116</v>
      </c>
      <c r="K852" s="71">
        <f>VLOOKUP($B852, Paste!$A$3:$H$933, 4, FALSE)</f>
        <v>1.7864583333333337</v>
      </c>
      <c r="L852" s="11" t="str">
        <f>IF(ISBLANK(VLOOKUP(B852, 'SOG&amp;PlusMinus'!$B$7:$E$912, 3, FALSE)), "", VLOOKUP(B852,'SOG&amp;PlusMinus'!$B$7:$E$912, 3, FALSE))</f>
        <v>C</v>
      </c>
      <c r="M852" s="11" t="str">
        <f>IF(ISBLANK(VLOOKUP(B852, 'SOG&amp;PlusMinus'!$B$7:$E$912, 4, FALSE)), "", VLOOKUP(B852, 'SOG&amp;PlusMinus'!$B$7:$E$912, 4, FALSE))</f>
        <v/>
      </c>
      <c r="N852" s="71">
        <f>VLOOKUP($B852, Paste!$A$3:$H$933, 5, FALSE)</f>
        <v>0</v>
      </c>
      <c r="O852" s="11">
        <f>IF(ISERROR(VLOOKUP(B852, Paste!$AB$3:$AE$2349, 3, FALSE)), "", VLOOKUP(B852, Paste!$AB$3:$AE$2349, 3, FALSE))</f>
        <v>4</v>
      </c>
      <c r="P852" s="11">
        <f>IF(ISERROR(VLOOKUP(B852, Paste!$AB$3:$AC$2343, 2, FALSE)), "", VLOOKUP(B852, Paste!$AB$3:$AC$2343, 2, FALSE))</f>
        <v>2</v>
      </c>
      <c r="Q852" s="11">
        <f>IF(ISERROR(VLOOKUP(B852, Paste!$AB$3:$AE$2349, 4, FALSE)), "", VLOOKUP(B852, Paste!$AB$3:$AE$2349, 4, FALSE))</f>
        <v>8</v>
      </c>
      <c r="R852" s="11" t="str">
        <f>IF(ISERROR(VLOOKUP(B852, Paste!$N$3:$N$250, 1, FALSE)), "", VLOOKUP(B852, Paste!$N$3:$O$250, 2, FALSE))</f>
        <v/>
      </c>
      <c r="S852" s="27">
        <f>VLOOKUP($B852, Paste!$W$3:$Z$10064, IF($H$4="Cap Hit",3, IF($H$4="AAV", 4, 2)), FALSE)</f>
        <v>0.91833299999999995</v>
      </c>
      <c r="T852" s="11" t="str">
        <f>IF(ISERROR(VLOOKUP(B852, Paste!$Q$3:$Q$245, 1, FALSE)), "", VLOOKUP(B852, Paste!$Q$3:$R$245, 2, FALSE))</f>
        <v/>
      </c>
      <c r="U852" s="18" t="str">
        <f>IF(VLOOKUP(B852, 'Points&amp;Potential'!$B$7:$O$943, 14, FALSE)=0, "", VLOOKUP(B852, 'Points&amp;Potential'!$B$7:$O$943, 14, FALSE))</f>
        <v/>
      </c>
      <c r="V852" s="7" t="str">
        <f>IF(ISERROR(VLOOKUP(B852, Paste!$T$3:$T$1045, 1, FALSE)), "", VLOOKUP(B852, Paste!$T$3:$U$1144, 2, FALSE))</f>
        <v>Y</v>
      </c>
    </row>
    <row r="853" spans="1:22">
      <c r="A853" s="11">
        <v>847</v>
      </c>
      <c r="B853" s="67" t="s">
        <v>877</v>
      </c>
      <c r="C853" s="11">
        <f>VLOOKUP(B853, Paste!$AG$3:$AH$2083, 2, FALSE)</f>
        <v>27.3</v>
      </c>
      <c r="D853" s="11" t="str">
        <f>VLOOKUP($B853, Paste!$A$3:$H$933, 6, FALSE)</f>
        <v>C</v>
      </c>
      <c r="E853" s="11" t="str">
        <f>IFERROR(VLOOKUP($B853, Paste!$J$3:$L$933, 3, FALSE), "")</f>
        <v/>
      </c>
      <c r="F853" s="11" t="str">
        <f>IFERROR(VLOOKUP($B853, Paste!$J$3:$L$933, 2, FALSE), "")</f>
        <v/>
      </c>
      <c r="G853" s="11" t="str">
        <f>VLOOKUP($B853, Paste!$A$3:$H$933, 8, FALSE)</f>
        <v>CGY</v>
      </c>
      <c r="H853" s="71">
        <f>VLOOKUP($B853, Paste!$A$3:$H$933, 2, FALSE)</f>
        <v>19</v>
      </c>
      <c r="I853" s="71">
        <f>VLOOKUP($B853, Paste!$A$3:$H$933, 3, FALSE)</f>
        <v>0.97093934911242608</v>
      </c>
      <c r="J853" s="71">
        <f t="shared" si="13"/>
        <v>0.80620849810979589</v>
      </c>
      <c r="K853" s="71">
        <f>VLOOKUP($B853, Paste!$A$3:$H$933, 4, FALSE)</f>
        <v>1.777147847222222</v>
      </c>
      <c r="L853" s="11" t="str">
        <f>IF(ISBLANK(VLOOKUP(B853, 'SOG&amp;PlusMinus'!$B$7:$E$912, 3, FALSE)), "", VLOOKUP(B853,'SOG&amp;PlusMinus'!$B$7:$E$912, 3, FALSE))</f>
        <v>C</v>
      </c>
      <c r="M853" s="11" t="str">
        <f>IF(ISBLANK(VLOOKUP(B853, 'SOG&amp;PlusMinus'!$B$7:$E$912, 4, FALSE)), "", VLOOKUP(B853, 'SOG&amp;PlusMinus'!$B$7:$E$912, 4, FALSE))</f>
        <v/>
      </c>
      <c r="N853" s="71">
        <f>VLOOKUP($B853, Paste!$A$3:$H$933, 5, FALSE)</f>
        <v>2.3456790123456788</v>
      </c>
      <c r="O853" s="11">
        <f>IF(ISERROR(VLOOKUP(B853, Paste!$AB$3:$AE$2349, 3, FALSE)), "", VLOOKUP(B853, Paste!$AB$3:$AE$2349, 3, FALSE))</f>
        <v>38</v>
      </c>
      <c r="P853" s="11">
        <f>IF(ISERROR(VLOOKUP(B853, Paste!$AB$3:$AC$2343, 2, FALSE)), "", VLOOKUP(B853, Paste!$AB$3:$AC$2343, 2, FALSE))</f>
        <v>8</v>
      </c>
      <c r="Q853" s="11">
        <f>IF(ISERROR(VLOOKUP(B853, Paste!$AB$3:$AE$2349, 4, FALSE)), "", VLOOKUP(B853, Paste!$AB$3:$AE$2349, 4, FALSE))</f>
        <v>17</v>
      </c>
      <c r="R853" s="11" t="str">
        <f>IF(ISERROR(VLOOKUP(B853, Paste!$N$3:$N$250, 1, FALSE)), "", VLOOKUP(B853, Paste!$N$3:$O$250, 2, FALSE))</f>
        <v/>
      </c>
      <c r="S853" s="27">
        <f>VLOOKUP($B853, Paste!$W$3:$Z$10064, IF($H$4="Cap Hit",3, IF($H$4="AAV", 4, 2)), FALSE)</f>
        <v>0.85</v>
      </c>
      <c r="T853" s="11"/>
      <c r="U853" s="18" t="str">
        <f>IF(VLOOKUP(B853, 'Points&amp;Potential'!$B$7:$O$943, 14, FALSE)=0, "", VLOOKUP(B853, 'Points&amp;Potential'!$B$7:$O$943, 14, FALSE))</f>
        <v/>
      </c>
      <c r="V853" s="7" t="str">
        <f>IF(ISERROR(VLOOKUP(B853, Paste!$T$3:$T$1045, 1, FALSE)), "", VLOOKUP(B853, Paste!$T$3:$U$1144, 2, FALSE))</f>
        <v/>
      </c>
    </row>
    <row r="854" spans="1:22">
      <c r="A854" s="11">
        <v>848</v>
      </c>
      <c r="B854" s="10" t="s">
        <v>878</v>
      </c>
      <c r="C854" s="11">
        <f>VLOOKUP(B854, Paste!$AG$3:$AH$2083, 2, FALSE)</f>
        <v>32.299999999999997</v>
      </c>
      <c r="D854" s="11" t="str">
        <f>VLOOKUP($B854, Paste!$A$3:$H$933, 6, FALSE)</f>
        <v>LW</v>
      </c>
      <c r="E854" s="11" t="str">
        <f>IFERROR(VLOOKUP($B854, Paste!$J$3:$L$933, 3, FALSE), "")</f>
        <v/>
      </c>
      <c r="F854" s="11" t="str">
        <f>IFERROR(VLOOKUP($B854, Paste!$J$3:$L$933, 2, FALSE), "")</f>
        <v/>
      </c>
      <c r="G854" s="11" t="str">
        <f>VLOOKUP($B854, Paste!$A$3:$H$933, 8, FALSE)</f>
        <v>VAN</v>
      </c>
      <c r="H854" s="71">
        <f>VLOOKUP($B854, Paste!$A$3:$H$933, 2, FALSE)</f>
        <v>4</v>
      </c>
      <c r="I854" s="71">
        <f>VLOOKUP($B854, Paste!$A$3:$H$933, 3, FALSE)</f>
        <v>0.23407407407407407</v>
      </c>
      <c r="J854" s="71">
        <f t="shared" si="13"/>
        <v>1.5378259259259259</v>
      </c>
      <c r="K854" s="71">
        <f>VLOOKUP($B854, Paste!$A$3:$H$933, 4, FALSE)</f>
        <v>1.7719</v>
      </c>
      <c r="L854" s="11" t="str">
        <f>IF(ISBLANK(VLOOKUP(B854, 'SOG&amp;PlusMinus'!$B$7:$E$912, 3, FALSE)), "", VLOOKUP(B854,'SOG&amp;PlusMinus'!$B$7:$E$912, 3, FALSE))</f>
        <v>C</v>
      </c>
      <c r="M854" s="11" t="str">
        <f>IF(ISBLANK(VLOOKUP(B854, 'SOG&amp;PlusMinus'!$B$7:$E$912, 4, FALSE)), "", VLOOKUP(B854, 'SOG&amp;PlusMinus'!$B$7:$E$912, 4, FALSE))</f>
        <v/>
      </c>
      <c r="N854" s="71">
        <f>VLOOKUP($B854, Paste!$A$3:$H$933, 5, FALSE)</f>
        <v>2</v>
      </c>
      <c r="O854" s="11">
        <f>IF(ISERROR(VLOOKUP(B854, Paste!$AB$3:$AE$2349, 3, FALSE)), "", VLOOKUP(B854, Paste!$AB$3:$AE$2349, 3, FALSE))</f>
        <v>5</v>
      </c>
      <c r="P854" s="11">
        <f>IF(ISERROR(VLOOKUP(B854, Paste!$AB$3:$AC$2343, 2, FALSE)), "", VLOOKUP(B854, Paste!$AB$3:$AC$2343, 2, FALSE))</f>
        <v>1</v>
      </c>
      <c r="Q854" s="11">
        <f>IF(ISERROR(VLOOKUP(B854, Paste!$AB$3:$AE$2349, 4, FALSE)), "", VLOOKUP(B854, Paste!$AB$3:$AE$2349, 4, FALSE))</f>
        <v>3</v>
      </c>
      <c r="R854" s="11" t="str">
        <f>IF(ISERROR(VLOOKUP(B854, Paste!$N$3:$N$250, 1, FALSE)), "", VLOOKUP(B854, Paste!$N$3:$O$250, 2, FALSE))</f>
        <v/>
      </c>
      <c r="S854" s="27">
        <f>VLOOKUP($B854, Paste!$W$3:$Z$10064, IF($H$4="Cap Hit",3, IF($H$4="AAV", 4, 2)), FALSE)</f>
        <v>0.77500000000000002</v>
      </c>
      <c r="T854" s="11" t="str">
        <f>IF(ISERROR(VLOOKUP(B854, Paste!$Q$3:$Q$245, 1, FALSE)), "", VLOOKUP(B854, Paste!$Q$3:$R$245, 2, FALSE))</f>
        <v/>
      </c>
      <c r="U854" s="18" t="str">
        <f>IF(VLOOKUP(B854, 'Points&amp;Potential'!$B$7:$O$943, 14, FALSE)=0, "", VLOOKUP(B854, 'Points&amp;Potential'!$B$7:$O$943, 14, FALSE))</f>
        <v/>
      </c>
      <c r="V854" s="7" t="str">
        <f>IF(ISERROR(VLOOKUP(B854, Paste!$T$3:$T$1045, 1, FALSE)), "", VLOOKUP(B854, Paste!$T$3:$U$1144, 2, FALSE))</f>
        <v/>
      </c>
    </row>
    <row r="855" spans="1:22">
      <c r="A855" s="11">
        <v>849</v>
      </c>
      <c r="B855" s="67" t="s">
        <v>879</v>
      </c>
      <c r="C855" s="11">
        <f>VLOOKUP(B855, Paste!$AG$3:$AH$2083, 2, FALSE)</f>
        <v>23.4</v>
      </c>
      <c r="D855" s="11" t="str">
        <f>VLOOKUP($B855, Paste!$A$3:$H$933, 6, FALSE)</f>
        <v>LD</v>
      </c>
      <c r="E855" s="11" t="str">
        <f>IFERROR(VLOOKUP($B855, Paste!$J$3:$L$933, 3, FALSE), "")</f>
        <v/>
      </c>
      <c r="F855" s="11" t="str">
        <f>IFERROR(VLOOKUP($B855, Paste!$J$3:$L$933, 2, FALSE), "")</f>
        <v/>
      </c>
      <c r="G855" s="11" t="str">
        <f>VLOOKUP($B855, Paste!$A$3:$H$933, 8, FALSE)</f>
        <v>CHI</v>
      </c>
      <c r="H855" s="71">
        <f>VLOOKUP($B855, Paste!$A$3:$H$933, 2, FALSE)</f>
        <v>17</v>
      </c>
      <c r="I855" s="71">
        <f>VLOOKUP($B855, Paste!$A$3:$H$933, 3, FALSE)</f>
        <v>0.58514132553606235</v>
      </c>
      <c r="J855" s="71">
        <f t="shared" si="13"/>
        <v>1.1768142300194935</v>
      </c>
      <c r="K855" s="71">
        <f>VLOOKUP($B855, Paste!$A$3:$H$933, 4, FALSE)</f>
        <v>1.7619555555555557</v>
      </c>
      <c r="L855" s="11" t="str">
        <f>IF(ISBLANK(VLOOKUP(B855, 'SOG&amp;PlusMinus'!$B$7:$E$912, 3, FALSE)), "", VLOOKUP(B855,'SOG&amp;PlusMinus'!$B$7:$E$912, 3, FALSE))</f>
        <v>C</v>
      </c>
      <c r="M855" s="11" t="str">
        <f>IF(ISBLANK(VLOOKUP(B855, 'SOG&amp;PlusMinus'!$B$7:$E$912, 4, FALSE)), "", VLOOKUP(B855, 'SOG&amp;PlusMinus'!$B$7:$E$912, 4, FALSE))</f>
        <v/>
      </c>
      <c r="N855" s="71">
        <f>VLOOKUP($B855, Paste!$A$3:$H$933, 5, FALSE)</f>
        <v>9.0666666666666664</v>
      </c>
      <c r="O855" s="11">
        <f>IF(ISERROR(VLOOKUP(B855, Paste!$AB$3:$AE$2349, 3, FALSE)), "", VLOOKUP(B855, Paste!$AB$3:$AE$2349, 3, FALSE))</f>
        <v>23</v>
      </c>
      <c r="P855" s="11">
        <f>IF(ISERROR(VLOOKUP(B855, Paste!$AB$3:$AC$2343, 2, FALSE)), "", VLOOKUP(B855, Paste!$AB$3:$AC$2343, 2, FALSE))</f>
        <v>21</v>
      </c>
      <c r="Q855" s="11">
        <f>IF(ISERROR(VLOOKUP(B855, Paste!$AB$3:$AE$2349, 4, FALSE)), "", VLOOKUP(B855, Paste!$AB$3:$AE$2349, 4, FALSE))</f>
        <v>15</v>
      </c>
      <c r="R855" s="11" t="str">
        <f>IF(ISERROR(VLOOKUP(B855, Paste!$N$3:$N$250, 1, FALSE)), "", VLOOKUP(B855, Paste!$N$3:$O$250, 2, FALSE))</f>
        <v/>
      </c>
      <c r="S855" s="27" t="e">
        <f>VLOOKUP($B855, Paste!$W$3:$Z$10064, IF($H$4="Cap Hit",3, IF($H$4="AAV", 4, 2)), FALSE)</f>
        <v>#N/A</v>
      </c>
      <c r="T855" s="11" t="str">
        <f>IF(ISERROR(VLOOKUP(B855, Paste!$Q$3:$Q$245, 1, FALSE)), "", VLOOKUP(B855, Paste!$Q$3:$R$245, 2, FALSE))</f>
        <v/>
      </c>
      <c r="U855" s="18" t="str">
        <f>IF(VLOOKUP(B855, 'Points&amp;Potential'!$B$7:$O$943, 14, FALSE)=0, "", VLOOKUP(B855, 'Points&amp;Potential'!$B$7:$O$943, 14, FALSE))</f>
        <v/>
      </c>
      <c r="V855" s="7" t="str">
        <f>IF(ISERROR(VLOOKUP(B855, Paste!$T$3:$T$1045, 1, FALSE)), "", VLOOKUP(B855, Paste!$T$3:$U$1144, 2, FALSE))</f>
        <v/>
      </c>
    </row>
    <row r="856" spans="1:22">
      <c r="A856" s="11">
        <v>850</v>
      </c>
      <c r="B856" s="67" t="s">
        <v>880</v>
      </c>
      <c r="C856" s="11">
        <f>VLOOKUP(B856, Paste!$AG$3:$AH$2083, 2, FALSE)</f>
        <v>29.5</v>
      </c>
      <c r="D856" s="11" t="str">
        <f>VLOOKUP($B856, Paste!$A$3:$H$933, 6, FALSE)</f>
        <v>LW</v>
      </c>
      <c r="E856" s="11" t="str">
        <f>IFERROR(VLOOKUP($B856, Paste!$J$3:$L$933, 3, FALSE), "")</f>
        <v/>
      </c>
      <c r="F856" s="11" t="str">
        <f>IFERROR(VLOOKUP($B856, Paste!$J$3:$L$933, 2, FALSE), "")</f>
        <v/>
      </c>
      <c r="G856" s="11" t="str">
        <f>VLOOKUP($B856, Paste!$A$3:$H$933, 8, FALSE)</f>
        <v>UFA</v>
      </c>
      <c r="H856" s="71">
        <f>VLOOKUP($B856, Paste!$A$3:$H$933, 2, FALSE)</f>
        <v>10.333333333333334</v>
      </c>
      <c r="I856" s="71">
        <f>VLOOKUP($B856, Paste!$A$3:$H$933, 3, FALSE)</f>
        <v>0.68324886289798559</v>
      </c>
      <c r="J856" s="71">
        <f t="shared" si="13"/>
        <v>1.0673900259909033</v>
      </c>
      <c r="K856" s="71">
        <f>VLOOKUP($B856, Paste!$A$3:$H$933, 4, FALSE)</f>
        <v>1.7506388888888889</v>
      </c>
      <c r="L856" s="11" t="str">
        <f>IF(ISBLANK(VLOOKUP(B856, 'SOG&amp;PlusMinus'!$B$7:$E$912, 3, FALSE)), "", VLOOKUP(B856,'SOG&amp;PlusMinus'!$B$7:$E$912, 3, FALSE))</f>
        <v>C</v>
      </c>
      <c r="M856" s="11" t="str">
        <f>IF(ISBLANK(VLOOKUP(B856, 'SOG&amp;PlusMinus'!$B$7:$E$912, 4, FALSE)), "", VLOOKUP(B856, 'SOG&amp;PlusMinus'!$B$7:$E$912, 4, FALSE))</f>
        <v/>
      </c>
      <c r="N856" s="71">
        <f>VLOOKUP($B856, Paste!$A$3:$H$933, 5, FALSE)</f>
        <v>0.82666666666666677</v>
      </c>
      <c r="O856" s="11" t="str">
        <f>IF(ISERROR(VLOOKUP(B856, Paste!$AB$3:$AE$2349, 3, FALSE)), "", VLOOKUP(B856, Paste!$AB$3:$AE$2349, 3, FALSE))</f>
        <v/>
      </c>
      <c r="P856" s="11" t="str">
        <f>IF(ISERROR(VLOOKUP(B856, Paste!$AB$3:$AC$2343, 2, FALSE)), "", VLOOKUP(B856, Paste!$AB$3:$AC$2343, 2, FALSE))</f>
        <v/>
      </c>
      <c r="Q856" s="11" t="str">
        <f>IF(ISERROR(VLOOKUP(B856, Paste!$AB$3:$AE$2349, 4, FALSE)), "", VLOOKUP(B856, Paste!$AB$3:$AE$2349, 4, FALSE))</f>
        <v/>
      </c>
      <c r="R856" s="11" t="str">
        <f>IF(ISERROR(VLOOKUP(B856, Paste!$N$3:$N$250, 1, FALSE)), "", VLOOKUP(B856, Paste!$N$3:$O$250, 2, FALSE))</f>
        <v/>
      </c>
      <c r="S856" s="27" t="e">
        <f>VLOOKUP($B856, Paste!$W$3:$Z$10064, IF($H$4="Cap Hit",3, IF($H$4="AAV", 4, 2)), FALSE)</f>
        <v>#N/A</v>
      </c>
      <c r="T856" s="11" t="str">
        <f>IF(ISERROR(VLOOKUP(B856, Paste!$Q$3:$Q$245, 1, FALSE)), "", VLOOKUP(B856, Paste!$Q$3:$R$245, 2, FALSE))</f>
        <v/>
      </c>
      <c r="U856" s="18" t="str">
        <f>IF(VLOOKUP(B856, 'Points&amp;Potential'!$B$7:$O$943, 14, FALSE)=0, "", VLOOKUP(B856, 'Points&amp;Potential'!$B$7:$O$943, 14, FALSE))</f>
        <v/>
      </c>
      <c r="V856" s="7" t="str">
        <f>IF(ISERROR(VLOOKUP(B856, Paste!$T$3:$T$1045, 1, FALSE)), "", VLOOKUP(B856, Paste!$T$3:$U$1144, 2, FALSE))</f>
        <v/>
      </c>
    </row>
    <row r="857" spans="1:22">
      <c r="A857" s="11">
        <v>851</v>
      </c>
      <c r="B857" s="67" t="s">
        <v>881</v>
      </c>
      <c r="C857" s="11">
        <f>VLOOKUP(B857, Paste!$AG$3:$AH$2083, 2, FALSE)</f>
        <v>23.7</v>
      </c>
      <c r="D857" s="11" t="str">
        <f>VLOOKUP($B857, Paste!$A$3:$H$933, 6, FALSE)</f>
        <v>C</v>
      </c>
      <c r="E857" s="11" t="str">
        <f>IFERROR(VLOOKUP($B857, Paste!$J$3:$L$933, 3, FALSE), "")</f>
        <v/>
      </c>
      <c r="F857" s="11" t="str">
        <f>IFERROR(VLOOKUP($B857, Paste!$J$3:$L$933, 2, FALSE), "")</f>
        <v/>
      </c>
      <c r="G857" s="11" t="str">
        <f>VLOOKUP($B857, Paste!$A$3:$H$933, 8, FALSE)</f>
        <v>PIT</v>
      </c>
      <c r="H857" s="71">
        <f>VLOOKUP($B857, Paste!$A$3:$H$933, 2, FALSE)</f>
        <v>6</v>
      </c>
      <c r="I857" s="71">
        <f>VLOOKUP($B857, Paste!$A$3:$H$933, 3, FALSE)</f>
        <v>0.56186666666666663</v>
      </c>
      <c r="J857" s="71">
        <f t="shared" si="13"/>
        <v>1.1631333333333331</v>
      </c>
      <c r="K857" s="71">
        <f>VLOOKUP($B857, Paste!$A$3:$H$933, 4, FALSE)</f>
        <v>1.7249999999999999</v>
      </c>
      <c r="L857" s="11" t="str">
        <f>IF(ISBLANK(VLOOKUP(B857, 'SOG&amp;PlusMinus'!$B$7:$E$912, 3, FALSE)), "", VLOOKUP(B857,'SOG&amp;PlusMinus'!$B$7:$E$912, 3, FALSE))</f>
        <v>C</v>
      </c>
      <c r="M857" s="11" t="str">
        <f>IF(ISBLANK(VLOOKUP(B857, 'SOG&amp;PlusMinus'!$B$7:$E$912, 4, FALSE)), "", VLOOKUP(B857, 'SOG&amp;PlusMinus'!$B$7:$E$912, 4, FALSE))</f>
        <v/>
      </c>
      <c r="N857" s="71">
        <f>VLOOKUP($B857, Paste!$A$3:$H$933, 5, FALSE)</f>
        <v>0</v>
      </c>
      <c r="O857" s="11">
        <f>IF(ISERROR(VLOOKUP(B857, Paste!$AB$3:$AE$2349, 3, FALSE)), "", VLOOKUP(B857, Paste!$AB$3:$AE$2349, 3, FALSE))</f>
        <v>5</v>
      </c>
      <c r="P857" s="11">
        <f>IF(ISERROR(VLOOKUP(B857, Paste!$AB$3:$AC$2343, 2, FALSE)), "", VLOOKUP(B857, Paste!$AB$3:$AC$2343, 2, FALSE))</f>
        <v>2</v>
      </c>
      <c r="Q857" s="11">
        <f>IF(ISERROR(VLOOKUP(B857, Paste!$AB$3:$AE$2349, 4, FALSE)), "", VLOOKUP(B857, Paste!$AB$3:$AE$2349, 4, FALSE))</f>
        <v>7</v>
      </c>
      <c r="R857" s="11" t="str">
        <f>IF(ISERROR(VLOOKUP(B857, Paste!$N$3:$N$250, 1, FALSE)), "", VLOOKUP(B857, Paste!$N$3:$O$250, 2, FALSE))</f>
        <v/>
      </c>
      <c r="S857" s="27">
        <f>VLOOKUP($B857, Paste!$W$3:$Z$10064, IF($H$4="Cap Hit",3, IF($H$4="AAV", 4, 2)), FALSE)</f>
        <v>0.92500000000000004</v>
      </c>
      <c r="T857" s="11" t="str">
        <f>IF(ISERROR(VLOOKUP(B857, Paste!$Q$3:$Q$245, 1, FALSE)), "", VLOOKUP(B857, Paste!$Q$3:$R$245, 2, FALSE))</f>
        <v/>
      </c>
      <c r="U857" s="18" t="str">
        <f>IF(VLOOKUP(B857, 'Points&amp;Potential'!$B$7:$O$943, 14, FALSE)=0, "", VLOOKUP(B857, 'Points&amp;Potential'!$B$7:$O$943, 14, FALSE))</f>
        <v/>
      </c>
      <c r="V857" s="7" t="str">
        <f>IF(ISERROR(VLOOKUP(B857, Paste!$T$3:$T$1045, 1, FALSE)), "", VLOOKUP(B857, Paste!$T$3:$U$1144, 2, FALSE))</f>
        <v>Y</v>
      </c>
    </row>
    <row r="858" spans="1:22">
      <c r="A858" s="11">
        <v>852</v>
      </c>
      <c r="B858" s="67" t="s">
        <v>882</v>
      </c>
      <c r="C858" s="11">
        <f>VLOOKUP(B858, Paste!$AG$3:$AH$2083, 2, FALSE)</f>
        <v>25.7</v>
      </c>
      <c r="D858" s="11" t="str">
        <f>VLOOKUP($B858, Paste!$A$3:$H$933, 6, FALSE)</f>
        <v>C</v>
      </c>
      <c r="E858" s="11" t="str">
        <f>IFERROR(VLOOKUP($B858, Paste!$J$3:$L$933, 3, FALSE), "")</f>
        <v/>
      </c>
      <c r="F858" s="11" t="str">
        <f>IFERROR(VLOOKUP($B858, Paste!$J$3:$L$933, 2, FALSE), "")</f>
        <v/>
      </c>
      <c r="G858" s="11" t="str">
        <f>VLOOKUP($B858, Paste!$A$3:$H$933, 8, FALSE)</f>
        <v>UFA</v>
      </c>
      <c r="H858" s="71">
        <f>VLOOKUP($B858, Paste!$A$3:$H$933, 2, FALSE)</f>
        <v>7.666666666666667</v>
      </c>
      <c r="I858" s="71">
        <f>VLOOKUP($B858, Paste!$A$3:$H$933, 3, FALSE)</f>
        <v>0.20228101116990008</v>
      </c>
      <c r="J858" s="71">
        <f t="shared" si="13"/>
        <v>1.5217606554967669</v>
      </c>
      <c r="K858" s="71">
        <f>VLOOKUP($B858, Paste!$A$3:$H$933, 4, FALSE)</f>
        <v>1.7240416666666669</v>
      </c>
      <c r="L858" s="11" t="str">
        <f>IF(ISBLANK(VLOOKUP(B858, 'SOG&amp;PlusMinus'!$B$7:$E$912, 3, FALSE)), "", VLOOKUP(B858,'SOG&amp;PlusMinus'!$B$7:$E$912, 3, FALSE))</f>
        <v>C</v>
      </c>
      <c r="M858" s="11" t="str">
        <f>IF(ISBLANK(VLOOKUP(B858, 'SOG&amp;PlusMinus'!$B$7:$E$912, 4, FALSE)), "", VLOOKUP(B858, 'SOG&amp;PlusMinus'!$B$7:$E$912, 4, FALSE))</f>
        <v/>
      </c>
      <c r="N858" s="71">
        <f>VLOOKUP($B858, Paste!$A$3:$H$933, 5, FALSE)</f>
        <v>1.803921568627451</v>
      </c>
      <c r="O858" s="11" t="str">
        <f>IF(ISERROR(VLOOKUP(B858, Paste!$AB$3:$AE$2349, 3, FALSE)), "", VLOOKUP(B858, Paste!$AB$3:$AE$2349, 3, FALSE))</f>
        <v/>
      </c>
      <c r="P858" s="11" t="str">
        <f>IF(ISERROR(VLOOKUP(B858, Paste!$AB$3:$AC$2343, 2, FALSE)), "", VLOOKUP(B858, Paste!$AB$3:$AC$2343, 2, FALSE))</f>
        <v/>
      </c>
      <c r="Q858" s="11" t="str">
        <f>IF(ISERROR(VLOOKUP(B858, Paste!$AB$3:$AE$2349, 4, FALSE)), "", VLOOKUP(B858, Paste!$AB$3:$AE$2349, 4, FALSE))</f>
        <v/>
      </c>
      <c r="R858" s="11" t="str">
        <f>IF(ISERROR(VLOOKUP(B858, Paste!$N$3:$N$250, 1, FALSE)), "", VLOOKUP(B858, Paste!$N$3:$O$250, 2, FALSE))</f>
        <v/>
      </c>
      <c r="S858" s="27">
        <f>VLOOKUP($B858, Paste!$W$3:$Z$10064, IF($H$4="Cap Hit",3, IF($H$4="AAV", 4, 2)), FALSE)</f>
        <v>0.9</v>
      </c>
      <c r="T858" s="11" t="str">
        <f>IF(ISERROR(VLOOKUP(B858, Paste!$Q$3:$Q$245, 1, FALSE)), "", VLOOKUP(B858, Paste!$Q$3:$R$245, 2, FALSE))</f>
        <v/>
      </c>
      <c r="U858" s="18" t="str">
        <f>IF(VLOOKUP(B858, 'Points&amp;Potential'!$B$7:$O$943, 14, FALSE)=0, "", VLOOKUP(B858, 'Points&amp;Potential'!$B$7:$O$943, 14, FALSE))</f>
        <v/>
      </c>
      <c r="V858" s="7" t="str">
        <f>IF(ISERROR(VLOOKUP(B858, Paste!$T$3:$T$1045, 1, FALSE)), "", VLOOKUP(B858, Paste!$T$3:$U$1144, 2, FALSE))</f>
        <v/>
      </c>
    </row>
    <row r="859" spans="1:22">
      <c r="A859" s="11">
        <v>853</v>
      </c>
      <c r="B859" s="67" t="s">
        <v>883</v>
      </c>
      <c r="C859" s="11">
        <f>VLOOKUP(B859, Paste!$AG$3:$AH$2083, 2, FALSE)</f>
        <v>34.4</v>
      </c>
      <c r="D859" s="11" t="str">
        <f>VLOOKUP($B859, Paste!$A$3:$H$933, 6, FALSE)</f>
        <v>RD</v>
      </c>
      <c r="E859" s="11" t="str">
        <f>IFERROR(VLOOKUP($B859, Paste!$J$3:$L$933, 3, FALSE), "")</f>
        <v/>
      </c>
      <c r="F859" s="11" t="str">
        <f>IFERROR(VLOOKUP($B859, Paste!$J$3:$L$933, 2, FALSE), "")</f>
        <v/>
      </c>
      <c r="G859" s="11" t="str">
        <f>VLOOKUP($B859, Paste!$A$3:$H$933, 8, FALSE)</f>
        <v>WAS</v>
      </c>
      <c r="H859" s="71">
        <f>VLOOKUP($B859, Paste!$A$3:$H$933, 2, FALSE)</f>
        <v>12</v>
      </c>
      <c r="I859" s="71">
        <f>VLOOKUP($B859, Paste!$A$3:$H$933, 3, FALSE)</f>
        <v>0.48868133134931091</v>
      </c>
      <c r="J859" s="71">
        <f t="shared" si="13"/>
        <v>1.2306726686506888</v>
      </c>
      <c r="K859" s="71">
        <f>VLOOKUP($B859, Paste!$A$3:$H$933, 4, FALSE)</f>
        <v>1.7193539999999996</v>
      </c>
      <c r="L859" s="11" t="str">
        <f>IF(ISBLANK(VLOOKUP(B859, 'SOG&amp;PlusMinus'!$B$7:$E$912, 3, FALSE)), "", VLOOKUP(B859,'SOG&amp;PlusMinus'!$B$7:$E$912, 3, FALSE))</f>
        <v>C</v>
      </c>
      <c r="M859" s="11" t="str">
        <f>IF(ISBLANK(VLOOKUP(B859, 'SOG&amp;PlusMinus'!$B$7:$E$912, 4, FALSE)), "", VLOOKUP(B859, 'SOG&amp;PlusMinus'!$B$7:$E$912, 4, FALSE))</f>
        <v/>
      </c>
      <c r="N859" s="71">
        <f>VLOOKUP($B859, Paste!$A$3:$H$933, 5, FALSE)</f>
        <v>4.3999999999999995</v>
      </c>
      <c r="O859" s="11">
        <f>IF(ISERROR(VLOOKUP(B859, Paste!$AB$3:$AE$2349, 3, FALSE)), "", VLOOKUP(B859, Paste!$AB$3:$AE$2349, 3, FALSE))</f>
        <v>6</v>
      </c>
      <c r="P859" s="11">
        <f>IF(ISERROR(VLOOKUP(B859, Paste!$AB$3:$AC$2343, 2, FALSE)), "", VLOOKUP(B859, Paste!$AB$3:$AC$2343, 2, FALSE))</f>
        <v>12</v>
      </c>
      <c r="Q859" s="11">
        <f>IF(ISERROR(VLOOKUP(B859, Paste!$AB$3:$AE$2349, 4, FALSE)), "", VLOOKUP(B859, Paste!$AB$3:$AE$2349, 4, FALSE))</f>
        <v>7</v>
      </c>
      <c r="R859" s="11" t="str">
        <f>IF(ISERROR(VLOOKUP(B859, Paste!$N$3:$N$250, 1, FALSE)), "", VLOOKUP(B859, Paste!$N$3:$O$250, 2, FALSE))</f>
        <v/>
      </c>
      <c r="S859" s="27">
        <f>VLOOKUP($B859, Paste!$W$3:$Z$10064, IF($H$4="Cap Hit",3, IF($H$4="AAV", 4, 2)), FALSE)</f>
        <v>0.9</v>
      </c>
      <c r="T859" s="11" t="str">
        <f>IF(ISERROR(VLOOKUP(B859, Paste!$Q$3:$Q$245, 1, FALSE)), "", VLOOKUP(B859, Paste!$Q$3:$R$245, 2, FALSE))</f>
        <v/>
      </c>
      <c r="U859" s="18" t="str">
        <f>IF(VLOOKUP(B859, 'Points&amp;Potential'!$B$7:$O$943, 14, FALSE)=0, "", VLOOKUP(B859, 'Points&amp;Potential'!$B$7:$O$943, 14, FALSE))</f>
        <v/>
      </c>
      <c r="V859" s="7" t="str">
        <f>IF(ISERROR(VLOOKUP(B859, Paste!$T$3:$T$1045, 1, FALSE)), "", VLOOKUP(B859, Paste!$T$3:$U$1144, 2, FALSE))</f>
        <v/>
      </c>
    </row>
    <row r="860" spans="1:22">
      <c r="A860" s="11">
        <v>854</v>
      </c>
      <c r="B860" s="67" t="s">
        <v>884</v>
      </c>
      <c r="C860" s="11">
        <f>VLOOKUP(B860, Paste!$AG$3:$AH$2083, 2, FALSE)</f>
        <v>22.7</v>
      </c>
      <c r="D860" s="11" t="str">
        <f>VLOOKUP($B860, Paste!$A$3:$H$933, 6, FALSE)</f>
        <v>RW</v>
      </c>
      <c r="E860" s="11">
        <f>IFERROR(VLOOKUP($B860, Paste!$J$3:$L$933, 3, FALSE), "")</f>
        <v>32</v>
      </c>
      <c r="F860" s="11">
        <f>IFERROR(VLOOKUP($B860, Paste!$J$3:$L$933, 2, FALSE), "")</f>
        <v>70</v>
      </c>
      <c r="G860" s="11" t="str">
        <f>VLOOKUP($B860, Paste!$A$3:$H$933, 8, FALSE)</f>
        <v>FLA</v>
      </c>
      <c r="H860" s="71">
        <f>VLOOKUP($B860, Paste!$A$3:$H$933, 2, FALSE)</f>
        <v>8</v>
      </c>
      <c r="I860" s="71">
        <f>VLOOKUP($B860, Paste!$A$3:$H$933, 3, FALSE)</f>
        <v>0.37582222222222222</v>
      </c>
      <c r="J860" s="71">
        <f t="shared" si="13"/>
        <v>1.3258444444444444</v>
      </c>
      <c r="K860" s="71">
        <f>VLOOKUP($B860, Paste!$A$3:$H$933, 4, FALSE)</f>
        <v>1.7016666666666667</v>
      </c>
      <c r="L860" s="11" t="str">
        <f>IF(ISBLANK(VLOOKUP(B860, 'SOG&amp;PlusMinus'!$B$7:$E$912, 3, FALSE)), "", VLOOKUP(B860,'SOG&amp;PlusMinus'!$B$7:$E$912, 3, FALSE))</f>
        <v>C</v>
      </c>
      <c r="M860" s="11" t="str">
        <f>IF(ISBLANK(VLOOKUP(B860, 'SOG&amp;PlusMinus'!$B$7:$E$912, 4, FALSE)), "", VLOOKUP(B860, 'SOG&amp;PlusMinus'!$B$7:$E$912, 4, FALSE))</f>
        <v/>
      </c>
      <c r="N860" s="71">
        <f>VLOOKUP($B860, Paste!$A$3:$H$933, 5, FALSE)</f>
        <v>0</v>
      </c>
      <c r="O860" s="11">
        <f>IF(ISERROR(VLOOKUP(B860, Paste!$AB$3:$AE$2349, 3, FALSE)), "", VLOOKUP(B860, Paste!$AB$3:$AE$2349, 3, FALSE))</f>
        <v>5</v>
      </c>
      <c r="P860" s="11">
        <f>IF(ISERROR(VLOOKUP(B860, Paste!$AB$3:$AC$2343, 2, FALSE)), "", VLOOKUP(B860, Paste!$AB$3:$AC$2343, 2, FALSE))</f>
        <v>2</v>
      </c>
      <c r="Q860" s="11">
        <f>IF(ISERROR(VLOOKUP(B860, Paste!$AB$3:$AE$2349, 4, FALSE)), "", VLOOKUP(B860, Paste!$AB$3:$AE$2349, 4, FALSE))</f>
        <v>10</v>
      </c>
      <c r="R860" s="11" t="str">
        <f>IF(ISERROR(VLOOKUP(B860, Paste!$N$3:$N$250, 1, FALSE)), "", VLOOKUP(B860, Paste!$N$3:$O$250, 2, FALSE))</f>
        <v/>
      </c>
      <c r="S860" s="27">
        <f>VLOOKUP($B860, Paste!$W$3:$Z$10064, IF($H$4="Cap Hit",3, IF($H$4="AAV", 4, 2)), FALSE)</f>
        <v>0.95</v>
      </c>
      <c r="T860" s="11"/>
      <c r="U860" s="18" t="str">
        <f>IF(VLOOKUP(B860, 'Points&amp;Potential'!$B$7:$O$943, 14, FALSE)=0, "", VLOOKUP(B860, 'Points&amp;Potential'!$B$7:$O$943, 14, FALSE))</f>
        <v/>
      </c>
      <c r="V860" s="7" t="str">
        <f>IF(ISERROR(VLOOKUP(B860, Paste!$T$3:$T$1045, 1, FALSE)), "", VLOOKUP(B860, Paste!$T$3:$U$1144, 2, FALSE))</f>
        <v>Y</v>
      </c>
    </row>
    <row r="861" spans="1:22">
      <c r="A861" s="11">
        <v>855</v>
      </c>
      <c r="B861" s="67" t="s">
        <v>885</v>
      </c>
      <c r="C861" s="11">
        <f>VLOOKUP(B861, Paste!$AG$3:$AH$2083, 2, FALSE)</f>
        <v>27.6</v>
      </c>
      <c r="D861" s="11" t="str">
        <f>VLOOKUP($B861, Paste!$A$3:$H$933, 6, FALSE)</f>
        <v>RD</v>
      </c>
      <c r="E861" s="11" t="str">
        <f>IFERROR(VLOOKUP($B861, Paste!$J$3:$L$933, 3, FALSE), "")</f>
        <v/>
      </c>
      <c r="F861" s="11" t="str">
        <f>IFERROR(VLOOKUP($B861, Paste!$J$3:$L$933, 2, FALSE), "")</f>
        <v/>
      </c>
      <c r="G861" s="11" t="str">
        <f>VLOOKUP($B861, Paste!$A$3:$H$933, 8, FALSE)</f>
        <v>SEA</v>
      </c>
      <c r="H861" s="71">
        <f>VLOOKUP($B861, Paste!$A$3:$H$933, 2, FALSE)</f>
        <v>14.666666666666666</v>
      </c>
      <c r="I861" s="71">
        <f>VLOOKUP($B861, Paste!$A$3:$H$933, 3, FALSE)</f>
        <v>0.57905221992178513</v>
      </c>
      <c r="J861" s="71">
        <f t="shared" si="13"/>
        <v>1.0785524467448815</v>
      </c>
      <c r="K861" s="71">
        <f>VLOOKUP($B861, Paste!$A$3:$H$933, 4, FALSE)</f>
        <v>1.6576046666666666</v>
      </c>
      <c r="L861" s="11" t="str">
        <f>IF(ISBLANK(VLOOKUP(B861, 'SOG&amp;PlusMinus'!$B$7:$E$912, 3, FALSE)), "", VLOOKUP(B861,'SOG&amp;PlusMinus'!$B$7:$E$912, 3, FALSE))</f>
        <v>C</v>
      </c>
      <c r="M861" s="11" t="str">
        <f>IF(ISBLANK(VLOOKUP(B861, 'SOG&amp;PlusMinus'!$B$7:$E$912, 4, FALSE)), "", VLOOKUP(B861, 'SOG&amp;PlusMinus'!$B$7:$E$912, 4, FALSE))</f>
        <v/>
      </c>
      <c r="N861" s="71">
        <f>VLOOKUP($B861, Paste!$A$3:$H$933, 5, FALSE)</f>
        <v>3.6666666666666665</v>
      </c>
      <c r="O861" s="11">
        <f>IF(ISERROR(VLOOKUP(B861, Paste!$AB$3:$AE$2349, 3, FALSE)), "", VLOOKUP(B861, Paste!$AB$3:$AE$2349, 3, FALSE))</f>
        <v>32</v>
      </c>
      <c r="P861" s="11">
        <f>IF(ISERROR(VLOOKUP(B861, Paste!$AB$3:$AC$2343, 2, FALSE)), "", VLOOKUP(B861, Paste!$AB$3:$AC$2343, 2, FALSE))</f>
        <v>22</v>
      </c>
      <c r="Q861" s="11">
        <f>IF(ISERROR(VLOOKUP(B861, Paste!$AB$3:$AE$2349, 4, FALSE)), "", VLOOKUP(B861, Paste!$AB$3:$AE$2349, 4, FALSE))</f>
        <v>13</v>
      </c>
      <c r="R861" s="11" t="str">
        <f>IF(ISERROR(VLOOKUP(B861, Paste!$N$3:$N$250, 1, FALSE)), "", VLOOKUP(B861, Paste!$N$3:$O$250, 2, FALSE))</f>
        <v/>
      </c>
      <c r="S861" s="27">
        <f>VLOOKUP($B861, Paste!$W$3:$Z$10064, IF($H$4="Cap Hit",3, IF($H$4="AAV", 4, 2)), FALSE)</f>
        <v>0.89</v>
      </c>
      <c r="T861" s="11" t="str">
        <f>IF(ISERROR(VLOOKUP(B861, Paste!$Q$3:$Q$245, 1, FALSE)), "", VLOOKUP(B861, Paste!$Q$3:$R$245, 2, FALSE))</f>
        <v/>
      </c>
      <c r="U861" s="18" t="str">
        <f>IF(VLOOKUP(B861, 'Points&amp;Potential'!$B$7:$O$943, 14, FALSE)=0, "", VLOOKUP(B861, 'Points&amp;Potential'!$B$7:$O$943, 14, FALSE))</f>
        <v/>
      </c>
      <c r="V861" s="7" t="str">
        <f>IF(ISERROR(VLOOKUP(B861, Paste!$T$3:$T$1045, 1, FALSE)), "", VLOOKUP(B861, Paste!$T$3:$U$1144, 2, FALSE))</f>
        <v/>
      </c>
    </row>
    <row r="862" spans="1:22">
      <c r="A862" s="11">
        <v>856</v>
      </c>
      <c r="B862" s="67" t="s">
        <v>886</v>
      </c>
      <c r="C862" s="11">
        <f>VLOOKUP(B862, Paste!$AG$3:$AH$2083, 2, FALSE)</f>
        <v>23.8</v>
      </c>
      <c r="D862" s="11" t="str">
        <f>VLOOKUP($B862, Paste!$A$3:$H$933, 6, FALSE)</f>
        <v>LD</v>
      </c>
      <c r="E862" s="11" t="str">
        <f>IFERROR(VLOOKUP($B862, Paste!$J$3:$L$933, 3, FALSE), "")</f>
        <v/>
      </c>
      <c r="F862" s="11" t="str">
        <f>IFERROR(VLOOKUP($B862, Paste!$J$3:$L$933, 2, FALSE), "")</f>
        <v/>
      </c>
      <c r="G862" s="11" t="str">
        <f>VLOOKUP($B862, Paste!$A$3:$H$933, 8, FALSE)</f>
        <v>LAK</v>
      </c>
      <c r="H862" s="71">
        <f>VLOOKUP($B862, Paste!$A$3:$H$933, 2, FALSE)</f>
        <v>18</v>
      </c>
      <c r="I862" s="71">
        <f>VLOOKUP($B862, Paste!$A$3:$H$933, 3, FALSE)</f>
        <v>0.9</v>
      </c>
      <c r="J862" s="71">
        <f t="shared" si="13"/>
        <v>0.75512195121951231</v>
      </c>
      <c r="K862" s="71">
        <f>VLOOKUP($B862, Paste!$A$3:$H$933, 4, FALSE)</f>
        <v>1.6551219512195123</v>
      </c>
      <c r="L862" s="11" t="str">
        <f>IF(ISBLANK(VLOOKUP(B862, 'SOG&amp;PlusMinus'!$B$7:$E$912, 3, FALSE)), "", VLOOKUP(B862,'SOG&amp;PlusMinus'!$B$7:$E$912, 3, FALSE))</f>
        <v>C</v>
      </c>
      <c r="M862" s="11" t="str">
        <f>IF(ISBLANK(VLOOKUP(B862, 'SOG&amp;PlusMinus'!$B$7:$E$912, 4, FALSE)), "", VLOOKUP(B862, 'SOG&amp;PlusMinus'!$B$7:$E$912, 4, FALSE))</f>
        <v/>
      </c>
      <c r="N862" s="71">
        <f>VLOOKUP($B862, Paste!$A$3:$H$933, 5, FALSE)</f>
        <v>3.6</v>
      </c>
      <c r="O862" s="11">
        <f>IF(ISERROR(VLOOKUP(B862, Paste!$AB$3:$AE$2349, 3, FALSE)), "", VLOOKUP(B862, Paste!$AB$3:$AE$2349, 3, FALSE))</f>
        <v>27</v>
      </c>
      <c r="P862" s="11">
        <f>IF(ISERROR(VLOOKUP(B862, Paste!$AB$3:$AC$2343, 2, FALSE)), "", VLOOKUP(B862, Paste!$AB$3:$AC$2343, 2, FALSE))</f>
        <v>18</v>
      </c>
      <c r="Q862" s="11">
        <f>IF(ISERROR(VLOOKUP(B862, Paste!$AB$3:$AE$2349, 4, FALSE)), "", VLOOKUP(B862, Paste!$AB$3:$AE$2349, 4, FALSE))</f>
        <v>13</v>
      </c>
      <c r="R862" s="11" t="str">
        <f>IF(ISERROR(VLOOKUP(B862, Paste!$N$3:$N$250, 1, FALSE)), "", VLOOKUP(B862, Paste!$N$3:$O$250, 2, FALSE))</f>
        <v/>
      </c>
      <c r="S862" s="27">
        <f>VLOOKUP($B862, Paste!$W$3:$Z$10064, IF($H$4="Cap Hit",3, IF($H$4="AAV", 4, 2)), FALSE)</f>
        <v>0.92500000000000004</v>
      </c>
      <c r="T862" s="11" t="str">
        <f>IF(ISERROR(VLOOKUP(B862, Paste!$Q$3:$Q$245, 1, FALSE)), "", VLOOKUP(B862, Paste!$Q$3:$R$245, 2, FALSE))</f>
        <v/>
      </c>
      <c r="U862" s="18" t="str">
        <f>IF(VLOOKUP(B862, 'Points&amp;Potential'!$B$7:$O$943, 14, FALSE)=0, "", VLOOKUP(B862, 'Points&amp;Potential'!$B$7:$O$943, 14, FALSE))</f>
        <v/>
      </c>
      <c r="V862" s="7" t="str">
        <f>IF(ISERROR(VLOOKUP(B862, Paste!$T$3:$T$1045, 1, FALSE)), "", VLOOKUP(B862, Paste!$T$3:$U$1144, 2, FALSE))</f>
        <v>Y</v>
      </c>
    </row>
    <row r="863" spans="1:22">
      <c r="A863" s="11">
        <v>857</v>
      </c>
      <c r="B863" s="10" t="s">
        <v>887</v>
      </c>
      <c r="C863" s="11">
        <f>VLOOKUP(B863, Paste!$AG$3:$AH$2083, 2, FALSE)</f>
        <v>34.200000000000003</v>
      </c>
      <c r="D863" s="11" t="str">
        <f>VLOOKUP($B863, Paste!$A$3:$H$933, 6, FALSE)</f>
        <v>RD</v>
      </c>
      <c r="E863" s="11" t="str">
        <f>IFERROR(VLOOKUP($B863, Paste!$J$3:$L$933, 3, FALSE), "")</f>
        <v/>
      </c>
      <c r="F863" s="11" t="str">
        <f>IFERROR(VLOOKUP($B863, Paste!$J$3:$L$933, 2, FALSE), "")</f>
        <v/>
      </c>
      <c r="G863" s="11" t="str">
        <f>VLOOKUP($B863, Paste!$A$3:$H$933, 8, FALSE)</f>
        <v>WAS</v>
      </c>
      <c r="H863" s="71">
        <f>VLOOKUP($B863, Paste!$A$3:$H$933, 2, FALSE)</f>
        <v>13</v>
      </c>
      <c r="I863" s="71">
        <f>VLOOKUP($B863, Paste!$A$3:$H$933, 3, FALSE)</f>
        <v>0.13466230936819173</v>
      </c>
      <c r="J863" s="71">
        <f t="shared" si="13"/>
        <v>1.5004126906318083</v>
      </c>
      <c r="K863" s="71">
        <f>VLOOKUP($B863, Paste!$A$3:$H$933, 4, FALSE)</f>
        <v>1.6350750000000001</v>
      </c>
      <c r="L863" s="11" t="str">
        <f>IF(ISBLANK(VLOOKUP(B863, 'SOG&amp;PlusMinus'!$B$7:$E$912, 3, FALSE)), "", VLOOKUP(B863,'SOG&amp;PlusMinus'!$B$7:$E$912, 3, FALSE))</f>
        <v>C</v>
      </c>
      <c r="M863" s="11" t="str">
        <f>IF(ISBLANK(VLOOKUP(B863, 'SOG&amp;PlusMinus'!$B$7:$E$912, 4, FALSE)), "", VLOOKUP(B863, 'SOG&amp;PlusMinus'!$B$7:$E$912, 4, FALSE))</f>
        <v/>
      </c>
      <c r="N863" s="71">
        <f>VLOOKUP($B863, Paste!$A$3:$H$933, 5, FALSE)</f>
        <v>16.939393939393938</v>
      </c>
      <c r="O863" s="11">
        <f>IF(ISERROR(VLOOKUP(B863, Paste!$AB$3:$AE$2349, 3, FALSE)), "", VLOOKUP(B863, Paste!$AB$3:$AE$2349, 3, FALSE))</f>
        <v>29</v>
      </c>
      <c r="P863" s="11">
        <f>IF(ISERROR(VLOOKUP(B863, Paste!$AB$3:$AC$2343, 2, FALSE)), "", VLOOKUP(B863, Paste!$AB$3:$AC$2343, 2, FALSE))</f>
        <v>9</v>
      </c>
      <c r="Q863" s="11">
        <f>IF(ISERROR(VLOOKUP(B863, Paste!$AB$3:$AE$2349, 4, FALSE)), "", VLOOKUP(B863, Paste!$AB$3:$AE$2349, 4, FALSE))</f>
        <v>7</v>
      </c>
      <c r="R863" s="11" t="str">
        <f>IF(ISERROR(VLOOKUP(B863, Paste!$N$3:$N$250, 1, FALSE)), "", VLOOKUP(B863, Paste!$N$3:$O$250, 2, FALSE))</f>
        <v/>
      </c>
      <c r="S863" s="27">
        <f>VLOOKUP($B863, Paste!$W$3:$Z$10064, IF($H$4="Cap Hit",3, IF($H$4="AAV", 4, 2)), FALSE)</f>
        <v>0.8</v>
      </c>
      <c r="T863" s="11" t="str">
        <f>IF(ISERROR(VLOOKUP(B863, Paste!$Q$3:$Q$245, 1, FALSE)), "", VLOOKUP(B863, Paste!$Q$3:$R$245, 2, FALSE))</f>
        <v/>
      </c>
      <c r="U863" s="18" t="str">
        <f>IF(VLOOKUP(B863, 'Points&amp;Potential'!$B$7:$O$943, 14, FALSE)=0, "", VLOOKUP(B863, 'Points&amp;Potential'!$B$7:$O$943, 14, FALSE))</f>
        <v/>
      </c>
      <c r="V863" s="7" t="str">
        <f>IF(ISERROR(VLOOKUP(B863, Paste!$T$3:$T$1045, 1, FALSE)), "", VLOOKUP(B863, Paste!$T$3:$U$1144, 2, FALSE))</f>
        <v/>
      </c>
    </row>
    <row r="864" spans="1:22">
      <c r="A864" s="11">
        <v>858</v>
      </c>
      <c r="B864" s="67" t="s">
        <v>888</v>
      </c>
      <c r="C864" s="11">
        <f>VLOOKUP(B864, Paste!$AG$3:$AH$2083, 2, FALSE)</f>
        <v>23.2</v>
      </c>
      <c r="D864" s="11" t="str">
        <f>VLOOKUP($B864, Paste!$A$3:$H$933, 6, FALSE)</f>
        <v>LD</v>
      </c>
      <c r="E864" s="11" t="str">
        <f>IFERROR(VLOOKUP($B864, Paste!$J$3:$L$933, 3, FALSE), "")</f>
        <v/>
      </c>
      <c r="F864" s="11" t="str">
        <f>IFERROR(VLOOKUP($B864, Paste!$J$3:$L$933, 2, FALSE), "")</f>
        <v/>
      </c>
      <c r="G864" s="11" t="str">
        <f>VLOOKUP($B864, Paste!$A$3:$H$933, 8, FALSE)</f>
        <v>NJD</v>
      </c>
      <c r="H864" s="71">
        <f>VLOOKUP($B864, Paste!$A$3:$H$933, 2, FALSE)</f>
        <v>7</v>
      </c>
      <c r="I864" s="71">
        <f>VLOOKUP($B864, Paste!$A$3:$H$933, 3, FALSE)</f>
        <v>3.2666666666666669E-3</v>
      </c>
      <c r="J864" s="71">
        <f t="shared" si="13"/>
        <v>1.6207333333333334</v>
      </c>
      <c r="K864" s="71">
        <f>VLOOKUP($B864, Paste!$A$3:$H$933, 4, FALSE)</f>
        <v>1.6240000000000001</v>
      </c>
      <c r="L864" s="11" t="str">
        <f>IF(ISBLANK(VLOOKUP(B864, 'SOG&amp;PlusMinus'!$B$7:$E$912, 3, FALSE)), "", VLOOKUP(B864,'SOG&amp;PlusMinus'!$B$7:$E$912, 3, FALSE))</f>
        <v>C</v>
      </c>
      <c r="M864" s="11" t="str">
        <f>IF(ISBLANK(VLOOKUP(B864, 'SOG&amp;PlusMinus'!$B$7:$E$912, 4, FALSE)), "", VLOOKUP(B864, 'SOG&amp;PlusMinus'!$B$7:$E$912, 4, FALSE))</f>
        <v/>
      </c>
      <c r="N864" s="71">
        <f>VLOOKUP($B864, Paste!$A$3:$H$933, 5, FALSE)</f>
        <v>0</v>
      </c>
      <c r="O864" s="11">
        <f>IF(ISERROR(VLOOKUP(B864, Paste!$AB$3:$AE$2349, 3, FALSE)), "", VLOOKUP(B864, Paste!$AB$3:$AE$2349, 3, FALSE))</f>
        <v>2</v>
      </c>
      <c r="P864" s="11">
        <f>IF(ISERROR(VLOOKUP(B864, Paste!$AB$3:$AC$2343, 2, FALSE)), "", VLOOKUP(B864, Paste!$AB$3:$AC$2343, 2, FALSE))</f>
        <v>7</v>
      </c>
      <c r="Q864" s="11">
        <f>IF(ISERROR(VLOOKUP(B864, Paste!$AB$3:$AE$2349, 4, FALSE)), "", VLOOKUP(B864, Paste!$AB$3:$AE$2349, 4, FALSE))</f>
        <v>5</v>
      </c>
      <c r="R864" s="11" t="str">
        <f>IF(ISERROR(VLOOKUP(B864, Paste!$N$3:$N$250, 1, FALSE)), "", VLOOKUP(B864, Paste!$N$3:$O$250, 2, FALSE))</f>
        <v/>
      </c>
      <c r="S864" s="27" t="e">
        <f>VLOOKUP($B864, Paste!$W$3:$Z$10064, IF($H$4="Cap Hit",3, IF($H$4="AAV", 4, 2)), FALSE)</f>
        <v>#N/A</v>
      </c>
      <c r="T864" s="11" t="str">
        <f>IF(ISERROR(VLOOKUP(B864, Paste!$Q$3:$Q$245, 1, FALSE)), "", VLOOKUP(B864, Paste!$Q$3:$R$245, 2, FALSE))</f>
        <v/>
      </c>
      <c r="U864" s="18" t="str">
        <f>IF(VLOOKUP(B864, 'Points&amp;Potential'!$B$7:$O$943, 14, FALSE)=0, "", VLOOKUP(B864, 'Points&amp;Potential'!$B$7:$O$943, 14, FALSE))</f>
        <v/>
      </c>
      <c r="V864" s="7" t="str">
        <f>IF(ISERROR(VLOOKUP(B864, Paste!$T$3:$T$1045, 1, FALSE)), "", VLOOKUP(B864, Paste!$T$3:$U$1144, 2, FALSE))</f>
        <v>Y</v>
      </c>
    </row>
    <row r="865" spans="1:22">
      <c r="A865" s="11">
        <v>859</v>
      </c>
      <c r="B865" s="67" t="s">
        <v>889</v>
      </c>
      <c r="C865" s="11">
        <f>VLOOKUP(B865, Paste!$AG$3:$AH$2083, 2, FALSE)</f>
        <v>21.1</v>
      </c>
      <c r="D865" s="11" t="str">
        <f>VLOOKUP($B865, Paste!$A$3:$H$933, 6, FALSE)</f>
        <v>LW</v>
      </c>
      <c r="E865" s="11" t="str">
        <f>IFERROR(VLOOKUP($B865, Paste!$J$3:$L$933, 3, FALSE), "")</f>
        <v/>
      </c>
      <c r="F865" s="11" t="str">
        <f>IFERROR(VLOOKUP($B865, Paste!$J$3:$L$933, 2, FALSE), "")</f>
        <v/>
      </c>
      <c r="G865" s="11" t="str">
        <f>VLOOKUP($B865, Paste!$A$3:$H$933, 8, FALSE)</f>
        <v>EDM</v>
      </c>
      <c r="H865" s="71">
        <f>VLOOKUP($B865, Paste!$A$3:$H$933, 2, FALSE)</f>
        <v>7</v>
      </c>
      <c r="I865" s="71">
        <f>VLOOKUP($B865, Paste!$A$3:$H$933, 3, FALSE)</f>
        <v>0.75496296296296284</v>
      </c>
      <c r="J865" s="71">
        <f t="shared" si="13"/>
        <v>0.82674537037037066</v>
      </c>
      <c r="K865" s="71">
        <f>VLOOKUP($B865, Paste!$A$3:$H$933, 4, FALSE)</f>
        <v>1.5817083333333335</v>
      </c>
      <c r="L865" s="11" t="str">
        <f>IF(ISBLANK(VLOOKUP(B865, 'SOG&amp;PlusMinus'!$B$7:$E$912, 3, FALSE)), "", VLOOKUP(B865,'SOG&amp;PlusMinus'!$B$7:$E$912, 3, FALSE))</f>
        <v>C</v>
      </c>
      <c r="M865" s="11" t="str">
        <f>IF(ISBLANK(VLOOKUP(B865, 'SOG&amp;PlusMinus'!$B$7:$E$912, 4, FALSE)), "", VLOOKUP(B865, 'SOG&amp;PlusMinus'!$B$7:$E$912, 4, FALSE))</f>
        <v/>
      </c>
      <c r="N865" s="71">
        <f>VLOOKUP($B865, Paste!$A$3:$H$933, 5, FALSE)</f>
        <v>10.5</v>
      </c>
      <c r="O865" s="11">
        <f>IF(ISERROR(VLOOKUP(B865, Paste!$AB$3:$AE$2349, 3, FALSE)), "", VLOOKUP(B865, Paste!$AB$3:$AE$2349, 3, FALSE))</f>
        <v>25</v>
      </c>
      <c r="P865" s="11">
        <f>IF(ISERROR(VLOOKUP(B865, Paste!$AB$3:$AC$2343, 2, FALSE)), "", VLOOKUP(B865, Paste!$AB$3:$AC$2343, 2, FALSE))</f>
        <v>4</v>
      </c>
      <c r="Q865" s="11">
        <f>IF(ISERROR(VLOOKUP(B865, Paste!$AB$3:$AE$2349, 4, FALSE)), "", VLOOKUP(B865, Paste!$AB$3:$AE$2349, 4, FALSE))</f>
        <v>5</v>
      </c>
      <c r="R865" s="11" t="str">
        <f>IF(ISERROR(VLOOKUP(B865, Paste!$N$3:$N$250, 1, FALSE)), "", VLOOKUP(B865, Paste!$N$3:$O$250, 2, FALSE))</f>
        <v/>
      </c>
      <c r="S865" s="27">
        <f>VLOOKUP($B865, Paste!$W$3:$Z$10064, IF($H$4="Cap Hit",3, IF($H$4="AAV", 4, 2)), FALSE)</f>
        <v>0.82833299999999999</v>
      </c>
      <c r="T865" s="11" t="str">
        <f>IF(ISERROR(VLOOKUP(B865, Paste!$Q$3:$Q$245, 1, FALSE)), "", VLOOKUP(B865, Paste!$Q$3:$R$245, 2, FALSE))</f>
        <v/>
      </c>
      <c r="U865" s="18" t="str">
        <f>IF(VLOOKUP(B865, 'Points&amp;Potential'!$B$7:$O$943, 14, FALSE)=0, "", VLOOKUP(B865, 'Points&amp;Potential'!$B$7:$O$943, 14, FALSE))</f>
        <v/>
      </c>
      <c r="V865" s="7" t="str">
        <f>IF(ISERROR(VLOOKUP(B865, Paste!$T$3:$T$1045, 1, FALSE)), "", VLOOKUP(B865, Paste!$T$3:$U$1144, 2, FALSE))</f>
        <v>Y</v>
      </c>
    </row>
    <row r="866" spans="1:22">
      <c r="A866" s="11">
        <v>860</v>
      </c>
      <c r="B866" s="67" t="s">
        <v>890</v>
      </c>
      <c r="C866" s="11">
        <f>VLOOKUP(B866, Paste!$AG$3:$AH$2083, 2, FALSE)</f>
        <v>22.6</v>
      </c>
      <c r="D866" s="11" t="str">
        <f>VLOOKUP($B866, Paste!$A$3:$H$933, 6, FALSE)</f>
        <v>C</v>
      </c>
      <c r="E866" s="11" t="str">
        <f>IFERROR(VLOOKUP($B866, Paste!$J$3:$L$933, 3, FALSE), "")</f>
        <v/>
      </c>
      <c r="F866" s="11" t="str">
        <f>IFERROR(VLOOKUP($B866, Paste!$J$3:$L$933, 2, FALSE), "")</f>
        <v/>
      </c>
      <c r="G866" s="11" t="str">
        <f>VLOOKUP($B866, Paste!$A$3:$H$933, 8, FALSE)</f>
        <v>ANA</v>
      </c>
      <c r="H866" s="71">
        <f>VLOOKUP($B866, Paste!$A$3:$H$933, 2, FALSE)</f>
        <v>20</v>
      </c>
      <c r="I866" s="71">
        <f>VLOOKUP($B866, Paste!$A$3:$H$933, 3, FALSE)</f>
        <v>1.6</v>
      </c>
      <c r="J866" s="71">
        <f t="shared" si="13"/>
        <v>-2.1107723577235893E-2</v>
      </c>
      <c r="K866" s="71">
        <f>VLOOKUP($B866, Paste!$A$3:$H$933, 4, FALSE)</f>
        <v>1.5788922764227642</v>
      </c>
      <c r="L866" s="11" t="str">
        <f>IF(ISBLANK(VLOOKUP(B866, 'SOG&amp;PlusMinus'!$B$7:$E$912, 3, FALSE)), "", VLOOKUP(B866,'SOG&amp;PlusMinus'!$B$7:$E$912, 3, FALSE))</f>
        <v>C</v>
      </c>
      <c r="M866" s="11" t="str">
        <f>IF(ISBLANK(VLOOKUP(B866, 'SOG&amp;PlusMinus'!$B$7:$E$912, 4, FALSE)), "", VLOOKUP(B866, 'SOG&amp;PlusMinus'!$B$7:$E$912, 4, FALSE))</f>
        <v/>
      </c>
      <c r="N866" s="71">
        <f>VLOOKUP($B866, Paste!$A$3:$H$933, 5, FALSE)</f>
        <v>16</v>
      </c>
      <c r="O866" s="11">
        <f>IF(ISERROR(VLOOKUP(B866, Paste!$AB$3:$AE$2349, 3, FALSE)), "", VLOOKUP(B866, Paste!$AB$3:$AE$2349, 3, FALSE))</f>
        <v>43</v>
      </c>
      <c r="P866" s="11">
        <f>IF(ISERROR(VLOOKUP(B866, Paste!$AB$3:$AC$2343, 2, FALSE)), "", VLOOKUP(B866, Paste!$AB$3:$AC$2343, 2, FALSE))</f>
        <v>8</v>
      </c>
      <c r="Q866" s="11">
        <f>IF(ISERROR(VLOOKUP(B866, Paste!$AB$3:$AE$2349, 4, FALSE)), "", VLOOKUP(B866, Paste!$AB$3:$AE$2349, 4, FALSE))</f>
        <v>20</v>
      </c>
      <c r="R866" s="11" t="str">
        <f>IF(ISERROR(VLOOKUP(B866, Paste!$N$3:$N$250, 1, FALSE)), "", VLOOKUP(B866, Paste!$N$3:$O$250, 2, FALSE))</f>
        <v/>
      </c>
      <c r="S866" s="27">
        <f>VLOOKUP($B866, Paste!$W$3:$Z$10064, IF($H$4="Cap Hit",3, IF($H$4="AAV", 4, 2)), FALSE)</f>
        <v>1.1291659999999999</v>
      </c>
      <c r="T866" s="11" t="str">
        <f>IF(ISERROR(VLOOKUP(B866, Paste!$Q$3:$Q$245, 1, FALSE)), "", VLOOKUP(B866, Paste!$Q$3:$R$245, 2, FALSE))</f>
        <v/>
      </c>
      <c r="U866" s="18" t="str">
        <f>IF(VLOOKUP(B866, 'Points&amp;Potential'!$B$7:$O$943, 14, FALSE)=0, "", VLOOKUP(B866, 'Points&amp;Potential'!$B$7:$O$943, 14, FALSE))</f>
        <v/>
      </c>
      <c r="V866" s="7" t="str">
        <f>IF(ISERROR(VLOOKUP(B866, Paste!$T$3:$T$1045, 1, FALSE)), "", VLOOKUP(B866, Paste!$T$3:$U$1144, 2, FALSE))</f>
        <v>Y</v>
      </c>
    </row>
    <row r="867" spans="1:22">
      <c r="A867" s="11">
        <v>861</v>
      </c>
      <c r="B867" s="67" t="s">
        <v>891</v>
      </c>
      <c r="C867" s="11">
        <f>VLOOKUP(B867, Paste!$AG$3:$AH$2083, 2, FALSE)</f>
        <v>25.9</v>
      </c>
      <c r="D867" s="11" t="str">
        <f>VLOOKUP($B867, Paste!$A$3:$H$933, 6, FALSE)</f>
        <v>LW</v>
      </c>
      <c r="E867" s="11" t="str">
        <f>IFERROR(VLOOKUP($B867, Paste!$J$3:$L$933, 3, FALSE), "")</f>
        <v/>
      </c>
      <c r="F867" s="11" t="str">
        <f>IFERROR(VLOOKUP($B867, Paste!$J$3:$L$933, 2, FALSE), "")</f>
        <v/>
      </c>
      <c r="G867" s="11" t="str">
        <f>VLOOKUP($B867, Paste!$A$3:$H$933, 8, FALSE)</f>
        <v>LAK</v>
      </c>
      <c r="H867" s="71">
        <f>VLOOKUP($B867, Paste!$A$3:$H$933, 2, FALSE)</f>
        <v>6</v>
      </c>
      <c r="I867" s="71">
        <f>VLOOKUP($B867, Paste!$A$3:$H$933, 3, FALSE)</f>
        <v>0.60444078947368418</v>
      </c>
      <c r="J867" s="71">
        <f t="shared" si="13"/>
        <v>0.93066796052631584</v>
      </c>
      <c r="K867" s="71">
        <f>VLOOKUP($B867, Paste!$A$3:$H$933, 4, FALSE)</f>
        <v>1.53510875</v>
      </c>
      <c r="L867" s="11" t="str">
        <f>IF(ISBLANK(VLOOKUP(B867, 'SOG&amp;PlusMinus'!$B$7:$E$912, 3, FALSE)), "", VLOOKUP(B867,'SOG&amp;PlusMinus'!$B$7:$E$912, 3, FALSE))</f>
        <v>C</v>
      </c>
      <c r="M867" s="11" t="str">
        <f>IF(ISBLANK(VLOOKUP(B867, 'SOG&amp;PlusMinus'!$B$7:$E$912, 4, FALSE)), "", VLOOKUP(B867, 'SOG&amp;PlusMinus'!$B$7:$E$912, 4, FALSE))</f>
        <v/>
      </c>
      <c r="N867" s="71">
        <f>VLOOKUP($B867, Paste!$A$3:$H$933, 5, FALSE)</f>
        <v>1.6923076923076923</v>
      </c>
      <c r="O867" s="11">
        <f>IF(ISERROR(VLOOKUP(B867, Paste!$AB$3:$AE$2349, 3, FALSE)), "", VLOOKUP(B867, Paste!$AB$3:$AE$2349, 3, FALSE))</f>
        <v>15</v>
      </c>
      <c r="P867" s="11">
        <f>IF(ISERROR(VLOOKUP(B867, Paste!$AB$3:$AC$2343, 2, FALSE)), "", VLOOKUP(B867, Paste!$AB$3:$AC$2343, 2, FALSE))</f>
        <v>3</v>
      </c>
      <c r="Q867" s="11">
        <f>IF(ISERROR(VLOOKUP(B867, Paste!$AB$3:$AE$2349, 4, FALSE)), "", VLOOKUP(B867, Paste!$AB$3:$AE$2349, 4, FALSE))</f>
        <v>5</v>
      </c>
      <c r="R867" s="11" t="str">
        <f>IF(ISERROR(VLOOKUP(B867, Paste!$N$3:$N$250, 1, FALSE)), "", VLOOKUP(B867, Paste!$N$3:$O$250, 2, FALSE))</f>
        <v/>
      </c>
      <c r="S867" s="27">
        <f>VLOOKUP($B867, Paste!$W$3:$Z$10064, IF($H$4="Cap Hit",3, IF($H$4="AAV", 4, 2)), FALSE)</f>
        <v>0.77500000000000002</v>
      </c>
      <c r="T867" s="11" t="str">
        <f>IF(ISERROR(VLOOKUP(B867, Paste!$Q$3:$Q$245, 1, FALSE)), "", VLOOKUP(B867, Paste!$Q$3:$R$245, 2, FALSE))</f>
        <v/>
      </c>
      <c r="U867" s="18" t="str">
        <f>IF(VLOOKUP(B867, 'Points&amp;Potential'!$B$7:$O$943, 14, FALSE)=0, "", VLOOKUP(B867, 'Points&amp;Potential'!$B$7:$O$943, 14, FALSE))</f>
        <v/>
      </c>
      <c r="V867" s="7" t="str">
        <f>IF(ISERROR(VLOOKUP(B867, Paste!$T$3:$T$1045, 1, FALSE)), "", VLOOKUP(B867, Paste!$T$3:$U$1144, 2, FALSE))</f>
        <v/>
      </c>
    </row>
    <row r="868" spans="1:22">
      <c r="A868" s="11">
        <v>862</v>
      </c>
      <c r="B868" s="67" t="s">
        <v>892</v>
      </c>
      <c r="C868" s="11">
        <f>VLOOKUP(B868, Paste!$AG$3:$AH$2083, 2, FALSE)</f>
        <v>19.100000000000001</v>
      </c>
      <c r="D868" s="11" t="str">
        <f>VLOOKUP($B868, Paste!$A$3:$H$933, 6, FALSE)</f>
        <v>LD</v>
      </c>
      <c r="E868" s="11">
        <f>IFERROR(VLOOKUP($B868, Paste!$J$3:$L$933, 3, FALSE), "")</f>
        <v>45</v>
      </c>
      <c r="F868" s="11">
        <f>IFERROR(VLOOKUP($B868, Paste!$J$3:$L$933, 2, FALSE), "")</f>
        <v>70</v>
      </c>
      <c r="G868" s="11" t="str">
        <f>VLOOKUP($B868, Paste!$A$3:$H$933, 8, FALSE)</f>
        <v>CBJ</v>
      </c>
      <c r="H868" s="71">
        <f>VLOOKUP($B868, Paste!$A$3:$H$933, 2, FALSE)</f>
        <v>11</v>
      </c>
      <c r="I868" s="71">
        <f>VLOOKUP($B868, Paste!$A$3:$H$933, 3, FALSE)</f>
        <v>4.4666065659980471E-2</v>
      </c>
      <c r="J868" s="71">
        <f t="shared" si="13"/>
        <v>1.4588481416570929</v>
      </c>
      <c r="K868" s="71">
        <f>VLOOKUP($B868, Paste!$A$3:$H$933, 4, FALSE)</f>
        <v>1.5035142073170733</v>
      </c>
      <c r="L868" s="11" t="str">
        <f>IF(ISBLANK(VLOOKUP(B868, 'SOG&amp;PlusMinus'!$B$7:$E$912, 3, FALSE)), "", VLOOKUP(B868,'SOG&amp;PlusMinus'!$B$7:$E$912, 3, FALSE))</f>
        <v>C</v>
      </c>
      <c r="M868" s="11" t="str">
        <f>IF(ISBLANK(VLOOKUP(B868, 'SOG&amp;PlusMinus'!$B$7:$E$912, 4, FALSE)), "", VLOOKUP(B868, 'SOG&amp;PlusMinus'!$B$7:$E$912, 4, FALSE))</f>
        <v/>
      </c>
      <c r="N868" s="71">
        <f>VLOOKUP($B868, Paste!$A$3:$H$933, 5, FALSE)</f>
        <v>1.9249999999999998</v>
      </c>
      <c r="O868" s="11">
        <f>IF(ISERROR(VLOOKUP(B868, Paste!$AB$3:$AE$2349, 3, FALSE)), "", VLOOKUP(B868, Paste!$AB$3:$AE$2349, 3, FALSE))</f>
        <v>6</v>
      </c>
      <c r="P868" s="11">
        <f>IF(ISERROR(VLOOKUP(B868, Paste!$AB$3:$AC$2343, 2, FALSE)), "", VLOOKUP(B868, Paste!$AB$3:$AC$2343, 2, FALSE))</f>
        <v>12</v>
      </c>
      <c r="Q868" s="11">
        <f>IF(ISERROR(VLOOKUP(B868, Paste!$AB$3:$AE$2349, 4, FALSE)), "", VLOOKUP(B868, Paste!$AB$3:$AE$2349, 4, FALSE))</f>
        <v>20</v>
      </c>
      <c r="R868" s="11" t="str">
        <f>IF(ISERROR(VLOOKUP(B868, Paste!$N$3:$N$250, 1, FALSE)), "", VLOOKUP(B868, Paste!$N$3:$O$250, 2, FALSE))</f>
        <v/>
      </c>
      <c r="S868" s="27" t="e">
        <f>VLOOKUP($B868, Paste!$W$3:$Z$10064, IF($H$4="Cap Hit",3, IF($H$4="AAV", 4, 2)), FALSE)</f>
        <v>#N/A</v>
      </c>
      <c r="T868" s="11" t="str">
        <f>IF(ISERROR(VLOOKUP(B868, Paste!$Q$3:$Q$245, 1, FALSE)), "", VLOOKUP(B868, Paste!$Q$3:$R$245, 2, FALSE))</f>
        <v/>
      </c>
      <c r="U868" s="18" t="str">
        <f>IF(VLOOKUP(B868, 'Points&amp;Potential'!$B$7:$O$943, 14, FALSE)=0, "", VLOOKUP(B868, 'Points&amp;Potential'!$B$7:$O$943, 14, FALSE))</f>
        <v/>
      </c>
      <c r="V868" s="7" t="str">
        <f>IF(ISERROR(VLOOKUP(B868, Paste!$T$3:$T$1045, 1, FALSE)), "", VLOOKUP(B868, Paste!$T$3:$U$1144, 2, FALSE))</f>
        <v>Y</v>
      </c>
    </row>
    <row r="869" spans="1:22">
      <c r="A869" s="11">
        <v>863</v>
      </c>
      <c r="B869" s="67" t="s">
        <v>893</v>
      </c>
      <c r="C869" s="11">
        <f>VLOOKUP(B869, Paste!$AG$3:$AH$2083, 2, FALSE)</f>
        <v>25.5</v>
      </c>
      <c r="D869" s="11" t="str">
        <f>VLOOKUP($B869, Paste!$A$3:$H$933, 6, FALSE)</f>
        <v>LW</v>
      </c>
      <c r="E869" s="11" t="str">
        <f>IFERROR(VLOOKUP($B869, Paste!$J$3:$L$933, 3, FALSE), "")</f>
        <v/>
      </c>
      <c r="F869" s="11" t="str">
        <f>IFERROR(VLOOKUP($B869, Paste!$J$3:$L$933, 2, FALSE), "")</f>
        <v/>
      </c>
      <c r="G869" s="11" t="str">
        <f>VLOOKUP($B869, Paste!$A$3:$H$933, 8, FALSE)</f>
        <v>UFA</v>
      </c>
      <c r="H869" s="71">
        <f>VLOOKUP($B869, Paste!$A$3:$H$933, 2, FALSE)</f>
        <v>9.6666666666666679</v>
      </c>
      <c r="I869" s="71">
        <f>VLOOKUP($B869, Paste!$A$3:$H$933, 3, FALSE)</f>
        <v>1.0405289309455976</v>
      </c>
      <c r="J869" s="71">
        <f t="shared" si="13"/>
        <v>0.45934502738773597</v>
      </c>
      <c r="K869" s="71">
        <f>VLOOKUP($B869, Paste!$A$3:$H$933, 4, FALSE)</f>
        <v>1.4998739583333336</v>
      </c>
      <c r="L869" s="11" t="str">
        <f>IF(ISBLANK(VLOOKUP(B869, 'SOG&amp;PlusMinus'!$B$7:$E$912, 3, FALSE)), "", VLOOKUP(B869,'SOG&amp;PlusMinus'!$B$7:$E$912, 3, FALSE))</f>
        <v>C</v>
      </c>
      <c r="M869" s="11" t="str">
        <f>IF(ISBLANK(VLOOKUP(B869, 'SOG&amp;PlusMinus'!$B$7:$E$912, 4, FALSE)), "", VLOOKUP(B869, 'SOG&amp;PlusMinus'!$B$7:$E$912, 4, FALSE))</f>
        <v/>
      </c>
      <c r="N869" s="71">
        <f>VLOOKUP($B869, Paste!$A$3:$H$933, 5, FALSE)</f>
        <v>2.5217391304347827</v>
      </c>
      <c r="O869" s="11" t="str">
        <f>IF(ISERROR(VLOOKUP(B869, Paste!$AB$3:$AE$2349, 3, FALSE)), "", VLOOKUP(B869, Paste!$AB$3:$AE$2349, 3, FALSE))</f>
        <v/>
      </c>
      <c r="P869" s="11" t="str">
        <f>IF(ISERROR(VLOOKUP(B869, Paste!$AB$3:$AC$2343, 2, FALSE)), "", VLOOKUP(B869, Paste!$AB$3:$AC$2343, 2, FALSE))</f>
        <v/>
      </c>
      <c r="Q869" s="11" t="str">
        <f>IF(ISERROR(VLOOKUP(B869, Paste!$AB$3:$AE$2349, 4, FALSE)), "", VLOOKUP(B869, Paste!$AB$3:$AE$2349, 4, FALSE))</f>
        <v/>
      </c>
      <c r="R869" s="11" t="str">
        <f>IF(ISERROR(VLOOKUP(B869, Paste!$N$3:$N$250, 1, FALSE)), "", VLOOKUP(B869, Paste!$N$3:$O$250, 2, FALSE))</f>
        <v/>
      </c>
      <c r="S869" s="27">
        <f>VLOOKUP($B869, Paste!$W$3:$Z$10064, IF($H$4="Cap Hit",3, IF($H$4="AAV", 4, 2)), FALSE)</f>
        <v>0.85</v>
      </c>
      <c r="T869" s="11" t="str">
        <f>IF(ISERROR(VLOOKUP(B869, Paste!$Q$3:$Q$245, 1, FALSE)), "", VLOOKUP(B869, Paste!$Q$3:$R$245, 2, FALSE))</f>
        <v/>
      </c>
      <c r="U869" s="18" t="str">
        <f>IF(VLOOKUP(B869, 'Points&amp;Potential'!$B$7:$O$943, 14, FALSE)=0, "", VLOOKUP(B869, 'Points&amp;Potential'!$B$7:$O$943, 14, FALSE))</f>
        <v/>
      </c>
      <c r="V869" s="7" t="str">
        <f>IF(ISERROR(VLOOKUP(B869, Paste!$T$3:$T$1045, 1, FALSE)), "", VLOOKUP(B869, Paste!$T$3:$U$1144, 2, FALSE))</f>
        <v/>
      </c>
    </row>
    <row r="870" spans="1:22">
      <c r="A870" s="11">
        <v>864</v>
      </c>
      <c r="B870" s="67" t="s">
        <v>894</v>
      </c>
      <c r="C870" s="11">
        <f>VLOOKUP(B870, Paste!$AG$3:$AH$2083, 2, FALSE)</f>
        <v>19.8</v>
      </c>
      <c r="D870" s="11" t="str">
        <f>VLOOKUP($B870, Paste!$A$3:$H$933, 6, FALSE)</f>
        <v>C</v>
      </c>
      <c r="E870" s="11">
        <f>IFERROR(VLOOKUP($B870, Paste!$J$3:$L$933, 3, FALSE), "")</f>
        <v>53</v>
      </c>
      <c r="F870" s="11">
        <f>IFERROR(VLOOKUP($B870, Paste!$J$3:$L$933, 2, FALSE), "")</f>
        <v>70</v>
      </c>
      <c r="G870" s="11" t="str">
        <f>VLOOKUP($B870, Paste!$A$3:$H$933, 8, FALSE)</f>
        <v>PHI</v>
      </c>
      <c r="H870" s="71">
        <f>VLOOKUP($B870, Paste!$A$3:$H$933, 2, FALSE)</f>
        <v>6</v>
      </c>
      <c r="I870" s="71">
        <f>VLOOKUP($B870, Paste!$A$3:$H$933, 3, FALSE)</f>
        <v>9.6250000000000002E-2</v>
      </c>
      <c r="J870" s="71">
        <f t="shared" si="13"/>
        <v>1.3832500000000001</v>
      </c>
      <c r="K870" s="71">
        <f>VLOOKUP($B870, Paste!$A$3:$H$933, 4, FALSE)</f>
        <v>1.4795</v>
      </c>
      <c r="L870" s="11" t="str">
        <f>IF(ISBLANK(VLOOKUP(B870, 'SOG&amp;PlusMinus'!$B$7:$E$912, 3, FALSE)), "", VLOOKUP(B870,'SOG&amp;PlusMinus'!$B$7:$E$912, 3, FALSE))</f>
        <v>C</v>
      </c>
      <c r="M870" s="11" t="str">
        <f>IF(ISBLANK(VLOOKUP(B870, 'SOG&amp;PlusMinus'!$B$7:$E$912, 4, FALSE)), "", VLOOKUP(B870, 'SOG&amp;PlusMinus'!$B$7:$E$912, 4, FALSE))</f>
        <v/>
      </c>
      <c r="N870" s="71">
        <f>VLOOKUP($B870, Paste!$A$3:$H$933, 5, FALSE)</f>
        <v>2</v>
      </c>
      <c r="O870" s="11">
        <f>IF(ISERROR(VLOOKUP(B870, Paste!$AB$3:$AE$2349, 3, FALSE)), "", VLOOKUP(B870, Paste!$AB$3:$AE$2349, 3, FALSE))</f>
        <v>6</v>
      </c>
      <c r="P870" s="11">
        <f>IF(ISERROR(VLOOKUP(B870, Paste!$AB$3:$AC$2343, 2, FALSE)), "", VLOOKUP(B870, Paste!$AB$3:$AC$2343, 2, FALSE))</f>
        <v>2</v>
      </c>
      <c r="Q870" s="11">
        <f>IF(ISERROR(VLOOKUP(B870, Paste!$AB$3:$AE$2349, 4, FALSE)), "", VLOOKUP(B870, Paste!$AB$3:$AE$2349, 4, FALSE))</f>
        <v>5</v>
      </c>
      <c r="R870" s="11" t="str">
        <f>IF(ISERROR(VLOOKUP(B870, Paste!$N$3:$N$250, 1, FALSE)), "", VLOOKUP(B870, Paste!$N$3:$O$250, 2, FALSE))</f>
        <v/>
      </c>
      <c r="S870" s="27">
        <f>VLOOKUP($B870, Paste!$W$3:$Z$10064, IF($H$4="Cap Hit",3, IF($H$4="AAV", 4, 2)), FALSE)</f>
        <v>1.4424999999999999</v>
      </c>
      <c r="T870" s="11" t="str">
        <f>IF(ISERROR(VLOOKUP(B870, Paste!$Q$3:$Q$245, 1, FALSE)), "", VLOOKUP(B870, Paste!$Q$3:$R$245, 2, FALSE))</f>
        <v/>
      </c>
      <c r="U870" s="18" t="str">
        <f>IF(VLOOKUP(B870, 'Points&amp;Potential'!$B$7:$O$943, 14, FALSE)=0, "", VLOOKUP(B870, 'Points&amp;Potential'!$B$7:$O$943, 14, FALSE))</f>
        <v/>
      </c>
      <c r="V870" s="7" t="str">
        <f>IF(ISERROR(VLOOKUP(B870, Paste!$T$3:$T$1045, 1, FALSE)), "", VLOOKUP(B870, Paste!$T$3:$U$1144, 2, FALSE))</f>
        <v>Y</v>
      </c>
    </row>
    <row r="871" spans="1:22">
      <c r="A871" s="11">
        <v>865</v>
      </c>
      <c r="B871" s="67" t="s">
        <v>895</v>
      </c>
      <c r="C871" s="11">
        <f>VLOOKUP(B871, Paste!$AG$3:$AH$2083, 2, FALSE)</f>
        <v>23</v>
      </c>
      <c r="D871" s="11" t="str">
        <f>VLOOKUP($B871, Paste!$A$3:$H$933, 6, FALSE)</f>
        <v>LW</v>
      </c>
      <c r="E871" s="11" t="str">
        <f>IFERROR(VLOOKUP($B871, Paste!$J$3:$L$933, 3, FALSE), "")</f>
        <v/>
      </c>
      <c r="F871" s="11" t="str">
        <f>IFERROR(VLOOKUP($B871, Paste!$J$3:$L$933, 2, FALSE), "")</f>
        <v/>
      </c>
      <c r="G871" s="11" t="str">
        <f>VLOOKUP($B871, Paste!$A$3:$H$933, 8, FALSE)</f>
        <v>CGY</v>
      </c>
      <c r="H871" s="71">
        <f>VLOOKUP($B871, Paste!$A$3:$H$933, 2, FALSE)</f>
        <v>8</v>
      </c>
      <c r="I871" s="71">
        <f>VLOOKUP($B871, Paste!$A$3:$H$933, 3, FALSE)</f>
        <v>0.25137777777777781</v>
      </c>
      <c r="J871" s="71">
        <f t="shared" si="13"/>
        <v>1.2052888888888891</v>
      </c>
      <c r="K871" s="71">
        <f>VLOOKUP($B871, Paste!$A$3:$H$933, 4, FALSE)</f>
        <v>1.4566666666666668</v>
      </c>
      <c r="L871" s="11" t="str">
        <f>IF(ISBLANK(VLOOKUP(B871, 'SOG&amp;PlusMinus'!$B$7:$E$912, 3, FALSE)), "", VLOOKUP(B871,'SOG&amp;PlusMinus'!$B$7:$E$912, 3, FALSE))</f>
        <v>C</v>
      </c>
      <c r="M871" s="11" t="str">
        <f>IF(ISBLANK(VLOOKUP(B871, 'SOG&amp;PlusMinus'!$B$7:$E$912, 4, FALSE)), "", VLOOKUP(B871, 'SOG&amp;PlusMinus'!$B$7:$E$912, 4, FALSE))</f>
        <v/>
      </c>
      <c r="N871" s="71">
        <f>VLOOKUP($B871, Paste!$A$3:$H$933, 5, FALSE)</f>
        <v>3.2</v>
      </c>
      <c r="O871" s="11">
        <f>IF(ISERROR(VLOOKUP(B871, Paste!$AB$3:$AE$2349, 3, FALSE)), "", VLOOKUP(B871, Paste!$AB$3:$AE$2349, 3, FALSE))</f>
        <v>2</v>
      </c>
      <c r="P871" s="11">
        <f>IF(ISERROR(VLOOKUP(B871, Paste!$AB$3:$AC$2343, 2, FALSE)), "", VLOOKUP(B871, Paste!$AB$3:$AC$2343, 2, FALSE))</f>
        <v>2</v>
      </c>
      <c r="Q871" s="11">
        <f>IF(ISERROR(VLOOKUP(B871, Paste!$AB$3:$AE$2349, 4, FALSE)), "", VLOOKUP(B871, Paste!$AB$3:$AE$2349, 4, FALSE))</f>
        <v>6</v>
      </c>
      <c r="R871" s="11" t="str">
        <f>IF(ISERROR(VLOOKUP(B871, Paste!$N$3:$N$250, 1, FALSE)), "", VLOOKUP(B871, Paste!$N$3:$O$250, 2, FALSE))</f>
        <v/>
      </c>
      <c r="S871" s="27">
        <f>VLOOKUP($B871, Paste!$W$3:$Z$10064, IF($H$4="Cap Hit",3, IF($H$4="AAV", 4, 2)), FALSE)</f>
        <v>0.85</v>
      </c>
      <c r="T871" s="11" t="str">
        <f>IF(ISERROR(VLOOKUP(B871, Paste!$Q$3:$Q$245, 1, FALSE)), "", VLOOKUP(B871, Paste!$Q$3:$R$245, 2, FALSE))</f>
        <v/>
      </c>
      <c r="U871" s="18" t="str">
        <f>IF(VLOOKUP(B871, 'Points&amp;Potential'!$B$7:$O$943, 14, FALSE)=0, "", VLOOKUP(B871, 'Points&amp;Potential'!$B$7:$O$943, 14, FALSE))</f>
        <v/>
      </c>
      <c r="V871" s="7" t="str">
        <f>IF(ISERROR(VLOOKUP(B871, Paste!$T$3:$T$1045, 1, FALSE)), "", VLOOKUP(B871, Paste!$T$3:$U$1144, 2, FALSE))</f>
        <v>Y</v>
      </c>
    </row>
    <row r="872" spans="1:22">
      <c r="A872" s="11">
        <v>866</v>
      </c>
      <c r="B872" s="67" t="s">
        <v>896</v>
      </c>
      <c r="C872" s="11">
        <f>VLOOKUP(B872, Paste!$AG$3:$AH$2083, 2, FALSE)</f>
        <v>22</v>
      </c>
      <c r="D872" s="11" t="str">
        <f>VLOOKUP($B872, Paste!$A$3:$H$933, 6, FALSE)</f>
        <v>LW</v>
      </c>
      <c r="E872" s="11" t="str">
        <f>IFERROR(VLOOKUP($B872, Paste!$J$3:$L$933, 3, FALSE), "")</f>
        <v/>
      </c>
      <c r="F872" s="11" t="str">
        <f>IFERROR(VLOOKUP($B872, Paste!$J$3:$L$933, 2, FALSE), "")</f>
        <v/>
      </c>
      <c r="G872" s="11" t="str">
        <f>VLOOKUP($B872, Paste!$A$3:$H$933, 8, FALSE)</f>
        <v>MTL</v>
      </c>
      <c r="H872" s="71">
        <f>VLOOKUP($B872, Paste!$A$3:$H$933, 2, FALSE)</f>
        <v>7</v>
      </c>
      <c r="I872" s="71">
        <f>VLOOKUP($B872, Paste!$A$3:$H$933, 3, FALSE)</f>
        <v>0.26351111111111114</v>
      </c>
      <c r="J872" s="71">
        <f t="shared" si="13"/>
        <v>1.1924888888888892</v>
      </c>
      <c r="K872" s="71">
        <f>VLOOKUP($B872, Paste!$A$3:$H$933, 4, FALSE)</f>
        <v>1.4560000000000002</v>
      </c>
      <c r="L872" s="11" t="str">
        <f>IF(ISBLANK(VLOOKUP(B872, 'SOG&amp;PlusMinus'!$B$7:$E$912, 3, FALSE)), "", VLOOKUP(B872,'SOG&amp;PlusMinus'!$B$7:$E$912, 3, FALSE))</f>
        <v>C</v>
      </c>
      <c r="M872" s="11" t="str">
        <f>IF(ISBLANK(VLOOKUP(B872, 'SOG&amp;PlusMinus'!$B$7:$E$912, 4, FALSE)), "", VLOOKUP(B872, 'SOG&amp;PlusMinus'!$B$7:$E$912, 4, FALSE))</f>
        <v/>
      </c>
      <c r="N872" s="71">
        <f>VLOOKUP($B872, Paste!$A$3:$H$933, 5, FALSE)</f>
        <v>4.2</v>
      </c>
      <c r="O872" s="11">
        <f>IF(ISERROR(VLOOKUP(B872, Paste!$AB$3:$AE$2349, 3, FALSE)), "", VLOOKUP(B872, Paste!$AB$3:$AE$2349, 3, FALSE))</f>
        <v>14</v>
      </c>
      <c r="P872" s="11">
        <f>IF(ISERROR(VLOOKUP(B872, Paste!$AB$3:$AC$2343, 2, FALSE)), "", VLOOKUP(B872, Paste!$AB$3:$AC$2343, 2, FALSE))</f>
        <v>5</v>
      </c>
      <c r="Q872" s="11">
        <f>IF(ISERROR(VLOOKUP(B872, Paste!$AB$3:$AE$2349, 4, FALSE)), "", VLOOKUP(B872, Paste!$AB$3:$AE$2349, 4, FALSE))</f>
        <v>6</v>
      </c>
      <c r="R872" s="11" t="str">
        <f>IF(ISERROR(VLOOKUP(B872, Paste!$N$3:$N$250, 1, FALSE)), "", VLOOKUP(B872, Paste!$N$3:$O$250, 2, FALSE))</f>
        <v/>
      </c>
      <c r="S872" s="27">
        <f>VLOOKUP($B872, Paste!$W$3:$Z$10064, IF($H$4="Cap Hit",3, IF($H$4="AAV", 4, 2)), FALSE)</f>
        <v>0.92</v>
      </c>
      <c r="T872" s="11" t="str">
        <f>IF(ISERROR(VLOOKUP(B872, Paste!$Q$3:$Q$245, 1, FALSE)), "", VLOOKUP(B872, Paste!$Q$3:$R$245, 2, FALSE))</f>
        <v/>
      </c>
      <c r="U872" s="18" t="str">
        <f>IF(VLOOKUP(B872, 'Points&amp;Potential'!$B$7:$O$943, 14, FALSE)=0, "", VLOOKUP(B872, 'Points&amp;Potential'!$B$7:$O$943, 14, FALSE))</f>
        <v/>
      </c>
      <c r="V872" s="7" t="str">
        <f>IF(ISERROR(VLOOKUP(B872, Paste!$T$3:$T$1045, 1, FALSE)), "", VLOOKUP(B872, Paste!$T$3:$U$1144, 2, FALSE))</f>
        <v>Y</v>
      </c>
    </row>
    <row r="873" spans="1:22">
      <c r="A873" s="11">
        <v>867</v>
      </c>
      <c r="B873" s="67" t="s">
        <v>897</v>
      </c>
      <c r="C873" s="11">
        <f>VLOOKUP(B873, Paste!$AG$3:$AH$2083, 2, FALSE)</f>
        <v>26.3</v>
      </c>
      <c r="D873" s="11" t="str">
        <f>VLOOKUP($B873, Paste!$A$3:$H$933, 6, FALSE)</f>
        <v>C</v>
      </c>
      <c r="E873" s="11" t="str">
        <f>IFERROR(VLOOKUP($B873, Paste!$J$3:$L$933, 3, FALSE), "")</f>
        <v/>
      </c>
      <c r="F873" s="11" t="str">
        <f>IFERROR(VLOOKUP($B873, Paste!$J$3:$L$933, 2, FALSE), "")</f>
        <v/>
      </c>
      <c r="G873" s="11" t="str">
        <f>VLOOKUP($B873, Paste!$A$3:$H$933, 8, FALSE)</f>
        <v>COL</v>
      </c>
      <c r="H873" s="71">
        <f>VLOOKUP($B873, Paste!$A$3:$H$933, 2, FALSE)</f>
        <v>6</v>
      </c>
      <c r="I873" s="71">
        <f>VLOOKUP($B873, Paste!$A$3:$H$933, 3, FALSE)</f>
        <v>0.21186666666666668</v>
      </c>
      <c r="J873" s="71">
        <f t="shared" si="13"/>
        <v>1.2245333333333333</v>
      </c>
      <c r="K873" s="71">
        <f>VLOOKUP($B873, Paste!$A$3:$H$933, 4, FALSE)</f>
        <v>1.4363999999999999</v>
      </c>
      <c r="L873" s="11" t="str">
        <f>IF(ISBLANK(VLOOKUP(B873, 'SOG&amp;PlusMinus'!$B$7:$E$912, 3, FALSE)), "", VLOOKUP(B873,'SOG&amp;PlusMinus'!$B$7:$E$912, 3, FALSE))</f>
        <v>C</v>
      </c>
      <c r="M873" s="11" t="str">
        <f>IF(ISBLANK(VLOOKUP(B873, 'SOG&amp;PlusMinus'!$B$7:$E$912, 4, FALSE)), "", VLOOKUP(B873, 'SOG&amp;PlusMinus'!$B$7:$E$912, 4, FALSE))</f>
        <v/>
      </c>
      <c r="N873" s="71">
        <f>VLOOKUP($B873, Paste!$A$3:$H$933, 5, FALSE)</f>
        <v>0</v>
      </c>
      <c r="O873" s="11">
        <f>IF(ISERROR(VLOOKUP(B873, Paste!$AB$3:$AE$2349, 3, FALSE)), "", VLOOKUP(B873, Paste!$AB$3:$AE$2349, 3, FALSE))</f>
        <v>12</v>
      </c>
      <c r="P873" s="11">
        <f>IF(ISERROR(VLOOKUP(B873, Paste!$AB$3:$AC$2343, 2, FALSE)), "", VLOOKUP(B873, Paste!$AB$3:$AC$2343, 2, FALSE))</f>
        <v>2</v>
      </c>
      <c r="Q873" s="11">
        <f>IF(ISERROR(VLOOKUP(B873, Paste!$AB$3:$AE$2349, 4, FALSE)), "", VLOOKUP(B873, Paste!$AB$3:$AE$2349, 4, FALSE))</f>
        <v>5</v>
      </c>
      <c r="R873" s="11" t="str">
        <f>IF(ISERROR(VLOOKUP(B873, Paste!$N$3:$N$250, 1, FALSE)), "", VLOOKUP(B873, Paste!$N$3:$O$250, 2, FALSE))</f>
        <v/>
      </c>
      <c r="S873" s="27">
        <f>VLOOKUP($B873, Paste!$W$3:$Z$10064, IF($H$4="Cap Hit",3, IF($H$4="AAV", 4, 2)), FALSE)</f>
        <v>0.77500000000000002</v>
      </c>
      <c r="T873" s="11" t="str">
        <f>IF(ISERROR(VLOOKUP(B873, Paste!$Q$3:$Q$245, 1, FALSE)), "", VLOOKUP(B873, Paste!$Q$3:$R$245, 2, FALSE))</f>
        <v/>
      </c>
      <c r="U873" s="18" t="str">
        <f>IF(VLOOKUP(B873, 'Points&amp;Potential'!$B$7:$O$943, 14, FALSE)=0, "", VLOOKUP(B873, 'Points&amp;Potential'!$B$7:$O$943, 14, FALSE))</f>
        <v/>
      </c>
      <c r="V873" s="7" t="str">
        <f>IF(ISERROR(VLOOKUP(B873, Paste!$T$3:$T$1045, 1, FALSE)), "", VLOOKUP(B873, Paste!$T$3:$U$1144, 2, FALSE))</f>
        <v/>
      </c>
    </row>
    <row r="874" spans="1:22">
      <c r="A874" s="11">
        <v>868</v>
      </c>
      <c r="B874" s="67" t="s">
        <v>898</v>
      </c>
      <c r="C874" s="11">
        <f>VLOOKUP(B874, Paste!$AG$3:$AH$2083, 2, FALSE)</f>
        <v>22.5</v>
      </c>
      <c r="D874" s="11" t="str">
        <f>VLOOKUP($B874, Paste!$A$3:$H$933, 6, FALSE)</f>
        <v>RD</v>
      </c>
      <c r="E874" s="11" t="str">
        <f>IFERROR(VLOOKUP($B874, Paste!$J$3:$L$933, 3, FALSE), "")</f>
        <v/>
      </c>
      <c r="F874" s="11" t="str">
        <f>IFERROR(VLOOKUP($B874, Paste!$J$3:$L$933, 2, FALSE), "")</f>
        <v/>
      </c>
      <c r="G874" s="11" t="str">
        <f>VLOOKUP($B874, Paste!$A$3:$H$933, 8, FALSE)</f>
        <v>FLA</v>
      </c>
      <c r="H874" s="71">
        <f>VLOOKUP($B874, Paste!$A$3:$H$933, 2, FALSE)</f>
        <v>6</v>
      </c>
      <c r="I874" s="71">
        <f>VLOOKUP($B874, Paste!$A$3:$H$933, 3, FALSE)</f>
        <v>0.21186666666666668</v>
      </c>
      <c r="J874" s="71">
        <f t="shared" si="13"/>
        <v>1.2125108333333336</v>
      </c>
      <c r="K874" s="71">
        <f>VLOOKUP($B874, Paste!$A$3:$H$933, 4, FALSE)</f>
        <v>1.4243775000000003</v>
      </c>
      <c r="L874" s="11" t="str">
        <f>IF(ISBLANK(VLOOKUP(B874, 'SOG&amp;PlusMinus'!$B$7:$E$912, 3, FALSE)), "", VLOOKUP(B874,'SOG&amp;PlusMinus'!$B$7:$E$912, 3, FALSE))</f>
        <v>C</v>
      </c>
      <c r="M874" s="11" t="str">
        <f>IF(ISBLANK(VLOOKUP(B874, 'SOG&amp;PlusMinus'!$B$7:$E$912, 4, FALSE)), "", VLOOKUP(B874, 'SOG&amp;PlusMinus'!$B$7:$E$912, 4, FALSE))</f>
        <v/>
      </c>
      <c r="N874" s="71">
        <f>VLOOKUP($B874, Paste!$A$3:$H$933, 5, FALSE)</f>
        <v>0</v>
      </c>
      <c r="O874" s="11">
        <f>IF(ISERROR(VLOOKUP(B874, Paste!$AB$3:$AE$2349, 3, FALSE)), "", VLOOKUP(B874, Paste!$AB$3:$AE$2349, 3, FALSE))</f>
        <v>1</v>
      </c>
      <c r="P874" s="11">
        <f>IF(ISERROR(VLOOKUP(B874, Paste!$AB$3:$AC$2343, 2, FALSE)), "", VLOOKUP(B874, Paste!$AB$3:$AC$2343, 2, FALSE))</f>
        <v>6</v>
      </c>
      <c r="Q874" s="11">
        <f>IF(ISERROR(VLOOKUP(B874, Paste!$AB$3:$AE$2349, 4, FALSE)), "", VLOOKUP(B874, Paste!$AB$3:$AE$2349, 4, FALSE))</f>
        <v>5</v>
      </c>
      <c r="R874" s="11" t="str">
        <f>IF(ISERROR(VLOOKUP(B874, Paste!$N$3:$N$250, 1, FALSE)), "", VLOOKUP(B874, Paste!$N$3:$O$250, 2, FALSE))</f>
        <v/>
      </c>
      <c r="S874" s="27">
        <f>VLOOKUP($B874, Paste!$W$3:$Z$10064, IF($H$4="Cap Hit",3, IF($H$4="AAV", 4, 2)), FALSE)</f>
        <v>0.85499999999999998</v>
      </c>
      <c r="T874" s="11" t="str">
        <f>IF(ISERROR(VLOOKUP(B874, Paste!$Q$3:$Q$245, 1, FALSE)), "", VLOOKUP(B874, Paste!$Q$3:$R$245, 2, FALSE))</f>
        <v/>
      </c>
      <c r="U874" s="18" t="str">
        <f>IF(VLOOKUP(B874, 'Points&amp;Potential'!$B$7:$O$943, 14, FALSE)=0, "", VLOOKUP(B874, 'Points&amp;Potential'!$B$7:$O$943, 14, FALSE))</f>
        <v/>
      </c>
      <c r="V874" s="7" t="str">
        <f>IF(ISERROR(VLOOKUP(B874, Paste!$T$3:$T$1045, 1, FALSE)), "", VLOOKUP(B874, Paste!$T$3:$U$1144, 2, FALSE))</f>
        <v>Y</v>
      </c>
    </row>
    <row r="875" spans="1:22">
      <c r="A875" s="11">
        <v>869</v>
      </c>
      <c r="B875" s="67" t="s">
        <v>899</v>
      </c>
      <c r="C875" s="11">
        <f>VLOOKUP(B875, Paste!$AG$3:$AH$2083, 2, FALSE)</f>
        <v>23.4</v>
      </c>
      <c r="D875" s="11" t="str">
        <f>VLOOKUP($B875, Paste!$A$3:$H$933, 6, FALSE)</f>
        <v>LD</v>
      </c>
      <c r="E875" s="11" t="str">
        <f>IFERROR(VLOOKUP($B875, Paste!$J$3:$L$933, 3, FALSE), "")</f>
        <v/>
      </c>
      <c r="F875" s="11" t="str">
        <f>IFERROR(VLOOKUP($B875, Paste!$J$3:$L$933, 2, FALSE), "")</f>
        <v/>
      </c>
      <c r="G875" s="11" t="str">
        <f>VLOOKUP($B875, Paste!$A$3:$H$933, 8, FALSE)</f>
        <v>PHI</v>
      </c>
      <c r="H875" s="71">
        <f>VLOOKUP($B875, Paste!$A$3:$H$933, 2, FALSE)</f>
        <v>6</v>
      </c>
      <c r="I875" s="71">
        <f>VLOOKUP($B875, Paste!$A$3:$H$933, 3, FALSE)</f>
        <v>9.5200000000000007E-2</v>
      </c>
      <c r="J875" s="71">
        <f t="shared" si="13"/>
        <v>1.2548000000000001</v>
      </c>
      <c r="K875" s="71">
        <f>VLOOKUP($B875, Paste!$A$3:$H$933, 4, FALSE)</f>
        <v>1.35</v>
      </c>
      <c r="L875" s="11" t="str">
        <f>IF(ISBLANK(VLOOKUP(B875, 'SOG&amp;PlusMinus'!$B$7:$E$912, 3, FALSE)), "", VLOOKUP(B875,'SOG&amp;PlusMinus'!$B$7:$E$912, 3, FALSE))</f>
        <v>C</v>
      </c>
      <c r="M875" s="11" t="str">
        <f>IF(ISBLANK(VLOOKUP(B875, 'SOG&amp;PlusMinus'!$B$7:$E$912, 4, FALSE)), "", VLOOKUP(B875, 'SOG&amp;PlusMinus'!$B$7:$E$912, 4, FALSE))</f>
        <v/>
      </c>
      <c r="N875" s="71">
        <f>VLOOKUP($B875, Paste!$A$3:$H$933, 5, FALSE)</f>
        <v>3</v>
      </c>
      <c r="O875" s="11">
        <f>IF(ISERROR(VLOOKUP(B875, Paste!$AB$3:$AE$2349, 3, FALSE)), "", VLOOKUP(B875, Paste!$AB$3:$AE$2349, 3, FALSE))</f>
        <v>10</v>
      </c>
      <c r="P875" s="11">
        <f>IF(ISERROR(VLOOKUP(B875, Paste!$AB$3:$AC$2343, 2, FALSE)), "", VLOOKUP(B875, Paste!$AB$3:$AC$2343, 2, FALSE))</f>
        <v>4</v>
      </c>
      <c r="Q875" s="11">
        <f>IF(ISERROR(VLOOKUP(B875, Paste!$AB$3:$AE$2349, 4, FALSE)), "", VLOOKUP(B875, Paste!$AB$3:$AE$2349, 4, FALSE))</f>
        <v>3</v>
      </c>
      <c r="R875" s="11" t="str">
        <f>IF(ISERROR(VLOOKUP(B875, Paste!$N$3:$N$250, 1, FALSE)), "", VLOOKUP(B875, Paste!$N$3:$O$250, 2, FALSE))</f>
        <v/>
      </c>
      <c r="S875" s="27">
        <f>VLOOKUP($B875, Paste!$W$3:$Z$10064, IF($H$4="Cap Hit",3, IF($H$4="AAV", 4, 2)), FALSE)</f>
        <v>0.86</v>
      </c>
      <c r="T875" s="11" t="str">
        <f>IF(ISERROR(VLOOKUP(B875, Paste!$Q$3:$Q$245, 1, FALSE)), "", VLOOKUP(B875, Paste!$Q$3:$R$245, 2, FALSE))</f>
        <v/>
      </c>
      <c r="U875" s="18" t="str">
        <f>IF(VLOOKUP(B875, 'Points&amp;Potential'!$B$7:$O$943, 14, FALSE)=0, "", VLOOKUP(B875, 'Points&amp;Potential'!$B$7:$O$943, 14, FALSE))</f>
        <v/>
      </c>
      <c r="V875" s="7" t="str">
        <f>IF(ISERROR(VLOOKUP(B875, Paste!$T$3:$T$1045, 1, FALSE)), "", VLOOKUP(B875, Paste!$T$3:$U$1144, 2, FALSE))</f>
        <v>Y</v>
      </c>
    </row>
    <row r="876" spans="1:22">
      <c r="A876" s="11">
        <v>870</v>
      </c>
      <c r="B876" s="67" t="s">
        <v>900</v>
      </c>
      <c r="C876" s="11">
        <f>VLOOKUP(B876, Paste!$AG$3:$AH$2083, 2, FALSE)</f>
        <v>23.8</v>
      </c>
      <c r="D876" s="11" t="str">
        <f>VLOOKUP($B876, Paste!$A$3:$H$933, 6, FALSE)</f>
        <v>RW</v>
      </c>
      <c r="E876" s="11" t="str">
        <f>IFERROR(VLOOKUP($B876, Paste!$J$3:$L$933, 3, FALSE), "")</f>
        <v/>
      </c>
      <c r="F876" s="11" t="str">
        <f>IFERROR(VLOOKUP($B876, Paste!$J$3:$L$933, 2, FALSE), "")</f>
        <v/>
      </c>
      <c r="G876" s="11" t="str">
        <f>VLOOKUP($B876, Paste!$A$3:$H$933, 8, FALSE)</f>
        <v>SJS</v>
      </c>
      <c r="H876" s="71">
        <f>VLOOKUP($B876, Paste!$A$3:$H$933, 2, FALSE)</f>
        <v>8.5</v>
      </c>
      <c r="I876" s="71">
        <f>VLOOKUP($B876, Paste!$A$3:$H$933, 3, FALSE)</f>
        <v>1.3202546296296298</v>
      </c>
      <c r="J876" s="71">
        <f t="shared" si="13"/>
        <v>1.0809953703703634E-2</v>
      </c>
      <c r="K876" s="71">
        <f>VLOOKUP($B876, Paste!$A$3:$H$933, 4, FALSE)</f>
        <v>1.3310645833333334</v>
      </c>
      <c r="L876" s="11" t="str">
        <f>IF(ISBLANK(VLOOKUP(B876, 'SOG&amp;PlusMinus'!$B$7:$E$912, 3, FALSE)), "", VLOOKUP(B876,'SOG&amp;PlusMinus'!$B$7:$E$912, 3, FALSE))</f>
        <v>C</v>
      </c>
      <c r="M876" s="11" t="str">
        <f>IF(ISBLANK(VLOOKUP(B876, 'SOG&amp;PlusMinus'!$B$7:$E$912, 4, FALSE)), "", VLOOKUP(B876, 'SOG&amp;PlusMinus'!$B$7:$E$912, 4, FALSE))</f>
        <v/>
      </c>
      <c r="N876" s="71">
        <f>VLOOKUP($B876, Paste!$A$3:$H$933, 5, FALSE)</f>
        <v>1.7435897435897436</v>
      </c>
      <c r="O876" s="11">
        <f>IF(ISERROR(VLOOKUP(B876, Paste!$AB$3:$AE$2349, 3, FALSE)), "", VLOOKUP(B876, Paste!$AB$3:$AE$2349, 3, FALSE))</f>
        <v>12</v>
      </c>
      <c r="P876" s="11">
        <f>IF(ISERROR(VLOOKUP(B876, Paste!$AB$3:$AC$2343, 2, FALSE)), "", VLOOKUP(B876, Paste!$AB$3:$AC$2343, 2, FALSE))</f>
        <v>3</v>
      </c>
      <c r="Q876" s="11">
        <f>IF(ISERROR(VLOOKUP(B876, Paste!$AB$3:$AE$2349, 4, FALSE)), "", VLOOKUP(B876, Paste!$AB$3:$AE$2349, 4, FALSE))</f>
        <v>9</v>
      </c>
      <c r="R876" s="11" t="str">
        <f>IF(ISERROR(VLOOKUP(B876, Paste!$N$3:$N$250, 1, FALSE)), "", VLOOKUP(B876, Paste!$N$3:$O$250, 2, FALSE))</f>
        <v/>
      </c>
      <c r="S876" s="27">
        <f>VLOOKUP($B876, Paste!$W$3:$Z$10064, IF($H$4="Cap Hit",3, IF($H$4="AAV", 4, 2)), FALSE)</f>
        <v>0.85</v>
      </c>
      <c r="T876" s="11" t="str">
        <f>IF(ISERROR(VLOOKUP(B876, Paste!$Q$3:$Q$245, 1, FALSE)), "", VLOOKUP(B876, Paste!$Q$3:$R$245, 2, FALSE))</f>
        <v/>
      </c>
      <c r="U876" s="18" t="str">
        <f>IF(VLOOKUP(B876, 'Points&amp;Potential'!$B$7:$O$943, 14, FALSE)=0, "", VLOOKUP(B876, 'Points&amp;Potential'!$B$7:$O$943, 14, FALSE))</f>
        <v/>
      </c>
      <c r="V876" s="7" t="str">
        <f>IF(ISERROR(VLOOKUP(B876, Paste!$T$3:$T$1045, 1, FALSE)), "", VLOOKUP(B876, Paste!$T$3:$U$1144, 2, FALSE))</f>
        <v/>
      </c>
    </row>
    <row r="877" spans="1:22">
      <c r="A877" s="11">
        <v>871</v>
      </c>
      <c r="B877" s="67" t="s">
        <v>901</v>
      </c>
      <c r="C877" s="11">
        <f>VLOOKUP(B877, Paste!$AG$3:$AH$2083, 2, FALSE)</f>
        <v>22.5</v>
      </c>
      <c r="D877" s="11" t="str">
        <f>VLOOKUP($B877, Paste!$A$3:$H$933, 6, FALSE)</f>
        <v>C</v>
      </c>
      <c r="E877" s="11" t="str">
        <f>IFERROR(VLOOKUP($B877, Paste!$J$3:$L$933, 3, FALSE), "")</f>
        <v/>
      </c>
      <c r="F877" s="11" t="str">
        <f>IFERROR(VLOOKUP($B877, Paste!$J$3:$L$933, 2, FALSE), "")</f>
        <v/>
      </c>
      <c r="G877" s="11" t="str">
        <f>VLOOKUP($B877, Paste!$A$3:$H$933, 8, FALSE)</f>
        <v>WPG</v>
      </c>
      <c r="H877" s="71">
        <f>VLOOKUP($B877, Paste!$A$3:$H$933, 2, FALSE)</f>
        <v>8</v>
      </c>
      <c r="I877" s="71">
        <f>VLOOKUP($B877, Paste!$A$3:$H$933, 3, FALSE)</f>
        <v>0.25137777777777781</v>
      </c>
      <c r="J877" s="71">
        <f t="shared" si="13"/>
        <v>1.0630666666666664</v>
      </c>
      <c r="K877" s="71">
        <f>VLOOKUP($B877, Paste!$A$3:$H$933, 4, FALSE)</f>
        <v>1.3144444444444443</v>
      </c>
      <c r="L877" s="11" t="str">
        <f>IF(ISBLANK(VLOOKUP(B877, 'SOG&amp;PlusMinus'!$B$7:$E$912, 3, FALSE)), "", VLOOKUP(B877,'SOG&amp;PlusMinus'!$B$7:$E$912, 3, FALSE))</f>
        <v>C</v>
      </c>
      <c r="M877" s="11" t="str">
        <f>IF(ISBLANK(VLOOKUP(B877, 'SOG&amp;PlusMinus'!$B$7:$E$912, 4, FALSE)), "", VLOOKUP(B877, 'SOG&amp;PlusMinus'!$B$7:$E$912, 4, FALSE))</f>
        <v/>
      </c>
      <c r="N877" s="71">
        <f>VLOOKUP($B877, Paste!$A$3:$H$933, 5, FALSE)</f>
        <v>0</v>
      </c>
      <c r="O877" s="11">
        <f>IF(ISERROR(VLOOKUP(B877, Paste!$AB$3:$AE$2349, 3, FALSE)), "", VLOOKUP(B877, Paste!$AB$3:$AE$2349, 3, FALSE))</f>
        <v>6</v>
      </c>
      <c r="P877" s="11">
        <f>IF(ISERROR(VLOOKUP(B877, Paste!$AB$3:$AC$2343, 2, FALSE)), "", VLOOKUP(B877, Paste!$AB$3:$AC$2343, 2, FALSE))</f>
        <v>4</v>
      </c>
      <c r="Q877" s="11">
        <f>IF(ISERROR(VLOOKUP(B877, Paste!$AB$3:$AE$2349, 4, FALSE)), "", VLOOKUP(B877, Paste!$AB$3:$AE$2349, 4, FALSE))</f>
        <v>6</v>
      </c>
      <c r="R877" s="11" t="str">
        <f>IF(ISERROR(VLOOKUP(B877, Paste!$N$3:$N$250, 1, FALSE)), "", VLOOKUP(B877, Paste!$N$3:$O$250, 2, FALSE))</f>
        <v/>
      </c>
      <c r="S877" s="27">
        <f>VLOOKUP($B877, Paste!$W$3:$Z$10064, IF($H$4="Cap Hit",3, IF($H$4="AAV", 4, 2)), FALSE)</f>
        <v>0.85666699999999996</v>
      </c>
      <c r="T877" s="11" t="str">
        <f>IF(ISERROR(VLOOKUP(B877, Paste!$Q$3:$Q$245, 1, FALSE)), "", VLOOKUP(B877, Paste!$Q$3:$R$245, 2, FALSE))</f>
        <v/>
      </c>
      <c r="U877" s="18" t="str">
        <f>IF(VLOOKUP(B877, 'Points&amp;Potential'!$B$7:$O$943, 14, FALSE)=0, "", VLOOKUP(B877, 'Points&amp;Potential'!$B$7:$O$943, 14, FALSE))</f>
        <v/>
      </c>
      <c r="V877" s="7" t="str">
        <f>IF(ISERROR(VLOOKUP(B877, Paste!$T$3:$T$1045, 1, FALSE)), "", VLOOKUP(B877, Paste!$T$3:$U$1144, 2, FALSE))</f>
        <v>Y</v>
      </c>
    </row>
    <row r="878" spans="1:22">
      <c r="A878" s="11">
        <v>872</v>
      </c>
      <c r="B878" s="67" t="s">
        <v>902</v>
      </c>
      <c r="C878" s="11">
        <f>VLOOKUP(B878, Paste!$AG$3:$AH$2083, 2, FALSE)</f>
        <v>22.7</v>
      </c>
      <c r="D878" s="11" t="str">
        <f>VLOOKUP($B878, Paste!$A$3:$H$933, 6, FALSE)</f>
        <v>LD</v>
      </c>
      <c r="E878" s="11" t="str">
        <f>IFERROR(VLOOKUP($B878, Paste!$J$3:$L$933, 3, FALSE), "")</f>
        <v/>
      </c>
      <c r="F878" s="11" t="str">
        <f>IFERROR(VLOOKUP($B878, Paste!$J$3:$L$933, 2, FALSE), "")</f>
        <v/>
      </c>
      <c r="G878" s="11" t="str">
        <f>VLOOKUP($B878, Paste!$A$3:$H$933, 8, FALSE)</f>
        <v>MIN</v>
      </c>
      <c r="H878" s="71">
        <f>VLOOKUP($B878, Paste!$A$3:$H$933, 2, FALSE)</f>
        <v>4</v>
      </c>
      <c r="I878" s="71">
        <f>VLOOKUP($B878, Paste!$A$3:$H$933, 3, FALSE)</f>
        <v>1.8666666666666669E-3</v>
      </c>
      <c r="J878" s="71">
        <f t="shared" si="13"/>
        <v>1.2761333333333333</v>
      </c>
      <c r="K878" s="71">
        <f>VLOOKUP($B878, Paste!$A$3:$H$933, 4, FALSE)</f>
        <v>1.278</v>
      </c>
      <c r="L878" s="11" t="str">
        <f>IF(ISBLANK(VLOOKUP(B878, 'SOG&amp;PlusMinus'!$B$7:$E$912, 3, FALSE)), "", VLOOKUP(B878,'SOG&amp;PlusMinus'!$B$7:$E$912, 3, FALSE))</f>
        <v>C</v>
      </c>
      <c r="M878" s="11" t="str">
        <f>IF(ISBLANK(VLOOKUP(B878, 'SOG&amp;PlusMinus'!$B$7:$E$912, 4, FALSE)), "", VLOOKUP(B878, 'SOG&amp;PlusMinus'!$B$7:$E$912, 4, FALSE))</f>
        <v/>
      </c>
      <c r="N878" s="71">
        <f>VLOOKUP($B878, Paste!$A$3:$H$933, 5, FALSE)</f>
        <v>0</v>
      </c>
      <c r="O878" s="11">
        <f>IF(ISERROR(VLOOKUP(B878, Paste!$AB$3:$AE$2349, 3, FALSE)), "", VLOOKUP(B878, Paste!$AB$3:$AE$2349, 3, FALSE))</f>
        <v>5</v>
      </c>
      <c r="P878" s="11">
        <f>IF(ISERROR(VLOOKUP(B878, Paste!$AB$3:$AC$2343, 2, FALSE)), "", VLOOKUP(B878, Paste!$AB$3:$AC$2343, 2, FALSE))</f>
        <v>4</v>
      </c>
      <c r="Q878" s="11">
        <f>IF(ISERROR(VLOOKUP(B878, Paste!$AB$3:$AE$2349, 4, FALSE)), "", VLOOKUP(B878, Paste!$AB$3:$AE$2349, 4, FALSE))</f>
        <v>3</v>
      </c>
      <c r="R878" s="11" t="str">
        <f>IF(ISERROR(VLOOKUP(B878, Paste!$N$3:$N$250, 1, FALSE)), "", VLOOKUP(B878, Paste!$N$3:$O$250, 2, FALSE))</f>
        <v/>
      </c>
      <c r="S878" s="27" t="e">
        <f>VLOOKUP($B878, Paste!$W$3:$Z$10064, IF($H$4="Cap Hit",3, IF($H$4="AAV", 4, 2)), FALSE)</f>
        <v>#N/A</v>
      </c>
      <c r="T878" s="11" t="str">
        <f>IF(ISERROR(VLOOKUP(B878, Paste!$Q$3:$Q$245, 1, FALSE)), "", VLOOKUP(B878, Paste!$Q$3:$R$245, 2, FALSE))</f>
        <v/>
      </c>
      <c r="U878" s="18" t="str">
        <f>IF(VLOOKUP(B878, 'Points&amp;Potential'!$B$7:$O$943, 14, FALSE)=0, "", VLOOKUP(B878, 'Points&amp;Potential'!$B$7:$O$943, 14, FALSE))</f>
        <v/>
      </c>
      <c r="V878" s="7" t="str">
        <f>IF(ISERROR(VLOOKUP(B878, Paste!$T$3:$T$1045, 1, FALSE)), "", VLOOKUP(B878, Paste!$T$3:$U$1144, 2, FALSE))</f>
        <v>Y</v>
      </c>
    </row>
    <row r="879" spans="1:22">
      <c r="A879" s="11">
        <v>873</v>
      </c>
      <c r="B879" s="67" t="s">
        <v>903</v>
      </c>
      <c r="C879" s="11">
        <f>VLOOKUP(B879, Paste!$AG$3:$AH$2083, 2, FALSE)</f>
        <v>26.6</v>
      </c>
      <c r="D879" s="11" t="str">
        <f>VLOOKUP($B879, Paste!$A$3:$H$933, 6, FALSE)</f>
        <v>LD</v>
      </c>
      <c r="E879" s="11" t="str">
        <f>IFERROR(VLOOKUP($B879, Paste!$J$3:$L$933, 3, FALSE), "")</f>
        <v/>
      </c>
      <c r="F879" s="11" t="str">
        <f>IFERROR(VLOOKUP($B879, Paste!$J$3:$L$933, 2, FALSE), "")</f>
        <v/>
      </c>
      <c r="G879" s="11" t="str">
        <f>VLOOKUP($B879, Paste!$A$3:$H$933, 8, FALSE)</f>
        <v>ANA</v>
      </c>
      <c r="H879" s="71">
        <f>VLOOKUP($B879, Paste!$A$3:$H$933, 2, FALSE)</f>
        <v>11</v>
      </c>
      <c r="I879" s="71">
        <f>VLOOKUP($B879, Paste!$A$3:$H$933, 3, FALSE)</f>
        <v>0.74433333333333318</v>
      </c>
      <c r="J879" s="71">
        <f t="shared" si="13"/>
        <v>0.52433333333333343</v>
      </c>
      <c r="K879" s="71">
        <f>VLOOKUP($B879, Paste!$A$3:$H$933, 4, FALSE)</f>
        <v>1.2686666666666666</v>
      </c>
      <c r="L879" s="11" t="str">
        <f>IF(ISBLANK(VLOOKUP(B879, 'SOG&amp;PlusMinus'!$B$7:$E$912, 3, FALSE)), "", VLOOKUP(B879,'SOG&amp;PlusMinus'!$B$7:$E$912, 3, FALSE))</f>
        <v>C</v>
      </c>
      <c r="M879" s="11" t="str">
        <f>IF(ISBLANK(VLOOKUP(B879, 'SOG&amp;PlusMinus'!$B$7:$E$912, 4, FALSE)), "", VLOOKUP(B879, 'SOG&amp;PlusMinus'!$B$7:$E$912, 4, FALSE))</f>
        <v/>
      </c>
      <c r="N879" s="71">
        <f>VLOOKUP($B879, Paste!$A$3:$H$933, 5, FALSE)</f>
        <v>13.2</v>
      </c>
      <c r="O879" s="11">
        <f>IF(ISERROR(VLOOKUP(B879, Paste!$AB$3:$AE$2349, 3, FALSE)), "", VLOOKUP(B879, Paste!$AB$3:$AE$2349, 3, FALSE))</f>
        <v>16</v>
      </c>
      <c r="P879" s="11">
        <f>IF(ISERROR(VLOOKUP(B879, Paste!$AB$3:$AC$2343, 2, FALSE)), "", VLOOKUP(B879, Paste!$AB$3:$AC$2343, 2, FALSE))</f>
        <v>11</v>
      </c>
      <c r="Q879" s="11">
        <f>IF(ISERROR(VLOOKUP(B879, Paste!$AB$3:$AE$2349, 4, FALSE)), "", VLOOKUP(B879, Paste!$AB$3:$AE$2349, 4, FALSE))</f>
        <v>7</v>
      </c>
      <c r="R879" s="11" t="str">
        <f>IF(ISERROR(VLOOKUP(B879, Paste!$N$3:$N$250, 1, FALSE)), "", VLOOKUP(B879, Paste!$N$3:$O$250, 2, FALSE))</f>
        <v/>
      </c>
      <c r="S879" s="27">
        <f>VLOOKUP($B879, Paste!$W$3:$Z$10064, IF($H$4="Cap Hit",3, IF($H$4="AAV", 4, 2)), FALSE)</f>
        <v>0.85</v>
      </c>
      <c r="T879" s="11" t="str">
        <f>IF(ISERROR(VLOOKUP(B879, Paste!$Q$3:$Q$245, 1, FALSE)), "", VLOOKUP(B879, Paste!$Q$3:$R$245, 2, FALSE))</f>
        <v/>
      </c>
      <c r="U879" s="18" t="str">
        <f>IF(VLOOKUP(B879, 'Points&amp;Potential'!$B$7:$O$943, 14, FALSE)=0, "", VLOOKUP(B879, 'Points&amp;Potential'!$B$7:$O$943, 14, FALSE))</f>
        <v/>
      </c>
      <c r="V879" s="7" t="str">
        <f>IF(ISERROR(VLOOKUP(B879, Paste!$T$3:$T$1045, 1, FALSE)), "", VLOOKUP(B879, Paste!$T$3:$U$1144, 2, FALSE))</f>
        <v/>
      </c>
    </row>
    <row r="880" spans="1:22">
      <c r="A880" s="11">
        <v>874</v>
      </c>
      <c r="B880" s="67" t="s">
        <v>904</v>
      </c>
      <c r="C880" s="11">
        <f>VLOOKUP(B880, Paste!$AG$3:$AH$2083, 2, FALSE)</f>
        <v>24.5</v>
      </c>
      <c r="D880" s="11" t="str">
        <f>VLOOKUP($B880, Paste!$A$3:$H$933, 6, FALSE)</f>
        <v>RW</v>
      </c>
      <c r="E880" s="11">
        <f>IFERROR(VLOOKUP($B880, Paste!$J$3:$L$933, 3, FALSE), "")</f>
        <v>28</v>
      </c>
      <c r="F880" s="11">
        <f>IFERROR(VLOOKUP($B880, Paste!$J$3:$L$933, 2, FALSE), "")</f>
        <v>65</v>
      </c>
      <c r="G880" s="11" t="str">
        <f>VLOOKUP($B880, Paste!$A$3:$H$933, 8, FALSE)</f>
        <v>EDM</v>
      </c>
      <c r="H880" s="71">
        <f>VLOOKUP($B880, Paste!$A$3:$H$933, 2, FALSE)</f>
        <v>5</v>
      </c>
      <c r="I880" s="71">
        <f>VLOOKUP($B880, Paste!$A$3:$H$933, 3, FALSE)</f>
        <v>0.69965277777777779</v>
      </c>
      <c r="J880" s="71">
        <f t="shared" si="13"/>
        <v>0.56701388888888882</v>
      </c>
      <c r="K880" s="71">
        <f>VLOOKUP($B880, Paste!$A$3:$H$933, 4, FALSE)</f>
        <v>1.2666666666666666</v>
      </c>
      <c r="L880" s="11" t="str">
        <f>IF(ISBLANK(VLOOKUP(B880, 'SOG&amp;PlusMinus'!$B$7:$E$912, 3, FALSE)), "", VLOOKUP(B880,'SOG&amp;PlusMinus'!$B$7:$E$912, 3, FALSE))</f>
        <v>C</v>
      </c>
      <c r="M880" s="11" t="str">
        <f>IF(ISBLANK(VLOOKUP(B880, 'SOG&amp;PlusMinus'!$B$7:$E$912, 4, FALSE)), "", VLOOKUP(B880, 'SOG&amp;PlusMinus'!$B$7:$E$912, 4, FALSE))</f>
        <v/>
      </c>
      <c r="N880" s="71">
        <f>VLOOKUP($B880, Paste!$A$3:$H$933, 5, FALSE)</f>
        <v>2</v>
      </c>
      <c r="O880" s="11">
        <f>IF(ISERROR(VLOOKUP(B880, Paste!$AB$3:$AE$2349, 3, FALSE)), "", VLOOKUP(B880, Paste!$AB$3:$AE$2349, 3, FALSE))</f>
        <v>0</v>
      </c>
      <c r="P880" s="11">
        <f>IF(ISERROR(VLOOKUP(B880, Paste!$AB$3:$AC$2343, 2, FALSE)), "", VLOOKUP(B880, Paste!$AB$3:$AC$2343, 2, FALSE))</f>
        <v>1</v>
      </c>
      <c r="Q880" s="11">
        <f>IF(ISERROR(VLOOKUP(B880, Paste!$AB$3:$AE$2349, 4, FALSE)), "", VLOOKUP(B880, Paste!$AB$3:$AE$2349, 4, FALSE))</f>
        <v>4</v>
      </c>
      <c r="R880" s="11" t="str">
        <f>IF(ISERROR(VLOOKUP(B880, Paste!$N$3:$N$250, 1, FALSE)), "", VLOOKUP(B880, Paste!$N$3:$O$250, 2, FALSE))</f>
        <v/>
      </c>
      <c r="S880" s="27">
        <f>VLOOKUP($B880, Paste!$W$3:$Z$10064, IF($H$4="Cap Hit",3, IF($H$4="AAV", 4, 2)), FALSE)</f>
        <v>0.875</v>
      </c>
      <c r="T880" s="11" t="str">
        <f>IF(ISERROR(VLOOKUP(B880, Paste!$Q$3:$Q$245, 1, FALSE)), "", VLOOKUP(B880, Paste!$Q$3:$R$245, 2, FALSE))</f>
        <v/>
      </c>
      <c r="U880" s="18" t="str">
        <f>IF(VLOOKUP(B880, 'Points&amp;Potential'!$B$7:$O$943, 14, FALSE)=0, "", VLOOKUP(B880, 'Points&amp;Potential'!$B$7:$O$943, 14, FALSE))</f>
        <v/>
      </c>
      <c r="V880" s="7" t="str">
        <f>IF(ISERROR(VLOOKUP(B880, Paste!$T$3:$T$1045, 1, FALSE)), "", VLOOKUP(B880, Paste!$T$3:$U$1144, 2, FALSE))</f>
        <v>Y</v>
      </c>
    </row>
    <row r="881" spans="1:22">
      <c r="A881" s="11">
        <v>875</v>
      </c>
      <c r="B881" s="10" t="s">
        <v>905</v>
      </c>
      <c r="C881" s="11">
        <f>VLOOKUP(B881, Paste!$AG$3:$AH$2083, 2, FALSE)</f>
        <v>32.299999999999997</v>
      </c>
      <c r="D881" s="11" t="str">
        <f>VLOOKUP($B881, Paste!$A$3:$H$933, 6, FALSE)</f>
        <v>C</v>
      </c>
      <c r="E881" s="11" t="str">
        <f>IFERROR(VLOOKUP($B881, Paste!$J$3:$L$933, 3, FALSE), "")</f>
        <v/>
      </c>
      <c r="F881" s="11" t="str">
        <f>IFERROR(VLOOKUP($B881, Paste!$J$3:$L$933, 2, FALSE), "")</f>
        <v/>
      </c>
      <c r="G881" s="11" t="str">
        <f>VLOOKUP($B881, Paste!$A$3:$H$933, 8, FALSE)</f>
        <v>CHI</v>
      </c>
      <c r="H881" s="71">
        <f>VLOOKUP($B881, Paste!$A$3:$H$933, 2, FALSE)</f>
        <v>11.333333333333334</v>
      </c>
      <c r="I881" s="71">
        <f>VLOOKUP($B881, Paste!$A$3:$H$933, 3, FALSE)</f>
        <v>0.4440987654320987</v>
      </c>
      <c r="J881" s="71">
        <f t="shared" si="13"/>
        <v>0.80030123456790148</v>
      </c>
      <c r="K881" s="71">
        <f>VLOOKUP($B881, Paste!$A$3:$H$933, 4, FALSE)</f>
        <v>1.2444000000000002</v>
      </c>
      <c r="L881" s="11" t="str">
        <f>IF(ISBLANK(VLOOKUP(B881, 'SOG&amp;PlusMinus'!$B$7:$E$912, 3, FALSE)), "", VLOOKUP(B881,'SOG&amp;PlusMinus'!$B$7:$E$912, 3, FALSE))</f>
        <v>C</v>
      </c>
      <c r="M881" s="11" t="str">
        <f>IF(ISBLANK(VLOOKUP(B881, 'SOG&amp;PlusMinus'!$B$7:$E$912, 4, FALSE)), "", VLOOKUP(B881, 'SOG&amp;PlusMinus'!$B$7:$E$912, 4, FALSE))</f>
        <v/>
      </c>
      <c r="N881" s="71">
        <f>VLOOKUP($B881, Paste!$A$3:$H$933, 5, FALSE)</f>
        <v>4.8571428571428568</v>
      </c>
      <c r="O881" s="11">
        <f>IF(ISERROR(VLOOKUP(B881, Paste!$AB$3:$AE$2349, 3, FALSE)), "", VLOOKUP(B881, Paste!$AB$3:$AE$2349, 3, FALSE))</f>
        <v>18</v>
      </c>
      <c r="P881" s="11">
        <f>IF(ISERROR(VLOOKUP(B881, Paste!$AB$3:$AC$2343, 2, FALSE)), "", VLOOKUP(B881, Paste!$AB$3:$AC$2343, 2, FALSE))</f>
        <v>5</v>
      </c>
      <c r="Q881" s="11">
        <f>IF(ISERROR(VLOOKUP(B881, Paste!$AB$3:$AE$2349, 4, FALSE)), "", VLOOKUP(B881, Paste!$AB$3:$AE$2349, 4, FALSE))</f>
        <v>9</v>
      </c>
      <c r="R881" s="11" t="str">
        <f>IF(ISERROR(VLOOKUP(B881, Paste!$N$3:$N$250, 1, FALSE)), "", VLOOKUP(B881, Paste!$N$3:$O$250, 2, FALSE))</f>
        <v/>
      </c>
      <c r="S881" s="27">
        <f>VLOOKUP($B881, Paste!$W$3:$Z$10064, IF($H$4="Cap Hit",3, IF($H$4="AAV", 4, 2)), FALSE)</f>
        <v>0.85</v>
      </c>
      <c r="T881" s="11" t="str">
        <f>IF(ISERROR(VLOOKUP(B881, Paste!$Q$3:$Q$245, 1, FALSE)), "", VLOOKUP(B881, Paste!$Q$3:$R$245, 2, FALSE))</f>
        <v/>
      </c>
      <c r="U881" s="18" t="str">
        <f>IF(VLOOKUP(B881, 'Points&amp;Potential'!$B$7:$O$943, 14, FALSE)=0, "", VLOOKUP(B881, 'Points&amp;Potential'!$B$7:$O$943, 14, FALSE))</f>
        <v/>
      </c>
      <c r="V881" s="7" t="str">
        <f>IF(ISERROR(VLOOKUP(B881, Paste!$T$3:$T$1045, 1, FALSE)), "", VLOOKUP(B881, Paste!$T$3:$U$1144, 2, FALSE))</f>
        <v/>
      </c>
    </row>
    <row r="882" spans="1:22">
      <c r="A882" s="11">
        <v>876</v>
      </c>
      <c r="B882" s="67" t="s">
        <v>906</v>
      </c>
      <c r="C882" s="11">
        <f>VLOOKUP(B882, Paste!$AG$3:$AH$2083, 2, FALSE)</f>
        <v>22.1</v>
      </c>
      <c r="D882" s="11" t="str">
        <f>VLOOKUP($B882, Paste!$A$3:$H$933, 6, FALSE)</f>
        <v>RD</v>
      </c>
      <c r="E882" s="11" t="str">
        <f>IFERROR(VLOOKUP($B882, Paste!$J$3:$L$933, 3, FALSE), "")</f>
        <v/>
      </c>
      <c r="F882" s="11" t="str">
        <f>IFERROR(VLOOKUP($B882, Paste!$J$3:$L$933, 2, FALSE), "")</f>
        <v/>
      </c>
      <c r="G882" s="11" t="str">
        <f>VLOOKUP($B882, Paste!$A$3:$H$933, 8, FALSE)</f>
        <v>PIT</v>
      </c>
      <c r="H882" s="71">
        <f>VLOOKUP($B882, Paste!$A$3:$H$933, 2, FALSE)</f>
        <v>3</v>
      </c>
      <c r="I882" s="71">
        <f>VLOOKUP($B882, Paste!$A$3:$H$933, 3, FALSE)</f>
        <v>1.4000000000000002E-3</v>
      </c>
      <c r="J882" s="71">
        <f t="shared" si="13"/>
        <v>1.23085</v>
      </c>
      <c r="K882" s="71">
        <f>VLOOKUP($B882, Paste!$A$3:$H$933, 4, FALSE)</f>
        <v>1.2322500000000001</v>
      </c>
      <c r="L882" s="11" t="str">
        <f>IF(ISBLANK(VLOOKUP(B882, 'SOG&amp;PlusMinus'!$B$7:$E$912, 3, FALSE)), "", VLOOKUP(B882,'SOG&amp;PlusMinus'!$B$7:$E$912, 3, FALSE))</f>
        <v>C</v>
      </c>
      <c r="M882" s="11" t="str">
        <f>IF(ISBLANK(VLOOKUP(B882, 'SOG&amp;PlusMinus'!$B$7:$E$912, 4, FALSE)), "", VLOOKUP(B882, 'SOG&amp;PlusMinus'!$B$7:$E$912, 4, FALSE))</f>
        <v/>
      </c>
      <c r="N882" s="71">
        <f>VLOOKUP($B882, Paste!$A$3:$H$933, 5, FALSE)</f>
        <v>0</v>
      </c>
      <c r="O882" s="11">
        <f>IF(ISERROR(VLOOKUP(B882, Paste!$AB$3:$AE$2349, 3, FALSE)), "", VLOOKUP(B882, Paste!$AB$3:$AE$2349, 3, FALSE))</f>
        <v>0</v>
      </c>
      <c r="P882" s="11">
        <f>IF(ISERROR(VLOOKUP(B882, Paste!$AB$3:$AC$2343, 2, FALSE)), "", VLOOKUP(B882, Paste!$AB$3:$AC$2343, 2, FALSE))</f>
        <v>2</v>
      </c>
      <c r="Q882" s="11">
        <f>IF(ISERROR(VLOOKUP(B882, Paste!$AB$3:$AE$2349, 4, FALSE)), "", VLOOKUP(B882, Paste!$AB$3:$AE$2349, 4, FALSE))</f>
        <v>3</v>
      </c>
      <c r="R882" s="11" t="str">
        <f>IF(ISERROR(VLOOKUP(B882, Paste!$N$3:$N$250, 1, FALSE)), "", VLOOKUP(B882, Paste!$N$3:$O$250, 2, FALSE))</f>
        <v/>
      </c>
      <c r="S882" s="27">
        <f>VLOOKUP($B882, Paste!$W$3:$Z$10064, IF($H$4="Cap Hit",3, IF($H$4="AAV", 4, 2)), FALSE)</f>
        <v>1.1000000000000001</v>
      </c>
      <c r="T882" s="11" t="str">
        <f>IF(ISERROR(VLOOKUP(B882, Paste!$Q$3:$Q$245, 1, FALSE)), "", VLOOKUP(B882, Paste!$Q$3:$R$245, 2, FALSE))</f>
        <v/>
      </c>
      <c r="U882" s="18" t="str">
        <f>IF(VLOOKUP(B882, 'Points&amp;Potential'!$B$7:$O$943, 14, FALSE)=0, "", VLOOKUP(B882, 'Points&amp;Potential'!$B$7:$O$943, 14, FALSE))</f>
        <v/>
      </c>
      <c r="V882" s="7" t="str">
        <f>IF(ISERROR(VLOOKUP(B882, Paste!$T$3:$T$1045, 1, FALSE)), "", VLOOKUP(B882, Paste!$T$3:$U$1144, 2, FALSE))</f>
        <v>Y</v>
      </c>
    </row>
    <row r="883" spans="1:22">
      <c r="A883" s="11">
        <v>877</v>
      </c>
      <c r="B883" s="67" t="s">
        <v>907</v>
      </c>
      <c r="C883" s="11">
        <f>VLOOKUP(B883, Paste!$AG$3:$AH$2083, 2, FALSE)</f>
        <v>28.3</v>
      </c>
      <c r="D883" s="11" t="str">
        <f>VLOOKUP($B883, Paste!$A$3:$H$933, 6, FALSE)</f>
        <v>RD</v>
      </c>
      <c r="E883" s="11" t="str">
        <f>IFERROR(VLOOKUP($B883, Paste!$J$3:$L$933, 3, FALSE), "")</f>
        <v/>
      </c>
      <c r="F883" s="11" t="str">
        <f>IFERROR(VLOOKUP($B883, Paste!$J$3:$L$933, 2, FALSE), "")</f>
        <v/>
      </c>
      <c r="G883" s="11" t="str">
        <f>VLOOKUP($B883, Paste!$A$3:$H$933, 8, FALSE)</f>
        <v>VGK</v>
      </c>
      <c r="H883" s="71">
        <f>VLOOKUP($B883, Paste!$A$3:$H$933, 2, FALSE)</f>
        <v>5.3333333333333339</v>
      </c>
      <c r="I883" s="71">
        <f>VLOOKUP($B883, Paste!$A$3:$H$933, 3, FALSE)</f>
        <v>0.16592592592592595</v>
      </c>
      <c r="J883" s="71">
        <f t="shared" si="13"/>
        <v>1.0208540740740744</v>
      </c>
      <c r="K883" s="71">
        <f>VLOOKUP($B883, Paste!$A$3:$H$933, 4, FALSE)</f>
        <v>1.1867800000000004</v>
      </c>
      <c r="L883" s="11" t="str">
        <f>IF(ISBLANK(VLOOKUP(B883, 'SOG&amp;PlusMinus'!$B$7:$E$912, 3, FALSE)), "", VLOOKUP(B883,'SOG&amp;PlusMinus'!$B$7:$E$912, 3, FALSE))</f>
        <v>C</v>
      </c>
      <c r="M883" s="11" t="str">
        <f>IF(ISBLANK(VLOOKUP(B883, 'SOG&amp;PlusMinus'!$B$7:$E$912, 4, FALSE)), "", VLOOKUP(B883, 'SOG&amp;PlusMinus'!$B$7:$E$912, 4, FALSE))</f>
        <v/>
      </c>
      <c r="N883" s="71">
        <f>VLOOKUP($B883, Paste!$A$3:$H$933, 5, FALSE)</f>
        <v>1.6</v>
      </c>
      <c r="O883" s="11">
        <f>IF(ISERROR(VLOOKUP(B883, Paste!$AB$3:$AE$2349, 3, FALSE)), "", VLOOKUP(B883, Paste!$AB$3:$AE$2349, 3, FALSE))</f>
        <v>7</v>
      </c>
      <c r="P883" s="11">
        <f>IF(ISERROR(VLOOKUP(B883, Paste!$AB$3:$AC$2343, 2, FALSE)), "", VLOOKUP(B883, Paste!$AB$3:$AC$2343, 2, FALSE))</f>
        <v>6</v>
      </c>
      <c r="Q883" s="11">
        <f>IF(ISERROR(VLOOKUP(B883, Paste!$AB$3:$AE$2349, 4, FALSE)), "", VLOOKUP(B883, Paste!$AB$3:$AE$2349, 4, FALSE))</f>
        <v>5</v>
      </c>
      <c r="R883" s="11" t="str">
        <f>IF(ISERROR(VLOOKUP(B883, Paste!$N$3:$N$250, 1, FALSE)), "", VLOOKUP(B883, Paste!$N$3:$O$250, 2, FALSE))</f>
        <v/>
      </c>
      <c r="S883" s="27">
        <f>VLOOKUP($B883, Paste!$W$3:$Z$10064, IF($H$4="Cap Hit",3, IF($H$4="AAV", 4, 2)), FALSE)</f>
        <v>0.875</v>
      </c>
      <c r="T883" s="11" t="str">
        <f>IF(ISERROR(VLOOKUP(B883, Paste!$Q$3:$Q$245, 1, FALSE)), "", VLOOKUP(B883, Paste!$Q$3:$R$245, 2, FALSE))</f>
        <v/>
      </c>
      <c r="U883" s="18" t="str">
        <f>IF(VLOOKUP(B883, 'Points&amp;Potential'!$B$7:$O$943, 14, FALSE)=0, "", VLOOKUP(B883, 'Points&amp;Potential'!$B$7:$O$943, 14, FALSE))</f>
        <v/>
      </c>
      <c r="V883" s="7" t="str">
        <f>IF(ISERROR(VLOOKUP(B883, Paste!$T$3:$T$1045, 1, FALSE)), "", VLOOKUP(B883, Paste!$T$3:$U$1144, 2, FALSE))</f>
        <v/>
      </c>
    </row>
    <row r="884" spans="1:22">
      <c r="A884" s="11">
        <v>878</v>
      </c>
      <c r="B884" s="67" t="s">
        <v>908</v>
      </c>
      <c r="C884" s="11">
        <f>VLOOKUP(B884, Paste!$AG$3:$AH$2083, 2, FALSE)</f>
        <v>23.9</v>
      </c>
      <c r="D884" s="11" t="str">
        <f>VLOOKUP($B884, Paste!$A$3:$H$933, 6, FALSE)</f>
        <v>LW</v>
      </c>
      <c r="E884" s="11" t="str">
        <f>IFERROR(VLOOKUP($B884, Paste!$J$3:$L$933, 3, FALSE), "")</f>
        <v/>
      </c>
      <c r="F884" s="11" t="str">
        <f>IFERROR(VLOOKUP($B884, Paste!$J$3:$L$933, 2, FALSE), "")</f>
        <v/>
      </c>
      <c r="G884" s="11" t="str">
        <f>VLOOKUP($B884, Paste!$A$3:$H$933, 8, FALSE)</f>
        <v>MTL</v>
      </c>
      <c r="H884" s="71">
        <f>VLOOKUP($B884, Paste!$A$3:$H$933, 2, FALSE)</f>
        <v>12</v>
      </c>
      <c r="I884" s="71">
        <f>VLOOKUP($B884, Paste!$A$3:$H$933, 3, FALSE)</f>
        <v>0.50773333333333337</v>
      </c>
      <c r="J884" s="71">
        <f t="shared" si="13"/>
        <v>0.6515833333333334</v>
      </c>
      <c r="K884" s="71">
        <f>VLOOKUP($B884, Paste!$A$3:$H$933, 4, FALSE)</f>
        <v>1.1593166666666668</v>
      </c>
      <c r="L884" s="11" t="str">
        <f>IF(ISBLANK(VLOOKUP(B884, 'SOG&amp;PlusMinus'!$B$7:$E$912, 3, FALSE)), "", VLOOKUP(B884,'SOG&amp;PlusMinus'!$B$7:$E$912, 3, FALSE))</f>
        <v>C</v>
      </c>
      <c r="M884" s="11" t="str">
        <f>IF(ISBLANK(VLOOKUP(B884, 'SOG&amp;PlusMinus'!$B$7:$E$912, 4, FALSE)), "", VLOOKUP(B884, 'SOG&amp;PlusMinus'!$B$7:$E$912, 4, FALSE))</f>
        <v/>
      </c>
      <c r="N884" s="71">
        <f>VLOOKUP($B884, Paste!$A$3:$H$933, 5, FALSE)</f>
        <v>4</v>
      </c>
      <c r="O884" s="11">
        <f>IF(ISERROR(VLOOKUP(B884, Paste!$AB$3:$AE$2349, 3, FALSE)), "", VLOOKUP(B884, Paste!$AB$3:$AE$2349, 3, FALSE))</f>
        <v>22</v>
      </c>
      <c r="P884" s="11">
        <f>IF(ISERROR(VLOOKUP(B884, Paste!$AB$3:$AC$2343, 2, FALSE)), "", VLOOKUP(B884, Paste!$AB$3:$AC$2343, 2, FALSE))</f>
        <v>2</v>
      </c>
      <c r="Q884" s="11">
        <f>IF(ISERROR(VLOOKUP(B884, Paste!$AB$3:$AE$2349, 4, FALSE)), "", VLOOKUP(B884, Paste!$AB$3:$AE$2349, 4, FALSE))</f>
        <v>12</v>
      </c>
      <c r="R884" s="11" t="str">
        <f>IF(ISERROR(VLOOKUP(B884, Paste!$N$3:$N$250, 1, FALSE)), "", VLOOKUP(B884, Paste!$N$3:$O$250, 2, FALSE))</f>
        <v/>
      </c>
      <c r="S884" s="27">
        <f>VLOOKUP($B884, Paste!$W$3:$Z$10064, IF($H$4="Cap Hit",3, IF($H$4="AAV", 4, 2)), FALSE)</f>
        <v>0.85</v>
      </c>
      <c r="T884" s="11" t="str">
        <f>IF(ISERROR(VLOOKUP(B884, Paste!$Q$3:$Q$245, 1, FALSE)), "", VLOOKUP(B884, Paste!$Q$3:$R$245, 2, FALSE))</f>
        <v/>
      </c>
      <c r="U884" s="18" t="str">
        <f>IF(VLOOKUP(B884, 'Points&amp;Potential'!$B$7:$O$943, 14, FALSE)=0, "", VLOOKUP(B884, 'Points&amp;Potential'!$B$7:$O$943, 14, FALSE))</f>
        <v/>
      </c>
      <c r="V884" s="7" t="str">
        <f>IF(ISERROR(VLOOKUP(B884, Paste!$T$3:$T$1045, 1, FALSE)), "", VLOOKUP(B884, Paste!$T$3:$U$1144, 2, FALSE))</f>
        <v>Y</v>
      </c>
    </row>
    <row r="885" spans="1:22">
      <c r="A885" s="11">
        <v>879</v>
      </c>
      <c r="B885" s="67" t="s">
        <v>909</v>
      </c>
      <c r="C885" s="11">
        <f>VLOOKUP(B885, Paste!$AG$3:$AH$2083, 2, FALSE)</f>
        <v>21.1</v>
      </c>
      <c r="D885" s="11" t="str">
        <f>VLOOKUP($B885, Paste!$A$3:$H$933, 6, FALSE)</f>
        <v>RW</v>
      </c>
      <c r="E885" s="11" t="str">
        <f>IFERROR(VLOOKUP($B885, Paste!$J$3:$L$933, 3, FALSE), "")</f>
        <v/>
      </c>
      <c r="F885" s="11" t="str">
        <f>IFERROR(VLOOKUP($B885, Paste!$J$3:$L$933, 2, FALSE), "")</f>
        <v/>
      </c>
      <c r="G885" s="11" t="str">
        <f>VLOOKUP($B885, Paste!$A$3:$H$933, 8, FALSE)</f>
        <v>OTT</v>
      </c>
      <c r="H885" s="71">
        <f>VLOOKUP($B885, Paste!$A$3:$H$933, 2, FALSE)</f>
        <v>8</v>
      </c>
      <c r="I885" s="71">
        <f>VLOOKUP($B885, Paste!$A$3:$H$933, 3, FALSE)</f>
        <v>0.56248888888888893</v>
      </c>
      <c r="J885" s="71">
        <f t="shared" si="13"/>
        <v>0.55995013550135508</v>
      </c>
      <c r="K885" s="71">
        <f>VLOOKUP($B885, Paste!$A$3:$H$933, 4, FALSE)</f>
        <v>1.122439024390244</v>
      </c>
      <c r="L885" s="11" t="str">
        <f>IF(ISBLANK(VLOOKUP(B885, 'SOG&amp;PlusMinus'!$B$7:$E$912, 3, FALSE)), "", VLOOKUP(B885,'SOG&amp;PlusMinus'!$B$7:$E$912, 3, FALSE))</f>
        <v>C</v>
      </c>
      <c r="M885" s="11" t="str">
        <f>IF(ISBLANK(VLOOKUP(B885, 'SOG&amp;PlusMinus'!$B$7:$E$912, 4, FALSE)), "", VLOOKUP(B885, 'SOG&amp;PlusMinus'!$B$7:$E$912, 4, FALSE))</f>
        <v/>
      </c>
      <c r="N885" s="71">
        <f>VLOOKUP($B885, Paste!$A$3:$H$933, 5, FALSE)</f>
        <v>2</v>
      </c>
      <c r="O885" s="11">
        <f>IF(ISERROR(VLOOKUP(B885, Paste!$AB$3:$AE$2349, 3, FALSE)), "", VLOOKUP(B885, Paste!$AB$3:$AE$2349, 3, FALSE))</f>
        <v>10</v>
      </c>
      <c r="P885" s="11">
        <f>IF(ISERROR(VLOOKUP(B885, Paste!$AB$3:$AC$2343, 2, FALSE)), "", VLOOKUP(B885, Paste!$AB$3:$AC$2343, 2, FALSE))</f>
        <v>4</v>
      </c>
      <c r="Q885" s="11">
        <f>IF(ISERROR(VLOOKUP(B885, Paste!$AB$3:$AE$2349, 4, FALSE)), "", VLOOKUP(B885, Paste!$AB$3:$AE$2349, 4, FALSE))</f>
        <v>14</v>
      </c>
      <c r="R885" s="11" t="str">
        <f>IF(ISERROR(VLOOKUP(B885, Paste!$N$3:$N$250, 1, FALSE)), "", VLOOKUP(B885, Paste!$N$3:$O$250, 2, FALSE))</f>
        <v/>
      </c>
      <c r="S885" s="27">
        <f>VLOOKUP($B885, Paste!$W$3:$Z$10064, IF($H$4="Cap Hit",3, IF($H$4="AAV", 4, 2)), FALSE)</f>
        <v>0.88666599999999995</v>
      </c>
      <c r="T885" s="11" t="str">
        <f>IF(ISERROR(VLOOKUP(B885, Paste!$Q$3:$Q$245, 1, FALSE)), "", VLOOKUP(B885, Paste!$Q$3:$R$245, 2, FALSE))</f>
        <v/>
      </c>
      <c r="U885" s="18" t="str">
        <f>IF(VLOOKUP(B885, 'Points&amp;Potential'!$B$7:$O$943, 14, FALSE)=0, "", VLOOKUP(B885, 'Points&amp;Potential'!$B$7:$O$943, 14, FALSE))</f>
        <v/>
      </c>
      <c r="V885" s="7" t="str">
        <f>IF(ISERROR(VLOOKUP(B885, Paste!$T$3:$T$1045, 1, FALSE)), "", VLOOKUP(B885, Paste!$T$3:$U$1144, 2, FALSE))</f>
        <v>Y</v>
      </c>
    </row>
    <row r="886" spans="1:22">
      <c r="A886" s="11">
        <v>880</v>
      </c>
      <c r="B886" s="67" t="s">
        <v>910</v>
      </c>
      <c r="C886" s="11">
        <f>VLOOKUP(B886, Paste!$AG$3:$AH$2083, 2, FALSE)</f>
        <v>25.3</v>
      </c>
      <c r="D886" s="11" t="str">
        <f>VLOOKUP($B886, Paste!$A$3:$H$933, 6, FALSE)</f>
        <v>LD</v>
      </c>
      <c r="E886" s="11">
        <f>IFERROR(VLOOKUP($B886, Paste!$J$3:$L$933, 3, FALSE), "")</f>
        <v>30</v>
      </c>
      <c r="F886" s="11">
        <f>IFERROR(VLOOKUP($B886, Paste!$J$3:$L$933, 2, FALSE), "")</f>
        <v>43</v>
      </c>
      <c r="G886" s="11" t="str">
        <f>VLOOKUP($B886, Paste!$A$3:$H$933, 8, FALSE)</f>
        <v>WPG</v>
      </c>
      <c r="H886" s="71">
        <f>VLOOKUP($B886, Paste!$A$3:$H$933, 2, FALSE)</f>
        <v>5</v>
      </c>
      <c r="I886" s="71">
        <f>VLOOKUP($B886, Paste!$A$3:$H$933, 3, FALSE)</f>
        <v>0.15914089994972347</v>
      </c>
      <c r="J886" s="71">
        <f t="shared" si="13"/>
        <v>0.95585910005027652</v>
      </c>
      <c r="K886" s="71">
        <f>VLOOKUP($B886, Paste!$A$3:$H$933, 4, FALSE)</f>
        <v>1.115</v>
      </c>
      <c r="L886" s="11" t="str">
        <f>IF(ISBLANK(VLOOKUP(B886, 'SOG&amp;PlusMinus'!$B$7:$E$912, 3, FALSE)), "", VLOOKUP(B886,'SOG&amp;PlusMinus'!$B$7:$E$912, 3, FALSE))</f>
        <v>C</v>
      </c>
      <c r="M886" s="11" t="str">
        <f>IF(ISBLANK(VLOOKUP(B886, 'SOG&amp;PlusMinus'!$B$7:$E$912, 4, FALSE)), "", VLOOKUP(B886, 'SOG&amp;PlusMinus'!$B$7:$E$912, 4, FALSE))</f>
        <v/>
      </c>
      <c r="N886" s="71">
        <f>VLOOKUP($B886, Paste!$A$3:$H$933, 5, FALSE)</f>
        <v>2</v>
      </c>
      <c r="O886" s="11">
        <f>IF(ISERROR(VLOOKUP(B886, Paste!$AB$3:$AE$2349, 3, FALSE)), "", VLOOKUP(B886, Paste!$AB$3:$AE$2349, 3, FALSE))</f>
        <v>4</v>
      </c>
      <c r="P886" s="11">
        <f>IF(ISERROR(VLOOKUP(B886, Paste!$AB$3:$AC$2343, 2, FALSE)), "", VLOOKUP(B886, Paste!$AB$3:$AC$2343, 2, FALSE))</f>
        <v>6</v>
      </c>
      <c r="Q886" s="11">
        <f>IF(ISERROR(VLOOKUP(B886, Paste!$AB$3:$AE$2349, 4, FALSE)), "", VLOOKUP(B886, Paste!$AB$3:$AE$2349, 4, FALSE))</f>
        <v>5</v>
      </c>
      <c r="R886" s="11" t="str">
        <f>IF(ISERROR(VLOOKUP(B886, Paste!$N$3:$N$250, 1, FALSE)), "", VLOOKUP(B886, Paste!$N$3:$O$250, 2, FALSE))</f>
        <v/>
      </c>
      <c r="S886" s="27">
        <f>VLOOKUP($B886, Paste!$W$3:$Z$10064, IF($H$4="Cap Hit",3, IF($H$4="AAV", 4, 2)), FALSE)</f>
        <v>0.85</v>
      </c>
      <c r="T886" s="11" t="str">
        <f>IF(ISERROR(VLOOKUP(B886, Paste!$Q$3:$Q$245, 1, FALSE)), "", VLOOKUP(B886, Paste!$Q$3:$R$245, 2, FALSE))</f>
        <v/>
      </c>
      <c r="U886" s="18" t="str">
        <f>IF(VLOOKUP(B886, 'Points&amp;Potential'!$B$7:$O$943, 14, FALSE)=0, "", VLOOKUP(B886, 'Points&amp;Potential'!$B$7:$O$943, 14, FALSE))</f>
        <v/>
      </c>
      <c r="V886" s="7" t="str">
        <f>IF(ISERROR(VLOOKUP(B886, Paste!$T$3:$T$1045, 1, FALSE)), "", VLOOKUP(B886, Paste!$T$3:$U$1144, 2, FALSE))</f>
        <v/>
      </c>
    </row>
    <row r="887" spans="1:22">
      <c r="A887" s="11">
        <v>881</v>
      </c>
      <c r="B887" s="67" t="s">
        <v>911</v>
      </c>
      <c r="C887" s="11">
        <f>VLOOKUP(B887, Paste!$AG$3:$AH$2083, 2, FALSE)</f>
        <v>24.3</v>
      </c>
      <c r="D887" s="11" t="str">
        <f>VLOOKUP($B887, Paste!$A$3:$H$933, 6, FALSE)</f>
        <v>RW</v>
      </c>
      <c r="E887" s="11" t="str">
        <f>IFERROR(VLOOKUP($B887, Paste!$J$3:$L$933, 3, FALSE), "")</f>
        <v/>
      </c>
      <c r="F887" s="11" t="str">
        <f>IFERROR(VLOOKUP($B887, Paste!$J$3:$L$933, 2, FALSE), "")</f>
        <v/>
      </c>
      <c r="G887" s="11" t="str">
        <f>VLOOKUP($B887, Paste!$A$3:$H$933, 8, FALSE)</f>
        <v>WAS</v>
      </c>
      <c r="H887" s="71">
        <f>VLOOKUP($B887, Paste!$A$3:$H$933, 2, FALSE)</f>
        <v>4</v>
      </c>
      <c r="I887" s="71">
        <f>VLOOKUP($B887, Paste!$A$3:$H$933, 3, FALSE)</f>
        <v>9.4577777777777788E-2</v>
      </c>
      <c r="J887" s="71">
        <f t="shared" si="13"/>
        <v>0.97625555555555554</v>
      </c>
      <c r="K887" s="71">
        <f>VLOOKUP($B887, Paste!$A$3:$H$933, 4, FALSE)</f>
        <v>1.0708333333333333</v>
      </c>
      <c r="L887" s="11" t="str">
        <f>IF(ISBLANK(VLOOKUP(B887, 'SOG&amp;PlusMinus'!$B$7:$E$912, 3, FALSE)), "", VLOOKUP(B887,'SOG&amp;PlusMinus'!$B$7:$E$912, 3, FALSE))</f>
        <v>C</v>
      </c>
      <c r="M887" s="11" t="str">
        <f>IF(ISBLANK(VLOOKUP(B887, 'SOG&amp;PlusMinus'!$B$7:$E$912, 4, FALSE)), "", VLOOKUP(B887, 'SOG&amp;PlusMinus'!$B$7:$E$912, 4, FALSE))</f>
        <v/>
      </c>
      <c r="N887" s="71">
        <f>VLOOKUP($B887, Paste!$A$3:$H$933, 5, FALSE)</f>
        <v>0</v>
      </c>
      <c r="O887" s="11">
        <f>IF(ISERROR(VLOOKUP(B887, Paste!$AB$3:$AE$2349, 3, FALSE)), "", VLOOKUP(B887, Paste!$AB$3:$AE$2349, 3, FALSE))</f>
        <v>2</v>
      </c>
      <c r="P887" s="11">
        <f>IF(ISERROR(VLOOKUP(B887, Paste!$AB$3:$AC$2343, 2, FALSE)), "", VLOOKUP(B887, Paste!$AB$3:$AC$2343, 2, FALSE))</f>
        <v>2</v>
      </c>
      <c r="Q887" s="11">
        <f>IF(ISERROR(VLOOKUP(B887, Paste!$AB$3:$AE$2349, 4, FALSE)), "", VLOOKUP(B887, Paste!$AB$3:$AE$2349, 4, FALSE))</f>
        <v>4</v>
      </c>
      <c r="R887" s="11" t="str">
        <f>IF(ISERROR(VLOOKUP(B887, Paste!$N$3:$N$250, 1, FALSE)), "", VLOOKUP(B887, Paste!$N$3:$O$250, 2, FALSE))</f>
        <v/>
      </c>
      <c r="S887" s="27">
        <f>VLOOKUP($B887, Paste!$W$3:$Z$10064, IF($H$4="Cap Hit",3, IF($H$4="AAV", 4, 2)), FALSE)</f>
        <v>0.9</v>
      </c>
      <c r="T887" s="11" t="str">
        <f>IF(ISERROR(VLOOKUP(B887, Paste!$Q$3:$Q$245, 1, FALSE)), "", VLOOKUP(B887, Paste!$Q$3:$R$245, 2, FALSE))</f>
        <v/>
      </c>
      <c r="U887" s="18" t="str">
        <f>IF(VLOOKUP(B887, 'Points&amp;Potential'!$B$7:$O$943, 14, FALSE)=0, "", VLOOKUP(B887, 'Points&amp;Potential'!$B$7:$O$943, 14, FALSE))</f>
        <v/>
      </c>
      <c r="V887" s="7" t="str">
        <f>IF(ISERROR(VLOOKUP(B887, Paste!$T$3:$T$1045, 1, FALSE)), "", VLOOKUP(B887, Paste!$T$3:$U$1144, 2, FALSE))</f>
        <v>Y</v>
      </c>
    </row>
    <row r="888" spans="1:22">
      <c r="A888" s="11">
        <v>882</v>
      </c>
      <c r="B888" s="67" t="s">
        <v>912</v>
      </c>
      <c r="C888" s="11">
        <f>VLOOKUP(B888, Paste!$AG$3:$AH$2083, 2, FALSE)</f>
        <v>27.4</v>
      </c>
      <c r="D888" s="11" t="str">
        <f>VLOOKUP($B888, Paste!$A$3:$H$933, 6, FALSE)</f>
        <v>RW</v>
      </c>
      <c r="E888" s="11" t="str">
        <f>IFERROR(VLOOKUP($B888, Paste!$J$3:$L$933, 3, FALSE), "")</f>
        <v/>
      </c>
      <c r="F888" s="11" t="str">
        <f>IFERROR(VLOOKUP($B888, Paste!$J$3:$L$933, 2, FALSE), "")</f>
        <v/>
      </c>
      <c r="G888" s="11" t="str">
        <f>VLOOKUP($B888, Paste!$A$3:$H$933, 8, FALSE)</f>
        <v>BOS</v>
      </c>
      <c r="H888" s="71">
        <f>VLOOKUP($B888, Paste!$A$3:$H$933, 2, FALSE)</f>
        <v>8.3333333333333321</v>
      </c>
      <c r="I888" s="71">
        <f>VLOOKUP($B888, Paste!$A$3:$H$933, 3, FALSE)</f>
        <v>0.49470899470899471</v>
      </c>
      <c r="J888" s="71">
        <f t="shared" si="13"/>
        <v>0.55549181547619031</v>
      </c>
      <c r="K888" s="71">
        <f>VLOOKUP($B888, Paste!$A$3:$H$933, 4, FALSE)</f>
        <v>1.050200810185185</v>
      </c>
      <c r="L888" s="11" t="str">
        <f>IF(ISBLANK(VLOOKUP(B888, 'SOG&amp;PlusMinus'!$B$7:$E$912, 3, FALSE)), "", VLOOKUP(B888,'SOG&amp;PlusMinus'!$B$7:$E$912, 3, FALSE))</f>
        <v>C</v>
      </c>
      <c r="M888" s="11" t="str">
        <f>IF(ISBLANK(VLOOKUP(B888, 'SOG&amp;PlusMinus'!$B$7:$E$912, 4, FALSE)), "", VLOOKUP(B888, 'SOG&amp;PlusMinus'!$B$7:$E$912, 4, FALSE))</f>
        <v/>
      </c>
      <c r="N888" s="71">
        <f>VLOOKUP($B888, Paste!$A$3:$H$933, 5, FALSE)</f>
        <v>4.9999999999999991</v>
      </c>
      <c r="O888" s="11">
        <f>IF(ISERROR(VLOOKUP(B888, Paste!$AB$3:$AE$2349, 3, FALSE)), "", VLOOKUP(B888, Paste!$AB$3:$AE$2349, 3, FALSE))</f>
        <v>14</v>
      </c>
      <c r="P888" s="11">
        <f>IF(ISERROR(VLOOKUP(B888, Paste!$AB$3:$AC$2343, 2, FALSE)), "", VLOOKUP(B888, Paste!$AB$3:$AC$2343, 2, FALSE))</f>
        <v>1</v>
      </c>
      <c r="Q888" s="11">
        <f>IF(ISERROR(VLOOKUP(B888, Paste!$AB$3:$AE$2349, 4, FALSE)), "", VLOOKUP(B888, Paste!$AB$3:$AE$2349, 4, FALSE))</f>
        <v>6</v>
      </c>
      <c r="R888" s="11" t="str">
        <f>IF(ISERROR(VLOOKUP(B888, Paste!$N$3:$N$250, 1, FALSE)), "", VLOOKUP(B888, Paste!$N$3:$O$250, 2, FALSE))</f>
        <v/>
      </c>
      <c r="S888" s="27">
        <f>VLOOKUP($B888, Paste!$W$3:$Z$10064, IF($H$4="Cap Hit",3, IF($H$4="AAV", 4, 2)), FALSE)</f>
        <v>0.875</v>
      </c>
      <c r="T888" s="11" t="str">
        <f>IF(ISERROR(VLOOKUP(B888, Paste!$Q$3:$Q$245, 1, FALSE)), "", VLOOKUP(B888, Paste!$Q$3:$R$245, 2, FALSE))</f>
        <v/>
      </c>
      <c r="U888" s="18" t="str">
        <f>IF(VLOOKUP(B888, 'Points&amp;Potential'!$B$7:$O$943, 14, FALSE)=0, "", VLOOKUP(B888, 'Points&amp;Potential'!$B$7:$O$943, 14, FALSE))</f>
        <v/>
      </c>
      <c r="V888" s="7" t="str">
        <f>IF(ISERROR(VLOOKUP(B888, Paste!$T$3:$T$1045, 1, FALSE)), "", VLOOKUP(B888, Paste!$T$3:$U$1144, 2, FALSE))</f>
        <v/>
      </c>
    </row>
    <row r="889" spans="1:22">
      <c r="A889" s="11">
        <v>883</v>
      </c>
      <c r="B889" s="67" t="s">
        <v>913</v>
      </c>
      <c r="C889" s="11">
        <f>VLOOKUP(B889, Paste!$AG$3:$AH$2083, 2, FALSE)</f>
        <v>21</v>
      </c>
      <c r="D889" s="11" t="str">
        <f>VLOOKUP($B889, Paste!$A$3:$H$933, 6, FALSE)</f>
        <v>C</v>
      </c>
      <c r="E889" s="11" t="str">
        <f>IFERROR(VLOOKUP($B889, Paste!$J$3:$L$933, 3, FALSE), "")</f>
        <v/>
      </c>
      <c r="F889" s="11" t="str">
        <f>IFERROR(VLOOKUP($B889, Paste!$J$3:$L$933, 2, FALSE), "")</f>
        <v/>
      </c>
      <c r="G889" s="11" t="str">
        <f>VLOOKUP($B889, Paste!$A$3:$H$933, 8, FALSE)</f>
        <v>TBL</v>
      </c>
      <c r="H889" s="71">
        <f>VLOOKUP($B889, Paste!$A$3:$H$933, 2, FALSE)</f>
        <v>2</v>
      </c>
      <c r="I889" s="71">
        <f>VLOOKUP($B889, Paste!$A$3:$H$933, 3, FALSE)</f>
        <v>0.2361115924253212</v>
      </c>
      <c r="J889" s="71">
        <f t="shared" si="13"/>
        <v>0.75943852613836449</v>
      </c>
      <c r="K889" s="71">
        <f>VLOOKUP($B889, Paste!$A$3:$H$933, 4, FALSE)</f>
        <v>0.99555011856368569</v>
      </c>
      <c r="L889" s="11" t="str">
        <f>IF(ISBLANK(VLOOKUP(B889, 'SOG&amp;PlusMinus'!$B$7:$E$912, 3, FALSE)), "", VLOOKUP(B889,'SOG&amp;PlusMinus'!$B$7:$E$912, 3, FALSE))</f>
        <v>C</v>
      </c>
      <c r="M889" s="11" t="str">
        <f>IF(ISBLANK(VLOOKUP(B889, 'SOG&amp;PlusMinus'!$B$7:$E$912, 4, FALSE)), "", VLOOKUP(B889, 'SOG&amp;PlusMinus'!$B$7:$E$912, 4, FALSE))</f>
        <v/>
      </c>
      <c r="N889" s="71">
        <f>VLOOKUP($B889, Paste!$A$3:$H$933, 5, FALSE)</f>
        <v>0.4</v>
      </c>
      <c r="O889" s="11">
        <f>IF(ISERROR(VLOOKUP(B889, Paste!$AB$3:$AE$2349, 3, FALSE)), "", VLOOKUP(B889, Paste!$AB$3:$AE$2349, 3, FALSE))</f>
        <v>1</v>
      </c>
      <c r="P889" s="11">
        <f>IF(ISERROR(VLOOKUP(B889, Paste!$AB$3:$AC$2343, 2, FALSE)), "", VLOOKUP(B889, Paste!$AB$3:$AC$2343, 2, FALSE))</f>
        <v>1</v>
      </c>
      <c r="Q889" s="11">
        <f>IF(ISERROR(VLOOKUP(B889, Paste!$AB$3:$AE$2349, 4, FALSE)), "", VLOOKUP(B889, Paste!$AB$3:$AE$2349, 4, FALSE))</f>
        <v>3</v>
      </c>
      <c r="R889" s="11" t="str">
        <f>IF(ISERROR(VLOOKUP(B889, Paste!$N$3:$N$250, 1, FALSE)), "", VLOOKUP(B889, Paste!$N$3:$O$250, 2, FALSE))</f>
        <v/>
      </c>
      <c r="S889" s="27" t="e">
        <f>VLOOKUP($B889, Paste!$W$3:$Z$10064, IF($H$4="Cap Hit",3, IF($H$4="AAV", 4, 2)), FALSE)</f>
        <v>#N/A</v>
      </c>
      <c r="T889" s="11" t="str">
        <f>IF(ISERROR(VLOOKUP(B889, Paste!$Q$3:$Q$245, 1, FALSE)), "", VLOOKUP(B889, Paste!$Q$3:$R$245, 2, FALSE))</f>
        <v/>
      </c>
      <c r="U889" s="18" t="str">
        <f>IF(VLOOKUP(B889, 'Points&amp;Potential'!$B$7:$O$943, 14, FALSE)=0, "", VLOOKUP(B889, 'Points&amp;Potential'!$B$7:$O$943, 14, FALSE))</f>
        <v/>
      </c>
      <c r="V889" s="7" t="str">
        <f>IF(ISERROR(VLOOKUP(B889, Paste!$T$3:$T$1045, 1, FALSE)), "", VLOOKUP(B889, Paste!$T$3:$U$1144, 2, FALSE))</f>
        <v>Y</v>
      </c>
    </row>
    <row r="890" spans="1:22">
      <c r="A890" s="11">
        <v>884</v>
      </c>
      <c r="B890" s="67" t="s">
        <v>914</v>
      </c>
      <c r="C890" s="11">
        <f>VLOOKUP(B890, Paste!$AG$3:$AH$2083, 2, FALSE)</f>
        <v>29.6</v>
      </c>
      <c r="D890" s="11" t="str">
        <f>VLOOKUP($B890, Paste!$A$3:$H$933, 6, FALSE)</f>
        <v>LD</v>
      </c>
      <c r="E890" s="11" t="str">
        <f>IFERROR(VLOOKUP($B890, Paste!$J$3:$L$933, 3, FALSE), "")</f>
        <v/>
      </c>
      <c r="F890" s="11" t="str">
        <f>IFERROR(VLOOKUP($B890, Paste!$J$3:$L$933, 2, FALSE), "")</f>
        <v/>
      </c>
      <c r="G890" s="11" t="str">
        <f>VLOOKUP($B890, Paste!$A$3:$H$933, 8, FALSE)</f>
        <v>BUF</v>
      </c>
      <c r="H890" s="71">
        <f>VLOOKUP($B890, Paste!$A$3:$H$933, 2, FALSE)</f>
        <v>6</v>
      </c>
      <c r="I890" s="71">
        <f>VLOOKUP($B890, Paste!$A$3:$H$933, 3, FALSE)</f>
        <v>7.7436061381074173E-2</v>
      </c>
      <c r="J890" s="71">
        <f t="shared" si="13"/>
        <v>0.89530965195225909</v>
      </c>
      <c r="K890" s="71">
        <f>VLOOKUP($B890, Paste!$A$3:$H$933, 4, FALSE)</f>
        <v>0.97274571333333326</v>
      </c>
      <c r="L890" s="11" t="str">
        <f>IF(ISBLANK(VLOOKUP(B890, 'SOG&amp;PlusMinus'!$B$7:$E$912, 3, FALSE)), "", VLOOKUP(B890,'SOG&amp;PlusMinus'!$B$7:$E$912, 3, FALSE))</f>
        <v>C</v>
      </c>
      <c r="M890" s="11" t="str">
        <f>IF(ISBLANK(VLOOKUP(B890, 'SOG&amp;PlusMinus'!$B$7:$E$912, 4, FALSE)), "", VLOOKUP(B890, 'SOG&amp;PlusMinus'!$B$7:$E$912, 4, FALSE))</f>
        <v/>
      </c>
      <c r="N890" s="71">
        <f>VLOOKUP($B890, Paste!$A$3:$H$933, 5, FALSE)</f>
        <v>5.7464788732394361</v>
      </c>
      <c r="O890" s="11">
        <f>IF(ISERROR(VLOOKUP(B890, Paste!$AB$3:$AE$2349, 3, FALSE)), "", VLOOKUP(B890, Paste!$AB$3:$AE$2349, 3, FALSE))</f>
        <v>11</v>
      </c>
      <c r="P890" s="11">
        <f>IF(ISERROR(VLOOKUP(B890, Paste!$AB$3:$AC$2343, 2, FALSE)), "", VLOOKUP(B890, Paste!$AB$3:$AC$2343, 2, FALSE))</f>
        <v>8</v>
      </c>
      <c r="Q890" s="11">
        <f>IF(ISERROR(VLOOKUP(B890, Paste!$AB$3:$AE$2349, 4, FALSE)), "", VLOOKUP(B890, Paste!$AB$3:$AE$2349, 4, FALSE))</f>
        <v>2</v>
      </c>
      <c r="R890" s="11" t="str">
        <f>IF(ISERROR(VLOOKUP(B890, Paste!$N$3:$N$250, 1, FALSE)), "", VLOOKUP(B890, Paste!$N$3:$O$250, 2, FALSE))</f>
        <v/>
      </c>
      <c r="S890" s="27">
        <f>VLOOKUP($B890, Paste!$W$3:$Z$10064, IF($H$4="Cap Hit",3, IF($H$4="AAV", 4, 2)), FALSE)</f>
        <v>0.85</v>
      </c>
      <c r="T890" s="11" t="str">
        <f>IF(ISERROR(VLOOKUP(B890, Paste!$Q$3:$Q$245, 1, FALSE)), "", VLOOKUP(B890, Paste!$Q$3:$R$245, 2, FALSE))</f>
        <v/>
      </c>
      <c r="U890" s="18" t="str">
        <f>IF(VLOOKUP(B890, 'Points&amp;Potential'!$B$7:$O$943, 14, FALSE)=0, "", VLOOKUP(B890, 'Points&amp;Potential'!$B$7:$O$943, 14, FALSE))</f>
        <v/>
      </c>
      <c r="V890" s="7" t="str">
        <f>IF(ISERROR(VLOOKUP(B890, Paste!$T$3:$T$1045, 1, FALSE)), "", VLOOKUP(B890, Paste!$T$3:$U$1144, 2, FALSE))</f>
        <v/>
      </c>
    </row>
    <row r="891" spans="1:22">
      <c r="A891" s="11">
        <v>885</v>
      </c>
      <c r="B891" s="67" t="s">
        <v>915</v>
      </c>
      <c r="C891" s="11">
        <f>VLOOKUP(B891, Paste!$AG$3:$AH$2083, 2, FALSE)</f>
        <v>19</v>
      </c>
      <c r="D891" s="11" t="str">
        <f>VLOOKUP($B891, Paste!$A$3:$H$933, 6, FALSE)</f>
        <v>C</v>
      </c>
      <c r="E891" s="11">
        <f>IFERROR(VLOOKUP($B891, Paste!$J$3:$L$933, 3, FALSE), "")</f>
        <v>45</v>
      </c>
      <c r="F891" s="11">
        <f>IFERROR(VLOOKUP($B891, Paste!$J$3:$L$933, 2, FALSE), "")</f>
        <v>82</v>
      </c>
      <c r="G891" s="11" t="str">
        <f>VLOOKUP($B891, Paste!$A$3:$H$933, 8, FALSE)</f>
        <v>SEA</v>
      </c>
      <c r="H891" s="71">
        <f>VLOOKUP($B891, Paste!$A$3:$H$933, 2, FALSE)</f>
        <v>3</v>
      </c>
      <c r="I891" s="71">
        <f>VLOOKUP($B891, Paste!$A$3:$H$933, 3, FALSE)</f>
        <v>3.7500000000000006E-2</v>
      </c>
      <c r="J891" s="71">
        <f t="shared" si="13"/>
        <v>0.89582317073170747</v>
      </c>
      <c r="K891" s="71">
        <f>VLOOKUP($B891, Paste!$A$3:$H$933, 4, FALSE)</f>
        <v>0.93332317073170745</v>
      </c>
      <c r="L891" s="11" t="str">
        <f>IF(ISBLANK(VLOOKUP(B891, 'SOG&amp;PlusMinus'!$B$7:$E$912, 3, FALSE)), "", VLOOKUP(B891,'SOG&amp;PlusMinus'!$B$7:$E$912, 3, FALSE))</f>
        <v>C</v>
      </c>
      <c r="M891" s="11" t="str">
        <f>IF(ISBLANK(VLOOKUP(B891, 'SOG&amp;PlusMinus'!$B$7:$E$912, 4, FALSE)), "", VLOOKUP(B891, 'SOG&amp;PlusMinus'!$B$7:$E$912, 4, FALSE))</f>
        <v/>
      </c>
      <c r="N891" s="71">
        <f>VLOOKUP($B891, Paste!$A$3:$H$933, 5, FALSE)</f>
        <v>0</v>
      </c>
      <c r="O891" s="11">
        <f>IF(ISERROR(VLOOKUP(B891, Paste!$AB$3:$AE$2349, 3, FALSE)), "", VLOOKUP(B891, Paste!$AB$3:$AE$2349, 3, FALSE))</f>
        <v>2</v>
      </c>
      <c r="P891" s="11">
        <f>IF(ISERROR(VLOOKUP(B891, Paste!$AB$3:$AC$2343, 2, FALSE)), "", VLOOKUP(B891, Paste!$AB$3:$AC$2343, 2, FALSE))</f>
        <v>1</v>
      </c>
      <c r="Q891" s="11">
        <f>IF(ISERROR(VLOOKUP(B891, Paste!$AB$3:$AE$2349, 4, FALSE)), "", VLOOKUP(B891, Paste!$AB$3:$AE$2349, 4, FALSE))</f>
        <v>5</v>
      </c>
      <c r="R891" s="11" t="str">
        <f>IF(ISERROR(VLOOKUP(B891, Paste!$N$3:$N$250, 1, FALSE)), "", VLOOKUP(B891, Paste!$N$3:$O$250, 2, FALSE))</f>
        <v/>
      </c>
      <c r="S891" s="27">
        <f>VLOOKUP($B891, Paste!$W$3:$Z$10064, IF($H$4="Cap Hit",3, IF($H$4="AAV", 4, 2)), FALSE)</f>
        <v>1.9750000000000001</v>
      </c>
      <c r="T891" s="11" t="str">
        <f>IF(ISERROR(VLOOKUP(B891, Paste!$Q$3:$Q$245, 1, FALSE)), "", VLOOKUP(B891, Paste!$Q$3:$R$245, 2, FALSE))</f>
        <v/>
      </c>
      <c r="U891" s="18" t="str">
        <f>IF(VLOOKUP(B891, 'Points&amp;Potential'!$B$7:$O$943, 14, FALSE)=0, "", VLOOKUP(B891, 'Points&amp;Potential'!$B$7:$O$943, 14, FALSE))</f>
        <v/>
      </c>
      <c r="V891" s="7" t="str">
        <f>IF(ISERROR(VLOOKUP(B891, Paste!$T$3:$T$1045, 1, FALSE)), "", VLOOKUP(B891, Paste!$T$3:$U$1144, 2, FALSE))</f>
        <v>Y</v>
      </c>
    </row>
    <row r="892" spans="1:22">
      <c r="A892" s="11">
        <v>886</v>
      </c>
      <c r="B892" s="67" t="s">
        <v>916</v>
      </c>
      <c r="C892" s="11">
        <f>VLOOKUP(B892, Paste!$AG$3:$AH$2083, 2, FALSE)</f>
        <v>23.8</v>
      </c>
      <c r="D892" s="11" t="str">
        <f>VLOOKUP($B892, Paste!$A$3:$H$933, 6, FALSE)</f>
        <v>LW</v>
      </c>
      <c r="E892" s="11">
        <f>IFERROR(VLOOKUP($B892, Paste!$J$3:$L$933, 3, FALSE), "")</f>
        <v>28</v>
      </c>
      <c r="F892" s="11">
        <f>IFERROR(VLOOKUP($B892, Paste!$J$3:$L$933, 2, FALSE), "")</f>
        <v>52</v>
      </c>
      <c r="G892" s="11" t="str">
        <f>VLOOKUP($B892, Paste!$A$3:$H$933, 8, FALSE)</f>
        <v>BOS</v>
      </c>
      <c r="H892" s="71">
        <f>VLOOKUP($B892, Paste!$A$3:$H$933, 2, FALSE)</f>
        <v>7</v>
      </c>
      <c r="I892" s="71">
        <f>VLOOKUP($B892, Paste!$A$3:$H$933, 3, FALSE)</f>
        <v>0.31573393246187365</v>
      </c>
      <c r="J892" s="71">
        <f t="shared" si="13"/>
        <v>0.58271606753812633</v>
      </c>
      <c r="K892" s="71">
        <f>VLOOKUP($B892, Paste!$A$3:$H$933, 4, FALSE)</f>
        <v>0.89844999999999997</v>
      </c>
      <c r="L892" s="11" t="str">
        <f>IF(ISBLANK(VLOOKUP(B892, 'SOG&amp;PlusMinus'!$B$7:$E$912, 3, FALSE)), "", VLOOKUP(B892,'SOG&amp;PlusMinus'!$B$7:$E$912, 3, FALSE))</f>
        <v>C</v>
      </c>
      <c r="M892" s="11" t="str">
        <f>IF(ISBLANK(VLOOKUP(B892, 'SOG&amp;PlusMinus'!$B$7:$E$912, 4, FALSE)), "", VLOOKUP(B892, 'SOG&amp;PlusMinus'!$B$7:$E$912, 4, FALSE))</f>
        <v/>
      </c>
      <c r="N892" s="71">
        <f>VLOOKUP($B892, Paste!$A$3:$H$933, 5, FALSE)</f>
        <v>2.1</v>
      </c>
      <c r="O892" s="11">
        <f>IF(ISERROR(VLOOKUP(B892, Paste!$AB$3:$AE$2349, 3, FALSE)), "", VLOOKUP(B892, Paste!$AB$3:$AE$2349, 3, FALSE))</f>
        <v>2</v>
      </c>
      <c r="P892" s="11">
        <f>IF(ISERROR(VLOOKUP(B892, Paste!$AB$3:$AC$2343, 2, FALSE)), "", VLOOKUP(B892, Paste!$AB$3:$AC$2343, 2, FALSE))</f>
        <v>1</v>
      </c>
      <c r="Q892" s="11">
        <f>IF(ISERROR(VLOOKUP(B892, Paste!$AB$3:$AE$2349, 4, FALSE)), "", VLOOKUP(B892, Paste!$AB$3:$AE$2349, 4, FALSE))</f>
        <v>6</v>
      </c>
      <c r="R892" s="11" t="str">
        <f>IF(ISERROR(VLOOKUP(B892, Paste!$N$3:$N$250, 1, FALSE)), "", VLOOKUP(B892, Paste!$N$3:$O$250, 2, FALSE))</f>
        <v/>
      </c>
      <c r="S892" s="27">
        <f>VLOOKUP($B892, Paste!$W$3:$Z$10064, IF($H$4="Cap Hit",3, IF($H$4="AAV", 4, 2)), FALSE)</f>
        <v>0.85</v>
      </c>
      <c r="T892" s="11" t="str">
        <f>IF(ISERROR(VLOOKUP(B892, Paste!$Q$3:$Q$245, 1, FALSE)), "", VLOOKUP(B892, Paste!$Q$3:$R$245, 2, FALSE))</f>
        <v/>
      </c>
      <c r="U892" s="18" t="str">
        <f>IF(VLOOKUP(B892, 'Points&amp;Potential'!$B$7:$O$943, 14, FALSE)=0, "", VLOOKUP(B892, 'Points&amp;Potential'!$B$7:$O$943, 14, FALSE))</f>
        <v/>
      </c>
      <c r="V892" s="7" t="str">
        <f>IF(ISERROR(VLOOKUP(B892, Paste!$T$3:$T$1045, 1, FALSE)), "", VLOOKUP(B892, Paste!$T$3:$U$1144, 2, FALSE))</f>
        <v/>
      </c>
    </row>
    <row r="893" spans="1:22">
      <c r="A893" s="11">
        <v>887</v>
      </c>
      <c r="B893" s="67" t="s">
        <v>917</v>
      </c>
      <c r="C893" s="11">
        <f>VLOOKUP(B893, Paste!$AG$3:$AH$2083, 2, FALSE)</f>
        <v>23.3</v>
      </c>
      <c r="D893" s="11" t="str">
        <f>VLOOKUP($B893, Paste!$A$3:$H$933, 6, FALSE)</f>
        <v>RW</v>
      </c>
      <c r="E893" s="11" t="str">
        <f>IFERROR(VLOOKUP($B893, Paste!$J$3:$L$933, 3, FALSE), "")</f>
        <v/>
      </c>
      <c r="F893" s="11" t="str">
        <f>IFERROR(VLOOKUP($B893, Paste!$J$3:$L$933, 2, FALSE), "")</f>
        <v/>
      </c>
      <c r="G893" s="11" t="str">
        <f>VLOOKUP($B893, Paste!$A$3:$H$933, 8, FALSE)</f>
        <v>TBL</v>
      </c>
      <c r="H893" s="71">
        <f>VLOOKUP($B893, Paste!$A$3:$H$933, 2, FALSE)</f>
        <v>3.5</v>
      </c>
      <c r="I893" s="71">
        <f>VLOOKUP($B893, Paste!$A$3:$H$933, 3, FALSE)</f>
        <v>1.3854166666666665</v>
      </c>
      <c r="J893" s="71">
        <f t="shared" si="13"/>
        <v>-0.52098958333333312</v>
      </c>
      <c r="K893" s="71">
        <f>VLOOKUP($B893, Paste!$A$3:$H$933, 4, FALSE)</f>
        <v>0.8644270833333334</v>
      </c>
      <c r="L893" s="11" t="str">
        <f>IF(ISBLANK(VLOOKUP(B893, 'SOG&amp;PlusMinus'!$B$7:$E$912, 3, FALSE)), "", VLOOKUP(B893,'SOG&amp;PlusMinus'!$B$7:$E$912, 3, FALSE))</f>
        <v>C</v>
      </c>
      <c r="M893" s="11" t="str">
        <f>IF(ISBLANK(VLOOKUP(B893, 'SOG&amp;PlusMinus'!$B$7:$E$912, 4, FALSE)), "", VLOOKUP(B893, 'SOG&amp;PlusMinus'!$B$7:$E$912, 4, FALSE))</f>
        <v/>
      </c>
      <c r="N893" s="71">
        <f>VLOOKUP($B893, Paste!$A$3:$H$933, 5, FALSE)</f>
        <v>0</v>
      </c>
      <c r="O893" s="11">
        <f>IF(ISERROR(VLOOKUP(B893, Paste!$AB$3:$AE$2349, 3, FALSE)), "", VLOOKUP(B893, Paste!$AB$3:$AE$2349, 3, FALSE))</f>
        <v>4</v>
      </c>
      <c r="P893" s="11">
        <f>IF(ISERROR(VLOOKUP(B893, Paste!$AB$3:$AC$2343, 2, FALSE)), "", VLOOKUP(B893, Paste!$AB$3:$AC$2343, 2, FALSE))</f>
        <v>2</v>
      </c>
      <c r="Q893" s="11">
        <f>IF(ISERROR(VLOOKUP(B893, Paste!$AB$3:$AE$2349, 4, FALSE)), "", VLOOKUP(B893, Paste!$AB$3:$AE$2349, 4, FALSE))</f>
        <v>5</v>
      </c>
      <c r="R893" s="11" t="str">
        <f>IF(ISERROR(VLOOKUP(B893, Paste!$N$3:$N$250, 1, FALSE)), "", VLOOKUP(B893, Paste!$N$3:$O$250, 2, FALSE))</f>
        <v/>
      </c>
      <c r="S893" s="27">
        <f>VLOOKUP($B893, Paste!$W$3:$Z$10064, IF($H$4="Cap Hit",3, IF($H$4="AAV", 4, 2)), FALSE)</f>
        <v>0.92500000000000004</v>
      </c>
      <c r="T893" s="11" t="str">
        <f>IF(ISERROR(VLOOKUP(B893, Paste!$Q$3:$Q$245, 1, FALSE)), "", VLOOKUP(B893, Paste!$Q$3:$R$245, 2, FALSE))</f>
        <v/>
      </c>
      <c r="U893" s="18" t="str">
        <f>IF(VLOOKUP(B893, 'Points&amp;Potential'!$B$7:$O$943, 14, FALSE)=0, "", VLOOKUP(B893, 'Points&amp;Potential'!$B$7:$O$943, 14, FALSE))</f>
        <v/>
      </c>
      <c r="V893" s="7" t="str">
        <f>IF(ISERROR(VLOOKUP(B893, Paste!$T$3:$T$1045, 1, FALSE)), "", VLOOKUP(B893, Paste!$T$3:$U$1144, 2, FALSE))</f>
        <v>Y</v>
      </c>
    </row>
    <row r="894" spans="1:22">
      <c r="A894" s="11">
        <v>888</v>
      </c>
      <c r="B894" s="67" t="s">
        <v>918</v>
      </c>
      <c r="C894" s="11">
        <f>VLOOKUP(B894, Paste!$AG$3:$AH$2083, 2, FALSE)</f>
        <v>33.5</v>
      </c>
      <c r="D894" s="11" t="str">
        <f>VLOOKUP($B894, Paste!$A$3:$H$933, 6, FALSE)</f>
        <v>LD</v>
      </c>
      <c r="E894" s="11" t="str">
        <f>IFERROR(VLOOKUP($B894, Paste!$J$3:$L$933, 3, FALSE), "")</f>
        <v/>
      </c>
      <c r="F894" s="11" t="str">
        <f>IFERROR(VLOOKUP($B894, Paste!$J$3:$L$933, 2, FALSE), "")</f>
        <v/>
      </c>
      <c r="G894" s="11" t="str">
        <f>VLOOKUP($B894, Paste!$A$3:$H$933, 8, FALSE)</f>
        <v>VGK</v>
      </c>
      <c r="H894" s="71">
        <f>VLOOKUP($B894, Paste!$A$3:$H$933, 2, FALSE)</f>
        <v>6</v>
      </c>
      <c r="I894" s="71">
        <f>VLOOKUP($B894, Paste!$A$3:$H$933, 3, FALSE)</f>
        <v>6.7348484848484852E-2</v>
      </c>
      <c r="J894" s="71">
        <f t="shared" si="13"/>
        <v>0.79260151515151533</v>
      </c>
      <c r="K894" s="71">
        <f>VLOOKUP($B894, Paste!$A$3:$H$933, 4, FALSE)</f>
        <v>0.85995000000000021</v>
      </c>
      <c r="L894" s="11" t="str">
        <f>IF(ISBLANK(VLOOKUP(B894, 'SOG&amp;PlusMinus'!$B$7:$E$912, 3, FALSE)), "", VLOOKUP(B894,'SOG&amp;PlusMinus'!$B$7:$E$912, 3, FALSE))</f>
        <v>C</v>
      </c>
      <c r="M894" s="11" t="str">
        <f>IF(ISBLANK(VLOOKUP(B894, 'SOG&amp;PlusMinus'!$B$7:$E$912, 4, FALSE)), "", VLOOKUP(B894, 'SOG&amp;PlusMinus'!$B$7:$E$912, 4, FALSE))</f>
        <v/>
      </c>
      <c r="N894" s="71">
        <f>VLOOKUP($B894, Paste!$A$3:$H$933, 5, FALSE)</f>
        <v>2.4000000000000004</v>
      </c>
      <c r="O894" s="11">
        <f>IF(ISERROR(VLOOKUP(B894, Paste!$AB$3:$AE$2349, 3, FALSE)), "", VLOOKUP(B894, Paste!$AB$3:$AE$2349, 3, FALSE))</f>
        <v>7</v>
      </c>
      <c r="P894" s="11">
        <f>IF(ISERROR(VLOOKUP(B894, Paste!$AB$3:$AC$2343, 2, FALSE)), "", VLOOKUP(B894, Paste!$AB$3:$AC$2343, 2, FALSE))</f>
        <v>7</v>
      </c>
      <c r="Q894" s="11">
        <f>IF(ISERROR(VLOOKUP(B894, Paste!$AB$3:$AE$2349, 4, FALSE)), "", VLOOKUP(B894, Paste!$AB$3:$AE$2349, 4, FALSE))</f>
        <v>4</v>
      </c>
      <c r="R894" s="11" t="str">
        <f>IF(ISERROR(VLOOKUP(B894, Paste!$N$3:$N$250, 1, FALSE)), "", VLOOKUP(B894, Paste!$N$3:$O$250, 2, FALSE))</f>
        <v/>
      </c>
      <c r="S894" s="27">
        <f>VLOOKUP($B894, Paste!$W$3:$Z$10064, IF($H$4="Cap Hit",3, IF($H$4="AAV", 4, 2)), FALSE)</f>
        <v>0.8</v>
      </c>
      <c r="T894" s="11" t="str">
        <f>IF(ISERROR(VLOOKUP(B894, Paste!$Q$3:$Q$245, 1, FALSE)), "", VLOOKUP(B894, Paste!$Q$3:$R$245, 2, FALSE))</f>
        <v/>
      </c>
      <c r="U894" s="18" t="str">
        <f>IF(VLOOKUP(B894, 'Points&amp;Potential'!$B$7:$O$943, 14, FALSE)=0, "", VLOOKUP(B894, 'Points&amp;Potential'!$B$7:$O$943, 14, FALSE))</f>
        <v/>
      </c>
      <c r="V894" s="7" t="str">
        <f>IF(ISERROR(VLOOKUP(B894, Paste!$T$3:$T$1045, 1, FALSE)), "", VLOOKUP(B894, Paste!$T$3:$U$1144, 2, FALSE))</f>
        <v/>
      </c>
    </row>
    <row r="895" spans="1:22">
      <c r="A895" s="11">
        <v>889</v>
      </c>
      <c r="B895" s="67" t="s">
        <v>919</v>
      </c>
      <c r="C895" s="11">
        <f>VLOOKUP(B895, Paste!$AG$3:$AH$2083, 2, FALSE)</f>
        <v>28.3</v>
      </c>
      <c r="D895" s="11" t="str">
        <f>VLOOKUP($B895, Paste!$A$3:$H$933, 6, FALSE)</f>
        <v>LD</v>
      </c>
      <c r="E895" s="11" t="str">
        <f>IFERROR(VLOOKUP($B895, Paste!$J$3:$L$933, 3, FALSE), "")</f>
        <v/>
      </c>
      <c r="F895" s="11" t="str">
        <f>IFERROR(VLOOKUP($B895, Paste!$J$3:$L$933, 2, FALSE), "")</f>
        <v/>
      </c>
      <c r="G895" s="11" t="str">
        <f>VLOOKUP($B895, Paste!$A$3:$H$933, 8, FALSE)</f>
        <v>NYR</v>
      </c>
      <c r="H895" s="71">
        <f>VLOOKUP($B895, Paste!$A$3:$H$933, 2, FALSE)</f>
        <v>5</v>
      </c>
      <c r="I895" s="71">
        <f>VLOOKUP($B895, Paste!$A$3:$H$933, 3, FALSE)</f>
        <v>0.18306938159879341</v>
      </c>
      <c r="J895" s="71">
        <f t="shared" si="13"/>
        <v>0.67218539756787332</v>
      </c>
      <c r="K895" s="71">
        <f>VLOOKUP($B895, Paste!$A$3:$H$933, 4, FALSE)</f>
        <v>0.8552547791666667</v>
      </c>
      <c r="L895" s="11" t="str">
        <f>IF(ISBLANK(VLOOKUP(B895, 'SOG&amp;PlusMinus'!$B$7:$E$912, 3, FALSE)), "", VLOOKUP(B895,'SOG&amp;PlusMinus'!$B$7:$E$912, 3, FALSE))</f>
        <v>C</v>
      </c>
      <c r="M895" s="11" t="str">
        <f>IF(ISBLANK(VLOOKUP(B895, 'SOG&amp;PlusMinus'!$B$7:$E$912, 4, FALSE)), "", VLOOKUP(B895, 'SOG&amp;PlusMinus'!$B$7:$E$912, 4, FALSE))</f>
        <v/>
      </c>
      <c r="N895" s="71">
        <f>VLOOKUP($B895, Paste!$A$3:$H$933, 5, FALSE)</f>
        <v>0</v>
      </c>
      <c r="O895" s="11">
        <f>IF(ISERROR(VLOOKUP(B895, Paste!$AB$3:$AE$2349, 3, FALSE)), "", VLOOKUP(B895, Paste!$AB$3:$AE$2349, 3, FALSE))</f>
        <v>1</v>
      </c>
      <c r="P895" s="11">
        <f>IF(ISERROR(VLOOKUP(B895, Paste!$AB$3:$AC$2343, 2, FALSE)), "", VLOOKUP(B895, Paste!$AB$3:$AC$2343, 2, FALSE))</f>
        <v>4</v>
      </c>
      <c r="Q895" s="11">
        <f>IF(ISERROR(VLOOKUP(B895, Paste!$AB$3:$AE$2349, 4, FALSE)), "", VLOOKUP(B895, Paste!$AB$3:$AE$2349, 4, FALSE))</f>
        <v>4</v>
      </c>
      <c r="R895" s="11" t="str">
        <f>IF(ISERROR(VLOOKUP(B895, Paste!$N$3:$N$250, 1, FALSE)), "", VLOOKUP(B895, Paste!$N$3:$O$250, 2, FALSE))</f>
        <v/>
      </c>
      <c r="S895" s="27">
        <f>VLOOKUP($B895, Paste!$W$3:$Z$10064, IF($H$4="Cap Hit",3, IF($H$4="AAV", 4, 2)), FALSE)</f>
        <v>0.875</v>
      </c>
      <c r="T895" s="11" t="str">
        <f>IF(ISERROR(VLOOKUP(B895, Paste!$Q$3:$Q$245, 1, FALSE)), "", VLOOKUP(B895, Paste!$Q$3:$R$245, 2, FALSE))</f>
        <v/>
      </c>
      <c r="U895" s="18" t="str">
        <f>IF(VLOOKUP(B895, 'Points&amp;Potential'!$B$7:$O$943, 14, FALSE)=0, "", VLOOKUP(B895, 'Points&amp;Potential'!$B$7:$O$943, 14, FALSE))</f>
        <v/>
      </c>
      <c r="V895" s="7" t="str">
        <f>IF(ISERROR(VLOOKUP(B895, Paste!$T$3:$T$1045, 1, FALSE)), "", VLOOKUP(B895, Paste!$T$3:$U$1144, 2, FALSE))</f>
        <v/>
      </c>
    </row>
    <row r="896" spans="1:22">
      <c r="A896" s="11">
        <v>890</v>
      </c>
      <c r="B896" s="67" t="s">
        <v>920</v>
      </c>
      <c r="C896" s="11">
        <f>VLOOKUP(B896, Paste!$AG$3:$AH$2083, 2, FALSE)</f>
        <v>29.9</v>
      </c>
      <c r="D896" s="11" t="str">
        <f>VLOOKUP($B896, Paste!$A$3:$H$933, 6, FALSE)</f>
        <v>RW</v>
      </c>
      <c r="E896" s="11" t="str">
        <f>IFERROR(VLOOKUP($B896, Paste!$J$3:$L$933, 3, FALSE), "")</f>
        <v/>
      </c>
      <c r="F896" s="11" t="str">
        <f>IFERROR(VLOOKUP($B896, Paste!$J$3:$L$933, 2, FALSE), "")</f>
        <v/>
      </c>
      <c r="G896" s="11" t="str">
        <f>VLOOKUP($B896, Paste!$A$3:$H$933, 8, FALSE)</f>
        <v>TOR</v>
      </c>
      <c r="H896" s="71">
        <f>VLOOKUP($B896, Paste!$A$3:$H$933, 2, FALSE)</f>
        <v>6</v>
      </c>
      <c r="I896" s="71">
        <f>VLOOKUP($B896, Paste!$A$3:$H$933, 3, FALSE)</f>
        <v>0.45677655677655682</v>
      </c>
      <c r="J896" s="71">
        <f t="shared" si="13"/>
        <v>0.39822344322344316</v>
      </c>
      <c r="K896" s="71">
        <f>VLOOKUP($B896, Paste!$A$3:$H$933, 4, FALSE)</f>
        <v>0.85499999999999998</v>
      </c>
      <c r="L896" s="11" t="str">
        <f>IF(ISBLANK(VLOOKUP(B896, 'SOG&amp;PlusMinus'!$B$7:$E$912, 3, FALSE)), "", VLOOKUP(B896,'SOG&amp;PlusMinus'!$B$7:$E$912, 3, FALSE))</f>
        <v>C</v>
      </c>
      <c r="M896" s="11" t="str">
        <f>IF(ISBLANK(VLOOKUP(B896, 'SOG&amp;PlusMinus'!$B$7:$E$912, 4, FALSE)), "", VLOOKUP(B896, 'SOG&amp;PlusMinus'!$B$7:$E$912, 4, FALSE))</f>
        <v/>
      </c>
      <c r="N896" s="71">
        <f>VLOOKUP($B896, Paste!$A$3:$H$933, 5, FALSE)</f>
        <v>8.6666666666666661</v>
      </c>
      <c r="O896" s="11">
        <f>IF(ISERROR(VLOOKUP(B896, Paste!$AB$3:$AE$2349, 3, FALSE)), "", VLOOKUP(B896, Paste!$AB$3:$AE$2349, 3, FALSE))</f>
        <v>12</v>
      </c>
      <c r="P896" s="11">
        <f>IF(ISERROR(VLOOKUP(B896, Paste!$AB$3:$AC$2343, 2, FALSE)), "", VLOOKUP(B896, Paste!$AB$3:$AC$2343, 2, FALSE))</f>
        <v>2</v>
      </c>
      <c r="Q896" s="11">
        <f>IF(ISERROR(VLOOKUP(B896, Paste!$AB$3:$AE$2349, 4, FALSE)), "", VLOOKUP(B896, Paste!$AB$3:$AE$2349, 4, FALSE))</f>
        <v>5</v>
      </c>
      <c r="R896" s="11" t="str">
        <f>IF(ISERROR(VLOOKUP(B896, Paste!$N$3:$N$250, 1, FALSE)), "", VLOOKUP(B896, Paste!$N$3:$O$250, 2, FALSE))</f>
        <v/>
      </c>
      <c r="S896" s="27">
        <f>VLOOKUP($B896, Paste!$W$3:$Z$10064, IF($H$4="Cap Hit",3, IF($H$4="AAV", 4, 2)), FALSE)</f>
        <v>0.875</v>
      </c>
      <c r="T896" s="11" t="str">
        <f>IF(ISERROR(VLOOKUP(B896, Paste!$Q$3:$Q$245, 1, FALSE)), "", VLOOKUP(B896, Paste!$Q$3:$R$245, 2, FALSE))</f>
        <v/>
      </c>
      <c r="U896" s="18" t="str">
        <f>IF(VLOOKUP(B896, 'Points&amp;Potential'!$B$7:$O$943, 14, FALSE)=0, "", VLOOKUP(B896, 'Points&amp;Potential'!$B$7:$O$943, 14, FALSE))</f>
        <v/>
      </c>
      <c r="V896" s="7" t="str">
        <f>IF(ISERROR(VLOOKUP(B896, Paste!$T$3:$T$1045, 1, FALSE)), "", VLOOKUP(B896, Paste!$T$3:$U$1144, 2, FALSE))</f>
        <v/>
      </c>
    </row>
    <row r="897" spans="1:22">
      <c r="A897" s="11">
        <v>891</v>
      </c>
      <c r="B897" s="67" t="s">
        <v>921</v>
      </c>
      <c r="C897" s="11">
        <f>VLOOKUP(B897, Paste!$AG$3:$AH$2083, 2, FALSE)</f>
        <v>22.2</v>
      </c>
      <c r="D897" s="11" t="str">
        <f>VLOOKUP($B897, Paste!$A$3:$H$933, 6, FALSE)</f>
        <v>LD</v>
      </c>
      <c r="E897" s="11" t="str">
        <f>IFERROR(VLOOKUP($B897, Paste!$J$3:$L$933, 3, FALSE), "")</f>
        <v/>
      </c>
      <c r="F897" s="11" t="str">
        <f>IFERROR(VLOOKUP($B897, Paste!$J$3:$L$933, 2, FALSE), "")</f>
        <v/>
      </c>
      <c r="G897" s="11" t="str">
        <f>VLOOKUP($B897, Paste!$A$3:$H$933, 8, FALSE)</f>
        <v>OTT</v>
      </c>
      <c r="H897" s="71">
        <f>VLOOKUP($B897, Paste!$A$3:$H$933, 2, FALSE)</f>
        <v>8</v>
      </c>
      <c r="I897" s="71">
        <f>VLOOKUP($B897, Paste!$A$3:$H$933, 3, FALSE)</f>
        <v>0.18915555555555558</v>
      </c>
      <c r="J897" s="71">
        <f t="shared" si="13"/>
        <v>0.65484444444444434</v>
      </c>
      <c r="K897" s="71">
        <f>VLOOKUP($B897, Paste!$A$3:$H$933, 4, FALSE)</f>
        <v>0.84399999999999997</v>
      </c>
      <c r="L897" s="11" t="str">
        <f>IF(ISBLANK(VLOOKUP(B897, 'SOG&amp;PlusMinus'!$B$7:$E$912, 3, FALSE)), "", VLOOKUP(B897,'SOG&amp;PlusMinus'!$B$7:$E$912, 3, FALSE))</f>
        <v>C</v>
      </c>
      <c r="M897" s="11" t="str">
        <f>IF(ISBLANK(VLOOKUP(B897, 'SOG&amp;PlusMinus'!$B$7:$E$912, 4, FALSE)), "", VLOOKUP(B897, 'SOG&amp;PlusMinus'!$B$7:$E$912, 4, FALSE))</f>
        <v/>
      </c>
      <c r="N897" s="71">
        <f>VLOOKUP($B897, Paste!$A$3:$H$933, 5, FALSE)</f>
        <v>0</v>
      </c>
      <c r="O897" s="11">
        <f>IF(ISERROR(VLOOKUP(B897, Paste!$AB$3:$AE$2349, 3, FALSE)), "", VLOOKUP(B897, Paste!$AB$3:$AE$2349, 3, FALSE))</f>
        <v>10</v>
      </c>
      <c r="P897" s="11">
        <f>IF(ISERROR(VLOOKUP(B897, Paste!$AB$3:$AC$2343, 2, FALSE)), "", VLOOKUP(B897, Paste!$AB$3:$AC$2343, 2, FALSE))</f>
        <v>6</v>
      </c>
      <c r="Q897" s="11">
        <f>IF(ISERROR(VLOOKUP(B897, Paste!$AB$3:$AE$2349, 4, FALSE)), "", VLOOKUP(B897, Paste!$AB$3:$AE$2349, 4, FALSE))</f>
        <v>6</v>
      </c>
      <c r="R897" s="11" t="str">
        <f>IF(ISERROR(VLOOKUP(B897, Paste!$N$3:$N$250, 1, FALSE)), "", VLOOKUP(B897, Paste!$N$3:$O$250, 2, FALSE))</f>
        <v/>
      </c>
      <c r="S897" s="27">
        <f>VLOOKUP($B897, Paste!$W$3:$Z$10064, IF($H$4="Cap Hit",3, IF($H$4="AAV", 4, 2)), FALSE)</f>
        <v>0.79666599999999999</v>
      </c>
      <c r="T897" s="11" t="str">
        <f>IF(ISERROR(VLOOKUP(B897, Paste!$Q$3:$Q$245, 1, FALSE)), "", VLOOKUP(B897, Paste!$Q$3:$R$245, 2, FALSE))</f>
        <v/>
      </c>
      <c r="U897" s="18" t="str">
        <f>IF(VLOOKUP(B897, 'Points&amp;Potential'!$B$7:$O$943, 14, FALSE)=0, "", VLOOKUP(B897, 'Points&amp;Potential'!$B$7:$O$943, 14, FALSE))</f>
        <v/>
      </c>
      <c r="V897" s="7" t="str">
        <f>IF(ISERROR(VLOOKUP(B897, Paste!$T$3:$T$1045, 1, FALSE)), "", VLOOKUP(B897, Paste!$T$3:$U$1144, 2, FALSE))</f>
        <v>Y</v>
      </c>
    </row>
    <row r="898" spans="1:22">
      <c r="A898" s="11">
        <v>892</v>
      </c>
      <c r="B898" s="67" t="s">
        <v>922</v>
      </c>
      <c r="C898" s="11">
        <f>VLOOKUP(B898, Paste!$AG$3:$AH$2083, 2, FALSE)</f>
        <v>22.1</v>
      </c>
      <c r="D898" s="11" t="str">
        <f>VLOOKUP($B898, Paste!$A$3:$H$933, 6, FALSE)</f>
        <v>LD</v>
      </c>
      <c r="E898" s="11" t="str">
        <f>IFERROR(VLOOKUP($B898, Paste!$J$3:$L$933, 3, FALSE), "")</f>
        <v/>
      </c>
      <c r="F898" s="11" t="str">
        <f>IFERROR(VLOOKUP($B898, Paste!$J$3:$L$933, 2, FALSE), "")</f>
        <v/>
      </c>
      <c r="G898" s="11" t="str">
        <f>VLOOKUP($B898, Paste!$A$3:$H$933, 8, FALSE)</f>
        <v>LAK</v>
      </c>
      <c r="H898" s="71">
        <f>VLOOKUP($B898, Paste!$A$3:$H$933, 2, FALSE)</f>
        <v>4</v>
      </c>
      <c r="I898" s="71">
        <f>VLOOKUP($B898, Paste!$A$3:$H$933, 3, FALSE)</f>
        <v>0.4</v>
      </c>
      <c r="J898" s="71">
        <f t="shared" si="13"/>
        <v>0.42000000000000004</v>
      </c>
      <c r="K898" s="71">
        <f>VLOOKUP($B898, Paste!$A$3:$H$933, 4, FALSE)</f>
        <v>0.82000000000000006</v>
      </c>
      <c r="L898" s="11" t="str">
        <f>IF(ISBLANK(VLOOKUP(B898, 'SOG&amp;PlusMinus'!$B$7:$E$912, 3, FALSE)), "", VLOOKUP(B898,'SOG&amp;PlusMinus'!$B$7:$E$912, 3, FALSE))</f>
        <v>C</v>
      </c>
      <c r="M898" s="11" t="str">
        <f>IF(ISBLANK(VLOOKUP(B898, 'SOG&amp;PlusMinus'!$B$7:$E$912, 4, FALSE)), "", VLOOKUP(B898, 'SOG&amp;PlusMinus'!$B$7:$E$912, 4, FALSE))</f>
        <v/>
      </c>
      <c r="N898" s="71">
        <f>VLOOKUP($B898, Paste!$A$3:$H$933, 5, FALSE)</f>
        <v>1.6</v>
      </c>
      <c r="O898" s="11">
        <f>IF(ISERROR(VLOOKUP(B898, Paste!$AB$3:$AE$2349, 3, FALSE)), "", VLOOKUP(B898, Paste!$AB$3:$AE$2349, 3, FALSE))</f>
        <v>4</v>
      </c>
      <c r="P898" s="11">
        <f>IF(ISERROR(VLOOKUP(B898, Paste!$AB$3:$AC$2343, 2, FALSE)), "", VLOOKUP(B898, Paste!$AB$3:$AC$2343, 2, FALSE))</f>
        <v>4</v>
      </c>
      <c r="Q898" s="11">
        <f>IF(ISERROR(VLOOKUP(B898, Paste!$AB$3:$AE$2349, 4, FALSE)), "", VLOOKUP(B898, Paste!$AB$3:$AE$2349, 4, FALSE))</f>
        <v>3</v>
      </c>
      <c r="R898" s="11" t="str">
        <f>IF(ISERROR(VLOOKUP(B898, Paste!$N$3:$N$250, 1, FALSE)), "", VLOOKUP(B898, Paste!$N$3:$O$250, 2, FALSE))</f>
        <v/>
      </c>
      <c r="S898" s="27">
        <f>VLOOKUP($B898, Paste!$W$3:$Z$10064, IF($H$4="Cap Hit",3, IF($H$4="AAV", 4, 2)), FALSE)</f>
        <v>0.82666700000000004</v>
      </c>
      <c r="T898" s="11" t="str">
        <f>IF(ISERROR(VLOOKUP(B898, Paste!$Q$3:$Q$245, 1, FALSE)), "", VLOOKUP(B898, Paste!$Q$3:$R$245, 2, FALSE))</f>
        <v/>
      </c>
      <c r="U898" s="18" t="str">
        <f>IF(VLOOKUP(B898, 'Points&amp;Potential'!$B$7:$O$943, 14, FALSE)=0, "", VLOOKUP(B898, 'Points&amp;Potential'!$B$7:$O$943, 14, FALSE))</f>
        <v/>
      </c>
      <c r="V898" s="7" t="str">
        <f>IF(ISERROR(VLOOKUP(B898, Paste!$T$3:$T$1045, 1, FALSE)), "", VLOOKUP(B898, Paste!$T$3:$U$1144, 2, FALSE))</f>
        <v>Y</v>
      </c>
    </row>
    <row r="899" spans="1:22">
      <c r="A899" s="11">
        <v>893</v>
      </c>
      <c r="B899" s="67" t="s">
        <v>923</v>
      </c>
      <c r="C899" s="11">
        <f>VLOOKUP(B899, Paste!$AG$3:$AH$2083, 2, FALSE)</f>
        <v>26.4</v>
      </c>
      <c r="D899" s="11" t="str">
        <f>VLOOKUP($B899, Paste!$A$3:$H$933, 6, FALSE)</f>
        <v>LD</v>
      </c>
      <c r="E899" s="11" t="str">
        <f>IFERROR(VLOOKUP($B899, Paste!$J$3:$L$933, 3, FALSE), "")</f>
        <v/>
      </c>
      <c r="F899" s="11" t="str">
        <f>IFERROR(VLOOKUP($B899, Paste!$J$3:$L$933, 2, FALSE), "")</f>
        <v/>
      </c>
      <c r="G899" s="11" t="str">
        <f>VLOOKUP($B899, Paste!$A$3:$H$933, 8, FALSE)</f>
        <v>VGK</v>
      </c>
      <c r="H899" s="71">
        <f>VLOOKUP($B899, Paste!$A$3:$H$933, 2, FALSE)</f>
        <v>7</v>
      </c>
      <c r="I899" s="71">
        <f>VLOOKUP($B899, Paste!$A$3:$H$933, 3, FALSE)</f>
        <v>0</v>
      </c>
      <c r="J899" s="71">
        <f t="shared" si="13"/>
        <v>0.81394444444444458</v>
      </c>
      <c r="K899" s="71">
        <f>VLOOKUP($B899, Paste!$A$3:$H$933, 4, FALSE)</f>
        <v>0.81394444444444458</v>
      </c>
      <c r="L899" s="11" t="str">
        <f>IF(ISBLANK(VLOOKUP(B899, 'SOG&amp;PlusMinus'!$B$7:$E$912, 3, FALSE)), "", VLOOKUP(B899,'SOG&amp;PlusMinus'!$B$7:$E$912, 3, FALSE))</f>
        <v>C</v>
      </c>
      <c r="M899" s="11" t="str">
        <f>IF(ISBLANK(VLOOKUP(B899, 'SOG&amp;PlusMinus'!$B$7:$E$912, 4, FALSE)), "", VLOOKUP(B899, 'SOG&amp;PlusMinus'!$B$7:$E$912, 4, FALSE))</f>
        <v/>
      </c>
      <c r="N899" s="71">
        <f>VLOOKUP($B899, Paste!$A$3:$H$933, 5, FALSE)</f>
        <v>4.2</v>
      </c>
      <c r="O899" s="11">
        <f>IF(ISERROR(VLOOKUP(B899, Paste!$AB$3:$AE$2349, 3, FALSE)), "", VLOOKUP(B899, Paste!$AB$3:$AE$2349, 3, FALSE))</f>
        <v>11</v>
      </c>
      <c r="P899" s="11">
        <f>IF(ISERROR(VLOOKUP(B899, Paste!$AB$3:$AC$2343, 2, FALSE)), "", VLOOKUP(B899, Paste!$AB$3:$AC$2343, 2, FALSE))</f>
        <v>7</v>
      </c>
      <c r="Q899" s="11">
        <f>IF(ISERROR(VLOOKUP(B899, Paste!$AB$3:$AE$2349, 4, FALSE)), "", VLOOKUP(B899, Paste!$AB$3:$AE$2349, 4, FALSE))</f>
        <v>4</v>
      </c>
      <c r="R899" s="11" t="str">
        <f>IF(ISERROR(VLOOKUP(B899, Paste!$N$3:$N$250, 1, FALSE)), "", VLOOKUP(B899, Paste!$N$3:$O$250, 2, FALSE))</f>
        <v/>
      </c>
      <c r="S899" s="27">
        <f>VLOOKUP($B899, Paste!$W$3:$Z$10064, IF($H$4="Cap Hit",3, IF($H$4="AAV", 4, 2)), FALSE)</f>
        <v>0.875</v>
      </c>
      <c r="T899" s="11" t="str">
        <f>IF(ISERROR(VLOOKUP(B899, Paste!$Q$3:$Q$245, 1, FALSE)), "", VLOOKUP(B899, Paste!$Q$3:$R$245, 2, FALSE))</f>
        <v/>
      </c>
      <c r="U899" s="18" t="str">
        <f>IF(VLOOKUP(B899, 'Points&amp;Potential'!$B$7:$O$943, 14, FALSE)=0, "", VLOOKUP(B899, 'Points&amp;Potential'!$B$7:$O$943, 14, FALSE))</f>
        <v/>
      </c>
      <c r="V899" s="7" t="str">
        <f>IF(ISERROR(VLOOKUP(B899, Paste!$T$3:$T$1045, 1, FALSE)), "", VLOOKUP(B899, Paste!$T$3:$U$1144, 2, FALSE))</f>
        <v/>
      </c>
    </row>
    <row r="900" spans="1:22">
      <c r="A900" s="11">
        <v>894</v>
      </c>
      <c r="B900" s="67" t="s">
        <v>924</v>
      </c>
      <c r="C900" s="11">
        <f>VLOOKUP(B900, Paste!$AG$3:$AH$2083, 2, FALSE)</f>
        <v>33.200000000000003</v>
      </c>
      <c r="D900" s="11" t="str">
        <f>VLOOKUP($B900, Paste!$A$3:$H$933, 6, FALSE)</f>
        <v>RW</v>
      </c>
      <c r="E900" s="11" t="str">
        <f>IFERROR(VLOOKUP($B900, Paste!$J$3:$L$933, 3, FALSE), "")</f>
        <v/>
      </c>
      <c r="F900" s="11" t="str">
        <f>IFERROR(VLOOKUP($B900, Paste!$J$3:$L$933, 2, FALSE), "")</f>
        <v/>
      </c>
      <c r="G900" s="11" t="str">
        <f>VLOOKUP($B900, Paste!$A$3:$H$933, 8, FALSE)</f>
        <v>DET</v>
      </c>
      <c r="H900" s="71">
        <f>VLOOKUP($B900, Paste!$A$3:$H$933, 2, FALSE)</f>
        <v>6</v>
      </c>
      <c r="I900" s="71">
        <f>VLOOKUP($B900, Paste!$A$3:$H$933, 3, FALSE)</f>
        <v>0.6477564102564104</v>
      </c>
      <c r="J900" s="71">
        <f t="shared" si="13"/>
        <v>7.8693589743589754E-2</v>
      </c>
      <c r="K900" s="71">
        <f>VLOOKUP($B900, Paste!$A$3:$H$933, 4, FALSE)</f>
        <v>0.72645000000000015</v>
      </c>
      <c r="L900" s="11" t="str">
        <f>IF(ISBLANK(VLOOKUP(B900, 'SOG&amp;PlusMinus'!$B$7:$E$912, 3, FALSE)), "", VLOOKUP(B900,'SOG&amp;PlusMinus'!$B$7:$E$912, 3, FALSE))</f>
        <v>C</v>
      </c>
      <c r="M900" s="11" t="str">
        <f>IF(ISBLANK(VLOOKUP(B900, 'SOG&amp;PlusMinus'!$B$7:$E$912, 4, FALSE)), "", VLOOKUP(B900, 'SOG&amp;PlusMinus'!$B$7:$E$912, 4, FALSE))</f>
        <v/>
      </c>
      <c r="N900" s="71">
        <f>VLOOKUP($B900, Paste!$A$3:$H$933, 5, FALSE)</f>
        <v>2.4000000000000004</v>
      </c>
      <c r="O900" s="11">
        <f>IF(ISERROR(VLOOKUP(B900, Paste!$AB$3:$AE$2349, 3, FALSE)), "", VLOOKUP(B900, Paste!$AB$3:$AE$2349, 3, FALSE))</f>
        <v>7</v>
      </c>
      <c r="P900" s="11">
        <f>IF(ISERROR(VLOOKUP(B900, Paste!$AB$3:$AC$2343, 2, FALSE)), "", VLOOKUP(B900, Paste!$AB$3:$AC$2343, 2, FALSE))</f>
        <v>2</v>
      </c>
      <c r="Q900" s="11">
        <f>IF(ISERROR(VLOOKUP(B900, Paste!$AB$3:$AE$2349, 4, FALSE)), "", VLOOKUP(B900, Paste!$AB$3:$AE$2349, 4, FALSE))</f>
        <v>5</v>
      </c>
      <c r="R900" s="11" t="str">
        <f>IF(ISERROR(VLOOKUP(B900, Paste!$N$3:$N$250, 1, FALSE)), "", VLOOKUP(B900, Paste!$N$3:$O$250, 2, FALSE))</f>
        <v/>
      </c>
      <c r="S900" s="27">
        <f>VLOOKUP($B900, Paste!$W$3:$Z$10064, IF($H$4="Cap Hit",3, IF($H$4="AAV", 4, 2)), FALSE)</f>
        <v>0.875</v>
      </c>
      <c r="T900" s="11" t="str">
        <f>IF(ISERROR(VLOOKUP(B900, Paste!$Q$3:$Q$245, 1, FALSE)), "", VLOOKUP(B900, Paste!$Q$3:$R$245, 2, FALSE))</f>
        <v/>
      </c>
      <c r="U900" s="18" t="str">
        <f>IF(VLOOKUP(B900, 'Points&amp;Potential'!$B$7:$O$943, 14, FALSE)=0, "", VLOOKUP(B900, 'Points&amp;Potential'!$B$7:$O$943, 14, FALSE))</f>
        <v/>
      </c>
      <c r="V900" s="7" t="str">
        <f>IF(ISERROR(VLOOKUP(B900, Paste!$T$3:$T$1045, 1, FALSE)), "", VLOOKUP(B900, Paste!$T$3:$U$1144, 2, FALSE))</f>
        <v/>
      </c>
    </row>
    <row r="901" spans="1:22">
      <c r="A901" s="11">
        <v>895</v>
      </c>
      <c r="B901" s="67" t="s">
        <v>925</v>
      </c>
      <c r="C901" s="11">
        <f>VLOOKUP(B901, Paste!$AG$3:$AH$2083, 2, FALSE)</f>
        <v>25</v>
      </c>
      <c r="D901" s="11" t="str">
        <f>VLOOKUP($B901, Paste!$A$3:$H$933, 6, FALSE)</f>
        <v>LW</v>
      </c>
      <c r="E901" s="11" t="str">
        <f>IFERROR(VLOOKUP($B901, Paste!$J$3:$L$933, 3, FALSE), "")</f>
        <v/>
      </c>
      <c r="F901" s="11" t="str">
        <f>IFERROR(VLOOKUP($B901, Paste!$J$3:$L$933, 2, FALSE), "")</f>
        <v/>
      </c>
      <c r="G901" s="11" t="str">
        <f>VLOOKUP($B901, Paste!$A$3:$H$933, 8, FALSE)</f>
        <v>BUF</v>
      </c>
      <c r="H901" s="71">
        <f>VLOOKUP($B901, Paste!$A$3:$H$933, 2, FALSE)</f>
        <v>5</v>
      </c>
      <c r="I901" s="71">
        <f>VLOOKUP($B901, Paste!$A$3:$H$933, 3, FALSE)</f>
        <v>2.3333333333333335E-3</v>
      </c>
      <c r="J901" s="71">
        <f t="shared" si="13"/>
        <v>0.69966666666666688</v>
      </c>
      <c r="K901" s="71">
        <f>VLOOKUP($B901, Paste!$A$3:$H$933, 4, FALSE)</f>
        <v>0.70200000000000018</v>
      </c>
      <c r="L901" s="11" t="str">
        <f>IF(ISBLANK(VLOOKUP(B901, 'SOG&amp;PlusMinus'!$B$7:$E$912, 3, FALSE)), "", VLOOKUP(B901,'SOG&amp;PlusMinus'!$B$7:$E$912, 3, FALSE))</f>
        <v>C</v>
      </c>
      <c r="M901" s="11" t="str">
        <f>IF(ISBLANK(VLOOKUP(B901, 'SOG&amp;PlusMinus'!$B$7:$E$912, 4, FALSE)), "", VLOOKUP(B901, 'SOG&amp;PlusMinus'!$B$7:$E$912, 4, FALSE))</f>
        <v/>
      </c>
      <c r="N901" s="71">
        <f>VLOOKUP($B901, Paste!$A$3:$H$933, 5, FALSE)</f>
        <v>7</v>
      </c>
      <c r="O901" s="11">
        <f>IF(ISERROR(VLOOKUP(B901, Paste!$AB$3:$AE$2349, 3, FALSE)), "", VLOOKUP(B901, Paste!$AB$3:$AE$2349, 3, FALSE))</f>
        <v>8</v>
      </c>
      <c r="P901" s="11">
        <f>IF(ISERROR(VLOOKUP(B901, Paste!$AB$3:$AC$2343, 2, FALSE)), "", VLOOKUP(B901, Paste!$AB$3:$AC$2343, 2, FALSE))</f>
        <v>1</v>
      </c>
      <c r="Q901" s="11">
        <f>IF(ISERROR(VLOOKUP(B901, Paste!$AB$3:$AE$2349, 4, FALSE)), "", VLOOKUP(B901, Paste!$AB$3:$AE$2349, 4, FALSE))</f>
        <v>6</v>
      </c>
      <c r="R901" s="11" t="str">
        <f>IF(ISERROR(VLOOKUP(B901, Paste!$N$3:$N$250, 1, FALSE)), "", VLOOKUP(B901, Paste!$N$3:$O$250, 2, FALSE))</f>
        <v/>
      </c>
      <c r="S901" s="27">
        <f>VLOOKUP($B901, Paste!$W$3:$Z$10064, IF($H$4="Cap Hit",3, IF($H$4="AAV", 4, 2)), FALSE)</f>
        <v>0.875</v>
      </c>
      <c r="T901" s="11" t="str">
        <f>IF(ISERROR(VLOOKUP(B901, Paste!$Q$3:$Q$245, 1, FALSE)), "", VLOOKUP(B901, Paste!$Q$3:$R$245, 2, FALSE))</f>
        <v/>
      </c>
      <c r="U901" s="18" t="str">
        <f>IF(VLOOKUP(B901, 'Points&amp;Potential'!$B$7:$O$943, 14, FALSE)=0, "", VLOOKUP(B901, 'Points&amp;Potential'!$B$7:$O$943, 14, FALSE))</f>
        <v/>
      </c>
      <c r="V901" s="7" t="str">
        <f>IF(ISERROR(VLOOKUP(B901, Paste!$T$3:$T$1045, 1, FALSE)), "", VLOOKUP(B901, Paste!$T$3:$U$1144, 2, FALSE))</f>
        <v>Y</v>
      </c>
    </row>
    <row r="902" spans="1:22">
      <c r="A902" s="11">
        <v>896</v>
      </c>
      <c r="B902" s="67" t="s">
        <v>926</v>
      </c>
      <c r="C902" s="11">
        <f>VLOOKUP(B902, Paste!$AG$3:$AH$2083, 2, FALSE)</f>
        <v>24.1</v>
      </c>
      <c r="D902" s="11" t="str">
        <f>VLOOKUP($B902, Paste!$A$3:$H$933, 6, FALSE)</f>
        <v>LD</v>
      </c>
      <c r="E902" s="11" t="str">
        <f>IFERROR(VLOOKUP($B902, Paste!$J$3:$L$933, 3, FALSE), "")</f>
        <v/>
      </c>
      <c r="F902" s="11" t="str">
        <f>IFERROR(VLOOKUP($B902, Paste!$J$3:$L$933, 2, FALSE), "")</f>
        <v/>
      </c>
      <c r="G902" s="11" t="str">
        <f>VLOOKUP($B902, Paste!$A$3:$H$933, 8, FALSE)</f>
        <v>PHI</v>
      </c>
      <c r="H902" s="71">
        <f>VLOOKUP($B902, Paste!$A$3:$H$933, 2, FALSE)</f>
        <v>3</v>
      </c>
      <c r="I902" s="71">
        <f>VLOOKUP($B902, Paste!$A$3:$H$933, 3, FALSE)</f>
        <v>1.4000000000000002E-3</v>
      </c>
      <c r="J902" s="71">
        <f t="shared" si="13"/>
        <v>0.68944166666666662</v>
      </c>
      <c r="K902" s="71">
        <f>VLOOKUP($B902, Paste!$A$3:$H$933, 4, FALSE)</f>
        <v>0.69084166666666658</v>
      </c>
      <c r="L902" s="11" t="str">
        <f>IF(ISBLANK(VLOOKUP(B902, 'SOG&amp;PlusMinus'!$B$7:$E$912, 3, FALSE)), "", VLOOKUP(B902,'SOG&amp;PlusMinus'!$B$7:$E$912, 3, FALSE))</f>
        <v>C</v>
      </c>
      <c r="M902" s="11" t="str">
        <f>IF(ISBLANK(VLOOKUP(B902, 'SOG&amp;PlusMinus'!$B$7:$E$912, 4, FALSE)), "", VLOOKUP(B902, 'SOG&amp;PlusMinus'!$B$7:$E$912, 4, FALSE))</f>
        <v/>
      </c>
      <c r="N902" s="71">
        <f>VLOOKUP($B902, Paste!$A$3:$H$933, 5, FALSE)</f>
        <v>4</v>
      </c>
      <c r="O902" s="11">
        <f>IF(ISERROR(VLOOKUP(B902, Paste!$AB$3:$AE$2349, 3, FALSE)), "", VLOOKUP(B902, Paste!$AB$3:$AE$2349, 3, FALSE))</f>
        <v>6</v>
      </c>
      <c r="P902" s="11">
        <f>IF(ISERROR(VLOOKUP(B902, Paste!$AB$3:$AC$2343, 2, FALSE)), "", VLOOKUP(B902, Paste!$AB$3:$AC$2343, 2, FALSE))</f>
        <v>3</v>
      </c>
      <c r="Q902" s="11">
        <f>IF(ISERROR(VLOOKUP(B902, Paste!$AB$3:$AE$2349, 4, FALSE)), "", VLOOKUP(B902, Paste!$AB$3:$AE$2349, 4, FALSE))</f>
        <v>1</v>
      </c>
      <c r="R902" s="11" t="str">
        <f>IF(ISERROR(VLOOKUP(B902, Paste!$N$3:$N$250, 1, FALSE)), "", VLOOKUP(B902, Paste!$N$3:$O$250, 2, FALSE))</f>
        <v/>
      </c>
      <c r="S902" s="27" t="e">
        <f>VLOOKUP($B902, Paste!$W$3:$Z$10064, IF($H$4="Cap Hit",3, IF($H$4="AAV", 4, 2)), FALSE)</f>
        <v>#N/A</v>
      </c>
      <c r="T902" s="11" t="str">
        <f>IF(ISERROR(VLOOKUP(B902, Paste!$Q$3:$Q$245, 1, FALSE)), "", VLOOKUP(B902, Paste!$Q$3:$R$245, 2, FALSE))</f>
        <v/>
      </c>
      <c r="U902" s="18" t="str">
        <f>IF(VLOOKUP(B902, 'Points&amp;Potential'!$B$7:$O$943, 14, FALSE)=0, "", VLOOKUP(B902, 'Points&amp;Potential'!$B$7:$O$943, 14, FALSE))</f>
        <v/>
      </c>
      <c r="V902" s="7" t="str">
        <f>IF(ISERROR(VLOOKUP(B902, Paste!$T$3:$T$1045, 1, FALSE)), "", VLOOKUP(B902, Paste!$T$3:$U$1144, 2, FALSE))</f>
        <v>Y</v>
      </c>
    </row>
    <row r="903" spans="1:22">
      <c r="A903" s="11">
        <v>897</v>
      </c>
      <c r="B903" s="67" t="s">
        <v>927</v>
      </c>
      <c r="C903" s="11">
        <f>VLOOKUP(B903, Paste!$AG$3:$AH$2083, 2, FALSE)</f>
        <v>23.3</v>
      </c>
      <c r="D903" s="11" t="str">
        <f>VLOOKUP($B903, Paste!$A$3:$H$933, 6, FALSE)</f>
        <v>RD</v>
      </c>
      <c r="E903" s="11" t="str">
        <f>IFERROR(VLOOKUP($B903, Paste!$J$3:$L$933, 3, FALSE), "")</f>
        <v/>
      </c>
      <c r="F903" s="11" t="str">
        <f>IFERROR(VLOOKUP($B903, Paste!$J$3:$L$933, 2, FALSE), "")</f>
        <v/>
      </c>
      <c r="G903" s="11" t="str">
        <f>VLOOKUP($B903, Paste!$A$3:$H$933, 8, FALSE)</f>
        <v>MIN</v>
      </c>
      <c r="H903" s="71">
        <f>VLOOKUP($B903, Paste!$A$3:$H$933, 2, FALSE)</f>
        <v>4</v>
      </c>
      <c r="I903" s="71">
        <f>VLOOKUP($B903, Paste!$A$3:$H$933, 3, FALSE)</f>
        <v>1.8666666666666669E-3</v>
      </c>
      <c r="J903" s="71">
        <f t="shared" ref="J903:J912" si="14">K903-I903</f>
        <v>0.64313333333333333</v>
      </c>
      <c r="K903" s="71">
        <f>VLOOKUP($B903, Paste!$A$3:$H$933, 4, FALSE)</f>
        <v>0.64500000000000002</v>
      </c>
      <c r="L903" s="11" t="str">
        <f>IF(ISBLANK(VLOOKUP(B903, 'SOG&amp;PlusMinus'!$B$7:$E$912, 3, FALSE)), "", VLOOKUP(B903,'SOG&amp;PlusMinus'!$B$7:$E$912, 3, FALSE))</f>
        <v>C</v>
      </c>
      <c r="M903" s="11" t="str">
        <f>IF(ISBLANK(VLOOKUP(B903, 'SOG&amp;PlusMinus'!$B$7:$E$912, 4, FALSE)), "", VLOOKUP(B903, 'SOG&amp;PlusMinus'!$B$7:$E$912, 4, FALSE))</f>
        <v/>
      </c>
      <c r="N903" s="71">
        <f>VLOOKUP($B903, Paste!$A$3:$H$933, 5, FALSE)</f>
        <v>0</v>
      </c>
      <c r="O903" s="11">
        <f>IF(ISERROR(VLOOKUP(B903, Paste!$AB$3:$AE$2349, 3, FALSE)), "", VLOOKUP(B903, Paste!$AB$3:$AE$2349, 3, FALSE))</f>
        <v>2</v>
      </c>
      <c r="P903" s="11">
        <f>IF(ISERROR(VLOOKUP(B903, Paste!$AB$3:$AC$2343, 2, FALSE)), "", VLOOKUP(B903, Paste!$AB$3:$AC$2343, 2, FALSE))</f>
        <v>3</v>
      </c>
      <c r="Q903" s="11">
        <f>IF(ISERROR(VLOOKUP(B903, Paste!$AB$3:$AE$2349, 4, FALSE)), "", VLOOKUP(B903, Paste!$AB$3:$AE$2349, 4, FALSE))</f>
        <v>6</v>
      </c>
      <c r="R903" s="11" t="str">
        <f>IF(ISERROR(VLOOKUP(B903, Paste!$N$3:$N$250, 1, FALSE)), "", VLOOKUP(B903, Paste!$N$3:$O$250, 2, FALSE))</f>
        <v/>
      </c>
      <c r="S903" s="27">
        <f>VLOOKUP($B903, Paste!$W$3:$Z$10064, IF($H$4="Cap Hit",3, IF($H$4="AAV", 4, 2)), FALSE)</f>
        <v>0.85</v>
      </c>
      <c r="T903" s="11" t="str">
        <f>IF(ISERROR(VLOOKUP(B903, Paste!$Q$3:$Q$245, 1, FALSE)), "", VLOOKUP(B903, Paste!$Q$3:$R$245, 2, FALSE))</f>
        <v/>
      </c>
      <c r="U903" s="18" t="str">
        <f>IF(VLOOKUP(B903, 'Points&amp;Potential'!$B$7:$O$943, 14, FALSE)=0, "", VLOOKUP(B903, 'Points&amp;Potential'!$B$7:$O$943, 14, FALSE))</f>
        <v/>
      </c>
      <c r="V903" s="7" t="str">
        <f>IF(ISERROR(VLOOKUP(B903, Paste!$T$3:$T$1045, 1, FALSE)), "", VLOOKUP(B903, Paste!$T$3:$U$1144, 2, FALSE))</f>
        <v>Y</v>
      </c>
    </row>
    <row r="904" spans="1:22">
      <c r="A904" s="11">
        <v>898</v>
      </c>
      <c r="B904" s="67" t="s">
        <v>928</v>
      </c>
      <c r="C904" s="11">
        <f>VLOOKUP(B904, Paste!$AG$3:$AH$2083, 2, FALSE)</f>
        <v>0</v>
      </c>
      <c r="D904" s="11" t="str">
        <f>VLOOKUP($B904, Paste!$A$3:$H$933, 6, FALSE)</f>
        <v>LD</v>
      </c>
      <c r="E904" s="11">
        <f>IFERROR(VLOOKUP($B904, Paste!$J$3:$L$933, 3, FALSE), "")</f>
        <v>43</v>
      </c>
      <c r="F904" s="11">
        <f>IFERROR(VLOOKUP($B904, Paste!$J$3:$L$933, 2, FALSE), "")</f>
        <v>60</v>
      </c>
      <c r="G904" s="11" t="str">
        <f>VLOOKUP($B904, Paste!$A$3:$H$933, 8, FALSE)</f>
        <v>NYR</v>
      </c>
      <c r="H904" s="71">
        <f>VLOOKUP($B904, Paste!$A$3:$H$933, 2, FALSE)</f>
        <v>3</v>
      </c>
      <c r="I904" s="71">
        <f>VLOOKUP($B904, Paste!$A$3:$H$933, 3, FALSE)</f>
        <v>0.10984162895927604</v>
      </c>
      <c r="J904" s="71">
        <f t="shared" si="14"/>
        <v>0.52455065229072384</v>
      </c>
      <c r="K904" s="71">
        <f>VLOOKUP($B904, Paste!$A$3:$H$933, 4, FALSE)</f>
        <v>0.63439228124999991</v>
      </c>
      <c r="L904" s="11" t="str">
        <f>IF(ISBLANK(VLOOKUP(B904, 'SOG&amp;PlusMinus'!$B$7:$E$912, 3, FALSE)), "", VLOOKUP(B904,'SOG&amp;PlusMinus'!$B$7:$E$912, 3, FALSE))</f>
        <v>C</v>
      </c>
      <c r="M904" s="11" t="str">
        <f>IF(ISBLANK(VLOOKUP(B904, 'SOG&amp;PlusMinus'!$B$7:$E$912, 4, FALSE)), "", VLOOKUP(B904, 'SOG&amp;PlusMinus'!$B$7:$E$912, 4, FALSE))</f>
        <v/>
      </c>
      <c r="N904" s="71">
        <f>VLOOKUP($B904, Paste!$A$3:$H$933, 5, FALSE)</f>
        <v>0.42857142857142855</v>
      </c>
      <c r="O904" s="11">
        <f>IF(ISERROR(VLOOKUP(B904, Paste!$AB$3:$AE$2349, 3, FALSE)), "", VLOOKUP(B904, Paste!$AB$3:$AE$2349, 3, FALSE))</f>
        <v>2</v>
      </c>
      <c r="P904" s="11">
        <f>IF(ISERROR(VLOOKUP(B904, Paste!$AB$3:$AC$2343, 2, FALSE)), "", VLOOKUP(B904, Paste!$AB$3:$AC$2343, 2, FALSE))</f>
        <v>3</v>
      </c>
      <c r="Q904" s="11">
        <f>IF(ISERROR(VLOOKUP(B904, Paste!$AB$3:$AE$2349, 4, FALSE)), "", VLOOKUP(B904, Paste!$AB$3:$AE$2349, 4, FALSE))</f>
        <v>4</v>
      </c>
      <c r="R904" s="11" t="str">
        <f>IF(ISERROR(VLOOKUP(B904, Paste!$N$3:$N$250, 1, FALSE)), "", VLOOKUP(B904, Paste!$N$3:$O$250, 2, FALSE))</f>
        <v/>
      </c>
      <c r="S904" s="27" t="e">
        <f>VLOOKUP($B904, Paste!$W$3:$Z$10064, IF($H$4="Cap Hit",3, IF($H$4="AAV", 4, 2)), FALSE)</f>
        <v>#N/A</v>
      </c>
      <c r="T904" s="11" t="str">
        <f>IF(ISERROR(VLOOKUP(B904, Paste!$Q$3:$Q$245, 1, FALSE)), "", VLOOKUP(B904, Paste!$Q$3:$R$245, 2, FALSE))</f>
        <v/>
      </c>
      <c r="U904" s="18" t="str">
        <f>IF(VLOOKUP(B904, 'Points&amp;Potential'!$B$7:$O$943, 14, FALSE)=0, "", VLOOKUP(B904, 'Points&amp;Potential'!$B$7:$O$943, 14, FALSE))</f>
        <v/>
      </c>
      <c r="V904" s="7" t="str">
        <f>IF(ISERROR(VLOOKUP(B904, Paste!$T$3:$T$1045, 1, FALSE)), "", VLOOKUP(B904, Paste!$T$3:$U$1144, 2, FALSE))</f>
        <v>Y</v>
      </c>
    </row>
    <row r="905" spans="1:22">
      <c r="A905" s="11">
        <v>899</v>
      </c>
      <c r="B905" s="67" t="s">
        <v>929</v>
      </c>
      <c r="C905" s="11">
        <f>VLOOKUP(B905, Paste!$AG$3:$AH$2083, 2, FALSE)</f>
        <v>25.9</v>
      </c>
      <c r="D905" s="11" t="str">
        <f>VLOOKUP($B905, Paste!$A$3:$H$933, 6, FALSE)</f>
        <v>RD</v>
      </c>
      <c r="E905" s="11" t="str">
        <f>IFERROR(VLOOKUP($B905, Paste!$J$3:$L$933, 3, FALSE), "")</f>
        <v/>
      </c>
      <c r="F905" s="11" t="str">
        <f>IFERROR(VLOOKUP($B905, Paste!$J$3:$L$933, 2, FALSE), "")</f>
        <v/>
      </c>
      <c r="G905" s="11" t="str">
        <f>VLOOKUP($B905, Paste!$A$3:$H$933, 8, FALSE)</f>
        <v>EDM</v>
      </c>
      <c r="H905" s="71">
        <f>VLOOKUP($B905, Paste!$A$3:$H$933, 2, FALSE)</f>
        <v>6</v>
      </c>
      <c r="I905" s="71">
        <f>VLOOKUP($B905, Paste!$A$3:$H$933, 3, FALSE)</f>
        <v>0.17565977011494252</v>
      </c>
      <c r="J905" s="71">
        <f t="shared" si="14"/>
        <v>0.35138189655172414</v>
      </c>
      <c r="K905" s="71">
        <f>VLOOKUP($B905, Paste!$A$3:$H$933, 4, FALSE)</f>
        <v>0.52704166666666663</v>
      </c>
      <c r="L905" s="11" t="str">
        <f>IF(ISBLANK(VLOOKUP(B905, 'SOG&amp;PlusMinus'!$B$7:$E$912, 3, FALSE)), "", VLOOKUP(B905,'SOG&amp;PlusMinus'!$B$7:$E$912, 3, FALSE))</f>
        <v>C</v>
      </c>
      <c r="M905" s="11" t="str">
        <f>IF(ISBLANK(VLOOKUP(B905, 'SOG&amp;PlusMinus'!$B$7:$E$912, 4, FALSE)), "", VLOOKUP(B905, 'SOG&amp;PlusMinus'!$B$7:$E$912, 4, FALSE))</f>
        <v/>
      </c>
      <c r="N905" s="71">
        <f>VLOOKUP($B905, Paste!$A$3:$H$933, 5, FALSE)</f>
        <v>2.4137931034482758</v>
      </c>
      <c r="O905" s="11">
        <f>IF(ISERROR(VLOOKUP(B905, Paste!$AB$3:$AE$2349, 3, FALSE)), "", VLOOKUP(B905, Paste!$AB$3:$AE$2349, 3, FALSE))</f>
        <v>3</v>
      </c>
      <c r="P905" s="11">
        <f>IF(ISERROR(VLOOKUP(B905, Paste!$AB$3:$AC$2343, 2, FALSE)), "", VLOOKUP(B905, Paste!$AB$3:$AC$2343, 2, FALSE))</f>
        <v>8</v>
      </c>
      <c r="Q905" s="11">
        <f>IF(ISERROR(VLOOKUP(B905, Paste!$AB$3:$AE$2349, 4, FALSE)), "", VLOOKUP(B905, Paste!$AB$3:$AE$2349, 4, FALSE))</f>
        <v>4</v>
      </c>
      <c r="R905" s="11" t="str">
        <f>IF(ISERROR(VLOOKUP(B905, Paste!$N$3:$N$250, 1, FALSE)), "", VLOOKUP(B905, Paste!$N$3:$O$250, 2, FALSE))</f>
        <v/>
      </c>
      <c r="S905" s="27">
        <f>VLOOKUP($B905, Paste!$W$3:$Z$10064, IF($H$4="Cap Hit",3, IF($H$4="AAV", 4, 2)), FALSE)</f>
        <v>0.77500000000000002</v>
      </c>
      <c r="T905" s="11" t="str">
        <f>IF(ISERROR(VLOOKUP(B905, Paste!$Q$3:$Q$245, 1, FALSE)), "", VLOOKUP(B905, Paste!$Q$3:$R$245, 2, FALSE))</f>
        <v/>
      </c>
      <c r="U905" s="18" t="str">
        <f>IF(VLOOKUP(B905, 'Points&amp;Potential'!$B$7:$O$943, 14, FALSE)=0, "", VLOOKUP(B905, 'Points&amp;Potential'!$B$7:$O$943, 14, FALSE))</f>
        <v/>
      </c>
      <c r="V905" s="7" t="str">
        <f>IF(ISERROR(VLOOKUP(B905, Paste!$T$3:$T$1045, 1, FALSE)), "", VLOOKUP(B905, Paste!$T$3:$U$1144, 2, FALSE))</f>
        <v/>
      </c>
    </row>
    <row r="906" spans="1:22">
      <c r="A906" s="11">
        <v>900</v>
      </c>
      <c r="B906" s="67" t="s">
        <v>930</v>
      </c>
      <c r="C906" s="11">
        <f>VLOOKUP(B906, Paste!$AG$3:$AH$2083, 2, FALSE)</f>
        <v>18.100000000000001</v>
      </c>
      <c r="D906" s="11" t="str">
        <f>VLOOKUP($B906, Paste!$A$3:$H$933, 6, FALSE)</f>
        <v>C</v>
      </c>
      <c r="E906" s="11">
        <f>IFERROR(VLOOKUP($B906, Paste!$J$3:$L$933, 3, FALSE), "")</f>
        <v>62</v>
      </c>
      <c r="F906" s="11">
        <f>IFERROR(VLOOKUP($B906, Paste!$J$3:$L$933, 2, FALSE), "")</f>
        <v>73</v>
      </c>
      <c r="G906" s="11" t="str">
        <f>VLOOKUP($B906, Paste!$A$3:$H$933, 8, FALSE)</f>
        <v>VAN</v>
      </c>
      <c r="H906" s="71">
        <f>VLOOKUP($B906, Paste!$A$3:$H$933, 2, FALSE)</f>
        <v>2</v>
      </c>
      <c r="I906" s="71">
        <f>VLOOKUP($B906, Paste!$A$3:$H$933, 3, FALSE)</f>
        <v>9.3333333333333343E-4</v>
      </c>
      <c r="J906" s="71">
        <f t="shared" si="14"/>
        <v>0.51405447154471551</v>
      </c>
      <c r="K906" s="71">
        <f>VLOOKUP($B906, Paste!$A$3:$H$933, 4, FALSE)</f>
        <v>0.51498780487804885</v>
      </c>
      <c r="L906" s="11" t="str">
        <f>IF(ISBLANK(VLOOKUP(B906, 'SOG&amp;PlusMinus'!$B$7:$E$912, 3, FALSE)), "", VLOOKUP(B906,'SOG&amp;PlusMinus'!$B$7:$E$912, 3, FALSE))</f>
        <v>C</v>
      </c>
      <c r="M906" s="11" t="str">
        <f>IF(ISBLANK(VLOOKUP(B906, 'SOG&amp;PlusMinus'!$B$7:$E$912, 4, FALSE)), "", VLOOKUP(B906, 'SOG&amp;PlusMinus'!$B$7:$E$912, 4, FALSE))</f>
        <v/>
      </c>
      <c r="N906" s="71">
        <f>VLOOKUP($B906, Paste!$A$3:$H$933, 5, FALSE)</f>
        <v>0</v>
      </c>
      <c r="O906" s="11">
        <f>IF(ISERROR(VLOOKUP(B906, Paste!$AB$3:$AE$2349, 3, FALSE)), "", VLOOKUP(B906, Paste!$AB$3:$AE$2349, 3, FALSE))</f>
        <v>2</v>
      </c>
      <c r="P906" s="11">
        <f>IF(ISERROR(VLOOKUP(B906, Paste!$AB$3:$AC$2343, 2, FALSE)), "", VLOOKUP(B906, Paste!$AB$3:$AC$2343, 2, FALSE))</f>
        <v>1</v>
      </c>
      <c r="Q906" s="11">
        <f>IF(ISERROR(VLOOKUP(B906, Paste!$AB$3:$AE$2349, 4, FALSE)), "", VLOOKUP(B906, Paste!$AB$3:$AE$2349, 4, FALSE))</f>
        <v>3</v>
      </c>
      <c r="R906" s="11">
        <f>IF(ISERROR(VLOOKUP(B906, Paste!$N$3:$N$250, 1, FALSE)), "", VLOOKUP(B906, Paste!$N$3:$O$250, 2, FALSE))</f>
        <v>60</v>
      </c>
      <c r="S906" s="27" t="e">
        <f>VLOOKUP($B906, Paste!$W$3:$Z$10064, IF($H$4="Cap Hit",3, IF($H$4="AAV", 4, 2)), FALSE)</f>
        <v>#N/A</v>
      </c>
      <c r="T906" s="11" t="str">
        <f>IF(ISERROR(VLOOKUP(B906, Paste!$Q$3:$Q$245, 1, FALSE)), "", VLOOKUP(B906, Paste!$Q$3:$R$245, 2, FALSE))</f>
        <v/>
      </c>
      <c r="U906" s="18" t="str">
        <f>IF(VLOOKUP(B906, 'Points&amp;Potential'!$B$7:$O$943, 14, FALSE)=0, "", VLOOKUP(B906, 'Points&amp;Potential'!$B$7:$O$943, 14, FALSE))</f>
        <v/>
      </c>
      <c r="V906" s="7" t="str">
        <f>IF(ISERROR(VLOOKUP(B906, Paste!$T$3:$T$1045, 1, FALSE)), "", VLOOKUP(B906, Paste!$T$3:$U$1144, 2, FALSE))</f>
        <v>Y</v>
      </c>
    </row>
    <row r="907" spans="1:22">
      <c r="A907" s="11">
        <v>901</v>
      </c>
      <c r="B907" s="67" t="s">
        <v>931</v>
      </c>
      <c r="C907" s="11">
        <f>VLOOKUP(B907, Paste!$AG$3:$AH$2083, 2, FALSE)</f>
        <v>24.4</v>
      </c>
      <c r="D907" s="11" t="str">
        <f>VLOOKUP($B907, Paste!$A$3:$H$933, 6, FALSE)</f>
        <v>RW</v>
      </c>
      <c r="E907" s="11" t="str">
        <f>IFERROR(VLOOKUP($B907, Paste!$J$3:$L$933, 3, FALSE), "")</f>
        <v/>
      </c>
      <c r="F907" s="11" t="str">
        <f>IFERROR(VLOOKUP($B907, Paste!$J$3:$L$933, 2, FALSE), "")</f>
        <v/>
      </c>
      <c r="G907" s="11" t="str">
        <f>VLOOKUP($B907, Paste!$A$3:$H$933, 8, FALSE)</f>
        <v>TOR</v>
      </c>
      <c r="H907" s="71">
        <f>VLOOKUP($B907, Paste!$A$3:$H$933, 2, FALSE)</f>
        <v>2</v>
      </c>
      <c r="I907" s="71">
        <f>VLOOKUP($B907, Paste!$A$3:$H$933, 3, FALSE)</f>
        <v>4.7288888888888894E-2</v>
      </c>
      <c r="J907" s="71">
        <f t="shared" si="14"/>
        <v>0.44604444444444447</v>
      </c>
      <c r="K907" s="71">
        <f>VLOOKUP($B907, Paste!$A$3:$H$933, 4, FALSE)</f>
        <v>0.49333333333333335</v>
      </c>
      <c r="L907" s="11" t="str">
        <f>IF(ISBLANK(VLOOKUP(B907, 'SOG&amp;PlusMinus'!$B$7:$E$912, 3, FALSE)), "", VLOOKUP(B907,'SOG&amp;PlusMinus'!$B$7:$E$912, 3, FALSE))</f>
        <v>C</v>
      </c>
      <c r="M907" s="11" t="str">
        <f>IF(ISBLANK(VLOOKUP(B907, 'SOG&amp;PlusMinus'!$B$7:$E$912, 4, FALSE)), "", VLOOKUP(B907, 'SOG&amp;PlusMinus'!$B$7:$E$912, 4, FALSE))</f>
        <v/>
      </c>
      <c r="N907" s="71">
        <f>VLOOKUP($B907, Paste!$A$3:$H$933, 5, FALSE)</f>
        <v>0</v>
      </c>
      <c r="O907" s="11">
        <f>IF(ISERROR(VLOOKUP(B907, Paste!$AB$3:$AE$2349, 3, FALSE)), "", VLOOKUP(B907, Paste!$AB$3:$AE$2349, 3, FALSE))</f>
        <v>3</v>
      </c>
      <c r="P907" s="11">
        <f>IF(ISERROR(VLOOKUP(B907, Paste!$AB$3:$AC$2343, 2, FALSE)), "", VLOOKUP(B907, Paste!$AB$3:$AC$2343, 2, FALSE))</f>
        <v>1</v>
      </c>
      <c r="Q907" s="11">
        <f>IF(ISERROR(VLOOKUP(B907, Paste!$AB$3:$AE$2349, 4, FALSE)), "", VLOOKUP(B907, Paste!$AB$3:$AE$2349, 4, FALSE))</f>
        <v>1</v>
      </c>
      <c r="R907" s="11" t="str">
        <f>IF(ISERROR(VLOOKUP(B907, Paste!$N$3:$N$250, 1, FALSE)), "", VLOOKUP(B907, Paste!$N$3:$O$250, 2, FALSE))</f>
        <v/>
      </c>
      <c r="S907" s="27">
        <f>VLOOKUP($B907, Paste!$W$3:$Z$10064, IF($H$4="Cap Hit",3, IF($H$4="AAV", 4, 2)), FALSE)</f>
        <v>0.85</v>
      </c>
      <c r="T907" s="11" t="str">
        <f>IF(ISERROR(VLOOKUP(B907, Paste!$Q$3:$Q$245, 1, FALSE)), "", VLOOKUP(B907, Paste!$Q$3:$R$245, 2, FALSE))</f>
        <v/>
      </c>
      <c r="U907" s="18" t="str">
        <f>IF(VLOOKUP(B907, 'Points&amp;Potential'!$B$7:$O$943, 14, FALSE)=0, "", VLOOKUP(B907, 'Points&amp;Potential'!$B$7:$O$943, 14, FALSE))</f>
        <v/>
      </c>
      <c r="V907" s="7" t="str">
        <f>IF(ISERROR(VLOOKUP(B907, Paste!$T$3:$T$1045, 1, FALSE)), "", VLOOKUP(B907, Paste!$T$3:$U$1144, 2, FALSE))</f>
        <v>Y</v>
      </c>
    </row>
    <row r="908" spans="1:22">
      <c r="A908" s="11">
        <v>902</v>
      </c>
      <c r="B908" s="67" t="s">
        <v>932</v>
      </c>
      <c r="C908" s="11">
        <f>VLOOKUP(B908, Paste!$AG$3:$AH$2083, 2, FALSE)</f>
        <v>28.6</v>
      </c>
      <c r="D908" s="11" t="str">
        <f>VLOOKUP($B908, Paste!$A$3:$H$933, 6, FALSE)</f>
        <v>RW</v>
      </c>
      <c r="E908" s="11" t="str">
        <f>IFERROR(VLOOKUP($B908, Paste!$J$3:$L$933, 3, FALSE), "")</f>
        <v/>
      </c>
      <c r="F908" s="11" t="str">
        <f>IFERROR(VLOOKUP($B908, Paste!$J$3:$L$933, 2, FALSE), "")</f>
        <v/>
      </c>
      <c r="G908" s="11" t="str">
        <f>VLOOKUP($B908, Paste!$A$3:$H$933, 8, FALSE)</f>
        <v>WPG</v>
      </c>
      <c r="H908" s="71">
        <f>VLOOKUP($B908, Paste!$A$3:$H$933, 2, FALSE)</f>
        <v>2</v>
      </c>
      <c r="I908" s="71">
        <f>VLOOKUP($B908, Paste!$A$3:$H$933, 3, FALSE)</f>
        <v>8.9348659003831404E-2</v>
      </c>
      <c r="J908" s="71">
        <f t="shared" si="14"/>
        <v>0.36190134099616855</v>
      </c>
      <c r="K908" s="71">
        <f>VLOOKUP($B908, Paste!$A$3:$H$933, 4, FALSE)</f>
        <v>0.45124999999999998</v>
      </c>
      <c r="L908" s="11" t="str">
        <f>IF(ISBLANK(VLOOKUP(B908, 'SOG&amp;PlusMinus'!$B$7:$E$912, 3, FALSE)), "", VLOOKUP(B908,'SOG&amp;PlusMinus'!$B$7:$E$912, 3, FALSE))</f>
        <v>C</v>
      </c>
      <c r="M908" s="11" t="str">
        <f>IF(ISBLANK(VLOOKUP(B908, 'SOG&amp;PlusMinus'!$B$7:$E$912, 4, FALSE)), "", VLOOKUP(B908, 'SOG&amp;PlusMinus'!$B$7:$E$912, 4, FALSE))</f>
        <v/>
      </c>
      <c r="N908" s="71">
        <f>VLOOKUP($B908, Paste!$A$3:$H$933, 5, FALSE)</f>
        <v>0.17910447761194029</v>
      </c>
      <c r="O908" s="11">
        <f>IF(ISERROR(VLOOKUP(B908, Paste!$AB$3:$AE$2349, 3, FALSE)), "", VLOOKUP(B908, Paste!$AB$3:$AE$2349, 3, FALSE))</f>
        <v>4</v>
      </c>
      <c r="P908" s="11">
        <f>IF(ISERROR(VLOOKUP(B908, Paste!$AB$3:$AC$2343, 2, FALSE)), "", VLOOKUP(B908, Paste!$AB$3:$AC$2343, 2, FALSE))</f>
        <v>1</v>
      </c>
      <c r="Q908" s="11">
        <f>IF(ISERROR(VLOOKUP(B908, Paste!$AB$3:$AE$2349, 4, FALSE)), "", VLOOKUP(B908, Paste!$AB$3:$AE$2349, 4, FALSE))</f>
        <v>1</v>
      </c>
      <c r="R908" s="11" t="str">
        <f>IF(ISERROR(VLOOKUP(B908, Paste!$N$3:$N$250, 1, FALSE)), "", VLOOKUP(B908, Paste!$N$3:$O$250, 2, FALSE))</f>
        <v/>
      </c>
      <c r="S908" s="27">
        <f>VLOOKUP($B908, Paste!$W$3:$Z$10064, IF($H$4="Cap Hit",3, IF($H$4="AAV", 4, 2)), FALSE)</f>
        <v>0.875</v>
      </c>
      <c r="T908" s="11" t="str">
        <f>IF(ISERROR(VLOOKUP(B908, Paste!$Q$3:$Q$245, 1, FALSE)), "", VLOOKUP(B908, Paste!$Q$3:$R$245, 2, FALSE))</f>
        <v/>
      </c>
      <c r="U908" s="18" t="str">
        <f>IF(VLOOKUP(B908, 'Points&amp;Potential'!$B$7:$O$943, 14, FALSE)=0, "", VLOOKUP(B908, 'Points&amp;Potential'!$B$7:$O$943, 14, FALSE))</f>
        <v/>
      </c>
      <c r="V908" s="7" t="str">
        <f>IF(ISERROR(VLOOKUP(B908, Paste!$T$3:$T$1045, 1, FALSE)), "", VLOOKUP(B908, Paste!$T$3:$U$1144, 2, FALSE))</f>
        <v/>
      </c>
    </row>
    <row r="909" spans="1:22">
      <c r="A909" s="11">
        <v>903</v>
      </c>
      <c r="B909" s="67" t="s">
        <v>933</v>
      </c>
      <c r="C909" s="11">
        <f>VLOOKUP(B909, Paste!$AG$3:$AH$2083, 2, FALSE)</f>
        <v>32.4</v>
      </c>
      <c r="D909" s="11" t="str">
        <f>VLOOKUP($B909, Paste!$A$3:$H$933, 6, FALSE)</f>
        <v>LD</v>
      </c>
      <c r="E909" s="11" t="str">
        <f>IFERROR(VLOOKUP($B909, Paste!$J$3:$L$933, 3, FALSE), "")</f>
        <v/>
      </c>
      <c r="F909" s="11" t="str">
        <f>IFERROR(VLOOKUP($B909, Paste!$J$3:$L$933, 2, FALSE), "")</f>
        <v/>
      </c>
      <c r="G909" s="11" t="str">
        <f>VLOOKUP($B909, Paste!$A$3:$H$933, 8, FALSE)</f>
        <v>TOR</v>
      </c>
      <c r="H909" s="71">
        <f>VLOOKUP($B909, Paste!$A$3:$H$933, 2, FALSE)</f>
        <v>3</v>
      </c>
      <c r="I909" s="71">
        <f>VLOOKUP($B909, Paste!$A$3:$H$933, 3, FALSE)</f>
        <v>0.29916275214147553</v>
      </c>
      <c r="J909" s="71">
        <f t="shared" si="14"/>
        <v>7.6197247858524497E-2</v>
      </c>
      <c r="K909" s="71">
        <f>VLOOKUP($B909, Paste!$A$3:$H$933, 4, FALSE)</f>
        <v>0.37536000000000003</v>
      </c>
      <c r="L909" s="11" t="str">
        <f>IF(ISBLANK(VLOOKUP(B909, 'SOG&amp;PlusMinus'!$B$7:$E$912, 3, FALSE)), "", VLOOKUP(B909,'SOG&amp;PlusMinus'!$B$7:$E$912, 3, FALSE))</f>
        <v>C</v>
      </c>
      <c r="M909" s="11" t="str">
        <f>IF(ISBLANK(VLOOKUP(B909, 'SOG&amp;PlusMinus'!$B$7:$E$912, 4, FALSE)), "", VLOOKUP(B909, 'SOG&amp;PlusMinus'!$B$7:$E$912, 4, FALSE))</f>
        <v/>
      </c>
      <c r="N909" s="71">
        <f>VLOOKUP($B909, Paste!$A$3:$H$933, 5, FALSE)</f>
        <v>2.225806451612903</v>
      </c>
      <c r="O909" s="11">
        <f>IF(ISERROR(VLOOKUP(B909, Paste!$AB$3:$AE$2349, 3, FALSE)), "", VLOOKUP(B909, Paste!$AB$3:$AE$2349, 3, FALSE))</f>
        <v>2</v>
      </c>
      <c r="P909" s="11">
        <f>IF(ISERROR(VLOOKUP(B909, Paste!$AB$3:$AC$2343, 2, FALSE)), "", VLOOKUP(B909, Paste!$AB$3:$AC$2343, 2, FALSE))</f>
        <v>3</v>
      </c>
      <c r="Q909" s="11">
        <f>IF(ISERROR(VLOOKUP(B909, Paste!$AB$3:$AE$2349, 4, FALSE)), "", VLOOKUP(B909, Paste!$AB$3:$AE$2349, 4, FALSE))</f>
        <v>2</v>
      </c>
      <c r="R909" s="11" t="str">
        <f>IF(ISERROR(VLOOKUP(B909, Paste!$N$3:$N$250, 1, FALSE)), "", VLOOKUP(B909, Paste!$N$3:$O$250, 2, FALSE))</f>
        <v/>
      </c>
      <c r="S909" s="27">
        <f>VLOOKUP($B909, Paste!$W$3:$Z$10064, IF($H$4="Cap Hit",3, IF($H$4="AAV", 4, 2)), FALSE)</f>
        <v>0.8125</v>
      </c>
      <c r="T909" s="11" t="str">
        <f>IF(ISERROR(VLOOKUP(B909, Paste!$Q$3:$Q$245, 1, FALSE)), "", VLOOKUP(B909, Paste!$Q$3:$R$245, 2, FALSE))</f>
        <v/>
      </c>
      <c r="U909" s="18" t="str">
        <f>IF(VLOOKUP(B909, 'Points&amp;Potential'!$B$7:$O$943, 14, FALSE)=0, "", VLOOKUP(B909, 'Points&amp;Potential'!$B$7:$O$943, 14, FALSE))</f>
        <v/>
      </c>
      <c r="V909" s="7" t="str">
        <f>IF(ISERROR(VLOOKUP(B909, Paste!$T$3:$T$1045, 1, FALSE)), "", VLOOKUP(B909, Paste!$T$3:$U$1144, 2, FALSE))</f>
        <v/>
      </c>
    </row>
    <row r="910" spans="1:22">
      <c r="A910" s="11">
        <v>904</v>
      </c>
      <c r="B910" s="67" t="s">
        <v>934</v>
      </c>
      <c r="C910" s="11">
        <f>VLOOKUP(B910, Paste!$AG$3:$AH$2083, 2, FALSE)</f>
        <v>30.3</v>
      </c>
      <c r="D910" s="11" t="str">
        <f>VLOOKUP($B910, Paste!$A$3:$H$933, 6, FALSE)</f>
        <v>RW</v>
      </c>
      <c r="E910" s="11" t="str">
        <f>IFERROR(VLOOKUP($B910, Paste!$J$3:$L$933, 3, FALSE), "")</f>
        <v/>
      </c>
      <c r="F910" s="11" t="str">
        <f>IFERROR(VLOOKUP($B910, Paste!$J$3:$L$933, 2, FALSE), "")</f>
        <v/>
      </c>
      <c r="G910" s="11" t="str">
        <f>VLOOKUP($B910, Paste!$A$3:$H$933, 8, FALSE)</f>
        <v>OTT</v>
      </c>
      <c r="H910" s="71">
        <f>VLOOKUP($B910, Paste!$A$3:$H$933, 2, FALSE)</f>
        <v>2</v>
      </c>
      <c r="I910" s="71">
        <f>VLOOKUP($B910, Paste!$A$3:$H$933, 3, FALSE)</f>
        <v>4.5500000000000006E-2</v>
      </c>
      <c r="J910" s="71">
        <f t="shared" si="14"/>
        <v>0.27156250000000004</v>
      </c>
      <c r="K910" s="71">
        <f>VLOOKUP($B910, Paste!$A$3:$H$933, 4, FALSE)</f>
        <v>0.31706250000000002</v>
      </c>
      <c r="L910" s="11" t="str">
        <f>IF(ISBLANK(VLOOKUP(B910, 'SOG&amp;PlusMinus'!$B$7:$E$912, 3, FALSE)), "", VLOOKUP(B910,'SOG&amp;PlusMinus'!$B$7:$E$912, 3, FALSE))</f>
        <v>C</v>
      </c>
      <c r="M910" s="11" t="str">
        <f>IF(ISBLANK(VLOOKUP(B910, 'SOG&amp;PlusMinus'!$B$7:$E$912, 4, FALSE)), "", VLOOKUP(B910, 'SOG&amp;PlusMinus'!$B$7:$E$912, 4, FALSE))</f>
        <v/>
      </c>
      <c r="N910" s="71">
        <f>VLOOKUP($B910, Paste!$A$3:$H$933, 5, FALSE)</f>
        <v>1.7777777777777777</v>
      </c>
      <c r="O910" s="11">
        <f>IF(ISERROR(VLOOKUP(B910, Paste!$AB$3:$AE$2349, 3, FALSE)), "", VLOOKUP(B910, Paste!$AB$3:$AE$2349, 3, FALSE))</f>
        <v>6</v>
      </c>
      <c r="P910" s="11">
        <f>IF(ISERROR(VLOOKUP(B910, Paste!$AB$3:$AC$2343, 2, FALSE)), "", VLOOKUP(B910, Paste!$AB$3:$AC$2343, 2, FALSE))</f>
        <v>0</v>
      </c>
      <c r="Q910" s="11">
        <f>IF(ISERROR(VLOOKUP(B910, Paste!$AB$3:$AE$2349, 4, FALSE)), "", VLOOKUP(B910, Paste!$AB$3:$AE$2349, 4, FALSE))</f>
        <v>1</v>
      </c>
      <c r="R910" s="11" t="str">
        <f>IF(ISERROR(VLOOKUP(B910, Paste!$N$3:$N$250, 1, FALSE)), "", VLOOKUP(B910, Paste!$N$3:$O$250, 2, FALSE))</f>
        <v/>
      </c>
      <c r="S910" s="27">
        <f>VLOOKUP($B910, Paste!$W$3:$Z$10064, IF($H$4="Cap Hit",3, IF($H$4="AAV", 4, 2)), FALSE)</f>
        <v>0.77500000000000002</v>
      </c>
      <c r="T910" s="11" t="str">
        <f>IF(ISERROR(VLOOKUP(B910, Paste!$Q$3:$Q$245, 1, FALSE)), "", VLOOKUP(B910, Paste!$Q$3:$R$245, 2, FALSE))</f>
        <v/>
      </c>
      <c r="U910" s="18" t="str">
        <f>IF(VLOOKUP(B910, 'Points&amp;Potential'!$B$7:$O$943, 14, FALSE)=0, "", VLOOKUP(B910, 'Points&amp;Potential'!$B$7:$O$943, 14, FALSE))</f>
        <v/>
      </c>
      <c r="V910" s="7" t="str">
        <f>IF(ISERROR(VLOOKUP(B910, Paste!$T$3:$T$1045, 1, FALSE)), "", VLOOKUP(B910, Paste!$T$3:$U$1144, 2, FALSE))</f>
        <v/>
      </c>
    </row>
    <row r="911" spans="1:22">
      <c r="A911" s="11">
        <v>905</v>
      </c>
      <c r="B911" s="67" t="s">
        <v>935</v>
      </c>
      <c r="C911" s="11">
        <f>VLOOKUP(B911, Paste!$AG$3:$AH$2083, 2, FALSE)</f>
        <v>32.200000000000003</v>
      </c>
      <c r="D911" s="11" t="str">
        <f>VLOOKUP($B911, Paste!$A$3:$H$933, 6, FALSE)</f>
        <v>LW</v>
      </c>
      <c r="E911" s="11" t="str">
        <f>IFERROR(VLOOKUP($B911, Paste!$J$3:$L$933, 3, FALSE), "")</f>
        <v/>
      </c>
      <c r="F911" s="11" t="str">
        <f>IFERROR(VLOOKUP($B911, Paste!$J$3:$L$933, 2, FALSE), "")</f>
        <v/>
      </c>
      <c r="G911" s="11" t="str">
        <f>VLOOKUP($B911, Paste!$A$3:$H$933, 8, FALSE)</f>
        <v>OTT</v>
      </c>
      <c r="H911" s="71">
        <f>VLOOKUP($B911, Paste!$A$3:$H$933, 2, FALSE)</f>
        <v>7</v>
      </c>
      <c r="I911" s="71">
        <f>VLOOKUP($B911, Paste!$A$3:$H$933, 3, FALSE)</f>
        <v>0.12101712009492331</v>
      </c>
      <c r="J911" s="71">
        <f t="shared" si="14"/>
        <v>0.1944495465717434</v>
      </c>
      <c r="K911" s="71">
        <f>VLOOKUP($B911, Paste!$A$3:$H$933, 4, FALSE)</f>
        <v>0.31546666666666673</v>
      </c>
      <c r="L911" s="11" t="str">
        <f>IF(ISBLANK(VLOOKUP(B911, 'SOG&amp;PlusMinus'!$B$7:$E$912, 3, FALSE)), "", VLOOKUP(B911,'SOG&amp;PlusMinus'!$B$7:$E$912, 3, FALSE))</f>
        <v>C</v>
      </c>
      <c r="M911" s="11" t="str">
        <f>IF(ISBLANK(VLOOKUP(B911, 'SOG&amp;PlusMinus'!$B$7:$E$912, 4, FALSE)), "", VLOOKUP(B911, 'SOG&amp;PlusMinus'!$B$7:$E$912, 4, FALSE))</f>
        <v/>
      </c>
      <c r="N911" s="71">
        <f>VLOOKUP($B911, Paste!$A$3:$H$933, 5, FALSE)</f>
        <v>10.379310344827587</v>
      </c>
      <c r="O911" s="11">
        <f>IF(ISERROR(VLOOKUP(B911, Paste!$AB$3:$AE$2349, 3, FALSE)), "", VLOOKUP(B911, Paste!$AB$3:$AE$2349, 3, FALSE))</f>
        <v>8</v>
      </c>
      <c r="P911" s="11">
        <f>IF(ISERROR(VLOOKUP(B911, Paste!$AB$3:$AC$2343, 2, FALSE)), "", VLOOKUP(B911, Paste!$AB$3:$AC$2343, 2, FALSE))</f>
        <v>3</v>
      </c>
      <c r="Q911" s="11">
        <f>IF(ISERROR(VLOOKUP(B911, Paste!$AB$3:$AE$2349, 4, FALSE)), "", VLOOKUP(B911, Paste!$AB$3:$AE$2349, 4, FALSE))</f>
        <v>2</v>
      </c>
      <c r="R911" s="11" t="str">
        <f>IF(ISERROR(VLOOKUP(B911, Paste!$N$3:$N$250, 1, FALSE)), "", VLOOKUP(B911, Paste!$N$3:$O$250, 2, FALSE))</f>
        <v/>
      </c>
      <c r="S911" s="27">
        <f>VLOOKUP($B911, Paste!$W$3:$Z$10064, IF($H$4="Cap Hit",3, IF($H$4="AAV", 4, 2)), FALSE)</f>
        <v>1.1499999999999999</v>
      </c>
      <c r="T911" s="11" t="str">
        <f>IF(ISERROR(VLOOKUP(B911, Paste!$Q$3:$Q$245, 1, FALSE)), "", VLOOKUP(B911, Paste!$Q$3:$R$245, 2, FALSE))</f>
        <v/>
      </c>
      <c r="U911" s="18" t="str">
        <f>IF(VLOOKUP(B911, 'Points&amp;Potential'!$B$7:$O$943, 14, FALSE)=0, "", VLOOKUP(B911, 'Points&amp;Potential'!$B$7:$O$943, 14, FALSE))</f>
        <v/>
      </c>
      <c r="V911" s="7" t="str">
        <f>IF(ISERROR(VLOOKUP(B911, Paste!$T$3:$T$1045, 1, FALSE)), "", VLOOKUP(B911, Paste!$T$3:$U$1144, 2, FALSE))</f>
        <v/>
      </c>
    </row>
    <row r="912" spans="1:22">
      <c r="A912" s="11">
        <v>906</v>
      </c>
      <c r="B912" s="67" t="s">
        <v>936</v>
      </c>
      <c r="C912" s="11">
        <f>VLOOKUP(B912, Paste!$AG$3:$AH$2083, 2, FALSE)</f>
        <v>24.7</v>
      </c>
      <c r="D912" s="11" t="str">
        <f>VLOOKUP($B912, Paste!$A$3:$H$933, 6, FALSE)</f>
        <v>LD</v>
      </c>
      <c r="E912" s="11" t="str">
        <f>IFERROR(VLOOKUP($B912, Paste!$J$3:$L$933, 3, FALSE), "")</f>
        <v/>
      </c>
      <c r="F912" s="11" t="str">
        <f>IFERROR(VLOOKUP($B912, Paste!$J$3:$L$933, 2, FALSE), "")</f>
        <v/>
      </c>
      <c r="G912" s="11" t="str">
        <f>VLOOKUP($B912, Paste!$A$3:$H$933, 8, FALSE)</f>
        <v>WPG</v>
      </c>
      <c r="H912" s="71">
        <f>VLOOKUP($B912, Paste!$A$3:$H$933, 2, FALSE)</f>
        <v>2</v>
      </c>
      <c r="I912" s="71">
        <f>VLOOKUP($B912, Paste!$A$3:$H$933, 3, FALSE)</f>
        <v>0.21997755331088664</v>
      </c>
      <c r="J912" s="71">
        <f t="shared" si="14"/>
        <v>6.5522446689113389E-2</v>
      </c>
      <c r="K912" s="71">
        <f>VLOOKUP($B912, Paste!$A$3:$H$933, 4, FALSE)</f>
        <v>0.28550000000000003</v>
      </c>
      <c r="L912" s="11" t="str">
        <f>IF(ISBLANK(VLOOKUP(B912, 'SOG&amp;PlusMinus'!$B$7:$E$912, 3, FALSE)), "", VLOOKUP(B912,'SOG&amp;PlusMinus'!$B$7:$E$912, 3, FALSE))</f>
        <v>C</v>
      </c>
      <c r="M912" s="11" t="str">
        <f>IF(ISBLANK(VLOOKUP(B912, 'SOG&amp;PlusMinus'!$B$7:$E$912, 4, FALSE)), "", VLOOKUP(B912, 'SOG&amp;PlusMinus'!$B$7:$E$912, 4, FALSE))</f>
        <v/>
      </c>
      <c r="N912" s="71">
        <f>VLOOKUP($B912, Paste!$A$3:$H$933, 5, FALSE)</f>
        <v>1.6</v>
      </c>
      <c r="O912" s="11">
        <f>IF(ISERROR(VLOOKUP(B912, Paste!$AB$3:$AE$2349, 3, FALSE)), "", VLOOKUP(B912, Paste!$AB$3:$AE$2349, 3, FALSE))</f>
        <v>2</v>
      </c>
      <c r="P912" s="11">
        <f>IF(ISERROR(VLOOKUP(B912, Paste!$AB$3:$AC$2343, 2, FALSE)), "", VLOOKUP(B912, Paste!$AB$3:$AC$2343, 2, FALSE))</f>
        <v>2</v>
      </c>
      <c r="Q912" s="11">
        <f>IF(ISERROR(VLOOKUP(B912, Paste!$AB$3:$AE$2349, 4, FALSE)), "", VLOOKUP(B912, Paste!$AB$3:$AE$2349, 4, FALSE))</f>
        <v>2</v>
      </c>
      <c r="R912" s="11" t="str">
        <f>IF(ISERROR(VLOOKUP(B912, Paste!$N$3:$N$250, 1, FALSE)), "", VLOOKUP(B912, Paste!$N$3:$O$250, 2, FALSE))</f>
        <v/>
      </c>
      <c r="S912" s="27">
        <f>VLOOKUP($B912, Paste!$W$3:$Z$10064, IF($H$4="Cap Hit",3, IF($H$4="AAV", 4, 2)), FALSE)</f>
        <v>0.8125</v>
      </c>
      <c r="T912" s="11" t="str">
        <f>IF(ISERROR(VLOOKUP(B912, Paste!$Q$3:$Q$245, 1, FALSE)), "", VLOOKUP(B912, Paste!$Q$3:$R$245, 2, FALSE))</f>
        <v/>
      </c>
      <c r="U912" s="18" t="str">
        <f>IF(VLOOKUP(B912, 'Points&amp;Potential'!$B$7:$O$943, 14, FALSE)=0, "", VLOOKUP(B912, 'Points&amp;Potential'!$B$7:$O$943, 14, FALSE))</f>
        <v/>
      </c>
      <c r="V912" s="7" t="str">
        <f>IF(ISERROR(VLOOKUP(B912, Paste!$T$3:$T$1045, 1, FALSE)), "", VLOOKUP(B912, Paste!$T$3:$U$1144, 2, FALSE))</f>
        <v/>
      </c>
    </row>
  </sheetData>
  <autoFilter ref="A6:V912" xr:uid="{00000000-0001-0000-0000-000000000000}">
    <sortState xmlns:xlrd2="http://schemas.microsoft.com/office/spreadsheetml/2017/richdata2" ref="A7:V912">
      <sortCondition descending="1" ref="K7:K912"/>
    </sortState>
  </autoFilter>
  <sortState xmlns:xlrd2="http://schemas.microsoft.com/office/spreadsheetml/2017/richdata2" ref="A7:V912">
    <sortCondition descending="1" ref="K7:K912"/>
  </sortState>
  <mergeCells count="1">
    <mergeCell ref="H4:J4"/>
  </mergeCells>
  <conditionalFormatting sqref="A7:A912">
    <cfRule type="expression" dxfId="114" priority="56">
      <formula>$V7="Y"</formula>
    </cfRule>
  </conditionalFormatting>
  <conditionalFormatting sqref="B9:B460">
    <cfRule type="expression" dxfId="113" priority="1">
      <formula>$P9="Y"</formula>
    </cfRule>
    <cfRule type="expression" dxfId="112" priority="2" stopIfTrue="1">
      <formula>$P9="Y"</formula>
    </cfRule>
  </conditionalFormatting>
  <conditionalFormatting sqref="B463:B524">
    <cfRule type="expression" dxfId="111" priority="6">
      <formula>$P463="Y"</formula>
    </cfRule>
    <cfRule type="expression" dxfId="110" priority="7" stopIfTrue="1">
      <formula>$P463="Y"</formula>
    </cfRule>
  </conditionalFormatting>
  <conditionalFormatting sqref="B539:B573">
    <cfRule type="expression" dxfId="109" priority="8">
      <formula>$P539="Y"</formula>
    </cfRule>
    <cfRule type="expression" dxfId="108" priority="9" stopIfTrue="1">
      <formula>$P539="Y"</formula>
    </cfRule>
  </conditionalFormatting>
  <conditionalFormatting sqref="B579:B666">
    <cfRule type="expression" dxfId="107" priority="10">
      <formula>$P579="Y"</formula>
    </cfRule>
    <cfRule type="expression" dxfId="106" priority="11" stopIfTrue="1">
      <formula>$P579="Y"</formula>
    </cfRule>
  </conditionalFormatting>
  <conditionalFormatting sqref="B668:B716">
    <cfRule type="expression" dxfId="105" priority="12">
      <formula>$P668="Y"</formula>
    </cfRule>
    <cfRule type="expression" dxfId="104" priority="13" stopIfTrue="1">
      <formula>$P668="Y"</formula>
    </cfRule>
  </conditionalFormatting>
  <conditionalFormatting sqref="B723:B752">
    <cfRule type="expression" dxfId="103" priority="14">
      <formula>$P723="Y"</formula>
    </cfRule>
    <cfRule type="expression" dxfId="102" priority="15" stopIfTrue="1">
      <formula>$P723="Y"</formula>
    </cfRule>
  </conditionalFormatting>
  <conditionalFormatting sqref="B759:B780">
    <cfRule type="expression" dxfId="101" priority="16">
      <formula>$P759="Y"</formula>
    </cfRule>
    <cfRule type="expression" dxfId="100" priority="17" stopIfTrue="1">
      <formula>$P759="Y"</formula>
    </cfRule>
  </conditionalFormatting>
  <conditionalFormatting sqref="B783:B811">
    <cfRule type="expression" dxfId="99" priority="20">
      <formula>$P783="Y"</formula>
    </cfRule>
  </conditionalFormatting>
  <conditionalFormatting sqref="B783:B880 B891:B910">
    <cfRule type="expression" dxfId="98" priority="23" stopIfTrue="1">
      <formula>$P783="Y"</formula>
    </cfRule>
  </conditionalFormatting>
  <conditionalFormatting sqref="B814:B822">
    <cfRule type="expression" dxfId="97" priority="19">
      <formula>$P814="Y"</formula>
    </cfRule>
  </conditionalFormatting>
  <conditionalFormatting sqref="B825:B827">
    <cfRule type="expression" dxfId="96" priority="22">
      <formula>$P825="Y"</formula>
    </cfRule>
  </conditionalFormatting>
  <conditionalFormatting sqref="B829:B891">
    <cfRule type="expression" dxfId="95" priority="21">
      <formula>$P829="Y"</formula>
    </cfRule>
  </conditionalFormatting>
  <conditionalFormatting sqref="B881:B882">
    <cfRule type="expression" dxfId="94" priority="18" stopIfTrue="1">
      <formula>$P881="Y"</formula>
    </cfRule>
  </conditionalFormatting>
  <conditionalFormatting sqref="B892:B912">
    <cfRule type="expression" dxfId="93" priority="24">
      <formula>$P892="Y"</formula>
    </cfRule>
  </conditionalFormatting>
  <conditionalFormatting sqref="B911:B912">
    <cfRule type="expression" dxfId="92" priority="3" stopIfTrue="1">
      <formula>$P911="Y"</formula>
    </cfRule>
  </conditionalFormatting>
  <conditionalFormatting sqref="C7:C912">
    <cfRule type="expression" dxfId="91" priority="54">
      <formula>$V7="Y"</formula>
    </cfRule>
  </conditionalFormatting>
  <hyperlinks>
    <hyperlink ref="M1" location="Goaltenders!A1" display="Goalies" xr:uid="{00000000-0004-0000-0000-000000000000}"/>
    <hyperlink ref="M2" location="'PIM Hits and BS'!A1" display="PIM/Hits/BS" xr:uid="{00000000-0004-0000-0000-000001000000}"/>
    <hyperlink ref="M3" location="'Points&amp;Potential'!A1" display="Potential" xr:uid="{00000000-0004-0000-0000-000002000000}"/>
    <hyperlink ref="N1" location="'Points&amp;PlusMinus'!A1" display="Plus/Minus &amp; PP" xr:uid="{00000000-0004-0000-0000-000003000000}"/>
    <hyperlink ref="N2" location="'Notes&amp;Info'!A1" display="Help &amp; Info" xr:uid="{00000000-0004-0000-0000-000004000000}"/>
  </hyperlinks>
  <pageMargins left="0.7" right="0.7" top="0.25" bottom="0.25" header="0.05" footer="0.05"/>
  <pageSetup scale="61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P912"/>
  <sheetViews>
    <sheetView topLeftCell="A583" zoomScaleNormal="100" workbookViewId="0">
      <selection activeCell="B601" sqref="B601"/>
    </sheetView>
  </sheetViews>
  <sheetFormatPr defaultColWidth="0" defaultRowHeight="15" customHeight="1" zeroHeight="1"/>
  <cols>
    <col min="1" max="1" width="9.140625" customWidth="1"/>
    <col min="2" max="2" width="21.7109375" bestFit="1" customWidth="1"/>
    <col min="3" max="3" width="7.5703125" bestFit="1" customWidth="1"/>
    <col min="4" max="5" width="7.5703125" customWidth="1"/>
    <col min="6" max="6" width="5.85546875" bestFit="1" customWidth="1"/>
    <col min="7" max="11" width="8" customWidth="1"/>
    <col min="12" max="12" width="7" bestFit="1" customWidth="1"/>
    <col min="13" max="13" width="11.42578125" style="15" customWidth="1"/>
    <col min="14" max="14" width="7.85546875" customWidth="1"/>
    <col min="15" max="15" width="37.140625" customWidth="1"/>
    <col min="16" max="16" width="9.140625" hidden="1" customWidth="1"/>
    <col min="17" max="16384" width="3.5703125" hidden="1"/>
  </cols>
  <sheetData>
    <row r="1" spans="1:16">
      <c r="A1" s="6"/>
      <c r="F1" s="6"/>
      <c r="G1" s="6"/>
      <c r="H1" s="6"/>
      <c r="I1" s="6"/>
      <c r="J1" s="6"/>
      <c r="K1" s="25" t="s">
        <v>0</v>
      </c>
      <c r="L1" s="9"/>
      <c r="M1" s="33" t="s">
        <v>1</v>
      </c>
      <c r="N1" s="34" t="s">
        <v>2</v>
      </c>
      <c r="O1" s="6"/>
    </row>
    <row r="2" spans="1:16">
      <c r="A2" s="6"/>
      <c r="F2" s="6"/>
      <c r="G2" s="6"/>
      <c r="H2" s="8"/>
      <c r="I2" s="8"/>
      <c r="K2" s="6"/>
      <c r="L2" s="9"/>
      <c r="M2" s="33" t="s">
        <v>3</v>
      </c>
      <c r="N2" s="34" t="s">
        <v>4</v>
      </c>
      <c r="O2" s="6"/>
    </row>
    <row r="3" spans="1:16">
      <c r="A3" s="6"/>
      <c r="F3" s="6"/>
      <c r="G3" s="6"/>
      <c r="H3" s="6" t="s">
        <v>937</v>
      </c>
      <c r="I3" s="6"/>
      <c r="J3" s="6"/>
      <c r="K3" s="6"/>
      <c r="L3" s="9"/>
      <c r="M3" s="33" t="s">
        <v>6</v>
      </c>
      <c r="N3" s="33" t="s">
        <v>7</v>
      </c>
      <c r="O3" s="6"/>
    </row>
    <row r="4" spans="1:16">
      <c r="A4" s="6"/>
      <c r="F4" s="6"/>
      <c r="G4" s="6"/>
      <c r="H4" s="72" t="s">
        <v>938</v>
      </c>
      <c r="I4" s="73"/>
      <c r="J4" s="74"/>
      <c r="K4" s="6"/>
      <c r="L4" s="9"/>
      <c r="M4" s="37"/>
      <c r="N4" s="38"/>
      <c r="O4" s="25"/>
    </row>
    <row r="5" spans="1:16">
      <c r="A5" s="6"/>
      <c r="F5" s="6"/>
      <c r="G5" s="6"/>
      <c r="I5" s="6"/>
      <c r="J5" s="6"/>
      <c r="K5" s="6"/>
      <c r="M5" s="14" t="s">
        <v>939</v>
      </c>
      <c r="N5" s="14"/>
      <c r="O5" s="6"/>
    </row>
    <row r="6" spans="1:16" ht="23.25">
      <c r="A6" s="3" t="s">
        <v>16</v>
      </c>
      <c r="B6" s="2" t="s">
        <v>11</v>
      </c>
      <c r="C6" s="2" t="s">
        <v>13</v>
      </c>
      <c r="D6" s="19" t="s">
        <v>21</v>
      </c>
      <c r="E6" s="3" t="s">
        <v>22</v>
      </c>
      <c r="F6" s="2" t="s">
        <v>940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26</v>
      </c>
      <c r="L6" s="4" t="s">
        <v>27</v>
      </c>
      <c r="M6" s="16" t="str">
        <f>IF(H4="2011 - 2012 Cap #","Cap Hit", "Salary")</f>
        <v>Salary</v>
      </c>
      <c r="N6" s="5" t="s">
        <v>28</v>
      </c>
      <c r="O6" s="3" t="s">
        <v>29</v>
      </c>
      <c r="P6" t="s">
        <v>30</v>
      </c>
    </row>
    <row r="7" spans="1:16">
      <c r="A7" s="11" t="str">
        <f t="shared" ref="A7:A70" si="0">F7</f>
        <v>ANA</v>
      </c>
      <c r="B7" s="67" t="s">
        <v>83</v>
      </c>
      <c r="C7" s="11" t="str">
        <f>VLOOKUP($B7, Paste!$A$3:$H$933, 6, FALSE)</f>
        <v>C</v>
      </c>
      <c r="D7" s="11" t="s">
        <v>941</v>
      </c>
      <c r="E7" s="11">
        <v>1</v>
      </c>
      <c r="F7" s="11" t="str">
        <f>VLOOKUP($B7, Paste!$A$3:$H$933, 8, FALSE)</f>
        <v>ANA</v>
      </c>
      <c r="G7" s="71">
        <f>VLOOKUP($B7, Paste!$A$3:$H$933, 2, FALSE)</f>
        <v>72</v>
      </c>
      <c r="H7" s="71">
        <f>VLOOKUP($B7, Paste!$A$3:$H$933, 3, FALSE)</f>
        <v>32.4</v>
      </c>
      <c r="I7" s="71">
        <f t="shared" ref="I7:I70" si="1">J7-H7</f>
        <v>41.737049999999989</v>
      </c>
      <c r="J7" s="71">
        <f>VLOOKUP($B7, Paste!$A$3:$H$933, 4, FALSE)</f>
        <v>74.137049999999988</v>
      </c>
      <c r="K7" s="11">
        <f>VLOOKUP($B7, Paste!$AB$3:$AE$1033, 4, FALSE)</f>
        <v>209</v>
      </c>
      <c r="L7" s="11">
        <f>IF(ISERROR(VLOOKUP(B7, Paste!$N$3:$N$250, 1, FALSE)), "", VLOOKUP(B7, Paste!$N$3:$O$250, 2, FALSE))</f>
        <v>85</v>
      </c>
      <c r="M7" s="27">
        <f>VLOOKUP($B7, Paste!$W$3:$Z$10064, IF($H$4="Cap Hit",3, IF($H$4="AAV", 4, 2)), FALSE)</f>
        <v>18</v>
      </c>
      <c r="N7" s="11" t="str">
        <f>IF(ISERROR(VLOOKUP(B7, Paste!$Q$3:$Q$245, 1, FALSE)), "", VLOOKUP(B7, Paste!$Q$3:$R$245, 2, FALSE))</f>
        <v>Y</v>
      </c>
      <c r="O7" s="18" t="str">
        <f>IF(VLOOKUP(B7, 'Points&amp;Potential'!$B$7:$O$1835, 14, FALSE)=0, "", VLOOKUP(B7, 'Points&amp;Potential'!$B$7:$O$1835, 14, FALSE))</f>
        <v/>
      </c>
      <c r="P7" s="7" t="str">
        <f>IF(ISERROR(VLOOKUP(B7, Paste!$T$3:$T$1045, 1, FALSE)), "", VLOOKUP(B7, Paste!$T$3:$U$1045, 2, FALSE))</f>
        <v/>
      </c>
    </row>
    <row r="8" spans="1:16">
      <c r="A8" s="11" t="str">
        <f t="shared" si="0"/>
        <v>ANA</v>
      </c>
      <c r="B8" s="10" t="s">
        <v>85</v>
      </c>
      <c r="C8" s="11" t="str">
        <f>VLOOKUP($B8, Paste!$A$3:$H$933, 6, FALSE)</f>
        <v>RW</v>
      </c>
      <c r="D8" s="11" t="s">
        <v>941</v>
      </c>
      <c r="E8" s="11">
        <v>1</v>
      </c>
      <c r="F8" s="11" t="str">
        <f>VLOOKUP($B8, Paste!$A$3:$H$933, 8, FALSE)</f>
        <v>ANA</v>
      </c>
      <c r="G8" s="71">
        <f>VLOOKUP($B8, Paste!$A$3:$H$933, 2, FALSE)</f>
        <v>79</v>
      </c>
      <c r="H8" s="71">
        <f>VLOOKUP($B8, Paste!$A$3:$H$933, 3, FALSE)</f>
        <v>41.08</v>
      </c>
      <c r="I8" s="71">
        <f t="shared" si="1"/>
        <v>32.499019999999987</v>
      </c>
      <c r="J8" s="71">
        <f>VLOOKUP($B8, Paste!$A$3:$H$933, 4, FALSE)</f>
        <v>73.579019999999986</v>
      </c>
      <c r="K8" s="11">
        <f>VLOOKUP($B8, Paste!$AB$3:$AE$1033, 4, FALSE)</f>
        <v>316</v>
      </c>
      <c r="L8" s="11" t="str">
        <f>IF(ISERROR(VLOOKUP(B8, Paste!$N$3:$N$250, 1, FALSE)), "", VLOOKUP(B8, Paste!$N$3:$O$250, 2, FALSE))</f>
        <v/>
      </c>
      <c r="M8" s="27" t="e">
        <f>VLOOKUP($B8, Paste!$W$3:$Z$10064, IF($H$4="Cap Hit",3, IF($H$4="AAV", 4, 2)), FALSE)</f>
        <v>#N/A</v>
      </c>
      <c r="N8" s="11" t="str">
        <f>IF(ISERROR(VLOOKUP(B8, Paste!$Q$3:$Q$245, 1, FALSE)), "", VLOOKUP(B8, Paste!$Q$3:$R$245, 2, FALSE))</f>
        <v/>
      </c>
      <c r="O8" s="18" t="str">
        <f>IF(VLOOKUP(B8, 'Points&amp;Potential'!$B$7:$O$1835, 14, FALSE)=0, "", VLOOKUP(B8, 'Points&amp;Potential'!$B$7:$O$1835, 14, FALSE))</f>
        <v/>
      </c>
      <c r="P8" s="7" t="str">
        <f>IF(ISERROR(VLOOKUP(B8, Paste!$T$3:$T$1045, 1, FALSE)), "", VLOOKUP(B8, Paste!$T$3:$U$1045, 2, FALSE))</f>
        <v/>
      </c>
    </row>
    <row r="9" spans="1:16">
      <c r="A9" s="11" t="str">
        <f t="shared" si="0"/>
        <v>ANA</v>
      </c>
      <c r="B9" s="67" t="s">
        <v>95</v>
      </c>
      <c r="C9" s="11" t="str">
        <f>VLOOKUP($B9, Paste!$A$3:$H$933, 6, FALSE)</f>
        <v>RW</v>
      </c>
      <c r="D9" s="11" t="s">
        <v>942</v>
      </c>
      <c r="E9" s="11">
        <v>1</v>
      </c>
      <c r="F9" s="11" t="str">
        <f>VLOOKUP($B9, Paste!$A$3:$H$933, 8, FALSE)</f>
        <v>ANA</v>
      </c>
      <c r="G9" s="71">
        <f>VLOOKUP($B9, Paste!$A$3:$H$933, 2, FALSE)</f>
        <v>84</v>
      </c>
      <c r="H9" s="71">
        <f>VLOOKUP($B9, Paste!$A$3:$H$933, 3, FALSE)</f>
        <v>21.366443976724032</v>
      </c>
      <c r="I9" s="71">
        <f t="shared" si="1"/>
        <v>48.903274773275982</v>
      </c>
      <c r="J9" s="71">
        <f>VLOOKUP($B9, Paste!$A$3:$H$933, 4, FALSE)</f>
        <v>70.26971875000001</v>
      </c>
      <c r="K9" s="11">
        <f>VLOOKUP($B9, Paste!$AB$3:$AE$1033, 4, FALSE)</f>
        <v>210</v>
      </c>
      <c r="L9" s="11" t="str">
        <f>IF(ISERROR(VLOOKUP(B9, Paste!$N$3:$N$250, 1, FALSE)), "", VLOOKUP(B9, Paste!$N$3:$O$250, 2, FALSE))</f>
        <v/>
      </c>
      <c r="M9" s="27">
        <f>VLOOKUP($B9, Paste!$W$3:$Z$10064, IF($H$4="Cap Hit",3, IF($H$4="AAV", 4, 2)), FALSE)</f>
        <v>0.9425</v>
      </c>
      <c r="N9" s="11" t="str">
        <f>IF(ISERROR(VLOOKUP(B9, Paste!$Q$3:$Q$245, 1, FALSE)), "", VLOOKUP(B9, Paste!$Q$3:$R$245, 2, FALSE))</f>
        <v/>
      </c>
      <c r="O9" s="18" t="str">
        <f>IF(VLOOKUP(B9, 'Points&amp;Potential'!$B$7:$O$1835, 14, FALSE)=0, "", VLOOKUP(B9, 'Points&amp;Potential'!$B$7:$O$1835, 14, FALSE))</f>
        <v/>
      </c>
      <c r="P9" s="7" t="str">
        <f>IF(ISERROR(VLOOKUP(B9, Paste!$T$3:$T$1045, 1, FALSE)), "", VLOOKUP(B9, Paste!$T$3:$U$1045, 2, FALSE))</f>
        <v/>
      </c>
    </row>
    <row r="10" spans="1:16">
      <c r="A10" s="11" t="str">
        <f t="shared" si="0"/>
        <v>ANA</v>
      </c>
      <c r="B10" s="67" t="s">
        <v>146</v>
      </c>
      <c r="C10" s="11" t="str">
        <f>VLOOKUP($B10, Paste!$A$3:$H$933, 6, FALSE)</f>
        <v>LD</v>
      </c>
      <c r="D10" s="11" t="s">
        <v>941</v>
      </c>
      <c r="E10" s="11">
        <v>1</v>
      </c>
      <c r="F10" s="11" t="str">
        <f>VLOOKUP($B10, Paste!$A$3:$H$933, 8, FALSE)</f>
        <v>ANA</v>
      </c>
      <c r="G10" s="71">
        <f>VLOOKUP($B10, Paste!$A$3:$H$933, 2, FALSE)</f>
        <v>78</v>
      </c>
      <c r="H10" s="71">
        <f>VLOOKUP($B10, Paste!$A$3:$H$933, 3, FALSE)</f>
        <v>12</v>
      </c>
      <c r="I10" s="71">
        <f t="shared" si="1"/>
        <v>46.289130900000004</v>
      </c>
      <c r="J10" s="71">
        <f>VLOOKUP($B10, Paste!$A$3:$H$933, 4, FALSE)</f>
        <v>58.289130900000004</v>
      </c>
      <c r="K10" s="11">
        <f>VLOOKUP($B10, Paste!$AB$3:$AE$1033, 4, FALSE)</f>
        <v>164</v>
      </c>
      <c r="L10" s="11" t="str">
        <f>IF(ISERROR(VLOOKUP(B10, Paste!$N$3:$N$250, 1, FALSE)), "", VLOOKUP(B10, Paste!$N$3:$O$250, 2, FALSE))</f>
        <v/>
      </c>
      <c r="M10" s="27">
        <f>VLOOKUP($B10, Paste!$W$3:$Z$10064, IF($H$4="Cap Hit",3, IF($H$4="AAV", 4, 2)), FALSE)</f>
        <v>9</v>
      </c>
      <c r="N10" s="11" t="str">
        <f>IF(ISERROR(VLOOKUP(B10, Paste!$Q$3:$Q$245, 1, FALSE)), "", VLOOKUP(B10, Paste!$Q$3:$R$245, 2, FALSE))</f>
        <v/>
      </c>
      <c r="O10" s="18" t="str">
        <f>IF(VLOOKUP(B10, 'Points&amp;Potential'!$B$7:$O$1835, 14, FALSE)=0, "", VLOOKUP(B10, 'Points&amp;Potential'!$B$7:$O$1835, 14, FALSE))</f>
        <v/>
      </c>
      <c r="P10" s="7" t="str">
        <f>IF(ISERROR(VLOOKUP(B10, Paste!$T$3:$T$1045, 1, FALSE)), "", VLOOKUP(B10, Paste!$T$3:$U$1045, 2, FALSE))</f>
        <v/>
      </c>
    </row>
    <row r="11" spans="1:16">
      <c r="A11" s="11" t="str">
        <f t="shared" si="0"/>
        <v>ANA</v>
      </c>
      <c r="B11" s="67" t="s">
        <v>188</v>
      </c>
      <c r="C11" s="11" t="str">
        <f>VLOOKUP($B11, Paste!$A$3:$H$933, 6, FALSE)</f>
        <v>C</v>
      </c>
      <c r="D11" s="11" t="s">
        <v>942</v>
      </c>
      <c r="E11" s="11">
        <v>1</v>
      </c>
      <c r="F11" s="11" t="str">
        <f>VLOOKUP($B11, Paste!$A$3:$H$933, 8, FALSE)</f>
        <v>ANA</v>
      </c>
      <c r="G11" s="71">
        <f>VLOOKUP($B11, Paste!$A$3:$H$933, 2, FALSE)</f>
        <v>72</v>
      </c>
      <c r="H11" s="71">
        <f>VLOOKUP($B11, Paste!$A$3:$H$933, 3, FALSE)</f>
        <v>18.443337503204937</v>
      </c>
      <c r="I11" s="71">
        <f t="shared" si="1"/>
        <v>33.525913746795055</v>
      </c>
      <c r="J11" s="71">
        <f>VLOOKUP($B11, Paste!$A$3:$H$933, 4, FALSE)</f>
        <v>51.969251249999992</v>
      </c>
      <c r="K11" s="11">
        <f>VLOOKUP($B11, Paste!$AB$3:$AE$1033, 4, FALSE)</f>
        <v>137</v>
      </c>
      <c r="L11" s="11" t="str">
        <f>IF(ISERROR(VLOOKUP(B11, Paste!$N$3:$N$250, 1, FALSE)), "", VLOOKUP(B11, Paste!$N$3:$O$250, 2, FALSE))</f>
        <v/>
      </c>
      <c r="M11" s="27">
        <f>VLOOKUP($B11, Paste!$W$3:$Z$10064, IF($H$4="Cap Hit",3, IF($H$4="AAV", 4, 2)), FALSE)</f>
        <v>7</v>
      </c>
      <c r="N11" s="11" t="str">
        <f>IF(ISERROR(VLOOKUP(B11, Paste!$Q$3:$Q$245, 1, FALSE)), "", VLOOKUP(B11, Paste!$Q$3:$R$245, 2, FALSE))</f>
        <v>Y</v>
      </c>
      <c r="O11" s="18" t="str">
        <f>IF(VLOOKUP(B11, 'Points&amp;Potential'!$B$7:$O$1835, 14, FALSE)=0, "", VLOOKUP(B11, 'Points&amp;Potential'!$B$7:$O$1835, 14, FALSE))</f>
        <v/>
      </c>
      <c r="P11" s="7" t="str">
        <f>IF(ISERROR(VLOOKUP(B11, Paste!$T$3:$T$1045, 1, FALSE)), "", VLOOKUP(B11, Paste!$T$3:$U$1045, 2, FALSE))</f>
        <v/>
      </c>
    </row>
    <row r="12" spans="1:16">
      <c r="A12" s="11" t="str">
        <f t="shared" si="0"/>
        <v>ANA</v>
      </c>
      <c r="B12" s="67" t="s">
        <v>247</v>
      </c>
      <c r="C12" s="11" t="str">
        <f>VLOOKUP($B12, Paste!$A$3:$H$933, 6, FALSE)</f>
        <v>LW</v>
      </c>
      <c r="D12" s="11" t="s">
        <v>941</v>
      </c>
      <c r="E12" s="11">
        <v>2</v>
      </c>
      <c r="F12" s="11" t="str">
        <f>VLOOKUP($B12, Paste!$A$3:$H$933, 8, FALSE)</f>
        <v>ANA</v>
      </c>
      <c r="G12" s="71">
        <f>VLOOKUP($B12, Paste!$A$3:$H$933, 2, FALSE)</f>
        <v>77</v>
      </c>
      <c r="H12" s="71">
        <f>VLOOKUP($B12, Paste!$A$3:$H$933, 3, FALSE)</f>
        <v>25.722762987325986</v>
      </c>
      <c r="I12" s="71">
        <f t="shared" si="1"/>
        <v>16.28228342934068</v>
      </c>
      <c r="J12" s="71">
        <f>VLOOKUP($B12, Paste!$A$3:$H$933, 4, FALSE)</f>
        <v>42.005046416666666</v>
      </c>
      <c r="K12" s="11">
        <f>VLOOKUP($B12, Paste!$AB$3:$AE$1033, 4, FALSE)</f>
        <v>154</v>
      </c>
      <c r="L12" s="11" t="str">
        <f>IF(ISERROR(VLOOKUP(B12, Paste!$N$3:$N$250, 1, FALSE)), "", VLOOKUP(B12, Paste!$N$3:$O$250, 2, FALSE))</f>
        <v/>
      </c>
      <c r="M12" s="27">
        <f>VLOOKUP($B12, Paste!$W$3:$Z$10064, IF($H$4="Cap Hit",3, IF($H$4="AAV", 4, 2)), FALSE)</f>
        <v>6.5</v>
      </c>
      <c r="N12" s="11" t="str">
        <f>IF(ISERROR(VLOOKUP(B12, Paste!$Q$3:$Q$245, 1, FALSE)), "", VLOOKUP(B12, Paste!$Q$3:$R$245, 2, FALSE))</f>
        <v/>
      </c>
      <c r="O12" s="18" t="str">
        <f>IF(VLOOKUP(B12, 'Points&amp;Potential'!$B$7:$O$1835, 14, FALSE)=0, "", VLOOKUP(B12, 'Points&amp;Potential'!$B$7:$O$1835, 14, FALSE))</f>
        <v/>
      </c>
      <c r="P12" s="7" t="str">
        <f>IF(ISERROR(VLOOKUP(B12, Paste!$T$3:$T$1045, 1, FALSE)), "", VLOOKUP(B12, Paste!$T$3:$U$1045, 2, FALSE))</f>
        <v/>
      </c>
    </row>
    <row r="13" spans="1:16">
      <c r="A13" s="11" t="str">
        <f t="shared" si="0"/>
        <v>ANA</v>
      </c>
      <c r="B13" s="67" t="s">
        <v>299</v>
      </c>
      <c r="C13" s="11" t="str">
        <f>VLOOKUP($B13, Paste!$A$3:$H$933, 6, FALSE)</f>
        <v>RW</v>
      </c>
      <c r="D13" s="11" t="s">
        <v>943</v>
      </c>
      <c r="E13" s="11">
        <v>2</v>
      </c>
      <c r="F13" s="11" t="str">
        <f>VLOOKUP($B13, Paste!$A$3:$H$933, 8, FALSE)</f>
        <v>ANA</v>
      </c>
      <c r="G13" s="71">
        <f>VLOOKUP($B13, Paste!$A$3:$H$933, 2, FALSE)</f>
        <v>43</v>
      </c>
      <c r="H13" s="71">
        <f>VLOOKUP($B13, Paste!$A$3:$H$933, 3, FALSE)</f>
        <v>12.45125750379148</v>
      </c>
      <c r="I13" s="71">
        <f t="shared" si="1"/>
        <v>23.785245621208524</v>
      </c>
      <c r="J13" s="71">
        <f>VLOOKUP($B13, Paste!$A$3:$H$933, 4, FALSE)</f>
        <v>36.236503125000006</v>
      </c>
      <c r="K13" s="11">
        <f>VLOOKUP($B13, Paste!$AB$3:$AE$1033, 4, FALSE)</f>
        <v>103</v>
      </c>
      <c r="L13" s="11" t="str">
        <f>IF(ISERROR(VLOOKUP(B13, Paste!$N$3:$N$250, 1, FALSE)), "", VLOOKUP(B13, Paste!$N$3:$O$250, 2, FALSE))</f>
        <v/>
      </c>
      <c r="M13" s="27">
        <f>VLOOKUP($B13, Paste!$W$3:$Z$10064, IF($H$4="Cap Hit",3, IF($H$4="AAV", 4, 2)), FALSE)</f>
        <v>7</v>
      </c>
      <c r="N13" s="11" t="str">
        <f>IF(ISERROR(VLOOKUP(B13, Paste!$Q$3:$Q$245, 1, FALSE)), "", VLOOKUP(B13, Paste!$Q$3:$R$245, 2, FALSE))</f>
        <v/>
      </c>
      <c r="O13" s="18" t="str">
        <f>IF(VLOOKUP(B13, 'Points&amp;Potential'!$B$7:$O$1835, 14, FALSE)=0, "", VLOOKUP(B13, 'Points&amp;Potential'!$B$7:$O$1835, 14, FALSE))</f>
        <v/>
      </c>
      <c r="P13" s="7" t="str">
        <f>IF(ISERROR(VLOOKUP(B13, Paste!$T$3:$T$1045, 1, FALSE)), "", VLOOKUP(B13, Paste!$T$3:$U$1045, 2, FALSE))</f>
        <v/>
      </c>
    </row>
    <row r="14" spans="1:16">
      <c r="A14" s="11" t="str">
        <f t="shared" si="0"/>
        <v>ANA</v>
      </c>
      <c r="B14" s="67" t="s">
        <v>350</v>
      </c>
      <c r="C14" s="11" t="str">
        <f>VLOOKUP($B14, Paste!$A$3:$H$933, 6, FALSE)</f>
        <v>C</v>
      </c>
      <c r="D14" s="11" t="s">
        <v>941</v>
      </c>
      <c r="E14" s="11"/>
      <c r="F14" s="11" t="str">
        <f>VLOOKUP($B14, Paste!$A$3:$H$933, 8, FALSE)</f>
        <v>ANA</v>
      </c>
      <c r="G14" s="71">
        <f>VLOOKUP($B14, Paste!$A$3:$H$933, 2, FALSE)</f>
        <v>75.333333333333329</v>
      </c>
      <c r="H14" s="71">
        <f>VLOOKUP($B14, Paste!$A$3:$H$933, 3, FALSE)</f>
        <v>11.750119911745005</v>
      </c>
      <c r="I14" s="71">
        <f t="shared" si="1"/>
        <v>20.332110950523507</v>
      </c>
      <c r="J14" s="71">
        <f>VLOOKUP($B14, Paste!$A$3:$H$933, 4, FALSE)</f>
        <v>32.08223086226851</v>
      </c>
      <c r="K14" s="11">
        <f>VLOOKUP($B14, Paste!$AB$3:$AE$1033, 4, FALSE)</f>
        <v>98</v>
      </c>
      <c r="L14" s="11" t="str">
        <f>IF(ISERROR(VLOOKUP(B14, Paste!$N$3:$N$250, 1, FALSE)), "", VLOOKUP(B14, Paste!$N$3:$O$250, 2, FALSE))</f>
        <v/>
      </c>
      <c r="M14" s="27">
        <f>VLOOKUP($B14, Paste!$W$3:$Z$10064, IF($H$4="Cap Hit",3, IF($H$4="AAV", 4, 2)), FALSE)</f>
        <v>3.75</v>
      </c>
      <c r="N14" s="11" t="str">
        <f>IF(ISERROR(VLOOKUP(B14, Paste!$Q$3:$Q$245, 1, FALSE)), "", VLOOKUP(B14, Paste!$Q$3:$R$245, 2, FALSE))</f>
        <v/>
      </c>
      <c r="O14" s="18" t="str">
        <f>IF(VLOOKUP(B14, 'Points&amp;Potential'!$B$7:$O$1835, 14, FALSE)=0, "", VLOOKUP(B14, 'Points&amp;Potential'!$B$7:$O$1835, 14, FALSE))</f>
        <v/>
      </c>
      <c r="P14" s="7" t="str">
        <f>IF(ISERROR(VLOOKUP(B14, Paste!$T$3:$T$1045, 1, FALSE)), "", VLOOKUP(B14, Paste!$T$3:$U$1045, 2, FALSE))</f>
        <v/>
      </c>
    </row>
    <row r="15" spans="1:16">
      <c r="A15" s="11" t="str">
        <f t="shared" si="0"/>
        <v>ANA</v>
      </c>
      <c r="B15" s="67" t="s">
        <v>359</v>
      </c>
      <c r="C15" s="11" t="str">
        <f>VLOOKUP($B15, Paste!$A$3:$H$933, 6, FALSE)</f>
        <v>LD</v>
      </c>
      <c r="D15" s="11" t="s">
        <v>941</v>
      </c>
      <c r="E15" s="11">
        <v>2</v>
      </c>
      <c r="F15" s="11" t="str">
        <f>VLOOKUP($B15, Paste!$A$3:$H$933, 8, FALSE)</f>
        <v>ANA</v>
      </c>
      <c r="G15" s="71">
        <f>VLOOKUP($B15, Paste!$A$3:$H$933, 2, FALSE)</f>
        <v>76</v>
      </c>
      <c r="H15" s="71">
        <f>VLOOKUP($B15, Paste!$A$3:$H$933, 3, FALSE)</f>
        <v>8</v>
      </c>
      <c r="I15" s="71">
        <f t="shared" si="1"/>
        <v>23.224600000000002</v>
      </c>
      <c r="J15" s="71">
        <f>VLOOKUP($B15, Paste!$A$3:$H$933, 4, FALSE)</f>
        <v>31.224600000000002</v>
      </c>
      <c r="K15" s="11">
        <f>VLOOKUP($B15, Paste!$AB$3:$AE$1033, 4, FALSE)</f>
        <v>106</v>
      </c>
      <c r="L15" s="11">
        <f>IF(ISERROR(VLOOKUP(B15, Paste!$N$3:$N$250, 1, FALSE)), "", VLOOKUP(B15, Paste!$N$3:$O$250, 2, FALSE))</f>
        <v>40</v>
      </c>
      <c r="M15" s="27">
        <f>VLOOKUP($B15, Paste!$W$3:$Z$10064, IF($H$4="Cap Hit",3, IF($H$4="AAV", 4, 2)), FALSE)</f>
        <v>7.2</v>
      </c>
      <c r="N15" s="11" t="str">
        <f>IF(ISERROR(VLOOKUP(B15, Paste!$Q$3:$Q$245, 1, FALSE)), "", VLOOKUP(B15, Paste!$Q$3:$R$245, 2, FALSE))</f>
        <v>Y</v>
      </c>
      <c r="O15" s="18" t="str">
        <f>IF(VLOOKUP(B15, 'Points&amp;Potential'!$B$7:$O$1835, 14, FALSE)=0, "", VLOOKUP(B15, 'Points&amp;Potential'!$B$7:$O$1835, 14, FALSE))</f>
        <v/>
      </c>
      <c r="P15" s="7" t="str">
        <f>IF(ISERROR(VLOOKUP(B15, Paste!$T$3:$T$1045, 1, FALSE)), "", VLOOKUP(B15, Paste!$T$3:$U$1045, 2, FALSE))</f>
        <v/>
      </c>
    </row>
    <row r="16" spans="1:16">
      <c r="A16" s="11" t="str">
        <f t="shared" si="0"/>
        <v>ANA</v>
      </c>
      <c r="B16" s="67" t="s">
        <v>371</v>
      </c>
      <c r="C16" s="11" t="str">
        <f>VLOOKUP($B16, Paste!$A$3:$H$933, 6, FALSE)</f>
        <v>LW</v>
      </c>
      <c r="D16" s="11" t="s">
        <v>941</v>
      </c>
      <c r="E16" s="11">
        <v>2</v>
      </c>
      <c r="F16" s="11" t="str">
        <f>VLOOKUP($B16, Paste!$A$3:$H$933, 8, FALSE)</f>
        <v>ANA</v>
      </c>
      <c r="G16" s="71">
        <f>VLOOKUP($B16, Paste!$A$3:$H$933, 2, FALSE)</f>
        <v>77.666666666666671</v>
      </c>
      <c r="H16" s="71">
        <f>VLOOKUP($B16, Paste!$A$3:$H$933, 3, FALSE)</f>
        <v>17.419435773651671</v>
      </c>
      <c r="I16" s="71">
        <f t="shared" si="1"/>
        <v>12.91879522634833</v>
      </c>
      <c r="J16" s="71">
        <f>VLOOKUP($B16, Paste!$A$3:$H$933, 4, FALSE)</f>
        <v>30.338231</v>
      </c>
      <c r="K16" s="11">
        <f>VLOOKUP($B16, Paste!$AB$3:$AE$1033, 4, FALSE)</f>
        <v>124</v>
      </c>
      <c r="L16" s="11" t="str">
        <f>IF(ISERROR(VLOOKUP(B16, Paste!$N$3:$N$250, 1, FALSE)), "", VLOOKUP(B16, Paste!$N$3:$O$250, 2, FALSE))</f>
        <v/>
      </c>
      <c r="M16" s="27">
        <f>VLOOKUP($B16, Paste!$W$3:$Z$10064, IF($H$4="Cap Hit",3, IF($H$4="AAV", 4, 2)), FALSE)</f>
        <v>6.25</v>
      </c>
      <c r="N16" s="11" t="str">
        <f>IF(ISERROR(VLOOKUP(B16, Paste!$Q$3:$Q$245, 1, FALSE)), "", VLOOKUP(B16, Paste!$Q$3:$R$245, 2, FALSE))</f>
        <v/>
      </c>
      <c r="O16" s="18" t="str">
        <f>IF(VLOOKUP(B16, 'Points&amp;Potential'!$B$7:$O$1835, 14, FALSE)=0, "", VLOOKUP(B16, 'Points&amp;Potential'!$B$7:$O$1835, 14, FALSE))</f>
        <v/>
      </c>
      <c r="P16" s="7" t="str">
        <f>IF(ISERROR(VLOOKUP(B16, Paste!$T$3:$T$1045, 1, FALSE)), "", VLOOKUP(B16, Paste!$T$3:$U$1045, 2, FALSE))</f>
        <v/>
      </c>
    </row>
    <row r="17" spans="1:16">
      <c r="A17" s="11" t="str">
        <f t="shared" si="0"/>
        <v>ANA</v>
      </c>
      <c r="B17" s="10" t="s">
        <v>469</v>
      </c>
      <c r="C17" s="11" t="str">
        <f>VLOOKUP($B17, Paste!$A$3:$H$933, 6, FALSE)</f>
        <v>RW</v>
      </c>
      <c r="D17" s="11" t="s">
        <v>941</v>
      </c>
      <c r="E17" s="11"/>
      <c r="F17" s="11" t="str">
        <f>VLOOKUP($B17, Paste!$A$3:$H$933, 8, FALSE)</f>
        <v>ANA</v>
      </c>
      <c r="G17" s="71">
        <f>VLOOKUP($B17, Paste!$A$3:$H$933, 2, FALSE)</f>
        <v>74.666666666666671</v>
      </c>
      <c r="H17" s="71">
        <f>VLOOKUP($B17, Paste!$A$3:$H$933, 3, FALSE)</f>
        <v>9.9545592143962764</v>
      </c>
      <c r="I17" s="71">
        <f t="shared" si="1"/>
        <v>12.293459118937058</v>
      </c>
      <c r="J17" s="71">
        <f>VLOOKUP($B17, Paste!$A$3:$H$933, 4, FALSE)</f>
        <v>22.248018333333334</v>
      </c>
      <c r="K17" s="11">
        <f>VLOOKUP($B17, Paste!$AB$3:$AE$1033, 4, FALSE)</f>
        <v>82</v>
      </c>
      <c r="L17" s="11" t="str">
        <f>IF(ISERROR(VLOOKUP(B17, Paste!$N$3:$N$250, 1, FALSE)), "", VLOOKUP(B17, Paste!$N$3:$O$250, 2, FALSE))</f>
        <v/>
      </c>
      <c r="M17" s="27">
        <f>VLOOKUP($B17, Paste!$W$3:$Z$10064, IF($H$4="Cap Hit",3, IF($H$4="AAV", 4, 2)), FALSE)</f>
        <v>4.25</v>
      </c>
      <c r="N17" s="11" t="str">
        <f>IF(ISERROR(VLOOKUP(B17, Paste!$Q$3:$Q$245, 1, FALSE)), "", VLOOKUP(B17, Paste!$Q$3:$R$245, 2, FALSE))</f>
        <v/>
      </c>
      <c r="O17" s="18" t="str">
        <f>IF(VLOOKUP(B17, 'Points&amp;Potential'!$B$7:$O$1835, 14, FALSE)=0, "", VLOOKUP(B17, 'Points&amp;Potential'!$B$7:$O$1835, 14, FALSE))</f>
        <v/>
      </c>
      <c r="P17" s="7" t="str">
        <f>IF(ISERROR(VLOOKUP(B17, Paste!$T$3:$T$1045, 1, FALSE)), "", VLOOKUP(B17, Paste!$T$3:$U$1045, 2, FALSE))</f>
        <v/>
      </c>
    </row>
    <row r="18" spans="1:16">
      <c r="A18" s="11" t="str">
        <f t="shared" si="0"/>
        <v>ANA</v>
      </c>
      <c r="B18" s="10" t="s">
        <v>510</v>
      </c>
      <c r="C18" s="11" t="str">
        <f>VLOOKUP($B18, Paste!$A$3:$H$933, 6, FALSE)</f>
        <v>RW</v>
      </c>
      <c r="D18" s="11" t="s">
        <v>942</v>
      </c>
      <c r="E18" s="11">
        <v>2</v>
      </c>
      <c r="F18" s="11" t="str">
        <f>VLOOKUP($B18, Paste!$A$3:$H$933, 8, FALSE)</f>
        <v>ANA</v>
      </c>
      <c r="G18" s="71">
        <f>VLOOKUP($B18, Paste!$A$3:$H$933, 2, FALSE)</f>
        <v>73</v>
      </c>
      <c r="H18" s="71">
        <f>VLOOKUP($B18, Paste!$A$3:$H$933, 3, FALSE)</f>
        <v>12</v>
      </c>
      <c r="I18" s="71">
        <f t="shared" si="1"/>
        <v>7.3161421874999988</v>
      </c>
      <c r="J18" s="71">
        <f>VLOOKUP($B18, Paste!$A$3:$H$933, 4, FALSE)</f>
        <v>19.316142187499999</v>
      </c>
      <c r="K18" s="11">
        <f>VLOOKUP($B18, Paste!$AB$3:$AE$1033, 4, FALSE)</f>
        <v>131</v>
      </c>
      <c r="L18" s="11" t="str">
        <f>IF(ISERROR(VLOOKUP(B18, Paste!$N$3:$N$250, 1, FALSE)), "", VLOOKUP(B18, Paste!$N$3:$O$250, 2, FALSE))</f>
        <v/>
      </c>
      <c r="M18" s="27">
        <f>VLOOKUP($B18, Paste!$W$3:$Z$10064, IF($H$4="Cap Hit",3, IF($H$4="AAV", 4, 2)), FALSE)</f>
        <v>4.5711890000000004</v>
      </c>
      <c r="N18" s="11" t="str">
        <f>IF(ISERROR(VLOOKUP(B18, Paste!$Q$3:$Q$245, 1, FALSE)), "", VLOOKUP(B18, Paste!$Q$3:$R$245, 2, FALSE))</f>
        <v/>
      </c>
      <c r="O18" s="18" t="str">
        <f>IF(VLOOKUP(B18, 'Points&amp;Potential'!$B$7:$O$1835, 14, FALSE)=0, "", VLOOKUP(B18, 'Points&amp;Potential'!$B$7:$O$1835, 14, FALSE))</f>
        <v/>
      </c>
      <c r="P18" s="7" t="str">
        <f>IF(ISERROR(VLOOKUP(B18, Paste!$T$3:$T$1045, 1, FALSE)), "", VLOOKUP(B18, Paste!$T$3:$U$1045, 2, FALSE))</f>
        <v/>
      </c>
    </row>
    <row r="19" spans="1:16">
      <c r="A19" s="11" t="str">
        <f t="shared" si="0"/>
        <v>ANA</v>
      </c>
      <c r="B19" s="67" t="s">
        <v>563</v>
      </c>
      <c r="C19" s="11" t="str">
        <f>VLOOKUP($B19, Paste!$A$3:$H$933, 6, FALSE)</f>
        <v>LD</v>
      </c>
      <c r="D19" s="11" t="s">
        <v>941</v>
      </c>
      <c r="E19" s="11"/>
      <c r="F19" s="11" t="str">
        <f>VLOOKUP($B19, Paste!$A$3:$H$933, 8, FALSE)</f>
        <v>ANA</v>
      </c>
      <c r="G19" s="71">
        <f>VLOOKUP($B19, Paste!$A$3:$H$933, 2, FALSE)</f>
        <v>70</v>
      </c>
      <c r="H19" s="71">
        <f>VLOOKUP($B19, Paste!$A$3:$H$933, 3, FALSE)</f>
        <v>4.9217777777777778</v>
      </c>
      <c r="I19" s="71">
        <f t="shared" si="1"/>
        <v>11.475722222222224</v>
      </c>
      <c r="J19" s="71">
        <f>VLOOKUP($B19, Paste!$A$3:$H$933, 4, FALSE)</f>
        <v>16.397500000000001</v>
      </c>
      <c r="K19" s="11">
        <f>VLOOKUP($B19, Paste!$AB$3:$AE$1033, 4, FALSE)</f>
        <v>95</v>
      </c>
      <c r="L19" s="11" t="str">
        <f>IF(ISERROR(VLOOKUP(B19, Paste!$N$3:$N$250, 1, FALSE)), "", VLOOKUP(B19, Paste!$N$3:$O$250, 2, FALSE))</f>
        <v/>
      </c>
      <c r="M19" s="27">
        <f>VLOOKUP($B19, Paste!$W$3:$Z$10064, IF($H$4="Cap Hit",3, IF($H$4="AAV", 4, 2)), FALSE)</f>
        <v>0.9</v>
      </c>
      <c r="N19" s="11" t="str">
        <f>IF(ISERROR(VLOOKUP(B19, Paste!$Q$3:$Q$245, 1, FALSE)), "", VLOOKUP(B19, Paste!$Q$3:$R$245, 2, FALSE))</f>
        <v/>
      </c>
      <c r="O19" s="18" t="str">
        <f>IF(VLOOKUP(B19, 'Points&amp;Potential'!$B$7:$O$1835, 14, FALSE)=0, "", VLOOKUP(B19, 'Points&amp;Potential'!$B$7:$O$1835, 14, FALSE))</f>
        <v/>
      </c>
      <c r="P19" s="7" t="str">
        <f>IF(ISERROR(VLOOKUP(B19, Paste!$T$3:$T$1045, 1, FALSE)), "", VLOOKUP(B19, Paste!$T$3:$U$1045, 2, FALSE))</f>
        <v>Y</v>
      </c>
    </row>
    <row r="20" spans="1:16">
      <c r="A20" s="11" t="str">
        <f t="shared" si="0"/>
        <v>ANA</v>
      </c>
      <c r="B20" s="67" t="s">
        <v>572</v>
      </c>
      <c r="C20" s="11" t="str">
        <f>VLOOKUP($B20, Paste!$A$3:$H$933, 6, FALSE)</f>
        <v>RD</v>
      </c>
      <c r="D20" s="11" t="s">
        <v>941</v>
      </c>
      <c r="E20" s="11"/>
      <c r="F20" s="11" t="str">
        <f>VLOOKUP($B20, Paste!$A$3:$H$933, 8, FALSE)</f>
        <v>ANA</v>
      </c>
      <c r="G20" s="71">
        <f>VLOOKUP($B20, Paste!$A$3:$H$933, 2, FALSE)</f>
        <v>69</v>
      </c>
      <c r="H20" s="71">
        <f>VLOOKUP($B20, Paste!$A$3:$H$933, 3, FALSE)</f>
        <v>3.3575015262515264</v>
      </c>
      <c r="I20" s="71">
        <f t="shared" si="1"/>
        <v>12.681419098748476</v>
      </c>
      <c r="J20" s="71">
        <f>VLOOKUP($B20, Paste!$A$3:$H$933, 4, FALSE)</f>
        <v>16.038920625000003</v>
      </c>
      <c r="K20" s="11">
        <f>VLOOKUP($B20, Paste!$AB$3:$AE$1033, 4, FALSE)</f>
        <v>62</v>
      </c>
      <c r="L20" s="11" t="str">
        <f>IF(ISERROR(VLOOKUP(B20, Paste!$N$3:$N$250, 1, FALSE)), "", VLOOKUP(B20, Paste!$N$3:$O$250, 2, FALSE))</f>
        <v/>
      </c>
      <c r="M20" s="27">
        <f>VLOOKUP($B20, Paste!$W$3:$Z$10064, IF($H$4="Cap Hit",3, IF($H$4="AAV", 4, 2)), FALSE)</f>
        <v>1.1000000000000001</v>
      </c>
      <c r="N20" s="11" t="str">
        <f>IF(ISERROR(VLOOKUP(B20, Paste!$Q$3:$Q$245, 1, FALSE)), "", VLOOKUP(B20, Paste!$Q$3:$R$245, 2, FALSE))</f>
        <v/>
      </c>
      <c r="O20" s="18" t="str">
        <f>IF(VLOOKUP(B20, 'Points&amp;Potential'!$B$7:$O$1835, 14, FALSE)=0, "", VLOOKUP(B20, 'Points&amp;Potential'!$B$7:$O$1835, 14, FALSE))</f>
        <v/>
      </c>
      <c r="P20" s="7" t="str">
        <f>IF(ISERROR(VLOOKUP(B20, Paste!$T$3:$T$1045, 1, FALSE)), "", VLOOKUP(B20, Paste!$T$3:$U$1045, 2, FALSE))</f>
        <v/>
      </c>
    </row>
    <row r="21" spans="1:16">
      <c r="A21" s="11" t="str">
        <f t="shared" si="0"/>
        <v>ANA</v>
      </c>
      <c r="B21" s="67" t="s">
        <v>601</v>
      </c>
      <c r="C21" s="11" t="str">
        <f>VLOOKUP($B21, Paste!$A$3:$H$933, 6, FALSE)</f>
        <v>RD</v>
      </c>
      <c r="D21" s="11" t="s">
        <v>941</v>
      </c>
      <c r="E21" s="11"/>
      <c r="F21" s="11" t="str">
        <f>VLOOKUP($B21, Paste!$A$3:$H$933, 8, FALSE)</f>
        <v>ANA</v>
      </c>
      <c r="G21" s="71">
        <f>VLOOKUP($B21, Paste!$A$3:$H$933, 2, FALSE)</f>
        <v>72</v>
      </c>
      <c r="H21" s="71">
        <f>VLOOKUP($B21, Paste!$A$3:$H$933, 3, FALSE)</f>
        <v>3.1844830665842627</v>
      </c>
      <c r="I21" s="71">
        <f t="shared" si="1"/>
        <v>11.397443383415737</v>
      </c>
      <c r="J21" s="71">
        <f>VLOOKUP($B21, Paste!$A$3:$H$933, 4, FALSE)</f>
        <v>14.581926450000001</v>
      </c>
      <c r="K21" s="11">
        <f>VLOOKUP($B21, Paste!$AB$3:$AE$1033, 4, FALSE)</f>
        <v>58</v>
      </c>
      <c r="L21" s="11" t="str">
        <f>IF(ISERROR(VLOOKUP(B21, Paste!$N$3:$N$250, 1, FALSE)), "", VLOOKUP(B21, Paste!$N$3:$O$250, 2, FALSE))</f>
        <v/>
      </c>
      <c r="M21" s="27">
        <f>VLOOKUP($B21, Paste!$W$3:$Z$10064, IF($H$4="Cap Hit",3, IF($H$4="AAV", 4, 2)), FALSE)</f>
        <v>2.25</v>
      </c>
      <c r="N21" s="11" t="str">
        <f>IF(ISERROR(VLOOKUP(B21, Paste!$Q$3:$Q$245, 1, FALSE)), "", VLOOKUP(B21, Paste!$Q$3:$R$245, 2, FALSE))</f>
        <v/>
      </c>
      <c r="O21" s="18" t="str">
        <f>IF(VLOOKUP(B21, 'Points&amp;Potential'!$B$7:$O$1835, 14, FALSE)=0, "", VLOOKUP(B21, 'Points&amp;Potential'!$B$7:$O$1835, 14, FALSE))</f>
        <v/>
      </c>
      <c r="P21" s="7" t="str">
        <f>IF(ISERROR(VLOOKUP(B21, Paste!$T$3:$T$1045, 1, FALSE)), "", VLOOKUP(B21, Paste!$T$3:$U$1045, 2, FALSE))</f>
        <v/>
      </c>
    </row>
    <row r="22" spans="1:16">
      <c r="A22" s="11" t="str">
        <f t="shared" si="0"/>
        <v>ANA</v>
      </c>
      <c r="B22" s="67" t="s">
        <v>631</v>
      </c>
      <c r="C22" s="11" t="str">
        <f>VLOOKUP($B22, Paste!$A$3:$H$933, 6, FALSE)</f>
        <v>LW</v>
      </c>
      <c r="D22" s="11" t="s">
        <v>941</v>
      </c>
      <c r="E22" s="11"/>
      <c r="F22" s="11" t="str">
        <f>VLOOKUP($B22, Paste!$A$3:$H$933, 8, FALSE)</f>
        <v>ANA</v>
      </c>
      <c r="G22" s="71">
        <f>VLOOKUP($B22, Paste!$A$3:$H$933, 2, FALSE)</f>
        <v>42</v>
      </c>
      <c r="H22" s="71">
        <f>VLOOKUP($B22, Paste!$A$3:$H$933, 3, FALSE)</f>
        <v>6.5997280929427751</v>
      </c>
      <c r="I22" s="71">
        <f t="shared" si="1"/>
        <v>6.5007719070572252</v>
      </c>
      <c r="J22" s="71">
        <f>VLOOKUP($B22, Paste!$A$3:$H$933, 4, FALSE)</f>
        <v>13.1005</v>
      </c>
      <c r="K22" s="11">
        <f>VLOOKUP($B22, Paste!$AB$3:$AE$1033, 4, FALSE)</f>
        <v>50</v>
      </c>
      <c r="L22" s="11" t="str">
        <f>IF(ISERROR(VLOOKUP(B22, Paste!$N$3:$N$250, 1, FALSE)), "", VLOOKUP(B22, Paste!$N$3:$O$250, 2, FALSE))</f>
        <v/>
      </c>
      <c r="M22" s="27">
        <f>VLOOKUP($B22, Paste!$W$3:$Z$10064, IF($H$4="Cap Hit",3, IF($H$4="AAV", 4, 2)), FALSE)</f>
        <v>0.78749999999999998</v>
      </c>
      <c r="N22" s="11" t="str">
        <f>IF(ISERROR(VLOOKUP(B22, Paste!$Q$3:$Q$245, 1, FALSE)), "", VLOOKUP(B22, Paste!$Q$3:$R$245, 2, FALSE))</f>
        <v/>
      </c>
      <c r="O22" s="18" t="str">
        <f>IF(VLOOKUP(B22, 'Points&amp;Potential'!$B$7:$O$1835, 14, FALSE)=0, "", VLOOKUP(B22, 'Points&amp;Potential'!$B$7:$O$1835, 14, FALSE))</f>
        <v/>
      </c>
      <c r="P22" s="7" t="str">
        <f>IF(ISERROR(VLOOKUP(B22, Paste!$T$3:$T$1045, 1, FALSE)), "", VLOOKUP(B22, Paste!$T$3:$U$1045, 2, FALSE))</f>
        <v/>
      </c>
    </row>
    <row r="23" spans="1:16">
      <c r="A23" s="11" t="str">
        <f t="shared" si="0"/>
        <v>ANA</v>
      </c>
      <c r="B23" s="67" t="s">
        <v>658</v>
      </c>
      <c r="C23" s="11" t="str">
        <f>VLOOKUP($B23, Paste!$A$3:$H$933, 6, FALSE)</f>
        <v>C</v>
      </c>
      <c r="D23" s="11" t="s">
        <v>942</v>
      </c>
      <c r="E23" s="11"/>
      <c r="F23" s="11" t="str">
        <f>VLOOKUP($B23, Paste!$A$3:$H$933, 8, FALSE)</f>
        <v>ANA</v>
      </c>
      <c r="G23" s="71">
        <f>VLOOKUP($B23, Paste!$A$3:$H$933, 2, FALSE)</f>
        <v>77</v>
      </c>
      <c r="H23" s="71">
        <f>VLOOKUP($B23, Paste!$A$3:$H$933, 3, FALSE)</f>
        <v>7.7</v>
      </c>
      <c r="I23" s="71">
        <f t="shared" si="1"/>
        <v>4.0506108231707314</v>
      </c>
      <c r="J23" s="71">
        <f>VLOOKUP($B23, Paste!$A$3:$H$933, 4, FALSE)</f>
        <v>11.750610823170732</v>
      </c>
      <c r="K23" s="11">
        <f>VLOOKUP($B23, Paste!$AB$3:$AE$1033, 4, FALSE)</f>
        <v>85</v>
      </c>
      <c r="L23" s="11" t="str">
        <f>IF(ISERROR(VLOOKUP(B23, Paste!$N$3:$N$250, 1, FALSE)), "", VLOOKUP(B23, Paste!$N$3:$O$250, 2, FALSE))</f>
        <v/>
      </c>
      <c r="M23" s="27">
        <f>VLOOKUP($B23, Paste!$W$3:$Z$10064, IF($H$4="Cap Hit",3, IF($H$4="AAV", 4, 2)), FALSE)</f>
        <v>0.8125</v>
      </c>
      <c r="N23" s="11" t="str">
        <f>IF(ISERROR(VLOOKUP(B23, Paste!$Q$3:$Q$245, 1, FALSE)), "", VLOOKUP(B23, Paste!$Q$3:$R$245, 2, FALSE))</f>
        <v/>
      </c>
      <c r="O23" s="18" t="str">
        <f>IF(VLOOKUP(B23, 'Points&amp;Potential'!$B$7:$O$1835, 14, FALSE)=0, "", VLOOKUP(B23, 'Points&amp;Potential'!$B$7:$O$1835, 14, FALSE))</f>
        <v/>
      </c>
      <c r="P23" s="7" t="str">
        <f>IF(ISERROR(VLOOKUP(B23, Paste!$T$3:$T$1045, 1, FALSE)), "", VLOOKUP(B23, Paste!$T$3:$U$1045, 2, FALSE))</f>
        <v/>
      </c>
    </row>
    <row r="24" spans="1:16">
      <c r="A24" s="11" t="str">
        <f t="shared" si="0"/>
        <v>ANA</v>
      </c>
      <c r="B24" s="67" t="s">
        <v>689</v>
      </c>
      <c r="C24" s="11" t="str">
        <f>VLOOKUP($B24, Paste!$A$3:$H$933, 6, FALSE)</f>
        <v>RD</v>
      </c>
      <c r="D24" s="11" t="s">
        <v>941</v>
      </c>
      <c r="E24" s="11"/>
      <c r="F24" s="11" t="str">
        <f>VLOOKUP($B24, Paste!$A$3:$H$933, 8, FALSE)</f>
        <v>ANA</v>
      </c>
      <c r="G24" s="71">
        <f>VLOOKUP($B24, Paste!$A$3:$H$933, 2, FALSE)</f>
        <v>35</v>
      </c>
      <c r="H24" s="71">
        <f>VLOOKUP($B24, Paste!$A$3:$H$933, 3, FALSE)</f>
        <v>5.25</v>
      </c>
      <c r="I24" s="71">
        <f t="shared" si="1"/>
        <v>4.9145833333333329</v>
      </c>
      <c r="J24" s="71">
        <f>VLOOKUP($B24, Paste!$A$3:$H$933, 4, FALSE)</f>
        <v>10.164583333333333</v>
      </c>
      <c r="K24" s="11">
        <f>VLOOKUP($B24, Paste!$AB$3:$AE$1033, 4, FALSE)</f>
        <v>49</v>
      </c>
      <c r="L24" s="11" t="str">
        <f>IF(ISERROR(VLOOKUP(B24, Paste!$N$3:$N$250, 1, FALSE)), "", VLOOKUP(B24, Paste!$N$3:$O$250, 2, FALSE))</f>
        <v/>
      </c>
      <c r="M24" s="27">
        <f>VLOOKUP($B24, Paste!$W$3:$Z$10064, IF($H$4="Cap Hit",3, IF($H$4="AAV", 4, 2)), FALSE)</f>
        <v>0.86499999999999999</v>
      </c>
      <c r="N24" s="11" t="str">
        <f>IF(ISERROR(VLOOKUP(B24, Paste!$Q$3:$Q$245, 1, FALSE)), "", VLOOKUP(B24, Paste!$Q$3:$R$245, 2, FALSE))</f>
        <v/>
      </c>
      <c r="O24" s="18" t="str">
        <f>IF(VLOOKUP(B24, 'Points&amp;Potential'!$B$7:$O$1835, 14, FALSE)=0, "", VLOOKUP(B24, 'Points&amp;Potential'!$B$7:$O$1835, 14, FALSE))</f>
        <v/>
      </c>
      <c r="P24" s="7" t="str">
        <f>IF(ISERROR(VLOOKUP(B24, Paste!$T$3:$T$1045, 1, FALSE)), "", VLOOKUP(B24, Paste!$T$3:$U$1045, 2, FALSE))</f>
        <v/>
      </c>
    </row>
    <row r="25" spans="1:16">
      <c r="A25" s="11" t="str">
        <f t="shared" si="0"/>
        <v>ANA</v>
      </c>
      <c r="B25" s="67" t="s">
        <v>727</v>
      </c>
      <c r="C25" s="11" t="str">
        <f>VLOOKUP($B25, Paste!$A$3:$H$933, 6, FALSE)</f>
        <v>RD</v>
      </c>
      <c r="D25" s="11" t="s">
        <v>942</v>
      </c>
      <c r="E25" s="11"/>
      <c r="F25" s="11" t="str">
        <f>VLOOKUP($B25, Paste!$A$3:$H$933, 8, FALSE)</f>
        <v>ANA</v>
      </c>
      <c r="G25" s="71">
        <f>VLOOKUP($B25, Paste!$A$3:$H$933, 2, FALSE)</f>
        <v>37</v>
      </c>
      <c r="H25" s="71">
        <f>VLOOKUP($B25, Paste!$A$3:$H$933, 3, FALSE)</f>
        <v>2.7307604653500182</v>
      </c>
      <c r="I25" s="71">
        <f t="shared" si="1"/>
        <v>5.5747867846499819</v>
      </c>
      <c r="J25" s="71">
        <f>VLOOKUP($B25, Paste!$A$3:$H$933, 4, FALSE)</f>
        <v>8.30554725</v>
      </c>
      <c r="K25" s="11">
        <f>VLOOKUP($B25, Paste!$AB$3:$AE$1033, 4, FALSE)</f>
        <v>48</v>
      </c>
      <c r="L25" s="11" t="str">
        <f>IF(ISERROR(VLOOKUP(B25, Paste!$N$3:$N$250, 1, FALSE)), "", VLOOKUP(B25, Paste!$N$3:$O$250, 2, FALSE))</f>
        <v/>
      </c>
      <c r="M25" s="27">
        <f>VLOOKUP($B25, Paste!$W$3:$Z$10064, IF($H$4="Cap Hit",3, IF($H$4="AAV", 4, 2)), FALSE)</f>
        <v>1.1499999999999999</v>
      </c>
      <c r="N25" s="11" t="str">
        <f>IF(ISERROR(VLOOKUP(B25, Paste!$Q$3:$Q$245, 1, FALSE)), "", VLOOKUP(B25, Paste!$Q$3:$R$245, 2, FALSE))</f>
        <v/>
      </c>
      <c r="O25" s="18" t="str">
        <f>IF(VLOOKUP(B25, 'Points&amp;Potential'!$B$7:$O$1835, 14, FALSE)=0, "", VLOOKUP(B25, 'Points&amp;Potential'!$B$7:$O$1835, 14, FALSE))</f>
        <v/>
      </c>
      <c r="P25" s="7" t="str">
        <f>IF(ISERROR(VLOOKUP(B25, Paste!$T$3:$T$1045, 1, FALSE)), "", VLOOKUP(B25, Paste!$T$3:$U$1045, 2, FALSE))</f>
        <v/>
      </c>
    </row>
    <row r="26" spans="1:16">
      <c r="A26" s="11" t="str">
        <f t="shared" si="0"/>
        <v>MTL</v>
      </c>
      <c r="B26" s="67" t="s">
        <v>801</v>
      </c>
      <c r="C26" s="11" t="str">
        <f>VLOOKUP($B26, Paste!$A$3:$H$933, 6, FALSE)</f>
        <v>LW</v>
      </c>
      <c r="D26" s="11" t="s">
        <v>941</v>
      </c>
      <c r="E26" s="11"/>
      <c r="F26" s="11" t="str">
        <f>VLOOKUP($B26, Paste!$A$3:$H$933, 8, FALSE)</f>
        <v>MTL</v>
      </c>
      <c r="G26" s="71">
        <f>VLOOKUP($B26, Paste!$A$3:$H$933, 2, FALSE)</f>
        <v>20</v>
      </c>
      <c r="H26" s="71">
        <f>VLOOKUP($B26, Paste!$A$3:$H$933, 3, FALSE)</f>
        <v>1.6</v>
      </c>
      <c r="I26" s="71">
        <f t="shared" si="1"/>
        <v>2.8835365853658534</v>
      </c>
      <c r="J26" s="71">
        <f>VLOOKUP($B26, Paste!$A$3:$H$933, 4, FALSE)</f>
        <v>4.4835365853658535</v>
      </c>
      <c r="K26" s="11">
        <f>VLOOKUP($B26, Paste!$AB$3:$AE$1033, 4, FALSE)</f>
        <v>40</v>
      </c>
      <c r="L26" s="11" t="str">
        <f>IF(ISERROR(VLOOKUP(B26, Paste!$N$3:$N$250, 1, FALSE)), "", VLOOKUP(B26, Paste!$N$3:$O$250, 2, FALSE))</f>
        <v/>
      </c>
      <c r="M26" s="27" t="e">
        <f>VLOOKUP($B26, Paste!$W$3:$Z$10064, IF($H$4="Cap Hit",3, IF($H$4="AAV", 4, 2)), FALSE)</f>
        <v>#N/A</v>
      </c>
      <c r="N26" s="11" t="str">
        <f>IF(ISERROR(VLOOKUP(B26, Paste!$Q$3:$Q$245, 1, FALSE)), "", VLOOKUP(B26, Paste!$Q$3:$R$245, 2, FALSE))</f>
        <v/>
      </c>
      <c r="O26" s="18" t="str">
        <f>IF(VLOOKUP(B26, 'Points&amp;Potential'!$B$7:$O$1835, 14, FALSE)=0, "", VLOOKUP(B26, 'Points&amp;Potential'!$B$7:$O$1835, 14, FALSE))</f>
        <v/>
      </c>
      <c r="P26" s="7" t="str">
        <f>IF(ISERROR(VLOOKUP(B26, Paste!$T$3:$T$1045, 1, FALSE)), "", VLOOKUP(B26, Paste!$T$3:$U$1045, 2, FALSE))</f>
        <v>Y</v>
      </c>
    </row>
    <row r="27" spans="1:16">
      <c r="A27" s="11" t="str">
        <f t="shared" si="0"/>
        <v>ANA</v>
      </c>
      <c r="B27" s="10" t="s">
        <v>812</v>
      </c>
      <c r="C27" s="11" t="str">
        <f>VLOOKUP($B27, Paste!$A$3:$H$933, 6, FALSE)</f>
        <v>LW</v>
      </c>
      <c r="D27" s="11" t="s">
        <v>941</v>
      </c>
      <c r="E27" s="11"/>
      <c r="F27" s="11" t="str">
        <f>VLOOKUP($B27, Paste!$A$3:$H$933, 8, FALSE)</f>
        <v>ANA</v>
      </c>
      <c r="G27" s="71">
        <f>VLOOKUP($B27, Paste!$A$3:$H$933, 2, FALSE)</f>
        <v>37</v>
      </c>
      <c r="H27" s="71">
        <f>VLOOKUP($B27, Paste!$A$3:$H$933, 3, FALSE)</f>
        <v>2.3099847009365688</v>
      </c>
      <c r="I27" s="71">
        <f t="shared" si="1"/>
        <v>1.6878005490634309</v>
      </c>
      <c r="J27" s="71">
        <f>VLOOKUP($B27, Paste!$A$3:$H$933, 4, FALSE)</f>
        <v>3.9977852499999997</v>
      </c>
      <c r="K27" s="11">
        <f>VLOOKUP($B27, Paste!$AB$3:$AE$1033, 4, FALSE)</f>
        <v>33</v>
      </c>
      <c r="L27" s="11" t="str">
        <f>IF(ISERROR(VLOOKUP(B27, Paste!$N$3:$N$250, 1, FALSE)), "", VLOOKUP(B27, Paste!$N$3:$O$250, 2, FALSE))</f>
        <v/>
      </c>
      <c r="M27" s="27">
        <f>VLOOKUP($B27, Paste!$W$3:$Z$10064, IF($H$4="Cap Hit",3, IF($H$4="AAV", 4, 2)), FALSE)</f>
        <v>1.85</v>
      </c>
      <c r="N27" s="11" t="str">
        <f>IF(ISERROR(VLOOKUP(B27, Paste!$Q$3:$Q$245, 1, FALSE)), "", VLOOKUP(B27, Paste!$Q$3:$R$245, 2, FALSE))</f>
        <v/>
      </c>
      <c r="O27" s="18" t="str">
        <f>IF(VLOOKUP(B27, 'Points&amp;Potential'!$B$7:$O$1835, 14, FALSE)=0, "", VLOOKUP(B27, 'Points&amp;Potential'!$B$7:$O$1835, 14, FALSE))</f>
        <v/>
      </c>
      <c r="P27" s="7" t="str">
        <f>IF(ISERROR(VLOOKUP(B27, Paste!$T$3:$T$1045, 1, FALSE)), "", VLOOKUP(B27, Paste!$T$3:$U$1045, 2, FALSE))</f>
        <v/>
      </c>
    </row>
    <row r="28" spans="1:16">
      <c r="A28" s="11" t="str">
        <f t="shared" si="0"/>
        <v>ANA</v>
      </c>
      <c r="B28" s="67" t="s">
        <v>825</v>
      </c>
      <c r="C28" s="11" t="str">
        <f>VLOOKUP($B28, Paste!$A$3:$H$933, 6, FALSE)</f>
        <v>RW</v>
      </c>
      <c r="D28" s="11" t="s">
        <v>941</v>
      </c>
      <c r="E28" s="11"/>
      <c r="F28" s="11" t="str">
        <f>VLOOKUP($B28, Paste!$A$3:$H$933, 8, FALSE)</f>
        <v>ANA</v>
      </c>
      <c r="G28" s="71">
        <f>VLOOKUP($B28, Paste!$A$3:$H$933, 2, FALSE)</f>
        <v>16.666666666666664</v>
      </c>
      <c r="H28" s="71">
        <f>VLOOKUP($B28, Paste!$A$3:$H$933, 3, FALSE)</f>
        <v>2</v>
      </c>
      <c r="I28" s="71">
        <f t="shared" si="1"/>
        <v>1.5361689814814814</v>
      </c>
      <c r="J28" s="71">
        <f>VLOOKUP($B28, Paste!$A$3:$H$933, 4, FALSE)</f>
        <v>3.5361689814814814</v>
      </c>
      <c r="K28" s="11">
        <f>VLOOKUP($B28, Paste!$AB$3:$AE$1033, 4, FALSE)</f>
        <v>17</v>
      </c>
      <c r="L28" s="11" t="str">
        <f>IF(ISERROR(VLOOKUP(B28, Paste!$N$3:$N$250, 1, FALSE)), "", VLOOKUP(B28, Paste!$N$3:$O$250, 2, FALSE))</f>
        <v/>
      </c>
      <c r="M28" s="27">
        <f>VLOOKUP($B28, Paste!$W$3:$Z$10064, IF($H$4="Cap Hit",3, IF($H$4="AAV", 4, 2)), FALSE)</f>
        <v>0.85</v>
      </c>
      <c r="N28" s="11" t="str">
        <f>IF(ISERROR(VLOOKUP(B28, Paste!$Q$3:$Q$245, 1, FALSE)), "", VLOOKUP(B28, Paste!$Q$3:$R$245, 2, FALSE))</f>
        <v/>
      </c>
      <c r="O28" s="18" t="str">
        <f>IF(VLOOKUP(B28, 'Points&amp;Potential'!$B$7:$O$1835, 14, FALSE)=0, "", VLOOKUP(B28, 'Points&amp;Potential'!$B$7:$O$1835, 14, FALSE))</f>
        <v/>
      </c>
      <c r="P28" s="7" t="str">
        <f>IF(ISERROR(VLOOKUP(B28, Paste!$T$3:$T$1045, 1, FALSE)), "", VLOOKUP(B28, Paste!$T$3:$U$1045, 2, FALSE))</f>
        <v/>
      </c>
    </row>
    <row r="29" spans="1:16">
      <c r="A29" s="11" t="str">
        <f t="shared" si="0"/>
        <v>ANA</v>
      </c>
      <c r="B29" s="67" t="s">
        <v>858</v>
      </c>
      <c r="C29" s="11" t="str">
        <f>VLOOKUP($B29, Paste!$A$3:$H$933, 6, FALSE)</f>
        <v>C</v>
      </c>
      <c r="D29" s="11" t="s">
        <v>941</v>
      </c>
      <c r="E29" s="11"/>
      <c r="F29" s="11" t="str">
        <f>VLOOKUP($B29, Paste!$A$3:$H$933, 8, FALSE)</f>
        <v>ANA</v>
      </c>
      <c r="G29" s="71">
        <f>VLOOKUP($B29, Paste!$A$3:$H$933, 2, FALSE)</f>
        <v>14</v>
      </c>
      <c r="H29" s="71">
        <f>VLOOKUP($B29, Paste!$A$3:$H$933, 3, FALSE)</f>
        <v>0.98000000000000009</v>
      </c>
      <c r="I29" s="71">
        <f t="shared" si="1"/>
        <v>1.2866768292682926</v>
      </c>
      <c r="J29" s="71">
        <f>VLOOKUP($B29, Paste!$A$3:$H$933, 4, FALSE)</f>
        <v>2.2666768292682926</v>
      </c>
      <c r="K29" s="11">
        <f>VLOOKUP($B29, Paste!$AB$3:$AE$1033, 4, FALSE)</f>
        <v>18</v>
      </c>
      <c r="L29" s="11">
        <f>IF(ISERROR(VLOOKUP(B29, Paste!$N$3:$N$250, 1, FALSE)), "", VLOOKUP(B29, Paste!$N$3:$O$250, 2, FALSE))</f>
        <v>45</v>
      </c>
      <c r="M29" s="27">
        <f>VLOOKUP($B29, Paste!$W$3:$Z$10064, IF($H$4="Cap Hit",3, IF($H$4="AAV", 4, 2)), FALSE)</f>
        <v>1.075</v>
      </c>
      <c r="N29" s="11" t="str">
        <f>IF(ISERROR(VLOOKUP(B29, Paste!$Q$3:$Q$245, 1, FALSE)), "", VLOOKUP(B29, Paste!$Q$3:$R$245, 2, FALSE))</f>
        <v/>
      </c>
      <c r="O29" s="18" t="str">
        <f>IF(VLOOKUP(B29, 'Points&amp;Potential'!$B$7:$O$1835, 14, FALSE)=0, "", VLOOKUP(B29, 'Points&amp;Potential'!$B$7:$O$1835, 14, FALSE))</f>
        <v/>
      </c>
      <c r="P29" s="7" t="str">
        <f>IF(ISERROR(VLOOKUP(B29, Paste!$T$3:$T$1045, 1, FALSE)), "", VLOOKUP(B29, Paste!$T$3:$U$1045, 2, FALSE))</f>
        <v>Y</v>
      </c>
    </row>
    <row r="30" spans="1:16">
      <c r="A30" s="11" t="str">
        <f t="shared" si="0"/>
        <v>ANA</v>
      </c>
      <c r="B30" s="67" t="s">
        <v>873</v>
      </c>
      <c r="C30" s="11" t="str">
        <f>VLOOKUP($B30, Paste!$A$3:$H$933, 6, FALSE)</f>
        <v>LD</v>
      </c>
      <c r="D30" s="11" t="s">
        <v>941</v>
      </c>
      <c r="E30" s="11"/>
      <c r="F30" s="11" t="str">
        <f>VLOOKUP($B30, Paste!$A$3:$H$933, 8, FALSE)</f>
        <v>ANA</v>
      </c>
      <c r="G30" s="71">
        <f>VLOOKUP($B30, Paste!$A$3:$H$933, 2, FALSE)</f>
        <v>17</v>
      </c>
      <c r="H30" s="71">
        <f>VLOOKUP($B30, Paste!$A$3:$H$933, 3, FALSE)</f>
        <v>2.5499999999999998</v>
      </c>
      <c r="I30" s="71">
        <f t="shared" si="1"/>
        <v>-0.69269443902439032</v>
      </c>
      <c r="J30" s="71">
        <f>VLOOKUP($B30, Paste!$A$3:$H$933, 4, FALSE)</f>
        <v>1.8573055609756095</v>
      </c>
      <c r="K30" s="11">
        <f>VLOOKUP($B30, Paste!$AB$3:$AE$1033, 4, FALSE)</f>
        <v>15</v>
      </c>
      <c r="L30" s="11" t="str">
        <f>IF(ISERROR(VLOOKUP(B30, Paste!$N$3:$N$250, 1, FALSE)), "", VLOOKUP(B30, Paste!$N$3:$O$250, 2, FALSE))</f>
        <v/>
      </c>
      <c r="M30" s="27">
        <f>VLOOKUP($B30, Paste!$W$3:$Z$10064, IF($H$4="Cap Hit",3, IF($H$4="AAV", 4, 2)), FALSE)</f>
        <v>0.9425</v>
      </c>
      <c r="N30" s="11" t="str">
        <f>IF(ISERROR(VLOOKUP(B30, Paste!$Q$3:$Q$245, 1, FALSE)), "", VLOOKUP(B30, Paste!$Q$3:$R$245, 2, FALSE))</f>
        <v/>
      </c>
      <c r="O30" s="18" t="str">
        <f>IF(VLOOKUP(B30, 'Points&amp;Potential'!$B$7:$O$1835, 14, FALSE)=0, "", VLOOKUP(B30, 'Points&amp;Potential'!$B$7:$O$1835, 14, FALSE))</f>
        <v/>
      </c>
      <c r="P30" s="7" t="str">
        <f>IF(ISERROR(VLOOKUP(B30, Paste!$T$3:$T$1045, 1, FALSE)), "", VLOOKUP(B30, Paste!$T$3:$U$1045, 2, FALSE))</f>
        <v>Y</v>
      </c>
    </row>
    <row r="31" spans="1:16">
      <c r="A31" s="11" t="str">
        <f t="shared" si="0"/>
        <v>ANA</v>
      </c>
      <c r="B31" s="67" t="s">
        <v>890</v>
      </c>
      <c r="C31" s="11" t="str">
        <f>VLOOKUP($B31, Paste!$A$3:$H$933, 6, FALSE)</f>
        <v>C</v>
      </c>
      <c r="D31" s="11" t="s">
        <v>941</v>
      </c>
      <c r="E31" s="11"/>
      <c r="F31" s="11" t="str">
        <f>VLOOKUP($B31, Paste!$A$3:$H$933, 8, FALSE)</f>
        <v>ANA</v>
      </c>
      <c r="G31" s="71">
        <f>VLOOKUP($B31, Paste!$A$3:$H$933, 2, FALSE)</f>
        <v>20</v>
      </c>
      <c r="H31" s="71">
        <f>VLOOKUP($B31, Paste!$A$3:$H$933, 3, FALSE)</f>
        <v>1.6</v>
      </c>
      <c r="I31" s="71">
        <f t="shared" si="1"/>
        <v>-2.1107723577235893E-2</v>
      </c>
      <c r="J31" s="71">
        <f>VLOOKUP($B31, Paste!$A$3:$H$933, 4, FALSE)</f>
        <v>1.5788922764227642</v>
      </c>
      <c r="K31" s="11">
        <f>VLOOKUP($B31, Paste!$AB$3:$AE$1033, 4, FALSE)</f>
        <v>20</v>
      </c>
      <c r="L31" s="11" t="str">
        <f>IF(ISERROR(VLOOKUP(B31, Paste!$N$3:$N$250, 1, FALSE)), "", VLOOKUP(B31, Paste!$N$3:$O$250, 2, FALSE))</f>
        <v/>
      </c>
      <c r="M31" s="27">
        <f>VLOOKUP($B31, Paste!$W$3:$Z$10064, IF($H$4="Cap Hit",3, IF($H$4="AAV", 4, 2)), FALSE)</f>
        <v>0.88666599999999995</v>
      </c>
      <c r="N31" s="11" t="str">
        <f>IF(ISERROR(VLOOKUP(B31, Paste!$Q$3:$Q$245, 1, FALSE)), "", VLOOKUP(B31, Paste!$Q$3:$R$245, 2, FALSE))</f>
        <v/>
      </c>
      <c r="O31" s="18" t="str">
        <f>IF(VLOOKUP(B31, 'Points&amp;Potential'!$B$7:$O$1835, 14, FALSE)=0, "", VLOOKUP(B31, 'Points&amp;Potential'!$B$7:$O$1835, 14, FALSE))</f>
        <v/>
      </c>
      <c r="P31" s="7" t="str">
        <f>IF(ISERROR(VLOOKUP(B31, Paste!$T$3:$T$1045, 1, FALSE)), "", VLOOKUP(B31, Paste!$T$3:$U$1045, 2, FALSE))</f>
        <v>Y</v>
      </c>
    </row>
    <row r="32" spans="1:16">
      <c r="A32" s="11" t="str">
        <f t="shared" si="0"/>
        <v>ANA</v>
      </c>
      <c r="B32" s="67" t="s">
        <v>903</v>
      </c>
      <c r="C32" s="11" t="str">
        <f>VLOOKUP($B32, Paste!$A$3:$H$933, 6, FALSE)</f>
        <v>LD</v>
      </c>
      <c r="D32" s="11" t="s">
        <v>941</v>
      </c>
      <c r="E32" s="11"/>
      <c r="F32" s="11" t="str">
        <f>VLOOKUP($B32, Paste!$A$3:$H$933, 8, FALSE)</f>
        <v>ANA</v>
      </c>
      <c r="G32" s="71">
        <f>VLOOKUP($B32, Paste!$A$3:$H$933, 2, FALSE)</f>
        <v>11</v>
      </c>
      <c r="H32" s="71">
        <f>VLOOKUP($B32, Paste!$A$3:$H$933, 3, FALSE)</f>
        <v>0.74433333333333318</v>
      </c>
      <c r="I32" s="71">
        <f t="shared" si="1"/>
        <v>0.52433333333333343</v>
      </c>
      <c r="J32" s="71">
        <f>VLOOKUP($B32, Paste!$A$3:$H$933, 4, FALSE)</f>
        <v>1.2686666666666666</v>
      </c>
      <c r="K32" s="11">
        <f>VLOOKUP($B32, Paste!$AB$3:$AE$1033, 4, FALSE)</f>
        <v>7</v>
      </c>
      <c r="L32" s="11" t="str">
        <f>IF(ISERROR(VLOOKUP(B32, Paste!$N$3:$N$250, 1, FALSE)), "", VLOOKUP(B32, Paste!$N$3:$O$250, 2, FALSE))</f>
        <v/>
      </c>
      <c r="M32" s="27">
        <f>VLOOKUP($B32, Paste!$W$3:$Z$10064, IF($H$4="Cap Hit",3, IF($H$4="AAV", 4, 2)), FALSE)</f>
        <v>0.85</v>
      </c>
      <c r="N32" s="11" t="str">
        <f>IF(ISERROR(VLOOKUP(B32, Paste!$Q$3:$Q$245, 1, FALSE)), "", VLOOKUP(B32, Paste!$Q$3:$R$245, 2, FALSE))</f>
        <v/>
      </c>
      <c r="O32" s="18" t="str">
        <f>IF(VLOOKUP(B32, 'Points&amp;Potential'!$B$7:$O$1835, 14, FALSE)=0, "", VLOOKUP(B32, 'Points&amp;Potential'!$B$7:$O$1835, 14, FALSE))</f>
        <v/>
      </c>
      <c r="P32" s="7" t="str">
        <f>IF(ISERROR(VLOOKUP(B32, Paste!$T$3:$T$1045, 1, FALSE)), "", VLOOKUP(B32, Paste!$T$3:$U$1045, 2, FALSE))</f>
        <v/>
      </c>
    </row>
    <row r="33" spans="1:16">
      <c r="A33" s="11" t="str">
        <f t="shared" si="0"/>
        <v>BOS</v>
      </c>
      <c r="B33" s="67" t="s">
        <v>38</v>
      </c>
      <c r="C33" s="11" t="str">
        <f>VLOOKUP($B33, Paste!$A$3:$H$933, 6, FALSE)</f>
        <v>RW</v>
      </c>
      <c r="D33" s="11" t="s">
        <v>943</v>
      </c>
      <c r="E33" s="11">
        <v>1</v>
      </c>
      <c r="F33" s="11" t="str">
        <f>VLOOKUP($B33, Paste!$A$3:$H$933, 8, FALSE)</f>
        <v>BOS</v>
      </c>
      <c r="G33" s="71">
        <f>VLOOKUP($B33, Paste!$A$3:$H$933, 2, FALSE)</f>
        <v>82.333333333333329</v>
      </c>
      <c r="H33" s="71">
        <f>VLOOKUP($B33, Paste!$A$3:$H$933, 3, FALSE)</f>
        <v>38.152501099610298</v>
      </c>
      <c r="I33" s="71">
        <f t="shared" si="1"/>
        <v>67.214734900389715</v>
      </c>
      <c r="J33" s="71">
        <f>VLOOKUP($B33, Paste!$A$3:$H$933, 4, FALSE)</f>
        <v>105.36723600000001</v>
      </c>
      <c r="K33" s="11">
        <f>VLOOKUP($B33, Paste!$AB$3:$AE$1033, 4, FALSE)</f>
        <v>296</v>
      </c>
      <c r="L33" s="11" t="str">
        <f>IF(ISERROR(VLOOKUP(B33, Paste!$N$3:$N$250, 1, FALSE)), "", VLOOKUP(B33, Paste!$N$3:$O$250, 2, FALSE))</f>
        <v/>
      </c>
      <c r="M33" s="27">
        <f>VLOOKUP($B33, Paste!$W$3:$Z$10064, IF($H$4="Cap Hit",3, IF($H$4="AAV", 4, 2)), FALSE)</f>
        <v>11.25</v>
      </c>
      <c r="N33" s="11" t="str">
        <f>IF(ISERROR(VLOOKUP(B33, Paste!$Q$3:$Q$245, 1, FALSE)), "", VLOOKUP(B33, Paste!$Q$3:$R$245, 2, FALSE))</f>
        <v/>
      </c>
      <c r="O33" s="18" t="str">
        <f>IF(VLOOKUP(B33, 'Points&amp;Potential'!$B$7:$O$1835, 14, FALSE)=0, "", VLOOKUP(B33, 'Points&amp;Potential'!$B$7:$O$1835, 14, FALSE))</f>
        <v/>
      </c>
      <c r="P33" s="7" t="str">
        <f>IF(ISERROR(VLOOKUP(B33, Paste!$T$3:$T$1045, 1, FALSE)), "", VLOOKUP(B33, Paste!$T$3:$U$1045, 2, FALSE))</f>
        <v/>
      </c>
    </row>
    <row r="34" spans="1:16">
      <c r="A34" s="11" t="str">
        <f t="shared" si="0"/>
        <v>BOS</v>
      </c>
      <c r="B34" s="67" t="s">
        <v>104</v>
      </c>
      <c r="C34" s="11" t="str">
        <f>VLOOKUP($B34, Paste!$A$3:$H$933, 6, FALSE)</f>
        <v>RW</v>
      </c>
      <c r="D34" s="11" t="s">
        <v>941</v>
      </c>
      <c r="E34" s="11">
        <v>1</v>
      </c>
      <c r="F34" s="11" t="str">
        <f>VLOOKUP($B34, Paste!$A$3:$H$933, 8, FALSE)</f>
        <v>BOS</v>
      </c>
      <c r="G34" s="71">
        <f>VLOOKUP($B34, Paste!$A$3:$H$933, 2, FALSE)</f>
        <v>80</v>
      </c>
      <c r="H34" s="71">
        <f>VLOOKUP($B34, Paste!$A$3:$H$933, 3, FALSE)</f>
        <v>35.200000000000003</v>
      </c>
      <c r="I34" s="71">
        <f t="shared" si="1"/>
        <v>33.490011249999995</v>
      </c>
      <c r="J34" s="71">
        <f>VLOOKUP($B34, Paste!$A$3:$H$933, 4, FALSE)</f>
        <v>68.690011249999998</v>
      </c>
      <c r="K34" s="11">
        <f>VLOOKUP($B34, Paste!$AB$3:$AE$1033, 4, FALSE)</f>
        <v>176</v>
      </c>
      <c r="L34" s="11" t="str">
        <f>IF(ISERROR(VLOOKUP(B34, Paste!$N$3:$N$250, 1, FALSE)), "", VLOOKUP(B34, Paste!$N$3:$O$250, 2, FALSE))</f>
        <v/>
      </c>
      <c r="M34" s="27">
        <f>VLOOKUP($B34, Paste!$W$3:$Z$10064, IF($H$4="Cap Hit",3, IF($H$4="AAV", 4, 2)), FALSE)</f>
        <v>5.5</v>
      </c>
      <c r="N34" s="11" t="str">
        <f>IF(ISERROR(VLOOKUP(B34, Paste!$Q$3:$Q$245, 1, FALSE)), "", VLOOKUP(B34, Paste!$Q$3:$R$245, 2, FALSE))</f>
        <v/>
      </c>
      <c r="O34" s="18" t="str">
        <f>IF(VLOOKUP(B34, 'Points&amp;Potential'!$B$7:$O$1835, 14, FALSE)=0, "", VLOOKUP(B34, 'Points&amp;Potential'!$B$7:$O$1835, 14, FALSE))</f>
        <v/>
      </c>
      <c r="P34" s="7" t="str">
        <f>IF(ISERROR(VLOOKUP(B34, Paste!$T$3:$T$1045, 1, FALSE)), "", VLOOKUP(B34, Paste!$T$3:$U$1045, 2, FALSE))</f>
        <v/>
      </c>
    </row>
    <row r="35" spans="1:16">
      <c r="A35" s="11" t="str">
        <f t="shared" si="0"/>
        <v>BOS</v>
      </c>
      <c r="B35" s="67" t="s">
        <v>118</v>
      </c>
      <c r="C35" s="11" t="str">
        <f>VLOOKUP($B35, Paste!$A$3:$H$933, 6, FALSE)</f>
        <v>LW</v>
      </c>
      <c r="D35" s="11" t="s">
        <v>941</v>
      </c>
      <c r="E35" s="11">
        <v>1</v>
      </c>
      <c r="F35" s="11" t="str">
        <f>VLOOKUP($B35, Paste!$A$3:$H$933, 8, FALSE)</f>
        <v>BOS</v>
      </c>
      <c r="G35" s="71">
        <f>VLOOKUP($B35, Paste!$A$3:$H$933, 2, FALSE)</f>
        <v>82.333333333333329</v>
      </c>
      <c r="H35" s="71">
        <f>VLOOKUP($B35, Paste!$A$3:$H$933, 3, FALSE)</f>
        <v>30.463333333333331</v>
      </c>
      <c r="I35" s="71">
        <f t="shared" si="1"/>
        <v>33.000440717592589</v>
      </c>
      <c r="J35" s="71">
        <f>VLOOKUP($B35, Paste!$A$3:$H$933, 4, FALSE)</f>
        <v>63.46377405092592</v>
      </c>
      <c r="K35" s="11">
        <f>VLOOKUP($B35, Paste!$AB$3:$AE$1033, 4, FALSE)</f>
        <v>198</v>
      </c>
      <c r="L35" s="11" t="str">
        <f>IF(ISERROR(VLOOKUP(B35, Paste!$N$3:$N$250, 1, FALSE)), "", VLOOKUP(B35, Paste!$N$3:$O$250, 2, FALSE))</f>
        <v/>
      </c>
      <c r="M35" s="27">
        <f>VLOOKUP($B35, Paste!$W$3:$Z$10064, IF($H$4="Cap Hit",3, IF($H$4="AAV", 4, 2)), FALSE)</f>
        <v>7.7</v>
      </c>
      <c r="N35" s="11" t="str">
        <f>IF(ISERROR(VLOOKUP(B35, Paste!$Q$3:$Q$245, 1, FALSE)), "", VLOOKUP(B35, Paste!$Q$3:$R$245, 2, FALSE))</f>
        <v/>
      </c>
      <c r="O35" s="18" t="str">
        <f>IF(VLOOKUP(B35, 'Points&amp;Potential'!$B$7:$O$1835, 14, FALSE)=0, "", VLOOKUP(B35, 'Points&amp;Potential'!$B$7:$O$1835, 14, FALSE))</f>
        <v/>
      </c>
      <c r="P35" s="7" t="str">
        <f>IF(ISERROR(VLOOKUP(B35, Paste!$T$3:$T$1045, 1, FALSE)), "", VLOOKUP(B35, Paste!$T$3:$U$1045, 2, FALSE))</f>
        <v/>
      </c>
    </row>
    <row r="36" spans="1:16">
      <c r="A36" s="11" t="str">
        <f t="shared" si="0"/>
        <v>BOS</v>
      </c>
      <c r="B36" s="67" t="s">
        <v>120</v>
      </c>
      <c r="C36" s="11" t="str">
        <f>VLOOKUP($B36, Paste!$A$3:$H$933, 6, FALSE)</f>
        <v>C</v>
      </c>
      <c r="D36" s="11" t="s">
        <v>941</v>
      </c>
      <c r="E36" s="11">
        <v>1</v>
      </c>
      <c r="F36" s="11" t="str">
        <f>VLOOKUP($B36, Paste!$A$3:$H$933, 8, FALSE)</f>
        <v>BOS</v>
      </c>
      <c r="G36" s="71">
        <f>VLOOKUP($B36, Paste!$A$3:$H$933, 2, FALSE)</f>
        <v>81.333333333333329</v>
      </c>
      <c r="H36" s="71">
        <f>VLOOKUP($B36, Paste!$A$3:$H$933, 3, FALSE)</f>
        <v>24.4</v>
      </c>
      <c r="I36" s="71">
        <f t="shared" si="1"/>
        <v>37.911703333333335</v>
      </c>
      <c r="J36" s="71">
        <f>VLOOKUP($B36, Paste!$A$3:$H$933, 4, FALSE)</f>
        <v>62.311703333333334</v>
      </c>
      <c r="K36" s="11">
        <f>VLOOKUP($B36, Paste!$AB$3:$AE$1033, 4, FALSE)</f>
        <v>146</v>
      </c>
      <c r="L36" s="11" t="str">
        <f>IF(ISERROR(VLOOKUP(B36, Paste!$N$3:$N$250, 1, FALSE)), "", VLOOKUP(B36, Paste!$N$3:$O$250, 2, FALSE))</f>
        <v/>
      </c>
      <c r="M36" s="27">
        <f>VLOOKUP($B36, Paste!$W$3:$Z$10064, IF($H$4="Cap Hit",3, IF($H$4="AAV", 4, 2)), FALSE)</f>
        <v>4.75</v>
      </c>
      <c r="N36" s="11" t="str">
        <f>IF(ISERROR(VLOOKUP(B36, Paste!$Q$3:$Q$245, 1, FALSE)), "", VLOOKUP(B36, Paste!$Q$3:$R$245, 2, FALSE))</f>
        <v/>
      </c>
      <c r="O36" s="18" t="str">
        <f>IF(VLOOKUP(B36, 'Points&amp;Potential'!$B$7:$O$1835, 14, FALSE)=0, "", VLOOKUP(B36, 'Points&amp;Potential'!$B$7:$O$1835, 14, FALSE))</f>
        <v/>
      </c>
      <c r="P36" s="7" t="str">
        <f>IF(ISERROR(VLOOKUP(B36, Paste!$T$3:$T$1045, 1, FALSE)), "", VLOOKUP(B36, Paste!$T$3:$U$1045, 2, FALSE))</f>
        <v/>
      </c>
    </row>
    <row r="37" spans="1:16">
      <c r="A37" s="11" t="str">
        <f t="shared" si="0"/>
        <v>BOS</v>
      </c>
      <c r="B37" s="67" t="s">
        <v>173</v>
      </c>
      <c r="C37" s="11" t="str">
        <f>VLOOKUP($B37, Paste!$A$3:$H$933, 6, FALSE)</f>
        <v>RD</v>
      </c>
      <c r="D37" s="11" t="s">
        <v>943</v>
      </c>
      <c r="E37" s="11">
        <v>1</v>
      </c>
      <c r="F37" s="11" t="str">
        <f>VLOOKUP($B37, Paste!$A$3:$H$933, 8, FALSE)</f>
        <v>BOS</v>
      </c>
      <c r="G37" s="71">
        <f>VLOOKUP($B37, Paste!$A$3:$H$933, 2, FALSE)</f>
        <v>66.333333333333329</v>
      </c>
      <c r="H37" s="71">
        <f>VLOOKUP($B37, Paste!$A$3:$H$933, 3, FALSE)</f>
        <v>10.141687693785466</v>
      </c>
      <c r="I37" s="71">
        <f t="shared" si="1"/>
        <v>44.263292343029349</v>
      </c>
      <c r="J37" s="71">
        <f>VLOOKUP($B37, Paste!$A$3:$H$933, 4, FALSE)</f>
        <v>54.404980036814813</v>
      </c>
      <c r="K37" s="11">
        <f>VLOOKUP($B37, Paste!$AB$3:$AE$1033, 4, FALSE)</f>
        <v>119</v>
      </c>
      <c r="L37" s="11" t="str">
        <f>IF(ISERROR(VLOOKUP(B37, Paste!$N$3:$N$250, 1, FALSE)), "", VLOOKUP(B37, Paste!$N$3:$O$250, 2, FALSE))</f>
        <v/>
      </c>
      <c r="M37" s="27">
        <f>VLOOKUP($B37, Paste!$W$3:$Z$10064, IF($H$4="Cap Hit",3, IF($H$4="AAV", 4, 2)), FALSE)</f>
        <v>9.5</v>
      </c>
      <c r="N37" s="11" t="str">
        <f>IF(ISERROR(VLOOKUP(B37, Paste!$Q$3:$Q$245, 1, FALSE)), "", VLOOKUP(B37, Paste!$Q$3:$R$245, 2, FALSE))</f>
        <v>Y</v>
      </c>
      <c r="O37" s="18" t="str">
        <f>IF(VLOOKUP(B37, 'Points&amp;Potential'!$B$7:$O$1835, 14, FALSE)=0, "", VLOOKUP(B37, 'Points&amp;Potential'!$B$7:$O$1835, 14, FALSE))</f>
        <v/>
      </c>
      <c r="P37" s="7" t="str">
        <f>IF(ISERROR(VLOOKUP(B37, Paste!$T$3:$T$1045, 1, FALSE)), "", VLOOKUP(B37, Paste!$T$3:$U$1045, 2, FALSE))</f>
        <v/>
      </c>
    </row>
    <row r="38" spans="1:16">
      <c r="A38" s="11" t="str">
        <f t="shared" si="0"/>
        <v>BOS</v>
      </c>
      <c r="B38" s="67" t="s">
        <v>227</v>
      </c>
      <c r="C38" s="11" t="str">
        <f>VLOOKUP($B38, Paste!$A$3:$H$933, 6, FALSE)</f>
        <v>C</v>
      </c>
      <c r="D38" s="11" t="s">
        <v>941</v>
      </c>
      <c r="E38" s="11">
        <v>2</v>
      </c>
      <c r="F38" s="11" t="str">
        <f>VLOOKUP($B38, Paste!$A$3:$H$933, 8, FALSE)</f>
        <v>BOS</v>
      </c>
      <c r="G38" s="71">
        <f>VLOOKUP($B38, Paste!$A$3:$H$933, 2, FALSE)</f>
        <v>77.333333333333329</v>
      </c>
      <c r="H38" s="71">
        <f>VLOOKUP($B38, Paste!$A$3:$H$933, 3, FALSE)</f>
        <v>16.383686029808818</v>
      </c>
      <c r="I38" s="71">
        <f t="shared" si="1"/>
        <v>29.335355303524498</v>
      </c>
      <c r="J38" s="71">
        <f>VLOOKUP($B38, Paste!$A$3:$H$933, 4, FALSE)</f>
        <v>45.719041333333315</v>
      </c>
      <c r="K38" s="11">
        <f>VLOOKUP($B38, Paste!$AB$3:$AE$1033, 4, FALSE)</f>
        <v>139</v>
      </c>
      <c r="L38" s="11" t="str">
        <f>IF(ISERROR(VLOOKUP(B38, Paste!$N$3:$N$250, 1, FALSE)), "", VLOOKUP(B38, Paste!$N$3:$O$250, 2, FALSE))</f>
        <v/>
      </c>
      <c r="M38" s="27">
        <f>VLOOKUP($B38, Paste!$W$3:$Z$10064, IF($H$4="Cap Hit",3, IF($H$4="AAV", 4, 2)), FALSE)</f>
        <v>7.75</v>
      </c>
      <c r="N38" s="11" t="str">
        <f>IF(ISERROR(VLOOKUP(B38, Paste!$Q$3:$Q$245, 1, FALSE)), "", VLOOKUP(B38, Paste!$Q$3:$R$245, 2, FALSE))</f>
        <v/>
      </c>
      <c r="O38" s="18" t="str">
        <f>IF(VLOOKUP(B38, 'Points&amp;Potential'!$B$7:$O$1835, 14, FALSE)=0, "", VLOOKUP(B38, 'Points&amp;Potential'!$B$7:$O$1835, 14, FALSE))</f>
        <v/>
      </c>
      <c r="P38" s="7" t="str">
        <f>IF(ISERROR(VLOOKUP(B38, Paste!$T$3:$T$1045, 1, FALSE)), "", VLOOKUP(B38, Paste!$T$3:$U$1045, 2, FALSE))</f>
        <v/>
      </c>
    </row>
    <row r="39" spans="1:16">
      <c r="A39" s="11" t="str">
        <f t="shared" si="0"/>
        <v>BOS</v>
      </c>
      <c r="B39" s="67" t="s">
        <v>246</v>
      </c>
      <c r="C39" s="11" t="str">
        <f>VLOOKUP($B39, Paste!$A$3:$H$933, 6, FALSE)</f>
        <v>LW</v>
      </c>
      <c r="D39" s="11" t="s">
        <v>941</v>
      </c>
      <c r="E39" s="11">
        <v>2</v>
      </c>
      <c r="F39" s="11" t="str">
        <f>VLOOKUP($B39, Paste!$A$3:$H$933, 8, FALSE)</f>
        <v>BOS</v>
      </c>
      <c r="G39" s="71">
        <f>VLOOKUP($B39, Paste!$A$3:$H$933, 2, FALSE)</f>
        <v>79.333333333333329</v>
      </c>
      <c r="H39" s="71">
        <f>VLOOKUP($B39, Paste!$A$3:$H$933, 3, FALSE)</f>
        <v>15.730798451542643</v>
      </c>
      <c r="I39" s="71">
        <f t="shared" si="1"/>
        <v>26.287777328549939</v>
      </c>
      <c r="J39" s="71">
        <f>VLOOKUP($B39, Paste!$A$3:$H$933, 4, FALSE)</f>
        <v>42.018575780092583</v>
      </c>
      <c r="K39" s="11">
        <f>VLOOKUP($B39, Paste!$AB$3:$AE$1033, 4, FALSE)</f>
        <v>103</v>
      </c>
      <c r="L39" s="11" t="str">
        <f>IF(ISERROR(VLOOKUP(B39, Paste!$N$3:$N$250, 1, FALSE)), "", VLOOKUP(B39, Paste!$N$3:$O$250, 2, FALSE))</f>
        <v/>
      </c>
      <c r="M39" s="27">
        <f>VLOOKUP($B39, Paste!$W$3:$Z$10064, IF($H$4="Cap Hit",3, IF($H$4="AAV", 4, 2)), FALSE)</f>
        <v>5.75</v>
      </c>
      <c r="N39" s="11" t="str">
        <f>IF(ISERROR(VLOOKUP(B39, Paste!$Q$3:$Q$245, 1, FALSE)), "", VLOOKUP(B39, Paste!$Q$3:$R$245, 2, FALSE))</f>
        <v/>
      </c>
      <c r="O39" s="18" t="str">
        <f>IF(VLOOKUP(B39, 'Points&amp;Potential'!$B$7:$O$1835, 14, FALSE)=0, "", VLOOKUP(B39, 'Points&amp;Potential'!$B$7:$O$1835, 14, FALSE))</f>
        <v/>
      </c>
      <c r="P39" s="7" t="str">
        <f>IF(ISERROR(VLOOKUP(B39, Paste!$T$3:$T$1045, 1, FALSE)), "", VLOOKUP(B39, Paste!$T$3:$U$1045, 2, FALSE))</f>
        <v/>
      </c>
    </row>
    <row r="40" spans="1:16">
      <c r="A40" s="11" t="str">
        <f t="shared" si="0"/>
        <v>BOS</v>
      </c>
      <c r="B40" s="67" t="s">
        <v>288</v>
      </c>
      <c r="C40" s="11" t="str">
        <f>VLOOKUP($B40, Paste!$A$3:$H$933, 6, FALSE)</f>
        <v>C</v>
      </c>
      <c r="D40" s="11" t="s">
        <v>944</v>
      </c>
      <c r="E40" s="11"/>
      <c r="F40" s="11" t="str">
        <f>VLOOKUP($B40, Paste!$A$3:$H$933, 8, FALSE)</f>
        <v>BOS</v>
      </c>
      <c r="G40" s="71">
        <f>VLOOKUP($B40, Paste!$A$3:$H$933, 2, FALSE)</f>
        <v>84</v>
      </c>
      <c r="H40" s="71">
        <f>VLOOKUP($B40, Paste!$A$3:$H$933, 3, FALSE)</f>
        <v>16.8</v>
      </c>
      <c r="I40" s="71">
        <f t="shared" si="1"/>
        <v>20.653641225000012</v>
      </c>
      <c r="J40" s="71">
        <f>VLOOKUP($B40, Paste!$A$3:$H$933, 4, FALSE)</f>
        <v>37.453641225000013</v>
      </c>
      <c r="K40" s="11">
        <f>VLOOKUP($B40, Paste!$AB$3:$AE$1033, 4, FALSE)</f>
        <v>126</v>
      </c>
      <c r="L40" s="11">
        <f>IF(ISERROR(VLOOKUP(B40, Paste!$N$3:$N$250, 1, FALSE)), "", VLOOKUP(B40, Paste!$N$3:$O$250, 2, FALSE))</f>
        <v>50</v>
      </c>
      <c r="M40" s="27">
        <f>VLOOKUP($B40, Paste!$W$3:$Z$10064, IF($H$4="Cap Hit",3, IF($H$4="AAV", 4, 2)), FALSE)</f>
        <v>0.816666</v>
      </c>
      <c r="N40" s="11" t="str">
        <f>IF(ISERROR(VLOOKUP(B40, Paste!$Q$3:$Q$245, 1, FALSE)), "", VLOOKUP(B40, Paste!$Q$3:$R$245, 2, FALSE))</f>
        <v/>
      </c>
      <c r="O40" s="18" t="str">
        <f>IF(VLOOKUP(B40, 'Points&amp;Potential'!$B$7:$O$1835, 14, FALSE)=0, "", VLOOKUP(B40, 'Points&amp;Potential'!$B$7:$O$1835, 14, FALSE))</f>
        <v/>
      </c>
      <c r="P40" s="7" t="str">
        <f>IF(ISERROR(VLOOKUP(B40, Paste!$T$3:$T$1045, 1, FALSE)), "", VLOOKUP(B40, Paste!$T$3:$U$1045, 2, FALSE))</f>
        <v/>
      </c>
    </row>
    <row r="41" spans="1:16">
      <c r="A41" s="11" t="str">
        <f t="shared" si="0"/>
        <v>BOS</v>
      </c>
      <c r="B41" s="67" t="s">
        <v>300</v>
      </c>
      <c r="C41" s="11" t="str">
        <f>VLOOKUP($B41, Paste!$A$3:$H$933, 6, FALSE)</f>
        <v>LW</v>
      </c>
      <c r="D41" s="11" t="s">
        <v>941</v>
      </c>
      <c r="E41" s="11">
        <v>2</v>
      </c>
      <c r="F41" s="11" t="str">
        <f>VLOOKUP($B41, Paste!$A$3:$H$933, 8, FALSE)</f>
        <v>BOS</v>
      </c>
      <c r="G41" s="71">
        <f>VLOOKUP($B41, Paste!$A$3:$H$933, 2, FALSE)</f>
        <v>78</v>
      </c>
      <c r="H41" s="71">
        <f>VLOOKUP($B41, Paste!$A$3:$H$933, 3, FALSE)</f>
        <v>14.04</v>
      </c>
      <c r="I41" s="71">
        <f t="shared" si="1"/>
        <v>22.156404146341465</v>
      </c>
      <c r="J41" s="71">
        <f>VLOOKUP($B41, Paste!$A$3:$H$933, 4, FALSE)</f>
        <v>36.196404146341465</v>
      </c>
      <c r="K41" s="11">
        <f>VLOOKUP($B41, Paste!$AB$3:$AE$1033, 4, FALSE)</f>
        <v>156</v>
      </c>
      <c r="L41" s="11">
        <f>IF(ISERROR(VLOOKUP(B41, Paste!$N$3:$N$250, 1, FALSE)), "", VLOOKUP(B41, Paste!$N$3:$O$250, 2, FALSE))</f>
        <v>53</v>
      </c>
      <c r="M41" s="27">
        <f>VLOOKUP($B41, Paste!$W$3:$Z$10064, IF($H$4="Cap Hit",3, IF($H$4="AAV", 4, 2)), FALSE)</f>
        <v>0.97499999999999998</v>
      </c>
      <c r="N41" s="11" t="str">
        <f>IF(ISERROR(VLOOKUP(B41, Paste!$Q$3:$Q$245, 1, FALSE)), "", VLOOKUP(B41, Paste!$Q$3:$R$245, 2, FALSE))</f>
        <v/>
      </c>
      <c r="O41" s="18" t="str">
        <f>IF(VLOOKUP(B41, 'Points&amp;Potential'!$B$7:$O$1835, 14, FALSE)=0, "", VLOOKUP(B41, 'Points&amp;Potential'!$B$7:$O$1835, 14, FALSE))</f>
        <v/>
      </c>
      <c r="P41" s="7" t="str">
        <f>IF(ISERROR(VLOOKUP(B41, Paste!$T$3:$T$1045, 1, FALSE)), "", VLOOKUP(B41, Paste!$T$3:$U$1045, 2, FALSE))</f>
        <v>Y</v>
      </c>
    </row>
    <row r="42" spans="1:16">
      <c r="A42" s="11" t="str">
        <f t="shared" si="0"/>
        <v>BOS</v>
      </c>
      <c r="B42" s="67" t="s">
        <v>376</v>
      </c>
      <c r="C42" s="11" t="str">
        <f>VLOOKUP($B42, Paste!$A$3:$H$933, 6, FALSE)</f>
        <v>LW</v>
      </c>
      <c r="D42" s="11" t="s">
        <v>941</v>
      </c>
      <c r="E42" s="11"/>
      <c r="F42" s="11" t="str">
        <f>VLOOKUP($B42, Paste!$A$3:$H$933, 8, FALSE)</f>
        <v>BOS</v>
      </c>
      <c r="G42" s="71">
        <f>VLOOKUP($B42, Paste!$A$3:$H$933, 2, FALSE)</f>
        <v>80</v>
      </c>
      <c r="H42" s="71">
        <f>VLOOKUP($B42, Paste!$A$3:$H$933, 3, FALSE)</f>
        <v>16</v>
      </c>
      <c r="I42" s="71">
        <f t="shared" si="1"/>
        <v>13.870133333333339</v>
      </c>
      <c r="J42" s="71">
        <f>VLOOKUP($B42, Paste!$A$3:$H$933, 4, FALSE)</f>
        <v>29.870133333333339</v>
      </c>
      <c r="K42" s="11">
        <f>VLOOKUP($B42, Paste!$AB$3:$AE$1033, 4, FALSE)</f>
        <v>96</v>
      </c>
      <c r="L42" s="11">
        <f>IF(ISERROR(VLOOKUP(B42, Paste!$N$3:$N$250, 1, FALSE)), "", VLOOKUP(B42, Paste!$N$3:$O$250, 2, FALSE))</f>
        <v>45</v>
      </c>
      <c r="M42" s="27">
        <f>VLOOKUP($B42, Paste!$W$3:$Z$10064, IF($H$4="Cap Hit",3, IF($H$4="AAV", 4, 2)), FALSE)</f>
        <v>0.92500000000000004</v>
      </c>
      <c r="N42" s="11" t="str">
        <f>IF(ISERROR(VLOOKUP(B42, Paste!$Q$3:$Q$245, 1, FALSE)), "", VLOOKUP(B42, Paste!$Q$3:$R$245, 2, FALSE))</f>
        <v/>
      </c>
      <c r="O42" s="18" t="str">
        <f>IF(VLOOKUP(B42, 'Points&amp;Potential'!$B$7:$O$1835, 14, FALSE)=0, "", VLOOKUP(B42, 'Points&amp;Potential'!$B$7:$O$1835, 14, FALSE))</f>
        <v/>
      </c>
      <c r="P42" s="7" t="str">
        <f>IF(ISERROR(VLOOKUP(B42, Paste!$T$3:$T$1045, 1, FALSE)), "", VLOOKUP(B42, Paste!$T$3:$U$1045, 2, FALSE))</f>
        <v/>
      </c>
    </row>
    <row r="43" spans="1:16">
      <c r="A43" s="11" t="str">
        <f t="shared" si="0"/>
        <v>BOS</v>
      </c>
      <c r="B43" s="67" t="s">
        <v>419</v>
      </c>
      <c r="C43" s="11" t="str">
        <f>VLOOKUP($B43, Paste!$A$3:$H$933, 6, FALSE)</f>
        <v>LD</v>
      </c>
      <c r="D43" s="11" t="s">
        <v>944</v>
      </c>
      <c r="E43" s="11">
        <v>2</v>
      </c>
      <c r="F43" s="11" t="str">
        <f>VLOOKUP($B43, Paste!$A$3:$H$933, 8, FALSE)</f>
        <v>BOS</v>
      </c>
      <c r="G43" s="71">
        <f>VLOOKUP($B43, Paste!$A$3:$H$933, 2, FALSE)</f>
        <v>77</v>
      </c>
      <c r="H43" s="71">
        <f>VLOOKUP($B43, Paste!$A$3:$H$933, 3, FALSE)</f>
        <v>6.6935908283763057</v>
      </c>
      <c r="I43" s="71">
        <f t="shared" si="1"/>
        <v>19.664115546623698</v>
      </c>
      <c r="J43" s="71">
        <f>VLOOKUP($B43, Paste!$A$3:$H$933, 4, FALSE)</f>
        <v>26.357706375000003</v>
      </c>
      <c r="K43" s="11">
        <f>VLOOKUP($B43, Paste!$AB$3:$AE$1033, 4, FALSE)</f>
        <v>92</v>
      </c>
      <c r="L43" s="11" t="str">
        <f>IF(ISERROR(VLOOKUP(B43, Paste!$N$3:$N$250, 1, FALSE)), "", VLOOKUP(B43, Paste!$N$3:$O$250, 2, FALSE))</f>
        <v/>
      </c>
      <c r="M43" s="27">
        <f>VLOOKUP($B43, Paste!$W$3:$Z$10064, IF($H$4="Cap Hit",3, IF($H$4="AAV", 4, 2)), FALSE)</f>
        <v>3.2</v>
      </c>
      <c r="N43" s="11" t="str">
        <f>IF(ISERROR(VLOOKUP(B43, Paste!$Q$3:$Q$245, 1, FALSE)), "", VLOOKUP(B43, Paste!$Q$3:$R$245, 2, FALSE))</f>
        <v/>
      </c>
      <c r="O43" s="18" t="str">
        <f>IF(VLOOKUP(B43, 'Points&amp;Potential'!$B$7:$O$1835, 14, FALSE)=0, "", VLOOKUP(B43, 'Points&amp;Potential'!$B$7:$O$1835, 14, FALSE))</f>
        <v/>
      </c>
      <c r="P43" s="7" t="str">
        <f>IF(ISERROR(VLOOKUP(B43, Paste!$T$3:$T$1045, 1, FALSE)), "", VLOOKUP(B43, Paste!$T$3:$U$1045, 2, FALSE))</f>
        <v/>
      </c>
    </row>
    <row r="44" spans="1:16">
      <c r="A44" s="11" t="str">
        <f t="shared" si="0"/>
        <v>BOS</v>
      </c>
      <c r="B44" s="67" t="s">
        <v>463</v>
      </c>
      <c r="C44" s="11" t="str">
        <f>VLOOKUP($B44, Paste!$A$3:$H$933, 6, FALSE)</f>
        <v>LD</v>
      </c>
      <c r="D44" s="11" t="s">
        <v>941</v>
      </c>
      <c r="E44" s="11"/>
      <c r="F44" s="11" t="str">
        <f>VLOOKUP($B44, Paste!$A$3:$H$933, 8, FALSE)</f>
        <v>BOS</v>
      </c>
      <c r="G44" s="71">
        <f>VLOOKUP($B44, Paste!$A$3:$H$933, 2, FALSE)</f>
        <v>67</v>
      </c>
      <c r="H44" s="71">
        <f>VLOOKUP($B44, Paste!$A$3:$H$933, 3, FALSE)</f>
        <v>6.132979268918028</v>
      </c>
      <c r="I44" s="71">
        <f t="shared" si="1"/>
        <v>16.474963474831974</v>
      </c>
      <c r="J44" s="71">
        <f>VLOOKUP($B44, Paste!$A$3:$H$933, 4, FALSE)</f>
        <v>22.607942743750002</v>
      </c>
      <c r="K44" s="11">
        <f>VLOOKUP($B44, Paste!$AB$3:$AE$1033, 4, FALSE)</f>
        <v>101</v>
      </c>
      <c r="L44" s="11" t="str">
        <f>IF(ISERROR(VLOOKUP(B44, Paste!$N$3:$N$250, 1, FALSE)), "", VLOOKUP(B44, Paste!$N$3:$O$250, 2, FALSE))</f>
        <v/>
      </c>
      <c r="M44" s="27">
        <f>VLOOKUP($B44, Paste!$W$3:$Z$10064, IF($H$4="Cap Hit",3, IF($H$4="AAV", 4, 2)), FALSE)</f>
        <v>6.5</v>
      </c>
      <c r="N44" s="11" t="str">
        <f>IF(ISERROR(VLOOKUP(B44, Paste!$Q$3:$Q$245, 1, FALSE)), "", VLOOKUP(B44, Paste!$Q$3:$R$245, 2, FALSE))</f>
        <v>Y</v>
      </c>
      <c r="O44" s="18" t="str">
        <f>IF(VLOOKUP(B44, 'Points&amp;Potential'!$B$7:$O$1835, 14, FALSE)=0, "", VLOOKUP(B44, 'Points&amp;Potential'!$B$7:$O$1835, 14, FALSE))</f>
        <v/>
      </c>
      <c r="P44" s="7" t="str">
        <f>IF(ISERROR(VLOOKUP(B44, Paste!$T$3:$T$1045, 1, FALSE)), "", VLOOKUP(B44, Paste!$T$3:$U$1045, 2, FALSE))</f>
        <v/>
      </c>
    </row>
    <row r="45" spans="1:16">
      <c r="A45" s="11" t="str">
        <f t="shared" si="0"/>
        <v>BOS</v>
      </c>
      <c r="B45" s="67" t="s">
        <v>481</v>
      </c>
      <c r="C45" s="11" t="str">
        <f>VLOOKUP($B45, Paste!$A$3:$H$933, 6, FALSE)</f>
        <v>RW</v>
      </c>
      <c r="D45" s="11" t="s">
        <v>943</v>
      </c>
      <c r="E45" s="11"/>
      <c r="F45" s="11" t="str">
        <f>VLOOKUP($B45, Paste!$A$3:$H$933, 8, FALSE)</f>
        <v>BOS</v>
      </c>
      <c r="G45" s="71">
        <f>VLOOKUP($B45, Paste!$A$3:$H$933, 2, FALSE)</f>
        <v>74</v>
      </c>
      <c r="H45" s="71">
        <f>VLOOKUP($B45, Paste!$A$3:$H$933, 3, FALSE)</f>
        <v>7.7732872180613066</v>
      </c>
      <c r="I45" s="71">
        <f t="shared" si="1"/>
        <v>13.222979448605361</v>
      </c>
      <c r="J45" s="71">
        <f>VLOOKUP($B45, Paste!$A$3:$H$933, 4, FALSE)</f>
        <v>20.996266666666667</v>
      </c>
      <c r="K45" s="11">
        <f>VLOOKUP($B45, Paste!$AB$3:$AE$1033, 4, FALSE)</f>
        <v>81</v>
      </c>
      <c r="L45" s="11" t="str">
        <f>IF(ISERROR(VLOOKUP(B45, Paste!$N$3:$N$250, 1, FALSE)), "", VLOOKUP(B45, Paste!$N$3:$O$250, 2, FALSE))</f>
        <v/>
      </c>
      <c r="M45" s="27">
        <f>VLOOKUP($B45, Paste!$W$3:$Z$10064, IF($H$4="Cap Hit",3, IF($H$4="AAV", 4, 2)), FALSE)</f>
        <v>1.566667</v>
      </c>
      <c r="N45" s="11" t="str">
        <f>IF(ISERROR(VLOOKUP(B45, Paste!$Q$3:$Q$245, 1, FALSE)), "", VLOOKUP(B45, Paste!$Q$3:$R$245, 2, FALSE))</f>
        <v/>
      </c>
      <c r="O45" s="18" t="str">
        <f>IF(VLOOKUP(B45, 'Points&amp;Potential'!$B$7:$O$1835, 14, FALSE)=0, "", VLOOKUP(B45, 'Points&amp;Potential'!$B$7:$O$1835, 14, FALSE))</f>
        <v/>
      </c>
      <c r="P45" s="7" t="str">
        <f>IF(ISERROR(VLOOKUP(B45, Paste!$T$3:$T$1045, 1, FALSE)), "", VLOOKUP(B45, Paste!$T$3:$U$1045, 2, FALSE))</f>
        <v/>
      </c>
    </row>
    <row r="46" spans="1:16">
      <c r="A46" s="11" t="str">
        <f t="shared" si="0"/>
        <v>BOS</v>
      </c>
      <c r="B46" s="67" t="s">
        <v>487</v>
      </c>
      <c r="C46" s="11" t="str">
        <f>VLOOKUP($B46, Paste!$A$3:$H$933, 6, FALSE)</f>
        <v>LD</v>
      </c>
      <c r="D46" s="11" t="s">
        <v>944</v>
      </c>
      <c r="E46" s="11"/>
      <c r="F46" s="11" t="str">
        <f>VLOOKUP($B46, Paste!$A$3:$H$933, 8, FALSE)</f>
        <v>BOS</v>
      </c>
      <c r="G46" s="71">
        <f>VLOOKUP($B46, Paste!$A$3:$H$933, 2, FALSE)</f>
        <v>81</v>
      </c>
      <c r="H46" s="71">
        <f>VLOOKUP($B46, Paste!$A$3:$H$933, 3, FALSE)</f>
        <v>4.3085269247886071</v>
      </c>
      <c r="I46" s="71">
        <f t="shared" si="1"/>
        <v>16.369673117711393</v>
      </c>
      <c r="J46" s="71">
        <f>VLOOKUP($B46, Paste!$A$3:$H$933, 4, FALSE)</f>
        <v>20.678200042499999</v>
      </c>
      <c r="K46" s="11">
        <f>VLOOKUP($B46, Paste!$AB$3:$AE$1033, 4, FALSE)</f>
        <v>105</v>
      </c>
      <c r="L46" s="11" t="str">
        <f>IF(ISERROR(VLOOKUP(B46, Paste!$N$3:$N$250, 1, FALSE)), "", VLOOKUP(B46, Paste!$N$3:$O$250, 2, FALSE))</f>
        <v/>
      </c>
      <c r="M46" s="27">
        <f>VLOOKUP($B46, Paste!$W$3:$Z$10064, IF($H$4="Cap Hit",3, IF($H$4="AAV", 4, 2)), FALSE)</f>
        <v>5</v>
      </c>
      <c r="N46" s="11" t="str">
        <f>IF(ISERROR(VLOOKUP(B46, Paste!$Q$3:$Q$245, 1, FALSE)), "", VLOOKUP(B46, Paste!$Q$3:$R$245, 2, FALSE))</f>
        <v/>
      </c>
      <c r="O46" s="18" t="str">
        <f>IF(VLOOKUP(B46, 'Points&amp;Potential'!$B$7:$O$1835, 14, FALSE)=0, "", VLOOKUP(B46, 'Points&amp;Potential'!$B$7:$O$1835, 14, FALSE))</f>
        <v/>
      </c>
      <c r="P46" s="7" t="str">
        <f>IF(ISERROR(VLOOKUP(B46, Paste!$T$3:$T$1045, 1, FALSE)), "", VLOOKUP(B46, Paste!$T$3:$U$1045, 2, FALSE))</f>
        <v/>
      </c>
    </row>
    <row r="47" spans="1:16">
      <c r="A47" s="11" t="str">
        <f t="shared" si="0"/>
        <v>BOS</v>
      </c>
      <c r="B47" s="67" t="s">
        <v>501</v>
      </c>
      <c r="C47" s="11" t="str">
        <f>VLOOKUP($B47, Paste!$A$3:$H$933, 6, FALSE)</f>
        <v>RW</v>
      </c>
      <c r="D47" s="11" t="s">
        <v>941</v>
      </c>
      <c r="E47" s="11"/>
      <c r="F47" s="11" t="str">
        <f>VLOOKUP($B47, Paste!$A$3:$H$933, 8, FALSE)</f>
        <v>BOS</v>
      </c>
      <c r="G47" s="71">
        <f>VLOOKUP($B47, Paste!$A$3:$H$933, 2, FALSE)</f>
        <v>73.333333333333329</v>
      </c>
      <c r="H47" s="71">
        <f>VLOOKUP($B47, Paste!$A$3:$H$933, 3, FALSE)</f>
        <v>9.7501557075812304</v>
      </c>
      <c r="I47" s="71">
        <f t="shared" si="1"/>
        <v>10.125342741492842</v>
      </c>
      <c r="J47" s="71">
        <f>VLOOKUP($B47, Paste!$A$3:$H$933, 4, FALSE)</f>
        <v>19.875498449074072</v>
      </c>
      <c r="K47" s="11">
        <f>VLOOKUP($B47, Paste!$AB$3:$AE$1033, 4, FALSE)</f>
        <v>132</v>
      </c>
      <c r="L47" s="11" t="str">
        <f>IF(ISERROR(VLOOKUP(B47, Paste!$N$3:$N$250, 1, FALSE)), "", VLOOKUP(B47, Paste!$N$3:$O$250, 2, FALSE))</f>
        <v/>
      </c>
      <c r="M47" s="27">
        <f>VLOOKUP($B47, Paste!$W$3:$Z$10064, IF($H$4="Cap Hit",3, IF($H$4="AAV", 4, 2)), FALSE)</f>
        <v>1.45</v>
      </c>
      <c r="N47" s="11" t="str">
        <f>IF(ISERROR(VLOOKUP(B47, Paste!$Q$3:$Q$245, 1, FALSE)), "", VLOOKUP(B47, Paste!$Q$3:$R$245, 2, FALSE))</f>
        <v/>
      </c>
      <c r="O47" s="18" t="str">
        <f>IF(VLOOKUP(B47, 'Points&amp;Potential'!$B$7:$O$1835, 14, FALSE)=0, "", VLOOKUP(B47, 'Points&amp;Potential'!$B$7:$O$1835, 14, FALSE))</f>
        <v/>
      </c>
      <c r="P47" s="7" t="str">
        <f>IF(ISERROR(VLOOKUP(B47, Paste!$T$3:$T$1045, 1, FALSE)), "", VLOOKUP(B47, Paste!$T$3:$U$1045, 2, FALSE))</f>
        <v/>
      </c>
    </row>
    <row r="48" spans="1:16">
      <c r="A48" s="11" t="str">
        <f t="shared" si="0"/>
        <v>BOS</v>
      </c>
      <c r="B48" s="67" t="s">
        <v>541</v>
      </c>
      <c r="C48" s="11" t="str">
        <f>VLOOKUP($B48, Paste!$A$3:$H$933, 6, FALSE)</f>
        <v>C</v>
      </c>
      <c r="D48" s="11" t="s">
        <v>941</v>
      </c>
      <c r="E48" s="11"/>
      <c r="F48" s="11" t="str">
        <f>VLOOKUP($B48, Paste!$A$3:$H$933, 8, FALSE)</f>
        <v>BOS</v>
      </c>
      <c r="G48" s="71">
        <f>VLOOKUP($B48, Paste!$A$3:$H$933, 2, FALSE)</f>
        <v>77.333333333333329</v>
      </c>
      <c r="H48" s="71">
        <f>VLOOKUP($B48, Paste!$A$3:$H$933, 3, FALSE)</f>
        <v>7.2532150776053195</v>
      </c>
      <c r="I48" s="71">
        <f t="shared" si="1"/>
        <v>10.281028339061347</v>
      </c>
      <c r="J48" s="71">
        <f>VLOOKUP($B48, Paste!$A$3:$H$933, 4, FALSE)</f>
        <v>17.534243416666666</v>
      </c>
      <c r="K48" s="11">
        <f>VLOOKUP($B48, Paste!$AB$3:$AE$1033, 4, FALSE)</f>
        <v>93</v>
      </c>
      <c r="L48" s="11" t="str">
        <f>IF(ISERROR(VLOOKUP(B48, Paste!$N$3:$N$250, 1, FALSE)), "", VLOOKUP(B48, Paste!$N$3:$O$250, 2, FALSE))</f>
        <v/>
      </c>
      <c r="M48" s="27">
        <f>VLOOKUP($B48, Paste!$W$3:$Z$10064, IF($H$4="Cap Hit",3, IF($H$4="AAV", 4, 2)), FALSE)</f>
        <v>1.85</v>
      </c>
      <c r="N48" s="11"/>
      <c r="O48" s="18" t="str">
        <f>IF(VLOOKUP(B48, 'Points&amp;Potential'!$B$7:$O$1835, 14, FALSE)=0, "", VLOOKUP(B48, 'Points&amp;Potential'!$B$7:$O$1835, 14, FALSE))</f>
        <v/>
      </c>
      <c r="P48" s="7" t="str">
        <f>IF(ISERROR(VLOOKUP(B48, Paste!$T$3:$T$1045, 1, FALSE)), "", VLOOKUP(B48, Paste!$T$3:$U$1045, 2, FALSE))</f>
        <v/>
      </c>
    </row>
    <row r="49" spans="1:16">
      <c r="A49" s="11" t="str">
        <f t="shared" si="0"/>
        <v>BOS</v>
      </c>
      <c r="B49" s="67" t="s">
        <v>556</v>
      </c>
      <c r="C49" s="11" t="str">
        <f>VLOOKUP($B49, Paste!$A$3:$H$933, 6, FALSE)</f>
        <v>LW</v>
      </c>
      <c r="D49" s="11" t="s">
        <v>941</v>
      </c>
      <c r="E49" s="11"/>
      <c r="F49" s="11" t="str">
        <f>VLOOKUP($B49, Paste!$A$3:$H$933, 8, FALSE)</f>
        <v>BOS</v>
      </c>
      <c r="G49" s="71">
        <f>VLOOKUP($B49, Paste!$A$3:$H$933, 2, FALSE)</f>
        <v>68.333333333333329</v>
      </c>
      <c r="H49" s="71">
        <f>VLOOKUP($B49, Paste!$A$3:$H$933, 3, FALSE)</f>
        <v>7.0381268831654609</v>
      </c>
      <c r="I49" s="71">
        <f t="shared" si="1"/>
        <v>9.8176681949595377</v>
      </c>
      <c r="J49" s="71">
        <f>VLOOKUP($B49, Paste!$A$3:$H$933, 4, FALSE)</f>
        <v>16.855795078124999</v>
      </c>
      <c r="K49" s="11">
        <f>VLOOKUP($B49, Paste!$AB$3:$AE$1033, 4, FALSE)</f>
        <v>75</v>
      </c>
      <c r="L49" s="11" t="str">
        <f>IF(ISERROR(VLOOKUP(B49, Paste!$N$3:$N$250, 1, FALSE)), "", VLOOKUP(B49, Paste!$N$3:$O$250, 2, FALSE))</f>
        <v/>
      </c>
      <c r="M49" s="27">
        <f>VLOOKUP($B49, Paste!$W$3:$Z$10064, IF($H$4="Cap Hit",3, IF($H$4="AAV", 4, 2)), FALSE)</f>
        <v>3.4</v>
      </c>
      <c r="N49" s="11" t="str">
        <f>IF(ISERROR(VLOOKUP(B49, Paste!$Q$3:$Q$245, 1, FALSE)), "", VLOOKUP(B49, Paste!$Q$3:$R$245, 2, FALSE))</f>
        <v>Y</v>
      </c>
      <c r="O49" s="18" t="str">
        <f>IF(VLOOKUP(B49, 'Points&amp;Potential'!$B$7:$O$1835, 14, FALSE)=0, "", VLOOKUP(B49, 'Points&amp;Potential'!$B$7:$O$1835, 14, FALSE))</f>
        <v/>
      </c>
      <c r="P49" s="7" t="str">
        <f>IF(ISERROR(VLOOKUP(B49, Paste!$T$3:$T$1045, 1, FALSE)), "", VLOOKUP(B49, Paste!$T$3:$U$1045, 2, FALSE))</f>
        <v/>
      </c>
    </row>
    <row r="50" spans="1:16">
      <c r="A50" s="11" t="str">
        <f t="shared" si="0"/>
        <v>BOS</v>
      </c>
      <c r="B50" s="67" t="s">
        <v>567</v>
      </c>
      <c r="C50" s="11" t="str">
        <f>VLOOKUP($B50, Paste!$A$3:$H$933, 6, FALSE)</f>
        <v>RD</v>
      </c>
      <c r="D50" s="11" t="s">
        <v>941</v>
      </c>
      <c r="E50" s="11"/>
      <c r="F50" s="11" t="str">
        <f>VLOOKUP($B50, Paste!$A$3:$H$933, 8, FALSE)</f>
        <v>BOS</v>
      </c>
      <c r="G50" s="71">
        <f>VLOOKUP($B50, Paste!$A$3:$H$933, 2, FALSE)</f>
        <v>82.333333333333329</v>
      </c>
      <c r="H50" s="71">
        <f>VLOOKUP($B50, Paste!$A$3:$H$933, 3, FALSE)</f>
        <v>4.4345729655282229</v>
      </c>
      <c r="I50" s="71">
        <f t="shared" si="1"/>
        <v>11.712473025305108</v>
      </c>
      <c r="J50" s="71">
        <f>VLOOKUP($B50, Paste!$A$3:$H$933, 4, FALSE)</f>
        <v>16.14704599083333</v>
      </c>
      <c r="K50" s="11">
        <f>VLOOKUP($B50, Paste!$AB$3:$AE$1033, 4, FALSE)</f>
        <v>82</v>
      </c>
      <c r="L50" s="11" t="str">
        <f>IF(ISERROR(VLOOKUP(B50, Paste!$N$3:$N$250, 1, FALSE)), "", VLOOKUP(B50, Paste!$N$3:$O$250, 2, FALSE))</f>
        <v/>
      </c>
      <c r="M50" s="27">
        <f>VLOOKUP($B50, Paste!$W$3:$Z$10064, IF($H$4="Cap Hit",3, IF($H$4="AAV", 4, 2)), FALSE)</f>
        <v>4.0999999999999996</v>
      </c>
      <c r="N50" s="11" t="str">
        <f>IF(ISERROR(VLOOKUP(B50, Paste!$Q$3:$Q$245, 1, FALSE)), "", VLOOKUP(B50, Paste!$Q$3:$R$245, 2, FALSE))</f>
        <v/>
      </c>
      <c r="O50" s="18" t="str">
        <f>IF(VLOOKUP(B50, 'Points&amp;Potential'!$B$7:$O$1835, 14, FALSE)=0, "", VLOOKUP(B50, 'Points&amp;Potential'!$B$7:$O$1835, 14, FALSE))</f>
        <v/>
      </c>
      <c r="P50" s="7" t="str">
        <f>IF(ISERROR(VLOOKUP(B50, Paste!$T$3:$T$1045, 1, FALSE)), "", VLOOKUP(B50, Paste!$T$3:$U$1045, 2, FALSE))</f>
        <v/>
      </c>
    </row>
    <row r="51" spans="1:16">
      <c r="A51" s="11" t="str">
        <f t="shared" si="0"/>
        <v>BOS</v>
      </c>
      <c r="B51" s="67" t="s">
        <v>573</v>
      </c>
      <c r="C51" s="11" t="str">
        <f>VLOOKUP($B51, Paste!$A$3:$H$933, 6, FALSE)</f>
        <v>RD</v>
      </c>
      <c r="D51" s="11" t="s">
        <v>941</v>
      </c>
      <c r="E51" s="11"/>
      <c r="F51" s="11" t="str">
        <f>VLOOKUP($B51, Paste!$A$3:$H$933, 8, FALSE)</f>
        <v>BOS</v>
      </c>
      <c r="G51" s="71">
        <f>VLOOKUP($B51, Paste!$A$3:$H$933, 2, FALSE)</f>
        <v>60.333333333333336</v>
      </c>
      <c r="H51" s="71">
        <f>VLOOKUP($B51, Paste!$A$3:$H$933, 3, FALSE)</f>
        <v>2.7595138290714978</v>
      </c>
      <c r="I51" s="71">
        <f t="shared" si="1"/>
        <v>13.261278837595171</v>
      </c>
      <c r="J51" s="71">
        <f>VLOOKUP($B51, Paste!$A$3:$H$933, 4, FALSE)</f>
        <v>16.020792666666669</v>
      </c>
      <c r="K51" s="11">
        <f>VLOOKUP($B51, Paste!$AB$3:$AE$1033, 4, FALSE)</f>
        <v>60</v>
      </c>
      <c r="L51" s="11" t="str">
        <f>IF(ISERROR(VLOOKUP(B51, Paste!$N$3:$N$250, 1, FALSE)), "", VLOOKUP(B51, Paste!$N$3:$O$250, 2, FALSE))</f>
        <v/>
      </c>
      <c r="M51" s="27">
        <f>VLOOKUP($B51, Paste!$W$3:$Z$10064, IF($H$4="Cap Hit",3, IF($H$4="AAV", 4, 2)), FALSE)</f>
        <v>3</v>
      </c>
      <c r="N51" s="11" t="str">
        <f>IF(ISERROR(VLOOKUP(B51, Paste!$Q$3:$Q$245, 1, FALSE)), "", VLOOKUP(B51, Paste!$Q$3:$R$245, 2, FALSE))</f>
        <v/>
      </c>
      <c r="O51" s="18" t="str">
        <f>IF(VLOOKUP(B51, 'Points&amp;Potential'!$B$7:$O$1835, 14, FALSE)=0, "", VLOOKUP(B51, 'Points&amp;Potential'!$B$7:$O$1835, 14, FALSE))</f>
        <v/>
      </c>
      <c r="P51" s="7" t="str">
        <f>IF(ISERROR(VLOOKUP(B51, Paste!$T$3:$T$1045, 1, FALSE)), "", VLOOKUP(B51, Paste!$T$3:$U$1045, 2, FALSE))</f>
        <v/>
      </c>
    </row>
    <row r="52" spans="1:16">
      <c r="A52" s="11" t="str">
        <f t="shared" si="0"/>
        <v>BOS</v>
      </c>
      <c r="B52" s="67" t="s">
        <v>639</v>
      </c>
      <c r="C52" s="11" t="str">
        <f>VLOOKUP($B52, Paste!$A$3:$H$933, 6, FALSE)</f>
        <v>LW</v>
      </c>
      <c r="D52" s="11" t="s">
        <v>941</v>
      </c>
      <c r="E52" s="11"/>
      <c r="F52" s="11" t="str">
        <f>VLOOKUP($B52, Paste!$A$3:$H$933, 8, FALSE)</f>
        <v>BOS</v>
      </c>
      <c r="G52" s="71">
        <f>VLOOKUP($B52, Paste!$A$3:$H$933, 2, FALSE)</f>
        <v>37</v>
      </c>
      <c r="H52" s="71">
        <f>VLOOKUP($B52, Paste!$A$3:$H$933, 3, FALSE)</f>
        <v>4.3075405214940101</v>
      </c>
      <c r="I52" s="71">
        <f t="shared" si="1"/>
        <v>8.450852537533768</v>
      </c>
      <c r="J52" s="71">
        <f>VLOOKUP($B52, Paste!$A$3:$H$933, 4, FALSE)</f>
        <v>12.758393059027778</v>
      </c>
      <c r="K52" s="11">
        <f>VLOOKUP($B52, Paste!$AB$3:$AE$1033, 4, FALSE)</f>
        <v>44</v>
      </c>
      <c r="L52" s="11" t="str">
        <f>IF(ISERROR(VLOOKUP(B52, Paste!$N$3:$N$250, 1, FALSE)), "", VLOOKUP(B52, Paste!$N$3:$O$250, 2, FALSE))</f>
        <v/>
      </c>
      <c r="M52" s="27">
        <f>VLOOKUP($B52, Paste!$W$3:$Z$10064, IF($H$4="Cap Hit",3, IF($H$4="AAV", 4, 2)), FALSE)</f>
        <v>1.625</v>
      </c>
      <c r="N52" s="11" t="str">
        <f>IF(ISERROR(VLOOKUP(B52, Paste!$Q$3:$Q$245, 1, FALSE)), "", VLOOKUP(B52, Paste!$Q$3:$R$245, 2, FALSE))</f>
        <v/>
      </c>
      <c r="O52" s="18" t="str">
        <f>IF(VLOOKUP(B52, 'Points&amp;Potential'!$B$7:$O$1835, 14, FALSE)=0, "", VLOOKUP(B52, 'Points&amp;Potential'!$B$7:$O$1835, 14, FALSE))</f>
        <v/>
      </c>
      <c r="P52" s="7" t="str">
        <f>IF(ISERROR(VLOOKUP(B52, Paste!$T$3:$T$1045, 1, FALSE)), "", VLOOKUP(B52, Paste!$T$3:$U$1045, 2, FALSE))</f>
        <v/>
      </c>
    </row>
    <row r="53" spans="1:16">
      <c r="A53" s="11" t="str">
        <f t="shared" si="0"/>
        <v>BOS</v>
      </c>
      <c r="B53" s="67" t="s">
        <v>643</v>
      </c>
      <c r="C53" s="11" t="str">
        <f>VLOOKUP($B53, Paste!$A$3:$H$933, 6, FALSE)</f>
        <v>LD</v>
      </c>
      <c r="D53" s="11" t="s">
        <v>944</v>
      </c>
      <c r="E53" s="11"/>
      <c r="F53" s="11" t="str">
        <f>VLOOKUP($B53, Paste!$A$3:$H$933, 8, FALSE)</f>
        <v>BOS</v>
      </c>
      <c r="G53" s="71">
        <f>VLOOKUP($B53, Paste!$A$3:$H$933, 2, FALSE)</f>
        <v>63</v>
      </c>
      <c r="H53" s="71">
        <f>VLOOKUP($B53, Paste!$A$3:$H$933, 3, FALSE)</f>
        <v>3.3265689570980115</v>
      </c>
      <c r="I53" s="71">
        <f t="shared" si="1"/>
        <v>9.2179357429019895</v>
      </c>
      <c r="J53" s="71">
        <f>VLOOKUP($B53, Paste!$A$3:$H$933, 4, FALSE)</f>
        <v>12.544504700000001</v>
      </c>
      <c r="K53" s="11">
        <f>VLOOKUP($B53, Paste!$AB$3:$AE$1033, 4, FALSE)</f>
        <v>57</v>
      </c>
      <c r="L53" s="11" t="str">
        <f>IF(ISERROR(VLOOKUP(B53, Paste!$N$3:$N$250, 1, FALSE)), "", VLOOKUP(B53, Paste!$N$3:$O$250, 2, FALSE))</f>
        <v/>
      </c>
      <c r="M53" s="27">
        <f>VLOOKUP($B53, Paste!$W$3:$Z$10064, IF($H$4="Cap Hit",3, IF($H$4="AAV", 4, 2)), FALSE)</f>
        <v>0.88749999999999996</v>
      </c>
      <c r="N53" s="11" t="str">
        <f>IF(ISERROR(VLOOKUP(B53, Paste!$Q$3:$Q$245, 1, FALSE)), "", VLOOKUP(B53, Paste!$Q$3:$R$245, 2, FALSE))</f>
        <v/>
      </c>
      <c r="O53" s="18" t="str">
        <f>IF(VLOOKUP(B53, 'Points&amp;Potential'!$B$7:$O$1835, 14, FALSE)=0, "", VLOOKUP(B53, 'Points&amp;Potential'!$B$7:$O$1835, 14, FALSE))</f>
        <v/>
      </c>
      <c r="P53" s="7" t="str">
        <f>IF(ISERROR(VLOOKUP(B53, Paste!$T$3:$T$1045, 1, FALSE)), "", VLOOKUP(B53, Paste!$T$3:$U$1045, 2, FALSE))</f>
        <v/>
      </c>
    </row>
    <row r="54" spans="1:16">
      <c r="A54" s="11" t="str">
        <f t="shared" si="0"/>
        <v>BOS</v>
      </c>
      <c r="B54" s="67" t="s">
        <v>667</v>
      </c>
      <c r="C54" s="11" t="str">
        <f>VLOOKUP($B54, Paste!$A$3:$H$933, 6, FALSE)</f>
        <v>LW</v>
      </c>
      <c r="D54" s="11" t="s">
        <v>941</v>
      </c>
      <c r="E54" s="11">
        <v>2</v>
      </c>
      <c r="F54" s="11" t="str">
        <f>VLOOKUP($B54, Paste!$A$3:$H$933, 8, FALSE)</f>
        <v>BOS</v>
      </c>
      <c r="G54" s="71">
        <f>VLOOKUP($B54, Paste!$A$3:$H$933, 2, FALSE)</f>
        <v>42</v>
      </c>
      <c r="H54" s="71">
        <f>VLOOKUP($B54, Paste!$A$3:$H$933, 3, FALSE)</f>
        <v>4.0231442886615296</v>
      </c>
      <c r="I54" s="71">
        <f t="shared" si="1"/>
        <v>7.330982586338469</v>
      </c>
      <c r="J54" s="71">
        <f>VLOOKUP($B54, Paste!$A$3:$H$933, 4, FALSE)</f>
        <v>11.354126874999999</v>
      </c>
      <c r="K54" s="11">
        <f>VLOOKUP($B54, Paste!$AB$3:$AE$1033, 4, FALSE)</f>
        <v>42</v>
      </c>
      <c r="L54" s="11" t="str">
        <f>IF(ISERROR(VLOOKUP(B54, Paste!$N$3:$N$250, 1, FALSE)), "", VLOOKUP(B54, Paste!$N$3:$O$250, 2, FALSE))</f>
        <v/>
      </c>
      <c r="M54" s="27">
        <f>VLOOKUP($B54, Paste!$W$3:$Z$10064, IF($H$4="Cap Hit",3, IF($H$4="AAV", 4, 2)), FALSE)</f>
        <v>0.95</v>
      </c>
      <c r="N54" s="11" t="str">
        <f>IF(ISERROR(VLOOKUP(B54, Paste!$Q$3:$Q$245, 1, FALSE)), "", VLOOKUP(B54, Paste!$Q$3:$R$245, 2, FALSE))</f>
        <v/>
      </c>
      <c r="O54" s="18" t="str">
        <f>IF(VLOOKUP(B54, 'Points&amp;Potential'!$B$7:$O$1835, 14, FALSE)=0, "", VLOOKUP(B54, 'Points&amp;Potential'!$B$7:$O$1835, 14, FALSE))</f>
        <v/>
      </c>
      <c r="P54" s="7" t="str">
        <f>IF(ISERROR(VLOOKUP(B54, Paste!$T$3:$T$1045, 1, FALSE)), "", VLOOKUP(B54, Paste!$T$3:$U$1045, 2, FALSE))</f>
        <v/>
      </c>
    </row>
    <row r="55" spans="1:16">
      <c r="A55" s="11" t="str">
        <f t="shared" si="0"/>
        <v>BOS</v>
      </c>
      <c r="B55" s="67" t="s">
        <v>686</v>
      </c>
      <c r="C55" s="11" t="str">
        <f>VLOOKUP($B55, Paste!$A$3:$H$933, 6, FALSE)</f>
        <v>RD</v>
      </c>
      <c r="D55" s="11" t="s">
        <v>941</v>
      </c>
      <c r="E55" s="11"/>
      <c r="F55" s="11" t="str">
        <f>VLOOKUP($B55, Paste!$A$3:$H$933, 8, FALSE)</f>
        <v>BOS</v>
      </c>
      <c r="G55" s="71">
        <f>VLOOKUP($B55, Paste!$A$3:$H$933, 2, FALSE)</f>
        <v>69.333333333333329</v>
      </c>
      <c r="H55" s="71">
        <f>VLOOKUP($B55, Paste!$A$3:$H$933, 3, FALSE)</f>
        <v>2.3107863301855942</v>
      </c>
      <c r="I55" s="71">
        <f t="shared" si="1"/>
        <v>8.0640185142588496</v>
      </c>
      <c r="J55" s="71">
        <f>VLOOKUP($B55, Paste!$A$3:$H$933, 4, FALSE)</f>
        <v>10.374804844444444</v>
      </c>
      <c r="K55" s="11">
        <f>VLOOKUP($B55, Paste!$AB$3:$AE$1033, 4, FALSE)</f>
        <v>55</v>
      </c>
      <c r="L55" s="11" t="str">
        <f>IF(ISERROR(VLOOKUP(B55, Paste!$N$3:$N$250, 1, FALSE)), "", VLOOKUP(B55, Paste!$N$3:$O$250, 2, FALSE))</f>
        <v/>
      </c>
      <c r="M55" s="27">
        <f>VLOOKUP($B55, Paste!$W$3:$Z$10064, IF($H$4="Cap Hit",3, IF($H$4="AAV", 4, 2)), FALSE)</f>
        <v>2.25</v>
      </c>
      <c r="N55" s="11" t="str">
        <f>IF(ISERROR(VLOOKUP(B55, Paste!$Q$3:$Q$245, 1, FALSE)), "", VLOOKUP(B55, Paste!$Q$3:$R$245, 2, FALSE))</f>
        <v/>
      </c>
      <c r="O55" s="18" t="str">
        <f>IF(VLOOKUP(B55, 'Points&amp;Potential'!$B$7:$O$1835, 14, FALSE)=0, "", VLOOKUP(B55, 'Points&amp;Potential'!$B$7:$O$1835, 14, FALSE))</f>
        <v/>
      </c>
      <c r="P55" s="7" t="str">
        <f>IF(ISERROR(VLOOKUP(B55, Paste!$T$3:$T$1045, 1, FALSE)), "", VLOOKUP(B55, Paste!$T$3:$U$1045, 2, FALSE))</f>
        <v/>
      </c>
    </row>
    <row r="56" spans="1:16">
      <c r="A56" s="11" t="str">
        <f t="shared" si="0"/>
        <v>BOS</v>
      </c>
      <c r="B56" s="67" t="s">
        <v>717</v>
      </c>
      <c r="C56" s="11" t="str">
        <f>VLOOKUP($B56, Paste!$A$3:$H$933, 6, FALSE)</f>
        <v>C</v>
      </c>
      <c r="D56" s="11" t="s">
        <v>941</v>
      </c>
      <c r="E56" s="11"/>
      <c r="F56" s="11" t="str">
        <f>VLOOKUP($B56, Paste!$A$3:$H$933, 8, FALSE)</f>
        <v>BOS</v>
      </c>
      <c r="G56" s="71">
        <f>VLOOKUP($B56, Paste!$A$3:$H$933, 2, FALSE)</f>
        <v>25</v>
      </c>
      <c r="H56" s="71">
        <f>VLOOKUP($B56, Paste!$A$3:$H$933, 3, FALSE)</f>
        <v>4.3342911877394652</v>
      </c>
      <c r="I56" s="71">
        <f t="shared" si="1"/>
        <v>4.646785201149422</v>
      </c>
      <c r="J56" s="71">
        <f>VLOOKUP($B56, Paste!$A$3:$H$933, 4, FALSE)</f>
        <v>8.9810763888888872</v>
      </c>
      <c r="K56" s="11">
        <f>VLOOKUP($B56, Paste!$AB$3:$AE$1033, 4, FALSE)</f>
        <v>30</v>
      </c>
      <c r="L56" s="11" t="str">
        <f>IF(ISERROR(VLOOKUP(B56, Paste!$N$3:$N$250, 1, FALSE)), "", VLOOKUP(B56, Paste!$N$3:$O$250, 2, FALSE))</f>
        <v/>
      </c>
      <c r="M56" s="27" t="e">
        <f>VLOOKUP($B56, Paste!$W$3:$Z$10064, IF($H$4="Cap Hit",3, IF($H$4="AAV", 4, 2)), FALSE)</f>
        <v>#N/A</v>
      </c>
      <c r="N56" s="11" t="str">
        <f>IF(ISERROR(VLOOKUP(B56, Paste!$Q$3:$Q$245, 1, FALSE)), "", VLOOKUP(B56, Paste!$Q$3:$R$245, 2, FALSE))</f>
        <v/>
      </c>
      <c r="O56" s="18" t="str">
        <f>IF(VLOOKUP(B56, 'Points&amp;Potential'!$B$7:$O$1835, 14, FALSE)=0, "", VLOOKUP(B56, 'Points&amp;Potential'!$B$7:$O$1835, 14, FALSE))</f>
        <v/>
      </c>
      <c r="P56" s="7" t="str">
        <f>IF(ISERROR(VLOOKUP(B56, Paste!$T$3:$T$1045, 1, FALSE)), "", VLOOKUP(B56, Paste!$T$3:$U$1045, 2, FALSE))</f>
        <v/>
      </c>
    </row>
    <row r="57" spans="1:16">
      <c r="A57" s="11" t="str">
        <f t="shared" si="0"/>
        <v>BOS</v>
      </c>
      <c r="B57" s="67" t="s">
        <v>748</v>
      </c>
      <c r="C57" s="11" t="str">
        <f>VLOOKUP($B57, Paste!$A$3:$H$933, 6, FALSE)</f>
        <v>LD</v>
      </c>
      <c r="D57" s="11" t="s">
        <v>941</v>
      </c>
      <c r="E57" s="11"/>
      <c r="F57" s="11" t="str">
        <f>VLOOKUP($B57, Paste!$A$3:$H$933, 8, FALSE)</f>
        <v>BOS</v>
      </c>
      <c r="G57" s="71">
        <f>VLOOKUP($B57, Paste!$A$3:$H$933, 2, FALSE)</f>
        <v>40</v>
      </c>
      <c r="H57" s="71">
        <f>VLOOKUP($B57, Paste!$A$3:$H$933, 3, FALSE)</f>
        <v>3.0166490486257924</v>
      </c>
      <c r="I57" s="71">
        <f t="shared" si="1"/>
        <v>4.1356180245449403</v>
      </c>
      <c r="J57" s="71">
        <f>VLOOKUP($B57, Paste!$A$3:$H$933, 4, FALSE)</f>
        <v>7.1522670731707327</v>
      </c>
      <c r="K57" s="11">
        <f>VLOOKUP($B57, Paste!$AB$3:$AE$1033, 4, FALSE)</f>
        <v>52</v>
      </c>
      <c r="L57" s="11" t="str">
        <f>IF(ISERROR(VLOOKUP(B57, Paste!$N$3:$N$250, 1, FALSE)), "", VLOOKUP(B57, Paste!$N$3:$O$250, 2, FALSE))</f>
        <v/>
      </c>
      <c r="M57" s="27">
        <f>VLOOKUP($B57, Paste!$W$3:$Z$10064, IF($H$4="Cap Hit",3, IF($H$4="AAV", 4, 2)), FALSE)</f>
        <v>0.875</v>
      </c>
      <c r="N57" s="11" t="str">
        <f>IF(ISERROR(VLOOKUP(B57, Paste!$Q$3:$Q$245, 1, FALSE)), "", VLOOKUP(B57, Paste!$Q$3:$R$245, 2, FALSE))</f>
        <v/>
      </c>
      <c r="O57" s="18" t="str">
        <f>IF(VLOOKUP(B57, 'Points&amp;Potential'!$B$7:$O$1835, 14, FALSE)=0, "", VLOOKUP(B57, 'Points&amp;Potential'!$B$7:$O$1835, 14, FALSE))</f>
        <v/>
      </c>
      <c r="P57" s="7" t="str">
        <f>IF(ISERROR(VLOOKUP(B57, Paste!$T$3:$T$1045, 1, FALSE)), "", VLOOKUP(B57, Paste!$T$3:$U$1045, 2, FALSE))</f>
        <v>Y</v>
      </c>
    </row>
    <row r="58" spans="1:16">
      <c r="A58" s="11" t="str">
        <f t="shared" si="0"/>
        <v>BOS</v>
      </c>
      <c r="B58" s="67" t="s">
        <v>789</v>
      </c>
      <c r="C58" s="11" t="str">
        <f>VLOOKUP($B58, Paste!$A$3:$H$933, 6, FALSE)</f>
        <v>LD</v>
      </c>
      <c r="D58" s="11" t="s">
        <v>941</v>
      </c>
      <c r="E58" s="11"/>
      <c r="F58" s="11" t="str">
        <f>VLOOKUP($B58, Paste!$A$3:$H$933, 8, FALSE)</f>
        <v>BOS</v>
      </c>
      <c r="G58" s="71">
        <f>VLOOKUP($B58, Paste!$A$3:$H$933, 2, FALSE)</f>
        <v>18</v>
      </c>
      <c r="H58" s="71">
        <f>VLOOKUP($B58, Paste!$A$3:$H$933, 3, FALSE)</f>
        <v>1.3574920718816066</v>
      </c>
      <c r="I58" s="71">
        <f t="shared" si="1"/>
        <v>3.5155579281183935</v>
      </c>
      <c r="J58" s="71">
        <f>VLOOKUP($B58, Paste!$A$3:$H$933, 4, FALSE)</f>
        <v>4.8730500000000001</v>
      </c>
      <c r="K58" s="11">
        <f>VLOOKUP($B58, Paste!$AB$3:$AE$1033, 4, FALSE)</f>
        <v>14</v>
      </c>
      <c r="L58" s="11" t="str">
        <f>IF(ISERROR(VLOOKUP(B58, Paste!$N$3:$N$250, 1, FALSE)), "", VLOOKUP(B58, Paste!$N$3:$O$250, 2, FALSE))</f>
        <v/>
      </c>
      <c r="M58" s="27">
        <f>VLOOKUP($B58, Paste!$W$3:$Z$10064, IF($H$4="Cap Hit",3, IF($H$4="AAV", 4, 2)), FALSE)</f>
        <v>0.85</v>
      </c>
      <c r="N58" s="11" t="str">
        <f>IF(ISERROR(VLOOKUP(B58, Paste!$Q$3:$Q$245, 1, FALSE)), "", VLOOKUP(B58, Paste!$Q$3:$R$245, 2, FALSE))</f>
        <v/>
      </c>
      <c r="O58" s="18" t="str">
        <f>IF(VLOOKUP(B58, 'Points&amp;Potential'!$B$7:$O$1835, 14, FALSE)=0, "", VLOOKUP(B58, 'Points&amp;Potential'!$B$7:$O$1835, 14, FALSE))</f>
        <v/>
      </c>
      <c r="P58" s="7" t="str">
        <f>IF(ISERROR(VLOOKUP(B58, Paste!$T$3:$T$1045, 1, FALSE)), "", VLOOKUP(B58, Paste!$T$3:$U$1045, 2, FALSE))</f>
        <v/>
      </c>
    </row>
    <row r="59" spans="1:16">
      <c r="A59" s="11" t="str">
        <f t="shared" si="0"/>
        <v>BOS</v>
      </c>
      <c r="B59" s="67" t="s">
        <v>826</v>
      </c>
      <c r="C59" s="11" t="str">
        <f>VLOOKUP($B59, Paste!$A$3:$H$933, 6, FALSE)</f>
        <v>C</v>
      </c>
      <c r="D59" s="11" t="s">
        <v>941</v>
      </c>
      <c r="E59" s="11"/>
      <c r="F59" s="11" t="str">
        <f>VLOOKUP($B59, Paste!$A$3:$H$933, 8, FALSE)</f>
        <v>BOS</v>
      </c>
      <c r="G59" s="71">
        <f>VLOOKUP($B59, Paste!$A$3:$H$933, 2, FALSE)</f>
        <v>22.333333333333332</v>
      </c>
      <c r="H59" s="71">
        <f>VLOOKUP($B59, Paste!$A$3:$H$933, 3, FALSE)</f>
        <v>1.7413135518660419</v>
      </c>
      <c r="I59" s="71">
        <f t="shared" si="1"/>
        <v>1.7918581668839579</v>
      </c>
      <c r="J59" s="71">
        <f>VLOOKUP($B59, Paste!$A$3:$H$933, 4, FALSE)</f>
        <v>3.5331717187499998</v>
      </c>
      <c r="K59" s="11">
        <f>VLOOKUP($B59, Paste!$AB$3:$AE$1033, 4, FALSE)</f>
        <v>22</v>
      </c>
      <c r="L59" s="11" t="str">
        <f>IF(ISERROR(VLOOKUP(B59, Paste!$N$3:$N$250, 1, FALSE)), "", VLOOKUP(B59, Paste!$N$3:$O$250, 2, FALSE))</f>
        <v/>
      </c>
      <c r="M59" s="27">
        <f>VLOOKUP($B59, Paste!$W$3:$Z$10064, IF($H$4="Cap Hit",3, IF($H$4="AAV", 4, 2)), FALSE)</f>
        <v>0.875</v>
      </c>
      <c r="N59" s="11" t="str">
        <f>IF(ISERROR(VLOOKUP(B59, Paste!$Q$3:$Q$245, 1, FALSE)), "", VLOOKUP(B59, Paste!$Q$3:$R$245, 2, FALSE))</f>
        <v/>
      </c>
      <c r="O59" s="18" t="str">
        <f>IF(VLOOKUP(B59, 'Points&amp;Potential'!$B$7:$O$1835, 14, FALSE)=0, "", VLOOKUP(B59, 'Points&amp;Potential'!$B$7:$O$1835, 14, FALSE))</f>
        <v/>
      </c>
      <c r="P59" s="7" t="str">
        <f>IF(ISERROR(VLOOKUP(B59, Paste!$T$3:$T$1045, 1, FALSE)), "", VLOOKUP(B59, Paste!$T$3:$U$1045, 2, FALSE))</f>
        <v/>
      </c>
    </row>
    <row r="60" spans="1:16">
      <c r="A60" s="11" t="str">
        <f t="shared" si="0"/>
        <v>BOS</v>
      </c>
      <c r="B60" s="67" t="s">
        <v>912</v>
      </c>
      <c r="C60" s="11" t="str">
        <f>VLOOKUP($B60, Paste!$A$3:$H$933, 6, FALSE)</f>
        <v>RW</v>
      </c>
      <c r="D60" s="11" t="s">
        <v>941</v>
      </c>
      <c r="E60" s="11"/>
      <c r="F60" s="11" t="str">
        <f>VLOOKUP($B60, Paste!$A$3:$H$933, 8, FALSE)</f>
        <v>BOS</v>
      </c>
      <c r="G60" s="71">
        <f>VLOOKUP($B60, Paste!$A$3:$H$933, 2, FALSE)</f>
        <v>8.3333333333333321</v>
      </c>
      <c r="H60" s="71">
        <f>VLOOKUP($B60, Paste!$A$3:$H$933, 3, FALSE)</f>
        <v>0.49470899470899471</v>
      </c>
      <c r="I60" s="71">
        <f t="shared" si="1"/>
        <v>0.55549181547619031</v>
      </c>
      <c r="J60" s="71">
        <f>VLOOKUP($B60, Paste!$A$3:$H$933, 4, FALSE)</f>
        <v>1.050200810185185</v>
      </c>
      <c r="K60" s="11">
        <f>VLOOKUP($B60, Paste!$AB$3:$AE$1033, 4, FALSE)</f>
        <v>6</v>
      </c>
      <c r="L60" s="11" t="str">
        <f>IF(ISERROR(VLOOKUP(B60, Paste!$N$3:$N$250, 1, FALSE)), "", VLOOKUP(B60, Paste!$N$3:$O$250, 2, FALSE))</f>
        <v/>
      </c>
      <c r="M60" s="27">
        <f>VLOOKUP($B60, Paste!$W$3:$Z$10064, IF($H$4="Cap Hit",3, IF($H$4="AAV", 4, 2)), FALSE)</f>
        <v>0.875</v>
      </c>
      <c r="N60" s="11" t="str">
        <f>IF(ISERROR(VLOOKUP(B60, Paste!$Q$3:$Q$245, 1, FALSE)), "", VLOOKUP(B60, Paste!$Q$3:$R$245, 2, FALSE))</f>
        <v/>
      </c>
      <c r="O60" s="18" t="str">
        <f>IF(VLOOKUP(B60, 'Points&amp;Potential'!$B$7:$O$1835, 14, FALSE)=0, "", VLOOKUP(B60, 'Points&amp;Potential'!$B$7:$O$1835, 14, FALSE))</f>
        <v/>
      </c>
      <c r="P60" s="7" t="str">
        <f>IF(ISERROR(VLOOKUP(B60, Paste!$T$3:$T$1045, 1, FALSE)), "", VLOOKUP(B60, Paste!$T$3:$U$1045, 2, FALSE))</f>
        <v/>
      </c>
    </row>
    <row r="61" spans="1:16">
      <c r="A61" s="11" t="str">
        <f t="shared" si="0"/>
        <v>BOS</v>
      </c>
      <c r="B61" s="67" t="s">
        <v>916</v>
      </c>
      <c r="C61" s="11" t="str">
        <f>VLOOKUP($B61, Paste!$A$3:$H$933, 6, FALSE)</f>
        <v>LW</v>
      </c>
      <c r="D61" s="11" t="s">
        <v>941</v>
      </c>
      <c r="E61" s="11"/>
      <c r="F61" s="11" t="str">
        <f>VLOOKUP($B61, Paste!$A$3:$H$933, 8, FALSE)</f>
        <v>BOS</v>
      </c>
      <c r="G61" s="71">
        <f>VLOOKUP($B61, Paste!$A$3:$H$933, 2, FALSE)</f>
        <v>7</v>
      </c>
      <c r="H61" s="71">
        <f>VLOOKUP($B61, Paste!$A$3:$H$933, 3, FALSE)</f>
        <v>0.31573393246187365</v>
      </c>
      <c r="I61" s="71">
        <f t="shared" si="1"/>
        <v>0.58271606753812633</v>
      </c>
      <c r="J61" s="71">
        <f>VLOOKUP($B61, Paste!$A$3:$H$933, 4, FALSE)</f>
        <v>0.89844999999999997</v>
      </c>
      <c r="K61" s="11">
        <f>VLOOKUP($B61, Paste!$AB$3:$AE$1033, 4, FALSE)</f>
        <v>6</v>
      </c>
      <c r="L61" s="11" t="str">
        <f>IF(ISERROR(VLOOKUP(B61, Paste!$N$3:$N$250, 1, FALSE)), "", VLOOKUP(B61, Paste!$N$3:$O$250, 2, FALSE))</f>
        <v/>
      </c>
      <c r="M61" s="27">
        <f>VLOOKUP($B61, Paste!$W$3:$Z$10064, IF($H$4="Cap Hit",3, IF($H$4="AAV", 4, 2)), FALSE)</f>
        <v>0.85</v>
      </c>
      <c r="N61" s="11" t="str">
        <f>IF(ISERROR(VLOOKUP(B61, Paste!$Q$3:$Q$245, 1, FALSE)), "", VLOOKUP(B61, Paste!$Q$3:$R$245, 2, FALSE))</f>
        <v/>
      </c>
      <c r="O61" s="18" t="str">
        <f>IF(VLOOKUP(B61, 'Points&amp;Potential'!$B$7:$O$1835, 14, FALSE)=0, "", VLOOKUP(B61, 'Points&amp;Potential'!$B$7:$O$1835, 14, FALSE))</f>
        <v/>
      </c>
      <c r="P61" s="7" t="str">
        <f>IF(ISERROR(VLOOKUP(B61, Paste!$T$3:$T$1045, 1, FALSE)), "", VLOOKUP(B61, Paste!$T$3:$U$1045, 2, FALSE))</f>
        <v/>
      </c>
    </row>
    <row r="62" spans="1:16">
      <c r="A62" s="11" t="str">
        <f t="shared" si="0"/>
        <v>BUF</v>
      </c>
      <c r="B62" s="67" t="s">
        <v>69</v>
      </c>
      <c r="C62" s="11" t="str">
        <f>VLOOKUP($B62, Paste!$A$3:$H$933, 6, FALSE)</f>
        <v>C</v>
      </c>
      <c r="D62" s="11" t="s">
        <v>941</v>
      </c>
      <c r="E62" s="11">
        <v>1</v>
      </c>
      <c r="F62" s="11" t="str">
        <f>VLOOKUP($B62, Paste!$A$3:$H$933, 8, FALSE)</f>
        <v>BUF</v>
      </c>
      <c r="G62" s="71">
        <f>VLOOKUP($B62, Paste!$A$3:$H$933, 2, FALSE)</f>
        <v>78</v>
      </c>
      <c r="H62" s="71">
        <f>VLOOKUP($B62, Paste!$A$3:$H$933, 3, FALSE)</f>
        <v>38.539979945356777</v>
      </c>
      <c r="I62" s="71">
        <f t="shared" si="1"/>
        <v>41.274129429643239</v>
      </c>
      <c r="J62" s="71">
        <f>VLOOKUP($B62, Paste!$A$3:$H$933, 4, FALSE)</f>
        <v>79.814109375000015</v>
      </c>
      <c r="K62" s="11">
        <f>VLOOKUP($B62, Paste!$AB$3:$AE$1033, 4, FALSE)</f>
        <v>257</v>
      </c>
      <c r="L62" s="11" t="str">
        <f>IF(ISERROR(VLOOKUP(B62, Paste!$N$3:$N$250, 1, FALSE)), "", VLOOKUP(B62, Paste!$N$3:$O$250, 2, FALSE))</f>
        <v/>
      </c>
      <c r="M62" s="27">
        <f>VLOOKUP($B62, Paste!$W$3:$Z$10064, IF($H$4="Cap Hit",3, IF($H$4="AAV", 4, 2)), FALSE)</f>
        <v>7.1428570000000002</v>
      </c>
      <c r="N62" s="11"/>
      <c r="O62" s="18" t="str">
        <f>IF(VLOOKUP(B62, 'Points&amp;Potential'!$B$7:$O$1835, 14, FALSE)=0, "", VLOOKUP(B62, 'Points&amp;Potential'!$B$7:$O$1835, 14, FALSE))</f>
        <v/>
      </c>
      <c r="P62" s="7" t="str">
        <f>IF(ISERROR(VLOOKUP(B62, Paste!$T$3:$T$1045, 1, FALSE)), "", VLOOKUP(B62, Paste!$T$3:$U$1045, 2, FALSE))</f>
        <v/>
      </c>
    </row>
    <row r="63" spans="1:16">
      <c r="A63" s="11" t="str">
        <f t="shared" si="0"/>
        <v>BUF</v>
      </c>
      <c r="B63" s="67" t="s">
        <v>82</v>
      </c>
      <c r="C63" s="11" t="str">
        <f>VLOOKUP($B63, Paste!$A$3:$H$933, 6, FALSE)</f>
        <v>LD</v>
      </c>
      <c r="D63" s="11" t="s">
        <v>944</v>
      </c>
      <c r="E63" s="11">
        <v>1</v>
      </c>
      <c r="F63" s="11" t="str">
        <f>VLOOKUP($B63, Paste!$A$3:$H$933, 8, FALSE)</f>
        <v>BUF</v>
      </c>
      <c r="G63" s="71">
        <f>VLOOKUP($B63, Paste!$A$3:$H$933, 2, FALSE)</f>
        <v>79</v>
      </c>
      <c r="H63" s="71">
        <f>VLOOKUP($B63, Paste!$A$3:$H$933, 3, FALSE)</f>
        <v>18.751071680162912</v>
      </c>
      <c r="I63" s="71">
        <f t="shared" si="1"/>
        <v>56.662536792059299</v>
      </c>
      <c r="J63" s="71">
        <f>VLOOKUP($B63, Paste!$A$3:$H$933, 4, FALSE)</f>
        <v>75.413608472222208</v>
      </c>
      <c r="K63" s="11">
        <f>VLOOKUP($B63, Paste!$AB$3:$AE$1033, 4, FALSE)</f>
        <v>213</v>
      </c>
      <c r="L63" s="11" t="str">
        <f>IF(ISERROR(VLOOKUP(B63, Paste!$N$3:$N$250, 1, FALSE)), "", VLOOKUP(B63, Paste!$N$3:$O$250, 2, FALSE))</f>
        <v/>
      </c>
      <c r="M63" s="27">
        <f>VLOOKUP($B63, Paste!$W$3:$Z$10064, IF($H$4="Cap Hit",3, IF($H$4="AAV", 4, 2)), FALSE)</f>
        <v>11</v>
      </c>
      <c r="N63" s="11" t="str">
        <f>IF(ISERROR(VLOOKUP(B63, Paste!$Q$3:$Q$245, 1, FALSE)), "", VLOOKUP(B63, Paste!$Q$3:$R$245, 2, FALSE))</f>
        <v/>
      </c>
      <c r="O63" s="18" t="str">
        <f>IF(VLOOKUP(B63, 'Points&amp;Potential'!$B$7:$O$1835, 14, FALSE)=0, "", VLOOKUP(B63, 'Points&amp;Potential'!$B$7:$O$1835, 14, FALSE))</f>
        <v/>
      </c>
      <c r="P63" s="7" t="str">
        <f>IF(ISERROR(VLOOKUP(B63, Paste!$T$3:$T$1045, 1, FALSE)), "", VLOOKUP(B63, Paste!$T$3:$U$1045, 2, FALSE))</f>
        <v/>
      </c>
    </row>
    <row r="64" spans="1:16">
      <c r="A64" s="11" t="str">
        <f t="shared" si="0"/>
        <v>BUF</v>
      </c>
      <c r="B64" s="67" t="s">
        <v>136</v>
      </c>
      <c r="C64" s="11" t="str">
        <f>VLOOKUP($B64, Paste!$A$3:$H$933, 6, FALSE)</f>
        <v>RW</v>
      </c>
      <c r="D64" s="11" t="s">
        <v>941</v>
      </c>
      <c r="E64" s="11">
        <v>1</v>
      </c>
      <c r="F64" s="11" t="str">
        <f>VLOOKUP($B64, Paste!$A$3:$H$933, 8, FALSE)</f>
        <v>BUF</v>
      </c>
      <c r="G64" s="71">
        <f>VLOOKUP($B64, Paste!$A$3:$H$933, 2, FALSE)</f>
        <v>83</v>
      </c>
      <c r="H64" s="71">
        <f>VLOOKUP($B64, Paste!$A$3:$H$933, 3, FALSE)</f>
        <v>24</v>
      </c>
      <c r="I64" s="71">
        <f t="shared" si="1"/>
        <v>35.222866076388883</v>
      </c>
      <c r="J64" s="71">
        <f>VLOOKUP($B64, Paste!$A$3:$H$933, 4, FALSE)</f>
        <v>59.222866076388883</v>
      </c>
      <c r="K64" s="11">
        <f>VLOOKUP($B64, Paste!$AB$3:$AE$1033, 4, FALSE)</f>
        <v>183</v>
      </c>
      <c r="L64" s="11" t="str">
        <f>IF(ISERROR(VLOOKUP(B64, Paste!$N$3:$N$250, 1, FALSE)), "", VLOOKUP(B64, Paste!$N$3:$O$250, 2, FALSE))</f>
        <v/>
      </c>
      <c r="M64" s="27">
        <f>VLOOKUP($B64, Paste!$W$3:$Z$10064, IF($H$4="Cap Hit",3, IF($H$4="AAV", 4, 2)), FALSE)</f>
        <v>6.95</v>
      </c>
      <c r="N64" s="11" t="str">
        <f>IF(ISERROR(VLOOKUP(B64, Paste!$Q$3:$Q$245, 1, FALSE)), "", VLOOKUP(B64, Paste!$Q$3:$R$245, 2, FALSE))</f>
        <v/>
      </c>
      <c r="O64" s="18" t="str">
        <f>IF(VLOOKUP(B64, 'Points&amp;Potential'!$B$7:$O$1835, 14, FALSE)=0, "", VLOOKUP(B64, 'Points&amp;Potential'!$B$7:$O$1835, 14, FALSE))</f>
        <v/>
      </c>
      <c r="P64" s="7" t="str">
        <f>IF(ISERROR(VLOOKUP(B64, Paste!$T$3:$T$1045, 1, FALSE)), "", VLOOKUP(B64, Paste!$T$3:$U$1045, 2, FALSE))</f>
        <v/>
      </c>
    </row>
    <row r="65" spans="1:16">
      <c r="A65" s="11" t="str">
        <f t="shared" si="0"/>
        <v>BUF</v>
      </c>
      <c r="B65" s="67" t="s">
        <v>147</v>
      </c>
      <c r="C65" s="11" t="str">
        <f>VLOOKUP($B65, Paste!$A$3:$H$933, 6, FALSE)</f>
        <v>RW</v>
      </c>
      <c r="D65" s="11" t="s">
        <v>943</v>
      </c>
      <c r="E65" s="11">
        <v>1</v>
      </c>
      <c r="F65" s="11" t="str">
        <f>VLOOKUP($B65, Paste!$A$3:$H$933, 8, FALSE)</f>
        <v>BUF</v>
      </c>
      <c r="G65" s="71">
        <f>VLOOKUP($B65, Paste!$A$3:$H$933, 2, FALSE)</f>
        <v>81</v>
      </c>
      <c r="H65" s="71">
        <f>VLOOKUP($B65, Paste!$A$3:$H$933, 3, FALSE)</f>
        <v>24</v>
      </c>
      <c r="I65" s="71">
        <f t="shared" si="1"/>
        <v>33.925747687499999</v>
      </c>
      <c r="J65" s="71">
        <f>VLOOKUP($B65, Paste!$A$3:$H$933, 4, FALSE)</f>
        <v>57.925747687499999</v>
      </c>
      <c r="K65" s="11">
        <f>VLOOKUP($B65, Paste!$AB$3:$AE$1033, 4, FALSE)</f>
        <v>194</v>
      </c>
      <c r="L65" s="11">
        <f>IF(ISERROR(VLOOKUP(B65, Paste!$N$3:$N$250, 1, FALSE)), "", VLOOKUP(B65, Paste!$N$3:$O$250, 2, FALSE))</f>
        <v>65</v>
      </c>
      <c r="M65" s="27">
        <f>VLOOKUP($B65, Paste!$W$3:$Z$10064, IF($H$4="Cap Hit",3, IF($H$4="AAV", 4, 2)), FALSE)</f>
        <v>3.375</v>
      </c>
      <c r="N65" s="11" t="str">
        <f>IF(ISERROR(VLOOKUP(B65, Paste!$Q$3:$Q$245, 1, FALSE)), "", VLOOKUP(B65, Paste!$Q$3:$R$245, 2, FALSE))</f>
        <v/>
      </c>
      <c r="O65" s="18" t="str">
        <f>IF(VLOOKUP(B65, 'Points&amp;Potential'!$B$7:$O$1835, 14, FALSE)=0, "", VLOOKUP(B65, 'Points&amp;Potential'!$B$7:$O$1835, 14, FALSE))</f>
        <v/>
      </c>
      <c r="P65" s="7" t="str">
        <f>IF(ISERROR(VLOOKUP(B65, Paste!$T$3:$T$1045, 1, FALSE)), "", VLOOKUP(B65, Paste!$T$3:$U$1045, 2, FALSE))</f>
        <v/>
      </c>
    </row>
    <row r="66" spans="1:16">
      <c r="A66" s="11" t="str">
        <f t="shared" si="0"/>
        <v>BUF</v>
      </c>
      <c r="B66" s="67" t="s">
        <v>176</v>
      </c>
      <c r="C66" s="11" t="str">
        <f>VLOOKUP($B66, Paste!$A$3:$H$933, 6, FALSE)</f>
        <v>LW</v>
      </c>
      <c r="D66" s="11" t="s">
        <v>944</v>
      </c>
      <c r="E66" s="11">
        <v>2</v>
      </c>
      <c r="F66" s="11" t="str">
        <f>VLOOKUP($B66, Paste!$A$3:$H$933, 8, FALSE)</f>
        <v>BUF</v>
      </c>
      <c r="G66" s="71">
        <f>VLOOKUP($B66, Paste!$A$3:$H$933, 2, FALSE)</f>
        <v>72.333333333333329</v>
      </c>
      <c r="H66" s="71">
        <f>VLOOKUP($B66, Paste!$A$3:$H$933, 3, FALSE)</f>
        <v>17.36</v>
      </c>
      <c r="I66" s="71">
        <f t="shared" si="1"/>
        <v>36.759146990740746</v>
      </c>
      <c r="J66" s="71">
        <f>VLOOKUP($B66, Paste!$A$3:$H$933, 4, FALSE)</f>
        <v>54.119146990740745</v>
      </c>
      <c r="K66" s="11">
        <f>VLOOKUP($B66, Paste!$AB$3:$AE$1033, 4, FALSE)</f>
        <v>145</v>
      </c>
      <c r="L66" s="11">
        <f>IF(ISERROR(VLOOKUP(B66, Paste!$N$3:$N$250, 1, FALSE)), "", VLOOKUP(B66, Paste!$N$3:$O$250, 2, FALSE))</f>
        <v>65</v>
      </c>
      <c r="M66" s="27">
        <f>VLOOKUP($B66, Paste!$W$3:$Z$10064, IF($H$4="Cap Hit",3, IF($H$4="AAV", 4, 2)), FALSE)</f>
        <v>7.5</v>
      </c>
      <c r="N66" s="11" t="str">
        <f>IF(ISERROR(VLOOKUP(B66, Paste!$Q$3:$Q$245, 1, FALSE)), "", VLOOKUP(B66, Paste!$Q$3:$R$245, 2, FALSE))</f>
        <v>Y</v>
      </c>
      <c r="O66" s="18" t="str">
        <f>IF(VLOOKUP(B66, 'Points&amp;Potential'!$B$7:$O$1835, 14, FALSE)=0, "", VLOOKUP(B66, 'Points&amp;Potential'!$B$7:$O$1835, 14, FALSE))</f>
        <v/>
      </c>
      <c r="P66" s="7" t="str">
        <f>IF(ISERROR(VLOOKUP(B66, Paste!$T$3:$T$1045, 1, FALSE)), "", VLOOKUP(B66, Paste!$T$3:$U$1045, 2, FALSE))</f>
        <v/>
      </c>
    </row>
    <row r="67" spans="1:16">
      <c r="A67" s="11" t="str">
        <f t="shared" si="0"/>
        <v>BUF</v>
      </c>
      <c r="B67" s="67" t="s">
        <v>207</v>
      </c>
      <c r="C67" s="11" t="str">
        <f>VLOOKUP($B67, Paste!$A$3:$H$933, 6, FALSE)</f>
        <v>C</v>
      </c>
      <c r="D67" s="11" t="s">
        <v>941</v>
      </c>
      <c r="E67" s="11">
        <v>2</v>
      </c>
      <c r="F67" s="11" t="str">
        <f>VLOOKUP($B67, Paste!$A$3:$H$933, 8, FALSE)</f>
        <v>BUF</v>
      </c>
      <c r="G67" s="71">
        <f>VLOOKUP($B67, Paste!$A$3:$H$933, 2, FALSE)</f>
        <v>79</v>
      </c>
      <c r="H67" s="71">
        <f>VLOOKUP($B67, Paste!$A$3:$H$933, 3, FALSE)</f>
        <v>21.330000000000002</v>
      </c>
      <c r="I67" s="71">
        <f t="shared" si="1"/>
        <v>26.863291666666679</v>
      </c>
      <c r="J67" s="71">
        <f>VLOOKUP($B67, Paste!$A$3:$H$933, 4, FALSE)</f>
        <v>48.193291666666681</v>
      </c>
      <c r="K67" s="11">
        <f>VLOOKUP($B67, Paste!$AB$3:$AE$1033, 4, FALSE)</f>
        <v>142</v>
      </c>
      <c r="L67" s="11">
        <f>IF(ISERROR(VLOOKUP(B67, Paste!$N$3:$N$250, 1, FALSE)), "", VLOOKUP(B67, Paste!$N$3:$O$250, 2, FALSE))</f>
        <v>65</v>
      </c>
      <c r="M67" s="27">
        <f>VLOOKUP($B67, Paste!$W$3:$Z$10064, IF($H$4="Cap Hit",3, IF($H$4="AAV", 4, 2)), FALSE)</f>
        <v>0.9425</v>
      </c>
      <c r="N67" s="11" t="str">
        <f>IF(ISERROR(VLOOKUP(B67, Paste!$Q$3:$Q$245, 1, FALSE)), "", VLOOKUP(B67, Paste!$Q$3:$R$245, 2, FALSE))</f>
        <v/>
      </c>
      <c r="O67" s="18" t="str">
        <f>IF(VLOOKUP(B67, 'Points&amp;Potential'!$B$7:$O$1835, 14, FALSE)=0, "", VLOOKUP(B67, 'Points&amp;Potential'!$B$7:$O$1835, 14, FALSE))</f>
        <v/>
      </c>
      <c r="P67" s="7" t="str">
        <f>IF(ISERROR(VLOOKUP(B67, Paste!$T$3:$T$1045, 1, FALSE)), "", VLOOKUP(B67, Paste!$T$3:$U$1045, 2, FALSE))</f>
        <v>Y</v>
      </c>
    </row>
    <row r="68" spans="1:16">
      <c r="A68" s="11" t="str">
        <f t="shared" si="0"/>
        <v>BUF</v>
      </c>
      <c r="B68" s="67" t="s">
        <v>225</v>
      </c>
      <c r="C68" s="11" t="str">
        <f>VLOOKUP($B68, Paste!$A$3:$H$933, 6, FALSE)</f>
        <v>C</v>
      </c>
      <c r="D68" s="11" t="s">
        <v>944</v>
      </c>
      <c r="E68" s="11"/>
      <c r="F68" s="11" t="str">
        <f>VLOOKUP($B68, Paste!$A$3:$H$933, 8, FALSE)</f>
        <v>BUF</v>
      </c>
      <c r="G68" s="71">
        <f>VLOOKUP($B68, Paste!$A$3:$H$933, 2, FALSE)</f>
        <v>82.333333333333329</v>
      </c>
      <c r="H68" s="71">
        <f>VLOOKUP($B68, Paste!$A$3:$H$933, 3, FALSE)</f>
        <v>15.41933929047817</v>
      </c>
      <c r="I68" s="71">
        <f t="shared" si="1"/>
        <v>30.423529703792653</v>
      </c>
      <c r="J68" s="71">
        <f>VLOOKUP($B68, Paste!$A$3:$H$933, 4, FALSE)</f>
        <v>45.842868994270823</v>
      </c>
      <c r="K68" s="11">
        <f>VLOOKUP($B68, Paste!$AB$3:$AE$1033, 4, FALSE)</f>
        <v>91</v>
      </c>
      <c r="L68" s="11" t="str">
        <f>IF(ISERROR(VLOOKUP(B68, Paste!$N$3:$N$250, 1, FALSE)), "", VLOOKUP(B68, Paste!$N$3:$O$250, 2, FALSE))</f>
        <v/>
      </c>
      <c r="M68" s="27">
        <f>VLOOKUP($B68, Paste!$W$3:$Z$10064, IF($H$4="Cap Hit",3, IF($H$4="AAV", 4, 2)), FALSE)</f>
        <v>5</v>
      </c>
      <c r="N68" s="11" t="str">
        <f>IF(ISERROR(VLOOKUP(B68, Paste!$Q$3:$Q$245, 1, FALSE)), "", VLOOKUP(B68, Paste!$Q$3:$R$245, 2, FALSE))</f>
        <v/>
      </c>
      <c r="O68" s="18" t="str">
        <f>IF(VLOOKUP(B68, 'Points&amp;Potential'!$B$7:$O$1835, 14, FALSE)=0, "", VLOOKUP(B68, 'Points&amp;Potential'!$B$7:$O$1835, 14, FALSE))</f>
        <v/>
      </c>
      <c r="P68" s="7" t="str">
        <f>IF(ISERROR(VLOOKUP(B68, Paste!$T$3:$T$1045, 1, FALSE)), "", VLOOKUP(B68, Paste!$T$3:$U$1045, 2, FALSE))</f>
        <v/>
      </c>
    </row>
    <row r="69" spans="1:16">
      <c r="A69" s="11" t="str">
        <f t="shared" si="0"/>
        <v>BUF</v>
      </c>
      <c r="B69" s="67" t="s">
        <v>234</v>
      </c>
      <c r="C69" s="11" t="str">
        <f>VLOOKUP($B69, Paste!$A$3:$H$933, 6, FALSE)</f>
        <v>LW</v>
      </c>
      <c r="D69" s="11" t="s">
        <v>941</v>
      </c>
      <c r="E69" s="11">
        <v>1</v>
      </c>
      <c r="F69" s="11" t="str">
        <f>VLOOKUP($B69, Paste!$A$3:$H$933, 8, FALSE)</f>
        <v>BUF</v>
      </c>
      <c r="G69" s="71">
        <f>VLOOKUP($B69, Paste!$A$3:$H$933, 2, FALSE)</f>
        <v>69</v>
      </c>
      <c r="H69" s="71">
        <f>VLOOKUP($B69, Paste!$A$3:$H$933, 3, FALSE)</f>
        <v>20.141267649471363</v>
      </c>
      <c r="I69" s="71">
        <f t="shared" si="1"/>
        <v>24.087541953653638</v>
      </c>
      <c r="J69" s="71">
        <f>VLOOKUP($B69, Paste!$A$3:$H$933, 4, FALSE)</f>
        <v>44.228809603125001</v>
      </c>
      <c r="K69" s="11">
        <f>VLOOKUP($B69, Paste!$AB$3:$AE$1033, 4, FALSE)</f>
        <v>131</v>
      </c>
      <c r="L69" s="11" t="str">
        <f>IF(ISERROR(VLOOKUP(B69, Paste!$N$3:$N$250, 1, FALSE)), "", VLOOKUP(B69, Paste!$N$3:$O$250, 2, FALSE))</f>
        <v/>
      </c>
      <c r="M69" s="27">
        <f>VLOOKUP($B69, Paste!$W$3:$Z$10064, IF($H$4="Cap Hit",3, IF($H$4="AAV", 4, 2)), FALSE)</f>
        <v>4.75</v>
      </c>
      <c r="N69" s="11" t="str">
        <f>IF(ISERROR(VLOOKUP(B69, Paste!$Q$3:$Q$245, 1, FALSE)), "", VLOOKUP(B69, Paste!$Q$3:$R$245, 2, FALSE))</f>
        <v>Y</v>
      </c>
      <c r="O69" s="18" t="str">
        <f>IF(VLOOKUP(B69, 'Points&amp;Potential'!$B$7:$O$1835, 14, FALSE)=0, "", VLOOKUP(B69, 'Points&amp;Potential'!$B$7:$O$1835, 14, FALSE))</f>
        <v/>
      </c>
      <c r="P69" s="7" t="str">
        <f>IF(ISERROR(VLOOKUP(B69, Paste!$T$3:$T$1045, 1, FALSE)), "", VLOOKUP(B69, Paste!$T$3:$U$1045, 2, FALSE))</f>
        <v/>
      </c>
    </row>
    <row r="70" spans="1:16">
      <c r="A70" s="11" t="str">
        <f t="shared" si="0"/>
        <v>BUF</v>
      </c>
      <c r="B70" s="10" t="s">
        <v>235</v>
      </c>
      <c r="C70" s="11" t="str">
        <f>VLOOKUP($B70, Paste!$A$3:$H$933, 6, FALSE)</f>
        <v>LW</v>
      </c>
      <c r="D70" s="11" t="s">
        <v>941</v>
      </c>
      <c r="E70" s="11"/>
      <c r="F70" s="11" t="str">
        <f>VLOOKUP($B70, Paste!$A$3:$H$933, 8, FALSE)</f>
        <v>BUF</v>
      </c>
      <c r="G70" s="71">
        <f>VLOOKUP($B70, Paste!$A$3:$H$933, 2, FALSE)</f>
        <v>83</v>
      </c>
      <c r="H70" s="71">
        <f>VLOOKUP($B70, Paste!$A$3:$H$933, 3, FALSE)</f>
        <v>13</v>
      </c>
      <c r="I70" s="71">
        <f t="shared" si="1"/>
        <v>31.191102083333341</v>
      </c>
      <c r="J70" s="71">
        <f>VLOOKUP($B70, Paste!$A$3:$H$933, 4, FALSE)</f>
        <v>44.191102083333341</v>
      </c>
      <c r="K70" s="11">
        <f>VLOOKUP($B70, Paste!$AB$3:$AE$1033, 4, FALSE)</f>
        <v>100</v>
      </c>
      <c r="L70" s="11">
        <f>IF(ISERROR(VLOOKUP(B70, Paste!$N$3:$N$250, 1, FALSE)), "", VLOOKUP(B70, Paste!$N$3:$O$250, 2, FALSE))</f>
        <v>60</v>
      </c>
      <c r="M70" s="27">
        <f>VLOOKUP($B70, Paste!$W$3:$Z$10064, IF($H$4="Cap Hit",3, IF($H$4="AAV", 4, 2)), FALSE)</f>
        <v>4.5</v>
      </c>
      <c r="N70" s="11" t="str">
        <f>IF(ISERROR(VLOOKUP(B70, Paste!$Q$3:$Q$245, 1, FALSE)), "", VLOOKUP(B70, Paste!$Q$3:$R$245, 2, FALSE))</f>
        <v/>
      </c>
      <c r="O70" s="18" t="str">
        <f>IF(VLOOKUP(B70, 'Points&amp;Potential'!$B$7:$O$1835, 14, FALSE)=0, "", VLOOKUP(B70, 'Points&amp;Potential'!$B$7:$O$1835, 14, FALSE))</f>
        <v/>
      </c>
      <c r="P70" s="7" t="str">
        <f>IF(ISERROR(VLOOKUP(B70, Paste!$T$3:$T$1045, 1, FALSE)), "", VLOOKUP(B70, Paste!$T$3:$U$1045, 2, FALSE))</f>
        <v/>
      </c>
    </row>
    <row r="71" spans="1:16">
      <c r="A71" s="11" t="str">
        <f t="shared" ref="A71:A134" si="2">F71</f>
        <v>BUF</v>
      </c>
      <c r="B71" s="67" t="s">
        <v>249</v>
      </c>
      <c r="C71" s="11" t="str">
        <f>VLOOKUP($B71, Paste!$A$3:$H$933, 6, FALSE)</f>
        <v>LD</v>
      </c>
      <c r="D71" s="11" t="s">
        <v>943</v>
      </c>
      <c r="E71" s="11">
        <v>2</v>
      </c>
      <c r="F71" s="11" t="str">
        <f>VLOOKUP($B71, Paste!$A$3:$H$933, 8, FALSE)</f>
        <v>BUF</v>
      </c>
      <c r="G71" s="71">
        <f>VLOOKUP($B71, Paste!$A$3:$H$933, 2, FALSE)</f>
        <v>80.666666666666671</v>
      </c>
      <c r="H71" s="71">
        <f>VLOOKUP($B71, Paste!$A$3:$H$933, 3, FALSE)</f>
        <v>8.0666666666666682</v>
      </c>
      <c r="I71" s="71">
        <f t="shared" ref="I71:I134" si="3">J71-H71</f>
        <v>33.745589166666669</v>
      </c>
      <c r="J71" s="71">
        <f>VLOOKUP($B71, Paste!$A$3:$H$933, 4, FALSE)</f>
        <v>41.812255833333339</v>
      </c>
      <c r="K71" s="11">
        <f>VLOOKUP($B71, Paste!$AB$3:$AE$1033, 4, FALSE)</f>
        <v>145</v>
      </c>
      <c r="L71" s="11">
        <f>IF(ISERROR(VLOOKUP(B71, Paste!$N$3:$N$250, 1, FALSE)), "", VLOOKUP(B71, Paste!$N$3:$O$250, 2, FALSE))</f>
        <v>50</v>
      </c>
      <c r="M71" s="27">
        <f>VLOOKUP($B71, Paste!$W$3:$Z$10064, IF($H$4="Cap Hit",3, IF($H$4="AAV", 4, 2)), FALSE)</f>
        <v>8.35</v>
      </c>
      <c r="N71" s="11" t="str">
        <f>IF(ISERROR(VLOOKUP(B71, Paste!$Q$3:$Q$245, 1, FALSE)), "", VLOOKUP(B71, Paste!$Q$3:$R$245, 2, FALSE))</f>
        <v/>
      </c>
      <c r="O71" s="18" t="str">
        <f>IF(VLOOKUP(B71, 'Points&amp;Potential'!$B$7:$O$1835, 14, FALSE)=0, "", VLOOKUP(B71, 'Points&amp;Potential'!$B$7:$O$1835, 14, FALSE))</f>
        <v/>
      </c>
      <c r="P71" s="7" t="str">
        <f>IF(ISERROR(VLOOKUP(B71, Paste!$T$3:$T$1045, 1, FALSE)), "", VLOOKUP(B71, Paste!$T$3:$U$1045, 2, FALSE))</f>
        <v/>
      </c>
    </row>
    <row r="72" spans="1:16">
      <c r="A72" s="11" t="str">
        <f t="shared" si="2"/>
        <v>BUF</v>
      </c>
      <c r="B72" s="67" t="s">
        <v>275</v>
      </c>
      <c r="C72" s="11" t="str">
        <f>VLOOKUP($B72, Paste!$A$3:$H$933, 6, FALSE)</f>
        <v>C</v>
      </c>
      <c r="D72" s="11" t="s">
        <v>943</v>
      </c>
      <c r="E72" s="11">
        <v>2</v>
      </c>
      <c r="F72" s="11" t="str">
        <f>VLOOKUP($B72, Paste!$A$3:$H$933, 8, FALSE)</f>
        <v>BUF</v>
      </c>
      <c r="G72" s="71">
        <f>VLOOKUP($B72, Paste!$A$3:$H$933, 2, FALSE)</f>
        <v>52</v>
      </c>
      <c r="H72" s="71">
        <f>VLOOKUP($B72, Paste!$A$3:$H$933, 3, FALSE)</f>
        <v>16.453289661680515</v>
      </c>
      <c r="I72" s="71">
        <f t="shared" si="3"/>
        <v>22.470973782763927</v>
      </c>
      <c r="J72" s="71">
        <f>VLOOKUP($B72, Paste!$A$3:$H$933, 4, FALSE)</f>
        <v>38.924263444444442</v>
      </c>
      <c r="K72" s="11">
        <f>VLOOKUP($B72, Paste!$AB$3:$AE$1033, 4, FALSE)</f>
        <v>94</v>
      </c>
      <c r="L72" s="11" t="str">
        <f>IF(ISERROR(VLOOKUP(B72, Paste!$N$3:$N$250, 1, FALSE)), "", VLOOKUP(B72, Paste!$N$3:$O$250, 2, FALSE))</f>
        <v/>
      </c>
      <c r="M72" s="27">
        <f>VLOOKUP($B72, Paste!$W$3:$Z$10064, IF($H$4="Cap Hit",3, IF($H$4="AAV", 4, 2)), FALSE)</f>
        <v>7.95</v>
      </c>
      <c r="N72" s="11" t="str">
        <f>IF(ISERROR(VLOOKUP(B72, Paste!$Q$3:$Q$245, 1, FALSE)), "", VLOOKUP(B72, Paste!$Q$3:$R$245, 2, FALSE))</f>
        <v>Y</v>
      </c>
      <c r="O72" s="18" t="str">
        <f>IF(VLOOKUP(B72, 'Points&amp;Potential'!$B$7:$O$1835, 14, FALSE)=0, "", VLOOKUP(B72, 'Points&amp;Potential'!$B$7:$O$1835, 14, FALSE))</f>
        <v/>
      </c>
      <c r="P72" s="7" t="str">
        <f>IF(ISERROR(VLOOKUP(B72, Paste!$T$3:$T$1045, 1, FALSE)), "", VLOOKUP(B72, Paste!$T$3:$U$1045, 2, FALSE))</f>
        <v/>
      </c>
    </row>
    <row r="73" spans="1:16">
      <c r="A73" s="11" t="str">
        <f t="shared" si="2"/>
        <v>BUF</v>
      </c>
      <c r="B73" s="67" t="s">
        <v>324</v>
      </c>
      <c r="C73" s="11" t="str">
        <f>VLOOKUP($B73, Paste!$A$3:$H$933, 6, FALSE)</f>
        <v>LD</v>
      </c>
      <c r="D73" s="11" t="s">
        <v>944</v>
      </c>
      <c r="E73" s="11"/>
      <c r="F73" s="11" t="str">
        <f>VLOOKUP($B73, Paste!$A$3:$H$933, 8, FALSE)</f>
        <v>BUF</v>
      </c>
      <c r="G73" s="71">
        <f>VLOOKUP($B73, Paste!$A$3:$H$933, 2, FALSE)</f>
        <v>68</v>
      </c>
      <c r="H73" s="71">
        <f>VLOOKUP($B73, Paste!$A$3:$H$933, 3, FALSE)</f>
        <v>8.16</v>
      </c>
      <c r="I73" s="71">
        <f t="shared" si="3"/>
        <v>26.313969444444435</v>
      </c>
      <c r="J73" s="71">
        <f>VLOOKUP($B73, Paste!$A$3:$H$933, 4, FALSE)</f>
        <v>34.473969444444435</v>
      </c>
      <c r="K73" s="11">
        <f>VLOOKUP($B73, Paste!$AB$3:$AE$1033, 4, FALSE)</f>
        <v>88</v>
      </c>
      <c r="L73" s="11" t="str">
        <f>IF(ISERROR(VLOOKUP(B73, Paste!$N$3:$N$250, 1, FALSE)), "", VLOOKUP(B73, Paste!$N$3:$O$250, 2, FALSE))</f>
        <v/>
      </c>
      <c r="M73" s="27">
        <f>VLOOKUP($B73, Paste!$W$3:$Z$10064, IF($H$4="Cap Hit",3, IF($H$4="AAV", 4, 2)), FALSE)</f>
        <v>4.2857139999999996</v>
      </c>
      <c r="N73" s="11" t="str">
        <f>IF(ISERROR(VLOOKUP(B73, Paste!$Q$3:$Q$245, 1, FALSE)), "", VLOOKUP(B73, Paste!$Q$3:$R$245, 2, FALSE))</f>
        <v>Y</v>
      </c>
      <c r="O73" s="18" t="str">
        <f>IF(VLOOKUP(B73, 'Points&amp;Potential'!$B$7:$O$1835, 14, FALSE)=0, "", VLOOKUP(B73, 'Points&amp;Potential'!$B$7:$O$1835, 14, FALSE))</f>
        <v/>
      </c>
      <c r="P73" s="7" t="str">
        <f>IF(ISERROR(VLOOKUP(B73, Paste!$T$3:$T$1045, 1, FALSE)), "", VLOOKUP(B73, Paste!$T$3:$U$1045, 2, FALSE))</f>
        <v/>
      </c>
    </row>
    <row r="74" spans="1:16">
      <c r="A74" s="11" t="str">
        <f t="shared" si="2"/>
        <v>BUF</v>
      </c>
      <c r="B74" s="67" t="s">
        <v>362</v>
      </c>
      <c r="C74" s="11" t="str">
        <f>VLOOKUP($B74, Paste!$A$3:$H$933, 6, FALSE)</f>
        <v>LW</v>
      </c>
      <c r="D74" s="11" t="s">
        <v>943</v>
      </c>
      <c r="E74" s="11">
        <v>2</v>
      </c>
      <c r="F74" s="11" t="str">
        <f>VLOOKUP($B74, Paste!$A$3:$H$933, 8, FALSE)</f>
        <v>BUF</v>
      </c>
      <c r="G74" s="71">
        <f>VLOOKUP($B74, Paste!$A$3:$H$933, 2, FALSE)</f>
        <v>69</v>
      </c>
      <c r="H74" s="71">
        <f>VLOOKUP($B74, Paste!$A$3:$H$933, 3, FALSE)</f>
        <v>13</v>
      </c>
      <c r="I74" s="71">
        <f t="shared" si="3"/>
        <v>18.067058333333328</v>
      </c>
      <c r="J74" s="71">
        <f>VLOOKUP($B74, Paste!$A$3:$H$933, 4, FALSE)</f>
        <v>31.067058333333328</v>
      </c>
      <c r="K74" s="11">
        <f>VLOOKUP($B74, Paste!$AB$3:$AE$1033, 4, FALSE)</f>
        <v>83</v>
      </c>
      <c r="L74" s="11" t="str">
        <f>IF(ISERROR(VLOOKUP(B74, Paste!$N$3:$N$250, 1, FALSE)), "", VLOOKUP(B74, Paste!$N$3:$O$250, 2, FALSE))</f>
        <v/>
      </c>
      <c r="M74" s="27">
        <f>VLOOKUP($B74, Paste!$W$3:$Z$10064, IF($H$4="Cap Hit",3, IF($H$4="AAV", 4, 2)), FALSE)</f>
        <v>0.88666599999999995</v>
      </c>
      <c r="N74" s="11" t="str">
        <f>IF(ISERROR(VLOOKUP(B74, Paste!$Q$3:$Q$245, 1, FALSE)), "", VLOOKUP(B74, Paste!$Q$3:$R$245, 2, FALSE))</f>
        <v>Y</v>
      </c>
      <c r="O74" s="18" t="str">
        <f>IF(VLOOKUP(B74, 'Points&amp;Potential'!$B$7:$O$1835, 14, FALSE)=0, "", VLOOKUP(B74, 'Points&amp;Potential'!$B$7:$O$1835, 14, FALSE))</f>
        <v/>
      </c>
      <c r="P74" s="7" t="str">
        <f>IF(ISERROR(VLOOKUP(B74, Paste!$T$3:$T$1045, 1, FALSE)), "", VLOOKUP(B74, Paste!$T$3:$U$1045, 2, FALSE))</f>
        <v/>
      </c>
    </row>
    <row r="75" spans="1:16">
      <c r="A75" s="11" t="str">
        <f t="shared" si="2"/>
        <v>BUF</v>
      </c>
      <c r="B75" s="67" t="s">
        <v>388</v>
      </c>
      <c r="C75" s="11" t="str">
        <f>VLOOKUP($B75, Paste!$A$3:$H$933, 6, FALSE)</f>
        <v>LW</v>
      </c>
      <c r="D75" s="11" t="s">
        <v>941</v>
      </c>
      <c r="E75" s="11">
        <v>2</v>
      </c>
      <c r="F75" s="11" t="str">
        <f>VLOOKUP($B75, Paste!$A$3:$H$933, 8, FALSE)</f>
        <v>BUF</v>
      </c>
      <c r="G75" s="71">
        <f>VLOOKUP($B75, Paste!$A$3:$H$933, 2, FALSE)</f>
        <v>68</v>
      </c>
      <c r="H75" s="71">
        <f>VLOOKUP($B75, Paste!$A$3:$H$933, 3, FALSE)</f>
        <v>10.214732787674532</v>
      </c>
      <c r="I75" s="71">
        <f t="shared" si="3"/>
        <v>18.953423323436581</v>
      </c>
      <c r="J75" s="71">
        <f>VLOOKUP($B75, Paste!$A$3:$H$933, 4, FALSE)</f>
        <v>29.168156111111113</v>
      </c>
      <c r="K75" s="11">
        <f>VLOOKUP($B75, Paste!$AB$3:$AE$1033, 4, FALSE)</f>
        <v>129</v>
      </c>
      <c r="L75" s="11">
        <f>IF(ISERROR(VLOOKUP(B75, Paste!$N$3:$N$250, 1, FALSE)), "", VLOOKUP(B75, Paste!$N$3:$O$250, 2, FALSE))</f>
        <v>50</v>
      </c>
      <c r="M75" s="27">
        <f>VLOOKUP($B75, Paste!$W$3:$Z$10064, IF($H$4="Cap Hit",3, IF($H$4="AAV", 4, 2)), FALSE)</f>
        <v>0.88666599999999995</v>
      </c>
      <c r="N75" s="11" t="str">
        <f>IF(ISERROR(VLOOKUP(B75, Paste!$Q$3:$Q$245, 1, FALSE)), "", VLOOKUP(B75, Paste!$Q$3:$R$245, 2, FALSE))</f>
        <v>Y</v>
      </c>
      <c r="O75" s="18" t="str">
        <f>IF(VLOOKUP(B75, 'Points&amp;Potential'!$B$7:$O$1835, 14, FALSE)=0, "", VLOOKUP(B75, 'Points&amp;Potential'!$B$7:$O$1835, 14, FALSE))</f>
        <v/>
      </c>
      <c r="P75" s="7" t="str">
        <f>IF(ISERROR(VLOOKUP(B75, Paste!$T$3:$T$1045, 1, FALSE)), "", VLOOKUP(B75, Paste!$T$3:$U$1045, 2, FALSE))</f>
        <v/>
      </c>
    </row>
    <row r="76" spans="1:16">
      <c r="A76" s="11" t="str">
        <f t="shared" si="2"/>
        <v>BUF</v>
      </c>
      <c r="B76" s="67" t="s">
        <v>424</v>
      </c>
      <c r="C76" s="11" t="str">
        <f>VLOOKUP($B76, Paste!$A$3:$H$933, 6, FALSE)</f>
        <v>LD</v>
      </c>
      <c r="D76" s="11" t="s">
        <v>941</v>
      </c>
      <c r="E76" s="11">
        <v>2</v>
      </c>
      <c r="F76" s="11" t="str">
        <f>VLOOKUP($B76, Paste!$A$3:$H$933, 8, FALSE)</f>
        <v>BUF</v>
      </c>
      <c r="G76" s="71">
        <f>VLOOKUP($B76, Paste!$A$3:$H$933, 2, FALSE)</f>
        <v>79</v>
      </c>
      <c r="H76" s="71">
        <f>VLOOKUP($B76, Paste!$A$3:$H$933, 3, FALSE)</f>
        <v>7.6761326178335034</v>
      </c>
      <c r="I76" s="71">
        <f t="shared" si="3"/>
        <v>18.262793215499837</v>
      </c>
      <c r="J76" s="71">
        <f>VLOOKUP($B76, Paste!$A$3:$H$933, 4, FALSE)</f>
        <v>25.938925833333339</v>
      </c>
      <c r="K76" s="11">
        <f>VLOOKUP($B76, Paste!$AB$3:$AE$1033, 4, FALSE)</f>
        <v>134</v>
      </c>
      <c r="L76" s="11">
        <f>IF(ISERROR(VLOOKUP(B76, Paste!$N$3:$N$250, 1, FALSE)), "", VLOOKUP(B76, Paste!$N$3:$O$250, 2, FALSE))</f>
        <v>40</v>
      </c>
      <c r="M76" s="27">
        <f>VLOOKUP($B76, Paste!$W$3:$Z$10064, IF($H$4="Cap Hit",3, IF($H$4="AAV", 4, 2)), FALSE)</f>
        <v>3.1</v>
      </c>
      <c r="N76" s="11" t="str">
        <f>IF(ISERROR(VLOOKUP(B76, Paste!$Q$3:$Q$245, 1, FALSE)), "", VLOOKUP(B76, Paste!$Q$3:$R$245, 2, FALSE))</f>
        <v/>
      </c>
      <c r="O76" s="18" t="str">
        <f>IF(VLOOKUP(B76, 'Points&amp;Potential'!$B$7:$O$1835, 14, FALSE)=0, "", VLOOKUP(B76, 'Points&amp;Potential'!$B$7:$O$1835, 14, FALSE))</f>
        <v/>
      </c>
      <c r="P76" s="7" t="str">
        <f>IF(ISERROR(VLOOKUP(B76, Paste!$T$3:$T$1045, 1, FALSE)), "", VLOOKUP(B76, Paste!$T$3:$U$1045, 2, FALSE))</f>
        <v/>
      </c>
    </row>
    <row r="77" spans="1:16">
      <c r="A77" s="11" t="str">
        <f t="shared" si="2"/>
        <v>BUF</v>
      </c>
      <c r="B77" s="67" t="s">
        <v>561</v>
      </c>
      <c r="C77" s="11" t="str">
        <f>VLOOKUP($B77, Paste!$A$3:$H$933, 6, FALSE)</f>
        <v>RD</v>
      </c>
      <c r="D77" s="11" t="s">
        <v>941</v>
      </c>
      <c r="E77" s="11"/>
      <c r="F77" s="11" t="str">
        <f>VLOOKUP($B77, Paste!$A$3:$H$933, 8, FALSE)</f>
        <v>BUF</v>
      </c>
      <c r="G77" s="71">
        <f>VLOOKUP($B77, Paste!$A$3:$H$933, 2, FALSE)</f>
        <v>79</v>
      </c>
      <c r="H77" s="71">
        <f>VLOOKUP($B77, Paste!$A$3:$H$933, 3, FALSE)</f>
        <v>5.0927653000021413</v>
      </c>
      <c r="I77" s="71">
        <f t="shared" si="3"/>
        <v>11.378032477775637</v>
      </c>
      <c r="J77" s="71">
        <f>VLOOKUP($B77, Paste!$A$3:$H$933, 4, FALSE)</f>
        <v>16.470797777777779</v>
      </c>
      <c r="K77" s="11">
        <f>VLOOKUP($B77, Paste!$AB$3:$AE$1033, 4, FALSE)</f>
        <v>111</v>
      </c>
      <c r="L77" s="11" t="str">
        <f>IF(ISERROR(VLOOKUP(B77, Paste!$N$3:$N$250, 1, FALSE)), "", VLOOKUP(B77, Paste!$N$3:$O$250, 2, FALSE))</f>
        <v/>
      </c>
      <c r="M77" s="27">
        <f>VLOOKUP($B77, Paste!$W$3:$Z$10064, IF($H$4="Cap Hit",3, IF($H$4="AAV", 4, 2)), FALSE)</f>
        <v>0.9</v>
      </c>
      <c r="N77" s="11" t="str">
        <f>IF(ISERROR(VLOOKUP(B77, Paste!$Q$3:$Q$245, 1, FALSE)), "", VLOOKUP(B77, Paste!$Q$3:$R$245, 2, FALSE))</f>
        <v/>
      </c>
      <c r="O77" s="18" t="str">
        <f>IF(VLOOKUP(B77, 'Points&amp;Potential'!$B$7:$O$1835, 14, FALSE)=0, "", VLOOKUP(B77, 'Points&amp;Potential'!$B$7:$O$1835, 14, FALSE))</f>
        <v/>
      </c>
      <c r="P77" s="7" t="str">
        <f>IF(ISERROR(VLOOKUP(B77, Paste!$T$3:$T$1045, 1, FALSE)), "", VLOOKUP(B77, Paste!$T$3:$U$1045, 2, FALSE))</f>
        <v/>
      </c>
    </row>
    <row r="78" spans="1:16">
      <c r="A78" s="11" t="str">
        <f t="shared" si="2"/>
        <v>BUF</v>
      </c>
      <c r="B78" s="67" t="s">
        <v>602</v>
      </c>
      <c r="C78" s="11" t="str">
        <f>VLOOKUP($B78, Paste!$A$3:$H$933, 6, FALSE)</f>
        <v>C</v>
      </c>
      <c r="D78" s="11" t="s">
        <v>941</v>
      </c>
      <c r="E78" s="11"/>
      <c r="F78" s="11" t="str">
        <f>VLOOKUP($B78, Paste!$A$3:$H$933, 8, FALSE)</f>
        <v>BUF</v>
      </c>
      <c r="G78" s="71">
        <f>VLOOKUP($B78, Paste!$A$3:$H$933, 2, FALSE)</f>
        <v>78.666666666666671</v>
      </c>
      <c r="H78" s="71">
        <f>VLOOKUP($B78, Paste!$A$3:$H$933, 3, FALSE)</f>
        <v>8.3644136820224642</v>
      </c>
      <c r="I78" s="71">
        <f t="shared" si="3"/>
        <v>6.2020471513108681</v>
      </c>
      <c r="J78" s="71">
        <f>VLOOKUP($B78, Paste!$A$3:$H$933, 4, FALSE)</f>
        <v>14.566460833333332</v>
      </c>
      <c r="K78" s="11">
        <f>VLOOKUP($B78, Paste!$AB$3:$AE$1033, 4, FALSE)</f>
        <v>71</v>
      </c>
      <c r="L78" s="11" t="str">
        <f>IF(ISERROR(VLOOKUP(B78, Paste!$N$3:$N$250, 1, FALSE)), "", VLOOKUP(B78, Paste!$N$3:$O$250, 2, FALSE))</f>
        <v/>
      </c>
      <c r="M78" s="27">
        <f>VLOOKUP($B78, Paste!$W$3:$Z$10064, IF($H$4="Cap Hit",3, IF($H$4="AAV", 4, 2)), FALSE)</f>
        <v>1</v>
      </c>
      <c r="N78" s="11"/>
      <c r="O78" s="18" t="str">
        <f>IF(VLOOKUP(B78, 'Points&amp;Potential'!$B$7:$O$1835, 14, FALSE)=0, "", VLOOKUP(B78, 'Points&amp;Potential'!$B$7:$O$1835, 14, FALSE))</f>
        <v/>
      </c>
      <c r="P78" s="7" t="str">
        <f>IF(ISERROR(VLOOKUP(B78, Paste!$T$3:$T$1045, 1, FALSE)), "", VLOOKUP(B78, Paste!$T$3:$U$1045, 2, FALSE))</f>
        <v/>
      </c>
    </row>
    <row r="79" spans="1:16">
      <c r="A79" s="11" t="str">
        <f t="shared" si="2"/>
        <v>BUF</v>
      </c>
      <c r="B79" s="67" t="s">
        <v>656</v>
      </c>
      <c r="C79" s="11" t="str">
        <f>VLOOKUP($B79, Paste!$A$3:$H$933, 6, FALSE)</f>
        <v>RW</v>
      </c>
      <c r="D79" s="11" t="s">
        <v>941</v>
      </c>
      <c r="E79" s="11"/>
      <c r="F79" s="11" t="str">
        <f>VLOOKUP($B79, Paste!$A$3:$H$933, 8, FALSE)</f>
        <v>BUF</v>
      </c>
      <c r="G79" s="71">
        <f>VLOOKUP($B79, Paste!$A$3:$H$933, 2, FALSE)</f>
        <v>47.333333333333336</v>
      </c>
      <c r="H79" s="71">
        <f>VLOOKUP($B79, Paste!$A$3:$H$933, 3, FALSE)</f>
        <v>6</v>
      </c>
      <c r="I79" s="71">
        <f t="shared" si="3"/>
        <v>5.8967600000000004</v>
      </c>
      <c r="J79" s="71">
        <f>VLOOKUP($B79, Paste!$A$3:$H$933, 4, FALSE)</f>
        <v>11.89676</v>
      </c>
      <c r="K79" s="11">
        <f>VLOOKUP($B79, Paste!$AB$3:$AE$1033, 4, FALSE)</f>
        <v>64</v>
      </c>
      <c r="L79" s="11" t="str">
        <f>IF(ISERROR(VLOOKUP(B79, Paste!$N$3:$N$250, 1, FALSE)), "", VLOOKUP(B79, Paste!$N$3:$O$250, 2, FALSE))</f>
        <v/>
      </c>
      <c r="M79" s="27">
        <f>VLOOKUP($B79, Paste!$W$3:$Z$10064, IF($H$4="Cap Hit",3, IF($H$4="AAV", 4, 2)), FALSE)</f>
        <v>1.8</v>
      </c>
      <c r="N79" s="11" t="str">
        <f>IF(ISERROR(VLOOKUP(B79, Paste!$Q$3:$Q$245, 1, FALSE)), "", VLOOKUP(B79, Paste!$Q$3:$R$245, 2, FALSE))</f>
        <v/>
      </c>
      <c r="O79" s="18" t="str">
        <f>IF(VLOOKUP(B79, 'Points&amp;Potential'!$B$7:$O$1835, 14, FALSE)=0, "", VLOOKUP(B79, 'Points&amp;Potential'!$B$7:$O$1835, 14, FALSE))</f>
        <v/>
      </c>
      <c r="P79" s="7" t="str">
        <f>IF(ISERROR(VLOOKUP(B79, Paste!$T$3:$T$1045, 1, FALSE)), "", VLOOKUP(B79, Paste!$T$3:$U$1045, 2, FALSE))</f>
        <v/>
      </c>
    </row>
    <row r="80" spans="1:16">
      <c r="A80" s="11" t="str">
        <f t="shared" si="2"/>
        <v>BUF</v>
      </c>
      <c r="B80" s="10" t="s">
        <v>662</v>
      </c>
      <c r="C80" s="11" t="str">
        <f>VLOOKUP($B80, Paste!$A$3:$H$933, 6, FALSE)</f>
        <v>RW</v>
      </c>
      <c r="D80" s="11" t="s">
        <v>941</v>
      </c>
      <c r="E80" s="11"/>
      <c r="F80" s="11" t="str">
        <f>VLOOKUP($B80, Paste!$A$3:$H$933, 8, FALSE)</f>
        <v>BUF</v>
      </c>
      <c r="G80" s="71">
        <f>VLOOKUP($B80, Paste!$A$3:$H$933, 2, FALSE)</f>
        <v>81.333333333333329</v>
      </c>
      <c r="H80" s="71">
        <f>VLOOKUP($B80, Paste!$A$3:$H$933, 3, FALSE)</f>
        <v>5.5590911764629682</v>
      </c>
      <c r="I80" s="71">
        <f t="shared" si="3"/>
        <v>5.927757823537033</v>
      </c>
      <c r="J80" s="71">
        <f>VLOOKUP($B80, Paste!$A$3:$H$933, 4, FALSE)</f>
        <v>11.486849000000001</v>
      </c>
      <c r="K80" s="11">
        <f>VLOOKUP($B80, Paste!$AB$3:$AE$1033, 4, FALSE)</f>
        <v>65</v>
      </c>
      <c r="L80" s="11" t="str">
        <f>IF(ISERROR(VLOOKUP(B80, Paste!$N$3:$N$250, 1, FALSE)), "", VLOOKUP(B80, Paste!$N$3:$O$250, 2, FALSE))</f>
        <v/>
      </c>
      <c r="M80" s="27">
        <f>VLOOKUP($B80, Paste!$W$3:$Z$10064, IF($H$4="Cap Hit",3, IF($H$4="AAV", 4, 2)), FALSE)</f>
        <v>2.9166669999999999</v>
      </c>
      <c r="N80" s="11" t="str">
        <f>IF(ISERROR(VLOOKUP(B80, Paste!$Q$3:$Q$245, 1, FALSE)), "", VLOOKUP(B80, Paste!$Q$3:$R$245, 2, FALSE))</f>
        <v/>
      </c>
      <c r="O80" s="18" t="str">
        <f>IF(VLOOKUP(B80, 'Points&amp;Potential'!$B$7:$O$1835, 14, FALSE)=0, "", VLOOKUP(B80, 'Points&amp;Potential'!$B$7:$O$1835, 14, FALSE))</f>
        <v/>
      </c>
      <c r="P80" s="7" t="str">
        <f>IF(ISERROR(VLOOKUP(B80, Paste!$T$3:$T$1045, 1, FALSE)), "", VLOOKUP(B80, Paste!$T$3:$U$1045, 2, FALSE))</f>
        <v/>
      </c>
    </row>
    <row r="81" spans="1:16">
      <c r="A81" s="11" t="str">
        <f t="shared" si="2"/>
        <v>BUF</v>
      </c>
      <c r="B81" s="67" t="s">
        <v>665</v>
      </c>
      <c r="C81" s="11" t="str">
        <f>VLOOKUP($B81, Paste!$A$3:$H$933, 6, FALSE)</f>
        <v>RD</v>
      </c>
      <c r="D81" s="11" t="s">
        <v>941</v>
      </c>
      <c r="E81" s="11"/>
      <c r="F81" s="11" t="str">
        <f>VLOOKUP($B81, Paste!$A$3:$H$933, 8, FALSE)</f>
        <v>BUF</v>
      </c>
      <c r="G81" s="71">
        <f>VLOOKUP($B81, Paste!$A$3:$H$933, 2, FALSE)</f>
        <v>46</v>
      </c>
      <c r="H81" s="71">
        <f>VLOOKUP($B81, Paste!$A$3:$H$933, 3, FALSE)</f>
        <v>1.3683257918552036</v>
      </c>
      <c r="I81" s="71">
        <f t="shared" si="3"/>
        <v>10.058888516755907</v>
      </c>
      <c r="J81" s="71">
        <f>VLOOKUP($B81, Paste!$A$3:$H$933, 4, FALSE)</f>
        <v>11.427214308611111</v>
      </c>
      <c r="K81" s="11">
        <f>VLOOKUP($B81, Paste!$AB$3:$AE$1033, 4, FALSE)</f>
        <v>55</v>
      </c>
      <c r="L81" s="11" t="str">
        <f>IF(ISERROR(VLOOKUP(B81, Paste!$N$3:$N$250, 1, FALSE)), "", VLOOKUP(B81, Paste!$N$3:$O$250, 2, FALSE))</f>
        <v/>
      </c>
      <c r="M81" s="27">
        <f>VLOOKUP($B81, Paste!$W$3:$Z$10064, IF($H$4="Cap Hit",3, IF($H$4="AAV", 4, 2)), FALSE)</f>
        <v>2.2000000000000002</v>
      </c>
      <c r="N81" s="11" t="str">
        <f>IF(ISERROR(VLOOKUP(B81, Paste!$Q$3:$Q$245, 1, FALSE)), "", VLOOKUP(B81, Paste!$Q$3:$R$245, 2, FALSE))</f>
        <v>Y</v>
      </c>
      <c r="O81" s="18" t="str">
        <f>IF(VLOOKUP(B81, 'Points&amp;Potential'!$B$7:$O$1835, 14, FALSE)=0, "", VLOOKUP(B81, 'Points&amp;Potential'!$B$7:$O$1835, 14, FALSE))</f>
        <v/>
      </c>
      <c r="P81" s="7" t="str">
        <f>IF(ISERROR(VLOOKUP(B81, Paste!$T$3:$T$1045, 1, FALSE)), "", VLOOKUP(B81, Paste!$T$3:$U$1045, 2, FALSE))</f>
        <v/>
      </c>
    </row>
    <row r="82" spans="1:16">
      <c r="A82" s="11" t="str">
        <f t="shared" si="2"/>
        <v>BUF</v>
      </c>
      <c r="B82" s="67" t="s">
        <v>675</v>
      </c>
      <c r="C82" s="11" t="str">
        <f>VLOOKUP($B82, Paste!$A$3:$H$933, 6, FALSE)</f>
        <v>RW</v>
      </c>
      <c r="D82" s="11" t="s">
        <v>941</v>
      </c>
      <c r="E82" s="11"/>
      <c r="F82" s="11" t="str">
        <f>VLOOKUP($B82, Paste!$A$3:$H$933, 8, FALSE)</f>
        <v>BUF</v>
      </c>
      <c r="G82" s="71">
        <f>VLOOKUP($B82, Paste!$A$3:$H$933, 2, FALSE)</f>
        <v>43.333333333333336</v>
      </c>
      <c r="H82" s="71">
        <f>VLOOKUP($B82, Paste!$A$3:$H$933, 3, FALSE)</f>
        <v>3.4129871515300194</v>
      </c>
      <c r="I82" s="71">
        <f t="shared" si="3"/>
        <v>7.5352878484699808</v>
      </c>
      <c r="J82" s="71">
        <f>VLOOKUP($B82, Paste!$A$3:$H$933, 4, FALSE)</f>
        <v>10.948275000000001</v>
      </c>
      <c r="K82" s="11">
        <f>VLOOKUP($B82, Paste!$AB$3:$AE$1033, 4, FALSE)</f>
        <v>48</v>
      </c>
      <c r="L82" s="11" t="str">
        <f>IF(ISERROR(VLOOKUP(B82, Paste!$N$3:$N$250, 1, FALSE)), "", VLOOKUP(B82, Paste!$N$3:$O$250, 2, FALSE))</f>
        <v/>
      </c>
      <c r="M82" s="27">
        <f>VLOOKUP($B82, Paste!$W$3:$Z$10064, IF($H$4="Cap Hit",3, IF($H$4="AAV", 4, 2)), FALSE)</f>
        <v>0.85</v>
      </c>
      <c r="N82" s="11" t="str">
        <f>IF(ISERROR(VLOOKUP(B82, Paste!$Q$3:$Q$245, 1, FALSE)), "", VLOOKUP(B82, Paste!$Q$3:$R$245, 2, FALSE))</f>
        <v>Y</v>
      </c>
      <c r="O82" s="18" t="str">
        <f>IF(VLOOKUP(B82, 'Points&amp;Potential'!$B$7:$O$1835, 14, FALSE)=0, "", VLOOKUP(B82, 'Points&amp;Potential'!$B$7:$O$1835, 14, FALSE))</f>
        <v/>
      </c>
      <c r="P82" s="7" t="str">
        <f>IF(ISERROR(VLOOKUP(B82, Paste!$T$3:$T$1045, 1, FALSE)), "", VLOOKUP(B82, Paste!$T$3:$U$1045, 2, FALSE))</f>
        <v/>
      </c>
    </row>
    <row r="83" spans="1:16">
      <c r="A83" s="11" t="str">
        <f t="shared" si="2"/>
        <v>BUF</v>
      </c>
      <c r="B83" s="67" t="s">
        <v>734</v>
      </c>
      <c r="C83" s="11" t="str">
        <f>VLOOKUP($B83, Paste!$A$3:$H$933, 6, FALSE)</f>
        <v>RD</v>
      </c>
      <c r="D83" s="11" t="s">
        <v>944</v>
      </c>
      <c r="E83" s="11"/>
      <c r="F83" s="11" t="str">
        <f>VLOOKUP($B83, Paste!$A$3:$H$933, 8, FALSE)</f>
        <v>BUF</v>
      </c>
      <c r="G83" s="71">
        <f>VLOOKUP($B83, Paste!$A$3:$H$933, 2, FALSE)</f>
        <v>60</v>
      </c>
      <c r="H83" s="71">
        <f>VLOOKUP($B83, Paste!$A$3:$H$933, 3, FALSE)</f>
        <v>3.2005684754521964</v>
      </c>
      <c r="I83" s="71">
        <f t="shared" si="3"/>
        <v>4.6413261912144721</v>
      </c>
      <c r="J83" s="71">
        <f>VLOOKUP($B83, Paste!$A$3:$H$933, 4, FALSE)</f>
        <v>7.8418946666666685</v>
      </c>
      <c r="K83" s="11">
        <f>VLOOKUP($B83, Paste!$AB$3:$AE$1033, 4, FALSE)</f>
        <v>42</v>
      </c>
      <c r="L83" s="11" t="str">
        <f>IF(ISERROR(VLOOKUP(B83, Paste!$N$3:$N$250, 1, FALSE)), "", VLOOKUP(B83, Paste!$N$3:$O$250, 2, FALSE))</f>
        <v/>
      </c>
      <c r="M83" s="27">
        <f>VLOOKUP($B83, Paste!$W$3:$Z$10064, IF($H$4="Cap Hit",3, IF($H$4="AAV", 4, 2)), FALSE)</f>
        <v>0.77500000000000002</v>
      </c>
      <c r="N83" s="11" t="str">
        <f>IF(ISERROR(VLOOKUP(B83, Paste!$Q$3:$Q$245, 1, FALSE)), "", VLOOKUP(B83, Paste!$Q$3:$R$245, 2, FALSE))</f>
        <v/>
      </c>
      <c r="O83" s="18" t="str">
        <f>IF(VLOOKUP(B83, 'Points&amp;Potential'!$B$7:$O$1835, 14, FALSE)=0, "", VLOOKUP(B83, 'Points&amp;Potential'!$B$7:$O$1835, 14, FALSE))</f>
        <v/>
      </c>
      <c r="P83" s="7" t="str">
        <f>IF(ISERROR(VLOOKUP(B83, Paste!$T$3:$T$1045, 1, FALSE)), "", VLOOKUP(B83, Paste!$T$3:$U$1045, 2, FALSE))</f>
        <v/>
      </c>
    </row>
    <row r="84" spans="1:16">
      <c r="A84" s="11" t="str">
        <f t="shared" si="2"/>
        <v>BUF</v>
      </c>
      <c r="B84" s="67" t="s">
        <v>764</v>
      </c>
      <c r="C84" s="11" t="str">
        <f>VLOOKUP($B84, Paste!$A$3:$H$933, 6, FALSE)</f>
        <v>C</v>
      </c>
      <c r="D84" s="11" t="s">
        <v>941</v>
      </c>
      <c r="E84" s="11"/>
      <c r="F84" s="11" t="str">
        <f>VLOOKUP($B84, Paste!$A$3:$H$933, 8, FALSE)</f>
        <v>BUF</v>
      </c>
      <c r="G84" s="71">
        <f>VLOOKUP($B84, Paste!$A$3:$H$933, 2, FALSE)</f>
        <v>35.5</v>
      </c>
      <c r="H84" s="71">
        <f>VLOOKUP($B84, Paste!$A$3:$H$933, 3, FALSE)</f>
        <v>3.606646171863563</v>
      </c>
      <c r="I84" s="71">
        <f t="shared" si="3"/>
        <v>2.6293405295253249</v>
      </c>
      <c r="J84" s="71">
        <f>VLOOKUP($B84, Paste!$A$3:$H$933, 4, FALSE)</f>
        <v>6.2359867013888879</v>
      </c>
      <c r="K84" s="11">
        <f>VLOOKUP($B84, Paste!$AB$3:$AE$1033, 4, FALSE)</f>
        <v>28</v>
      </c>
      <c r="L84" s="11" t="str">
        <f>IF(ISERROR(VLOOKUP(B84, Paste!$N$3:$N$250, 1, FALSE)), "", VLOOKUP(B84, Paste!$N$3:$O$250, 2, FALSE))</f>
        <v/>
      </c>
      <c r="M84" s="27">
        <f>VLOOKUP($B84, Paste!$W$3:$Z$10064, IF($H$4="Cap Hit",3, IF($H$4="AAV", 4, 2)), FALSE)</f>
        <v>0.77500000000000002</v>
      </c>
      <c r="N84" s="11" t="str">
        <f>IF(ISERROR(VLOOKUP(B84, Paste!$Q$3:$Q$245, 1, FALSE)), "", VLOOKUP(B84, Paste!$Q$3:$R$245, 2, FALSE))</f>
        <v/>
      </c>
      <c r="O84" s="18" t="str">
        <f>IF(VLOOKUP(B84, 'Points&amp;Potential'!$B$7:$O$1835, 14, FALSE)=0, "", VLOOKUP(B84, 'Points&amp;Potential'!$B$7:$O$1835, 14, FALSE))</f>
        <v/>
      </c>
      <c r="P84" s="7" t="str">
        <f>IF(ISERROR(VLOOKUP(B84, Paste!$T$3:$T$1045, 1, FALSE)), "", VLOOKUP(B84, Paste!$T$3:$U$1045, 2, FALSE))</f>
        <v/>
      </c>
    </row>
    <row r="85" spans="1:16">
      <c r="A85" s="11" t="str">
        <f t="shared" si="2"/>
        <v>BUF</v>
      </c>
      <c r="B85" s="67" t="s">
        <v>852</v>
      </c>
      <c r="C85" s="11" t="str">
        <f>VLOOKUP($B85, Paste!$A$3:$H$933, 6, FALSE)</f>
        <v>RD</v>
      </c>
      <c r="D85" s="11" t="s">
        <v>941</v>
      </c>
      <c r="E85" s="11"/>
      <c r="F85" s="11" t="str">
        <f>VLOOKUP($B85, Paste!$A$3:$H$933, 8, FALSE)</f>
        <v>BUF</v>
      </c>
      <c r="G85" s="71">
        <f>VLOOKUP($B85, Paste!$A$3:$H$933, 2, FALSE)</f>
        <v>11</v>
      </c>
      <c r="H85" s="71">
        <f>VLOOKUP($B85, Paste!$A$3:$H$933, 3, FALSE)</f>
        <v>0.32720834153059219</v>
      </c>
      <c r="I85" s="71">
        <f t="shared" si="3"/>
        <v>2.0775991143332293</v>
      </c>
      <c r="J85" s="71">
        <f>VLOOKUP($B85, Paste!$A$3:$H$933, 4, FALSE)</f>
        <v>2.4048074558638213</v>
      </c>
      <c r="K85" s="11">
        <f>VLOOKUP($B85, Paste!$AB$3:$AE$1033, 4, FALSE)</f>
        <v>14</v>
      </c>
      <c r="L85" s="11" t="str">
        <f>IF(ISERROR(VLOOKUP(B85, Paste!$N$3:$N$250, 1, FALSE)), "", VLOOKUP(B85, Paste!$N$3:$O$250, 2, FALSE))</f>
        <v/>
      </c>
      <c r="M85" s="27">
        <f>VLOOKUP($B85, Paste!$W$3:$Z$10064, IF($H$4="Cap Hit",3, IF($H$4="AAV", 4, 2)), FALSE)</f>
        <v>0.97499999999999998</v>
      </c>
      <c r="N85" s="11" t="str">
        <f>IF(ISERROR(VLOOKUP(B85, Paste!$Q$3:$Q$245, 1, FALSE)), "", VLOOKUP(B85, Paste!$Q$3:$R$245, 2, FALSE))</f>
        <v/>
      </c>
      <c r="O85" s="18" t="str">
        <f>IF(VLOOKUP(B85, 'Points&amp;Potential'!$B$7:$O$1835, 14, FALSE)=0, "", VLOOKUP(B85, 'Points&amp;Potential'!$B$7:$O$1835, 14, FALSE))</f>
        <v/>
      </c>
      <c r="P85" s="7" t="str">
        <f>IF(ISERROR(VLOOKUP(B85, Paste!$T$3:$T$1045, 1, FALSE)), "", VLOOKUP(B85, Paste!$T$3:$U$1045, 2, FALSE))</f>
        <v>Y</v>
      </c>
    </row>
    <row r="86" spans="1:16">
      <c r="A86" s="11" t="str">
        <f t="shared" si="2"/>
        <v>BUF</v>
      </c>
      <c r="B86" s="67" t="s">
        <v>853</v>
      </c>
      <c r="C86" s="11" t="str">
        <f>VLOOKUP($B86, Paste!$A$3:$H$933, 6, FALSE)</f>
        <v>LD</v>
      </c>
      <c r="D86" s="11" t="s">
        <v>941</v>
      </c>
      <c r="E86" s="11"/>
      <c r="F86" s="11" t="str">
        <f>VLOOKUP($B86, Paste!$A$3:$H$933, 8, FALSE)</f>
        <v>BUF</v>
      </c>
      <c r="G86" s="71">
        <f>VLOOKUP($B86, Paste!$A$3:$H$933, 2, FALSE)</f>
        <v>17.666666666666664</v>
      </c>
      <c r="H86" s="71">
        <f>VLOOKUP($B86, Paste!$A$3:$H$933, 3, FALSE)</f>
        <v>0.47613821138211376</v>
      </c>
      <c r="I86" s="71">
        <f t="shared" si="3"/>
        <v>1.9088617886178856</v>
      </c>
      <c r="J86" s="71">
        <f>VLOOKUP($B86, Paste!$A$3:$H$933, 4, FALSE)</f>
        <v>2.3849999999999993</v>
      </c>
      <c r="K86" s="11">
        <f>VLOOKUP($B86, Paste!$AB$3:$AE$1033, 4, FALSE)</f>
        <v>14</v>
      </c>
      <c r="L86" s="11" t="str">
        <f>IF(ISERROR(VLOOKUP(B86, Paste!$N$3:$N$250, 1, FALSE)), "", VLOOKUP(B86, Paste!$N$3:$O$250, 2, FALSE))</f>
        <v/>
      </c>
      <c r="M86" s="27">
        <f>VLOOKUP($B86, Paste!$W$3:$Z$10064, IF($H$4="Cap Hit",3, IF($H$4="AAV", 4, 2)), FALSE)</f>
        <v>0.77500000000000002</v>
      </c>
      <c r="N86" s="11" t="str">
        <f>IF(ISERROR(VLOOKUP(B86, Paste!$Q$3:$Q$245, 1, FALSE)), "", VLOOKUP(B86, Paste!$Q$3:$R$245, 2, FALSE))</f>
        <v/>
      </c>
      <c r="O86" s="18" t="str">
        <f>IF(VLOOKUP(B86, 'Points&amp;Potential'!$B$7:$O$1835, 14, FALSE)=0, "", VLOOKUP(B86, 'Points&amp;Potential'!$B$7:$O$1835, 14, FALSE))</f>
        <v/>
      </c>
      <c r="P86" s="7" t="str">
        <f>IF(ISERROR(VLOOKUP(B86, Paste!$T$3:$T$1045, 1, FALSE)), "", VLOOKUP(B86, Paste!$T$3:$U$1045, 2, FALSE))</f>
        <v/>
      </c>
    </row>
    <row r="87" spans="1:16">
      <c r="A87" s="11" t="str">
        <f t="shared" si="2"/>
        <v>BUF</v>
      </c>
      <c r="B87" s="67" t="s">
        <v>914</v>
      </c>
      <c r="C87" s="11" t="str">
        <f>VLOOKUP($B87, Paste!$A$3:$H$933, 6, FALSE)</f>
        <v>LD</v>
      </c>
      <c r="D87" s="11" t="s">
        <v>941</v>
      </c>
      <c r="E87" s="11"/>
      <c r="F87" s="11" t="str">
        <f>VLOOKUP($B87, Paste!$A$3:$H$933, 8, FALSE)</f>
        <v>BUF</v>
      </c>
      <c r="G87" s="71">
        <f>VLOOKUP($B87, Paste!$A$3:$H$933, 2, FALSE)</f>
        <v>6</v>
      </c>
      <c r="H87" s="71">
        <f>VLOOKUP($B87, Paste!$A$3:$H$933, 3, FALSE)</f>
        <v>7.7436061381074173E-2</v>
      </c>
      <c r="I87" s="71">
        <f t="shared" si="3"/>
        <v>0.89530965195225909</v>
      </c>
      <c r="J87" s="71">
        <f>VLOOKUP($B87, Paste!$A$3:$H$933, 4, FALSE)</f>
        <v>0.97274571333333326</v>
      </c>
      <c r="K87" s="11">
        <f>VLOOKUP($B87, Paste!$AB$3:$AE$1033, 4, FALSE)</f>
        <v>2</v>
      </c>
      <c r="L87" s="11" t="str">
        <f>IF(ISERROR(VLOOKUP(B87, Paste!$N$3:$N$250, 1, FALSE)), "", VLOOKUP(B87, Paste!$N$3:$O$250, 2, FALSE))</f>
        <v/>
      </c>
      <c r="M87" s="27">
        <f>VLOOKUP($B87, Paste!$W$3:$Z$10064, IF($H$4="Cap Hit",3, IF($H$4="AAV", 4, 2)), FALSE)</f>
        <v>0.85</v>
      </c>
      <c r="N87" s="11" t="str">
        <f>IF(ISERROR(VLOOKUP(B87, Paste!$Q$3:$Q$245, 1, FALSE)), "", VLOOKUP(B87, Paste!$Q$3:$R$245, 2, FALSE))</f>
        <v/>
      </c>
      <c r="O87" s="18" t="str">
        <f>IF(VLOOKUP(B87, 'Points&amp;Potential'!$B$7:$O$1835, 14, FALSE)=0, "", VLOOKUP(B87, 'Points&amp;Potential'!$B$7:$O$1835, 14, FALSE))</f>
        <v/>
      </c>
      <c r="P87" s="7" t="str">
        <f>IF(ISERROR(VLOOKUP(B87, Paste!$T$3:$T$1045, 1, FALSE)), "", VLOOKUP(B87, Paste!$T$3:$U$1045, 2, FALSE))</f>
        <v/>
      </c>
    </row>
    <row r="88" spans="1:16">
      <c r="A88" s="11" t="str">
        <f t="shared" si="2"/>
        <v>BUF</v>
      </c>
      <c r="B88" s="67" t="s">
        <v>925</v>
      </c>
      <c r="C88" s="11" t="str">
        <f>VLOOKUP($B88, Paste!$A$3:$H$933, 6, FALSE)</f>
        <v>LW</v>
      </c>
      <c r="D88" s="11" t="s">
        <v>941</v>
      </c>
      <c r="E88" s="11"/>
      <c r="F88" s="11" t="str">
        <f>VLOOKUP($B88, Paste!$A$3:$H$933, 8, FALSE)</f>
        <v>BUF</v>
      </c>
      <c r="G88" s="71">
        <f>VLOOKUP($B88, Paste!$A$3:$H$933, 2, FALSE)</f>
        <v>5</v>
      </c>
      <c r="H88" s="71">
        <f>VLOOKUP($B88, Paste!$A$3:$H$933, 3, FALSE)</f>
        <v>2.3333333333333335E-3</v>
      </c>
      <c r="I88" s="71">
        <f t="shared" si="3"/>
        <v>0.69966666666666688</v>
      </c>
      <c r="J88" s="71">
        <f>VLOOKUP($B88, Paste!$A$3:$H$933, 4, FALSE)</f>
        <v>0.70200000000000018</v>
      </c>
      <c r="K88" s="11">
        <f>VLOOKUP($B88, Paste!$AB$3:$AE$1033, 4, FALSE)</f>
        <v>6</v>
      </c>
      <c r="L88" s="11" t="str">
        <f>IF(ISERROR(VLOOKUP(B88, Paste!$N$3:$N$250, 1, FALSE)), "", VLOOKUP(B88, Paste!$N$3:$O$250, 2, FALSE))</f>
        <v/>
      </c>
      <c r="M88" s="27">
        <f>VLOOKUP($B88, Paste!$W$3:$Z$10064, IF($H$4="Cap Hit",3, IF($H$4="AAV", 4, 2)), FALSE)</f>
        <v>0.875</v>
      </c>
      <c r="N88" s="11" t="str">
        <f>IF(ISERROR(VLOOKUP(B88, Paste!$Q$3:$Q$245, 1, FALSE)), "", VLOOKUP(B88, Paste!$Q$3:$R$245, 2, FALSE))</f>
        <v/>
      </c>
      <c r="O88" s="18" t="str">
        <f>IF(VLOOKUP(B88, 'Points&amp;Potential'!$B$7:$O$1835, 14, FALSE)=0, "", VLOOKUP(B88, 'Points&amp;Potential'!$B$7:$O$1835, 14, FALSE))</f>
        <v/>
      </c>
      <c r="P88" s="7" t="str">
        <f>IF(ISERROR(VLOOKUP(B88, Paste!$T$3:$T$1045, 1, FALSE)), "", VLOOKUP(B88, Paste!$T$3:$U$1045, 2, FALSE))</f>
        <v>Y</v>
      </c>
    </row>
    <row r="89" spans="1:16">
      <c r="A89" s="11" t="str">
        <f t="shared" si="2"/>
        <v>CAR</v>
      </c>
      <c r="B89" s="67" t="s">
        <v>62</v>
      </c>
      <c r="C89" s="11" t="str">
        <f>VLOOKUP($B89, Paste!$A$3:$H$933, 6, FALSE)</f>
        <v>C</v>
      </c>
      <c r="D89" s="11" t="s">
        <v>943</v>
      </c>
      <c r="E89" s="11">
        <v>1</v>
      </c>
      <c r="F89" s="11" t="str">
        <f>VLOOKUP($B89, Paste!$A$3:$H$933, 8, FALSE)</f>
        <v>CAR</v>
      </c>
      <c r="G89" s="71">
        <f>VLOOKUP($B89, Paste!$A$3:$H$933, 2, FALSE)</f>
        <v>80.666666666666671</v>
      </c>
      <c r="H89" s="71">
        <f>VLOOKUP($B89, Paste!$A$3:$H$933, 3, FALSE)</f>
        <v>30.756639469610977</v>
      </c>
      <c r="I89" s="71">
        <f t="shared" si="3"/>
        <v>51.649538742194594</v>
      </c>
      <c r="J89" s="71">
        <f>VLOOKUP($B89, Paste!$A$3:$H$933, 4, FALSE)</f>
        <v>82.406178211805567</v>
      </c>
      <c r="K89" s="11">
        <f>VLOOKUP($B89, Paste!$AB$3:$AE$1033, 4, FALSE)</f>
        <v>210</v>
      </c>
      <c r="L89" s="11" t="str">
        <f>IF(ISERROR(VLOOKUP(B89, Paste!$N$3:$N$250, 1, FALSE)), "", VLOOKUP(B89, Paste!$N$3:$O$250, 2, FALSE))</f>
        <v/>
      </c>
      <c r="M89" s="27">
        <f>VLOOKUP($B89, Paste!$W$3:$Z$10064, IF($H$4="Cap Hit",3, IF($H$4="AAV", 4, 2)), FALSE)</f>
        <v>9.75</v>
      </c>
      <c r="N89" s="11" t="str">
        <f>IF(ISERROR(VLOOKUP(B89, Paste!$Q$3:$Q$245, 1, FALSE)), "", VLOOKUP(B89, Paste!$Q$3:$R$245, 2, FALSE))</f>
        <v/>
      </c>
      <c r="O89" s="18" t="str">
        <f>IF(VLOOKUP(B89, 'Points&amp;Potential'!$B$7:$O$1835, 14, FALSE)=0, "", VLOOKUP(B89, 'Points&amp;Potential'!$B$7:$O$1835, 14, FALSE))</f>
        <v/>
      </c>
      <c r="P89" s="7" t="str">
        <f>IF(ISERROR(VLOOKUP(B89, Paste!$T$3:$T$1045, 1, FALSE)), "", VLOOKUP(B89, Paste!$T$3:$U$1045, 2, FALSE))</f>
        <v/>
      </c>
    </row>
    <row r="90" spans="1:16">
      <c r="A90" s="11" t="str">
        <f t="shared" si="2"/>
        <v>CAR</v>
      </c>
      <c r="B90" s="67" t="s">
        <v>87</v>
      </c>
      <c r="C90" s="11" t="str">
        <f>VLOOKUP($B90, Paste!$A$3:$H$933, 6, FALSE)</f>
        <v>LW</v>
      </c>
      <c r="D90" s="11" t="s">
        <v>943</v>
      </c>
      <c r="E90" s="11">
        <v>1</v>
      </c>
      <c r="F90" s="11" t="str">
        <f>VLOOKUP($B90, Paste!$A$3:$H$933, 8, FALSE)</f>
        <v>CAR</v>
      </c>
      <c r="G90" s="71">
        <f>VLOOKUP($B90, Paste!$A$3:$H$933, 2, FALSE)</f>
        <v>81</v>
      </c>
      <c r="H90" s="71">
        <f>VLOOKUP($B90, Paste!$A$3:$H$933, 3, FALSE)</f>
        <v>26.73</v>
      </c>
      <c r="I90" s="71">
        <f t="shared" si="3"/>
        <v>45.354735000000005</v>
      </c>
      <c r="J90" s="71">
        <f>VLOOKUP($B90, Paste!$A$3:$H$933, 4, FALSE)</f>
        <v>72.084735000000009</v>
      </c>
      <c r="K90" s="11">
        <f>VLOOKUP($B90, Paste!$AB$3:$AE$1033, 4, FALSE)</f>
        <v>194</v>
      </c>
      <c r="L90" s="11" t="str">
        <f>IF(ISERROR(VLOOKUP(B90, Paste!$N$3:$N$250, 1, FALSE)), "", VLOOKUP(B90, Paste!$N$3:$O$250, 2, FALSE))</f>
        <v/>
      </c>
      <c r="M90" s="27">
        <f>VLOOKUP($B90, Paste!$W$3:$Z$10064, IF($H$4="Cap Hit",3, IF($H$4="AAV", 4, 2)), FALSE)</f>
        <v>8.5</v>
      </c>
      <c r="N90" s="11" t="str">
        <f>IF(ISERROR(VLOOKUP(B90, Paste!$Q$3:$Q$245, 1, FALSE)), "", VLOOKUP(B90, Paste!$Q$3:$R$245, 2, FALSE))</f>
        <v/>
      </c>
      <c r="O90" s="18" t="str">
        <f>IF(VLOOKUP(B90, 'Points&amp;Potential'!$B$7:$O$1835, 14, FALSE)=0, "", VLOOKUP(B90, 'Points&amp;Potential'!$B$7:$O$1835, 14, FALSE))</f>
        <v/>
      </c>
      <c r="P90" s="7" t="str">
        <f>IF(ISERROR(VLOOKUP(B90, Paste!$T$3:$T$1045, 1, FALSE)), "", VLOOKUP(B90, Paste!$T$3:$U$1045, 2, FALSE))</f>
        <v/>
      </c>
    </row>
    <row r="91" spans="1:16">
      <c r="A91" s="11" t="str">
        <f t="shared" si="2"/>
        <v>CAR</v>
      </c>
      <c r="B91" s="67" t="s">
        <v>94</v>
      </c>
      <c r="C91" s="11" t="str">
        <f>VLOOKUP($B91, Paste!$A$3:$H$933, 6, FALSE)</f>
        <v>LW</v>
      </c>
      <c r="D91" s="11" t="s">
        <v>941</v>
      </c>
      <c r="E91" s="11">
        <v>1</v>
      </c>
      <c r="F91" s="11" t="str">
        <f>VLOOKUP($B91, Paste!$A$3:$H$933, 8, FALSE)</f>
        <v>CAR</v>
      </c>
      <c r="G91" s="71">
        <f>VLOOKUP($B91, Paste!$A$3:$H$933, 2, FALSE)</f>
        <v>77</v>
      </c>
      <c r="H91" s="71">
        <f>VLOOKUP($B91, Paste!$A$3:$H$933, 3, FALSE)</f>
        <v>30.8</v>
      </c>
      <c r="I91" s="71">
        <f t="shared" si="3"/>
        <v>39.524733645833351</v>
      </c>
      <c r="J91" s="71">
        <f>VLOOKUP($B91, Paste!$A$3:$H$933, 4, FALSE)</f>
        <v>70.324733645833348</v>
      </c>
      <c r="K91" s="11">
        <f>VLOOKUP($B91, Paste!$AB$3:$AE$1033, 4, FALSE)</f>
        <v>200</v>
      </c>
      <c r="L91" s="11" t="str">
        <f>IF(ISERROR(VLOOKUP(B91, Paste!$N$3:$N$250, 1, FALSE)), "", VLOOKUP(B91, Paste!$N$3:$O$250, 2, FALSE))</f>
        <v/>
      </c>
      <c r="M91" s="27">
        <f>VLOOKUP($B91, Paste!$W$3:$Z$10064, IF($H$4="Cap Hit",3, IF($H$4="AAV", 4, 2)), FALSE)</f>
        <v>7.75</v>
      </c>
      <c r="N91" s="11" t="str">
        <f>IF(ISERROR(VLOOKUP(B91, Paste!$Q$3:$Q$245, 1, FALSE)), "", VLOOKUP(B91, Paste!$Q$3:$R$245, 2, FALSE))</f>
        <v>Y</v>
      </c>
      <c r="O91" s="18" t="str">
        <f>IF(VLOOKUP(B91, 'Points&amp;Potential'!$B$7:$O$1835, 14, FALSE)=0, "", VLOOKUP(B91, 'Points&amp;Potential'!$B$7:$O$1835, 14, FALSE))</f>
        <v/>
      </c>
      <c r="P91" s="7" t="str">
        <f>IF(ISERROR(VLOOKUP(B91, Paste!$T$3:$T$1045, 1, FALSE)), "", VLOOKUP(B91, Paste!$T$3:$U$1045, 2, FALSE))</f>
        <v/>
      </c>
    </row>
    <row r="92" spans="1:16">
      <c r="A92" s="11" t="str">
        <f t="shared" si="2"/>
        <v>CAR</v>
      </c>
      <c r="B92" s="67" t="s">
        <v>175</v>
      </c>
      <c r="C92" s="11" t="str">
        <f>VLOOKUP($B92, Paste!$A$3:$H$933, 6, FALSE)</f>
        <v>C</v>
      </c>
      <c r="D92" s="11" t="s">
        <v>944</v>
      </c>
      <c r="E92" s="11">
        <v>2</v>
      </c>
      <c r="F92" s="11" t="str">
        <f>VLOOKUP($B92, Paste!$A$3:$H$933, 8, FALSE)</f>
        <v>CAR</v>
      </c>
      <c r="G92" s="71">
        <f>VLOOKUP($B92, Paste!$A$3:$H$933, 2, FALSE)</f>
        <v>82</v>
      </c>
      <c r="H92" s="71">
        <f>VLOOKUP($B92, Paste!$A$3:$H$933, 3, FALSE)</f>
        <v>23.779999999999998</v>
      </c>
      <c r="I92" s="71">
        <f t="shared" si="3"/>
        <v>30.441475000000008</v>
      </c>
      <c r="J92" s="71">
        <f>VLOOKUP($B92, Paste!$A$3:$H$933, 4, FALSE)</f>
        <v>54.221475000000005</v>
      </c>
      <c r="K92" s="11">
        <f>VLOOKUP($B92, Paste!$AB$3:$AE$1033, 4, FALSE)</f>
        <v>180</v>
      </c>
      <c r="L92" s="11">
        <f>IF(ISERROR(VLOOKUP(B92, Paste!$N$3:$N$250, 1, FALSE)), "", VLOOKUP(B92, Paste!$N$3:$O$250, 2, FALSE))</f>
        <v>68</v>
      </c>
      <c r="M92" s="27">
        <f>VLOOKUP($B92, Paste!$W$3:$Z$10064, IF($H$4="Cap Hit",3, IF($H$4="AAV", 4, 2)), FALSE)</f>
        <v>6</v>
      </c>
      <c r="N92" s="11" t="str">
        <f>IF(ISERROR(VLOOKUP(B92, Paste!$Q$3:$Q$245, 1, FALSE)), "", VLOOKUP(B92, Paste!$Q$3:$R$245, 2, FALSE))</f>
        <v/>
      </c>
      <c r="O92" s="18" t="str">
        <f>IF(VLOOKUP(B92, 'Points&amp;Potential'!$B$7:$O$1835, 14, FALSE)=0, "", VLOOKUP(B92, 'Points&amp;Potential'!$B$7:$O$1835, 14, FALSE))</f>
        <v/>
      </c>
      <c r="P92" s="7" t="str">
        <f>IF(ISERROR(VLOOKUP(B92, Paste!$T$3:$T$1045, 1, FALSE)), "", VLOOKUP(B92, Paste!$T$3:$U$1045, 2, FALSE))</f>
        <v/>
      </c>
    </row>
    <row r="93" spans="1:16">
      <c r="A93" s="11" t="str">
        <f t="shared" si="2"/>
        <v>CAR</v>
      </c>
      <c r="B93" s="67" t="s">
        <v>179</v>
      </c>
      <c r="C93" s="11" t="str">
        <f>VLOOKUP($B93, Paste!$A$3:$H$933, 6, FALSE)</f>
        <v>RW</v>
      </c>
      <c r="D93" s="11" t="s">
        <v>943</v>
      </c>
      <c r="E93" s="11">
        <v>2</v>
      </c>
      <c r="F93" s="11" t="str">
        <f>VLOOKUP($B93, Paste!$A$3:$H$933, 8, FALSE)</f>
        <v>CAR</v>
      </c>
      <c r="G93" s="71">
        <f>VLOOKUP($B93, Paste!$A$3:$H$933, 2, FALSE)</f>
        <v>82</v>
      </c>
      <c r="H93" s="71">
        <f>VLOOKUP($B93, Paste!$A$3:$H$933, 3, FALSE)</f>
        <v>24.599999999999998</v>
      </c>
      <c r="I93" s="71">
        <f t="shared" si="3"/>
        <v>28.905000000000012</v>
      </c>
      <c r="J93" s="71">
        <f>VLOOKUP($B93, Paste!$A$3:$H$933, 4, FALSE)</f>
        <v>53.50500000000001</v>
      </c>
      <c r="K93" s="11">
        <f>VLOOKUP($B93, Paste!$AB$3:$AE$1033, 4, FALSE)</f>
        <v>189</v>
      </c>
      <c r="L93" s="11" t="str">
        <f>IF(ISERROR(VLOOKUP(B93, Paste!$N$3:$N$250, 1, FALSE)), "", VLOOKUP(B93, Paste!$N$3:$O$250, 2, FALSE))</f>
        <v/>
      </c>
      <c r="M93" s="27">
        <f>VLOOKUP($B93, Paste!$W$3:$Z$10064, IF($H$4="Cap Hit",3, IF($H$4="AAV", 4, 2)), FALSE)</f>
        <v>5.1170020000000003</v>
      </c>
      <c r="N93" s="11" t="str">
        <f>IF(ISERROR(VLOOKUP(B93, Paste!$Q$3:$Q$245, 1, FALSE)), "", VLOOKUP(B93, Paste!$Q$3:$R$245, 2, FALSE))</f>
        <v/>
      </c>
      <c r="O93" s="18" t="str">
        <f>IF(VLOOKUP(B93, 'Points&amp;Potential'!$B$7:$O$1835, 14, FALSE)=0, "", VLOOKUP(B93, 'Points&amp;Potential'!$B$7:$O$1835, 14, FALSE))</f>
        <v/>
      </c>
      <c r="P93" s="7" t="str">
        <f>IF(ISERROR(VLOOKUP(B93, Paste!$T$3:$T$1045, 1, FALSE)), "", VLOOKUP(B93, Paste!$T$3:$U$1045, 2, FALSE))</f>
        <v/>
      </c>
    </row>
    <row r="94" spans="1:16">
      <c r="A94" s="11" t="str">
        <f t="shared" si="2"/>
        <v>CAR</v>
      </c>
      <c r="B94" s="67" t="s">
        <v>182</v>
      </c>
      <c r="C94" s="11" t="str">
        <f>VLOOKUP($B94, Paste!$A$3:$H$933, 6, FALSE)</f>
        <v>LD</v>
      </c>
      <c r="D94" s="11" t="s">
        <v>943</v>
      </c>
      <c r="E94" s="11">
        <v>1</v>
      </c>
      <c r="F94" s="11" t="str">
        <f>VLOOKUP($B94, Paste!$A$3:$H$933, 8, FALSE)</f>
        <v>CAR</v>
      </c>
      <c r="G94" s="71">
        <f>VLOOKUP($B94, Paste!$A$3:$H$933, 2, FALSE)</f>
        <v>73</v>
      </c>
      <c r="H94" s="71">
        <f>VLOOKUP($B94, Paste!$A$3:$H$933, 3, FALSE)</f>
        <v>11.280661397489657</v>
      </c>
      <c r="I94" s="71">
        <f t="shared" si="3"/>
        <v>41.90244926501034</v>
      </c>
      <c r="J94" s="71">
        <f>VLOOKUP($B94, Paste!$A$3:$H$933, 4, FALSE)</f>
        <v>53.183110662499999</v>
      </c>
      <c r="K94" s="11">
        <f>VLOOKUP($B94, Paste!$AB$3:$AE$1033, 4, FALSE)</f>
        <v>146</v>
      </c>
      <c r="L94" s="11" t="str">
        <f>IF(ISERROR(VLOOKUP(B94, Paste!$N$3:$N$250, 1, FALSE)), "", VLOOKUP(B94, Paste!$N$3:$O$250, 2, FALSE))</f>
        <v/>
      </c>
      <c r="M94" s="27">
        <f>VLOOKUP($B94, Paste!$W$3:$Z$10064, IF($H$4="Cap Hit",3, IF($H$4="AAV", 4, 2)), FALSE)</f>
        <v>3.2</v>
      </c>
      <c r="N94" s="11" t="str">
        <f>IF(ISERROR(VLOOKUP(B94, Paste!$Q$3:$Q$245, 1, FALSE)), "", VLOOKUP(B94, Paste!$Q$3:$R$245, 2, FALSE))</f>
        <v>Y</v>
      </c>
      <c r="O94" s="18" t="str">
        <f>IF(VLOOKUP(B94, 'Points&amp;Potential'!$B$7:$O$1835, 14, FALSE)=0, "", VLOOKUP(B94, 'Points&amp;Potential'!$B$7:$O$1835, 14, FALSE))</f>
        <v/>
      </c>
      <c r="P94" s="7" t="str">
        <f>IF(ISERROR(VLOOKUP(B94, Paste!$T$3:$T$1045, 1, FALSE)), "", VLOOKUP(B94, Paste!$T$3:$U$1045, 2, FALSE))</f>
        <v/>
      </c>
    </row>
    <row r="95" spans="1:16">
      <c r="A95" s="11" t="str">
        <f t="shared" si="2"/>
        <v>CAR</v>
      </c>
      <c r="B95" s="67" t="s">
        <v>214</v>
      </c>
      <c r="C95" s="11" t="str">
        <f>VLOOKUP($B95, Paste!$A$3:$H$933, 6, FALSE)</f>
        <v>RW</v>
      </c>
      <c r="D95" s="11" t="s">
        <v>943</v>
      </c>
      <c r="E95" s="11">
        <v>1</v>
      </c>
      <c r="F95" s="11" t="str">
        <f>VLOOKUP($B95, Paste!$A$3:$H$933, 8, FALSE)</f>
        <v>CAR</v>
      </c>
      <c r="G95" s="71">
        <f>VLOOKUP($B95, Paste!$A$3:$H$933, 2, FALSE)</f>
        <v>54</v>
      </c>
      <c r="H95" s="71">
        <f>VLOOKUP($B95, Paste!$A$3:$H$933, 3, FALSE)</f>
        <v>23.76</v>
      </c>
      <c r="I95" s="71">
        <f t="shared" si="3"/>
        <v>22.969683</v>
      </c>
      <c r="J95" s="71">
        <f>VLOOKUP($B95, Paste!$A$3:$H$933, 4, FALSE)</f>
        <v>46.729683000000001</v>
      </c>
      <c r="K95" s="11">
        <f>VLOOKUP($B95, Paste!$AB$3:$AE$1033, 4, FALSE)</f>
        <v>178</v>
      </c>
      <c r="L95" s="11" t="str">
        <f>IF(ISERROR(VLOOKUP(B95, Paste!$N$3:$N$250, 1, FALSE)), "", VLOOKUP(B95, Paste!$N$3:$O$250, 2, FALSE))</f>
        <v/>
      </c>
      <c r="M95" s="27">
        <f>VLOOKUP($B95, Paste!$W$3:$Z$10064, IF($H$4="Cap Hit",3, IF($H$4="AAV", 4, 2)), FALSE)</f>
        <v>7.4200869999999997</v>
      </c>
      <c r="N95" s="11" t="str">
        <f>IF(ISERROR(VLOOKUP(B95, Paste!$Q$3:$Q$245, 1, FALSE)), "", VLOOKUP(B95, Paste!$Q$3:$R$245, 2, FALSE))</f>
        <v/>
      </c>
      <c r="O95" s="18" t="str">
        <f>IF(VLOOKUP(B95, 'Points&amp;Potential'!$B$7:$O$1835, 14, FALSE)=0, "", VLOOKUP(B95, 'Points&amp;Potential'!$B$7:$O$1835, 14, FALSE))</f>
        <v/>
      </c>
      <c r="P95" s="7" t="str">
        <f>IF(ISERROR(VLOOKUP(B95, Paste!$T$3:$T$1045, 1, FALSE)), "", VLOOKUP(B95, Paste!$T$3:$U$1045, 2, FALSE))</f>
        <v/>
      </c>
    </row>
    <row r="96" spans="1:16">
      <c r="A96" s="11" t="str">
        <f t="shared" si="2"/>
        <v>CAR</v>
      </c>
      <c r="B96" s="67" t="s">
        <v>236</v>
      </c>
      <c r="C96" s="11" t="str">
        <f>VLOOKUP($B96, Paste!$A$3:$H$933, 6, FALSE)</f>
        <v>LW</v>
      </c>
      <c r="D96" s="11" t="s">
        <v>943</v>
      </c>
      <c r="E96" s="11">
        <v>2</v>
      </c>
      <c r="F96" s="11" t="str">
        <f>VLOOKUP($B96, Paste!$A$3:$H$933, 8, FALSE)</f>
        <v>CAR</v>
      </c>
      <c r="G96" s="71">
        <f>VLOOKUP($B96, Paste!$A$3:$H$933, 2, FALSE)</f>
        <v>72</v>
      </c>
      <c r="H96" s="71">
        <f>VLOOKUP($B96, Paste!$A$3:$H$933, 3, FALSE)</f>
        <v>19.440000000000001</v>
      </c>
      <c r="I96" s="71">
        <f t="shared" si="3"/>
        <v>24.589012500000006</v>
      </c>
      <c r="J96" s="71">
        <f>VLOOKUP($B96, Paste!$A$3:$H$933, 4, FALSE)</f>
        <v>44.029012500000007</v>
      </c>
      <c r="K96" s="11">
        <f>VLOOKUP($B96, Paste!$AB$3:$AE$1033, 4, FALSE)</f>
        <v>130</v>
      </c>
      <c r="L96" s="11" t="str">
        <f>IF(ISERROR(VLOOKUP(B96, Paste!$N$3:$N$250, 1, FALSE)), "", VLOOKUP(B96, Paste!$N$3:$O$250, 2, FALSE))</f>
        <v/>
      </c>
      <c r="M96" s="27">
        <f>VLOOKUP($B96, Paste!$W$3:$Z$10064, IF($H$4="Cap Hit",3, IF($H$4="AAV", 4, 2)), FALSE)</f>
        <v>3.1666669999999999</v>
      </c>
      <c r="N96" s="11" t="str">
        <f>IF(ISERROR(VLOOKUP(B96, Paste!$Q$3:$Q$245, 1, FALSE)), "", VLOOKUP(B96, Paste!$Q$3:$R$245, 2, FALSE))</f>
        <v/>
      </c>
      <c r="O96" s="18" t="str">
        <f>IF(VLOOKUP(B96, 'Points&amp;Potential'!$B$7:$O$1835, 14, FALSE)=0, "", VLOOKUP(B96, 'Points&amp;Potential'!$B$7:$O$1835, 14, FALSE))</f>
        <v/>
      </c>
      <c r="P96" s="7" t="str">
        <f>IF(ISERROR(VLOOKUP(B96, Paste!$T$3:$T$1045, 1, FALSE)), "", VLOOKUP(B96, Paste!$T$3:$U$1045, 2, FALSE))</f>
        <v/>
      </c>
    </row>
    <row r="97" spans="1:16">
      <c r="A97" s="11" t="str">
        <f t="shared" si="2"/>
        <v>CAR</v>
      </c>
      <c r="B97" s="67" t="s">
        <v>294</v>
      </c>
      <c r="C97" s="11" t="str">
        <f>VLOOKUP($B97, Paste!$A$3:$H$933, 6, FALSE)</f>
        <v>LD</v>
      </c>
      <c r="D97" s="11" t="s">
        <v>944</v>
      </c>
      <c r="E97" s="11">
        <v>2</v>
      </c>
      <c r="F97" s="11" t="str">
        <f>VLOOKUP($B97, Paste!$A$3:$H$933, 8, FALSE)</f>
        <v>CAR</v>
      </c>
      <c r="G97" s="71">
        <f>VLOOKUP($B97, Paste!$A$3:$H$933, 2, FALSE)</f>
        <v>83</v>
      </c>
      <c r="H97" s="71">
        <f>VLOOKUP($B97, Paste!$A$3:$H$933, 3, FALSE)</f>
        <v>12.14487715037442</v>
      </c>
      <c r="I97" s="71">
        <f t="shared" si="3"/>
        <v>24.757822016292259</v>
      </c>
      <c r="J97" s="71">
        <f>VLOOKUP($B97, Paste!$A$3:$H$933, 4, FALSE)</f>
        <v>36.902699166666679</v>
      </c>
      <c r="K97" s="11">
        <f>VLOOKUP($B97, Paste!$AB$3:$AE$1033, 4, FALSE)</f>
        <v>141</v>
      </c>
      <c r="L97" s="11">
        <f>IF(ISERROR(VLOOKUP(B97, Paste!$N$3:$N$250, 1, FALSE)), "", VLOOKUP(B97, Paste!$N$3:$O$250, 2, FALSE))</f>
        <v>50</v>
      </c>
      <c r="M97" s="27" t="e">
        <f>VLOOKUP($B97, Paste!$W$3:$Z$10064, IF($H$4="Cap Hit",3, IF($H$4="AAV", 4, 2)), FALSE)</f>
        <v>#N/A</v>
      </c>
      <c r="N97" s="11" t="str">
        <f>IF(ISERROR(VLOOKUP(B97, Paste!$Q$3:$Q$245, 1, FALSE)), "", VLOOKUP(B97, Paste!$Q$3:$R$245, 2, FALSE))</f>
        <v/>
      </c>
      <c r="O97" s="18" t="str">
        <f>IF(VLOOKUP(B97, 'Points&amp;Potential'!$B$7:$O$1835, 14, FALSE)=0, "", VLOOKUP(B97, 'Points&amp;Potential'!$B$7:$O$1835, 14, FALSE))</f>
        <v/>
      </c>
      <c r="P97" s="7" t="str">
        <f>IF(ISERROR(VLOOKUP(B97, Paste!$T$3:$T$1045, 1, FALSE)), "", VLOOKUP(B97, Paste!$T$3:$U$1045, 2, FALSE))</f>
        <v/>
      </c>
    </row>
    <row r="98" spans="1:16">
      <c r="A98" s="11" t="str">
        <f t="shared" si="2"/>
        <v>CAR</v>
      </c>
      <c r="B98" s="67" t="s">
        <v>308</v>
      </c>
      <c r="C98" s="11" t="str">
        <f>VLOOKUP($B98, Paste!$A$3:$H$933, 6, FALSE)</f>
        <v>LD</v>
      </c>
      <c r="D98" s="11" t="s">
        <v>943</v>
      </c>
      <c r="E98" s="11">
        <v>2</v>
      </c>
      <c r="F98" s="11" t="str">
        <f>VLOOKUP($B98, Paste!$A$3:$H$933, 8, FALSE)</f>
        <v>CAR</v>
      </c>
      <c r="G98" s="71">
        <f>VLOOKUP($B98, Paste!$A$3:$H$933, 2, FALSE)</f>
        <v>77</v>
      </c>
      <c r="H98" s="71">
        <f>VLOOKUP($B98, Paste!$A$3:$H$933, 3, FALSE)</f>
        <v>8.432639941771038</v>
      </c>
      <c r="I98" s="71">
        <f t="shared" si="3"/>
        <v>27.19911005822896</v>
      </c>
      <c r="J98" s="71">
        <f>VLOOKUP($B98, Paste!$A$3:$H$933, 4, FALSE)</f>
        <v>35.631749999999997</v>
      </c>
      <c r="K98" s="11">
        <f>VLOOKUP($B98, Paste!$AB$3:$AE$1033, 4, FALSE)</f>
        <v>123</v>
      </c>
      <c r="L98" s="11" t="str">
        <f>IF(ISERROR(VLOOKUP(B98, Paste!$N$3:$N$250, 1, FALSE)), "", VLOOKUP(B98, Paste!$N$3:$O$250, 2, FALSE))</f>
        <v/>
      </c>
      <c r="M98" s="27">
        <f>VLOOKUP($B98, Paste!$W$3:$Z$10064, IF($H$4="Cap Hit",3, IF($H$4="AAV", 4, 2)), FALSE)</f>
        <v>7.5</v>
      </c>
      <c r="N98" s="11" t="str">
        <f>IF(ISERROR(VLOOKUP(B98, Paste!$Q$3:$Q$245, 1, FALSE)), "", VLOOKUP(B98, Paste!$Q$3:$R$245, 2, FALSE))</f>
        <v/>
      </c>
      <c r="O98" s="18" t="str">
        <f>IF(VLOOKUP(B98, 'Points&amp;Potential'!$B$7:$O$1835, 14, FALSE)=0, "", VLOOKUP(B98, 'Points&amp;Potential'!$B$7:$O$1835, 14, FALSE))</f>
        <v/>
      </c>
      <c r="P98" s="7" t="str">
        <f>IF(ISERROR(VLOOKUP(B98, Paste!$T$3:$T$1045, 1, FALSE)), "", VLOOKUP(B98, Paste!$T$3:$U$1045, 2, FALSE))</f>
        <v/>
      </c>
    </row>
    <row r="99" spans="1:16">
      <c r="A99" s="11" t="str">
        <f t="shared" si="2"/>
        <v>CAR</v>
      </c>
      <c r="B99" s="67" t="s">
        <v>381</v>
      </c>
      <c r="C99" s="11" t="str">
        <f>VLOOKUP($B99, Paste!$A$3:$H$933, 6, FALSE)</f>
        <v>C</v>
      </c>
      <c r="D99" s="11" t="s">
        <v>943</v>
      </c>
      <c r="E99" s="11"/>
      <c r="F99" s="11" t="str">
        <f>VLOOKUP($B99, Paste!$A$3:$H$933, 8, FALSE)</f>
        <v>CAR</v>
      </c>
      <c r="G99" s="71">
        <f>VLOOKUP($B99, Paste!$A$3:$H$933, 2, FALSE)</f>
        <v>78.666666666666671</v>
      </c>
      <c r="H99" s="71">
        <f>VLOOKUP($B99, Paste!$A$3:$H$933, 3, FALSE)</f>
        <v>14.768041074405209</v>
      </c>
      <c r="I99" s="71">
        <f t="shared" si="3"/>
        <v>14.832835814483682</v>
      </c>
      <c r="J99" s="71">
        <f>VLOOKUP($B99, Paste!$A$3:$H$933, 4, FALSE)</f>
        <v>29.600876888888891</v>
      </c>
      <c r="K99" s="11">
        <f>VLOOKUP($B99, Paste!$AB$3:$AE$1033, 4, FALSE)</f>
        <v>102</v>
      </c>
      <c r="L99" s="11" t="str">
        <f>IF(ISERROR(VLOOKUP(B99, Paste!$N$3:$N$250, 1, FALSE)), "", VLOOKUP(B99, Paste!$N$3:$O$250, 2, FALSE))</f>
        <v/>
      </c>
      <c r="M99" s="27">
        <f>VLOOKUP($B99, Paste!$W$3:$Z$10064, IF($H$4="Cap Hit",3, IF($H$4="AAV", 4, 2)), FALSE)</f>
        <v>2.9</v>
      </c>
      <c r="N99" s="11" t="str">
        <f>IF(ISERROR(VLOOKUP(B99, Paste!$Q$3:$Q$245, 1, FALSE)), "", VLOOKUP(B99, Paste!$Q$3:$R$245, 2, FALSE))</f>
        <v/>
      </c>
      <c r="O99" s="18" t="str">
        <f>IF(VLOOKUP(B99, 'Points&amp;Potential'!$B$7:$O$1835, 14, FALSE)=0, "", VLOOKUP(B99, 'Points&amp;Potential'!$B$7:$O$1835, 14, FALSE))</f>
        <v/>
      </c>
      <c r="P99" s="7" t="str">
        <f>IF(ISERROR(VLOOKUP(B99, Paste!$T$3:$T$1045, 1, FALSE)), "", VLOOKUP(B99, Paste!$T$3:$U$1045, 2, FALSE))</f>
        <v/>
      </c>
    </row>
    <row r="100" spans="1:16">
      <c r="A100" s="11" t="str">
        <f t="shared" si="2"/>
        <v>CAR</v>
      </c>
      <c r="B100" s="67" t="s">
        <v>405</v>
      </c>
      <c r="C100" s="11" t="str">
        <f>VLOOKUP($B100, Paste!$A$3:$H$933, 6, FALSE)</f>
        <v>RW</v>
      </c>
      <c r="D100" s="11" t="s">
        <v>943</v>
      </c>
      <c r="E100" s="11"/>
      <c r="F100" s="11" t="str">
        <f>VLOOKUP($B100, Paste!$A$3:$H$933, 8, FALSE)</f>
        <v>CAR</v>
      </c>
      <c r="G100" s="71">
        <f>VLOOKUP($B100, Paste!$A$3:$H$933, 2, FALSE)</f>
        <v>81.333333333333329</v>
      </c>
      <c r="H100" s="71">
        <f>VLOOKUP($B100, Paste!$A$3:$H$933, 3, FALSE)</f>
        <v>13.597559107182411</v>
      </c>
      <c r="I100" s="71">
        <f t="shared" si="3"/>
        <v>14.127942309484256</v>
      </c>
      <c r="J100" s="71">
        <f>VLOOKUP($B100, Paste!$A$3:$H$933, 4, FALSE)</f>
        <v>27.725501416666667</v>
      </c>
      <c r="K100" s="11">
        <f>VLOOKUP($B100, Paste!$AB$3:$AE$1033, 4, FALSE)</f>
        <v>106</v>
      </c>
      <c r="L100" s="11" t="str">
        <f>IF(ISERROR(VLOOKUP(B100, Paste!$N$3:$N$250, 1, FALSE)), "", VLOOKUP(B100, Paste!$N$3:$O$250, 2, FALSE))</f>
        <v/>
      </c>
      <c r="M100" s="27">
        <f>VLOOKUP($B100, Paste!$W$3:$Z$10064, IF($H$4="Cap Hit",3, IF($H$4="AAV", 4, 2)), FALSE)</f>
        <v>3.05</v>
      </c>
      <c r="N100" s="11" t="str">
        <f>IF(ISERROR(VLOOKUP(B100, Paste!$Q$3:$Q$245, 1, FALSE)), "", VLOOKUP(B100, Paste!$Q$3:$R$245, 2, FALSE))</f>
        <v/>
      </c>
      <c r="O100" s="18" t="str">
        <f>IF(VLOOKUP(B100, 'Points&amp;Potential'!$B$7:$O$1835, 14, FALSE)=0, "", VLOOKUP(B100, 'Points&amp;Potential'!$B$7:$O$1835, 14, FALSE))</f>
        <v/>
      </c>
      <c r="P100" s="7" t="str">
        <f>IF(ISERROR(VLOOKUP(B100, Paste!$T$3:$T$1045, 1, FALSE)), "", VLOOKUP(B100, Paste!$T$3:$U$1045, 2, FALSE))</f>
        <v/>
      </c>
    </row>
    <row r="101" spans="1:16">
      <c r="A101" s="11" t="str">
        <f t="shared" si="2"/>
        <v>CAR</v>
      </c>
      <c r="B101" s="67" t="s">
        <v>413</v>
      </c>
      <c r="C101" s="11" t="str">
        <f>VLOOKUP($B101, Paste!$A$3:$H$933, 6, FALSE)</f>
        <v>RD</v>
      </c>
      <c r="D101" s="11" t="s">
        <v>943</v>
      </c>
      <c r="E101" s="11"/>
      <c r="F101" s="11" t="str">
        <f>VLOOKUP($B101, Paste!$A$3:$H$933, 8, FALSE)</f>
        <v>CAR</v>
      </c>
      <c r="G101" s="71">
        <f>VLOOKUP($B101, Paste!$A$3:$H$933, 2, FALSE)</f>
        <v>83.333333333333329</v>
      </c>
      <c r="H101" s="71">
        <f>VLOOKUP($B101, Paste!$A$3:$H$933, 3, FALSE)</f>
        <v>8.4253745321870372</v>
      </c>
      <c r="I101" s="71">
        <f t="shared" si="3"/>
        <v>18.739328268738888</v>
      </c>
      <c r="J101" s="71">
        <f>VLOOKUP($B101, Paste!$A$3:$H$933, 4, FALSE)</f>
        <v>27.164702800925923</v>
      </c>
      <c r="K101" s="11">
        <f>VLOOKUP($B101, Paste!$AB$3:$AE$1033, 4, FALSE)</f>
        <v>167</v>
      </c>
      <c r="L101" s="11" t="str">
        <f>IF(ISERROR(VLOOKUP(B101, Paste!$N$3:$N$250, 1, FALSE)), "", VLOOKUP(B101, Paste!$N$3:$O$250, 2, FALSE))</f>
        <v/>
      </c>
      <c r="M101" s="27">
        <f>VLOOKUP($B101, Paste!$W$3:$Z$10064, IF($H$4="Cap Hit",3, IF($H$4="AAV", 4, 2)), FALSE)</f>
        <v>3.6</v>
      </c>
      <c r="N101" s="11" t="str">
        <f>IF(ISERROR(VLOOKUP(B101, Paste!$Q$3:$Q$245, 1, FALSE)), "", VLOOKUP(B101, Paste!$Q$3:$R$245, 2, FALSE))</f>
        <v/>
      </c>
      <c r="O101" s="18" t="str">
        <f>IF(VLOOKUP(B101, 'Points&amp;Potential'!$B$7:$O$1835, 14, FALSE)=0, "", VLOOKUP(B101, 'Points&amp;Potential'!$B$7:$O$1835, 14, FALSE))</f>
        <v/>
      </c>
      <c r="P101" s="7" t="str">
        <f>IF(ISERROR(VLOOKUP(B101, Paste!$T$3:$T$1045, 1, FALSE)), "", VLOOKUP(B101, Paste!$T$3:$U$1045, 2, FALSE))</f>
        <v/>
      </c>
    </row>
    <row r="102" spans="1:16">
      <c r="A102" s="11" t="str">
        <f t="shared" si="2"/>
        <v>CAR</v>
      </c>
      <c r="B102" s="67" t="s">
        <v>516</v>
      </c>
      <c r="C102" s="11" t="str">
        <f>VLOOKUP($B102, Paste!$A$3:$H$933, 6, FALSE)</f>
        <v>RD</v>
      </c>
      <c r="D102" s="11" t="s">
        <v>944</v>
      </c>
      <c r="E102" s="11"/>
      <c r="F102" s="11" t="str">
        <f>VLOOKUP($B102, Paste!$A$3:$H$933, 8, FALSE)</f>
        <v>CAR</v>
      </c>
      <c r="G102" s="71">
        <f>VLOOKUP($B102, Paste!$A$3:$H$933, 2, FALSE)</f>
        <v>76.333333333333329</v>
      </c>
      <c r="H102" s="71">
        <f>VLOOKUP($B102, Paste!$A$3:$H$933, 3, FALSE)</f>
        <v>5.9959576651688069</v>
      </c>
      <c r="I102" s="71">
        <f t="shared" si="3"/>
        <v>12.998739702099712</v>
      </c>
      <c r="J102" s="71">
        <f>VLOOKUP($B102, Paste!$A$3:$H$933, 4, FALSE)</f>
        <v>18.994697367268518</v>
      </c>
      <c r="K102" s="11">
        <f>VLOOKUP($B102, Paste!$AB$3:$AE$1033, 4, FALSE)</f>
        <v>99</v>
      </c>
      <c r="L102" s="11" t="str">
        <f>IF(ISERROR(VLOOKUP(B102, Paste!$N$3:$N$250, 1, FALSE)), "", VLOOKUP(B102, Paste!$N$3:$O$250, 2, FALSE))</f>
        <v/>
      </c>
      <c r="M102" s="27">
        <f>VLOOKUP($B102, Paste!$W$3:$Z$10064, IF($H$4="Cap Hit",3, IF($H$4="AAV", 4, 2)), FALSE)</f>
        <v>3</v>
      </c>
      <c r="N102" s="11" t="str">
        <f>IF(ISERROR(VLOOKUP(B102, Paste!$Q$3:$Q$245, 1, FALSE)), "", VLOOKUP(B102, Paste!$Q$3:$R$245, 2, FALSE))</f>
        <v/>
      </c>
      <c r="O102" s="18" t="str">
        <f>IF(VLOOKUP(B102, 'Points&amp;Potential'!$B$7:$O$1835, 14, FALSE)=0, "", VLOOKUP(B102, 'Points&amp;Potential'!$B$7:$O$1835, 14, FALSE))</f>
        <v/>
      </c>
      <c r="P102" s="7" t="str">
        <f>IF(ISERROR(VLOOKUP(B102, Paste!$T$3:$T$1045, 1, FALSE)), "", VLOOKUP(B102, Paste!$T$3:$U$1045, 2, FALSE))</f>
        <v/>
      </c>
    </row>
    <row r="103" spans="1:16">
      <c r="A103" s="11" t="str">
        <f t="shared" si="2"/>
        <v>CAR</v>
      </c>
      <c r="B103" s="67" t="s">
        <v>525</v>
      </c>
      <c r="C103" s="11" t="str">
        <f>VLOOKUP($B103, Paste!$A$3:$H$933, 6, FALSE)</f>
        <v>C</v>
      </c>
      <c r="D103" s="11" t="s">
        <v>941</v>
      </c>
      <c r="E103" s="11"/>
      <c r="F103" s="11" t="str">
        <f>VLOOKUP($B103, Paste!$A$3:$H$933, 8, FALSE)</f>
        <v>CAR</v>
      </c>
      <c r="G103" s="71">
        <f>VLOOKUP($B103, Paste!$A$3:$H$933, 2, FALSE)</f>
        <v>68.333333333333329</v>
      </c>
      <c r="H103" s="71">
        <f>VLOOKUP($B103, Paste!$A$3:$H$933, 3, FALSE)</f>
        <v>7.0604426559373668</v>
      </c>
      <c r="I103" s="71">
        <f t="shared" si="3"/>
        <v>11.460586640937636</v>
      </c>
      <c r="J103" s="71">
        <f>VLOOKUP($B103, Paste!$A$3:$H$933, 4, FALSE)</f>
        <v>18.521029296875003</v>
      </c>
      <c r="K103" s="11">
        <f>VLOOKUP($B103, Paste!$AB$3:$AE$1033, 4, FALSE)</f>
        <v>75</v>
      </c>
      <c r="L103" s="11" t="str">
        <f>IF(ISERROR(VLOOKUP(B103, Paste!$N$3:$N$250, 1, FALSE)), "", VLOOKUP(B103, Paste!$N$3:$O$250, 2, FALSE))</f>
        <v/>
      </c>
      <c r="M103" s="27">
        <f>VLOOKUP($B103, Paste!$W$3:$Z$10064, IF($H$4="Cap Hit",3, IF($H$4="AAV", 4, 2)), FALSE)</f>
        <v>4.82</v>
      </c>
      <c r="N103" s="11" t="str">
        <f>IF(ISERROR(VLOOKUP(B103, Paste!$Q$3:$Q$245, 1, FALSE)), "", VLOOKUP(B103, Paste!$Q$3:$R$245, 2, FALSE))</f>
        <v/>
      </c>
      <c r="O103" s="18" t="str">
        <f>IF(VLOOKUP(B103, 'Points&amp;Potential'!$B$7:$O$1835, 14, FALSE)=0, "", VLOOKUP(B103, 'Points&amp;Potential'!$B$7:$O$1835, 14, FALSE))</f>
        <v/>
      </c>
      <c r="P103" s="7" t="str">
        <f>IF(ISERROR(VLOOKUP(B103, Paste!$T$3:$T$1045, 1, FALSE)), "", VLOOKUP(B103, Paste!$T$3:$U$1045, 2, FALSE))</f>
        <v/>
      </c>
    </row>
    <row r="104" spans="1:16">
      <c r="A104" s="11" t="str">
        <f t="shared" si="2"/>
        <v>CAR</v>
      </c>
      <c r="B104" s="67" t="s">
        <v>543</v>
      </c>
      <c r="C104" s="11" t="str">
        <f>VLOOKUP($B104, Paste!$A$3:$H$933, 6, FALSE)</f>
        <v>C</v>
      </c>
      <c r="D104" s="11" t="s">
        <v>943</v>
      </c>
      <c r="E104" s="11"/>
      <c r="F104" s="11" t="str">
        <f>VLOOKUP($B104, Paste!$A$3:$H$933, 8, FALSE)</f>
        <v>CAR</v>
      </c>
      <c r="G104" s="71">
        <f>VLOOKUP($B104, Paste!$A$3:$H$933, 2, FALSE)</f>
        <v>71</v>
      </c>
      <c r="H104" s="71">
        <f>VLOOKUP($B104, Paste!$A$3:$H$933, 3, FALSE)</f>
        <v>12.841549550138193</v>
      </c>
      <c r="I104" s="71">
        <f t="shared" si="3"/>
        <v>4.6131614498618028</v>
      </c>
      <c r="J104" s="71">
        <f>VLOOKUP($B104, Paste!$A$3:$H$933, 4, FALSE)</f>
        <v>17.454710999999996</v>
      </c>
      <c r="K104" s="11">
        <f>VLOOKUP($B104, Paste!$AB$3:$AE$1033, 4, FALSE)</f>
        <v>64</v>
      </c>
      <c r="L104" s="11" t="str">
        <f>IF(ISERROR(VLOOKUP(B104, Paste!$N$3:$N$250, 1, FALSE)), "", VLOOKUP(B104, Paste!$N$3:$O$250, 2, FALSE))</f>
        <v/>
      </c>
      <c r="M104" s="27">
        <f>VLOOKUP($B104, Paste!$W$3:$Z$10064, IF($H$4="Cap Hit",3, IF($H$4="AAV", 4, 2)), FALSE)</f>
        <v>1.85</v>
      </c>
      <c r="N104" s="11" t="str">
        <f>IF(ISERROR(VLOOKUP(B104, Paste!$Q$3:$Q$245, 1, FALSE)), "", VLOOKUP(B104, Paste!$Q$3:$R$245, 2, FALSE))</f>
        <v/>
      </c>
      <c r="O104" s="18" t="str">
        <f>IF(VLOOKUP(B104, 'Points&amp;Potential'!$B$7:$O$1835, 14, FALSE)=0, "", VLOOKUP(B104, 'Points&amp;Potential'!$B$7:$O$1835, 14, FALSE))</f>
        <v/>
      </c>
      <c r="P104" s="7" t="str">
        <f>IF(ISERROR(VLOOKUP(B104, Paste!$T$3:$T$1045, 1, FALSE)), "", VLOOKUP(B104, Paste!$T$3:$U$1045, 2, FALSE))</f>
        <v/>
      </c>
    </row>
    <row r="105" spans="1:16">
      <c r="A105" s="11" t="str">
        <f t="shared" si="2"/>
        <v>CAR</v>
      </c>
      <c r="B105" s="67" t="s">
        <v>544</v>
      </c>
      <c r="C105" s="11" t="str">
        <f>VLOOKUP($B105, Paste!$A$3:$H$933, 6, FALSE)</f>
        <v>LD</v>
      </c>
      <c r="D105" s="11" t="s">
        <v>943</v>
      </c>
      <c r="E105" s="11"/>
      <c r="F105" s="11" t="str">
        <f>VLOOKUP($B105, Paste!$A$3:$H$933, 8, FALSE)</f>
        <v>CAR</v>
      </c>
      <c r="G105" s="71">
        <f>VLOOKUP($B105, Paste!$A$3:$H$933, 2, FALSE)</f>
        <v>72</v>
      </c>
      <c r="H105" s="71">
        <f>VLOOKUP($B105, Paste!$A$3:$H$933, 3, FALSE)</f>
        <v>4.1683659013067897</v>
      </c>
      <c r="I105" s="71">
        <f t="shared" si="3"/>
        <v>13.271133448693213</v>
      </c>
      <c r="J105" s="71">
        <f>VLOOKUP($B105, Paste!$A$3:$H$933, 4, FALSE)</f>
        <v>17.439499350000002</v>
      </c>
      <c r="K105" s="11">
        <f>VLOOKUP($B105, Paste!$AB$3:$AE$1033, 4, FALSE)</f>
        <v>108</v>
      </c>
      <c r="L105" s="11" t="str">
        <f>IF(ISERROR(VLOOKUP(B105, Paste!$N$3:$N$250, 1, FALSE)), "", VLOOKUP(B105, Paste!$N$3:$O$250, 2, FALSE))</f>
        <v/>
      </c>
      <c r="M105" s="27">
        <f>VLOOKUP($B105, Paste!$W$3:$Z$10064, IF($H$4="Cap Hit",3, IF($H$4="AAV", 4, 2)), FALSE)</f>
        <v>6.3959549999999998</v>
      </c>
      <c r="N105" s="11" t="str">
        <f>IF(ISERROR(VLOOKUP(B105, Paste!$Q$3:$Q$245, 1, FALSE)), "", VLOOKUP(B105, Paste!$Q$3:$R$245, 2, FALSE))</f>
        <v/>
      </c>
      <c r="O105" s="18" t="str">
        <f>IF(VLOOKUP(B105, 'Points&amp;Potential'!$B$7:$O$1835, 14, FALSE)=0, "", VLOOKUP(B105, 'Points&amp;Potential'!$B$7:$O$1835, 14, FALSE))</f>
        <v/>
      </c>
      <c r="P105" s="7" t="str">
        <f>IF(ISERROR(VLOOKUP(B105, Paste!$T$3:$T$1045, 1, FALSE)), "", VLOOKUP(B105, Paste!$T$3:$U$1045, 2, FALSE))</f>
        <v/>
      </c>
    </row>
    <row r="106" spans="1:16">
      <c r="A106" s="11" t="str">
        <f t="shared" si="2"/>
        <v>CAR</v>
      </c>
      <c r="B106" s="67" t="s">
        <v>570</v>
      </c>
      <c r="C106" s="11" t="str">
        <f>VLOOKUP($B106, Paste!$A$3:$H$933, 6, FALSE)</f>
        <v>RW</v>
      </c>
      <c r="D106" s="11" t="s">
        <v>943</v>
      </c>
      <c r="E106" s="11"/>
      <c r="F106" s="11" t="str">
        <f>VLOOKUP($B106, Paste!$A$3:$H$933, 8, FALSE)</f>
        <v>CAR</v>
      </c>
      <c r="G106" s="71">
        <f>VLOOKUP($B106, Paste!$A$3:$H$933, 2, FALSE)</f>
        <v>67.333333333333329</v>
      </c>
      <c r="H106" s="71">
        <f>VLOOKUP($B106, Paste!$A$3:$H$933, 3, FALSE)</f>
        <v>9.247475389873534</v>
      </c>
      <c r="I106" s="71">
        <f t="shared" si="3"/>
        <v>6.8216709017931318</v>
      </c>
      <c r="J106" s="71">
        <f>VLOOKUP($B106, Paste!$A$3:$H$933, 4, FALSE)</f>
        <v>16.069146291666666</v>
      </c>
      <c r="K106" s="11">
        <f>VLOOKUP($B106, Paste!$AB$3:$AE$1033, 4, FALSE)</f>
        <v>88</v>
      </c>
      <c r="L106" s="11" t="str">
        <f>IF(ISERROR(VLOOKUP(B106, Paste!$N$3:$N$250, 1, FALSE)), "", VLOOKUP(B106, Paste!$N$3:$O$250, 2, FALSE))</f>
        <v/>
      </c>
      <c r="M106" s="27">
        <f>VLOOKUP($B106, Paste!$W$3:$Z$10064, IF($H$4="Cap Hit",3, IF($H$4="AAV", 4, 2)), FALSE)</f>
        <v>1.7</v>
      </c>
      <c r="N106" s="11" t="str">
        <f>IF(ISERROR(VLOOKUP(B106, Paste!$Q$3:$Q$245, 1, FALSE)), "", VLOOKUP(B106, Paste!$Q$3:$R$245, 2, FALSE))</f>
        <v/>
      </c>
      <c r="O106" s="18" t="str">
        <f>IF(VLOOKUP(B106, 'Points&amp;Potential'!$B$7:$O$1835, 14, FALSE)=0, "", VLOOKUP(B106, 'Points&amp;Potential'!$B$7:$O$1835, 14, FALSE))</f>
        <v/>
      </c>
      <c r="P106" s="7" t="str">
        <f>IF(ISERROR(VLOOKUP(B106, Paste!$T$3:$T$1045, 1, FALSE)), "", VLOOKUP(B106, Paste!$T$3:$U$1045, 2, FALSE))</f>
        <v/>
      </c>
    </row>
    <row r="107" spans="1:16">
      <c r="A107" s="11" t="str">
        <f t="shared" si="2"/>
        <v>CAR</v>
      </c>
      <c r="B107" s="10" t="s">
        <v>576</v>
      </c>
      <c r="C107" s="11" t="str">
        <f>VLOOKUP($B107, Paste!$A$3:$H$933, 6, FALSE)</f>
        <v>RD</v>
      </c>
      <c r="D107" s="11" t="s">
        <v>943</v>
      </c>
      <c r="E107" s="11"/>
      <c r="F107" s="11" t="str">
        <f>VLOOKUP($B107, Paste!$A$3:$H$933, 8, FALSE)</f>
        <v>CAR</v>
      </c>
      <c r="G107" s="71">
        <f>VLOOKUP($B107, Paste!$A$3:$H$933, 2, FALSE)</f>
        <v>69</v>
      </c>
      <c r="H107" s="71">
        <f>VLOOKUP($B107, Paste!$A$3:$H$933, 3, FALSE)</f>
        <v>4.2739799265605871</v>
      </c>
      <c r="I107" s="71">
        <f t="shared" si="3"/>
        <v>11.654622156772747</v>
      </c>
      <c r="J107" s="71">
        <f>VLOOKUP($B107, Paste!$A$3:$H$933, 4, FALSE)</f>
        <v>15.928602083333335</v>
      </c>
      <c r="K107" s="11">
        <f>VLOOKUP($B107, Paste!$AB$3:$AE$1033, 4, FALSE)</f>
        <v>90</v>
      </c>
      <c r="L107" s="11" t="str">
        <f>IF(ISERROR(VLOOKUP(B107, Paste!$N$3:$N$250, 1, FALSE)), "", VLOOKUP(B107, Paste!$N$3:$O$250, 2, FALSE))</f>
        <v/>
      </c>
      <c r="M107" s="27">
        <f>VLOOKUP($B107, Paste!$W$3:$Z$10064, IF($H$4="Cap Hit",3, IF($H$4="AAV", 4, 2)), FALSE)</f>
        <v>1.2250000000000001</v>
      </c>
      <c r="N107" s="11" t="str">
        <f>IF(ISERROR(VLOOKUP(B107, Paste!$Q$3:$Q$245, 1, FALSE)), "", VLOOKUP(B107, Paste!$Q$3:$R$245, 2, FALSE))</f>
        <v/>
      </c>
      <c r="O107" s="18" t="str">
        <f>IF(VLOOKUP(B107, 'Points&amp;Potential'!$B$7:$O$1835, 14, FALSE)=0, "", VLOOKUP(B107, 'Points&amp;Potential'!$B$7:$O$1835, 14, FALSE))</f>
        <v/>
      </c>
      <c r="P107" s="7" t="str">
        <f>IF(ISERROR(VLOOKUP(B107, Paste!$T$3:$T$1045, 1, FALSE)), "", VLOOKUP(B107, Paste!$T$3:$U$1045, 2, FALSE))</f>
        <v/>
      </c>
    </row>
    <row r="108" spans="1:16">
      <c r="A108" s="11" t="str">
        <f t="shared" si="2"/>
        <v>CAR</v>
      </c>
      <c r="B108" s="67" t="s">
        <v>681</v>
      </c>
      <c r="C108" s="11" t="str">
        <f>VLOOKUP($B108, Paste!$A$3:$H$933, 6, FALSE)</f>
        <v>LW</v>
      </c>
      <c r="D108" s="11" t="s">
        <v>943</v>
      </c>
      <c r="E108" s="11"/>
      <c r="F108" s="11" t="str">
        <f>VLOOKUP($B108, Paste!$A$3:$H$933, 8, FALSE)</f>
        <v>CAR</v>
      </c>
      <c r="G108" s="71">
        <f>VLOOKUP($B108, Paste!$A$3:$H$933, 2, FALSE)</f>
        <v>52.666666666666664</v>
      </c>
      <c r="H108" s="71">
        <f>VLOOKUP($B108, Paste!$A$3:$H$933, 3, FALSE)</f>
        <v>5.6418985753934061</v>
      </c>
      <c r="I108" s="71">
        <f t="shared" si="3"/>
        <v>4.9515965496065908</v>
      </c>
      <c r="J108" s="71">
        <f>VLOOKUP($B108, Paste!$A$3:$H$933, 4, FALSE)</f>
        <v>10.593495124999997</v>
      </c>
      <c r="K108" s="11">
        <f>VLOOKUP($B108, Paste!$AB$3:$AE$1033, 4, FALSE)</f>
        <v>58</v>
      </c>
      <c r="L108" s="11" t="str">
        <f>IF(ISERROR(VLOOKUP(B108, Paste!$N$3:$N$250, 1, FALSE)), "", VLOOKUP(B108, Paste!$N$3:$O$250, 2, FALSE))</f>
        <v/>
      </c>
      <c r="M108" s="27">
        <f>VLOOKUP($B108, Paste!$W$3:$Z$10064, IF($H$4="Cap Hit",3, IF($H$4="AAV", 4, 2)), FALSE)</f>
        <v>2</v>
      </c>
      <c r="N108" s="11" t="str">
        <f>IF(ISERROR(VLOOKUP(B108, Paste!$Q$3:$Q$245, 1, FALSE)), "", VLOOKUP(B108, Paste!$Q$3:$R$245, 2, FALSE))</f>
        <v/>
      </c>
      <c r="O108" s="18" t="str">
        <f>IF(VLOOKUP(B108, 'Points&amp;Potential'!$B$7:$O$1835, 14, FALSE)=0, "", VLOOKUP(B108, 'Points&amp;Potential'!$B$7:$O$1835, 14, FALSE))</f>
        <v/>
      </c>
      <c r="P108" s="7" t="str">
        <f>IF(ISERROR(VLOOKUP(B108, Paste!$T$3:$T$1045, 1, FALSE)), "", VLOOKUP(B108, Paste!$T$3:$U$1045, 2, FALSE))</f>
        <v/>
      </c>
    </row>
    <row r="109" spans="1:16">
      <c r="A109" s="11" t="str">
        <f t="shared" si="2"/>
        <v>CAR</v>
      </c>
      <c r="B109" s="10" t="s">
        <v>710</v>
      </c>
      <c r="C109" s="11" t="str">
        <f>VLOOKUP($B109, Paste!$A$3:$H$933, 6, FALSE)</f>
        <v>RW</v>
      </c>
      <c r="D109" s="11" t="s">
        <v>941</v>
      </c>
      <c r="E109" s="11">
        <v>2</v>
      </c>
      <c r="F109" s="11" t="str">
        <f>VLOOKUP($B109, Paste!$A$3:$H$933, 8, FALSE)</f>
        <v>CAR</v>
      </c>
      <c r="G109" s="71">
        <f>VLOOKUP($B109, Paste!$A$3:$H$933, 2, FALSE)</f>
        <v>21</v>
      </c>
      <c r="H109" s="71">
        <f>VLOOKUP($B109, Paste!$A$3:$H$933, 3, FALSE)</f>
        <v>5.2266666666666675</v>
      </c>
      <c r="I109" s="71">
        <f t="shared" si="3"/>
        <v>4.1524466666666671</v>
      </c>
      <c r="J109" s="71">
        <f>VLOOKUP($B109, Paste!$A$3:$H$933, 4, FALSE)</f>
        <v>9.3791133333333345</v>
      </c>
      <c r="K109" s="11">
        <f>VLOOKUP($B109, Paste!$AB$3:$AE$1033, 4, FALSE)</f>
        <v>34</v>
      </c>
      <c r="L109" s="11" t="str">
        <f>IF(ISERROR(VLOOKUP(B109, Paste!$N$3:$N$250, 1, FALSE)), "", VLOOKUP(B109, Paste!$N$3:$O$250, 2, FALSE))</f>
        <v/>
      </c>
      <c r="M109" s="27">
        <f>VLOOKUP($B109, Paste!$W$3:$Z$10064, IF($H$4="Cap Hit",3, IF($H$4="AAV", 4, 2)), FALSE)</f>
        <v>0.91833299999999995</v>
      </c>
      <c r="N109" s="11" t="str">
        <f>IF(ISERROR(VLOOKUP(B109, Paste!$Q$3:$Q$245, 1, FALSE)), "", VLOOKUP(B109, Paste!$Q$3:$R$245, 2, FALSE))</f>
        <v/>
      </c>
      <c r="O109" s="18" t="str">
        <f>IF(VLOOKUP(B109, 'Points&amp;Potential'!$B$7:$O$1835, 14, FALSE)=0, "", VLOOKUP(B109, 'Points&amp;Potential'!$B$7:$O$1835, 14, FALSE))</f>
        <v/>
      </c>
      <c r="P109" s="7" t="str">
        <f>IF(ISERROR(VLOOKUP(B109, Paste!$T$3:$T$1045, 1, FALSE)), "", VLOOKUP(B109, Paste!$T$3:$U$1045, 2, FALSE))</f>
        <v>Y</v>
      </c>
    </row>
    <row r="110" spans="1:16">
      <c r="A110" s="11" t="str">
        <f t="shared" si="2"/>
        <v>CAR</v>
      </c>
      <c r="B110" s="67" t="s">
        <v>769</v>
      </c>
      <c r="C110" s="11" t="str">
        <f>VLOOKUP($B110, Paste!$A$3:$H$933, 6, FALSE)</f>
        <v>C</v>
      </c>
      <c r="D110" s="11" t="s">
        <v>941</v>
      </c>
      <c r="E110" s="11"/>
      <c r="F110" s="11" t="str">
        <f>VLOOKUP($B110, Paste!$A$3:$H$933, 8, FALSE)</f>
        <v>CAR</v>
      </c>
      <c r="G110" s="71">
        <f>VLOOKUP($B110, Paste!$A$3:$H$933, 2, FALSE)</f>
        <v>14</v>
      </c>
      <c r="H110" s="71">
        <f>VLOOKUP($B110, Paste!$A$3:$H$933, 3, FALSE)</f>
        <v>2.8194444444444442</v>
      </c>
      <c r="I110" s="71">
        <f t="shared" si="3"/>
        <v>3.2828755555555555</v>
      </c>
      <c r="J110" s="71">
        <f>VLOOKUP($B110, Paste!$A$3:$H$933, 4, FALSE)</f>
        <v>6.1023199999999997</v>
      </c>
      <c r="K110" s="11">
        <f>VLOOKUP($B110, Paste!$AB$3:$AE$1033, 4, FALSE)</f>
        <v>21</v>
      </c>
      <c r="L110" s="11">
        <f>IF(ISERROR(VLOOKUP(B110, Paste!$N$3:$N$250, 1, FALSE)), "", VLOOKUP(B110, Paste!$N$3:$O$250, 2, FALSE))</f>
        <v>40</v>
      </c>
      <c r="M110" s="27" t="e">
        <f>VLOOKUP($B110, Paste!$W$3:$Z$10064, IF($H$4="Cap Hit",3, IF($H$4="AAV", 4, 2)), FALSE)</f>
        <v>#N/A</v>
      </c>
      <c r="N110" s="11" t="str">
        <f>IF(ISERROR(VLOOKUP(B110, Paste!$Q$3:$Q$245, 1, FALSE)), "", VLOOKUP(B110, Paste!$Q$3:$R$245, 2, FALSE))</f>
        <v/>
      </c>
      <c r="O110" s="18" t="str">
        <f>IF(VLOOKUP(B110, 'Points&amp;Potential'!$B$7:$O$1835, 14, FALSE)=0, "", VLOOKUP(B110, 'Points&amp;Potential'!$B$7:$O$1835, 14, FALSE))</f>
        <v/>
      </c>
      <c r="P110" s="7" t="str">
        <f>IF(ISERROR(VLOOKUP(B110, Paste!$T$3:$T$1045, 1, FALSE)), "", VLOOKUP(B110, Paste!$T$3:$U$1045, 2, FALSE))</f>
        <v>Y</v>
      </c>
    </row>
    <row r="111" spans="1:16">
      <c r="A111" s="11" t="str">
        <f t="shared" si="2"/>
        <v>CAR</v>
      </c>
      <c r="B111" s="67" t="s">
        <v>832</v>
      </c>
      <c r="C111" s="11" t="str">
        <f>VLOOKUP($B111, Paste!$A$3:$H$933, 6, FALSE)</f>
        <v>RW</v>
      </c>
      <c r="D111" s="11" t="s">
        <v>941</v>
      </c>
      <c r="E111" s="11"/>
      <c r="F111" s="11" t="str">
        <f>VLOOKUP($B111, Paste!$A$3:$H$933, 8, FALSE)</f>
        <v>CAR</v>
      </c>
      <c r="G111" s="71">
        <f>VLOOKUP($B111, Paste!$A$3:$H$933, 2, FALSE)</f>
        <v>6</v>
      </c>
      <c r="H111" s="71">
        <f>VLOOKUP($B111, Paste!$A$3:$H$933, 3, FALSE)</f>
        <v>2.8000000000000004E-3</v>
      </c>
      <c r="I111" s="71">
        <f t="shared" si="3"/>
        <v>3.4440891874999999</v>
      </c>
      <c r="J111" s="71">
        <f>VLOOKUP($B111, Paste!$A$3:$H$933, 4, FALSE)</f>
        <v>3.4468891875000001</v>
      </c>
      <c r="K111" s="11">
        <f>VLOOKUP($B111, Paste!$AB$3:$AE$1033, 4, FALSE)</f>
        <v>8</v>
      </c>
      <c r="L111" s="11" t="str">
        <f>IF(ISERROR(VLOOKUP(B111, Paste!$N$3:$N$250, 1, FALSE)), "", VLOOKUP(B111, Paste!$N$3:$O$250, 2, FALSE))</f>
        <v/>
      </c>
      <c r="M111" s="27">
        <f>VLOOKUP($B111, Paste!$W$3:$Z$10064, IF($H$4="Cap Hit",3, IF($H$4="AAV", 4, 2)), FALSE)</f>
        <v>0.80333399999999999</v>
      </c>
      <c r="N111" s="11" t="str">
        <f>IF(ISERROR(VLOOKUP(B111, Paste!$Q$3:$Q$245, 1, FALSE)), "", VLOOKUP(B111, Paste!$Q$3:$R$245, 2, FALSE))</f>
        <v/>
      </c>
      <c r="O111" s="18" t="str">
        <f>IF(VLOOKUP(B111, 'Points&amp;Potential'!$B$7:$O$1835, 14, FALSE)=0, "", VLOOKUP(B111, 'Points&amp;Potential'!$B$7:$O$1835, 14, FALSE))</f>
        <v/>
      </c>
      <c r="P111" s="7" t="str">
        <f>IF(ISERROR(VLOOKUP(B111, Paste!$T$3:$T$1045, 1, FALSE)), "", VLOOKUP(B111, Paste!$T$3:$U$1045, 2, FALSE))</f>
        <v>Y</v>
      </c>
    </row>
    <row r="112" spans="1:16">
      <c r="A112" s="11" t="str">
        <f t="shared" si="2"/>
        <v>CAR</v>
      </c>
      <c r="B112" s="67" t="s">
        <v>838</v>
      </c>
      <c r="C112" s="11" t="str">
        <f>VLOOKUP($B112, Paste!$A$3:$H$933, 6, FALSE)</f>
        <v>RD</v>
      </c>
      <c r="D112" s="11" t="s">
        <v>941</v>
      </c>
      <c r="E112" s="11"/>
      <c r="F112" s="11" t="str">
        <f>VLOOKUP($B112, Paste!$A$3:$H$933, 8, FALSE)</f>
        <v>CAR</v>
      </c>
      <c r="G112" s="71">
        <f>VLOOKUP($B112, Paste!$A$3:$H$933, 2, FALSE)</f>
        <v>20</v>
      </c>
      <c r="H112" s="71">
        <f>VLOOKUP($B112, Paste!$A$3:$H$933, 3, FALSE)</f>
        <v>1.9014814814814813</v>
      </c>
      <c r="I112" s="71">
        <f t="shared" si="3"/>
        <v>1.1348851851851856</v>
      </c>
      <c r="J112" s="71">
        <f>VLOOKUP($B112, Paste!$A$3:$H$933, 4, FALSE)</f>
        <v>3.0363666666666669</v>
      </c>
      <c r="K112" s="11">
        <f>VLOOKUP($B112, Paste!$AB$3:$AE$1033, 4, FALSE)</f>
        <v>20</v>
      </c>
      <c r="L112" s="11" t="str">
        <f>IF(ISERROR(VLOOKUP(B112, Paste!$N$3:$N$250, 1, FALSE)), "", VLOOKUP(B112, Paste!$N$3:$O$250, 2, FALSE))</f>
        <v/>
      </c>
      <c r="M112" s="27">
        <f>VLOOKUP($B112, Paste!$W$3:$Z$10064, IF($H$4="Cap Hit",3, IF($H$4="AAV", 4, 2)), FALSE)</f>
        <v>0.91583300000000001</v>
      </c>
      <c r="N112" s="11" t="str">
        <f>IF(ISERROR(VLOOKUP(B112, Paste!$Q$3:$Q$245, 1, FALSE)), "", VLOOKUP(B112, Paste!$Q$3:$R$245, 2, FALSE))</f>
        <v/>
      </c>
      <c r="O112" s="18" t="str">
        <f>IF(VLOOKUP(B112, 'Points&amp;Potential'!$B$7:$O$1835, 14, FALSE)=0, "", VLOOKUP(B112, 'Points&amp;Potential'!$B$7:$O$1835, 14, FALSE))</f>
        <v/>
      </c>
      <c r="P112" s="7" t="str">
        <f>IF(ISERROR(VLOOKUP(B112, Paste!$T$3:$T$1045, 1, FALSE)), "", VLOOKUP(B112, Paste!$T$3:$U$1045, 2, FALSE))</f>
        <v>Y</v>
      </c>
    </row>
    <row r="113" spans="1:16">
      <c r="A113" s="11" t="str">
        <f t="shared" si="2"/>
        <v>CAR</v>
      </c>
      <c r="B113" s="10" t="s">
        <v>860</v>
      </c>
      <c r="C113" s="11" t="str">
        <f>VLOOKUP($B113, Paste!$A$3:$H$933, 6, FALSE)</f>
        <v>LW</v>
      </c>
      <c r="D113" s="11" t="s">
        <v>941</v>
      </c>
      <c r="E113" s="11"/>
      <c r="F113" s="11" t="str">
        <f>VLOOKUP($B113, Paste!$A$3:$H$933, 8, FALSE)</f>
        <v>CAR</v>
      </c>
      <c r="G113" s="71">
        <f>VLOOKUP($B113, Paste!$A$3:$H$933, 2, FALSE)</f>
        <v>30</v>
      </c>
      <c r="H113" s="71">
        <f>VLOOKUP($B113, Paste!$A$3:$H$933, 3, FALSE)</f>
        <v>0.69808865481676541</v>
      </c>
      <c r="I113" s="71">
        <f t="shared" si="3"/>
        <v>1.4584350951832343</v>
      </c>
      <c r="J113" s="71">
        <f>VLOOKUP($B113, Paste!$A$3:$H$933, 4, FALSE)</f>
        <v>2.1565237499999999</v>
      </c>
      <c r="K113" s="11">
        <f>VLOOKUP($B113, Paste!$AB$3:$AE$1033, 4, FALSE)</f>
        <v>18</v>
      </c>
      <c r="L113" s="11" t="str">
        <f>IF(ISERROR(VLOOKUP(B113, Paste!$N$3:$N$250, 1, FALSE)), "", VLOOKUP(B113, Paste!$N$3:$O$250, 2, FALSE))</f>
        <v/>
      </c>
      <c r="M113" s="27">
        <f>VLOOKUP($B113, Paste!$W$3:$Z$10064, IF($H$4="Cap Hit",3, IF($H$4="AAV", 4, 2)), FALSE)</f>
        <v>0.875</v>
      </c>
      <c r="N113" s="11" t="str">
        <f>IF(ISERROR(VLOOKUP(B113, Paste!$Q$3:$Q$245, 1, FALSE)), "", VLOOKUP(B113, Paste!$Q$3:$R$245, 2, FALSE))</f>
        <v/>
      </c>
      <c r="O113" s="18" t="str">
        <f>IF(VLOOKUP(B113, 'Points&amp;Potential'!$B$7:$O$1835, 14, FALSE)=0, "", VLOOKUP(B113, 'Points&amp;Potential'!$B$7:$O$1835, 14, FALSE))</f>
        <v/>
      </c>
      <c r="P113" s="7" t="str">
        <f>IF(ISERROR(VLOOKUP(B113, Paste!$T$3:$T$1045, 1, FALSE)), "", VLOOKUP(B113, Paste!$T$3:$U$1045, 2, FALSE))</f>
        <v/>
      </c>
    </row>
    <row r="114" spans="1:16">
      <c r="A114" s="11" t="str">
        <f t="shared" si="2"/>
        <v>CBJ</v>
      </c>
      <c r="B114" s="10" t="s">
        <v>63</v>
      </c>
      <c r="C114" s="11" t="str">
        <f>VLOOKUP($B114, Paste!$A$3:$H$933, 6, FALSE)</f>
        <v>LD</v>
      </c>
      <c r="D114" s="11" t="s">
        <v>943</v>
      </c>
      <c r="E114" s="11">
        <v>1</v>
      </c>
      <c r="F114" s="11" t="str">
        <f>VLOOKUP($B114, Paste!$A$3:$H$933, 8, FALSE)</f>
        <v>CBJ</v>
      </c>
      <c r="G114" s="71">
        <f>VLOOKUP($B114, Paste!$A$3:$H$933, 2, FALSE)</f>
        <v>77.333333333333329</v>
      </c>
      <c r="H114" s="71">
        <f>VLOOKUP($B114, Paste!$A$3:$H$933, 3, FALSE)</f>
        <v>21.653333333333332</v>
      </c>
      <c r="I114" s="71">
        <f t="shared" si="3"/>
        <v>60.245121699259258</v>
      </c>
      <c r="J114" s="71">
        <f>VLOOKUP($B114, Paste!$A$3:$H$933, 4, FALSE)</f>
        <v>81.898455032592594</v>
      </c>
      <c r="K114" s="11">
        <f>VLOOKUP($B114, Paste!$AB$3:$AE$1033, 4, FALSE)</f>
        <v>263</v>
      </c>
      <c r="L114" s="11" t="str">
        <f>IF(ISERROR(VLOOKUP(B114, Paste!$N$3:$N$250, 1, FALSE)), "", VLOOKUP(B114, Paste!$N$3:$O$250, 2, FALSE))</f>
        <v/>
      </c>
      <c r="M114" s="27">
        <f>VLOOKUP($B114, Paste!$W$3:$Z$10064, IF($H$4="Cap Hit",3, IF($H$4="AAV", 4, 2)), FALSE)</f>
        <v>9.5833329999999997</v>
      </c>
      <c r="N114" s="11" t="str">
        <f>IF(ISERROR(VLOOKUP(B114, Paste!$Q$3:$Q$245, 1, FALSE)), "", VLOOKUP(B114, Paste!$Q$3:$R$245, 2, FALSE))</f>
        <v/>
      </c>
      <c r="O114" s="18" t="str">
        <f>IF(VLOOKUP(B114, 'Points&amp;Potential'!$B$7:$O$1835, 14, FALSE)=0, "", VLOOKUP(B114, 'Points&amp;Potential'!$B$7:$O$1835, 14, FALSE))</f>
        <v/>
      </c>
      <c r="P114" s="7" t="str">
        <f>IF(ISERROR(VLOOKUP(B114, Paste!$T$3:$T$1045, 1, FALSE)), "", VLOOKUP(B114, Paste!$T$3:$U$1045, 2, FALSE))</f>
        <v/>
      </c>
    </row>
    <row r="115" spans="1:16">
      <c r="A115" s="11" t="str">
        <f t="shared" si="2"/>
        <v>CBJ</v>
      </c>
      <c r="B115" s="67" t="s">
        <v>72</v>
      </c>
      <c r="C115" s="11" t="str">
        <f>VLOOKUP($B115, Paste!$A$3:$H$933, 6, FALSE)</f>
        <v>C</v>
      </c>
      <c r="D115" s="11" t="s">
        <v>942</v>
      </c>
      <c r="E115" s="11">
        <v>1</v>
      </c>
      <c r="F115" s="11" t="str">
        <f>VLOOKUP($B115, Paste!$A$3:$H$933, 8, FALSE)</f>
        <v>CBJ</v>
      </c>
      <c r="G115" s="71">
        <f>VLOOKUP($B115, Paste!$A$3:$H$933, 2, FALSE)</f>
        <v>83</v>
      </c>
      <c r="H115" s="71">
        <f>VLOOKUP($B115, Paste!$A$3:$H$933, 3, FALSE)</f>
        <v>29.049999999999997</v>
      </c>
      <c r="I115" s="71">
        <f t="shared" si="3"/>
        <v>49.822700499999996</v>
      </c>
      <c r="J115" s="71">
        <f>VLOOKUP($B115, Paste!$A$3:$H$933, 4, FALSE)</f>
        <v>78.872700499999993</v>
      </c>
      <c r="K115" s="11">
        <f>VLOOKUP($B115, Paste!$AB$3:$AE$1033, 4, FALSE)</f>
        <v>224</v>
      </c>
      <c r="L115" s="11" t="str">
        <f>IF(ISERROR(VLOOKUP(B115, Paste!$N$3:$N$250, 1, FALSE)), "", VLOOKUP(B115, Paste!$N$3:$O$250, 2, FALSE))</f>
        <v/>
      </c>
      <c r="M115" s="27" t="e">
        <f>VLOOKUP($B115, Paste!$W$3:$Z$10064, IF($H$4="Cap Hit",3, IF($H$4="AAV", 4, 2)), FALSE)</f>
        <v>#N/A</v>
      </c>
      <c r="N115" s="11" t="str">
        <f>IF(ISERROR(VLOOKUP(B115, Paste!$Q$3:$Q$245, 1, FALSE)), "", VLOOKUP(B115, Paste!$Q$3:$R$245, 2, FALSE))</f>
        <v/>
      </c>
      <c r="O115" s="18" t="str">
        <f>IF(VLOOKUP(B115, 'Points&amp;Potential'!$B$7:$O$1835, 14, FALSE)=0, "", VLOOKUP(B115, 'Points&amp;Potential'!$B$7:$O$1835, 14, FALSE))</f>
        <v/>
      </c>
      <c r="P115" s="7" t="str">
        <f>IF(ISERROR(VLOOKUP(B115, Paste!$T$3:$T$1045, 1, FALSE)), "", VLOOKUP(B115, Paste!$T$3:$U$1045, 2, FALSE))</f>
        <v/>
      </c>
    </row>
    <row r="116" spans="1:16">
      <c r="A116" s="11" t="str">
        <f t="shared" si="2"/>
        <v>CBJ</v>
      </c>
      <c r="B116" s="10" t="s">
        <v>80</v>
      </c>
      <c r="C116" s="11" t="str">
        <f>VLOOKUP($B116, Paste!$A$3:$H$933, 6, FALSE)</f>
        <v>LW</v>
      </c>
      <c r="D116" s="11" t="s">
        <v>941</v>
      </c>
      <c r="E116" s="11">
        <v>1</v>
      </c>
      <c r="F116" s="11" t="str">
        <f>VLOOKUP($B116, Paste!$A$3:$H$933, 8, FALSE)</f>
        <v>CBJ</v>
      </c>
      <c r="G116" s="71">
        <f>VLOOKUP($B116, Paste!$A$3:$H$933, 2, FALSE)</f>
        <v>79.666666666666671</v>
      </c>
      <c r="H116" s="71">
        <f>VLOOKUP($B116, Paste!$A$3:$H$933, 3, FALSE)</f>
        <v>28.371350524408008</v>
      </c>
      <c r="I116" s="71">
        <f t="shared" si="3"/>
        <v>47.485344944341996</v>
      </c>
      <c r="J116" s="71">
        <f>VLOOKUP($B116, Paste!$A$3:$H$933, 4, FALSE)</f>
        <v>75.856695468750004</v>
      </c>
      <c r="K116" s="11">
        <f>VLOOKUP($B116, Paste!$AB$3:$AE$1033, 4, FALSE)</f>
        <v>239</v>
      </c>
      <c r="L116" s="11" t="str">
        <f>IF(ISERROR(VLOOKUP(B116, Paste!$N$3:$N$250, 1, FALSE)), "", VLOOKUP(B116, Paste!$N$3:$O$250, 2, FALSE))</f>
        <v/>
      </c>
      <c r="M116" s="27">
        <f>VLOOKUP($B116, Paste!$W$3:$Z$10064, IF($H$4="Cap Hit",3, IF($H$4="AAV", 4, 2)), FALSE)</f>
        <v>3.85</v>
      </c>
      <c r="N116" s="11" t="str">
        <f>IF(ISERROR(VLOOKUP(B116, Paste!$Q$3:$Q$245, 1, FALSE)), "", VLOOKUP(B116, Paste!$Q$3:$R$245, 2, FALSE))</f>
        <v/>
      </c>
      <c r="O116" s="18" t="str">
        <f>IF(VLOOKUP(B116, 'Points&amp;Potential'!$B$7:$O$1835, 14, FALSE)=0, "", VLOOKUP(B116, 'Points&amp;Potential'!$B$7:$O$1835, 14, FALSE))</f>
        <v/>
      </c>
      <c r="P116" s="7" t="str">
        <f>IF(ISERROR(VLOOKUP(B116, Paste!$T$3:$T$1045, 1, FALSE)), "", VLOOKUP(B116, Paste!$T$3:$U$1045, 2, FALSE))</f>
        <v/>
      </c>
    </row>
    <row r="117" spans="1:16">
      <c r="A117" s="11" t="str">
        <f t="shared" si="2"/>
        <v>CBJ</v>
      </c>
      <c r="B117" s="67" t="s">
        <v>183</v>
      </c>
      <c r="C117" s="11" t="str">
        <f>VLOOKUP($B117, Paste!$A$3:$H$933, 6, FALSE)</f>
        <v>RW</v>
      </c>
      <c r="D117" s="11" t="s">
        <v>941</v>
      </c>
      <c r="E117" s="11">
        <v>1</v>
      </c>
      <c r="F117" s="11" t="str">
        <f>VLOOKUP($B117, Paste!$A$3:$H$933, 8, FALSE)</f>
        <v>CBJ</v>
      </c>
      <c r="G117" s="71">
        <f>VLOOKUP($B117, Paste!$A$3:$H$933, 2, FALSE)</f>
        <v>69</v>
      </c>
      <c r="H117" s="71">
        <f>VLOOKUP($B117, Paste!$A$3:$H$933, 3, FALSE)</f>
        <v>26.675511216423871</v>
      </c>
      <c r="I117" s="71">
        <f t="shared" si="3"/>
        <v>26.451958783576131</v>
      </c>
      <c r="J117" s="71">
        <f>VLOOKUP($B117, Paste!$A$3:$H$933, 4, FALSE)</f>
        <v>53.127470000000002</v>
      </c>
      <c r="K117" s="11">
        <f>VLOOKUP($B117, Paste!$AB$3:$AE$1033, 4, FALSE)</f>
        <v>173</v>
      </c>
      <c r="L117" s="11">
        <f>IF(ISERROR(VLOOKUP(B117, Paste!$N$3:$N$250, 1, FALSE)), "", VLOOKUP(B117, Paste!$N$3:$O$250, 2, FALSE))</f>
        <v>65</v>
      </c>
      <c r="M117" s="27">
        <f>VLOOKUP($B117, Paste!$W$3:$Z$10064, IF($H$4="Cap Hit",3, IF($H$4="AAV", 4, 2)), FALSE)</f>
        <v>6.125</v>
      </c>
      <c r="N117" s="11" t="str">
        <f>IF(ISERROR(VLOOKUP(B117, Paste!$Q$3:$Q$245, 1, FALSE)), "", VLOOKUP(B117, Paste!$Q$3:$R$245, 2, FALSE))</f>
        <v>Y</v>
      </c>
      <c r="O117" s="18" t="str">
        <f>IF(VLOOKUP(B117, 'Points&amp;Potential'!$B$7:$O$1835, 14, FALSE)=0, "", VLOOKUP(B117, 'Points&amp;Potential'!$B$7:$O$1835, 14, FALSE))</f>
        <v/>
      </c>
      <c r="P117" s="7" t="str">
        <f>IF(ISERROR(VLOOKUP(B117, Paste!$T$3:$T$1045, 1, FALSE)), "", VLOOKUP(B117, Paste!$T$3:$U$1045, 2, FALSE))</f>
        <v/>
      </c>
    </row>
    <row r="118" spans="1:16">
      <c r="A118" s="11" t="str">
        <f t="shared" si="2"/>
        <v>CBJ</v>
      </c>
      <c r="B118" s="10" t="s">
        <v>223</v>
      </c>
      <c r="C118" s="11" t="str">
        <f>VLOOKUP($B118, Paste!$A$3:$H$933, 6, FALSE)</f>
        <v>C</v>
      </c>
      <c r="D118" s="11" t="s">
        <v>941</v>
      </c>
      <c r="E118" s="11">
        <v>2</v>
      </c>
      <c r="F118" s="11" t="str">
        <f>VLOOKUP($B118, Paste!$A$3:$H$933, 8, FALSE)</f>
        <v>CBJ</v>
      </c>
      <c r="G118" s="71">
        <f>VLOOKUP($B118, Paste!$A$3:$H$933, 2, FALSE)</f>
        <v>84.333333333333329</v>
      </c>
      <c r="H118" s="71">
        <f>VLOOKUP($B118, Paste!$A$3:$H$933, 3, FALSE)</f>
        <v>21.041718904142524</v>
      </c>
      <c r="I118" s="71">
        <f t="shared" si="3"/>
        <v>24.828867762524158</v>
      </c>
      <c r="J118" s="71">
        <f>VLOOKUP($B118, Paste!$A$3:$H$933, 4, FALSE)</f>
        <v>45.870586666666682</v>
      </c>
      <c r="K118" s="11">
        <f>VLOOKUP($B118, Paste!$AB$3:$AE$1033, 4, FALSE)</f>
        <v>143</v>
      </c>
      <c r="L118" s="11" t="str">
        <f>IF(ISERROR(VLOOKUP(B118, Paste!$N$3:$N$250, 1, FALSE)), "", VLOOKUP(B118, Paste!$N$3:$O$250, 2, FALSE))</f>
        <v/>
      </c>
      <c r="M118" s="27">
        <f>VLOOKUP($B118, Paste!$W$3:$Z$10064, IF($H$4="Cap Hit",3, IF($H$4="AAV", 4, 2)), FALSE)</f>
        <v>6</v>
      </c>
      <c r="N118" s="11" t="str">
        <f>IF(ISERROR(VLOOKUP(B118, Paste!$Q$3:$Q$245, 1, FALSE)), "", VLOOKUP(B118, Paste!$Q$3:$R$245, 2, FALSE))</f>
        <v/>
      </c>
      <c r="O118" s="18" t="str">
        <f>IF(VLOOKUP(B118, 'Points&amp;Potential'!$B$7:$O$1835, 14, FALSE)=0, "", VLOOKUP(B118, 'Points&amp;Potential'!$B$7:$O$1835, 14, FALSE))</f>
        <v/>
      </c>
      <c r="P118" s="7" t="str">
        <f>IF(ISERROR(VLOOKUP(B118, Paste!$T$3:$T$1045, 1, FALSE)), "", VLOOKUP(B118, Paste!$T$3:$U$1045, 2, FALSE))</f>
        <v/>
      </c>
    </row>
    <row r="119" spans="1:16">
      <c r="A119" s="11" t="str">
        <f t="shared" si="2"/>
        <v>CBJ</v>
      </c>
      <c r="B119" s="67" t="s">
        <v>230</v>
      </c>
      <c r="C119" s="11" t="str">
        <f>VLOOKUP($B119, Paste!$A$3:$H$933, 6, FALSE)</f>
        <v>RW</v>
      </c>
      <c r="D119" s="11" t="s">
        <v>942</v>
      </c>
      <c r="E119" s="11">
        <v>1</v>
      </c>
      <c r="F119" s="11" t="str">
        <f>VLOOKUP($B119, Paste!$A$3:$H$933, 8, FALSE)</f>
        <v>CBJ</v>
      </c>
      <c r="G119" s="71">
        <f>VLOOKUP($B119, Paste!$A$3:$H$933, 2, FALSE)</f>
        <v>79</v>
      </c>
      <c r="H119" s="71">
        <f>VLOOKUP($B119, Paste!$A$3:$H$933, 3, FALSE)</f>
        <v>19.75</v>
      </c>
      <c r="I119" s="71">
        <f t="shared" si="3"/>
        <v>25.036087500000001</v>
      </c>
      <c r="J119" s="71">
        <f>VLOOKUP($B119, Paste!$A$3:$H$933, 4, FALSE)</f>
        <v>44.786087500000001</v>
      </c>
      <c r="K119" s="11">
        <f>VLOOKUP($B119, Paste!$AB$3:$AE$1033, 4, FALSE)</f>
        <v>142</v>
      </c>
      <c r="L119" s="11">
        <f>IF(ISERROR(VLOOKUP(B119, Paste!$N$3:$N$250, 1, FALSE)), "", VLOOKUP(B119, Paste!$N$3:$O$250, 2, FALSE))</f>
        <v>65</v>
      </c>
      <c r="M119" s="27">
        <f>VLOOKUP($B119, Paste!$W$3:$Z$10064, IF($H$4="Cap Hit",3, IF($H$4="AAV", 4, 2)), FALSE)</f>
        <v>1.8</v>
      </c>
      <c r="N119" s="11" t="str">
        <f>IF(ISERROR(VLOOKUP(B119, Paste!$Q$3:$Q$245, 1, FALSE)), "", VLOOKUP(B119, Paste!$Q$3:$R$245, 2, FALSE))</f>
        <v/>
      </c>
      <c r="O119" s="18" t="str">
        <f>IF(VLOOKUP(B119, 'Points&amp;Potential'!$B$7:$O$1835, 14, FALSE)=0, "", VLOOKUP(B119, 'Points&amp;Potential'!$B$7:$O$1835, 14, FALSE))</f>
        <v/>
      </c>
      <c r="P119" s="7" t="str">
        <f>IF(ISERROR(VLOOKUP(B119, Paste!$T$3:$T$1045, 1, FALSE)), "", VLOOKUP(B119, Paste!$T$3:$U$1045, 2, FALSE))</f>
        <v/>
      </c>
    </row>
    <row r="120" spans="1:16">
      <c r="A120" s="11" t="str">
        <f t="shared" si="2"/>
        <v>CBJ</v>
      </c>
      <c r="B120" s="67" t="s">
        <v>233</v>
      </c>
      <c r="C120" s="11" t="str">
        <f>VLOOKUP($B120, Paste!$A$3:$H$933, 6, FALSE)</f>
        <v>C</v>
      </c>
      <c r="D120" s="11" t="s">
        <v>941</v>
      </c>
      <c r="E120" s="11">
        <v>2</v>
      </c>
      <c r="F120" s="11" t="str">
        <f>VLOOKUP($B120, Paste!$A$3:$H$933, 8, FALSE)</f>
        <v>CBJ</v>
      </c>
      <c r="G120" s="71">
        <f>VLOOKUP($B120, Paste!$A$3:$H$933, 2, FALSE)</f>
        <v>73.666666666666671</v>
      </c>
      <c r="H120" s="71">
        <f>VLOOKUP($B120, Paste!$A$3:$H$933, 3, FALSE)</f>
        <v>19.372744070822474</v>
      </c>
      <c r="I120" s="71">
        <f t="shared" si="3"/>
        <v>24.8703693458442</v>
      </c>
      <c r="J120" s="71">
        <f>VLOOKUP($B120, Paste!$A$3:$H$933, 4, FALSE)</f>
        <v>44.243113416666674</v>
      </c>
      <c r="K120" s="11">
        <f>VLOOKUP($B120, Paste!$AB$3:$AE$1033, 4, FALSE)</f>
        <v>133</v>
      </c>
      <c r="L120" s="11" t="str">
        <f>IF(ISERROR(VLOOKUP(B120, Paste!$N$3:$N$250, 1, FALSE)), "", VLOOKUP(B120, Paste!$N$3:$O$250, 2, FALSE))</f>
        <v/>
      </c>
      <c r="M120" s="27">
        <f>VLOOKUP($B120, Paste!$W$3:$Z$10064, IF($H$4="Cap Hit",3, IF($H$4="AAV", 4, 2)), FALSE)</f>
        <v>5.5</v>
      </c>
      <c r="N120" s="11" t="str">
        <f>IF(ISERROR(VLOOKUP(B120, Paste!$Q$3:$Q$245, 1, FALSE)), "", VLOOKUP(B120, Paste!$Q$3:$R$245, 2, FALSE))</f>
        <v/>
      </c>
      <c r="O120" s="18" t="str">
        <f>IF(VLOOKUP(B120, 'Points&amp;Potential'!$B$7:$O$1835, 14, FALSE)=0, "", VLOOKUP(B120, 'Points&amp;Potential'!$B$7:$O$1835, 14, FALSE))</f>
        <v/>
      </c>
      <c r="P120" s="7" t="str">
        <f>IF(ISERROR(VLOOKUP(B120, Paste!$T$3:$T$1045, 1, FALSE)), "", VLOOKUP(B120, Paste!$T$3:$U$1045, 2, FALSE))</f>
        <v/>
      </c>
    </row>
    <row r="121" spans="1:16">
      <c r="A121" s="11" t="str">
        <f t="shared" si="2"/>
        <v>CBJ</v>
      </c>
      <c r="B121" s="67" t="s">
        <v>251</v>
      </c>
      <c r="C121" s="11" t="str">
        <f>VLOOKUP($B121, Paste!$A$3:$H$933, 6, FALSE)</f>
        <v>RW</v>
      </c>
      <c r="D121" s="11" t="s">
        <v>941</v>
      </c>
      <c r="E121" s="11">
        <v>2</v>
      </c>
      <c r="F121" s="11" t="str">
        <f>VLOOKUP($B121, Paste!$A$3:$H$933, 8, FALSE)</f>
        <v>CBJ</v>
      </c>
      <c r="G121" s="71">
        <f>VLOOKUP($B121, Paste!$A$3:$H$933, 2, FALSE)</f>
        <v>80</v>
      </c>
      <c r="H121" s="71">
        <f>VLOOKUP($B121, Paste!$A$3:$H$933, 3, FALSE)</f>
        <v>18.400000000000002</v>
      </c>
      <c r="I121" s="71">
        <f t="shared" si="3"/>
        <v>23.252750000000002</v>
      </c>
      <c r="J121" s="71">
        <f>VLOOKUP($B121, Paste!$A$3:$H$933, 4, FALSE)</f>
        <v>41.652750000000005</v>
      </c>
      <c r="K121" s="11">
        <f>VLOOKUP($B121, Paste!$AB$3:$AE$1033, 4, FALSE)</f>
        <v>160</v>
      </c>
      <c r="L121" s="11" t="str">
        <f>IF(ISERROR(VLOOKUP(B121, Paste!$N$3:$N$250, 1, FALSE)), "", VLOOKUP(B121, Paste!$N$3:$O$250, 2, FALSE))</f>
        <v/>
      </c>
      <c r="M121" s="27">
        <f>VLOOKUP($B121, Paste!$W$3:$Z$10064, IF($H$4="Cap Hit",3, IF($H$4="AAV", 4, 2)), FALSE)</f>
        <v>6</v>
      </c>
      <c r="N121" s="11" t="str">
        <f>IF(ISERROR(VLOOKUP(B121, Paste!$Q$3:$Q$245, 1, FALSE)), "", VLOOKUP(B121, Paste!$Q$3:$R$245, 2, FALSE))</f>
        <v/>
      </c>
      <c r="O121" s="18" t="str">
        <f>IF(VLOOKUP(B121, 'Points&amp;Potential'!$B$7:$O$1835, 14, FALSE)=0, "", VLOOKUP(B121, 'Points&amp;Potential'!$B$7:$O$1835, 14, FALSE))</f>
        <v/>
      </c>
      <c r="P121" s="7" t="str">
        <f>IF(ISERROR(VLOOKUP(B121, Paste!$T$3:$T$1045, 1, FALSE)), "", VLOOKUP(B121, Paste!$T$3:$U$1045, 2, FALSE))</f>
        <v/>
      </c>
    </row>
    <row r="122" spans="1:16">
      <c r="A122" s="11" t="str">
        <f t="shared" si="2"/>
        <v>CBJ</v>
      </c>
      <c r="B122" s="67" t="s">
        <v>261</v>
      </c>
      <c r="C122" s="11" t="str">
        <f>VLOOKUP($B122, Paste!$A$3:$H$933, 6, FALSE)</f>
        <v>LW</v>
      </c>
      <c r="D122" s="11" t="s">
        <v>941</v>
      </c>
      <c r="E122" s="11">
        <v>2</v>
      </c>
      <c r="F122" s="11" t="str">
        <f>VLOOKUP($B122, Paste!$A$3:$H$933, 8, FALSE)</f>
        <v>CBJ</v>
      </c>
      <c r="G122" s="71">
        <f>VLOOKUP($B122, Paste!$A$3:$H$933, 2, FALSE)</f>
        <v>72.333333333333329</v>
      </c>
      <c r="H122" s="71">
        <f>VLOOKUP($B122, Paste!$A$3:$H$933, 3, FALSE)</f>
        <v>19.347194357696381</v>
      </c>
      <c r="I122" s="71">
        <f t="shared" si="3"/>
        <v>21.330431012095289</v>
      </c>
      <c r="J122" s="71">
        <f>VLOOKUP($B122, Paste!$A$3:$H$933, 4, FALSE)</f>
        <v>40.67762536979167</v>
      </c>
      <c r="K122" s="11">
        <f>VLOOKUP($B122, Paste!$AB$3:$AE$1033, 4, FALSE)</f>
        <v>130</v>
      </c>
      <c r="L122" s="11" t="str">
        <f>IF(ISERROR(VLOOKUP(B122, Paste!$N$3:$N$250, 1, FALSE)), "", VLOOKUP(B122, Paste!$N$3:$O$250, 2, FALSE))</f>
        <v/>
      </c>
      <c r="M122" s="27">
        <f>VLOOKUP($B122, Paste!$W$3:$Z$10064, IF($H$4="Cap Hit",3, IF($H$4="AAV", 4, 2)), FALSE)</f>
        <v>4.1749999999999998</v>
      </c>
      <c r="N122" s="11" t="str">
        <f>IF(ISERROR(VLOOKUP(B122, Paste!$Q$3:$Q$245, 1, FALSE)), "", VLOOKUP(B122, Paste!$Q$3:$R$245, 2, FALSE))</f>
        <v/>
      </c>
      <c r="O122" s="18" t="str">
        <f>IF(VLOOKUP(B122, 'Points&amp;Potential'!$B$7:$O$1835, 14, FALSE)=0, "", VLOOKUP(B122, 'Points&amp;Potential'!$B$7:$O$1835, 14, FALSE))</f>
        <v/>
      </c>
      <c r="P122" s="7" t="str">
        <f>IF(ISERROR(VLOOKUP(B122, Paste!$T$3:$T$1045, 1, FALSE)), "", VLOOKUP(B122, Paste!$T$3:$U$1045, 2, FALSE))</f>
        <v/>
      </c>
    </row>
    <row r="123" spans="1:16">
      <c r="A123" s="11" t="str">
        <f t="shared" si="2"/>
        <v>CBJ</v>
      </c>
      <c r="B123" s="67" t="s">
        <v>314</v>
      </c>
      <c r="C123" s="11" t="str">
        <f>VLOOKUP($B123, Paste!$A$3:$H$933, 6, FALSE)</f>
        <v>LW</v>
      </c>
      <c r="D123" s="11" t="s">
        <v>941</v>
      </c>
      <c r="E123" s="11"/>
      <c r="F123" s="11" t="str">
        <f>VLOOKUP($B123, Paste!$A$3:$H$933, 8, FALSE)</f>
        <v>CBJ</v>
      </c>
      <c r="G123" s="71">
        <f>VLOOKUP($B123, Paste!$A$3:$H$933, 2, FALSE)</f>
        <v>76.666666666666671</v>
      </c>
      <c r="H123" s="71">
        <f>VLOOKUP($B123, Paste!$A$3:$H$933, 3, FALSE)</f>
        <v>13.033333333333335</v>
      </c>
      <c r="I123" s="71">
        <f t="shared" si="3"/>
        <v>22.290115115740736</v>
      </c>
      <c r="J123" s="71">
        <f>VLOOKUP($B123, Paste!$A$3:$H$933, 4, FALSE)</f>
        <v>35.323448449074071</v>
      </c>
      <c r="K123" s="11">
        <f>VLOOKUP($B123, Paste!$AB$3:$AE$1033, 4, FALSE)</f>
        <v>138</v>
      </c>
      <c r="L123" s="11">
        <f>IF(ISERROR(VLOOKUP(B123, Paste!$N$3:$N$250, 1, FALSE)), "", VLOOKUP(B123, Paste!$N$3:$O$250, 2, FALSE))</f>
        <v>50</v>
      </c>
      <c r="M123" s="27" t="e">
        <f>VLOOKUP($B123, Paste!$W$3:$Z$10064, IF($H$4="Cap Hit",3, IF($H$4="AAV", 4, 2)), FALSE)</f>
        <v>#N/A</v>
      </c>
      <c r="N123" s="11" t="str">
        <f>IF(ISERROR(VLOOKUP(B123, Paste!$Q$3:$Q$245, 1, FALSE)), "", VLOOKUP(B123, Paste!$Q$3:$R$245, 2, FALSE))</f>
        <v/>
      </c>
      <c r="O123" s="18" t="str">
        <f>IF(VLOOKUP(B123, 'Points&amp;Potential'!$B$7:$O$1835, 14, FALSE)=0, "", VLOOKUP(B123, 'Points&amp;Potential'!$B$7:$O$1835, 14, FALSE))</f>
        <v/>
      </c>
      <c r="P123" s="7" t="str">
        <f>IF(ISERROR(VLOOKUP(B123, Paste!$T$3:$T$1045, 1, FALSE)), "", VLOOKUP(B123, Paste!$T$3:$U$1045, 2, FALSE))</f>
        <v/>
      </c>
    </row>
    <row r="124" spans="1:16">
      <c r="A124" s="11" t="str">
        <f t="shared" si="2"/>
        <v>CBJ</v>
      </c>
      <c r="B124" s="67" t="s">
        <v>317</v>
      </c>
      <c r="C124" s="11" t="str">
        <f>VLOOKUP($B124, Paste!$A$3:$H$933, 6, FALSE)</f>
        <v>LD</v>
      </c>
      <c r="D124" s="11" t="s">
        <v>943</v>
      </c>
      <c r="E124" s="11">
        <v>2</v>
      </c>
      <c r="F124" s="11" t="str">
        <f>VLOOKUP($B124, Paste!$A$3:$H$933, 8, FALSE)</f>
        <v>CBJ</v>
      </c>
      <c r="G124" s="71">
        <f>VLOOKUP($B124, Paste!$A$3:$H$933, 2, FALSE)</f>
        <v>77</v>
      </c>
      <c r="H124" s="71">
        <f>VLOOKUP($B124, Paste!$A$3:$H$933, 3, FALSE)</f>
        <v>13.090000000000002</v>
      </c>
      <c r="I124" s="71">
        <f t="shared" si="3"/>
        <v>21.774496333333339</v>
      </c>
      <c r="J124" s="71">
        <f>VLOOKUP($B124, Paste!$A$3:$H$933, 4, FALSE)</f>
        <v>34.864496333333342</v>
      </c>
      <c r="K124" s="11">
        <f>VLOOKUP($B124, Paste!$AB$3:$AE$1033, 4, FALSE)</f>
        <v>123</v>
      </c>
      <c r="L124" s="11">
        <f>IF(ISERROR(VLOOKUP(B124, Paste!$N$3:$N$250, 1, FALSE)), "", VLOOKUP(B124, Paste!$N$3:$O$250, 2, FALSE))</f>
        <v>45</v>
      </c>
      <c r="M124" s="27">
        <f>VLOOKUP($B124, Paste!$W$3:$Z$10064, IF($H$4="Cap Hit",3, IF($H$4="AAV", 4, 2)), FALSE)</f>
        <v>0.88666599999999995</v>
      </c>
      <c r="N124" s="11" t="str">
        <f>IF(ISERROR(VLOOKUP(B124, Paste!$Q$3:$Q$245, 1, FALSE)), "", VLOOKUP(B124, Paste!$Q$3:$R$245, 2, FALSE))</f>
        <v/>
      </c>
      <c r="O124" s="18" t="str">
        <f>IF(VLOOKUP(B124, 'Points&amp;Potential'!$B$7:$O$1835, 14, FALSE)=0, "", VLOOKUP(B124, 'Points&amp;Potential'!$B$7:$O$1835, 14, FALSE))</f>
        <v/>
      </c>
      <c r="P124" s="7" t="str">
        <f>IF(ISERROR(VLOOKUP(B124, Paste!$T$3:$T$1045, 1, FALSE)), "", VLOOKUP(B124, Paste!$T$3:$U$1045, 2, FALSE))</f>
        <v/>
      </c>
    </row>
    <row r="125" spans="1:16">
      <c r="A125" s="11" t="str">
        <f t="shared" si="2"/>
        <v>CBJ</v>
      </c>
      <c r="B125" s="67" t="s">
        <v>345</v>
      </c>
      <c r="C125" s="11" t="str">
        <f>VLOOKUP($B125, Paste!$A$3:$H$933, 6, FALSE)</f>
        <v>LD</v>
      </c>
      <c r="D125" s="11" t="s">
        <v>944</v>
      </c>
      <c r="E125" s="11"/>
      <c r="F125" s="11" t="str">
        <f>VLOOKUP($B125, Paste!$A$3:$H$933, 8, FALSE)</f>
        <v>CBJ</v>
      </c>
      <c r="G125" s="71">
        <f>VLOOKUP($B125, Paste!$A$3:$H$933, 2, FALSE)</f>
        <v>84</v>
      </c>
      <c r="H125" s="71">
        <f>VLOOKUP($B125, Paste!$A$3:$H$933, 3, FALSE)</f>
        <v>7.7200705863795891</v>
      </c>
      <c r="I125" s="71">
        <f t="shared" si="3"/>
        <v>24.698637296953745</v>
      </c>
      <c r="J125" s="71">
        <f>VLOOKUP($B125, Paste!$A$3:$H$933, 4, FALSE)</f>
        <v>32.418707883333333</v>
      </c>
      <c r="K125" s="11">
        <f>VLOOKUP($B125, Paste!$AB$3:$AE$1033, 4, FALSE)</f>
        <v>143</v>
      </c>
      <c r="L125" s="11" t="str">
        <f>IF(ISERROR(VLOOKUP(B125, Paste!$N$3:$N$250, 1, FALSE)), "", VLOOKUP(B125, Paste!$N$3:$O$250, 2, FALSE))</f>
        <v/>
      </c>
      <c r="M125" s="27">
        <f>VLOOKUP($B125, Paste!$W$3:$Z$10064, IF($H$4="Cap Hit",3, IF($H$4="AAV", 4, 2)), FALSE)</f>
        <v>8.5</v>
      </c>
      <c r="N125" s="11" t="str">
        <f>IF(ISERROR(VLOOKUP(B125, Paste!$Q$3:$Q$245, 1, FALSE)), "", VLOOKUP(B125, Paste!$Q$3:$R$245, 2, FALSE))</f>
        <v/>
      </c>
      <c r="O125" s="18" t="str">
        <f>IF(VLOOKUP(B125, 'Points&amp;Potential'!$B$7:$O$1835, 14, FALSE)=0, "", VLOOKUP(B125, 'Points&amp;Potential'!$B$7:$O$1835, 14, FALSE))</f>
        <v/>
      </c>
      <c r="P125" s="7" t="str">
        <f>IF(ISERROR(VLOOKUP(B125, Paste!$T$3:$T$1045, 1, FALSE)), "", VLOOKUP(B125, Paste!$T$3:$U$1045, 2, FALSE))</f>
        <v/>
      </c>
    </row>
    <row r="126" spans="1:16">
      <c r="A126" s="11" t="str">
        <f t="shared" si="2"/>
        <v>CBJ</v>
      </c>
      <c r="B126" s="67" t="s">
        <v>382</v>
      </c>
      <c r="C126" s="11" t="str">
        <f>VLOOKUP($B126, Paste!$A$3:$H$933, 6, FALSE)</f>
        <v>RD</v>
      </c>
      <c r="D126" s="11" t="s">
        <v>944</v>
      </c>
      <c r="E126" s="11"/>
      <c r="F126" s="11" t="str">
        <f>VLOOKUP($B126, Paste!$A$3:$H$933, 8, FALSE)</f>
        <v>CBJ</v>
      </c>
      <c r="G126" s="71">
        <f>VLOOKUP($B126, Paste!$A$3:$H$933, 2, FALSE)</f>
        <v>71.333333333333329</v>
      </c>
      <c r="H126" s="71">
        <f>VLOOKUP($B126, Paste!$A$3:$H$933, 3, FALSE)</f>
        <v>7.9018119481799509</v>
      </c>
      <c r="I126" s="71">
        <f t="shared" si="3"/>
        <v>21.676781300894117</v>
      </c>
      <c r="J126" s="71">
        <f>VLOOKUP($B126, Paste!$A$3:$H$933, 4, FALSE)</f>
        <v>29.578593249074068</v>
      </c>
      <c r="K126" s="11">
        <f>VLOOKUP($B126, Paste!$AB$3:$AE$1033, 4, FALSE)</f>
        <v>93</v>
      </c>
      <c r="L126" s="11" t="str">
        <f>IF(ISERROR(VLOOKUP(B126, Paste!$N$3:$N$250, 1, FALSE)), "", VLOOKUP(B126, Paste!$N$3:$O$250, 2, FALSE))</f>
        <v/>
      </c>
      <c r="M126" s="27">
        <f>VLOOKUP($B126, Paste!$W$3:$Z$10064, IF($H$4="Cap Hit",3, IF($H$4="AAV", 4, 2)), FALSE)</f>
        <v>6.25</v>
      </c>
      <c r="N126" s="11" t="str">
        <f>IF(ISERROR(VLOOKUP(B126, Paste!$Q$3:$Q$245, 1, FALSE)), "", VLOOKUP(B126, Paste!$Q$3:$R$245, 2, FALSE))</f>
        <v>Y</v>
      </c>
      <c r="O126" s="18" t="str">
        <f>IF(VLOOKUP(B126, 'Points&amp;Potential'!$B$7:$O$1835, 14, FALSE)=0, "", VLOOKUP(B126, 'Points&amp;Potential'!$B$7:$O$1835, 14, FALSE))</f>
        <v/>
      </c>
      <c r="P126" s="7" t="str">
        <f>IF(ISERROR(VLOOKUP(B126, Paste!$T$3:$T$1045, 1, FALSE)), "", VLOOKUP(B126, Paste!$T$3:$U$1045, 2, FALSE))</f>
        <v/>
      </c>
    </row>
    <row r="127" spans="1:16">
      <c r="A127" s="11" t="str">
        <f t="shared" si="2"/>
        <v>CBJ</v>
      </c>
      <c r="B127" s="67" t="s">
        <v>455</v>
      </c>
      <c r="C127" s="11" t="str">
        <f>VLOOKUP($B127, Paste!$A$3:$H$933, 6, FALSE)</f>
        <v>RW</v>
      </c>
      <c r="D127" s="11" t="s">
        <v>943</v>
      </c>
      <c r="E127" s="11"/>
      <c r="F127" s="11" t="str">
        <f>VLOOKUP($B127, Paste!$A$3:$H$933, 8, FALSE)</f>
        <v>CBJ</v>
      </c>
      <c r="G127" s="71">
        <f>VLOOKUP($B127, Paste!$A$3:$H$933, 2, FALSE)</f>
        <v>67.666666666666671</v>
      </c>
      <c r="H127" s="71">
        <f>VLOOKUP($B127, Paste!$A$3:$H$933, 3, FALSE)</f>
        <v>12.936102858093655</v>
      </c>
      <c r="I127" s="71">
        <f t="shared" si="3"/>
        <v>10.57399957940634</v>
      </c>
      <c r="J127" s="71">
        <f>VLOOKUP($B127, Paste!$A$3:$H$933, 4, FALSE)</f>
        <v>23.510102437499995</v>
      </c>
      <c r="K127" s="11">
        <f>VLOOKUP($B127, Paste!$AB$3:$AE$1033, 4, FALSE)</f>
        <v>88</v>
      </c>
      <c r="L127" s="11" t="str">
        <f>IF(ISERROR(VLOOKUP(B127, Paste!$N$3:$N$250, 1, FALSE)), "", VLOOKUP(B127, Paste!$N$3:$O$250, 2, FALSE))</f>
        <v/>
      </c>
      <c r="M127" s="27">
        <f>VLOOKUP($B127, Paste!$W$3:$Z$10064, IF($H$4="Cap Hit",3, IF($H$4="AAV", 4, 2)), FALSE)</f>
        <v>3</v>
      </c>
      <c r="N127" s="11" t="str">
        <f>IF(ISERROR(VLOOKUP(B127, Paste!$Q$3:$Q$245, 1, FALSE)), "", VLOOKUP(B127, Paste!$Q$3:$R$245, 2, FALSE))</f>
        <v>Y</v>
      </c>
      <c r="O127" s="18" t="str">
        <f>IF(VLOOKUP(B127, 'Points&amp;Potential'!$B$7:$O$1835, 14, FALSE)=0, "", VLOOKUP(B127, 'Points&amp;Potential'!$B$7:$O$1835, 14, FALSE))</f>
        <v/>
      </c>
      <c r="P127" s="7" t="str">
        <f>IF(ISERROR(VLOOKUP(B127, Paste!$T$3:$T$1045, 1, FALSE)), "", VLOOKUP(B127, Paste!$T$3:$U$1045, 2, FALSE))</f>
        <v/>
      </c>
    </row>
    <row r="128" spans="1:16">
      <c r="A128" s="11" t="str">
        <f t="shared" si="2"/>
        <v>CBJ</v>
      </c>
      <c r="B128" s="67" t="s">
        <v>461</v>
      </c>
      <c r="C128" s="11" t="str">
        <f>VLOOKUP($B128, Paste!$A$3:$H$933, 6, FALSE)</f>
        <v>C</v>
      </c>
      <c r="D128" s="11" t="s">
        <v>941</v>
      </c>
      <c r="E128" s="11"/>
      <c r="F128" s="11" t="str">
        <f>VLOOKUP($B128, Paste!$A$3:$H$933, 8, FALSE)</f>
        <v>CBJ</v>
      </c>
      <c r="G128" s="71">
        <f>VLOOKUP($B128, Paste!$A$3:$H$933, 2, FALSE)</f>
        <v>71</v>
      </c>
      <c r="H128" s="71">
        <f>VLOOKUP($B128, Paste!$A$3:$H$933, 3, FALSE)</f>
        <v>9.23</v>
      </c>
      <c r="I128" s="71">
        <f t="shared" si="3"/>
        <v>13.677706249999996</v>
      </c>
      <c r="J128" s="71">
        <f>VLOOKUP($B128, Paste!$A$3:$H$933, 4, FALSE)</f>
        <v>22.907706249999997</v>
      </c>
      <c r="K128" s="11">
        <f>VLOOKUP($B128, Paste!$AB$3:$AE$1033, 4, FALSE)</f>
        <v>92</v>
      </c>
      <c r="L128" s="11" t="str">
        <f>IF(ISERROR(VLOOKUP(B128, Paste!$N$3:$N$250, 1, FALSE)), "", VLOOKUP(B128, Paste!$N$3:$O$250, 2, FALSE))</f>
        <v/>
      </c>
      <c r="M128" s="27">
        <f>VLOOKUP($B128, Paste!$W$3:$Z$10064, IF($H$4="Cap Hit",3, IF($H$4="AAV", 4, 2)), FALSE)</f>
        <v>0.85999899999999996</v>
      </c>
      <c r="N128" s="11" t="str">
        <f>IF(ISERROR(VLOOKUP(B128, Paste!$Q$3:$Q$245, 1, FALSE)), "", VLOOKUP(B128, Paste!$Q$3:$R$245, 2, FALSE))</f>
        <v/>
      </c>
      <c r="O128" s="18" t="str">
        <f>IF(VLOOKUP(B128, 'Points&amp;Potential'!$B$7:$O$1835, 14, FALSE)=0, "", VLOOKUP(B128, 'Points&amp;Potential'!$B$7:$O$1835, 14, FALSE))</f>
        <v/>
      </c>
      <c r="P128" s="7" t="str">
        <f>IF(ISERROR(VLOOKUP(B128, Paste!$T$3:$T$1045, 1, FALSE)), "", VLOOKUP(B128, Paste!$T$3:$U$1045, 2, FALSE))</f>
        <v/>
      </c>
    </row>
    <row r="129" spans="1:16">
      <c r="A129" s="11" t="str">
        <f t="shared" si="2"/>
        <v>CBJ</v>
      </c>
      <c r="B129" s="10" t="s">
        <v>610</v>
      </c>
      <c r="C129" s="11" t="str">
        <f>VLOOKUP($B129, Paste!$A$3:$H$933, 6, FALSE)</f>
        <v>RD</v>
      </c>
      <c r="D129" s="11" t="s">
        <v>942</v>
      </c>
      <c r="E129" s="11"/>
      <c r="F129" s="11" t="str">
        <f>VLOOKUP($B129, Paste!$A$3:$H$933, 8, FALSE)</f>
        <v>CBJ</v>
      </c>
      <c r="G129" s="71">
        <f>VLOOKUP($B129, Paste!$A$3:$H$933, 2, FALSE)</f>
        <v>75</v>
      </c>
      <c r="H129" s="71">
        <f>VLOOKUP($B129, Paste!$A$3:$H$933, 3, FALSE)</f>
        <v>6.0124952695924625</v>
      </c>
      <c r="I129" s="71">
        <f t="shared" si="3"/>
        <v>8.0547207720742051</v>
      </c>
      <c r="J129" s="71">
        <f>VLOOKUP($B129, Paste!$A$3:$H$933, 4, FALSE)</f>
        <v>14.067216041666667</v>
      </c>
      <c r="K129" s="11">
        <f>VLOOKUP($B129, Paste!$AB$3:$AE$1033, 4, FALSE)</f>
        <v>83</v>
      </c>
      <c r="L129" s="11" t="str">
        <f>IF(ISERROR(VLOOKUP(B129, Paste!$N$3:$N$250, 1, FALSE)), "", VLOOKUP(B129, Paste!$N$3:$O$250, 2, FALSE))</f>
        <v/>
      </c>
      <c r="M129" s="27">
        <f>VLOOKUP($B129, Paste!$W$3:$Z$10064, IF($H$4="Cap Hit",3, IF($H$4="AAV", 4, 2)), FALSE)</f>
        <v>4.125</v>
      </c>
      <c r="N129" s="11" t="str">
        <f>IF(ISERROR(VLOOKUP(B129, Paste!$Q$3:$Q$245, 1, FALSE)), "", VLOOKUP(B129, Paste!$Q$3:$R$245, 2, FALSE))</f>
        <v>Y</v>
      </c>
      <c r="O129" s="18" t="str">
        <f>IF(VLOOKUP(B129, 'Points&amp;Potential'!$B$7:$O$1835, 14, FALSE)=0, "", VLOOKUP(B129, 'Points&amp;Potential'!$B$7:$O$1835, 14, FALSE))</f>
        <v/>
      </c>
      <c r="P129" s="7" t="str">
        <f>IF(ISERROR(VLOOKUP(B129, Paste!$T$3:$T$1045, 1, FALSE)), "", VLOOKUP(B129, Paste!$T$3:$U$1045, 2, FALSE))</f>
        <v/>
      </c>
    </row>
    <row r="130" spans="1:16">
      <c r="A130" s="11" t="str">
        <f t="shared" si="2"/>
        <v>CBJ</v>
      </c>
      <c r="B130" s="67" t="s">
        <v>646</v>
      </c>
      <c r="C130" s="11" t="str">
        <f>VLOOKUP($B130, Paste!$A$3:$H$933, 6, FALSE)</f>
        <v>LW</v>
      </c>
      <c r="D130" s="11" t="s">
        <v>942</v>
      </c>
      <c r="E130" s="11"/>
      <c r="F130" s="11" t="str">
        <f>VLOOKUP($B130, Paste!$A$3:$H$933, 8, FALSE)</f>
        <v>CBJ</v>
      </c>
      <c r="G130" s="71">
        <f>VLOOKUP($B130, Paste!$A$3:$H$933, 2, FALSE)</f>
        <v>57</v>
      </c>
      <c r="H130" s="71">
        <f>VLOOKUP($B130, Paste!$A$3:$H$933, 3, FALSE)</f>
        <v>6.9691294989009416</v>
      </c>
      <c r="I130" s="71">
        <f t="shared" si="3"/>
        <v>5.3770705010990598</v>
      </c>
      <c r="J130" s="71">
        <f>VLOOKUP($B130, Paste!$A$3:$H$933, 4, FALSE)</f>
        <v>12.346200000000001</v>
      </c>
      <c r="K130" s="11">
        <f>VLOOKUP($B130, Paste!$AB$3:$AE$1033, 4, FALSE)</f>
        <v>68</v>
      </c>
      <c r="L130" s="11" t="str">
        <f>IF(ISERROR(VLOOKUP(B130, Paste!$N$3:$N$250, 1, FALSE)), "", VLOOKUP(B130, Paste!$N$3:$O$250, 2, FALSE))</f>
        <v/>
      </c>
      <c r="M130" s="27">
        <f>VLOOKUP($B130, Paste!$W$3:$Z$10064, IF($H$4="Cap Hit",3, IF($H$4="AAV", 4, 2)), FALSE)</f>
        <v>2.5</v>
      </c>
      <c r="N130" s="11" t="str">
        <f>IF(ISERROR(VLOOKUP(B130, Paste!$Q$3:$Q$245, 1, FALSE)), "", VLOOKUP(B130, Paste!$Q$3:$R$245, 2, FALSE))</f>
        <v>Y</v>
      </c>
      <c r="O130" s="18" t="str">
        <f>IF(VLOOKUP(B130, 'Points&amp;Potential'!$B$7:$O$1835, 14, FALSE)=0, "", VLOOKUP(B130, 'Points&amp;Potential'!$B$7:$O$1835, 14, FALSE))</f>
        <v/>
      </c>
      <c r="P130" s="7" t="str">
        <f>IF(ISERROR(VLOOKUP(B130, Paste!$T$3:$T$1045, 1, FALSE)), "", VLOOKUP(B130, Paste!$T$3:$U$1045, 2, FALSE))</f>
        <v/>
      </c>
    </row>
    <row r="131" spans="1:16">
      <c r="A131" s="11" t="str">
        <f t="shared" si="2"/>
        <v>CBJ</v>
      </c>
      <c r="B131" s="67" t="s">
        <v>701</v>
      </c>
      <c r="C131" s="11" t="str">
        <f>VLOOKUP($B131, Paste!$A$3:$H$933, 6, FALSE)</f>
        <v>LW</v>
      </c>
      <c r="D131" s="11" t="s">
        <v>941</v>
      </c>
      <c r="E131" s="11"/>
      <c r="F131" s="11" t="str">
        <f>VLOOKUP($B131, Paste!$A$3:$H$933, 8, FALSE)</f>
        <v>CBJ</v>
      </c>
      <c r="G131" s="71">
        <f>VLOOKUP($B131, Paste!$A$3:$H$933, 2, FALSE)</f>
        <v>72.666666666666671</v>
      </c>
      <c r="H131" s="71">
        <f>VLOOKUP($B131, Paste!$A$3:$H$933, 3, FALSE)</f>
        <v>4.1968521322879546</v>
      </c>
      <c r="I131" s="71">
        <f t="shared" si="3"/>
        <v>5.510600819100933</v>
      </c>
      <c r="J131" s="71">
        <f>VLOOKUP($B131, Paste!$A$3:$H$933, 4, FALSE)</f>
        <v>9.7074529513888876</v>
      </c>
      <c r="K131" s="11">
        <f>VLOOKUP($B131, Paste!$AB$3:$AE$1033, 4, FALSE)</f>
        <v>58</v>
      </c>
      <c r="L131" s="11" t="str">
        <f>IF(ISERROR(VLOOKUP(B131, Paste!$N$3:$N$250, 1, FALSE)), "", VLOOKUP(B131, Paste!$N$3:$O$250, 2, FALSE))</f>
        <v/>
      </c>
      <c r="M131" s="27">
        <f>VLOOKUP($B131, Paste!$W$3:$Z$10064, IF($H$4="Cap Hit",3, IF($H$4="AAV", 4, 2)), FALSE)</f>
        <v>1.3</v>
      </c>
      <c r="N131" s="11" t="str">
        <f>IF(ISERROR(VLOOKUP(B131, Paste!$Q$3:$Q$245, 1, FALSE)), "", VLOOKUP(B131, Paste!$Q$3:$R$245, 2, FALSE))</f>
        <v/>
      </c>
      <c r="O131" s="18" t="str">
        <f>IF(VLOOKUP(B131, 'Points&amp;Potential'!$B$7:$O$1835, 14, FALSE)=0, "", VLOOKUP(B131, 'Points&amp;Potential'!$B$7:$O$1835, 14, FALSE))</f>
        <v/>
      </c>
      <c r="P131" s="7" t="str">
        <f>IF(ISERROR(VLOOKUP(B131, Paste!$T$3:$T$1045, 1, FALSE)), "", VLOOKUP(B131, Paste!$T$3:$U$1045, 2, FALSE))</f>
        <v/>
      </c>
    </row>
    <row r="132" spans="1:16">
      <c r="A132" s="11" t="str">
        <f t="shared" si="2"/>
        <v>CBJ</v>
      </c>
      <c r="B132" s="67" t="s">
        <v>738</v>
      </c>
      <c r="C132" s="11" t="str">
        <f>VLOOKUP($B132, Paste!$A$3:$H$933, 6, FALSE)</f>
        <v>RW</v>
      </c>
      <c r="D132" s="11" t="s">
        <v>941</v>
      </c>
      <c r="E132" s="11"/>
      <c r="F132" s="11" t="str">
        <f>VLOOKUP($B132, Paste!$A$3:$H$933, 8, FALSE)</f>
        <v>CBJ</v>
      </c>
      <c r="G132" s="71">
        <f>VLOOKUP($B132, Paste!$A$3:$H$933, 2, FALSE)</f>
        <v>45</v>
      </c>
      <c r="H132" s="71">
        <f>VLOOKUP($B132, Paste!$A$3:$H$933, 3, FALSE)</f>
        <v>3.2005915761699066</v>
      </c>
      <c r="I132" s="71">
        <f t="shared" si="3"/>
        <v>4.2819513144550925</v>
      </c>
      <c r="J132" s="71">
        <f>VLOOKUP($B132, Paste!$A$3:$H$933, 4, FALSE)</f>
        <v>7.4825428906249991</v>
      </c>
      <c r="K132" s="11">
        <f>VLOOKUP($B132, Paste!$AB$3:$AE$1033, 4, FALSE)</f>
        <v>36</v>
      </c>
      <c r="L132" s="11" t="str">
        <f>IF(ISERROR(VLOOKUP(B132, Paste!$N$3:$N$250, 1, FALSE)), "", VLOOKUP(B132, Paste!$N$3:$O$250, 2, FALSE))</f>
        <v/>
      </c>
      <c r="M132" s="27">
        <f>VLOOKUP($B132, Paste!$W$3:$Z$10064, IF($H$4="Cap Hit",3, IF($H$4="AAV", 4, 2)), FALSE)</f>
        <v>1.3</v>
      </c>
      <c r="N132" s="11" t="str">
        <f>IF(ISERROR(VLOOKUP(B132, Paste!$Q$3:$Q$245, 1, FALSE)), "", VLOOKUP(B132, Paste!$Q$3:$R$245, 2, FALSE))</f>
        <v>Y</v>
      </c>
      <c r="O132" s="18" t="str">
        <f>IF(VLOOKUP(B132, 'Points&amp;Potential'!$B$7:$O$1835, 14, FALSE)=0, "", VLOOKUP(B132, 'Points&amp;Potential'!$B$7:$O$1835, 14, FALSE))</f>
        <v/>
      </c>
      <c r="P132" s="7" t="str">
        <f>IF(ISERROR(VLOOKUP(B132, Paste!$T$3:$T$1045, 1, FALSE)), "", VLOOKUP(B132, Paste!$T$3:$U$1045, 2, FALSE))</f>
        <v/>
      </c>
    </row>
    <row r="133" spans="1:16">
      <c r="A133" s="11" t="str">
        <f t="shared" si="2"/>
        <v>CBJ</v>
      </c>
      <c r="B133" s="10" t="s">
        <v>747</v>
      </c>
      <c r="C133" s="11" t="str">
        <f>VLOOKUP($B133, Paste!$A$3:$H$933, 6, FALSE)</f>
        <v>RD</v>
      </c>
      <c r="D133" s="11" t="s">
        <v>941</v>
      </c>
      <c r="E133" s="11"/>
      <c r="F133" s="11" t="str">
        <f>VLOOKUP($B133, Paste!$A$3:$H$933, 8, FALSE)</f>
        <v>CBJ</v>
      </c>
      <c r="G133" s="71">
        <f>VLOOKUP($B133, Paste!$A$3:$H$933, 2, FALSE)</f>
        <v>45.666666666666664</v>
      </c>
      <c r="H133" s="71">
        <f>VLOOKUP($B133, Paste!$A$3:$H$933, 3, FALSE)</f>
        <v>2.2750637364362856</v>
      </c>
      <c r="I133" s="71">
        <f t="shared" si="3"/>
        <v>4.905334596897049</v>
      </c>
      <c r="J133" s="71">
        <f>VLOOKUP($B133, Paste!$A$3:$H$933, 4, FALSE)</f>
        <v>7.1803983333333345</v>
      </c>
      <c r="K133" s="11">
        <f>VLOOKUP($B133, Paste!$AB$3:$AE$1033, 4, FALSE)</f>
        <v>37</v>
      </c>
      <c r="L133" s="11" t="str">
        <f>IF(ISERROR(VLOOKUP(B133, Paste!$N$3:$N$250, 1, FALSE)), "", VLOOKUP(B133, Paste!$N$3:$O$250, 2, FALSE))</f>
        <v/>
      </c>
      <c r="M133" s="27">
        <f>VLOOKUP($B133, Paste!$W$3:$Z$10064, IF($H$4="Cap Hit",3, IF($H$4="AAV", 4, 2)), FALSE)</f>
        <v>1.75</v>
      </c>
      <c r="N133" s="11" t="str">
        <f>IF(ISERROR(VLOOKUP(B133, Paste!$Q$3:$Q$245, 1, FALSE)), "", VLOOKUP(B133, Paste!$Q$3:$R$245, 2, FALSE))</f>
        <v/>
      </c>
      <c r="O133" s="18" t="str">
        <f>IF(VLOOKUP(B133, 'Points&amp;Potential'!$B$7:$O$1835, 14, FALSE)=0, "", VLOOKUP(B133, 'Points&amp;Potential'!$B$7:$O$1835, 14, FALSE))</f>
        <v/>
      </c>
      <c r="P133" s="7" t="str">
        <f>IF(ISERROR(VLOOKUP(B133, Paste!$T$3:$T$1045, 1, FALSE)), "", VLOOKUP(B133, Paste!$T$3:$U$1045, 2, FALSE))</f>
        <v/>
      </c>
    </row>
    <row r="134" spans="1:16">
      <c r="A134" s="11" t="str">
        <f t="shared" si="2"/>
        <v>CBJ</v>
      </c>
      <c r="B134" s="67" t="s">
        <v>818</v>
      </c>
      <c r="C134" s="11" t="str">
        <f>VLOOKUP($B134, Paste!$A$3:$H$933, 6, FALSE)</f>
        <v>RW</v>
      </c>
      <c r="D134" s="11" t="s">
        <v>941</v>
      </c>
      <c r="E134" s="11"/>
      <c r="F134" s="11" t="str">
        <f>VLOOKUP($B134, Paste!$A$3:$H$933, 8, FALSE)</f>
        <v>CBJ</v>
      </c>
      <c r="G134" s="71">
        <f>VLOOKUP($B134, Paste!$A$3:$H$933, 2, FALSE)</f>
        <v>25</v>
      </c>
      <c r="H134" s="71">
        <f>VLOOKUP($B134, Paste!$A$3:$H$933, 3, FALSE)</f>
        <v>2.534186251332684</v>
      </c>
      <c r="I134" s="71">
        <f t="shared" si="3"/>
        <v>1.3585915264450934</v>
      </c>
      <c r="J134" s="71">
        <f>VLOOKUP($B134, Paste!$A$3:$H$933, 4, FALSE)</f>
        <v>3.8927777777777774</v>
      </c>
      <c r="K134" s="11">
        <f>VLOOKUP($B134, Paste!$AB$3:$AE$1033, 4, FALSE)</f>
        <v>23</v>
      </c>
      <c r="L134" s="11" t="str">
        <f>IF(ISERROR(VLOOKUP(B134, Paste!$N$3:$N$250, 1, FALSE)), "", VLOOKUP(B134, Paste!$N$3:$O$250, 2, FALSE))</f>
        <v/>
      </c>
      <c r="M134" s="27">
        <f>VLOOKUP($B134, Paste!$W$3:$Z$10064, IF($H$4="Cap Hit",3, IF($H$4="AAV", 4, 2)), FALSE)</f>
        <v>0.875</v>
      </c>
      <c r="N134" s="11" t="str">
        <f>IF(ISERROR(VLOOKUP(B134, Paste!$Q$3:$Q$245, 1, FALSE)), "", VLOOKUP(B134, Paste!$Q$3:$R$245, 2, FALSE))</f>
        <v/>
      </c>
      <c r="O134" s="18" t="str">
        <f>IF(VLOOKUP(B134, 'Points&amp;Potential'!$B$7:$O$1835, 14, FALSE)=0, "", VLOOKUP(B134, 'Points&amp;Potential'!$B$7:$O$1835, 14, FALSE))</f>
        <v/>
      </c>
      <c r="P134" s="7" t="str">
        <f>IF(ISERROR(VLOOKUP(B134, Paste!$T$3:$T$1045, 1, FALSE)), "", VLOOKUP(B134, Paste!$T$3:$U$1045, 2, FALSE))</f>
        <v/>
      </c>
    </row>
    <row r="135" spans="1:16">
      <c r="A135" s="11" t="str">
        <f t="shared" ref="A135:A198" si="4">F135</f>
        <v>CBJ</v>
      </c>
      <c r="B135" s="67" t="s">
        <v>845</v>
      </c>
      <c r="C135" s="11" t="str">
        <f>VLOOKUP($B135, Paste!$A$3:$H$933, 6, FALSE)</f>
        <v>LD</v>
      </c>
      <c r="D135" s="11" t="s">
        <v>941</v>
      </c>
      <c r="E135" s="11"/>
      <c r="F135" s="11" t="str">
        <f>VLOOKUP($B135, Paste!$A$3:$H$933, 8, FALSE)</f>
        <v>CBJ</v>
      </c>
      <c r="G135" s="71">
        <f>VLOOKUP($B135, Paste!$A$3:$H$933, 2, FALSE)</f>
        <v>34</v>
      </c>
      <c r="H135" s="71">
        <f>VLOOKUP($B135, Paste!$A$3:$H$933, 3, FALSE)</f>
        <v>0.13805874840357601</v>
      </c>
      <c r="I135" s="71">
        <f t="shared" ref="I135:I198" si="5">J135-H135</f>
        <v>2.6604642515964243</v>
      </c>
      <c r="J135" s="71">
        <f>VLOOKUP($B135, Paste!$A$3:$H$933, 4, FALSE)</f>
        <v>2.7985230000000003</v>
      </c>
      <c r="K135" s="11">
        <f>VLOOKUP($B135, Paste!$AB$3:$AE$1033, 4, FALSE)</f>
        <v>27</v>
      </c>
      <c r="L135" s="11" t="str">
        <f>IF(ISERROR(VLOOKUP(B135, Paste!$N$3:$N$250, 1, FALSE)), "", VLOOKUP(B135, Paste!$N$3:$O$250, 2, FALSE))</f>
        <v/>
      </c>
      <c r="M135" s="27">
        <f>VLOOKUP($B135, Paste!$W$3:$Z$10064, IF($H$4="Cap Hit",3, IF($H$4="AAV", 4, 2)), FALSE)</f>
        <v>0.97499999999999998</v>
      </c>
      <c r="N135" s="11" t="str">
        <f>IF(ISERROR(VLOOKUP(B135, Paste!$Q$3:$Q$245, 1, FALSE)), "", VLOOKUP(B135, Paste!$Q$3:$R$245, 2, FALSE))</f>
        <v/>
      </c>
      <c r="O135" s="18" t="str">
        <f>IF(VLOOKUP(B135, 'Points&amp;Potential'!$B$7:$O$1835, 14, FALSE)=0, "", VLOOKUP(B135, 'Points&amp;Potential'!$B$7:$O$1835, 14, FALSE))</f>
        <v/>
      </c>
      <c r="P135" s="7" t="str">
        <f>IF(ISERROR(VLOOKUP(B135, Paste!$T$3:$T$1045, 1, FALSE)), "", VLOOKUP(B135, Paste!$T$3:$U$1045, 2, FALSE))</f>
        <v/>
      </c>
    </row>
    <row r="136" spans="1:16">
      <c r="A136" s="11" t="str">
        <f t="shared" si="4"/>
        <v>CBJ</v>
      </c>
      <c r="B136" s="67" t="s">
        <v>876</v>
      </c>
      <c r="C136" s="11" t="str">
        <f>VLOOKUP($B136, Paste!$A$3:$H$933, 6, FALSE)</f>
        <v>C</v>
      </c>
      <c r="D136" s="11" t="s">
        <v>941</v>
      </c>
      <c r="E136" s="11"/>
      <c r="F136" s="11" t="str">
        <f>VLOOKUP($B136, Paste!$A$3:$H$933, 8, FALSE)</f>
        <v>CBJ</v>
      </c>
      <c r="G136" s="71">
        <f>VLOOKUP($B136, Paste!$A$3:$H$933, 2, FALSE)</f>
        <v>5</v>
      </c>
      <c r="H136" s="71">
        <f>VLOOKUP($B136, Paste!$A$3:$H$933, 3, FALSE)</f>
        <v>0.46822222222222215</v>
      </c>
      <c r="I136" s="71">
        <f t="shared" si="5"/>
        <v>1.3182361111111116</v>
      </c>
      <c r="J136" s="71">
        <f>VLOOKUP($B136, Paste!$A$3:$H$933, 4, FALSE)</f>
        <v>1.7864583333333337</v>
      </c>
      <c r="K136" s="11">
        <f>VLOOKUP($B136, Paste!$AB$3:$AE$1033, 4, FALSE)</f>
        <v>8</v>
      </c>
      <c r="L136" s="11" t="str">
        <f>IF(ISERROR(VLOOKUP(B136, Paste!$N$3:$N$250, 1, FALSE)), "", VLOOKUP(B136, Paste!$N$3:$O$250, 2, FALSE))</f>
        <v/>
      </c>
      <c r="M136" s="27">
        <f>VLOOKUP($B136, Paste!$W$3:$Z$10064, IF($H$4="Cap Hit",3, IF($H$4="AAV", 4, 2)), FALSE)</f>
        <v>0.84666600000000003</v>
      </c>
      <c r="N136" s="11" t="str">
        <f>IF(ISERROR(VLOOKUP(B136, Paste!$Q$3:$Q$245, 1, FALSE)), "", VLOOKUP(B136, Paste!$Q$3:$R$245, 2, FALSE))</f>
        <v/>
      </c>
      <c r="O136" s="18" t="str">
        <f>IF(VLOOKUP(B136, 'Points&amp;Potential'!$B$7:$O$1835, 14, FALSE)=0, "", VLOOKUP(B136, 'Points&amp;Potential'!$B$7:$O$1835, 14, FALSE))</f>
        <v/>
      </c>
      <c r="P136" s="7" t="str">
        <f>IF(ISERROR(VLOOKUP(B136, Paste!$T$3:$T$1045, 1, FALSE)), "", VLOOKUP(B136, Paste!$T$3:$U$1045, 2, FALSE))</f>
        <v>Y</v>
      </c>
    </row>
    <row r="137" spans="1:16">
      <c r="A137" s="11" t="str">
        <f t="shared" si="4"/>
        <v>CBJ</v>
      </c>
      <c r="B137" s="67" t="s">
        <v>892</v>
      </c>
      <c r="C137" s="11" t="str">
        <f>VLOOKUP($B137, Paste!$A$3:$H$933, 6, FALSE)</f>
        <v>LD</v>
      </c>
      <c r="D137" s="11" t="s">
        <v>941</v>
      </c>
      <c r="E137" s="11"/>
      <c r="F137" s="11" t="str">
        <f>VLOOKUP($B137, Paste!$A$3:$H$933, 8, FALSE)</f>
        <v>CBJ</v>
      </c>
      <c r="G137" s="71">
        <f>VLOOKUP($B137, Paste!$A$3:$H$933, 2, FALSE)</f>
        <v>11</v>
      </c>
      <c r="H137" s="71">
        <f>VLOOKUP($B137, Paste!$A$3:$H$933, 3, FALSE)</f>
        <v>4.4666065659980471E-2</v>
      </c>
      <c r="I137" s="71">
        <f t="shared" si="5"/>
        <v>1.4588481416570929</v>
      </c>
      <c r="J137" s="71">
        <f>VLOOKUP($B137, Paste!$A$3:$H$933, 4, FALSE)</f>
        <v>1.5035142073170733</v>
      </c>
      <c r="K137" s="11">
        <f>VLOOKUP($B137, Paste!$AB$3:$AE$1033, 4, FALSE)</f>
        <v>20</v>
      </c>
      <c r="L137" s="11" t="str">
        <f>IF(ISERROR(VLOOKUP(B137, Paste!$N$3:$N$250, 1, FALSE)), "", VLOOKUP(B137, Paste!$N$3:$O$250, 2, FALSE))</f>
        <v/>
      </c>
      <c r="M137" s="27" t="e">
        <f>VLOOKUP($B137, Paste!$W$3:$Z$10064, IF($H$4="Cap Hit",3, IF($H$4="AAV", 4, 2)), FALSE)</f>
        <v>#N/A</v>
      </c>
      <c r="N137" s="11"/>
      <c r="O137" s="18" t="str">
        <f>IF(VLOOKUP(B137, 'Points&amp;Potential'!$B$7:$O$1835, 14, FALSE)=0, "", VLOOKUP(B137, 'Points&amp;Potential'!$B$7:$O$1835, 14, FALSE))</f>
        <v/>
      </c>
      <c r="P137" s="7" t="str">
        <f>IF(ISERROR(VLOOKUP(B137, Paste!$T$3:$T$1045, 1, FALSE)), "", VLOOKUP(B137, Paste!$T$3:$U$1045, 2, FALSE))</f>
        <v>Y</v>
      </c>
    </row>
    <row r="138" spans="1:16">
      <c r="A138" s="11" t="str">
        <f t="shared" si="4"/>
        <v>CBJ</v>
      </c>
      <c r="B138" s="67" t="s">
        <v>540</v>
      </c>
      <c r="C138" s="11" t="str">
        <f>VLOOKUP($B138, Paste!$A$3:$H$933, 6, FALSE)</f>
        <v>RW</v>
      </c>
      <c r="D138" s="11" t="s">
        <v>941</v>
      </c>
      <c r="E138" s="11"/>
      <c r="F138" s="11" t="str">
        <f>VLOOKUP($B138, Paste!$A$3:$H$933, 8, FALSE)</f>
        <v>CBJ</v>
      </c>
      <c r="G138" s="71">
        <f>VLOOKUP($B138, Paste!$A$3:$H$933, 2, FALSE)</f>
        <v>68.333333333333329</v>
      </c>
      <c r="H138" s="71">
        <f>VLOOKUP($B138, Paste!$A$3:$H$933, 3, FALSE)</f>
        <v>9.670518999865104</v>
      </c>
      <c r="I138" s="71">
        <f t="shared" si="5"/>
        <v>7.9007186043015647</v>
      </c>
      <c r="J138" s="71">
        <f>VLOOKUP($B138, Paste!$A$3:$H$933, 4, FALSE)</f>
        <v>17.571237604166669</v>
      </c>
      <c r="K138" s="11" t="e">
        <f>VLOOKUP($B138, Paste!$AB$3:$AE$1033, 4, FALSE)</f>
        <v>#N/A</v>
      </c>
      <c r="L138" s="11" t="str">
        <f>IF(ISERROR(VLOOKUP(B138, Paste!$N$3:$N$250, 1, FALSE)), "", VLOOKUP(B138, Paste!$N$3:$O$250, 2, FALSE))</f>
        <v/>
      </c>
      <c r="M138" s="27" t="e">
        <f>VLOOKUP($B138, Paste!$W$3:$Z$10064, IF($H$4="Cap Hit",3, IF($H$4="AAV", 4, 2)), FALSE)</f>
        <v>#N/A</v>
      </c>
      <c r="N138" s="11" t="str">
        <f>IF(ISERROR(VLOOKUP(B138, Paste!$Q$3:$Q$245, 1, FALSE)), "", VLOOKUP(B138, Paste!$Q$3:$R$245, 2, FALSE))</f>
        <v/>
      </c>
      <c r="O138" s="18" t="str">
        <f>IF(VLOOKUP(B138, 'Points&amp;Potential'!$B$7:$O$1835, 14, FALSE)=0, "", VLOOKUP(B138, 'Points&amp;Potential'!$B$7:$O$1835, 14, FALSE))</f>
        <v/>
      </c>
      <c r="P138" s="7" t="str">
        <f>IF(ISERROR(VLOOKUP(B138, Paste!$T$3:$T$1045, 1, FALSE)), "", VLOOKUP(B138, Paste!$T$3:$U$1045, 2, FALSE))</f>
        <v/>
      </c>
    </row>
    <row r="139" spans="1:16">
      <c r="A139" s="11" t="str">
        <f t="shared" si="4"/>
        <v>CGY</v>
      </c>
      <c r="B139" s="67" t="s">
        <v>154</v>
      </c>
      <c r="C139" s="11" t="str">
        <f>VLOOKUP($B139, Paste!$A$3:$H$933, 6, FALSE)</f>
        <v>RW</v>
      </c>
      <c r="D139" s="11" t="s">
        <v>942</v>
      </c>
      <c r="E139" s="11">
        <v>1</v>
      </c>
      <c r="F139" s="11" t="str">
        <f>VLOOKUP($B139, Paste!$A$3:$H$933, 8, FALSE)</f>
        <v>CGY</v>
      </c>
      <c r="G139" s="71">
        <f>VLOOKUP($B139, Paste!$A$3:$H$933, 2, FALSE)</f>
        <v>82</v>
      </c>
      <c r="H139" s="71">
        <f>VLOOKUP($B139, Paste!$A$3:$H$933, 3, FALSE)</f>
        <v>24.599999999999998</v>
      </c>
      <c r="I139" s="71">
        <f t="shared" si="5"/>
        <v>32.098464374999992</v>
      </c>
      <c r="J139" s="71">
        <f>VLOOKUP($B139, Paste!$A$3:$H$933, 4, FALSE)</f>
        <v>56.698464374999993</v>
      </c>
      <c r="K139" s="11">
        <f>VLOOKUP($B139, Paste!$AB$3:$AE$1033, 4, FALSE)</f>
        <v>205</v>
      </c>
      <c r="L139" s="11">
        <f>IF(ISERROR(VLOOKUP(B139, Paste!$N$3:$N$250, 1, FALSE)), "", VLOOKUP(B139, Paste!$N$3:$O$250, 2, FALSE))</f>
        <v>60</v>
      </c>
      <c r="M139" s="27">
        <f>VLOOKUP($B139, Paste!$W$3:$Z$10064, IF($H$4="Cap Hit",3, IF($H$4="AAV", 4, 2)), FALSE)</f>
        <v>6.5</v>
      </c>
      <c r="N139" s="11" t="str">
        <f>IF(ISERROR(VLOOKUP(B139, Paste!$Q$3:$Q$245, 1, FALSE)), "", VLOOKUP(B139, Paste!$Q$3:$R$245, 2, FALSE))</f>
        <v/>
      </c>
      <c r="O139" s="18" t="str">
        <f>IF(VLOOKUP(B139, 'Points&amp;Potential'!$B$7:$O$1835, 14, FALSE)=0, "", VLOOKUP(B139, 'Points&amp;Potential'!$B$7:$O$1835, 14, FALSE))</f>
        <v/>
      </c>
      <c r="P139" s="7" t="str">
        <f>IF(ISERROR(VLOOKUP(B139, Paste!$T$3:$T$1045, 1, FALSE)), "", VLOOKUP(B139, Paste!$T$3:$U$1045, 2, FALSE))</f>
        <v/>
      </c>
    </row>
    <row r="140" spans="1:16">
      <c r="A140" s="11" t="str">
        <f t="shared" si="4"/>
        <v>CGY</v>
      </c>
      <c r="B140" s="67" t="s">
        <v>167</v>
      </c>
      <c r="C140" s="11" t="str">
        <f>VLOOKUP($B140, Paste!$A$3:$H$933, 6, FALSE)</f>
        <v>LW</v>
      </c>
      <c r="D140" s="11" t="s">
        <v>942</v>
      </c>
      <c r="E140" s="11">
        <v>1</v>
      </c>
      <c r="F140" s="11" t="str">
        <f>VLOOKUP($B140, Paste!$A$3:$H$933, 8, FALSE)</f>
        <v>CGY</v>
      </c>
      <c r="G140" s="71">
        <f>VLOOKUP($B140, Paste!$A$3:$H$933, 2, FALSE)</f>
        <v>81</v>
      </c>
      <c r="H140" s="71">
        <f>VLOOKUP($B140, Paste!$A$3:$H$933, 3, FALSE)</f>
        <v>18.630000000000003</v>
      </c>
      <c r="I140" s="71">
        <f t="shared" si="5"/>
        <v>36.723375000000011</v>
      </c>
      <c r="J140" s="71">
        <f>VLOOKUP($B140, Paste!$A$3:$H$933, 4, FALSE)</f>
        <v>55.353375000000014</v>
      </c>
      <c r="K140" s="11">
        <f>VLOOKUP($B140, Paste!$AB$3:$AE$1033, 4, FALSE)</f>
        <v>170</v>
      </c>
      <c r="L140" s="11">
        <f>IF(ISERROR(VLOOKUP(B140, Paste!$N$3:$N$250, 1, FALSE)), "", VLOOKUP(B140, Paste!$N$3:$O$250, 2, FALSE))</f>
        <v>60</v>
      </c>
      <c r="M140" s="27">
        <f>VLOOKUP($B140, Paste!$W$3:$Z$10064, IF($H$4="Cap Hit",3, IF($H$4="AAV", 4, 2)), FALSE)</f>
        <v>0.9425</v>
      </c>
      <c r="N140" s="11" t="str">
        <f>IF(ISERROR(VLOOKUP(B140, Paste!$Q$3:$Q$245, 1, FALSE)), "", VLOOKUP(B140, Paste!$Q$3:$R$245, 2, FALSE))</f>
        <v/>
      </c>
      <c r="O140" s="18" t="str">
        <f>IF(VLOOKUP(B140, 'Points&amp;Potential'!$B$7:$O$1835, 14, FALSE)=0, "", VLOOKUP(B140, 'Points&amp;Potential'!$B$7:$O$1835, 14, FALSE))</f>
        <v/>
      </c>
      <c r="P140" s="7" t="str">
        <f>IF(ISERROR(VLOOKUP(B140, Paste!$T$3:$T$1045, 1, FALSE)), "", VLOOKUP(B140, Paste!$T$3:$U$1045, 2, FALSE))</f>
        <v/>
      </c>
    </row>
    <row r="141" spans="1:16">
      <c r="A141" s="11" t="str">
        <f t="shared" si="4"/>
        <v>CGY</v>
      </c>
      <c r="B141" s="67" t="s">
        <v>195</v>
      </c>
      <c r="C141" s="11" t="str">
        <f>VLOOKUP($B141, Paste!$A$3:$H$933, 6, FALSE)</f>
        <v>LW</v>
      </c>
      <c r="D141" s="11" t="s">
        <v>942</v>
      </c>
      <c r="E141" s="11">
        <v>1</v>
      </c>
      <c r="F141" s="11" t="str">
        <f>VLOOKUP($B141, Paste!$A$3:$H$933, 8, FALSE)</f>
        <v>CGY</v>
      </c>
      <c r="G141" s="71">
        <f>VLOOKUP($B141, Paste!$A$3:$H$933, 2, FALSE)</f>
        <v>78</v>
      </c>
      <c r="H141" s="71">
        <f>VLOOKUP($B141, Paste!$A$3:$H$933, 3, FALSE)</f>
        <v>17.66587056543921</v>
      </c>
      <c r="I141" s="71">
        <f t="shared" si="5"/>
        <v>32.512058372060793</v>
      </c>
      <c r="J141" s="71">
        <f>VLOOKUP($B141, Paste!$A$3:$H$933, 4, FALSE)</f>
        <v>50.177928937499999</v>
      </c>
      <c r="K141" s="11">
        <f>VLOOKUP($B141, Paste!$AB$3:$AE$1033, 4, FALSE)</f>
        <v>133</v>
      </c>
      <c r="L141" s="11" t="str">
        <f>IF(ISERROR(VLOOKUP(B141, Paste!$N$3:$N$250, 1, FALSE)), "", VLOOKUP(B141, Paste!$N$3:$O$250, 2, FALSE))</f>
        <v/>
      </c>
      <c r="M141" s="27">
        <f>VLOOKUP($B141, Paste!$W$3:$Z$10064, IF($H$4="Cap Hit",3, IF($H$4="AAV", 4, 2)), FALSE)</f>
        <v>10.5</v>
      </c>
      <c r="N141" s="11" t="str">
        <f>IF(ISERROR(VLOOKUP(B141, Paste!$Q$3:$Q$245, 1, FALSE)), "", VLOOKUP(B141, Paste!$Q$3:$R$245, 2, FALSE))</f>
        <v/>
      </c>
      <c r="O141" s="18" t="str">
        <f>IF(VLOOKUP(B141, 'Points&amp;Potential'!$B$7:$O$1835, 14, FALSE)=0, "", VLOOKUP(B141, 'Points&amp;Potential'!$B$7:$O$1835, 14, FALSE))</f>
        <v/>
      </c>
      <c r="P141" s="7" t="str">
        <f>IF(ISERROR(VLOOKUP(B141, Paste!$T$3:$T$1045, 1, FALSE)), "", VLOOKUP(B141, Paste!$T$3:$U$1045, 2, FALSE))</f>
        <v/>
      </c>
    </row>
    <row r="142" spans="1:16">
      <c r="A142" s="11" t="str">
        <f t="shared" si="4"/>
        <v>CGY</v>
      </c>
      <c r="B142" s="67" t="s">
        <v>209</v>
      </c>
      <c r="C142" s="11" t="str">
        <f>VLOOKUP($B142, Paste!$A$3:$H$933, 6, FALSE)</f>
        <v>C</v>
      </c>
      <c r="D142" s="11" t="s">
        <v>942</v>
      </c>
      <c r="E142" s="11">
        <v>1</v>
      </c>
      <c r="F142" s="11" t="str">
        <f>VLOOKUP($B142, Paste!$A$3:$H$933, 8, FALSE)</f>
        <v>CGY</v>
      </c>
      <c r="G142" s="71">
        <f>VLOOKUP($B142, Paste!$A$3:$H$933, 2, FALSE)</f>
        <v>80</v>
      </c>
      <c r="H142" s="71">
        <f>VLOOKUP($B142, Paste!$A$3:$H$933, 3, FALSE)</f>
        <v>20</v>
      </c>
      <c r="I142" s="71">
        <f t="shared" si="5"/>
        <v>27.581462500000001</v>
      </c>
      <c r="J142" s="71">
        <f>VLOOKUP($B142, Paste!$A$3:$H$933, 4, FALSE)</f>
        <v>47.581462500000001</v>
      </c>
      <c r="K142" s="11">
        <f>VLOOKUP($B142, Paste!$AB$3:$AE$1033, 4, FALSE)</f>
        <v>144</v>
      </c>
      <c r="L142" s="11" t="str">
        <f>IF(ISERROR(VLOOKUP(B142, Paste!$N$3:$N$250, 1, FALSE)), "", VLOOKUP(B142, Paste!$N$3:$O$250, 2, FALSE))</f>
        <v/>
      </c>
      <c r="M142" s="27">
        <f>VLOOKUP($B142, Paste!$W$3:$Z$10064, IF($H$4="Cap Hit",3, IF($H$4="AAV", 4, 2)), FALSE)</f>
        <v>4.375</v>
      </c>
      <c r="N142" s="11" t="str">
        <f>IF(ISERROR(VLOOKUP(B142, Paste!$Q$3:$Q$245, 1, FALSE)), "", VLOOKUP(B142, Paste!$Q$3:$R$245, 2, FALSE))</f>
        <v/>
      </c>
      <c r="O142" s="18" t="str">
        <f>IF(VLOOKUP(B142, 'Points&amp;Potential'!$B$7:$O$1835, 14, FALSE)=0, "", VLOOKUP(B142, 'Points&amp;Potential'!$B$7:$O$1835, 14, FALSE))</f>
        <v/>
      </c>
      <c r="P142" s="7" t="str">
        <f>IF(ISERROR(VLOOKUP(B142, Paste!$T$3:$T$1045, 1, FALSE)), "", VLOOKUP(B142, Paste!$T$3:$U$1045, 2, FALSE))</f>
        <v/>
      </c>
    </row>
    <row r="143" spans="1:16">
      <c r="A143" s="11" t="str">
        <f t="shared" si="4"/>
        <v>CGY</v>
      </c>
      <c r="B143" s="67" t="s">
        <v>228</v>
      </c>
      <c r="C143" s="11" t="str">
        <f>VLOOKUP($B143, Paste!$A$3:$H$933, 6, FALSE)</f>
        <v>RD</v>
      </c>
      <c r="D143" s="11" t="s">
        <v>941</v>
      </c>
      <c r="E143" s="11">
        <v>1</v>
      </c>
      <c r="F143" s="11" t="str">
        <f>VLOOKUP($B143, Paste!$A$3:$H$933, 8, FALSE)</f>
        <v>CGY</v>
      </c>
      <c r="G143" s="71">
        <f>VLOOKUP($B143, Paste!$A$3:$H$933, 2, FALSE)</f>
        <v>78</v>
      </c>
      <c r="H143" s="71">
        <f>VLOOKUP($B143, Paste!$A$3:$H$933, 3, FALSE)</f>
        <v>15.600000000000001</v>
      </c>
      <c r="I143" s="71">
        <f t="shared" si="5"/>
        <v>30.070624999999993</v>
      </c>
      <c r="J143" s="71">
        <f>VLOOKUP($B143, Paste!$A$3:$H$933, 4, FALSE)</f>
        <v>45.670624999999994</v>
      </c>
      <c r="K143" s="11">
        <f>VLOOKUP($B143, Paste!$AB$3:$AE$1033, 4, FALSE)</f>
        <v>148</v>
      </c>
      <c r="L143" s="11">
        <f>IF(ISERROR(VLOOKUP(B143, Paste!$N$3:$N$250, 1, FALSE)), "", VLOOKUP(B143, Paste!$N$3:$O$250, 2, FALSE))</f>
        <v>60</v>
      </c>
      <c r="M143" s="27">
        <f>VLOOKUP($B143, Paste!$W$3:$Z$10064, IF($H$4="Cap Hit",3, IF($H$4="AAV", 4, 2)), FALSE)</f>
        <v>7.25</v>
      </c>
      <c r="N143" s="11" t="str">
        <f>IF(ISERROR(VLOOKUP(B143, Paste!$Q$3:$Q$245, 1, FALSE)), "", VLOOKUP(B143, Paste!$Q$3:$R$245, 2, FALSE))</f>
        <v/>
      </c>
      <c r="O143" s="18" t="str">
        <f>IF(VLOOKUP(B143, 'Points&amp;Potential'!$B$7:$O$1835, 14, FALSE)=0, "", VLOOKUP(B143, 'Points&amp;Potential'!$B$7:$O$1835, 14, FALSE))</f>
        <v/>
      </c>
      <c r="P143" s="7" t="str">
        <f>IF(ISERROR(VLOOKUP(B143, Paste!$T$3:$T$1045, 1, FALSE)), "", VLOOKUP(B143, Paste!$T$3:$U$1045, 2, FALSE))</f>
        <v/>
      </c>
    </row>
    <row r="144" spans="1:16">
      <c r="A144" s="11" t="str">
        <f t="shared" si="4"/>
        <v>CGY</v>
      </c>
      <c r="B144" s="10" t="s">
        <v>242</v>
      </c>
      <c r="C144" s="11" t="str">
        <f>VLOOKUP($B144, Paste!$A$3:$H$933, 6, FALSE)</f>
        <v>LW</v>
      </c>
      <c r="D144" s="11" t="s">
        <v>942</v>
      </c>
      <c r="E144" s="11">
        <v>2</v>
      </c>
      <c r="F144" s="11" t="str">
        <f>VLOOKUP($B144, Paste!$A$3:$H$933, 8, FALSE)</f>
        <v>CGY</v>
      </c>
      <c r="G144" s="71">
        <f>VLOOKUP($B144, Paste!$A$3:$H$933, 2, FALSE)</f>
        <v>75</v>
      </c>
      <c r="H144" s="71">
        <f>VLOOKUP($B144, Paste!$A$3:$H$933, 3, FALSE)</f>
        <v>18</v>
      </c>
      <c r="I144" s="71">
        <f t="shared" si="5"/>
        <v>24.751190625000007</v>
      </c>
      <c r="J144" s="71">
        <f>VLOOKUP($B144, Paste!$A$3:$H$933, 4, FALSE)</f>
        <v>42.751190625000007</v>
      </c>
      <c r="K144" s="11">
        <f>VLOOKUP($B144, Paste!$AB$3:$AE$1033, 4, FALSE)</f>
        <v>135</v>
      </c>
      <c r="L144" s="11">
        <f>IF(ISERROR(VLOOKUP(B144, Paste!$N$3:$N$250, 1, FALSE)), "", VLOOKUP(B144, Paste!$N$3:$O$250, 2, FALSE))</f>
        <v>50</v>
      </c>
      <c r="M144" s="27">
        <f>VLOOKUP($B144, Paste!$W$3:$Z$10064, IF($H$4="Cap Hit",3, IF($H$4="AAV", 4, 2)), FALSE)</f>
        <v>3.7749999999999999</v>
      </c>
      <c r="N144" s="11" t="str">
        <f>IF(ISERROR(VLOOKUP(B144, Paste!$Q$3:$Q$245, 1, FALSE)), "", VLOOKUP(B144, Paste!$Q$3:$R$245, 2, FALSE))</f>
        <v>Y</v>
      </c>
      <c r="O144" s="18" t="str">
        <f>IF(VLOOKUP(B144, 'Points&amp;Potential'!$B$7:$O$1835, 14, FALSE)=0, "", VLOOKUP(B144, 'Points&amp;Potential'!$B$7:$O$1835, 14, FALSE))</f>
        <v/>
      </c>
      <c r="P144" s="7" t="str">
        <f>IF(ISERROR(VLOOKUP(B144, Paste!$T$3:$T$1045, 1, FALSE)), "", VLOOKUP(B144, Paste!$T$3:$U$1045, 2, FALSE))</f>
        <v/>
      </c>
    </row>
    <row r="145" spans="1:16">
      <c r="A145" s="11" t="str">
        <f t="shared" si="4"/>
        <v>CGY</v>
      </c>
      <c r="B145" s="67" t="s">
        <v>257</v>
      </c>
      <c r="C145" s="11" t="str">
        <f>VLOOKUP($B145, Paste!$A$3:$H$933, 6, FALSE)</f>
        <v>RW</v>
      </c>
      <c r="D145" s="11" t="s">
        <v>942</v>
      </c>
      <c r="E145" s="11">
        <v>2</v>
      </c>
      <c r="F145" s="11" t="str">
        <f>VLOOKUP($B145, Paste!$A$3:$H$933, 8, FALSE)</f>
        <v>CGY</v>
      </c>
      <c r="G145" s="71">
        <f>VLOOKUP($B145, Paste!$A$3:$H$933, 2, FALSE)</f>
        <v>83.666666666666671</v>
      </c>
      <c r="H145" s="71">
        <f>VLOOKUP($B145, Paste!$A$3:$H$933, 3, FALSE)</f>
        <v>20.916666666666668</v>
      </c>
      <c r="I145" s="71">
        <f t="shared" si="5"/>
        <v>19.978170694444447</v>
      </c>
      <c r="J145" s="71">
        <f>VLOOKUP($B145, Paste!$A$3:$H$933, 4, FALSE)</f>
        <v>40.894837361111115</v>
      </c>
      <c r="K145" s="11">
        <f>VLOOKUP($B145, Paste!$AB$3:$AE$1033, 4, FALSE)</f>
        <v>151</v>
      </c>
      <c r="L145" s="11" t="str">
        <f>IF(ISERROR(VLOOKUP(B145, Paste!$N$3:$N$250, 1, FALSE)), "", VLOOKUP(B145, Paste!$N$3:$O$250, 2, FALSE))</f>
        <v/>
      </c>
      <c r="M145" s="27">
        <f>VLOOKUP($B145, Paste!$W$3:$Z$10064, IF($H$4="Cap Hit",3, IF($H$4="AAV", 4, 2)), FALSE)</f>
        <v>5</v>
      </c>
      <c r="N145" s="11" t="str">
        <f>IF(ISERROR(VLOOKUP(B145, Paste!$Q$3:$Q$245, 1, FALSE)), "", VLOOKUP(B145, Paste!$Q$3:$R$245, 2, FALSE))</f>
        <v/>
      </c>
      <c r="O145" s="18" t="str">
        <f>IF(VLOOKUP(B145, 'Points&amp;Potential'!$B$7:$O$1835, 14, FALSE)=0, "", VLOOKUP(B145, 'Points&amp;Potential'!$B$7:$O$1835, 14, FALSE))</f>
        <v/>
      </c>
      <c r="P145" s="7" t="str">
        <f>IF(ISERROR(VLOOKUP(B145, Paste!$T$3:$T$1045, 1, FALSE)), "", VLOOKUP(B145, Paste!$T$3:$U$1045, 2, FALSE))</f>
        <v/>
      </c>
    </row>
    <row r="146" spans="1:16">
      <c r="A146" s="11" t="str">
        <f t="shared" si="4"/>
        <v>CGY</v>
      </c>
      <c r="B146" s="67" t="s">
        <v>278</v>
      </c>
      <c r="C146" s="11" t="str">
        <f>VLOOKUP($B146, Paste!$A$3:$H$933, 6, FALSE)</f>
        <v>RD</v>
      </c>
      <c r="D146" s="11" t="s">
        <v>942</v>
      </c>
      <c r="E146" s="11">
        <v>2</v>
      </c>
      <c r="F146" s="11" t="str">
        <f>VLOOKUP($B146, Paste!$A$3:$H$933, 8, FALSE)</f>
        <v>CGY</v>
      </c>
      <c r="G146" s="71">
        <f>VLOOKUP($B146, Paste!$A$3:$H$933, 2, FALSE)</f>
        <v>75</v>
      </c>
      <c r="H146" s="71">
        <f>VLOOKUP($B146, Paste!$A$3:$H$933, 3, FALSE)</f>
        <v>11.25</v>
      </c>
      <c r="I146" s="71">
        <f t="shared" si="5"/>
        <v>27.176029687500005</v>
      </c>
      <c r="J146" s="71">
        <f>VLOOKUP($B146, Paste!$A$3:$H$933, 4, FALSE)</f>
        <v>38.426029687500005</v>
      </c>
      <c r="K146" s="11">
        <f>VLOOKUP($B146, Paste!$AB$3:$AE$1033, 4, FALSE)</f>
        <v>113</v>
      </c>
      <c r="L146" s="11" t="str">
        <f>IF(ISERROR(VLOOKUP(B146, Paste!$N$3:$N$250, 1, FALSE)), "", VLOOKUP(B146, Paste!$N$3:$O$250, 2, FALSE))</f>
        <v/>
      </c>
      <c r="M146" s="27">
        <f>VLOOKUP($B146, Paste!$W$3:$Z$10064, IF($H$4="Cap Hit",3, IF($H$4="AAV", 4, 2)), FALSE)</f>
        <v>0.9425</v>
      </c>
      <c r="N146" s="11" t="str">
        <f>IF(ISERROR(VLOOKUP(B146, Paste!$Q$3:$Q$245, 1, FALSE)), "", VLOOKUP(B146, Paste!$Q$3:$R$245, 2, FALSE))</f>
        <v/>
      </c>
      <c r="O146" s="18" t="str">
        <f>IF(VLOOKUP(B146, 'Points&amp;Potential'!$B$7:$O$1835, 14, FALSE)=0, "", VLOOKUP(B146, 'Points&amp;Potential'!$B$7:$O$1835, 14, FALSE))</f>
        <v/>
      </c>
      <c r="P146" s="7" t="str">
        <f>IF(ISERROR(VLOOKUP(B146, Paste!$T$3:$T$1045, 1, FALSE)), "", VLOOKUP(B146, Paste!$T$3:$U$1045, 2, FALSE))</f>
        <v/>
      </c>
    </row>
    <row r="147" spans="1:16">
      <c r="A147" s="11" t="str">
        <f t="shared" si="4"/>
        <v>CGY</v>
      </c>
      <c r="B147" s="67" t="s">
        <v>279</v>
      </c>
      <c r="C147" s="11" t="str">
        <f>VLOOKUP($B147, Paste!$A$3:$H$933, 6, FALSE)</f>
        <v>C</v>
      </c>
      <c r="D147" s="11" t="s">
        <v>941</v>
      </c>
      <c r="E147" s="11">
        <v>2</v>
      </c>
      <c r="F147" s="11" t="str">
        <f>VLOOKUP($B147, Paste!$A$3:$H$933, 8, FALSE)</f>
        <v>CGY</v>
      </c>
      <c r="G147" s="71">
        <f>VLOOKUP($B147, Paste!$A$3:$H$933, 2, FALSE)</f>
        <v>76</v>
      </c>
      <c r="H147" s="71">
        <f>VLOOKUP($B147, Paste!$A$3:$H$933, 3, FALSE)</f>
        <v>13.68</v>
      </c>
      <c r="I147" s="71">
        <f t="shared" si="5"/>
        <v>24.713026875000004</v>
      </c>
      <c r="J147" s="71">
        <f>VLOOKUP($B147, Paste!$A$3:$H$933, 4, FALSE)</f>
        <v>38.393026875000004</v>
      </c>
      <c r="K147" s="11">
        <f>VLOOKUP($B147, Paste!$AB$3:$AE$1033, 4, FALSE)</f>
        <v>106</v>
      </c>
      <c r="L147" s="11" t="str">
        <f>IF(ISERROR(VLOOKUP(B147, Paste!$N$3:$N$250, 1, FALSE)), "", VLOOKUP(B147, Paste!$N$3:$O$250, 2, FALSE))</f>
        <v/>
      </c>
      <c r="M147" s="27">
        <f>VLOOKUP($B147, Paste!$W$3:$Z$10064, IF($H$4="Cap Hit",3, IF($H$4="AAV", 4, 2)), FALSE)</f>
        <v>5</v>
      </c>
      <c r="N147" s="11" t="str">
        <f>IF(ISERROR(VLOOKUP(B147, Paste!$Q$3:$Q$245, 1, FALSE)), "", VLOOKUP(B147, Paste!$Q$3:$R$245, 2, FALSE))</f>
        <v/>
      </c>
      <c r="O147" s="18" t="str">
        <f>IF(VLOOKUP(B147, 'Points&amp;Potential'!$B$7:$O$1835, 14, FALSE)=0, "", VLOOKUP(B147, 'Points&amp;Potential'!$B$7:$O$1835, 14, FALSE))</f>
        <v/>
      </c>
      <c r="P147" s="7" t="str">
        <f>IF(ISERROR(VLOOKUP(B147, Paste!$T$3:$T$1045, 1, FALSE)), "", VLOOKUP(B147, Paste!$T$3:$U$1045, 2, FALSE))</f>
        <v/>
      </c>
    </row>
    <row r="148" spans="1:16">
      <c r="A148" s="11" t="str">
        <f t="shared" si="4"/>
        <v>CGY</v>
      </c>
      <c r="B148" s="67" t="s">
        <v>306</v>
      </c>
      <c r="C148" s="11" t="str">
        <f>VLOOKUP($B148, Paste!$A$3:$H$933, 6, FALSE)</f>
        <v>C</v>
      </c>
      <c r="D148" s="11" t="s">
        <v>943</v>
      </c>
      <c r="E148" s="11">
        <v>2</v>
      </c>
      <c r="F148" s="11" t="str">
        <f>VLOOKUP($B148, Paste!$A$3:$H$933, 8, FALSE)</f>
        <v>CGY</v>
      </c>
      <c r="G148" s="71">
        <f>VLOOKUP($B148, Paste!$A$3:$H$933, 2, FALSE)</f>
        <v>84</v>
      </c>
      <c r="H148" s="71">
        <f>VLOOKUP($B148, Paste!$A$3:$H$933, 3, FALSE)</f>
        <v>16.214075384725923</v>
      </c>
      <c r="I148" s="71">
        <f t="shared" si="5"/>
        <v>19.495277490274077</v>
      </c>
      <c r="J148" s="71">
        <f>VLOOKUP($B148, Paste!$A$3:$H$933, 4, FALSE)</f>
        <v>35.709352875</v>
      </c>
      <c r="K148" s="11">
        <f>VLOOKUP($B148, Paste!$AB$3:$AE$1033, 4, FALSE)</f>
        <v>185</v>
      </c>
      <c r="L148" s="11" t="str">
        <f>IF(ISERROR(VLOOKUP(B148, Paste!$N$3:$N$250, 1, FALSE)), "", VLOOKUP(B148, Paste!$N$3:$O$250, 2, FALSE))</f>
        <v/>
      </c>
      <c r="M148" s="27">
        <f>VLOOKUP($B148, Paste!$W$3:$Z$10064, IF($H$4="Cap Hit",3, IF($H$4="AAV", 4, 2)), FALSE)</f>
        <v>3.25</v>
      </c>
      <c r="N148" s="11" t="str">
        <f>IF(ISERROR(VLOOKUP(B148, Paste!$Q$3:$Q$245, 1, FALSE)), "", VLOOKUP(B148, Paste!$Q$3:$R$245, 2, FALSE))</f>
        <v/>
      </c>
      <c r="O148" s="18" t="str">
        <f>IF(VLOOKUP(B148, 'Points&amp;Potential'!$B$7:$O$1835, 14, FALSE)=0, "", VLOOKUP(B148, 'Points&amp;Potential'!$B$7:$O$1835, 14, FALSE))</f>
        <v/>
      </c>
      <c r="P148" s="7" t="str">
        <f>IF(ISERROR(VLOOKUP(B148, Paste!$T$3:$T$1045, 1, FALSE)), "", VLOOKUP(B148, Paste!$T$3:$U$1045, 2, FALSE))</f>
        <v/>
      </c>
    </row>
    <row r="149" spans="1:16">
      <c r="A149" s="11" t="str">
        <f t="shared" si="4"/>
        <v>CGY</v>
      </c>
      <c r="B149" s="10" t="s">
        <v>322</v>
      </c>
      <c r="C149" s="11" t="str">
        <f>VLOOKUP($B149, Paste!$A$3:$H$933, 6, FALSE)</f>
        <v>LW</v>
      </c>
      <c r="D149" s="11" t="s">
        <v>941</v>
      </c>
      <c r="E149" s="11">
        <v>2</v>
      </c>
      <c r="F149" s="11" t="str">
        <f>VLOOKUP($B149, Paste!$A$3:$H$933, 8, FALSE)</f>
        <v>CGY</v>
      </c>
      <c r="G149" s="71">
        <f>VLOOKUP($B149, Paste!$A$3:$H$933, 2, FALSE)</f>
        <v>79.666666666666671</v>
      </c>
      <c r="H149" s="71">
        <f>VLOOKUP($B149, Paste!$A$3:$H$933, 3, FALSE)</f>
        <v>20.315986959728804</v>
      </c>
      <c r="I149" s="71">
        <f t="shared" si="5"/>
        <v>14.38614583193786</v>
      </c>
      <c r="J149" s="71">
        <f>VLOOKUP($B149, Paste!$A$3:$H$933, 4, FALSE)</f>
        <v>34.702132791666664</v>
      </c>
      <c r="K149" s="11">
        <f>VLOOKUP($B149, Paste!$AB$3:$AE$1033, 4, FALSE)</f>
        <v>151</v>
      </c>
      <c r="L149" s="11" t="str">
        <f>IF(ISERROR(VLOOKUP(B149, Paste!$N$3:$N$250, 1, FALSE)), "", VLOOKUP(B149, Paste!$N$3:$O$250, 2, FALSE))</f>
        <v/>
      </c>
      <c r="M149" s="27">
        <f>VLOOKUP($B149, Paste!$W$3:$Z$10064, IF($H$4="Cap Hit",3, IF($H$4="AAV", 4, 2)), FALSE)</f>
        <v>5.75</v>
      </c>
      <c r="N149" s="11" t="str">
        <f>IF(ISERROR(VLOOKUP(B149, Paste!$Q$3:$Q$245, 1, FALSE)), "", VLOOKUP(B149, Paste!$Q$3:$R$245, 2, FALSE))</f>
        <v/>
      </c>
      <c r="O149" s="18" t="str">
        <f>IF(VLOOKUP(B149, 'Points&amp;Potential'!$B$7:$O$1835, 14, FALSE)=0, "", VLOOKUP(B149, 'Points&amp;Potential'!$B$7:$O$1835, 14, FALSE))</f>
        <v/>
      </c>
      <c r="P149" s="7" t="str">
        <f>IF(ISERROR(VLOOKUP(B149, Paste!$T$3:$T$1045, 1, FALSE)), "", VLOOKUP(B149, Paste!$T$3:$U$1045, 2, FALSE))</f>
        <v/>
      </c>
    </row>
    <row r="150" spans="1:16">
      <c r="A150" s="11" t="str">
        <f t="shared" si="4"/>
        <v>CGY</v>
      </c>
      <c r="B150" s="67" t="s">
        <v>464</v>
      </c>
      <c r="C150" s="11" t="str">
        <f>VLOOKUP($B150, Paste!$A$3:$H$933, 6, FALSE)</f>
        <v>RW</v>
      </c>
      <c r="D150" s="11" t="s">
        <v>942</v>
      </c>
      <c r="E150" s="11"/>
      <c r="F150" s="11" t="str">
        <f>VLOOKUP($B150, Paste!$A$3:$H$933, 8, FALSE)</f>
        <v>CGY</v>
      </c>
      <c r="G150" s="71">
        <f>VLOOKUP($B150, Paste!$A$3:$H$933, 2, FALSE)</f>
        <v>80</v>
      </c>
      <c r="H150" s="71">
        <f>VLOOKUP($B150, Paste!$A$3:$H$933, 3, FALSE)</f>
        <v>13.417174329383394</v>
      </c>
      <c r="I150" s="71">
        <f t="shared" si="5"/>
        <v>9.1734298372832708</v>
      </c>
      <c r="J150" s="71">
        <f>VLOOKUP($B150, Paste!$A$3:$H$933, 4, FALSE)</f>
        <v>22.590604166666665</v>
      </c>
      <c r="K150" s="11">
        <f>VLOOKUP($B150, Paste!$AB$3:$AE$1033, 4, FALSE)</f>
        <v>96</v>
      </c>
      <c r="L150" s="11" t="str">
        <f>IF(ISERROR(VLOOKUP(B150, Paste!$N$3:$N$250, 1, FALSE)), "", VLOOKUP(B150, Paste!$N$3:$O$250, 2, FALSE))</f>
        <v/>
      </c>
      <c r="M150" s="27">
        <f>VLOOKUP($B150, Paste!$W$3:$Z$10064, IF($H$4="Cap Hit",3, IF($H$4="AAV", 4, 2)), FALSE)</f>
        <v>1.25</v>
      </c>
      <c r="N150" s="11" t="str">
        <f>IF(ISERROR(VLOOKUP(B150, Paste!$Q$3:$Q$245, 1, FALSE)), "", VLOOKUP(B150, Paste!$Q$3:$R$245, 2, FALSE))</f>
        <v/>
      </c>
      <c r="O150" s="18" t="str">
        <f>IF(VLOOKUP(B150, 'Points&amp;Potential'!$B$7:$O$1835, 14, FALSE)=0, "", VLOOKUP(B150, 'Points&amp;Potential'!$B$7:$O$1835, 14, FALSE))</f>
        <v/>
      </c>
      <c r="P150" s="7" t="str">
        <f>IF(ISERROR(VLOOKUP(B150, Paste!$T$3:$T$1045, 1, FALSE)), "", VLOOKUP(B150, Paste!$T$3:$U$1045, 2, FALSE))</f>
        <v/>
      </c>
    </row>
    <row r="151" spans="1:16">
      <c r="A151" s="11" t="str">
        <f t="shared" si="4"/>
        <v>CGY</v>
      </c>
      <c r="B151" s="67" t="s">
        <v>490</v>
      </c>
      <c r="C151" s="11" t="str">
        <f>VLOOKUP($B151, Paste!$A$3:$H$933, 6, FALSE)</f>
        <v>RW</v>
      </c>
      <c r="D151" s="11" t="s">
        <v>941</v>
      </c>
      <c r="E151" s="11"/>
      <c r="F151" s="11" t="str">
        <f>VLOOKUP($B151, Paste!$A$3:$H$933, 8, FALSE)</f>
        <v>CGY</v>
      </c>
      <c r="G151" s="71">
        <f>VLOOKUP($B151, Paste!$A$3:$H$933, 2, FALSE)</f>
        <v>74</v>
      </c>
      <c r="H151" s="71">
        <f>VLOOKUP($B151, Paste!$A$3:$H$933, 3, FALSE)</f>
        <v>4.6674700200093122</v>
      </c>
      <c r="I151" s="71">
        <f t="shared" si="5"/>
        <v>15.824394146657355</v>
      </c>
      <c r="J151" s="71">
        <f>VLOOKUP($B151, Paste!$A$3:$H$933, 4, FALSE)</f>
        <v>20.491864166666666</v>
      </c>
      <c r="K151" s="11">
        <f>VLOOKUP($B151, Paste!$AB$3:$AE$1033, 4, FALSE)</f>
        <v>96</v>
      </c>
      <c r="L151" s="11" t="str">
        <f>IF(ISERROR(VLOOKUP(B151, Paste!$N$3:$N$250, 1, FALSE)), "", VLOOKUP(B151, Paste!$N$3:$O$250, 2, FALSE))</f>
        <v/>
      </c>
      <c r="M151" s="27">
        <f>VLOOKUP($B151, Paste!$W$3:$Z$10064, IF($H$4="Cap Hit",3, IF($H$4="AAV", 4, 2)), FALSE)</f>
        <v>2.5</v>
      </c>
      <c r="N151" s="11" t="str">
        <f>IF(ISERROR(VLOOKUP(B151, Paste!$Q$3:$Q$245, 1, FALSE)), "", VLOOKUP(B151, Paste!$Q$3:$R$245, 2, FALSE))</f>
        <v>Y</v>
      </c>
      <c r="O151" s="18" t="str">
        <f>IF(VLOOKUP(B151, 'Points&amp;Potential'!$B$7:$O$1835, 14, FALSE)=0, "", VLOOKUP(B151, 'Points&amp;Potential'!$B$7:$O$1835, 14, FALSE))</f>
        <v/>
      </c>
      <c r="P151" s="7" t="str">
        <f>IF(ISERROR(VLOOKUP(B151, Paste!$T$3:$T$1045, 1, FALSE)), "", VLOOKUP(B151, Paste!$T$3:$U$1045, 2, FALSE))</f>
        <v/>
      </c>
    </row>
    <row r="152" spans="1:16">
      <c r="A152" s="11" t="str">
        <f t="shared" si="4"/>
        <v>CGY</v>
      </c>
      <c r="B152" s="67" t="s">
        <v>555</v>
      </c>
      <c r="C152" s="11" t="str">
        <f>VLOOKUP($B152, Paste!$A$3:$H$933, 6, FALSE)</f>
        <v>LD</v>
      </c>
      <c r="D152" s="11" t="s">
        <v>941</v>
      </c>
      <c r="E152" s="11"/>
      <c r="F152" s="11" t="str">
        <f>VLOOKUP($B152, Paste!$A$3:$H$933, 8, FALSE)</f>
        <v>CGY</v>
      </c>
      <c r="G152" s="71">
        <f>VLOOKUP($B152, Paste!$A$3:$H$933, 2, FALSE)</f>
        <v>79</v>
      </c>
      <c r="H152" s="71">
        <f>VLOOKUP($B152, Paste!$A$3:$H$933, 3, FALSE)</f>
        <v>2.8336899709245968</v>
      </c>
      <c r="I152" s="71">
        <f t="shared" si="5"/>
        <v>14.15152069574207</v>
      </c>
      <c r="J152" s="71">
        <f>VLOOKUP($B152, Paste!$A$3:$H$933, 4, FALSE)</f>
        <v>16.985210666666667</v>
      </c>
      <c r="K152" s="11">
        <f>VLOOKUP($B152, Paste!$AB$3:$AE$1033, 4, FALSE)</f>
        <v>71</v>
      </c>
      <c r="L152" s="11" t="str">
        <f>IF(ISERROR(VLOOKUP(B152, Paste!$N$3:$N$250, 1, FALSE)), "", VLOOKUP(B152, Paste!$N$3:$O$250, 2, FALSE))</f>
        <v/>
      </c>
      <c r="M152" s="27">
        <f>VLOOKUP($B152, Paste!$W$3:$Z$10064, IF($H$4="Cap Hit",3, IF($H$4="AAV", 4, 2)), FALSE)</f>
        <v>5.35</v>
      </c>
      <c r="N152" s="11" t="str">
        <f>IF(ISERROR(VLOOKUP(B152, Paste!$Q$3:$Q$245, 1, FALSE)), "", VLOOKUP(B152, Paste!$Q$3:$R$245, 2, FALSE))</f>
        <v/>
      </c>
      <c r="O152" s="18" t="str">
        <f>IF(VLOOKUP(B152, 'Points&amp;Potential'!$B$7:$O$1835, 14, FALSE)=0, "", VLOOKUP(B152, 'Points&amp;Potential'!$B$7:$O$1835, 14, FALSE))</f>
        <v/>
      </c>
      <c r="P152" s="7" t="str">
        <f>IF(ISERROR(VLOOKUP(B152, Paste!$T$3:$T$1045, 1, FALSE)), "", VLOOKUP(B152, Paste!$T$3:$U$1045, 2, FALSE))</f>
        <v/>
      </c>
    </row>
    <row r="153" spans="1:16">
      <c r="A153" s="11" t="str">
        <f t="shared" si="4"/>
        <v>CGY</v>
      </c>
      <c r="B153" s="67" t="s">
        <v>580</v>
      </c>
      <c r="C153" s="11" t="str">
        <f>VLOOKUP($B153, Paste!$A$3:$H$933, 6, FALSE)</f>
        <v>LD</v>
      </c>
      <c r="D153" s="11" t="s">
        <v>941</v>
      </c>
      <c r="E153" s="11"/>
      <c r="F153" s="11" t="str">
        <f>VLOOKUP($B153, Paste!$A$3:$H$933, 8, FALSE)</f>
        <v>CGY</v>
      </c>
      <c r="G153" s="71">
        <f>VLOOKUP($B153, Paste!$A$3:$H$933, 2, FALSE)</f>
        <v>76</v>
      </c>
      <c r="H153" s="71">
        <f>VLOOKUP($B153, Paste!$A$3:$H$933, 3, FALSE)</f>
        <v>5.3557254888849029</v>
      </c>
      <c r="I153" s="71">
        <f t="shared" si="5"/>
        <v>10.470157311115099</v>
      </c>
      <c r="J153" s="71">
        <f>VLOOKUP($B153, Paste!$A$3:$H$933, 4, FALSE)</f>
        <v>15.8258828</v>
      </c>
      <c r="K153" s="11">
        <f>VLOOKUP($B153, Paste!$AB$3:$AE$1033, 4, FALSE)</f>
        <v>84</v>
      </c>
      <c r="L153" s="11" t="str">
        <f>IF(ISERROR(VLOOKUP(B153, Paste!$N$3:$N$250, 1, FALSE)), "", VLOOKUP(B153, Paste!$N$3:$O$250, 2, FALSE))</f>
        <v/>
      </c>
      <c r="M153" s="27">
        <f>VLOOKUP($B153, Paste!$W$3:$Z$10064, IF($H$4="Cap Hit",3, IF($H$4="AAV", 4, 2)), FALSE)</f>
        <v>4.3499999999999996</v>
      </c>
      <c r="N153" s="11" t="str">
        <f>IF(ISERROR(VLOOKUP(B153, Paste!$Q$3:$Q$245, 1, FALSE)), "", VLOOKUP(B153, Paste!$Q$3:$R$245, 2, FALSE))</f>
        <v/>
      </c>
      <c r="O153" s="18" t="str">
        <f>IF(VLOOKUP(B153, 'Points&amp;Potential'!$B$7:$O$1835, 14, FALSE)=0, "", VLOOKUP(B153, 'Points&amp;Potential'!$B$7:$O$1835, 14, FALSE))</f>
        <v/>
      </c>
      <c r="P153" s="7" t="str">
        <f>IF(ISERROR(VLOOKUP(B153, Paste!$T$3:$T$1045, 1, FALSE)), "", VLOOKUP(B153, Paste!$T$3:$U$1045, 2, FALSE))</f>
        <v/>
      </c>
    </row>
    <row r="154" spans="1:16">
      <c r="A154" s="11" t="str">
        <f t="shared" si="4"/>
        <v>CGY</v>
      </c>
      <c r="B154" s="67" t="s">
        <v>589</v>
      </c>
      <c r="C154" s="11" t="str">
        <f>VLOOKUP($B154, Paste!$A$3:$H$933, 6, FALSE)</f>
        <v>RD</v>
      </c>
      <c r="D154" s="11" t="s">
        <v>941</v>
      </c>
      <c r="E154" s="11"/>
      <c r="F154" s="11" t="str">
        <f>VLOOKUP($B154, Paste!$A$3:$H$933, 8, FALSE)</f>
        <v>CGY</v>
      </c>
      <c r="G154" s="71">
        <f>VLOOKUP($B154, Paste!$A$3:$H$933, 2, FALSE)</f>
        <v>71</v>
      </c>
      <c r="H154" s="71">
        <f>VLOOKUP($B154, Paste!$A$3:$H$933, 3, FALSE)</f>
        <v>6.4888484105763533</v>
      </c>
      <c r="I154" s="71">
        <f t="shared" si="5"/>
        <v>8.7828019227569847</v>
      </c>
      <c r="J154" s="71">
        <f>VLOOKUP($B154, Paste!$A$3:$H$933, 4, FALSE)</f>
        <v>15.271650333333337</v>
      </c>
      <c r="K154" s="11">
        <f>VLOOKUP($B154, Paste!$AB$3:$AE$1033, 4, FALSE)</f>
        <v>78</v>
      </c>
      <c r="L154" s="11" t="str">
        <f>IF(ISERROR(VLOOKUP(B154, Paste!$N$3:$N$250, 1, FALSE)), "", VLOOKUP(B154, Paste!$N$3:$O$250, 2, FALSE))</f>
        <v/>
      </c>
      <c r="M154" s="27">
        <f>VLOOKUP($B154, Paste!$W$3:$Z$10064, IF($H$4="Cap Hit",3, IF($H$4="AAV", 4, 2)), FALSE)</f>
        <v>0.95</v>
      </c>
      <c r="N154" s="11" t="str">
        <f>IF(ISERROR(VLOOKUP(B154, Paste!$Q$3:$Q$245, 1, FALSE)), "", VLOOKUP(B154, Paste!$Q$3:$R$245, 2, FALSE))</f>
        <v/>
      </c>
      <c r="O154" s="18" t="str">
        <f>IF(VLOOKUP(B154, 'Points&amp;Potential'!$B$7:$O$1835, 14, FALSE)=0, "", VLOOKUP(B154, 'Points&amp;Potential'!$B$7:$O$1835, 14, FALSE))</f>
        <v/>
      </c>
      <c r="P154" s="7" t="str">
        <f>IF(ISERROR(VLOOKUP(B154, Paste!$T$3:$T$1045, 1, FALSE)), "", VLOOKUP(B154, Paste!$T$3:$U$1045, 2, FALSE))</f>
        <v/>
      </c>
    </row>
    <row r="155" spans="1:16">
      <c r="A155" s="11" t="str">
        <f t="shared" si="4"/>
        <v>CGY</v>
      </c>
      <c r="B155" s="67" t="s">
        <v>592</v>
      </c>
      <c r="C155" s="11" t="str">
        <f>VLOOKUP($B155, Paste!$A$3:$H$933, 6, FALSE)</f>
        <v>RD</v>
      </c>
      <c r="D155" s="11" t="s">
        <v>941</v>
      </c>
      <c r="E155" s="11"/>
      <c r="F155" s="11" t="str">
        <f>VLOOKUP($B155, Paste!$A$3:$H$933, 8, FALSE)</f>
        <v>CGY</v>
      </c>
      <c r="G155" s="71">
        <f>VLOOKUP($B155, Paste!$A$3:$H$933, 2, FALSE)</f>
        <v>78</v>
      </c>
      <c r="H155" s="71">
        <f>VLOOKUP($B155, Paste!$A$3:$H$933, 3, FALSE)</f>
        <v>2.8939780286050376</v>
      </c>
      <c r="I155" s="71">
        <f t="shared" si="5"/>
        <v>12.217632424728297</v>
      </c>
      <c r="J155" s="71">
        <f>VLOOKUP($B155, Paste!$A$3:$H$933, 4, FALSE)</f>
        <v>15.111610453333334</v>
      </c>
      <c r="K155" s="11">
        <f>VLOOKUP($B155, Paste!$AB$3:$AE$1033, 4, FALSE)</f>
        <v>70</v>
      </c>
      <c r="L155" s="11" t="str">
        <f>IF(ISERROR(VLOOKUP(B155, Paste!$N$3:$N$250, 1, FALSE)), "", VLOOKUP(B155, Paste!$N$3:$O$250, 2, FALSE))</f>
        <v/>
      </c>
      <c r="M155" s="27">
        <f>VLOOKUP($B155, Paste!$W$3:$Z$10064, IF($H$4="Cap Hit",3, IF($H$4="AAV", 4, 2)), FALSE)</f>
        <v>2.75</v>
      </c>
      <c r="N155" s="11" t="str">
        <f>IF(ISERROR(VLOOKUP(B155, Paste!$Q$3:$Q$245, 1, FALSE)), "", VLOOKUP(B155, Paste!$Q$3:$R$245, 2, FALSE))</f>
        <v/>
      </c>
      <c r="O155" s="18" t="str">
        <f>IF(VLOOKUP(B155, 'Points&amp;Potential'!$B$7:$O$1835, 14, FALSE)=0, "", VLOOKUP(B155, 'Points&amp;Potential'!$B$7:$O$1835, 14, FALSE))</f>
        <v/>
      </c>
      <c r="P155" s="7" t="str">
        <f>IF(ISERROR(VLOOKUP(B155, Paste!$T$3:$T$1045, 1, FALSE)), "", VLOOKUP(B155, Paste!$T$3:$U$1045, 2, FALSE))</f>
        <v/>
      </c>
    </row>
    <row r="156" spans="1:16">
      <c r="A156" s="11" t="str">
        <f t="shared" si="4"/>
        <v>CGY</v>
      </c>
      <c r="B156" s="67" t="s">
        <v>614</v>
      </c>
      <c r="C156" s="11" t="str">
        <f>VLOOKUP($B156, Paste!$A$3:$H$933, 6, FALSE)</f>
        <v>C</v>
      </c>
      <c r="D156" s="11" t="s">
        <v>941</v>
      </c>
      <c r="E156" s="11">
        <v>2</v>
      </c>
      <c r="F156" s="11" t="str">
        <f>VLOOKUP($B156, Paste!$A$3:$H$933, 8, FALSE)</f>
        <v>CGY</v>
      </c>
      <c r="G156" s="71">
        <f>VLOOKUP($B156, Paste!$A$3:$H$933, 2, FALSE)</f>
        <v>34</v>
      </c>
      <c r="H156" s="71">
        <f>VLOOKUP($B156, Paste!$A$3:$H$933, 3, FALSE)</f>
        <v>3.4000000000000004</v>
      </c>
      <c r="I156" s="71">
        <f t="shared" si="5"/>
        <v>10.370000000000001</v>
      </c>
      <c r="J156" s="71">
        <f>VLOOKUP($B156, Paste!$A$3:$H$933, 4, FALSE)</f>
        <v>13.770000000000001</v>
      </c>
      <c r="K156" s="11">
        <f>VLOOKUP($B156, Paste!$AB$3:$AE$1033, 4, FALSE)</f>
        <v>34</v>
      </c>
      <c r="L156" s="11" t="str">
        <f>IF(ISERROR(VLOOKUP(B156, Paste!$N$3:$N$250, 1, FALSE)), "", VLOOKUP(B156, Paste!$N$3:$O$250, 2, FALSE))</f>
        <v/>
      </c>
      <c r="M156" s="27">
        <f>VLOOKUP($B156, Paste!$W$3:$Z$10064, IF($H$4="Cap Hit",3, IF($H$4="AAV", 4, 2)), FALSE)</f>
        <v>0.85</v>
      </c>
      <c r="N156" s="11" t="str">
        <f>IF(ISERROR(VLOOKUP(B156, Paste!$Q$3:$Q$245, 1, FALSE)), "", VLOOKUP(B156, Paste!$Q$3:$R$245, 2, FALSE))</f>
        <v/>
      </c>
      <c r="O156" s="18" t="str">
        <f>IF(VLOOKUP(B156, 'Points&amp;Potential'!$B$7:$O$1835, 14, FALSE)=0, "", VLOOKUP(B156, 'Points&amp;Potential'!$B$7:$O$1835, 14, FALSE))</f>
        <v/>
      </c>
      <c r="P156" s="7" t="str">
        <f>IF(ISERROR(VLOOKUP(B156, Paste!$T$3:$T$1045, 1, FALSE)), "", VLOOKUP(B156, Paste!$T$3:$U$1045, 2, FALSE))</f>
        <v>Y</v>
      </c>
    </row>
    <row r="157" spans="1:16">
      <c r="A157" s="11" t="str">
        <f t="shared" si="4"/>
        <v>CGY</v>
      </c>
      <c r="B157" s="10" t="s">
        <v>623</v>
      </c>
      <c r="C157" s="11" t="str">
        <f>VLOOKUP($B157, Paste!$A$3:$H$933, 6, FALSE)</f>
        <v>LW</v>
      </c>
      <c r="D157" s="11" t="s">
        <v>941</v>
      </c>
      <c r="E157" s="11"/>
      <c r="F157" s="11" t="str">
        <f>VLOOKUP($B157, Paste!$A$3:$H$933, 8, FALSE)</f>
        <v>CGY</v>
      </c>
      <c r="G157" s="71">
        <f>VLOOKUP($B157, Paste!$A$3:$H$933, 2, FALSE)</f>
        <v>59</v>
      </c>
      <c r="H157" s="71">
        <f>VLOOKUP($B157, Paste!$A$3:$H$933, 3, FALSE)</f>
        <v>7.08</v>
      </c>
      <c r="I157" s="71">
        <f t="shared" si="5"/>
        <v>6.308359895833334</v>
      </c>
      <c r="J157" s="71">
        <f>VLOOKUP($B157, Paste!$A$3:$H$933, 4, FALSE)</f>
        <v>13.388359895833334</v>
      </c>
      <c r="K157" s="11">
        <f>VLOOKUP($B157, Paste!$AB$3:$AE$1033, 4, FALSE)</f>
        <v>83</v>
      </c>
      <c r="L157" s="11" t="str">
        <f>IF(ISERROR(VLOOKUP(B157, Paste!$N$3:$N$250, 1, FALSE)), "", VLOOKUP(B157, Paste!$N$3:$O$250, 2, FALSE))</f>
        <v/>
      </c>
      <c r="M157" s="27">
        <f>VLOOKUP($B157, Paste!$W$3:$Z$10064, IF($H$4="Cap Hit",3, IF($H$4="AAV", 4, 2)), FALSE)</f>
        <v>0.88666599999999995</v>
      </c>
      <c r="N157" s="11" t="str">
        <f>IF(ISERROR(VLOOKUP(B157, Paste!$Q$3:$Q$245, 1, FALSE)), "", VLOOKUP(B157, Paste!$Q$3:$R$245, 2, FALSE))</f>
        <v>Y</v>
      </c>
      <c r="O157" s="18" t="str">
        <f>IF(VLOOKUP(B157, 'Points&amp;Potential'!$B$7:$O$1835, 14, FALSE)=0, "", VLOOKUP(B157, 'Points&amp;Potential'!$B$7:$O$1835, 14, FALSE))</f>
        <v/>
      </c>
      <c r="P157" s="7" t="str">
        <f>IF(ISERROR(VLOOKUP(B157, Paste!$T$3:$T$1045, 1, FALSE)), "", VLOOKUP(B157, Paste!$T$3:$U$1045, 2, FALSE))</f>
        <v>Y</v>
      </c>
    </row>
    <row r="158" spans="1:16">
      <c r="A158" s="11" t="str">
        <f t="shared" si="4"/>
        <v>CGY</v>
      </c>
      <c r="B158" s="67" t="s">
        <v>636</v>
      </c>
      <c r="C158" s="11" t="str">
        <f>VLOOKUP($B158, Paste!$A$3:$H$933, 6, FALSE)</f>
        <v>LD</v>
      </c>
      <c r="D158" s="11" t="s">
        <v>941</v>
      </c>
      <c r="E158" s="11"/>
      <c r="F158" s="11" t="str">
        <f>VLOOKUP($B158, Paste!$A$3:$H$933, 8, FALSE)</f>
        <v>CGY</v>
      </c>
      <c r="G158" s="71">
        <f>VLOOKUP($B158, Paste!$A$3:$H$933, 2, FALSE)</f>
        <v>70</v>
      </c>
      <c r="H158" s="71">
        <f>VLOOKUP($B158, Paste!$A$3:$H$933, 3, FALSE)</f>
        <v>3.7967836257309941</v>
      </c>
      <c r="I158" s="71">
        <f t="shared" si="5"/>
        <v>9.0201872076023388</v>
      </c>
      <c r="J158" s="71">
        <f>VLOOKUP($B158, Paste!$A$3:$H$933, 4, FALSE)</f>
        <v>12.816970833333333</v>
      </c>
      <c r="K158" s="11">
        <f>VLOOKUP($B158, Paste!$AB$3:$AE$1033, 4, FALSE)</f>
        <v>84</v>
      </c>
      <c r="L158" s="11" t="str">
        <f>IF(ISERROR(VLOOKUP(B158, Paste!$N$3:$N$250, 1, FALSE)), "", VLOOKUP(B158, Paste!$N$3:$O$250, 2, FALSE))</f>
        <v/>
      </c>
      <c r="M158" s="27">
        <f>VLOOKUP($B158, Paste!$W$3:$Z$10064, IF($H$4="Cap Hit",3, IF($H$4="AAV", 4, 2)), FALSE)</f>
        <v>0.8125</v>
      </c>
      <c r="N158" s="11" t="str">
        <f>IF(ISERROR(VLOOKUP(B158, Paste!$Q$3:$Q$245, 1, FALSE)), "", VLOOKUP(B158, Paste!$Q$3:$R$245, 2, FALSE))</f>
        <v/>
      </c>
      <c r="O158" s="18" t="str">
        <f>IF(VLOOKUP(B158, 'Points&amp;Potential'!$B$7:$O$1835, 14, FALSE)=0, "", VLOOKUP(B158, 'Points&amp;Potential'!$B$7:$O$1835, 14, FALSE))</f>
        <v/>
      </c>
      <c r="P158" s="7" t="str">
        <f>IF(ISERROR(VLOOKUP(B158, Paste!$T$3:$T$1045, 1, FALSE)), "", VLOOKUP(B158, Paste!$T$3:$U$1045, 2, FALSE))</f>
        <v/>
      </c>
    </row>
    <row r="159" spans="1:16">
      <c r="A159" s="11" t="str">
        <f t="shared" si="4"/>
        <v>CGY</v>
      </c>
      <c r="B159" s="10" t="s">
        <v>663</v>
      </c>
      <c r="C159" s="11" t="str">
        <f>VLOOKUP($B159, Paste!$A$3:$H$933, 6, FALSE)</f>
        <v>RD</v>
      </c>
      <c r="D159" s="11" t="s">
        <v>941</v>
      </c>
      <c r="E159" s="11"/>
      <c r="F159" s="11" t="str">
        <f>VLOOKUP($B159, Paste!$A$3:$H$933, 8, FALSE)</f>
        <v>CGY</v>
      </c>
      <c r="G159" s="71">
        <f>VLOOKUP($B159, Paste!$A$3:$H$933, 2, FALSE)</f>
        <v>36</v>
      </c>
      <c r="H159" s="71">
        <f>VLOOKUP($B159, Paste!$A$3:$H$933, 3, FALSE)</f>
        <v>3.3600000000000003</v>
      </c>
      <c r="I159" s="71">
        <f t="shared" si="5"/>
        <v>8.1223799999999997</v>
      </c>
      <c r="J159" s="71">
        <f>VLOOKUP($B159, Paste!$A$3:$H$933, 4, FALSE)</f>
        <v>11.482379999999999</v>
      </c>
      <c r="K159" s="11">
        <f>VLOOKUP($B159, Paste!$AB$3:$AE$1033, 4, FALSE)</f>
        <v>29</v>
      </c>
      <c r="L159" s="11" t="str">
        <f>IF(ISERROR(VLOOKUP(B159, Paste!$N$3:$N$250, 1, FALSE)), "", VLOOKUP(B159, Paste!$N$3:$O$250, 2, FALSE))</f>
        <v/>
      </c>
      <c r="M159" s="27">
        <f>VLOOKUP($B159, Paste!$W$3:$Z$10064, IF($H$4="Cap Hit",3, IF($H$4="AAV", 4, 2)), FALSE)</f>
        <v>0.85</v>
      </c>
      <c r="N159" s="11" t="str">
        <f>IF(ISERROR(VLOOKUP(B159, Paste!$Q$3:$Q$245, 1, FALSE)), "", VLOOKUP(B159, Paste!$Q$3:$R$245, 2, FALSE))</f>
        <v/>
      </c>
      <c r="O159" s="18" t="str">
        <f>IF(VLOOKUP(B159, 'Points&amp;Potential'!$B$7:$O$1835, 14, FALSE)=0, "", VLOOKUP(B159, 'Points&amp;Potential'!$B$7:$O$1835, 14, FALSE))</f>
        <v/>
      </c>
      <c r="P159" s="7" t="str">
        <f>IF(ISERROR(VLOOKUP(B159, Paste!$T$3:$T$1045, 1, FALSE)), "", VLOOKUP(B159, Paste!$T$3:$U$1045, 2, FALSE))</f>
        <v>Y</v>
      </c>
    </row>
    <row r="160" spans="1:16">
      <c r="A160" s="11" t="str">
        <f t="shared" si="4"/>
        <v>CGY</v>
      </c>
      <c r="B160" s="10" t="s">
        <v>671</v>
      </c>
      <c r="C160" s="11" t="str">
        <f>VLOOKUP($B160, Paste!$A$3:$H$933, 6, FALSE)</f>
        <v>C</v>
      </c>
      <c r="D160" s="11" t="s">
        <v>941</v>
      </c>
      <c r="E160" s="11"/>
      <c r="F160" s="11" t="str">
        <f>VLOOKUP($B160, Paste!$A$3:$H$933, 8, FALSE)</f>
        <v>CGY</v>
      </c>
      <c r="G160" s="71">
        <f>VLOOKUP($B160, Paste!$A$3:$H$933, 2, FALSE)</f>
        <v>67</v>
      </c>
      <c r="H160" s="71">
        <f>VLOOKUP($B160, Paste!$A$3:$H$933, 3, FALSE)</f>
        <v>7.5039999999999996</v>
      </c>
      <c r="I160" s="71">
        <f t="shared" si="5"/>
        <v>3.5845000000000002</v>
      </c>
      <c r="J160" s="71">
        <f>VLOOKUP($B160, Paste!$A$3:$H$933, 4, FALSE)</f>
        <v>11.0885</v>
      </c>
      <c r="K160" s="11">
        <f>VLOOKUP($B160, Paste!$AB$3:$AE$1033, 4, FALSE)</f>
        <v>54</v>
      </c>
      <c r="L160" s="11" t="str">
        <f>IF(ISERROR(VLOOKUP(B160, Paste!$N$3:$N$250, 1, FALSE)), "", VLOOKUP(B160, Paste!$N$3:$O$250, 2, FALSE))</f>
        <v/>
      </c>
      <c r="M160" s="27" t="e">
        <f>VLOOKUP($B160, Paste!$W$3:$Z$10064, IF($H$4="Cap Hit",3, IF($H$4="AAV", 4, 2)), FALSE)</f>
        <v>#N/A</v>
      </c>
      <c r="N160" s="11" t="str">
        <f>IF(ISERROR(VLOOKUP(B160, Paste!$Q$3:$Q$245, 1, FALSE)), "", VLOOKUP(B160, Paste!$Q$3:$R$245, 2, FALSE))</f>
        <v/>
      </c>
      <c r="O160" s="18" t="str">
        <f>IF(VLOOKUP(B160, 'Points&amp;Potential'!$B$7:$O$1835, 14, FALSE)=0, "", VLOOKUP(B160, 'Points&amp;Potential'!$B$7:$O$1835, 14, FALSE))</f>
        <v/>
      </c>
      <c r="P160" s="7" t="str">
        <f>IF(ISERROR(VLOOKUP(B160, Paste!$T$3:$T$1045, 1, FALSE)), "", VLOOKUP(B160, Paste!$T$3:$U$1045, 2, FALSE))</f>
        <v>Y</v>
      </c>
    </row>
    <row r="161" spans="1:16">
      <c r="A161" s="11" t="str">
        <f t="shared" si="4"/>
        <v>CGY</v>
      </c>
      <c r="B161" s="67" t="s">
        <v>679</v>
      </c>
      <c r="C161" s="11" t="str">
        <f>VLOOKUP($B161, Paste!$A$3:$H$933, 6, FALSE)</f>
        <v>RW</v>
      </c>
      <c r="D161" s="11" t="s">
        <v>941</v>
      </c>
      <c r="E161" s="11"/>
      <c r="F161" s="11" t="str">
        <f>VLOOKUP($B161, Paste!$A$3:$H$933, 8, FALSE)</f>
        <v>CGY</v>
      </c>
      <c r="G161" s="71">
        <f>VLOOKUP($B161, Paste!$A$3:$H$933, 2, FALSE)</f>
        <v>65</v>
      </c>
      <c r="H161" s="71">
        <f>VLOOKUP($B161, Paste!$A$3:$H$933, 3, FALSE)</f>
        <v>4.9085856345173102</v>
      </c>
      <c r="I161" s="71">
        <f t="shared" si="5"/>
        <v>5.7705487404826918</v>
      </c>
      <c r="J161" s="71">
        <f>VLOOKUP($B161, Paste!$A$3:$H$933, 4, FALSE)</f>
        <v>10.679134375000002</v>
      </c>
      <c r="K161" s="11">
        <f>VLOOKUP($B161, Paste!$AB$3:$AE$1033, 4, FALSE)</f>
        <v>72</v>
      </c>
      <c r="L161" s="11" t="str">
        <f>IF(ISERROR(VLOOKUP(B161, Paste!$N$3:$N$250, 1, FALSE)), "", VLOOKUP(B161, Paste!$N$3:$O$250, 2, FALSE))</f>
        <v/>
      </c>
      <c r="M161" s="27">
        <f>VLOOKUP($B161, Paste!$W$3:$Z$10064, IF($H$4="Cap Hit",3, IF($H$4="AAV", 4, 2)), FALSE)</f>
        <v>2.25</v>
      </c>
      <c r="N161" s="11"/>
      <c r="O161" s="18" t="str">
        <f>IF(VLOOKUP(B161, 'Points&amp;Potential'!$B$7:$O$1835, 14, FALSE)=0, "", VLOOKUP(B161, 'Points&amp;Potential'!$B$7:$O$1835, 14, FALSE))</f>
        <v/>
      </c>
      <c r="P161" s="7" t="str">
        <f>IF(ISERROR(VLOOKUP(B161, Paste!$T$3:$T$1045, 1, FALSE)), "", VLOOKUP(B161, Paste!$T$3:$U$1045, 2, FALSE))</f>
        <v/>
      </c>
    </row>
    <row r="162" spans="1:16">
      <c r="A162" s="11" t="str">
        <f t="shared" si="4"/>
        <v>CGY</v>
      </c>
      <c r="B162" s="67" t="s">
        <v>719</v>
      </c>
      <c r="C162" s="11" t="str">
        <f>VLOOKUP($B162, Paste!$A$3:$H$933, 6, FALSE)</f>
        <v>LW</v>
      </c>
      <c r="D162" s="11" t="s">
        <v>941</v>
      </c>
      <c r="E162" s="11"/>
      <c r="F162" s="11" t="str">
        <f>VLOOKUP($B162, Paste!$A$3:$H$933, 8, FALSE)</f>
        <v>CGY</v>
      </c>
      <c r="G162" s="71">
        <f>VLOOKUP($B162, Paste!$A$3:$H$933, 2, FALSE)</f>
        <v>51</v>
      </c>
      <c r="H162" s="71">
        <f>VLOOKUP($B162, Paste!$A$3:$H$933, 3, FALSE)</f>
        <v>4.090031897926635</v>
      </c>
      <c r="I162" s="71">
        <f t="shared" si="5"/>
        <v>4.8604681020733649</v>
      </c>
      <c r="J162" s="71">
        <f>VLOOKUP($B162, Paste!$A$3:$H$933, 4, FALSE)</f>
        <v>8.9504999999999999</v>
      </c>
      <c r="K162" s="11">
        <f>VLOOKUP($B162, Paste!$AB$3:$AE$1033, 4, FALSE)</f>
        <v>46</v>
      </c>
      <c r="L162" s="11" t="str">
        <f>IF(ISERROR(VLOOKUP(B162, Paste!$N$3:$N$250, 1, FALSE)), "", VLOOKUP(B162, Paste!$N$3:$O$250, 2, FALSE))</f>
        <v/>
      </c>
      <c r="M162" s="27" t="e">
        <f>VLOOKUP($B162, Paste!$W$3:$Z$10064, IF($H$4="Cap Hit",3, IF($H$4="AAV", 4, 2)), FALSE)</f>
        <v>#N/A</v>
      </c>
      <c r="N162" s="11" t="str">
        <f>IF(ISERROR(VLOOKUP(B162, Paste!$Q$3:$Q$245, 1, FALSE)), "", VLOOKUP(B162, Paste!$Q$3:$R$245, 2, FALSE))</f>
        <v/>
      </c>
      <c r="O162" s="18" t="str">
        <f>IF(VLOOKUP(B162, 'Points&amp;Potential'!$B$7:$O$1835, 14, FALSE)=0, "", VLOOKUP(B162, 'Points&amp;Potential'!$B$7:$O$1835, 14, FALSE))</f>
        <v/>
      </c>
      <c r="P162" s="7" t="str">
        <f>IF(ISERROR(VLOOKUP(B162, Paste!$T$3:$T$1045, 1, FALSE)), "", VLOOKUP(B162, Paste!$T$3:$U$1045, 2, FALSE))</f>
        <v/>
      </c>
    </row>
    <row r="163" spans="1:16">
      <c r="A163" s="11" t="str">
        <f t="shared" si="4"/>
        <v>CGY</v>
      </c>
      <c r="B163" s="67" t="s">
        <v>723</v>
      </c>
      <c r="C163" s="11" t="str">
        <f>VLOOKUP($B163, Paste!$A$3:$H$933, 6, FALSE)</f>
        <v>RD</v>
      </c>
      <c r="D163" s="11" t="s">
        <v>941</v>
      </c>
      <c r="E163" s="11"/>
      <c r="F163" s="11" t="str">
        <f>VLOOKUP($B163, Paste!$A$3:$H$933, 8, FALSE)</f>
        <v>CGY</v>
      </c>
      <c r="G163" s="71">
        <f>VLOOKUP($B163, Paste!$A$3:$H$933, 2, FALSE)</f>
        <v>57</v>
      </c>
      <c r="H163" s="71">
        <f>VLOOKUP($B163, Paste!$A$3:$H$933, 3, FALSE)</f>
        <v>1.8746655834707535</v>
      </c>
      <c r="I163" s="71">
        <f t="shared" si="5"/>
        <v>6.5268335831959137</v>
      </c>
      <c r="J163" s="71">
        <f>VLOOKUP($B163, Paste!$A$3:$H$933, 4, FALSE)</f>
        <v>8.4014991666666674</v>
      </c>
      <c r="K163" s="11">
        <f>VLOOKUP($B163, Paste!$AB$3:$AE$1033, 4, FALSE)</f>
        <v>40</v>
      </c>
      <c r="L163" s="11" t="str">
        <f>IF(ISERROR(VLOOKUP(B163, Paste!$N$3:$N$250, 1, FALSE)), "", VLOOKUP(B163, Paste!$N$3:$O$250, 2, FALSE))</f>
        <v/>
      </c>
      <c r="M163" s="27">
        <f>VLOOKUP($B163, Paste!$W$3:$Z$10064, IF($H$4="Cap Hit",3, IF($H$4="AAV", 4, 2)), FALSE)</f>
        <v>1.1875</v>
      </c>
      <c r="N163" s="11" t="str">
        <f>IF(ISERROR(VLOOKUP(B163, Paste!$Q$3:$Q$245, 1, FALSE)), "", VLOOKUP(B163, Paste!$Q$3:$R$245, 2, FALSE))</f>
        <v/>
      </c>
      <c r="O163" s="18" t="str">
        <f>IF(VLOOKUP(B163, 'Points&amp;Potential'!$B$7:$O$1835, 14, FALSE)=0, "", VLOOKUP(B163, 'Points&amp;Potential'!$B$7:$O$1835, 14, FALSE))</f>
        <v/>
      </c>
      <c r="P163" s="7" t="str">
        <f>IF(ISERROR(VLOOKUP(B163, Paste!$T$3:$T$1045, 1, FALSE)), "", VLOOKUP(B163, Paste!$T$3:$U$1045, 2, FALSE))</f>
        <v/>
      </c>
    </row>
    <row r="164" spans="1:16">
      <c r="A164" s="11" t="str">
        <f t="shared" si="4"/>
        <v>CGY</v>
      </c>
      <c r="B164" s="67" t="s">
        <v>784</v>
      </c>
      <c r="C164" s="11" t="str">
        <f>VLOOKUP($B164, Paste!$A$3:$H$933, 6, FALSE)</f>
        <v>LD</v>
      </c>
      <c r="D164" s="11" t="s">
        <v>941</v>
      </c>
      <c r="E164" s="11"/>
      <c r="F164" s="11" t="str">
        <f>VLOOKUP($B164, Paste!$A$3:$H$933, 8, FALSE)</f>
        <v>CGY</v>
      </c>
      <c r="G164" s="71">
        <f>VLOOKUP($B164, Paste!$A$3:$H$933, 2, FALSE)</f>
        <v>56.333333333333336</v>
      </c>
      <c r="H164" s="71">
        <f>VLOOKUP($B164, Paste!$A$3:$H$933, 3, FALSE)</f>
        <v>1.2343903810129493</v>
      </c>
      <c r="I164" s="71">
        <f t="shared" si="5"/>
        <v>3.8493303064870501</v>
      </c>
      <c r="J164" s="71">
        <f>VLOOKUP($B164, Paste!$A$3:$H$933, 4, FALSE)</f>
        <v>5.0837206874999996</v>
      </c>
      <c r="K164" s="11">
        <f>VLOOKUP($B164, Paste!$AB$3:$AE$1033, 4, FALSE)</f>
        <v>34</v>
      </c>
      <c r="L164" s="11" t="str">
        <f>IF(ISERROR(VLOOKUP(B164, Paste!$N$3:$N$250, 1, FALSE)), "", VLOOKUP(B164, Paste!$N$3:$O$250, 2, FALSE))</f>
        <v/>
      </c>
      <c r="M164" s="27">
        <f>VLOOKUP($B164, Paste!$W$3:$Z$10064, IF($H$4="Cap Hit",3, IF($H$4="AAV", 4, 2)), FALSE)</f>
        <v>1.75</v>
      </c>
      <c r="N164" s="11" t="str">
        <f>IF(ISERROR(VLOOKUP(B164, Paste!$Q$3:$Q$245, 1, FALSE)), "", VLOOKUP(B164, Paste!$Q$3:$R$245, 2, FALSE))</f>
        <v/>
      </c>
      <c r="O164" s="18" t="str">
        <f>IF(VLOOKUP(B164, 'Points&amp;Potential'!$B$7:$O$1835, 14, FALSE)=0, "", VLOOKUP(B164, 'Points&amp;Potential'!$B$7:$O$1835, 14, FALSE))</f>
        <v/>
      </c>
      <c r="P164" s="7" t="str">
        <f>IF(ISERROR(VLOOKUP(B164, Paste!$T$3:$T$1045, 1, FALSE)), "", VLOOKUP(B164, Paste!$T$3:$U$1045, 2, FALSE))</f>
        <v/>
      </c>
    </row>
    <row r="165" spans="1:16">
      <c r="A165" s="11" t="str">
        <f t="shared" si="4"/>
        <v>CGY</v>
      </c>
      <c r="B165" s="67" t="s">
        <v>787</v>
      </c>
      <c r="C165" s="11" t="str">
        <f>VLOOKUP($B165, Paste!$A$3:$H$933, 6, FALSE)</f>
        <v>LW</v>
      </c>
      <c r="D165" s="11" t="s">
        <v>941</v>
      </c>
      <c r="E165" s="11"/>
      <c r="F165" s="11" t="str">
        <f>VLOOKUP($B165, Paste!$A$3:$H$933, 8, FALSE)</f>
        <v>CGY</v>
      </c>
      <c r="G165" s="71">
        <f>VLOOKUP($B165, Paste!$A$3:$H$933, 2, FALSE)</f>
        <v>22</v>
      </c>
      <c r="H165" s="71">
        <f>VLOOKUP($B165, Paste!$A$3:$H$933, 3, FALSE)</f>
        <v>3</v>
      </c>
      <c r="I165" s="71">
        <f t="shared" si="5"/>
        <v>1.8962604166666663</v>
      </c>
      <c r="J165" s="71">
        <f>VLOOKUP($B165, Paste!$A$3:$H$933, 4, FALSE)</f>
        <v>4.8962604166666663</v>
      </c>
      <c r="K165" s="11">
        <f>VLOOKUP($B165, Paste!$AB$3:$AE$1033, 4, FALSE)</f>
        <v>20</v>
      </c>
      <c r="L165" s="11" t="str">
        <f>IF(ISERROR(VLOOKUP(B165, Paste!$N$3:$N$250, 1, FALSE)), "", VLOOKUP(B165, Paste!$N$3:$O$250, 2, FALSE))</f>
        <v/>
      </c>
      <c r="M165" s="27">
        <f>VLOOKUP($B165, Paste!$W$3:$Z$10064, IF($H$4="Cap Hit",3, IF($H$4="AAV", 4, 2)), FALSE)</f>
        <v>0.85</v>
      </c>
      <c r="N165" s="11" t="str">
        <f>IF(ISERROR(VLOOKUP(B165, Paste!$Q$3:$Q$245, 1, FALSE)), "", VLOOKUP(B165, Paste!$Q$3:$R$245, 2, FALSE))</f>
        <v/>
      </c>
      <c r="O165" s="18" t="str">
        <f>IF(VLOOKUP(B165, 'Points&amp;Potential'!$B$7:$O$1835, 14, FALSE)=0, "", VLOOKUP(B165, 'Points&amp;Potential'!$B$7:$O$1835, 14, FALSE))</f>
        <v/>
      </c>
      <c r="P165" s="7" t="str">
        <f>IF(ISERROR(VLOOKUP(B165, Paste!$T$3:$T$1045, 1, FALSE)), "", VLOOKUP(B165, Paste!$T$3:$U$1045, 2, FALSE))</f>
        <v/>
      </c>
    </row>
    <row r="166" spans="1:16">
      <c r="A166" s="11" t="str">
        <f t="shared" si="4"/>
        <v>CGY</v>
      </c>
      <c r="B166" s="67" t="s">
        <v>847</v>
      </c>
      <c r="C166" s="11" t="str">
        <f>VLOOKUP($B166, Paste!$A$3:$H$933, 6, FALSE)</f>
        <v>RW</v>
      </c>
      <c r="D166" s="11" t="s">
        <v>941</v>
      </c>
      <c r="E166" s="11"/>
      <c r="F166" s="11" t="str">
        <f>VLOOKUP($B166, Paste!$A$3:$H$933, 8, FALSE)</f>
        <v>CGY</v>
      </c>
      <c r="G166" s="71">
        <f>VLOOKUP($B166, Paste!$A$3:$H$933, 2, FALSE)</f>
        <v>13</v>
      </c>
      <c r="H166" s="71">
        <f>VLOOKUP($B166, Paste!$A$3:$H$933, 3, FALSE)</f>
        <v>0.5877083333333335</v>
      </c>
      <c r="I166" s="71">
        <f t="shared" si="5"/>
        <v>2.1507416666666668</v>
      </c>
      <c r="J166" s="71">
        <f>VLOOKUP($B166, Paste!$A$3:$H$933, 4, FALSE)</f>
        <v>2.7384500000000003</v>
      </c>
      <c r="K166" s="11">
        <f>VLOOKUP($B166, Paste!$AB$3:$AE$1033, 4, FALSE)</f>
        <v>16</v>
      </c>
      <c r="L166" s="11" t="str">
        <f>IF(ISERROR(VLOOKUP(B166, Paste!$N$3:$N$250, 1, FALSE)), "", VLOOKUP(B166, Paste!$N$3:$O$250, 2, FALSE))</f>
        <v/>
      </c>
      <c r="M166" s="27">
        <f>VLOOKUP($B166, Paste!$W$3:$Z$10064, IF($H$4="Cap Hit",3, IF($H$4="AAV", 4, 2)), FALSE)</f>
        <v>0.92333299999999996</v>
      </c>
      <c r="N166" s="11" t="str">
        <f>IF(ISERROR(VLOOKUP(B166, Paste!$Q$3:$Q$245, 1, FALSE)), "", VLOOKUP(B166, Paste!$Q$3:$R$245, 2, FALSE))</f>
        <v/>
      </c>
      <c r="O166" s="18" t="str">
        <f>IF(VLOOKUP(B166, 'Points&amp;Potential'!$B$7:$O$1835, 14, FALSE)=0, "", VLOOKUP(B166, 'Points&amp;Potential'!$B$7:$O$1835, 14, FALSE))</f>
        <v/>
      </c>
      <c r="P166" s="7" t="str">
        <f>IF(ISERROR(VLOOKUP(B166, Paste!$T$3:$T$1045, 1, FALSE)), "", VLOOKUP(B166, Paste!$T$3:$U$1045, 2, FALSE))</f>
        <v>Y</v>
      </c>
    </row>
    <row r="167" spans="1:16">
      <c r="A167" s="11" t="str">
        <f t="shared" si="4"/>
        <v>CGY</v>
      </c>
      <c r="B167" s="67" t="s">
        <v>849</v>
      </c>
      <c r="C167" s="11" t="str">
        <f>VLOOKUP($B167, Paste!$A$3:$H$933, 6, FALSE)</f>
        <v>LD</v>
      </c>
      <c r="D167" s="11" t="s">
        <v>941</v>
      </c>
      <c r="E167" s="11"/>
      <c r="F167" s="11" t="str">
        <f>VLOOKUP($B167, Paste!$A$3:$H$933, 8, FALSE)</f>
        <v>CGY</v>
      </c>
      <c r="G167" s="71">
        <f>VLOOKUP($B167, Paste!$A$3:$H$933, 2, FALSE)</f>
        <v>14</v>
      </c>
      <c r="H167" s="71">
        <f>VLOOKUP($B167, Paste!$A$3:$H$933, 3, FALSE)</f>
        <v>6.5333333333333337E-3</v>
      </c>
      <c r="I167" s="71">
        <f t="shared" si="5"/>
        <v>2.5169666666666668</v>
      </c>
      <c r="J167" s="71">
        <f>VLOOKUP($B167, Paste!$A$3:$H$933, 4, FALSE)</f>
        <v>2.5235000000000003</v>
      </c>
      <c r="K167" s="11">
        <f>VLOOKUP($B167, Paste!$AB$3:$AE$1033, 4, FALSE)</f>
        <v>7</v>
      </c>
      <c r="L167" s="11" t="str">
        <f>IF(ISERROR(VLOOKUP(B167, Paste!$N$3:$N$250, 1, FALSE)), "", VLOOKUP(B167, Paste!$N$3:$O$250, 2, FALSE))</f>
        <v/>
      </c>
      <c r="M167" s="27">
        <f>VLOOKUP($B167, Paste!$W$3:$Z$10064, IF($H$4="Cap Hit",3, IF($H$4="AAV", 4, 2)), FALSE)</f>
        <v>0.95</v>
      </c>
      <c r="N167" s="11" t="str">
        <f>IF(ISERROR(VLOOKUP(B167, Paste!$Q$3:$Q$245, 1, FALSE)), "", VLOOKUP(B167, Paste!$Q$3:$R$245, 2, FALSE))</f>
        <v/>
      </c>
      <c r="O167" s="18" t="str">
        <f>IF(VLOOKUP(B167, 'Points&amp;Potential'!$B$7:$O$1835, 14, FALSE)=0, "", VLOOKUP(B167, 'Points&amp;Potential'!$B$7:$O$1835, 14, FALSE))</f>
        <v/>
      </c>
      <c r="P167" s="7" t="str">
        <f>IF(ISERROR(VLOOKUP(B167, Paste!$T$3:$T$1045, 1, FALSE)), "", VLOOKUP(B167, Paste!$T$3:$U$1045, 2, FALSE))</f>
        <v>Y</v>
      </c>
    </row>
    <row r="168" spans="1:16">
      <c r="A168" s="11" t="str">
        <f t="shared" si="4"/>
        <v>CGY</v>
      </c>
      <c r="B168" s="67" t="s">
        <v>877</v>
      </c>
      <c r="C168" s="11" t="str">
        <f>VLOOKUP($B168, Paste!$A$3:$H$933, 6, FALSE)</f>
        <v>C</v>
      </c>
      <c r="D168" s="11" t="s">
        <v>941</v>
      </c>
      <c r="E168" s="11"/>
      <c r="F168" s="11" t="str">
        <f>VLOOKUP($B168, Paste!$A$3:$H$933, 8, FALSE)</f>
        <v>CGY</v>
      </c>
      <c r="G168" s="71">
        <f>VLOOKUP($B168, Paste!$A$3:$H$933, 2, FALSE)</f>
        <v>19</v>
      </c>
      <c r="H168" s="71">
        <f>VLOOKUP($B168, Paste!$A$3:$H$933, 3, FALSE)</f>
        <v>0.97093934911242608</v>
      </c>
      <c r="I168" s="71">
        <f t="shared" si="5"/>
        <v>0.80620849810979589</v>
      </c>
      <c r="J168" s="71">
        <f>VLOOKUP($B168, Paste!$A$3:$H$933, 4, FALSE)</f>
        <v>1.777147847222222</v>
      </c>
      <c r="K168" s="11">
        <f>VLOOKUP($B168, Paste!$AB$3:$AE$1033, 4, FALSE)</f>
        <v>17</v>
      </c>
      <c r="L168" s="11" t="str">
        <f>IF(ISERROR(VLOOKUP(B168, Paste!$N$3:$N$250, 1, FALSE)), "", VLOOKUP(B168, Paste!$N$3:$O$250, 2, FALSE))</f>
        <v/>
      </c>
      <c r="M168" s="27">
        <f>VLOOKUP($B168, Paste!$W$3:$Z$10064, IF($H$4="Cap Hit",3, IF($H$4="AAV", 4, 2)), FALSE)</f>
        <v>0.85</v>
      </c>
      <c r="N168" s="11" t="str">
        <f>IF(ISERROR(VLOOKUP(B168, Paste!$Q$3:$Q$245, 1, FALSE)), "", VLOOKUP(B168, Paste!$Q$3:$R$245, 2, FALSE))</f>
        <v/>
      </c>
      <c r="O168" s="18" t="str">
        <f>IF(VLOOKUP(B168, 'Points&amp;Potential'!$B$7:$O$1835, 14, FALSE)=0, "", VLOOKUP(B168, 'Points&amp;Potential'!$B$7:$O$1835, 14, FALSE))</f>
        <v/>
      </c>
      <c r="P168" s="7" t="str">
        <f>IF(ISERROR(VLOOKUP(B168, Paste!$T$3:$T$1045, 1, FALSE)), "", VLOOKUP(B168, Paste!$T$3:$U$1045, 2, FALSE))</f>
        <v/>
      </c>
    </row>
    <row r="169" spans="1:16">
      <c r="A169" s="11" t="str">
        <f t="shared" si="4"/>
        <v>CGY</v>
      </c>
      <c r="B169" s="67" t="s">
        <v>895</v>
      </c>
      <c r="C169" s="11" t="str">
        <f>VLOOKUP($B169, Paste!$A$3:$H$933, 6, FALSE)</f>
        <v>LW</v>
      </c>
      <c r="D169" s="11" t="s">
        <v>941</v>
      </c>
      <c r="E169" s="11"/>
      <c r="F169" s="11" t="str">
        <f>VLOOKUP($B169, Paste!$A$3:$H$933, 8, FALSE)</f>
        <v>CGY</v>
      </c>
      <c r="G169" s="71">
        <f>VLOOKUP($B169, Paste!$A$3:$H$933, 2, FALSE)</f>
        <v>8</v>
      </c>
      <c r="H169" s="71">
        <f>VLOOKUP($B169, Paste!$A$3:$H$933, 3, FALSE)</f>
        <v>0.25137777777777781</v>
      </c>
      <c r="I169" s="71">
        <f t="shared" si="5"/>
        <v>1.2052888888888891</v>
      </c>
      <c r="J169" s="71">
        <f>VLOOKUP($B169, Paste!$A$3:$H$933, 4, FALSE)</f>
        <v>1.4566666666666668</v>
      </c>
      <c r="K169" s="11">
        <f>VLOOKUP($B169, Paste!$AB$3:$AE$1033, 4, FALSE)</f>
        <v>6</v>
      </c>
      <c r="L169" s="11" t="str">
        <f>IF(ISERROR(VLOOKUP(B169, Paste!$N$3:$N$250, 1, FALSE)), "", VLOOKUP(B169, Paste!$N$3:$O$250, 2, FALSE))</f>
        <v/>
      </c>
      <c r="M169" s="27">
        <f>VLOOKUP($B169, Paste!$W$3:$Z$10064, IF($H$4="Cap Hit",3, IF($H$4="AAV", 4, 2)), FALSE)</f>
        <v>0.85</v>
      </c>
      <c r="N169" s="11" t="str">
        <f>IF(ISERROR(VLOOKUP(B169, Paste!$Q$3:$Q$245, 1, FALSE)), "", VLOOKUP(B169, Paste!$Q$3:$R$245, 2, FALSE))</f>
        <v/>
      </c>
      <c r="O169" s="18" t="str">
        <f>IF(VLOOKUP(B169, 'Points&amp;Potential'!$B$7:$O$1835, 14, FALSE)=0, "", VLOOKUP(B169, 'Points&amp;Potential'!$B$7:$O$1835, 14, FALSE))</f>
        <v/>
      </c>
      <c r="P169" s="7" t="str">
        <f>IF(ISERROR(VLOOKUP(B169, Paste!$T$3:$T$1045, 1, FALSE)), "", VLOOKUP(B169, Paste!$T$3:$U$1045, 2, FALSE))</f>
        <v>Y</v>
      </c>
    </row>
    <row r="170" spans="1:16">
      <c r="A170" s="11" t="str">
        <f t="shared" si="4"/>
        <v>CHI</v>
      </c>
      <c r="B170" s="67" t="s">
        <v>60</v>
      </c>
      <c r="C170" s="11" t="str">
        <f>VLOOKUP($B170, Paste!$A$3:$H$933, 6, FALSE)</f>
        <v>C</v>
      </c>
      <c r="D170" s="11" t="s">
        <v>942</v>
      </c>
      <c r="E170" s="11">
        <v>1</v>
      </c>
      <c r="F170" s="11" t="str">
        <f>VLOOKUP($B170, Paste!$A$3:$H$933, 8, FALSE)</f>
        <v>CHI</v>
      </c>
      <c r="G170" s="71">
        <f>VLOOKUP($B170, Paste!$A$3:$H$933, 2, FALSE)</f>
        <v>67</v>
      </c>
      <c r="H170" s="71">
        <f>VLOOKUP($B170, Paste!$A$3:$H$933, 3, FALSE)</f>
        <v>29.48</v>
      </c>
      <c r="I170" s="71">
        <f t="shared" si="5"/>
        <v>55.253018463194451</v>
      </c>
      <c r="J170" s="71">
        <f>VLOOKUP($B170, Paste!$A$3:$H$933, 4, FALSE)</f>
        <v>84.733018463194455</v>
      </c>
      <c r="K170" s="11">
        <f>VLOOKUP($B170, Paste!$AB$3:$AE$1033, 4, FALSE)</f>
        <v>228</v>
      </c>
      <c r="L170" s="11">
        <f>IF(ISERROR(VLOOKUP(B170, Paste!$N$3:$N$250, 1, FALSE)), "", VLOOKUP(B170, Paste!$N$3:$O$250, 2, FALSE))</f>
        <v>115</v>
      </c>
      <c r="M170" s="27">
        <f>VLOOKUP($B170, Paste!$W$3:$Z$10064, IF($H$4="Cap Hit",3, IF($H$4="AAV", 4, 2)), FALSE)</f>
        <v>15</v>
      </c>
      <c r="N170" s="11" t="str">
        <f>IF(ISERROR(VLOOKUP(B170, Paste!$Q$3:$Q$245, 1, FALSE)), "", VLOOKUP(B170, Paste!$Q$3:$R$245, 2, FALSE))</f>
        <v>Y</v>
      </c>
      <c r="O170" s="18" t="str">
        <f>IF(VLOOKUP(B170, 'Points&amp;Potential'!$B$7:$O$1835, 14, FALSE)=0, "", VLOOKUP(B170, 'Points&amp;Potential'!$B$7:$O$1835, 14, FALSE))</f>
        <v/>
      </c>
      <c r="P170" s="7" t="str">
        <f>IF(ISERROR(VLOOKUP(B170, Paste!$T$3:$T$1045, 1, FALSE)), "", VLOOKUP(B170, Paste!$T$3:$U$1045, 2, FALSE))</f>
        <v/>
      </c>
    </row>
    <row r="171" spans="1:16">
      <c r="A171" s="11" t="str">
        <f t="shared" si="4"/>
        <v>CHI</v>
      </c>
      <c r="B171" s="67" t="s">
        <v>111</v>
      </c>
      <c r="C171" s="11" t="str">
        <f>VLOOKUP($B171, Paste!$A$3:$H$933, 6, FALSE)</f>
        <v>C</v>
      </c>
      <c r="D171" s="11" t="s">
        <v>942</v>
      </c>
      <c r="E171" s="11">
        <v>1</v>
      </c>
      <c r="F171" s="11" t="str">
        <f>VLOOKUP($B171, Paste!$A$3:$H$933, 8, FALSE)</f>
        <v>CHI</v>
      </c>
      <c r="G171" s="71">
        <f>VLOOKUP($B171, Paste!$A$3:$H$933, 2, FALSE)</f>
        <v>82</v>
      </c>
      <c r="H171" s="71">
        <f>VLOOKUP($B171, Paste!$A$3:$H$933, 3, FALSE)</f>
        <v>23.284962962962958</v>
      </c>
      <c r="I171" s="71">
        <f t="shared" si="5"/>
        <v>42.147385474537053</v>
      </c>
      <c r="J171" s="71">
        <f>VLOOKUP($B171, Paste!$A$3:$H$933, 4, FALSE)</f>
        <v>65.432348437500011</v>
      </c>
      <c r="K171" s="11">
        <f>VLOOKUP($B171, Paste!$AB$3:$AE$1033, 4, FALSE)</f>
        <v>221</v>
      </c>
      <c r="L171" s="11" t="str">
        <f>IF(ISERROR(VLOOKUP(B171, Paste!$N$3:$N$250, 1, FALSE)), "", VLOOKUP(B171, Paste!$N$3:$O$250, 2, FALSE))</f>
        <v/>
      </c>
      <c r="M171" s="27">
        <f>VLOOKUP($B171, Paste!$W$3:$Z$10064, IF($H$4="Cap Hit",3, IF($H$4="AAV", 4, 2)), FALSE)</f>
        <v>0.97499999999999998</v>
      </c>
      <c r="N171" s="11" t="str">
        <f>IF(ISERROR(VLOOKUP(B171, Paste!$Q$3:$Q$245, 1, FALSE)), "", VLOOKUP(B171, Paste!$Q$3:$R$245, 2, FALSE))</f>
        <v/>
      </c>
      <c r="O171" s="18" t="str">
        <f>IF(VLOOKUP(B171, 'Points&amp;Potential'!$B$7:$O$1835, 14, FALSE)=0, "", VLOOKUP(B171, 'Points&amp;Potential'!$B$7:$O$1835, 14, FALSE))</f>
        <v/>
      </c>
      <c r="P171" s="7" t="str">
        <f>IF(ISERROR(VLOOKUP(B171, Paste!$T$3:$T$1045, 1, FALSE)), "", VLOOKUP(B171, Paste!$T$3:$U$1045, 2, FALSE))</f>
        <v>Y</v>
      </c>
    </row>
    <row r="172" spans="1:16">
      <c r="A172" s="11" t="str">
        <f t="shared" si="4"/>
        <v>CHI</v>
      </c>
      <c r="B172" s="67" t="s">
        <v>172</v>
      </c>
      <c r="C172" s="11" t="str">
        <f>VLOOKUP($B172, Paste!$A$3:$H$933, 6, FALSE)</f>
        <v>RW</v>
      </c>
      <c r="D172" s="11" t="s">
        <v>942</v>
      </c>
      <c r="E172" s="11">
        <v>1</v>
      </c>
      <c r="F172" s="11" t="str">
        <f>VLOOKUP($B172, Paste!$A$3:$H$933, 8, FALSE)</f>
        <v>CHI</v>
      </c>
      <c r="G172" s="71">
        <f>VLOOKUP($B172, Paste!$A$3:$H$933, 2, FALSE)</f>
        <v>82.333333333333329</v>
      </c>
      <c r="H172" s="71">
        <f>VLOOKUP($B172, Paste!$A$3:$H$933, 3, FALSE)</f>
        <v>32.93333333333333</v>
      </c>
      <c r="I172" s="71">
        <f t="shared" si="5"/>
        <v>21.682920729166668</v>
      </c>
      <c r="J172" s="71">
        <f>VLOOKUP($B172, Paste!$A$3:$H$933, 4, FALSE)</f>
        <v>54.616254062499998</v>
      </c>
      <c r="K172" s="11">
        <f>VLOOKUP($B172, Paste!$AB$3:$AE$1033, 4, FALSE)</f>
        <v>173</v>
      </c>
      <c r="L172" s="11" t="str">
        <f>IF(ISERROR(VLOOKUP(B172, Paste!$N$3:$N$250, 1, FALSE)), "", VLOOKUP(B172, Paste!$N$3:$O$250, 2, FALSE))</f>
        <v/>
      </c>
      <c r="M172" s="27">
        <f>VLOOKUP($B172, Paste!$W$3:$Z$10064, IF($H$4="Cap Hit",3, IF($H$4="AAV", 4, 2)), FALSE)</f>
        <v>5.5</v>
      </c>
      <c r="N172" s="11" t="str">
        <f>IF(ISERROR(VLOOKUP(B172, Paste!$Q$3:$Q$245, 1, FALSE)), "", VLOOKUP(B172, Paste!$Q$3:$R$245, 2, FALSE))</f>
        <v/>
      </c>
      <c r="O172" s="18" t="str">
        <f>IF(VLOOKUP(B172, 'Points&amp;Potential'!$B$7:$O$1835, 14, FALSE)=0, "", VLOOKUP(B172, 'Points&amp;Potential'!$B$7:$O$1835, 14, FALSE))</f>
        <v/>
      </c>
      <c r="P172" s="7" t="str">
        <f>IF(ISERROR(VLOOKUP(B172, Paste!$T$3:$T$1045, 1, FALSE)), "", VLOOKUP(B172, Paste!$T$3:$U$1045, 2, FALSE))</f>
        <v/>
      </c>
    </row>
    <row r="173" spans="1:16">
      <c r="A173" s="11" t="str">
        <f t="shared" si="4"/>
        <v>CHI</v>
      </c>
      <c r="B173" s="67" t="s">
        <v>166</v>
      </c>
      <c r="C173" s="11" t="str">
        <f>VLOOKUP($B173, Paste!$A$3:$H$933, 6, FALSE)</f>
        <v>LW</v>
      </c>
      <c r="D173" s="11" t="s">
        <v>942</v>
      </c>
      <c r="E173" s="11">
        <v>1</v>
      </c>
      <c r="F173" s="11" t="str">
        <f>VLOOKUP($B173, Paste!$A$3:$H$933, 8, FALSE)</f>
        <v>CHI</v>
      </c>
      <c r="G173" s="71">
        <f>VLOOKUP($B173, Paste!$A$3:$H$933, 2, FALSE)</f>
        <v>82.333333333333329</v>
      </c>
      <c r="H173" s="71">
        <f>VLOOKUP($B173, Paste!$A$3:$H$933, 3, FALSE)</f>
        <v>26.226353205832584</v>
      </c>
      <c r="I173" s="71">
        <f t="shared" si="5"/>
        <v>29.162302363273088</v>
      </c>
      <c r="J173" s="71">
        <f>VLOOKUP($B173, Paste!$A$3:$H$933, 4, FALSE)</f>
        <v>55.388655569105673</v>
      </c>
      <c r="K173" s="11">
        <f>VLOOKUP($B173, Paste!$AB$3:$AE$1033, 4, FALSE)</f>
        <v>173</v>
      </c>
      <c r="L173" s="11">
        <f>IF(ISERROR(VLOOKUP(B173, Paste!$N$3:$N$250, 1, FALSE)), "", VLOOKUP(B173, Paste!$N$3:$O$250, 2, FALSE))</f>
        <v>65</v>
      </c>
      <c r="M173" s="27">
        <f>VLOOKUP($B173, Paste!$W$3:$Z$10064, IF($H$4="Cap Hit",3, IF($H$4="AAV", 4, 2)), FALSE)</f>
        <v>1.075</v>
      </c>
      <c r="N173" s="11" t="str">
        <f>IF(ISERROR(VLOOKUP(B173, Paste!$Q$3:$Q$245, 1, FALSE)), "", VLOOKUP(B173, Paste!$Q$3:$R$245, 2, FALSE))</f>
        <v/>
      </c>
      <c r="O173" s="18" t="str">
        <f>IF(VLOOKUP(B173, 'Points&amp;Potential'!$B$7:$O$1835, 14, FALSE)=0, "", VLOOKUP(B173, 'Points&amp;Potential'!$B$7:$O$1835, 14, FALSE))</f>
        <v/>
      </c>
      <c r="P173" s="7" t="str">
        <f>IF(ISERROR(VLOOKUP(B173, Paste!$T$3:$T$1045, 1, FALSE)), "", VLOOKUP(B173, Paste!$T$3:$U$1045, 2, FALSE))</f>
        <v>Y</v>
      </c>
    </row>
    <row r="174" spans="1:16">
      <c r="A174" s="11" t="str">
        <f t="shared" si="4"/>
        <v>CHI</v>
      </c>
      <c r="B174" s="67" t="s">
        <v>184</v>
      </c>
      <c r="C174" s="11" t="str">
        <f>VLOOKUP($B174, Paste!$A$3:$H$933, 6, FALSE)</f>
        <v>LD</v>
      </c>
      <c r="D174" s="11" t="s">
        <v>942</v>
      </c>
      <c r="E174" s="11">
        <v>1</v>
      </c>
      <c r="F174" s="11" t="str">
        <f>VLOOKUP($B174, Paste!$A$3:$H$933, 8, FALSE)</f>
        <v>CHI</v>
      </c>
      <c r="G174" s="71">
        <f>VLOOKUP($B174, Paste!$A$3:$H$933, 2, FALSE)</f>
        <v>83</v>
      </c>
      <c r="H174" s="71">
        <f>VLOOKUP($B174, Paste!$A$3:$H$933, 3, FALSE)</f>
        <v>10.496963105812773</v>
      </c>
      <c r="I174" s="71">
        <f t="shared" si="5"/>
        <v>42.497672310853886</v>
      </c>
      <c r="J174" s="71">
        <f>VLOOKUP($B174, Paste!$A$3:$H$933, 4, FALSE)</f>
        <v>52.994635416666661</v>
      </c>
      <c r="K174" s="11">
        <f>VLOOKUP($B174, Paste!$AB$3:$AE$1033, 4, FALSE)</f>
        <v>125</v>
      </c>
      <c r="L174" s="11">
        <f>IF(ISERROR(VLOOKUP(B174, Paste!$N$3:$N$250, 1, FALSE)), "", VLOOKUP(B174, Paste!$N$3:$O$250, 2, FALSE))</f>
        <v>60</v>
      </c>
      <c r="M174" s="27">
        <f>VLOOKUP($B174, Paste!$W$3:$Z$10064, IF($H$4="Cap Hit",3, IF($H$4="AAV", 4, 2)), FALSE)</f>
        <v>6.25</v>
      </c>
      <c r="N174" s="11" t="str">
        <f>IF(ISERROR(VLOOKUP(B174, Paste!$Q$3:$Q$245, 1, FALSE)), "", VLOOKUP(B174, Paste!$Q$3:$R$245, 2, FALSE))</f>
        <v/>
      </c>
      <c r="O174" s="18" t="str">
        <f>IF(VLOOKUP(B174, 'Points&amp;Potential'!$B$7:$O$1835, 14, FALSE)=0, "", VLOOKUP(B174, 'Points&amp;Potential'!$B$7:$O$1835, 14, FALSE))</f>
        <v/>
      </c>
      <c r="P174" s="7" t="str">
        <f>IF(ISERROR(VLOOKUP(B174, Paste!$T$3:$T$1045, 1, FALSE)), "", VLOOKUP(B174, Paste!$T$3:$U$1045, 2, FALSE))</f>
        <v/>
      </c>
    </row>
    <row r="175" spans="1:16">
      <c r="A175" s="11" t="str">
        <f t="shared" si="4"/>
        <v>CHI</v>
      </c>
      <c r="B175" s="67" t="s">
        <v>212</v>
      </c>
      <c r="C175" s="11" t="str">
        <f>VLOOKUP($B175, Paste!$A$3:$H$933, 6, FALSE)</f>
        <v>C</v>
      </c>
      <c r="D175" s="11" t="s">
        <v>942</v>
      </c>
      <c r="E175" s="11">
        <v>2</v>
      </c>
      <c r="F175" s="11" t="str">
        <f>VLOOKUP($B175, Paste!$A$3:$H$933, 8, FALSE)</f>
        <v>CHI</v>
      </c>
      <c r="G175" s="71">
        <f>VLOOKUP($B175, Paste!$A$3:$H$933, 2, FALSE)</f>
        <v>72</v>
      </c>
      <c r="H175" s="71">
        <f>VLOOKUP($B175, Paste!$A$3:$H$933, 3, FALSE)</f>
        <v>20.160000000000004</v>
      </c>
      <c r="I175" s="71">
        <f t="shared" si="5"/>
        <v>26.776331749999983</v>
      </c>
      <c r="J175" s="71">
        <f>VLOOKUP($B175, Paste!$A$3:$H$933, 4, FALSE)</f>
        <v>46.936331749999987</v>
      </c>
      <c r="K175" s="11">
        <f>VLOOKUP($B175, Paste!$AB$3:$AE$1033, 4, FALSE)</f>
        <v>158</v>
      </c>
      <c r="L175" s="11" t="str">
        <f>IF(ISERROR(VLOOKUP(B175, Paste!$N$3:$N$250, 1, FALSE)), "", VLOOKUP(B175, Paste!$N$3:$O$250, 2, FALSE))</f>
        <v/>
      </c>
      <c r="M175" s="27">
        <f>VLOOKUP($B175, Paste!$W$3:$Z$10064, IF($H$4="Cap Hit",3, IF($H$4="AAV", 4, 2)), FALSE)</f>
        <v>6.5999910000000002</v>
      </c>
      <c r="N175" s="11" t="str">
        <f>IF(ISERROR(VLOOKUP(B175, Paste!$Q$3:$Q$245, 1, FALSE)), "", VLOOKUP(B175, Paste!$Q$3:$R$245, 2, FALSE))</f>
        <v>Y</v>
      </c>
      <c r="O175" s="18" t="str">
        <f>IF(VLOOKUP(B175, 'Points&amp;Potential'!$B$7:$O$1835, 14, FALSE)=0, "", VLOOKUP(B175, 'Points&amp;Potential'!$B$7:$O$1835, 14, FALSE))</f>
        <v/>
      </c>
      <c r="P175" s="7" t="str">
        <f>IF(ISERROR(VLOOKUP(B175, Paste!$T$3:$T$1045, 1, FALSE)), "", VLOOKUP(B175, Paste!$T$3:$U$1045, 2, FALSE))</f>
        <v/>
      </c>
    </row>
    <row r="176" spans="1:16">
      <c r="A176" s="11" t="str">
        <f t="shared" si="4"/>
        <v>CHI</v>
      </c>
      <c r="B176" s="67" t="s">
        <v>217</v>
      </c>
      <c r="C176" s="11" t="str">
        <f>VLOOKUP($B176, Paste!$A$3:$H$933, 6, FALSE)</f>
        <v>LW</v>
      </c>
      <c r="D176" s="11" t="s">
        <v>942</v>
      </c>
      <c r="E176" s="11">
        <v>2</v>
      </c>
      <c r="F176" s="11" t="str">
        <f>VLOOKUP($B176, Paste!$A$3:$H$933, 8, FALSE)</f>
        <v>CHI</v>
      </c>
      <c r="G176" s="71">
        <f>VLOOKUP($B176, Paste!$A$3:$H$933, 2, FALSE)</f>
        <v>79.666666666666671</v>
      </c>
      <c r="H176" s="71">
        <f>VLOOKUP($B176, Paste!$A$3:$H$933, 3, FALSE)</f>
        <v>16.86964399844042</v>
      </c>
      <c r="I176" s="71">
        <f t="shared" si="5"/>
        <v>29.77721087655959</v>
      </c>
      <c r="J176" s="71">
        <f>VLOOKUP($B176, Paste!$A$3:$H$933, 4, FALSE)</f>
        <v>46.64685487500001</v>
      </c>
      <c r="K176" s="11">
        <f>VLOOKUP($B176, Paste!$AB$3:$AE$1033, 4, FALSE)</f>
        <v>112</v>
      </c>
      <c r="L176" s="11" t="str">
        <f>IF(ISERROR(VLOOKUP(B176, Paste!$N$3:$N$250, 1, FALSE)), "", VLOOKUP(B176, Paste!$N$3:$O$250, 2, FALSE))</f>
        <v/>
      </c>
      <c r="M176" s="27">
        <f>VLOOKUP($B176, Paste!$W$3:$Z$10064, IF($H$4="Cap Hit",3, IF($H$4="AAV", 4, 2)), FALSE)</f>
        <v>5.4</v>
      </c>
      <c r="N176" s="11" t="str">
        <f>IF(ISERROR(VLOOKUP(B176, Paste!$Q$3:$Q$245, 1, FALSE)), "", VLOOKUP(B176, Paste!$Q$3:$R$245, 2, FALSE))</f>
        <v/>
      </c>
      <c r="O176" s="18" t="str">
        <f>IF(VLOOKUP(B176, 'Points&amp;Potential'!$B$7:$O$1835, 14, FALSE)=0, "", VLOOKUP(B176, 'Points&amp;Potential'!$B$7:$O$1835, 14, FALSE))</f>
        <v/>
      </c>
      <c r="P176" s="7" t="str">
        <f>IF(ISERROR(VLOOKUP(B176, Paste!$T$3:$T$1045, 1, FALSE)), "", VLOOKUP(B176, Paste!$T$3:$U$1045, 2, FALSE))</f>
        <v/>
      </c>
    </row>
    <row r="177" spans="1:16">
      <c r="A177" s="11" t="str">
        <f t="shared" si="4"/>
        <v>CHI</v>
      </c>
      <c r="B177" s="67" t="s">
        <v>304</v>
      </c>
      <c r="C177" s="11" t="str">
        <f>VLOOKUP($B177, Paste!$A$3:$H$933, 6, FALSE)</f>
        <v>LW</v>
      </c>
      <c r="D177" s="11" t="s">
        <v>942</v>
      </c>
      <c r="E177" s="11">
        <v>2</v>
      </c>
      <c r="F177" s="11" t="str">
        <f>VLOOKUP($B177, Paste!$A$3:$H$933, 8, FALSE)</f>
        <v>CHI</v>
      </c>
      <c r="G177" s="71">
        <f>VLOOKUP($B177, Paste!$A$3:$H$933, 2, FALSE)</f>
        <v>82</v>
      </c>
      <c r="H177" s="71">
        <f>VLOOKUP($B177, Paste!$A$3:$H$933, 3, FALSE)</f>
        <v>18.602421319159216</v>
      </c>
      <c r="I177" s="71">
        <f t="shared" si="5"/>
        <v>17.176659180840783</v>
      </c>
      <c r="J177" s="71">
        <f>VLOOKUP($B177, Paste!$A$3:$H$933, 4, FALSE)</f>
        <v>35.779080499999999</v>
      </c>
      <c r="K177" s="11">
        <f>VLOOKUP($B177, Paste!$AB$3:$AE$1033, 4, FALSE)</f>
        <v>139</v>
      </c>
      <c r="L177" s="11" t="str">
        <f>IF(ISERROR(VLOOKUP(B177, Paste!$N$3:$N$250, 1, FALSE)), "", VLOOKUP(B177, Paste!$N$3:$O$250, 2, FALSE))</f>
        <v/>
      </c>
      <c r="M177" s="27">
        <f>VLOOKUP($B177, Paste!$W$3:$Z$10064, IF($H$4="Cap Hit",3, IF($H$4="AAV", 4, 2)), FALSE)</f>
        <v>4</v>
      </c>
      <c r="N177" s="11" t="str">
        <f>IF(ISERROR(VLOOKUP(B177, Paste!$Q$3:$Q$245, 1, FALSE)), "", VLOOKUP(B177, Paste!$Q$3:$R$245, 2, FALSE))</f>
        <v/>
      </c>
      <c r="O177" s="18" t="str">
        <f>IF(VLOOKUP(B177, 'Points&amp;Potential'!$B$7:$O$1835, 14, FALSE)=0, "", VLOOKUP(B177, 'Points&amp;Potential'!$B$7:$O$1835, 14, FALSE))</f>
        <v/>
      </c>
      <c r="P177" s="7" t="str">
        <f>IF(ISERROR(VLOOKUP(B177, Paste!$T$3:$T$1045, 1, FALSE)), "", VLOOKUP(B177, Paste!$T$3:$U$1045, 2, FALSE))</f>
        <v/>
      </c>
    </row>
    <row r="178" spans="1:16">
      <c r="A178" s="11" t="str">
        <f t="shared" si="4"/>
        <v>CHI</v>
      </c>
      <c r="B178" s="67" t="s">
        <v>354</v>
      </c>
      <c r="C178" s="11" t="str">
        <f>VLOOKUP($B178, Paste!$A$3:$H$933, 6, FALSE)</f>
        <v>RW</v>
      </c>
      <c r="D178" s="11" t="s">
        <v>942</v>
      </c>
      <c r="E178" s="11">
        <v>2</v>
      </c>
      <c r="F178" s="11" t="str">
        <f>VLOOKUP($B178, Paste!$A$3:$H$933, 8, FALSE)</f>
        <v>CHI</v>
      </c>
      <c r="G178" s="71">
        <f>VLOOKUP($B178, Paste!$A$3:$H$933, 2, FALSE)</f>
        <v>78</v>
      </c>
      <c r="H178" s="71">
        <f>VLOOKUP($B178, Paste!$A$3:$H$933, 3, FALSE)</f>
        <v>17.16</v>
      </c>
      <c r="I178" s="71">
        <f t="shared" si="5"/>
        <v>14.604560208333325</v>
      </c>
      <c r="J178" s="71">
        <f>VLOOKUP($B178, Paste!$A$3:$H$933, 4, FALSE)</f>
        <v>31.764560208333325</v>
      </c>
      <c r="K178" s="11">
        <f>VLOOKUP($B178, Paste!$AB$3:$AE$1033, 4, FALSE)</f>
        <v>117</v>
      </c>
      <c r="L178" s="11">
        <f>IF(ISERROR(VLOOKUP(B178, Paste!$N$3:$N$250, 1, FALSE)), "", VLOOKUP(B178, Paste!$N$3:$O$250, 2, FALSE))</f>
        <v>50</v>
      </c>
      <c r="M178" s="27">
        <f>VLOOKUP($B178, Paste!$W$3:$Z$10064, IF($H$4="Cap Hit",3, IF($H$4="AAV", 4, 2)), FALSE)</f>
        <v>0.86499999999999999</v>
      </c>
      <c r="N178" s="11" t="str">
        <f>IF(ISERROR(VLOOKUP(B178, Paste!$Q$3:$Q$245, 1, FALSE)), "", VLOOKUP(B178, Paste!$Q$3:$R$245, 2, FALSE))</f>
        <v/>
      </c>
      <c r="O178" s="18" t="str">
        <f>IF(VLOOKUP(B178, 'Points&amp;Potential'!$B$7:$O$1835, 14, FALSE)=0, "", VLOOKUP(B178, 'Points&amp;Potential'!$B$7:$O$1835, 14, FALSE))</f>
        <v/>
      </c>
      <c r="P178" s="7" t="str">
        <f>IF(ISERROR(VLOOKUP(B178, Paste!$T$3:$T$1045, 1, FALSE)), "", VLOOKUP(B178, Paste!$T$3:$U$1045, 2, FALSE))</f>
        <v/>
      </c>
    </row>
    <row r="179" spans="1:16">
      <c r="A179" s="11" t="str">
        <f t="shared" si="4"/>
        <v>CHI</v>
      </c>
      <c r="B179" s="67" t="s">
        <v>337</v>
      </c>
      <c r="C179" s="11" t="str">
        <f>VLOOKUP($B179, Paste!$A$3:$H$933, 6, FALSE)</f>
        <v>LW</v>
      </c>
      <c r="D179" s="11" t="s">
        <v>942</v>
      </c>
      <c r="E179" s="11"/>
      <c r="F179" s="11" t="str">
        <f>VLOOKUP($B179, Paste!$A$3:$H$933, 8, FALSE)</f>
        <v>CHI</v>
      </c>
      <c r="G179" s="71">
        <f>VLOOKUP($B179, Paste!$A$3:$H$933, 2, FALSE)</f>
        <v>76</v>
      </c>
      <c r="H179" s="71">
        <f>VLOOKUP($B179, Paste!$A$3:$H$933, 3, FALSE)</f>
        <v>11.4</v>
      </c>
      <c r="I179" s="71">
        <f t="shared" si="5"/>
        <v>22.025892500000005</v>
      </c>
      <c r="J179" s="71">
        <f>VLOOKUP($B179, Paste!$A$3:$H$933, 4, FALSE)</f>
        <v>33.425892500000003</v>
      </c>
      <c r="K179" s="11">
        <f>VLOOKUP($B179, Paste!$AB$3:$AE$1033, 4, FALSE)</f>
        <v>99</v>
      </c>
      <c r="L179" s="11" t="str">
        <f>IF(ISERROR(VLOOKUP(B179, Paste!$N$3:$N$250, 1, FALSE)), "", VLOOKUP(B179, Paste!$N$3:$O$250, 2, FALSE))</f>
        <v/>
      </c>
      <c r="M179" s="27">
        <f>VLOOKUP($B179, Paste!$W$3:$Z$10064, IF($H$4="Cap Hit",3, IF($H$4="AAV", 4, 2)), FALSE)</f>
        <v>0.94166700000000003</v>
      </c>
      <c r="N179" s="11" t="str">
        <f>IF(ISERROR(VLOOKUP(B179, Paste!$Q$3:$Q$245, 1, FALSE)), "", VLOOKUP(B179, Paste!$Q$3:$R$245, 2, FALSE))</f>
        <v/>
      </c>
      <c r="O179" s="18" t="str">
        <f>IF(VLOOKUP(B179, 'Points&amp;Potential'!$B$7:$O$1835, 14, FALSE)=0, "", VLOOKUP(B179, 'Points&amp;Potential'!$B$7:$O$1835, 14, FALSE))</f>
        <v/>
      </c>
      <c r="P179" s="7" t="str">
        <f>IF(ISERROR(VLOOKUP(B179, Paste!$T$3:$T$1045, 1, FALSE)), "", VLOOKUP(B179, Paste!$T$3:$U$1045, 2, FALSE))</f>
        <v/>
      </c>
    </row>
    <row r="180" spans="1:16">
      <c r="A180" s="11" t="str">
        <f t="shared" si="4"/>
        <v>CHI</v>
      </c>
      <c r="B180" s="67" t="s">
        <v>372</v>
      </c>
      <c r="C180" s="11" t="str">
        <f>VLOOKUP($B180, Paste!$A$3:$H$933, 6, FALSE)</f>
        <v>LW</v>
      </c>
      <c r="D180" s="11" t="s">
        <v>942</v>
      </c>
      <c r="E180" s="11"/>
      <c r="F180" s="11" t="str">
        <f>VLOOKUP($B180, Paste!$A$3:$H$933, 8, FALSE)</f>
        <v>CHI</v>
      </c>
      <c r="G180" s="71">
        <f>VLOOKUP($B180, Paste!$A$3:$H$933, 2, FALSE)</f>
        <v>83</v>
      </c>
      <c r="H180" s="71">
        <f>VLOOKUP($B180, Paste!$A$3:$H$933, 3, FALSE)</f>
        <v>14.110000000000001</v>
      </c>
      <c r="I180" s="71">
        <f t="shared" si="5"/>
        <v>16.171685416666662</v>
      </c>
      <c r="J180" s="71">
        <f>VLOOKUP($B180, Paste!$A$3:$H$933, 4, FALSE)</f>
        <v>30.281685416666665</v>
      </c>
      <c r="K180" s="11">
        <f>VLOOKUP($B180, Paste!$AB$3:$AE$1033, 4, FALSE)</f>
        <v>116</v>
      </c>
      <c r="L180" s="11" t="str">
        <f>IF(ISERROR(VLOOKUP(B180, Paste!$N$3:$N$250, 1, FALSE)), "", VLOOKUP(B180, Paste!$N$3:$O$250, 2, FALSE))</f>
        <v/>
      </c>
      <c r="M180" s="27">
        <f>VLOOKUP($B180, Paste!$W$3:$Z$10064, IF($H$4="Cap Hit",3, IF($H$4="AAV", 4, 2)), FALSE)</f>
        <v>0.95</v>
      </c>
      <c r="N180" s="11" t="str">
        <f>IF(ISERROR(VLOOKUP(B180, Paste!$Q$3:$Q$245, 1, FALSE)), "", VLOOKUP(B180, Paste!$Q$3:$R$245, 2, FALSE))</f>
        <v/>
      </c>
      <c r="O180" s="18" t="str">
        <f>IF(VLOOKUP(B180, 'Points&amp;Potential'!$B$7:$O$1835, 14, FALSE)=0, "", VLOOKUP(B180, 'Points&amp;Potential'!$B$7:$O$1835, 14, FALSE))</f>
        <v/>
      </c>
      <c r="P180" s="7" t="str">
        <f>IF(ISERROR(VLOOKUP(B180, Paste!$T$3:$T$1045, 1, FALSE)), "", VLOOKUP(B180, Paste!$T$3:$U$1045, 2, FALSE))</f>
        <v/>
      </c>
    </row>
    <row r="181" spans="1:16">
      <c r="A181" s="11" t="str">
        <f t="shared" si="4"/>
        <v>CHI</v>
      </c>
      <c r="B181" s="67" t="s">
        <v>375</v>
      </c>
      <c r="C181" s="11" t="str">
        <f>VLOOKUP($B181, Paste!$A$3:$H$933, 6, FALSE)</f>
        <v>RD</v>
      </c>
      <c r="D181" s="11" t="s">
        <v>942</v>
      </c>
      <c r="E181" s="11">
        <v>2</v>
      </c>
      <c r="F181" s="11" t="str">
        <f>VLOOKUP($B181, Paste!$A$3:$H$933, 8, FALSE)</f>
        <v>CHI</v>
      </c>
      <c r="G181" s="71">
        <f>VLOOKUP($B181, Paste!$A$3:$H$933, 2, FALSE)</f>
        <v>75</v>
      </c>
      <c r="H181" s="71">
        <f>VLOOKUP($B181, Paste!$A$3:$H$933, 3, FALSE)</f>
        <v>4.5</v>
      </c>
      <c r="I181" s="71">
        <f t="shared" si="5"/>
        <v>25.597375</v>
      </c>
      <c r="J181" s="71">
        <f>VLOOKUP($B181, Paste!$A$3:$H$933, 4, FALSE)</f>
        <v>30.097375</v>
      </c>
      <c r="K181" s="11">
        <f>VLOOKUP($B181, Paste!$AB$3:$AE$1033, 4, FALSE)</f>
        <v>98</v>
      </c>
      <c r="L181" s="11">
        <f>IF(ISERROR(VLOOKUP(B181, Paste!$N$3:$N$250, 1, FALSE)), "", VLOOKUP(B181, Paste!$N$3:$O$250, 2, FALSE))</f>
        <v>45</v>
      </c>
      <c r="M181" s="27">
        <f>VLOOKUP($B181, Paste!$W$3:$Z$10064, IF($H$4="Cap Hit",3, IF($H$4="AAV", 4, 2)), FALSE)</f>
        <v>0.97499999999999998</v>
      </c>
      <c r="N181" s="11" t="str">
        <f>IF(ISERROR(VLOOKUP(B181, Paste!$Q$3:$Q$245, 1, FALSE)), "", VLOOKUP(B181, Paste!$Q$3:$R$245, 2, FALSE))</f>
        <v/>
      </c>
      <c r="O181" s="18" t="str">
        <f>IF(VLOOKUP(B181, 'Points&amp;Potential'!$B$7:$O$1835, 14, FALSE)=0, "", VLOOKUP(B181, 'Points&amp;Potential'!$B$7:$O$1835, 14, FALSE))</f>
        <v/>
      </c>
      <c r="P181" s="7" t="str">
        <f>IF(ISERROR(VLOOKUP(B181, Paste!$T$3:$T$1045, 1, FALSE)), "", VLOOKUP(B181, Paste!$T$3:$U$1045, 2, FALSE))</f>
        <v/>
      </c>
    </row>
    <row r="182" spans="1:16">
      <c r="A182" s="11" t="str">
        <f t="shared" si="4"/>
        <v>CHI</v>
      </c>
      <c r="B182" s="67" t="s">
        <v>411</v>
      </c>
      <c r="C182" s="11" t="str">
        <f>VLOOKUP($B182, Paste!$A$3:$H$933, 6, FALSE)</f>
        <v>RD</v>
      </c>
      <c r="D182" s="11" t="s">
        <v>942</v>
      </c>
      <c r="E182" s="11">
        <v>2</v>
      </c>
      <c r="F182" s="11" t="str">
        <f>VLOOKUP($B182, Paste!$A$3:$H$933, 8, FALSE)</f>
        <v>CHI</v>
      </c>
      <c r="G182" s="71">
        <f>VLOOKUP($B182, Paste!$A$3:$H$933, 2, FALSE)</f>
        <v>79</v>
      </c>
      <c r="H182" s="71">
        <f>VLOOKUP($B182, Paste!$A$3:$H$933, 3, FALSE)</f>
        <v>6.32</v>
      </c>
      <c r="I182" s="71">
        <f t="shared" si="5"/>
        <v>21.069341145833338</v>
      </c>
      <c r="J182" s="71">
        <f>VLOOKUP($B182, Paste!$A$3:$H$933, 4, FALSE)</f>
        <v>27.389341145833338</v>
      </c>
      <c r="K182" s="11">
        <f>VLOOKUP($B182, Paste!$AB$3:$AE$1033, 4, FALSE)</f>
        <v>134</v>
      </c>
      <c r="L182" s="11" t="str">
        <f>IF(ISERROR(VLOOKUP(B182, Paste!$N$3:$N$250, 1, FALSE)), "", VLOOKUP(B182, Paste!$N$3:$O$250, 2, FALSE))</f>
        <v/>
      </c>
      <c r="M182" s="27">
        <f>VLOOKUP($B182, Paste!$W$3:$Z$10064, IF($H$4="Cap Hit",3, IF($H$4="AAV", 4, 2)), FALSE)</f>
        <v>0.94166700000000003</v>
      </c>
      <c r="N182" s="11" t="str">
        <f>IF(ISERROR(VLOOKUP(B182, Paste!$Q$3:$Q$245, 1, FALSE)), "", VLOOKUP(B182, Paste!$Q$3:$R$245, 2, FALSE))</f>
        <v/>
      </c>
      <c r="O182" s="18" t="str">
        <f>IF(VLOOKUP(B182, 'Points&amp;Potential'!$B$7:$O$1835, 14, FALSE)=0, "", VLOOKUP(B182, 'Points&amp;Potential'!$B$7:$O$1835, 14, FALSE))</f>
        <v/>
      </c>
      <c r="P182" s="7" t="str">
        <f>IF(ISERROR(VLOOKUP(B182, Paste!$T$3:$T$1045, 1, FALSE)), "", VLOOKUP(B182, Paste!$T$3:$U$1045, 2, FALSE))</f>
        <v/>
      </c>
    </row>
    <row r="183" spans="1:16">
      <c r="A183" s="11" t="str">
        <f t="shared" si="4"/>
        <v>CHI</v>
      </c>
      <c r="B183" s="10" t="s">
        <v>506</v>
      </c>
      <c r="C183" s="11" t="str">
        <f>VLOOKUP($B183, Paste!$A$3:$H$933, 6, FALSE)</f>
        <v>LD</v>
      </c>
      <c r="D183" s="11" t="s">
        <v>942</v>
      </c>
      <c r="E183" s="11"/>
      <c r="F183" s="11" t="str">
        <f>VLOOKUP($B183, Paste!$A$3:$H$933, 8, FALSE)</f>
        <v>CHI</v>
      </c>
      <c r="G183" s="71">
        <f>VLOOKUP($B183, Paste!$A$3:$H$933, 2, FALSE)</f>
        <v>81.666666666666671</v>
      </c>
      <c r="H183" s="71">
        <f>VLOOKUP($B183, Paste!$A$3:$H$933, 3, FALSE)</f>
        <v>2.71571577683972</v>
      </c>
      <c r="I183" s="71">
        <f t="shared" si="5"/>
        <v>16.700339130567691</v>
      </c>
      <c r="J183" s="71">
        <f>VLOOKUP($B183, Paste!$A$3:$H$933, 4, FALSE)</f>
        <v>19.41605490740741</v>
      </c>
      <c r="K183" s="11">
        <f>VLOOKUP($B183, Paste!$AB$3:$AE$1033, 4, FALSE)</f>
        <v>98</v>
      </c>
      <c r="L183" s="11" t="str">
        <f>IF(ISERROR(VLOOKUP(B183, Paste!$N$3:$N$250, 1, FALSE)), "", VLOOKUP(B183, Paste!$N$3:$O$250, 2, FALSE))</f>
        <v/>
      </c>
      <c r="M183" s="27">
        <f>VLOOKUP($B183, Paste!$W$3:$Z$10064, IF($H$4="Cap Hit",3, IF($H$4="AAV", 4, 2)), FALSE)</f>
        <v>4.5999999999999996</v>
      </c>
      <c r="N183" s="11" t="str">
        <f>IF(ISERROR(VLOOKUP(B183, Paste!$Q$3:$Q$245, 1, FALSE)), "", VLOOKUP(B183, Paste!$Q$3:$R$245, 2, FALSE))</f>
        <v/>
      </c>
      <c r="O183" s="18" t="str">
        <f>IF(VLOOKUP(B183, 'Points&amp;Potential'!$B$7:$O$1835, 14, FALSE)=0, "", VLOOKUP(B183, 'Points&amp;Potential'!$B$7:$O$1835, 14, FALSE))</f>
        <v/>
      </c>
      <c r="P183" s="7" t="str">
        <f>IF(ISERROR(VLOOKUP(B183, Paste!$T$3:$T$1045, 1, FALSE)), "", VLOOKUP(B183, Paste!$T$3:$U$1045, 2, FALSE))</f>
        <v/>
      </c>
    </row>
    <row r="184" spans="1:16">
      <c r="A184" s="11" t="str">
        <f t="shared" si="4"/>
        <v>CHI</v>
      </c>
      <c r="B184" s="67" t="s">
        <v>507</v>
      </c>
      <c r="C184" s="11" t="str">
        <f>VLOOKUP($B184, Paste!$A$3:$H$933, 6, FALSE)</f>
        <v>LW</v>
      </c>
      <c r="D184" s="11" t="s">
        <v>942</v>
      </c>
      <c r="E184" s="11"/>
      <c r="F184" s="11" t="str">
        <f>VLOOKUP($B184, Paste!$A$3:$H$933, 8, FALSE)</f>
        <v>CHI</v>
      </c>
      <c r="G184" s="71">
        <f>VLOOKUP($B184, Paste!$A$3:$H$933, 2, FALSE)</f>
        <v>73</v>
      </c>
      <c r="H184" s="71">
        <f>VLOOKUP($B184, Paste!$A$3:$H$933, 3, FALSE)</f>
        <v>10.998187899296406</v>
      </c>
      <c r="I184" s="71">
        <f t="shared" si="5"/>
        <v>8.3939792257035908</v>
      </c>
      <c r="J184" s="71">
        <f>VLOOKUP($B184, Paste!$A$3:$H$933, 4, FALSE)</f>
        <v>19.392167124999997</v>
      </c>
      <c r="K184" s="11">
        <f>VLOOKUP($B184, Paste!$AB$3:$AE$1033, 4, FALSE)</f>
        <v>73</v>
      </c>
      <c r="L184" s="11" t="str">
        <f>IF(ISERROR(VLOOKUP(B184, Paste!$N$3:$N$250, 1, FALSE)), "", VLOOKUP(B184, Paste!$N$3:$O$250, 2, FALSE))</f>
        <v/>
      </c>
      <c r="M184" s="27">
        <f>VLOOKUP($B184, Paste!$W$3:$Z$10064, IF($H$4="Cap Hit",3, IF($H$4="AAV", 4, 2)), FALSE)</f>
        <v>3.6</v>
      </c>
      <c r="N184" s="11" t="str">
        <f>IF(ISERROR(VLOOKUP(B184, Paste!$Q$3:$Q$245, 1, FALSE)), "", VLOOKUP(B184, Paste!$Q$3:$R$245, 2, FALSE))</f>
        <v/>
      </c>
      <c r="O184" s="18" t="str">
        <f>IF(VLOOKUP(B184, 'Points&amp;Potential'!$B$7:$O$1835, 14, FALSE)=0, "", VLOOKUP(B184, 'Points&amp;Potential'!$B$7:$O$1835, 14, FALSE))</f>
        <v/>
      </c>
      <c r="P184" s="7" t="str">
        <f>IF(ISERROR(VLOOKUP(B184, Paste!$T$3:$T$1045, 1, FALSE)), "", VLOOKUP(B184, Paste!$T$3:$U$1045, 2, FALSE))</f>
        <v/>
      </c>
    </row>
    <row r="185" spans="1:16">
      <c r="A185" s="11" t="str">
        <f t="shared" si="4"/>
        <v>CHI</v>
      </c>
      <c r="B185" s="67" t="s">
        <v>546</v>
      </c>
      <c r="C185" s="11" t="str">
        <f>VLOOKUP($B185, Paste!$A$3:$H$933, 6, FALSE)</f>
        <v>LW</v>
      </c>
      <c r="D185" s="11" t="s">
        <v>942</v>
      </c>
      <c r="E185" s="11"/>
      <c r="F185" s="11" t="str">
        <f>VLOOKUP($B185, Paste!$A$3:$H$933, 8, FALSE)</f>
        <v>CHI</v>
      </c>
      <c r="G185" s="71">
        <f>VLOOKUP($B185, Paste!$A$3:$H$933, 2, FALSE)</f>
        <v>59</v>
      </c>
      <c r="H185" s="71">
        <f>VLOOKUP($B185, Paste!$A$3:$H$933, 3, FALSE)</f>
        <v>5.9</v>
      </c>
      <c r="I185" s="71">
        <f t="shared" si="5"/>
        <v>11.463832750000003</v>
      </c>
      <c r="J185" s="71">
        <f>VLOOKUP($B185, Paste!$A$3:$H$933, 4, FALSE)</f>
        <v>17.363832750000004</v>
      </c>
      <c r="K185" s="11">
        <f>VLOOKUP($B185, Paste!$AB$3:$AE$1033, 4, FALSE)</f>
        <v>59</v>
      </c>
      <c r="L185" s="11" t="str">
        <f>IF(ISERROR(VLOOKUP(B185, Paste!$N$3:$N$250, 1, FALSE)), "", VLOOKUP(B185, Paste!$N$3:$O$250, 2, FALSE))</f>
        <v/>
      </c>
      <c r="M185" s="27">
        <f>VLOOKUP($B185, Paste!$W$3:$Z$10064, IF($H$4="Cap Hit",3, IF($H$4="AAV", 4, 2)), FALSE)</f>
        <v>4</v>
      </c>
      <c r="N185" s="11" t="str">
        <f>IF(ISERROR(VLOOKUP(B185, Paste!$Q$3:$Q$245, 1, FALSE)), "", VLOOKUP(B185, Paste!$Q$3:$R$245, 2, FALSE))</f>
        <v>Y</v>
      </c>
      <c r="O185" s="18" t="str">
        <f>IF(VLOOKUP(B185, 'Points&amp;Potential'!$B$7:$O$1835, 14, FALSE)=0, "", VLOOKUP(B185, 'Points&amp;Potential'!$B$7:$O$1835, 14, FALSE))</f>
        <v/>
      </c>
      <c r="P185" s="7" t="str">
        <f>IF(ISERROR(VLOOKUP(B185, Paste!$T$3:$T$1045, 1, FALSE)), "", VLOOKUP(B185, Paste!$T$3:$U$1045, 2, FALSE))</f>
        <v/>
      </c>
    </row>
    <row r="186" spans="1:16">
      <c r="A186" s="11" t="str">
        <f t="shared" si="4"/>
        <v>CHI</v>
      </c>
      <c r="B186" s="67" t="s">
        <v>587</v>
      </c>
      <c r="C186" s="11" t="str">
        <f>VLOOKUP($B186, Paste!$A$3:$H$933, 6, FALSE)</f>
        <v>LD</v>
      </c>
      <c r="D186" s="11" t="s">
        <v>942</v>
      </c>
      <c r="E186" s="11"/>
      <c r="F186" s="11" t="str">
        <f>VLOOKUP($B186, Paste!$A$3:$H$933, 8, FALSE)</f>
        <v>CHI</v>
      </c>
      <c r="G186" s="71">
        <f>VLOOKUP($B186, Paste!$A$3:$H$933, 2, FALSE)</f>
        <v>78</v>
      </c>
      <c r="H186" s="71">
        <f>VLOOKUP($B186, Paste!$A$3:$H$933, 3, FALSE)</f>
        <v>3.5341228415391099</v>
      </c>
      <c r="I186" s="71">
        <f t="shared" si="5"/>
        <v>11.83097690846089</v>
      </c>
      <c r="J186" s="71">
        <f>VLOOKUP($B186, Paste!$A$3:$H$933, 4, FALSE)</f>
        <v>15.365099750000001</v>
      </c>
      <c r="K186" s="11">
        <f>VLOOKUP($B186, Paste!$AB$3:$AE$1033, 4, FALSE)</f>
        <v>86</v>
      </c>
      <c r="L186" s="11" t="str">
        <f>IF(ISERROR(VLOOKUP(B186, Paste!$N$3:$N$250, 1, FALSE)), "", VLOOKUP(B186, Paste!$N$3:$O$250, 2, FALSE))</f>
        <v/>
      </c>
      <c r="M186" s="27">
        <f>VLOOKUP($B186, Paste!$W$3:$Z$10064, IF($H$4="Cap Hit",3, IF($H$4="AAV", 4, 2)), FALSE)</f>
        <v>1.7</v>
      </c>
      <c r="N186" s="11" t="str">
        <f>IF(ISERROR(VLOOKUP(B186, Paste!$Q$3:$Q$245, 1, FALSE)), "", VLOOKUP(B186, Paste!$Q$3:$R$245, 2, FALSE))</f>
        <v/>
      </c>
      <c r="O186" s="18" t="str">
        <f>IF(VLOOKUP(B186, 'Points&amp;Potential'!$B$7:$O$1835, 14, FALSE)=0, "", VLOOKUP(B186, 'Points&amp;Potential'!$B$7:$O$1835, 14, FALSE))</f>
        <v/>
      </c>
      <c r="P186" s="7" t="str">
        <f>IF(ISERROR(VLOOKUP(B186, Paste!$T$3:$T$1045, 1, FALSE)), "", VLOOKUP(B186, Paste!$T$3:$U$1045, 2, FALSE))</f>
        <v/>
      </c>
    </row>
    <row r="187" spans="1:16">
      <c r="A187" s="11" t="str">
        <f t="shared" si="4"/>
        <v>CHI</v>
      </c>
      <c r="B187" s="67" t="s">
        <v>594</v>
      </c>
      <c r="C187" s="11" t="str">
        <f>VLOOKUP($B187, Paste!$A$3:$H$933, 6, FALSE)</f>
        <v>LD</v>
      </c>
      <c r="D187" s="11" t="s">
        <v>942</v>
      </c>
      <c r="E187" s="11"/>
      <c r="F187" s="11" t="str">
        <f>VLOOKUP($B187, Paste!$A$3:$H$933, 8, FALSE)</f>
        <v>CHI</v>
      </c>
      <c r="G187" s="71">
        <f>VLOOKUP($B187, Paste!$A$3:$H$933, 2, FALSE)</f>
        <v>82.666666666666671</v>
      </c>
      <c r="H187" s="71">
        <f>VLOOKUP($B187, Paste!$A$3:$H$933, 3, FALSE)</f>
        <v>2.0615526099554717</v>
      </c>
      <c r="I187" s="71">
        <f t="shared" si="5"/>
        <v>13.005878556711192</v>
      </c>
      <c r="J187" s="71">
        <f>VLOOKUP($B187, Paste!$A$3:$H$933, 4, FALSE)</f>
        <v>15.067431166666664</v>
      </c>
      <c r="K187" s="11">
        <f>VLOOKUP($B187, Paste!$AB$3:$AE$1033, 4, FALSE)</f>
        <v>66</v>
      </c>
      <c r="L187" s="11" t="str">
        <f>IF(ISERROR(VLOOKUP(B187, Paste!$N$3:$N$250, 1, FALSE)), "", VLOOKUP(B187, Paste!$N$3:$O$250, 2, FALSE))</f>
        <v/>
      </c>
      <c r="M187" s="27">
        <f>VLOOKUP($B187, Paste!$W$3:$Z$10064, IF($H$4="Cap Hit",3, IF($H$4="AAV", 4, 2)), FALSE)</f>
        <v>4</v>
      </c>
      <c r="N187" s="11" t="str">
        <f>IF(ISERROR(VLOOKUP(B187, Paste!$Q$3:$Q$245, 1, FALSE)), "", VLOOKUP(B187, Paste!$Q$3:$R$245, 2, FALSE))</f>
        <v/>
      </c>
      <c r="O187" s="18" t="str">
        <f>IF(VLOOKUP(B187, 'Points&amp;Potential'!$B$7:$O$1835, 14, FALSE)=0, "", VLOOKUP(B187, 'Points&amp;Potential'!$B$7:$O$1835, 14, FALSE))</f>
        <v/>
      </c>
      <c r="P187" s="7" t="str">
        <f>IF(ISERROR(VLOOKUP(B187, Paste!$T$3:$T$1045, 1, FALSE)), "", VLOOKUP(B187, Paste!$T$3:$U$1045, 2, FALSE))</f>
        <v/>
      </c>
    </row>
    <row r="188" spans="1:16">
      <c r="A188" s="11" t="str">
        <f t="shared" si="4"/>
        <v>CHI</v>
      </c>
      <c r="B188" s="67" t="s">
        <v>666</v>
      </c>
      <c r="C188" s="11" t="str">
        <f>VLOOKUP($B188, Paste!$A$3:$H$933, 6, FALSE)</f>
        <v>LW</v>
      </c>
      <c r="D188" s="11" t="s">
        <v>942</v>
      </c>
      <c r="E188" s="11"/>
      <c r="F188" s="11" t="str">
        <f>VLOOKUP($B188, Paste!$A$3:$H$933, 8, FALSE)</f>
        <v>CHI</v>
      </c>
      <c r="G188" s="71">
        <f>VLOOKUP($B188, Paste!$A$3:$H$933, 2, FALSE)</f>
        <v>73.333333333333329</v>
      </c>
      <c r="H188" s="71">
        <f>VLOOKUP($B188, Paste!$A$3:$H$933, 3, FALSE)</f>
        <v>6.8674741108255235</v>
      </c>
      <c r="I188" s="71">
        <f t="shared" si="5"/>
        <v>4.5055318151004036</v>
      </c>
      <c r="J188" s="71">
        <f>VLOOKUP($B188, Paste!$A$3:$H$933, 4, FALSE)</f>
        <v>11.373005925925927</v>
      </c>
      <c r="K188" s="11">
        <f>VLOOKUP($B188, Paste!$AB$3:$AE$1033, 4, FALSE)</f>
        <v>73</v>
      </c>
      <c r="L188" s="11" t="str">
        <f>IF(ISERROR(VLOOKUP(B188, Paste!$N$3:$N$250, 1, FALSE)), "", VLOOKUP(B188, Paste!$N$3:$O$250, 2, FALSE))</f>
        <v/>
      </c>
      <c r="M188" s="27">
        <f>VLOOKUP($B188, Paste!$W$3:$Z$10064, IF($H$4="Cap Hit",3, IF($H$4="AAV", 4, 2)), FALSE)</f>
        <v>3</v>
      </c>
      <c r="N188" s="11" t="str">
        <f>IF(ISERROR(VLOOKUP(B188, Paste!$Q$3:$Q$245, 1, FALSE)), "", VLOOKUP(B188, Paste!$Q$3:$R$245, 2, FALSE))</f>
        <v/>
      </c>
      <c r="O188" s="18" t="str">
        <f>IF(VLOOKUP(B188, 'Points&amp;Potential'!$B$7:$O$1835, 14, FALSE)=0, "", VLOOKUP(B188, 'Points&amp;Potential'!$B$7:$O$1835, 14, FALSE))</f>
        <v/>
      </c>
      <c r="P188" s="7" t="str">
        <f>IF(ISERROR(VLOOKUP(B188, Paste!$T$3:$T$1045, 1, FALSE)), "", VLOOKUP(B188, Paste!$T$3:$U$1045, 2, FALSE))</f>
        <v/>
      </c>
    </row>
    <row r="189" spans="1:16">
      <c r="A189" s="11" t="str">
        <f t="shared" si="4"/>
        <v>CHI</v>
      </c>
      <c r="B189" s="67" t="s">
        <v>684</v>
      </c>
      <c r="C189" s="11" t="str">
        <f>VLOOKUP($B189, Paste!$A$3:$H$933, 6, FALSE)</f>
        <v>RW</v>
      </c>
      <c r="D189" s="11" t="s">
        <v>941</v>
      </c>
      <c r="E189" s="11"/>
      <c r="F189" s="11" t="str">
        <f>VLOOKUP($B189, Paste!$A$3:$H$933, 8, FALSE)</f>
        <v>CHI</v>
      </c>
      <c r="G189" s="71">
        <f>VLOOKUP($B189, Paste!$A$3:$H$933, 2, FALSE)</f>
        <v>68</v>
      </c>
      <c r="H189" s="71">
        <f>VLOOKUP($B189, Paste!$A$3:$H$933, 3, FALSE)</f>
        <v>4.095804226625182</v>
      </c>
      <c r="I189" s="71">
        <f t="shared" si="5"/>
        <v>6.4679107733748182</v>
      </c>
      <c r="J189" s="71">
        <f>VLOOKUP($B189, Paste!$A$3:$H$933, 4, FALSE)</f>
        <v>10.563715</v>
      </c>
      <c r="K189" s="11">
        <f>VLOOKUP($B189, Paste!$AB$3:$AE$1033, 4, FALSE)</f>
        <v>61</v>
      </c>
      <c r="L189" s="11" t="str">
        <f>IF(ISERROR(VLOOKUP(B189, Paste!$N$3:$N$250, 1, FALSE)), "", VLOOKUP(B189, Paste!$N$3:$O$250, 2, FALSE))</f>
        <v/>
      </c>
      <c r="M189" s="27">
        <f>VLOOKUP($B189, Paste!$W$3:$Z$10064, IF($H$4="Cap Hit",3, IF($H$4="AAV", 4, 2)), FALSE)</f>
        <v>0.9</v>
      </c>
      <c r="N189" s="11" t="str">
        <f>IF(ISERROR(VLOOKUP(B189, Paste!$Q$3:$Q$245, 1, FALSE)), "", VLOOKUP(B189, Paste!$Q$3:$R$245, 2, FALSE))</f>
        <v/>
      </c>
      <c r="O189" s="18" t="str">
        <f>IF(VLOOKUP(B189, 'Points&amp;Potential'!$B$7:$O$1835, 14, FALSE)=0, "", VLOOKUP(B189, 'Points&amp;Potential'!$B$7:$O$1835, 14, FALSE))</f>
        <v/>
      </c>
      <c r="P189" s="7" t="str">
        <f>IF(ISERROR(VLOOKUP(B189, Paste!$T$3:$T$1045, 1, FALSE)), "", VLOOKUP(B189, Paste!$T$3:$U$1045, 2, FALSE))</f>
        <v/>
      </c>
    </row>
    <row r="190" spans="1:16">
      <c r="A190" s="11" t="str">
        <f t="shared" si="4"/>
        <v>CHI</v>
      </c>
      <c r="B190" s="67" t="s">
        <v>795</v>
      </c>
      <c r="C190" s="11" t="str">
        <f>VLOOKUP($B190, Paste!$A$3:$H$933, 6, FALSE)</f>
        <v>LD</v>
      </c>
      <c r="D190" s="11" t="s">
        <v>942</v>
      </c>
      <c r="E190" s="11"/>
      <c r="F190" s="11" t="str">
        <f>VLOOKUP($B190, Paste!$A$3:$H$933, 8, FALSE)</f>
        <v>CHI</v>
      </c>
      <c r="G190" s="71">
        <f>VLOOKUP($B190, Paste!$A$3:$H$933, 2, FALSE)</f>
        <v>37</v>
      </c>
      <c r="H190" s="71">
        <f>VLOOKUP($B190, Paste!$A$3:$H$933, 3, FALSE)</f>
        <v>1.1809470084088081</v>
      </c>
      <c r="I190" s="71">
        <f t="shared" si="5"/>
        <v>3.5585824832578585</v>
      </c>
      <c r="J190" s="71">
        <f>VLOOKUP($B190, Paste!$A$3:$H$933, 4, FALSE)</f>
        <v>4.7395294916666666</v>
      </c>
      <c r="K190" s="11">
        <f>VLOOKUP($B190, Paste!$AB$3:$AE$1033, 4, FALSE)</f>
        <v>41</v>
      </c>
      <c r="L190" s="11" t="str">
        <f>IF(ISERROR(VLOOKUP(B190, Paste!$N$3:$N$250, 1, FALSE)), "", VLOOKUP(B190, Paste!$N$3:$O$250, 2, FALSE))</f>
        <v/>
      </c>
      <c r="M190" s="27" t="e">
        <f>VLOOKUP($B190, Paste!$W$3:$Z$10064, IF($H$4="Cap Hit",3, IF($H$4="AAV", 4, 2)), FALSE)</f>
        <v>#N/A</v>
      </c>
      <c r="N190" s="11" t="str">
        <f>IF(ISERROR(VLOOKUP(B190, Paste!$Q$3:$Q$245, 1, FALSE)), "", VLOOKUP(B190, Paste!$Q$3:$R$245, 2, FALSE))</f>
        <v/>
      </c>
      <c r="O190" s="18" t="str">
        <f>IF(VLOOKUP(B190, 'Points&amp;Potential'!$B$7:$O$1835, 14, FALSE)=0, "", VLOOKUP(B190, 'Points&amp;Potential'!$B$7:$O$1835, 14, FALSE))</f>
        <v/>
      </c>
      <c r="P190" s="7" t="str">
        <f>IF(ISERROR(VLOOKUP(B190, Paste!$T$3:$T$1045, 1, FALSE)), "", VLOOKUP(B190, Paste!$T$3:$U$1045, 2, FALSE))</f>
        <v/>
      </c>
    </row>
    <row r="191" spans="1:16">
      <c r="A191" s="11" t="str">
        <f t="shared" si="4"/>
        <v>CHI</v>
      </c>
      <c r="B191" s="67" t="s">
        <v>869</v>
      </c>
      <c r="C191" s="11" t="str">
        <f>VLOOKUP($B191, Paste!$A$3:$H$933, 6, FALSE)</f>
        <v>C</v>
      </c>
      <c r="D191" s="11" t="s">
        <v>941</v>
      </c>
      <c r="E191" s="11"/>
      <c r="F191" s="11" t="str">
        <f>VLOOKUP($B191, Paste!$A$3:$H$933, 8, FALSE)</f>
        <v>CHI</v>
      </c>
      <c r="G191" s="71">
        <f>VLOOKUP($B191, Paste!$A$3:$H$933, 2, FALSE)</f>
        <v>6</v>
      </c>
      <c r="H191" s="71">
        <f>VLOOKUP($B191, Paste!$A$3:$H$933, 3, FALSE)</f>
        <v>0.6334603174603175</v>
      </c>
      <c r="I191" s="71">
        <f t="shared" si="5"/>
        <v>1.2997896825396826</v>
      </c>
      <c r="J191" s="71">
        <f>VLOOKUP($B191, Paste!$A$3:$H$933, 4, FALSE)</f>
        <v>1.9332500000000001</v>
      </c>
      <c r="K191" s="11">
        <f>VLOOKUP($B191, Paste!$AB$3:$AE$1033, 4, FALSE)</f>
        <v>7</v>
      </c>
      <c r="L191" s="11" t="str">
        <f>IF(ISERROR(VLOOKUP(B191, Paste!$N$3:$N$250, 1, FALSE)), "", VLOOKUP(B191, Paste!$N$3:$O$250, 2, FALSE))</f>
        <v/>
      </c>
      <c r="M191" s="27">
        <f>VLOOKUP($B191, Paste!$W$3:$Z$10064, IF($H$4="Cap Hit",3, IF($H$4="AAV", 4, 2)), FALSE)</f>
        <v>0.97416700000000001</v>
      </c>
      <c r="N191" s="11" t="str">
        <f>IF(ISERROR(VLOOKUP(B191, Paste!$Q$3:$Q$245, 1, FALSE)), "", VLOOKUP(B191, Paste!$Q$3:$R$245, 2, FALSE))</f>
        <v/>
      </c>
      <c r="O191" s="18" t="str">
        <f>IF(VLOOKUP(B191, 'Points&amp;Potential'!$B$7:$O$1835, 14, FALSE)=0, "", VLOOKUP(B191, 'Points&amp;Potential'!$B$7:$O$1835, 14, FALSE))</f>
        <v/>
      </c>
      <c r="P191" s="7" t="str">
        <f>IF(ISERROR(VLOOKUP(B191, Paste!$T$3:$T$1045, 1, FALSE)), "", VLOOKUP(B191, Paste!$T$3:$U$1045, 2, FALSE))</f>
        <v>Y</v>
      </c>
    </row>
    <row r="192" spans="1:16">
      <c r="A192" s="11" t="str">
        <f t="shared" si="4"/>
        <v>CHI</v>
      </c>
      <c r="B192" s="67" t="s">
        <v>879</v>
      </c>
      <c r="C192" s="11" t="str">
        <f>VLOOKUP($B192, Paste!$A$3:$H$933, 6, FALSE)</f>
        <v>LD</v>
      </c>
      <c r="D192" s="11" t="s">
        <v>941</v>
      </c>
      <c r="E192" s="11"/>
      <c r="F192" s="11" t="str">
        <f>VLOOKUP($B192, Paste!$A$3:$H$933, 8, FALSE)</f>
        <v>CHI</v>
      </c>
      <c r="G192" s="71">
        <f>VLOOKUP($B192, Paste!$A$3:$H$933, 2, FALSE)</f>
        <v>17</v>
      </c>
      <c r="H192" s="71">
        <f>VLOOKUP($B192, Paste!$A$3:$H$933, 3, FALSE)</f>
        <v>0.58514132553606235</v>
      </c>
      <c r="I192" s="71">
        <f t="shared" si="5"/>
        <v>1.1768142300194935</v>
      </c>
      <c r="J192" s="71">
        <f>VLOOKUP($B192, Paste!$A$3:$H$933, 4, FALSE)</f>
        <v>1.7619555555555557</v>
      </c>
      <c r="K192" s="11">
        <f>VLOOKUP($B192, Paste!$AB$3:$AE$1033, 4, FALSE)</f>
        <v>15</v>
      </c>
      <c r="L192" s="11" t="str">
        <f>IF(ISERROR(VLOOKUP(B192, Paste!$N$3:$N$250, 1, FALSE)), "", VLOOKUP(B192, Paste!$N$3:$O$250, 2, FALSE))</f>
        <v/>
      </c>
      <c r="M192" s="27" t="e">
        <f>VLOOKUP($B192, Paste!$W$3:$Z$10064, IF($H$4="Cap Hit",3, IF($H$4="AAV", 4, 2)), FALSE)</f>
        <v>#N/A</v>
      </c>
      <c r="N192" s="11" t="str">
        <f>IF(ISERROR(VLOOKUP(B192, Paste!$Q$3:$Q$245, 1, FALSE)), "", VLOOKUP(B192, Paste!$Q$3:$R$245, 2, FALSE))</f>
        <v/>
      </c>
      <c r="O192" s="18" t="str">
        <f>IF(VLOOKUP(B192, 'Points&amp;Potential'!$B$7:$O$1835, 14, FALSE)=0, "", VLOOKUP(B192, 'Points&amp;Potential'!$B$7:$O$1835, 14, FALSE))</f>
        <v/>
      </c>
      <c r="P192" s="7" t="str">
        <f>IF(ISERROR(VLOOKUP(B192, Paste!$T$3:$T$1045, 1, FALSE)), "", VLOOKUP(B192, Paste!$T$3:$U$1045, 2, FALSE))</f>
        <v/>
      </c>
    </row>
    <row r="193" spans="1:16">
      <c r="A193" s="11" t="str">
        <f t="shared" si="4"/>
        <v>CHI</v>
      </c>
      <c r="B193" s="10" t="s">
        <v>905</v>
      </c>
      <c r="C193" s="11" t="str">
        <f>VLOOKUP($B193, Paste!$A$3:$H$933, 6, FALSE)</f>
        <v>C</v>
      </c>
      <c r="D193" s="11" t="s">
        <v>941</v>
      </c>
      <c r="E193" s="11"/>
      <c r="F193" s="11" t="str">
        <f>VLOOKUP($B193, Paste!$A$3:$H$933, 8, FALSE)</f>
        <v>CHI</v>
      </c>
      <c r="G193" s="71">
        <f>VLOOKUP($B193, Paste!$A$3:$H$933, 2, FALSE)</f>
        <v>11.333333333333334</v>
      </c>
      <c r="H193" s="71">
        <f>VLOOKUP($B193, Paste!$A$3:$H$933, 3, FALSE)</f>
        <v>0.4440987654320987</v>
      </c>
      <c r="I193" s="71">
        <f t="shared" si="5"/>
        <v>0.80030123456790148</v>
      </c>
      <c r="J193" s="71">
        <f>VLOOKUP($B193, Paste!$A$3:$H$933, 4, FALSE)</f>
        <v>1.2444000000000002</v>
      </c>
      <c r="K193" s="11">
        <f>VLOOKUP($B193, Paste!$AB$3:$AE$1033, 4, FALSE)</f>
        <v>9</v>
      </c>
      <c r="L193" s="11" t="str">
        <f>IF(ISERROR(VLOOKUP(B193, Paste!$N$3:$N$250, 1, FALSE)), "", VLOOKUP(B193, Paste!$N$3:$O$250, 2, FALSE))</f>
        <v/>
      </c>
      <c r="M193" s="27">
        <f>VLOOKUP($B193, Paste!$W$3:$Z$10064, IF($H$4="Cap Hit",3, IF($H$4="AAV", 4, 2)), FALSE)</f>
        <v>0.85</v>
      </c>
      <c r="N193" s="11" t="str">
        <f>IF(ISERROR(VLOOKUP(B193, Paste!$Q$3:$Q$245, 1, FALSE)), "", VLOOKUP(B193, Paste!$Q$3:$R$245, 2, FALSE))</f>
        <v/>
      </c>
      <c r="O193" s="18" t="str">
        <f>IF(VLOOKUP(B193, 'Points&amp;Potential'!$B$7:$O$1835, 14, FALSE)=0, "", VLOOKUP(B193, 'Points&amp;Potential'!$B$7:$O$1835, 14, FALSE))</f>
        <v/>
      </c>
      <c r="P193" s="7" t="str">
        <f>IF(ISERROR(VLOOKUP(B193, Paste!$T$3:$T$1045, 1, FALSE)), "", VLOOKUP(B193, Paste!$T$3:$U$1045, 2, FALSE))</f>
        <v/>
      </c>
    </row>
    <row r="194" spans="1:16">
      <c r="A194" s="11" t="str">
        <f t="shared" si="4"/>
        <v>CHI</v>
      </c>
      <c r="B194" s="67" t="s">
        <v>178</v>
      </c>
      <c r="C194" s="11" t="str">
        <f>VLOOKUP($B194, Paste!$A$3:$H$933, 6, FALSE)</f>
        <v>RW</v>
      </c>
      <c r="D194" s="11" t="s">
        <v>941</v>
      </c>
      <c r="E194" s="11">
        <v>1</v>
      </c>
      <c r="F194" s="11" t="str">
        <f>VLOOKUP($B194, Paste!$A$3:$H$933, 8, FALSE)</f>
        <v>CHI</v>
      </c>
      <c r="G194" s="71">
        <f>VLOOKUP($B194, Paste!$A$3:$H$933, 2, FALSE)</f>
        <v>65</v>
      </c>
      <c r="H194" s="71">
        <f>VLOOKUP($B194, Paste!$A$3:$H$933, 3, FALSE)</f>
        <v>19.464248143452359</v>
      </c>
      <c r="I194" s="71">
        <f t="shared" si="5"/>
        <v>34.121166856547639</v>
      </c>
      <c r="J194" s="71">
        <f>VLOOKUP($B194, Paste!$A$3:$H$933, 4, FALSE)</f>
        <v>53.585414999999998</v>
      </c>
      <c r="K194" s="11" t="e">
        <f>VLOOKUP($B194, Paste!$AB$3:$AE$1033, 4, FALSE)</f>
        <v>#N/A</v>
      </c>
      <c r="L194" s="11" t="str">
        <f>IF(ISERROR(VLOOKUP(B194, Paste!$N$3:$N$250, 1, FALSE)), "", VLOOKUP(B194, Paste!$N$3:$O$250, 2, FALSE))</f>
        <v/>
      </c>
      <c r="M194" s="27" t="e">
        <f>VLOOKUP($B194, Paste!$W$3:$Z$10064, IF($H$4="Cap Hit",3, IF($H$4="AAV", 4, 2)), FALSE)</f>
        <v>#N/A</v>
      </c>
      <c r="N194" s="11" t="str">
        <f>IF(ISERROR(VLOOKUP(B194, Paste!$Q$3:$Q$245, 1, FALSE)), "", VLOOKUP(B194, Paste!$Q$3:$R$245, 2, FALSE))</f>
        <v>Y</v>
      </c>
      <c r="O194" s="18" t="str">
        <f>IF(VLOOKUP(B194, 'Points&amp;Potential'!$B$7:$O$1835, 14, FALSE)=0, "", VLOOKUP(B194, 'Points&amp;Potential'!$B$7:$O$1835, 14, FALSE))</f>
        <v/>
      </c>
      <c r="P194" s="7" t="str">
        <f>IF(ISERROR(VLOOKUP(B194, Paste!$T$3:$T$1045, 1, FALSE)), "", VLOOKUP(B194, Paste!$T$3:$U$1045, 2, FALSE))</f>
        <v/>
      </c>
    </row>
    <row r="195" spans="1:16">
      <c r="A195" s="11" t="str">
        <f t="shared" si="4"/>
        <v>COL</v>
      </c>
      <c r="B195" s="67" t="s">
        <v>33</v>
      </c>
      <c r="C195" s="11" t="str">
        <f>VLOOKUP($B195, Paste!$A$3:$H$933, 6, FALSE)</f>
        <v>C</v>
      </c>
      <c r="D195" s="11" t="s">
        <v>944</v>
      </c>
      <c r="E195" s="11">
        <v>1</v>
      </c>
      <c r="F195" s="11" t="str">
        <f>VLOOKUP($B195, Paste!$A$3:$H$933, 8, FALSE)</f>
        <v>COL</v>
      </c>
      <c r="G195" s="71">
        <f>VLOOKUP($B195, Paste!$A$3:$H$933, 2, FALSE)</f>
        <v>82.333333333333329</v>
      </c>
      <c r="H195" s="71">
        <f>VLOOKUP($B195, Paste!$A$3:$H$933, 3, FALSE)</f>
        <v>45.1502629634412</v>
      </c>
      <c r="I195" s="71">
        <f t="shared" si="5"/>
        <v>81.061910244892118</v>
      </c>
      <c r="J195" s="71">
        <f>VLOOKUP($B195, Paste!$A$3:$H$933, 4, FALSE)</f>
        <v>126.21217320833331</v>
      </c>
      <c r="K195" s="11">
        <f>VLOOKUP($B195, Paste!$AB$3:$AE$1033, 4, FALSE)</f>
        <v>354</v>
      </c>
      <c r="L195" s="11" t="str">
        <f>IF(ISERROR(VLOOKUP(B195, Paste!$N$3:$N$250, 1, FALSE)), "", VLOOKUP(B195, Paste!$N$3:$O$250, 2, FALSE))</f>
        <v/>
      </c>
      <c r="M195" s="27">
        <f>VLOOKUP($B195, Paste!$W$3:$Z$10064, IF($H$4="Cap Hit",3, IF($H$4="AAV", 4, 2)), FALSE)</f>
        <v>12.6</v>
      </c>
      <c r="N195" s="11" t="str">
        <f>IF(ISERROR(VLOOKUP(B195, Paste!$Q$3:$Q$245, 1, FALSE)), "", VLOOKUP(B195, Paste!$Q$3:$R$245, 2, FALSE))</f>
        <v/>
      </c>
      <c r="O195" s="18" t="str">
        <f>IF(VLOOKUP(B195, 'Points&amp;Potential'!$B$7:$O$1835, 14, FALSE)=0, "", VLOOKUP(B195, 'Points&amp;Potential'!$B$7:$O$1835, 14, FALSE))</f>
        <v/>
      </c>
      <c r="P195" s="7" t="str">
        <f>IF(ISERROR(VLOOKUP(B195, Paste!$T$3:$T$1045, 1, FALSE)), "", VLOOKUP(B195, Paste!$T$3:$U$1045, 2, FALSE))</f>
        <v/>
      </c>
    </row>
    <row r="196" spans="1:16">
      <c r="A196" s="11" t="str">
        <f t="shared" si="4"/>
        <v>COL</v>
      </c>
      <c r="B196" s="67" t="s">
        <v>36</v>
      </c>
      <c r="C196" s="11" t="str">
        <f>VLOOKUP($B196, Paste!$A$3:$H$933, 6, FALSE)</f>
        <v>RW</v>
      </c>
      <c r="D196" s="11" t="s">
        <v>944</v>
      </c>
      <c r="E196" s="11">
        <v>1</v>
      </c>
      <c r="F196" s="11" t="str">
        <f>VLOOKUP($B196, Paste!$A$3:$H$933, 8, FALSE)</f>
        <v>COL</v>
      </c>
      <c r="G196" s="71">
        <f>VLOOKUP($B196, Paste!$A$3:$H$933, 2, FALSE)</f>
        <v>80</v>
      </c>
      <c r="H196" s="71">
        <f>VLOOKUP($B196, Paste!$A$3:$H$933, 3, FALSE)</f>
        <v>32</v>
      </c>
      <c r="I196" s="71">
        <f t="shared" si="5"/>
        <v>75.804812500000011</v>
      </c>
      <c r="J196" s="71">
        <f>VLOOKUP($B196, Paste!$A$3:$H$933, 4, FALSE)</f>
        <v>107.80481250000001</v>
      </c>
      <c r="K196" s="11">
        <f>VLOOKUP($B196, Paste!$AB$3:$AE$1033, 4, FALSE)</f>
        <v>216</v>
      </c>
      <c r="L196" s="11" t="str">
        <f>IF(ISERROR(VLOOKUP(B196, Paste!$N$3:$N$250, 1, FALSE)), "", VLOOKUP(B196, Paste!$N$3:$O$250, 2, FALSE))</f>
        <v/>
      </c>
      <c r="M196" s="27">
        <f>VLOOKUP($B196, Paste!$W$3:$Z$10064, IF($H$4="Cap Hit",3, IF($H$4="AAV", 4, 2)), FALSE)</f>
        <v>11.5</v>
      </c>
      <c r="N196" s="11" t="str">
        <f>IF(ISERROR(VLOOKUP(B196, Paste!$Q$3:$Q$245, 1, FALSE)), "", VLOOKUP(B196, Paste!$Q$3:$R$245, 2, FALSE))</f>
        <v/>
      </c>
      <c r="O196" s="18" t="str">
        <f>IF(VLOOKUP(B196, 'Points&amp;Potential'!$B$7:$O$1835, 14, FALSE)=0, "", VLOOKUP(B196, 'Points&amp;Potential'!$B$7:$O$1835, 14, FALSE))</f>
        <v/>
      </c>
      <c r="P196" s="7" t="str">
        <f>IF(ISERROR(VLOOKUP(B196, Paste!$T$3:$T$1045, 1, FALSE)), "", VLOOKUP(B196, Paste!$T$3:$U$1045, 2, FALSE))</f>
        <v/>
      </c>
    </row>
    <row r="197" spans="1:16">
      <c r="A197" s="11" t="str">
        <f t="shared" si="4"/>
        <v>COL</v>
      </c>
      <c r="B197" s="67" t="s">
        <v>57</v>
      </c>
      <c r="C197" s="11" t="str">
        <f>VLOOKUP($B197, Paste!$A$3:$H$933, 6, FALSE)</f>
        <v>RD</v>
      </c>
      <c r="D197" s="11" t="s">
        <v>944</v>
      </c>
      <c r="E197" s="11">
        <v>1</v>
      </c>
      <c r="F197" s="11" t="str">
        <f>VLOOKUP($B197, Paste!$A$3:$H$933, 8, FALSE)</f>
        <v>COL</v>
      </c>
      <c r="G197" s="71">
        <f>VLOOKUP($B197, Paste!$A$3:$H$933, 2, FALSE)</f>
        <v>79.333333333333329</v>
      </c>
      <c r="H197" s="71">
        <f>VLOOKUP($B197, Paste!$A$3:$H$933, 3, FALSE)</f>
        <v>23.630922601840606</v>
      </c>
      <c r="I197" s="71">
        <f t="shared" si="5"/>
        <v>62.83347455871494</v>
      </c>
      <c r="J197" s="71">
        <f>VLOOKUP($B197, Paste!$A$3:$H$933, 4, FALSE)</f>
        <v>86.464397160555549</v>
      </c>
      <c r="K197" s="11">
        <f>VLOOKUP($B197, Paste!$AB$3:$AE$1033, 4, FALSE)</f>
        <v>222</v>
      </c>
      <c r="L197" s="11" t="str">
        <f>IF(ISERROR(VLOOKUP(B197, Paste!$N$3:$N$250, 1, FALSE)), "", VLOOKUP(B197, Paste!$N$3:$O$250, 2, FALSE))</f>
        <v/>
      </c>
      <c r="M197" s="27">
        <f>VLOOKUP($B197, Paste!$W$3:$Z$10064, IF($H$4="Cap Hit",3, IF($H$4="AAV", 4, 2)), FALSE)</f>
        <v>9</v>
      </c>
      <c r="N197" s="11" t="str">
        <f>IF(ISERROR(VLOOKUP(B197, Paste!$Q$3:$Q$245, 1, FALSE)), "", VLOOKUP(B197, Paste!$Q$3:$R$245, 2, FALSE))</f>
        <v/>
      </c>
      <c r="O197" s="18" t="str">
        <f>IF(VLOOKUP(B197, 'Points&amp;Potential'!$B$7:$O$1835, 14, FALSE)=0, "", VLOOKUP(B197, 'Points&amp;Potential'!$B$7:$O$1835, 14, FALSE))</f>
        <v/>
      </c>
      <c r="P197" s="7" t="str">
        <f>IF(ISERROR(VLOOKUP(B197, Paste!$T$3:$T$1045, 1, FALSE)), "", VLOOKUP(B197, Paste!$T$3:$U$1045, 2, FALSE))</f>
        <v/>
      </c>
    </row>
    <row r="198" spans="1:16">
      <c r="A198" s="11" t="str">
        <f t="shared" si="4"/>
        <v>COL</v>
      </c>
      <c r="B198" s="67" t="s">
        <v>137</v>
      </c>
      <c r="C198" s="11" t="str">
        <f>VLOOKUP($B198, Paste!$A$3:$H$933, 6, FALSE)</f>
        <v>C</v>
      </c>
      <c r="D198" s="11" t="s">
        <v>944</v>
      </c>
      <c r="E198" s="11">
        <v>1</v>
      </c>
      <c r="F198" s="11" t="str">
        <f>VLOOKUP($B198, Paste!$A$3:$H$933, 8, FALSE)</f>
        <v>COL</v>
      </c>
      <c r="G198" s="71">
        <f>VLOOKUP($B198, Paste!$A$3:$H$933, 2, FALSE)</f>
        <v>82.333333333333329</v>
      </c>
      <c r="H198" s="71">
        <f>VLOOKUP($B198, Paste!$A$3:$H$933, 3, FALSE)</f>
        <v>25.809479902561542</v>
      </c>
      <c r="I198" s="71">
        <f t="shared" si="5"/>
        <v>33.388559837021795</v>
      </c>
      <c r="J198" s="71">
        <f>VLOOKUP($B198, Paste!$A$3:$H$933, 4, FALSE)</f>
        <v>59.198039739583336</v>
      </c>
      <c r="K198" s="11">
        <f>VLOOKUP($B198, Paste!$AB$3:$AE$1033, 4, FALSE)</f>
        <v>239</v>
      </c>
      <c r="L198" s="11" t="str">
        <f>IF(ISERROR(VLOOKUP(B198, Paste!$N$3:$N$250, 1, FALSE)), "", VLOOKUP(B198, Paste!$N$3:$O$250, 2, FALSE))</f>
        <v/>
      </c>
      <c r="M198" s="27">
        <f>VLOOKUP($B198, Paste!$W$3:$Z$10064, IF($H$4="Cap Hit",3, IF($H$4="AAV", 4, 2)), FALSE)</f>
        <v>7</v>
      </c>
      <c r="N198" s="11" t="str">
        <f>IF(ISERROR(VLOOKUP(B198, Paste!$Q$3:$Q$245, 1, FALSE)), "", VLOOKUP(B198, Paste!$Q$3:$R$245, 2, FALSE))</f>
        <v/>
      </c>
      <c r="O198" s="18" t="str">
        <f>IF(VLOOKUP(B198, 'Points&amp;Potential'!$B$7:$O$1835, 14, FALSE)=0, "", VLOOKUP(B198, 'Points&amp;Potential'!$B$7:$O$1835, 14, FALSE))</f>
        <v/>
      </c>
      <c r="P198" s="7" t="str">
        <f>IF(ISERROR(VLOOKUP(B198, Paste!$T$3:$T$1045, 1, FALSE)), "", VLOOKUP(B198, Paste!$T$3:$U$1045, 2, FALSE))</f>
        <v/>
      </c>
    </row>
    <row r="199" spans="1:16">
      <c r="A199" s="11" t="str">
        <f t="shared" ref="A199:A262" si="6">F199</f>
        <v>COL</v>
      </c>
      <c r="B199" s="67" t="s">
        <v>160</v>
      </c>
      <c r="C199" s="11" t="str">
        <f>VLOOKUP($B199, Paste!$A$3:$H$933, 6, FALSE)</f>
        <v>C</v>
      </c>
      <c r="D199" s="11" t="s">
        <v>944</v>
      </c>
      <c r="E199" s="11">
        <v>2</v>
      </c>
      <c r="F199" s="11" t="str">
        <f>VLOOKUP($B199, Paste!$A$3:$H$933, 8, FALSE)</f>
        <v>COL</v>
      </c>
      <c r="G199" s="71">
        <f>VLOOKUP($B199, Paste!$A$3:$H$933, 2, FALSE)</f>
        <v>83</v>
      </c>
      <c r="H199" s="71">
        <f>VLOOKUP($B199, Paste!$A$3:$H$933, 3, FALSE)</f>
        <v>30.505541946654237</v>
      </c>
      <c r="I199" s="71">
        <f t="shared" ref="I199:I262" si="7">J199-H199</f>
        <v>25.753670220012442</v>
      </c>
      <c r="J199" s="71">
        <f>VLOOKUP($B199, Paste!$A$3:$H$933, 4, FALSE)</f>
        <v>56.259212166666678</v>
      </c>
      <c r="K199" s="11">
        <f>VLOOKUP($B199, Paste!$AB$3:$AE$1033, 4, FALSE)</f>
        <v>191</v>
      </c>
      <c r="L199" s="11" t="str">
        <f>IF(ISERROR(VLOOKUP(B199, Paste!$N$3:$N$250, 1, FALSE)), "", VLOOKUP(B199, Paste!$N$3:$O$250, 2, FALSE))</f>
        <v/>
      </c>
      <c r="M199" s="27">
        <f>VLOOKUP($B199, Paste!$W$3:$Z$10064, IF($H$4="Cap Hit",3, IF($H$4="AAV", 4, 2)), FALSE)</f>
        <v>7.5</v>
      </c>
      <c r="N199" s="11" t="str">
        <f>IF(ISERROR(VLOOKUP(B199, Paste!$Q$3:$Q$245, 1, FALSE)), "", VLOOKUP(B199, Paste!$Q$3:$R$245, 2, FALSE))</f>
        <v/>
      </c>
      <c r="O199" s="18" t="str">
        <f>IF(VLOOKUP(B199, 'Points&amp;Potential'!$B$7:$O$1835, 14, FALSE)=0, "", VLOOKUP(B199, 'Points&amp;Potential'!$B$7:$O$1835, 14, FALSE))</f>
        <v/>
      </c>
      <c r="P199" s="7" t="str">
        <f>IF(ISERROR(VLOOKUP(B199, Paste!$T$3:$T$1045, 1, FALSE)), "", VLOOKUP(B199, Paste!$T$3:$U$1045, 2, FALSE))</f>
        <v/>
      </c>
    </row>
    <row r="200" spans="1:16">
      <c r="A200" s="11" t="str">
        <f t="shared" si="6"/>
        <v>COL</v>
      </c>
      <c r="B200" s="67" t="s">
        <v>222</v>
      </c>
      <c r="C200" s="11" t="str">
        <f>VLOOKUP($B200, Paste!$A$3:$H$933, 6, FALSE)</f>
        <v>LW</v>
      </c>
      <c r="D200" s="11" t="s">
        <v>944</v>
      </c>
      <c r="E200" s="11">
        <v>2</v>
      </c>
      <c r="F200" s="11" t="str">
        <f>VLOOKUP($B200, Paste!$A$3:$H$933, 8, FALSE)</f>
        <v>COL</v>
      </c>
      <c r="G200" s="71">
        <f>VLOOKUP($B200, Paste!$A$3:$H$933, 2, FALSE)</f>
        <v>67</v>
      </c>
      <c r="H200" s="71">
        <f>VLOOKUP($B200, Paste!$A$3:$H$933, 3, FALSE)</f>
        <v>23.226304679153326</v>
      </c>
      <c r="I200" s="71">
        <f t="shared" si="7"/>
        <v>22.885224245846683</v>
      </c>
      <c r="J200" s="71">
        <f>VLOOKUP($B200, Paste!$A$3:$H$933, 4, FALSE)</f>
        <v>46.111528925000009</v>
      </c>
      <c r="K200" s="11">
        <f>VLOOKUP($B200, Paste!$AB$3:$AE$1033, 4, FALSE)</f>
        <v>147</v>
      </c>
      <c r="L200" s="11" t="str">
        <f>IF(ISERROR(VLOOKUP(B200, Paste!$N$3:$N$250, 1, FALSE)), "", VLOOKUP(B200, Paste!$N$3:$O$250, 2, FALSE))</f>
        <v/>
      </c>
      <c r="M200" s="27">
        <f>VLOOKUP($B200, Paste!$W$3:$Z$10064, IF($H$4="Cap Hit",3, IF($H$4="AAV", 4, 2)), FALSE)</f>
        <v>4.5</v>
      </c>
      <c r="N200" s="11" t="str">
        <f>IF(ISERROR(VLOOKUP(B200, Paste!$Q$3:$Q$245, 1, FALSE)), "", VLOOKUP(B200, Paste!$Q$3:$R$245, 2, FALSE))</f>
        <v>Y</v>
      </c>
      <c r="O200" s="18" t="str">
        <f>IF(VLOOKUP(B200, 'Points&amp;Potential'!$B$7:$O$1835, 14, FALSE)=0, "", VLOOKUP(B200, 'Points&amp;Potential'!$B$7:$O$1835, 14, FALSE))</f>
        <v/>
      </c>
      <c r="P200" s="7" t="str">
        <f>IF(ISERROR(VLOOKUP(B200, Paste!$T$3:$T$1045, 1, FALSE)), "", VLOOKUP(B200, Paste!$T$3:$U$1045, 2, FALSE))</f>
        <v/>
      </c>
    </row>
    <row r="201" spans="1:16">
      <c r="A201" s="11" t="str">
        <f t="shared" si="6"/>
        <v>COL</v>
      </c>
      <c r="B201" s="67" t="s">
        <v>248</v>
      </c>
      <c r="C201" s="11" t="str">
        <f>VLOOKUP($B201, Paste!$A$3:$H$933, 6, FALSE)</f>
        <v>LW</v>
      </c>
      <c r="D201" s="11" t="s">
        <v>944</v>
      </c>
      <c r="E201" s="11">
        <v>1</v>
      </c>
      <c r="F201" s="11" t="str">
        <f>VLOOKUP($B201, Paste!$A$3:$H$933, 8, FALSE)</f>
        <v>COL</v>
      </c>
      <c r="G201" s="71">
        <f>VLOOKUP($B201, Paste!$A$3:$H$933, 2, FALSE)</f>
        <v>66</v>
      </c>
      <c r="H201" s="71">
        <f>VLOOKUP($B201, Paste!$A$3:$H$933, 3, FALSE)</f>
        <v>21.78</v>
      </c>
      <c r="I201" s="71">
        <f t="shared" si="7"/>
        <v>20.041683750000011</v>
      </c>
      <c r="J201" s="71">
        <f>VLOOKUP($B201, Paste!$A$3:$H$933, 4, FALSE)</f>
        <v>41.821683750000012</v>
      </c>
      <c r="K201" s="11">
        <f>VLOOKUP($B201, Paste!$AB$3:$AE$1033, 4, FALSE)</f>
        <v>152</v>
      </c>
      <c r="L201" s="11">
        <f>IF(ISERROR(VLOOKUP(B201, Paste!$N$3:$N$250, 1, FALSE)), "", VLOOKUP(B201, Paste!$N$3:$O$250, 2, FALSE))</f>
        <v>55</v>
      </c>
      <c r="M201" s="27">
        <f>VLOOKUP($B201, Paste!$W$3:$Z$10064, IF($H$4="Cap Hit",3, IF($H$4="AAV", 4, 2)), FALSE)</f>
        <v>7</v>
      </c>
      <c r="N201" s="11" t="str">
        <f>IF(ISERROR(VLOOKUP(B201, Paste!$Q$3:$Q$245, 1, FALSE)), "", VLOOKUP(B201, Paste!$Q$3:$R$245, 2, FALSE))</f>
        <v/>
      </c>
      <c r="O201" s="18" t="str">
        <f>IF(VLOOKUP(B201, 'Points&amp;Potential'!$B$7:$O$1835, 14, FALSE)=0, "", VLOOKUP(B201, 'Points&amp;Potential'!$B$7:$O$1835, 14, FALSE))</f>
        <v/>
      </c>
      <c r="P201" s="7" t="str">
        <f>IF(ISERROR(VLOOKUP(B201, Paste!$T$3:$T$1045, 1, FALSE)), "", VLOOKUP(B201, Paste!$T$3:$U$1045, 2, FALSE))</f>
        <v/>
      </c>
    </row>
    <row r="202" spans="1:16">
      <c r="A202" s="11" t="str">
        <f t="shared" si="6"/>
        <v>COL</v>
      </c>
      <c r="B202" s="10" t="s">
        <v>290</v>
      </c>
      <c r="C202" s="11" t="str">
        <f>VLOOKUP($B202, Paste!$A$3:$H$933, 6, FALSE)</f>
        <v>RD</v>
      </c>
      <c r="D202" s="11" t="s">
        <v>944</v>
      </c>
      <c r="E202" s="11"/>
      <c r="F202" s="11" t="str">
        <f>VLOOKUP($B202, Paste!$A$3:$H$933, 8, FALSE)</f>
        <v>COL</v>
      </c>
      <c r="G202" s="71">
        <f>VLOOKUP($B202, Paste!$A$3:$H$933, 2, FALSE)</f>
        <v>82</v>
      </c>
      <c r="H202" s="71">
        <f>VLOOKUP($B202, Paste!$A$3:$H$933, 3, FALSE)</f>
        <v>8.9336930043873028</v>
      </c>
      <c r="I202" s="71">
        <f t="shared" si="7"/>
        <v>28.363414317834916</v>
      </c>
      <c r="J202" s="71">
        <f>VLOOKUP($B202, Paste!$A$3:$H$933, 4, FALSE)</f>
        <v>37.297107322222217</v>
      </c>
      <c r="K202" s="11">
        <f>VLOOKUP($B202, Paste!$AB$3:$AE$1033, 4, FALSE)</f>
        <v>172</v>
      </c>
      <c r="L202" s="11">
        <f>IF(ISERROR(VLOOKUP(B202, Paste!$N$3:$N$250, 1, FALSE)), "", VLOOKUP(B202, Paste!$N$3:$O$250, 2, FALSE))</f>
        <v>45</v>
      </c>
      <c r="M202" s="27">
        <f>VLOOKUP($B202, Paste!$W$3:$Z$10064, IF($H$4="Cap Hit",3, IF($H$4="AAV", 4, 2)), FALSE)</f>
        <v>4.75</v>
      </c>
      <c r="N202" s="11" t="str">
        <f>IF(ISERROR(VLOOKUP(B202, Paste!$Q$3:$Q$245, 1, FALSE)), "", VLOOKUP(B202, Paste!$Q$3:$R$245, 2, FALSE))</f>
        <v/>
      </c>
      <c r="O202" s="18" t="str">
        <f>IF(VLOOKUP(B202, 'Points&amp;Potential'!$B$7:$O$1835, 14, FALSE)=0, "", VLOOKUP(B202, 'Points&amp;Potential'!$B$7:$O$1835, 14, FALSE))</f>
        <v/>
      </c>
      <c r="P202" s="7" t="str">
        <f>IF(ISERROR(VLOOKUP(B202, Paste!$T$3:$T$1045, 1, FALSE)), "", VLOOKUP(B202, Paste!$T$3:$U$1045, 2, FALSE))</f>
        <v/>
      </c>
    </row>
    <row r="203" spans="1:16">
      <c r="A203" s="11" t="str">
        <f t="shared" si="6"/>
        <v>COL</v>
      </c>
      <c r="B203" s="67" t="s">
        <v>325</v>
      </c>
      <c r="C203" s="11" t="str">
        <f>VLOOKUP($B203, Paste!$A$3:$H$933, 6, FALSE)</f>
        <v>RW</v>
      </c>
      <c r="D203" s="11" t="s">
        <v>944</v>
      </c>
      <c r="E203" s="11">
        <v>2</v>
      </c>
      <c r="F203" s="11" t="str">
        <f>VLOOKUP($B203, Paste!$A$3:$H$933, 8, FALSE)</f>
        <v>COL</v>
      </c>
      <c r="G203" s="71">
        <f>VLOOKUP($B203, Paste!$A$3:$H$933, 2, FALSE)</f>
        <v>66.333333333333329</v>
      </c>
      <c r="H203" s="71">
        <f>VLOOKUP($B203, Paste!$A$3:$H$933, 3, FALSE)</f>
        <v>16.209549863307664</v>
      </c>
      <c r="I203" s="71">
        <f t="shared" si="7"/>
        <v>18.263583726275662</v>
      </c>
      <c r="J203" s="71">
        <f>VLOOKUP($B203, Paste!$A$3:$H$933, 4, FALSE)</f>
        <v>34.473133589583327</v>
      </c>
      <c r="K203" s="11">
        <f>VLOOKUP($B203, Paste!$AB$3:$AE$1033, 4, FALSE)</f>
        <v>113</v>
      </c>
      <c r="L203" s="11">
        <f>IF(ISERROR(VLOOKUP(B203, Paste!$N$3:$N$250, 1, FALSE)), "", VLOOKUP(B203, Paste!$N$3:$O$250, 2, FALSE))</f>
        <v>50</v>
      </c>
      <c r="M203" s="27">
        <f>VLOOKUP($B203, Paste!$W$3:$Z$10064, IF($H$4="Cap Hit",3, IF($H$4="AAV", 4, 2)), FALSE)</f>
        <v>3.25</v>
      </c>
      <c r="N203" s="11" t="str">
        <f>IF(ISERROR(VLOOKUP(B203, Paste!$Q$3:$Q$245, 1, FALSE)), "", VLOOKUP(B203, Paste!$Q$3:$R$245, 2, FALSE))</f>
        <v>Y</v>
      </c>
      <c r="O203" s="18" t="str">
        <f>IF(VLOOKUP(B203, 'Points&amp;Potential'!$B$7:$O$1835, 14, FALSE)=0, "", VLOOKUP(B203, 'Points&amp;Potential'!$B$7:$O$1835, 14, FALSE))</f>
        <v/>
      </c>
      <c r="P203" s="7" t="str">
        <f>IF(ISERROR(VLOOKUP(B203, Paste!$T$3:$T$1045, 1, FALSE)), "", VLOOKUP(B203, Paste!$T$3:$U$1045, 2, FALSE))</f>
        <v/>
      </c>
    </row>
    <row r="204" spans="1:16">
      <c r="A204" s="11" t="str">
        <f t="shared" si="6"/>
        <v>COL</v>
      </c>
      <c r="B204" s="67" t="s">
        <v>384</v>
      </c>
      <c r="C204" s="11" t="str">
        <f>VLOOKUP($B204, Paste!$A$3:$H$933, 6, FALSE)</f>
        <v>LD</v>
      </c>
      <c r="D204" s="11" t="s">
        <v>944</v>
      </c>
      <c r="E204" s="11">
        <v>2</v>
      </c>
      <c r="F204" s="11" t="str">
        <f>VLOOKUP($B204, Paste!$A$3:$H$933, 8, FALSE)</f>
        <v>COL</v>
      </c>
      <c r="G204" s="71">
        <f>VLOOKUP($B204, Paste!$A$3:$H$933, 2, FALSE)</f>
        <v>77.333333333333329</v>
      </c>
      <c r="H204" s="71">
        <f>VLOOKUP($B204, Paste!$A$3:$H$933, 3, FALSE)</f>
        <v>7.9581059710713182</v>
      </c>
      <c r="I204" s="71">
        <f t="shared" si="7"/>
        <v>21.457067695595342</v>
      </c>
      <c r="J204" s="71">
        <f>VLOOKUP($B204, Paste!$A$3:$H$933, 4, FALSE)</f>
        <v>29.415173666666661</v>
      </c>
      <c r="K204" s="11">
        <f>VLOOKUP($B204, Paste!$AB$3:$AE$1033, 4, FALSE)</f>
        <v>139</v>
      </c>
      <c r="L204" s="11" t="str">
        <f>IF(ISERROR(VLOOKUP(B204, Paste!$N$3:$N$250, 1, FALSE)), "", VLOOKUP(B204, Paste!$N$3:$O$250, 2, FALSE))</f>
        <v/>
      </c>
      <c r="M204" s="27">
        <f>VLOOKUP($B204, Paste!$W$3:$Z$10064, IF($H$4="Cap Hit",3, IF($H$4="AAV", 4, 2)), FALSE)</f>
        <v>7.25</v>
      </c>
      <c r="N204" s="11" t="str">
        <f>IF(ISERROR(VLOOKUP(B204, Paste!$Q$3:$Q$245, 1, FALSE)), "", VLOOKUP(B204, Paste!$Q$3:$R$245, 2, FALSE))</f>
        <v/>
      </c>
      <c r="O204" s="18" t="str">
        <f>IF(VLOOKUP(B204, 'Points&amp;Potential'!$B$7:$O$1835, 14, FALSE)=0, "", VLOOKUP(B204, 'Points&amp;Potential'!$B$7:$O$1835, 14, FALSE))</f>
        <v/>
      </c>
      <c r="P204" s="7" t="str">
        <f>IF(ISERROR(VLOOKUP(B204, Paste!$T$3:$T$1045, 1, FALSE)), "", VLOOKUP(B204, Paste!$T$3:$U$1045, 2, FALSE))</f>
        <v/>
      </c>
    </row>
    <row r="205" spans="1:16">
      <c r="A205" s="11" t="str">
        <f t="shared" si="6"/>
        <v>COL</v>
      </c>
      <c r="B205" s="67" t="s">
        <v>387</v>
      </c>
      <c r="C205" s="11" t="str">
        <f>VLOOKUP($B205, Paste!$A$3:$H$933, 6, FALSE)</f>
        <v>RW</v>
      </c>
      <c r="D205" s="11" t="s">
        <v>944</v>
      </c>
      <c r="E205" s="11"/>
      <c r="F205" s="11" t="str">
        <f>VLOOKUP($B205, Paste!$A$3:$H$933, 8, FALSE)</f>
        <v>COL</v>
      </c>
      <c r="G205" s="71">
        <f>VLOOKUP($B205, Paste!$A$3:$H$933, 2, FALSE)</f>
        <v>73.666666666666671</v>
      </c>
      <c r="H205" s="71">
        <f>VLOOKUP($B205, Paste!$A$3:$H$933, 3, FALSE)</f>
        <v>11.385460910484465</v>
      </c>
      <c r="I205" s="71">
        <f t="shared" si="7"/>
        <v>17.836233011390537</v>
      </c>
      <c r="J205" s="71">
        <f>VLOOKUP($B205, Paste!$A$3:$H$933, 4, FALSE)</f>
        <v>29.221693921875001</v>
      </c>
      <c r="K205" s="11">
        <f>VLOOKUP($B205, Paste!$AB$3:$AE$1033, 4, FALSE)</f>
        <v>96</v>
      </c>
      <c r="L205" s="11" t="str">
        <f>IF(ISERROR(VLOOKUP(B205, Paste!$N$3:$N$250, 1, FALSE)), "", VLOOKUP(B205, Paste!$N$3:$O$250, 2, FALSE))</f>
        <v/>
      </c>
      <c r="M205" s="27">
        <f>VLOOKUP($B205, Paste!$W$3:$Z$10064, IF($H$4="Cap Hit",3, IF($H$4="AAV", 4, 2)), FALSE)</f>
        <v>3</v>
      </c>
      <c r="N205" s="11" t="str">
        <f>IF(ISERROR(VLOOKUP(B205, Paste!$Q$3:$Q$245, 1, FALSE)), "", VLOOKUP(B205, Paste!$Q$3:$R$245, 2, FALSE))</f>
        <v>Y</v>
      </c>
      <c r="O205" s="18" t="str">
        <f>IF(VLOOKUP(B205, 'Points&amp;Potential'!$B$7:$O$1835, 14, FALSE)=0, "", VLOOKUP(B205, 'Points&amp;Potential'!$B$7:$O$1835, 14, FALSE))</f>
        <v/>
      </c>
      <c r="P205" s="7" t="str">
        <f>IF(ISERROR(VLOOKUP(B205, Paste!$T$3:$T$1045, 1, FALSE)), "", VLOOKUP(B205, Paste!$T$3:$U$1045, 2, FALSE))</f>
        <v/>
      </c>
    </row>
    <row r="206" spans="1:16">
      <c r="A206" s="11" t="str">
        <f t="shared" si="6"/>
        <v>COL</v>
      </c>
      <c r="B206" s="67" t="s">
        <v>389</v>
      </c>
      <c r="C206" s="11" t="str">
        <f>VLOOKUP($B206, Paste!$A$3:$H$933, 6, FALSE)</f>
        <v>RD</v>
      </c>
      <c r="D206" s="11" t="s">
        <v>944</v>
      </c>
      <c r="E206" s="11"/>
      <c r="F206" s="11" t="str">
        <f>VLOOKUP($B206, Paste!$A$3:$H$933, 8, FALSE)</f>
        <v>COL</v>
      </c>
      <c r="G206" s="71">
        <f>VLOOKUP($B206, Paste!$A$3:$H$933, 2, FALSE)</f>
        <v>84</v>
      </c>
      <c r="H206" s="71">
        <f>VLOOKUP($B206, Paste!$A$3:$H$933, 3, FALSE)</f>
        <v>9.4506352931060054</v>
      </c>
      <c r="I206" s="71">
        <f t="shared" si="7"/>
        <v>19.460405956893993</v>
      </c>
      <c r="J206" s="71">
        <f>VLOOKUP($B206, Paste!$A$3:$H$933, 4, FALSE)</f>
        <v>28.91104125</v>
      </c>
      <c r="K206" s="11">
        <f>VLOOKUP($B206, Paste!$AB$3:$AE$1033, 4, FALSE)</f>
        <v>168</v>
      </c>
      <c r="L206" s="11" t="str">
        <f>IF(ISERROR(VLOOKUP(B206, Paste!$N$3:$N$250, 1, FALSE)), "", VLOOKUP(B206, Paste!$N$3:$O$250, 2, FALSE))</f>
        <v/>
      </c>
      <c r="M206" s="27">
        <f>VLOOKUP($B206, Paste!$W$3:$Z$10064, IF($H$4="Cap Hit",3, IF($H$4="AAV", 4, 2)), FALSE)</f>
        <v>0.85</v>
      </c>
      <c r="N206" s="11" t="str">
        <f>IF(ISERROR(VLOOKUP(B206, Paste!$Q$3:$Q$245, 1, FALSE)), "", VLOOKUP(B206, Paste!$Q$3:$R$245, 2, FALSE))</f>
        <v/>
      </c>
      <c r="O206" s="18" t="str">
        <f>IF(VLOOKUP(B206, 'Points&amp;Potential'!$B$7:$O$1835, 14, FALSE)=0, "", VLOOKUP(B206, 'Points&amp;Potential'!$B$7:$O$1835, 14, FALSE))</f>
        <v/>
      </c>
      <c r="P206" s="7" t="str">
        <f>IF(ISERROR(VLOOKUP(B206, Paste!$T$3:$T$1045, 1, FALSE)), "", VLOOKUP(B206, Paste!$T$3:$U$1045, 2, FALSE))</f>
        <v/>
      </c>
    </row>
    <row r="207" spans="1:16">
      <c r="A207" s="11" t="str">
        <f t="shared" si="6"/>
        <v>COL</v>
      </c>
      <c r="B207" s="67" t="s">
        <v>438</v>
      </c>
      <c r="C207" s="11" t="str">
        <f>VLOOKUP($B207, Paste!$A$3:$H$933, 6, FALSE)</f>
        <v>LW</v>
      </c>
      <c r="D207" s="11" t="s">
        <v>944</v>
      </c>
      <c r="E207" s="11"/>
      <c r="F207" s="11" t="str">
        <f>VLOOKUP($B207, Paste!$A$3:$H$933, 8, FALSE)</f>
        <v>COL</v>
      </c>
      <c r="G207" s="71">
        <f>VLOOKUP($B207, Paste!$A$3:$H$933, 2, FALSE)</f>
        <v>82.666666666666671</v>
      </c>
      <c r="H207" s="71">
        <f>VLOOKUP($B207, Paste!$A$3:$H$933, 3, FALSE)</f>
        <v>12.69221696672223</v>
      </c>
      <c r="I207" s="71">
        <f t="shared" si="7"/>
        <v>12.174029602722213</v>
      </c>
      <c r="J207" s="71">
        <f>VLOOKUP($B207, Paste!$A$3:$H$933, 4, FALSE)</f>
        <v>24.866246569444442</v>
      </c>
      <c r="K207" s="11">
        <f>VLOOKUP($B207, Paste!$AB$3:$AE$1033, 4, FALSE)</f>
        <v>99</v>
      </c>
      <c r="L207" s="11" t="str">
        <f>IF(ISERROR(VLOOKUP(B207, Paste!$N$3:$N$250, 1, FALSE)), "", VLOOKUP(B207, Paste!$N$3:$O$250, 2, FALSE))</f>
        <v/>
      </c>
      <c r="M207" s="27">
        <f>VLOOKUP($B207, Paste!$W$3:$Z$10064, IF($H$4="Cap Hit",3, IF($H$4="AAV", 4, 2)), FALSE)</f>
        <v>1.7</v>
      </c>
      <c r="N207" s="11" t="str">
        <f>IF(ISERROR(VLOOKUP(B207, Paste!$Q$3:$Q$245, 1, FALSE)), "", VLOOKUP(B207, Paste!$Q$3:$R$245, 2, FALSE))</f>
        <v/>
      </c>
      <c r="O207" s="18" t="str">
        <f>IF(VLOOKUP(B207, 'Points&amp;Potential'!$B$7:$O$1835, 14, FALSE)=0, "", VLOOKUP(B207, 'Points&amp;Potential'!$B$7:$O$1835, 14, FALSE))</f>
        <v/>
      </c>
      <c r="P207" s="7" t="str">
        <f>IF(ISERROR(VLOOKUP(B207, Paste!$T$3:$T$1045, 1, FALSE)), "", VLOOKUP(B207, Paste!$T$3:$U$1045, 2, FALSE))</f>
        <v/>
      </c>
    </row>
    <row r="208" spans="1:16">
      <c r="A208" s="11" t="str">
        <f t="shared" si="6"/>
        <v>COL</v>
      </c>
      <c r="B208" s="67" t="s">
        <v>477</v>
      </c>
      <c r="C208" s="11" t="str">
        <f>VLOOKUP($B208, Paste!$A$3:$H$933, 6, FALSE)</f>
        <v>C</v>
      </c>
      <c r="D208" s="11" t="s">
        <v>944</v>
      </c>
      <c r="E208" s="11">
        <v>2</v>
      </c>
      <c r="F208" s="11" t="str">
        <f>VLOOKUP($B208, Paste!$A$3:$H$933, 8, FALSE)</f>
        <v>COL</v>
      </c>
      <c r="G208" s="71">
        <f>VLOOKUP($B208, Paste!$A$3:$H$933, 2, FALSE)</f>
        <v>74</v>
      </c>
      <c r="H208" s="71">
        <f>VLOOKUP($B208, Paste!$A$3:$H$933, 3, FALSE)</f>
        <v>10.360000000000001</v>
      </c>
      <c r="I208" s="71">
        <f t="shared" si="7"/>
        <v>10.852585625000001</v>
      </c>
      <c r="J208" s="71">
        <f>VLOOKUP($B208, Paste!$A$3:$H$933, 4, FALSE)</f>
        <v>21.212585625000003</v>
      </c>
      <c r="K208" s="11">
        <f>VLOOKUP($B208, Paste!$AB$3:$AE$1033, 4, FALSE)</f>
        <v>81</v>
      </c>
      <c r="L208" s="11" t="str">
        <f>IF(ISERROR(VLOOKUP(B208, Paste!$N$3:$N$250, 1, FALSE)), "", VLOOKUP(B208, Paste!$N$3:$O$250, 2, FALSE))</f>
        <v/>
      </c>
      <c r="M208" s="27">
        <f>VLOOKUP($B208, Paste!$W$3:$Z$10064, IF($H$4="Cap Hit",3, IF($H$4="AAV", 4, 2)), FALSE)</f>
        <v>1.25</v>
      </c>
      <c r="N208" s="11" t="str">
        <f>IF(ISERROR(VLOOKUP(B208, Paste!$Q$3:$Q$245, 1, FALSE)), "", VLOOKUP(B208, Paste!$Q$3:$R$245, 2, FALSE))</f>
        <v/>
      </c>
      <c r="O208" s="18" t="str">
        <f>IF(VLOOKUP(B208, 'Points&amp;Potential'!$B$7:$O$1835, 14, FALSE)=0, "", VLOOKUP(B208, 'Points&amp;Potential'!$B$7:$O$1835, 14, FALSE))</f>
        <v/>
      </c>
      <c r="P208" s="7" t="str">
        <f>IF(ISERROR(VLOOKUP(B208, Paste!$T$3:$T$1045, 1, FALSE)), "", VLOOKUP(B208, Paste!$T$3:$U$1045, 2, FALSE))</f>
        <v/>
      </c>
    </row>
    <row r="209" spans="1:16">
      <c r="A209" s="11" t="str">
        <f t="shared" si="6"/>
        <v>COL</v>
      </c>
      <c r="B209" s="67" t="s">
        <v>502</v>
      </c>
      <c r="C209" s="11" t="str">
        <f>VLOOKUP($B209, Paste!$A$3:$H$933, 6, FALSE)</f>
        <v>RD</v>
      </c>
      <c r="D209" s="11" t="s">
        <v>944</v>
      </c>
      <c r="E209" s="11"/>
      <c r="F209" s="11" t="str">
        <f>VLOOKUP($B209, Paste!$A$3:$H$933, 8, FALSE)</f>
        <v>COL</v>
      </c>
      <c r="G209" s="71">
        <f>VLOOKUP($B209, Paste!$A$3:$H$933, 2, FALSE)</f>
        <v>69.666666666666671</v>
      </c>
      <c r="H209" s="71">
        <f>VLOOKUP($B209, Paste!$A$3:$H$933, 3, FALSE)</f>
        <v>4.2488752016738802</v>
      </c>
      <c r="I209" s="71">
        <f t="shared" si="7"/>
        <v>15.592696548326128</v>
      </c>
      <c r="J209" s="71">
        <f>VLOOKUP($B209, Paste!$A$3:$H$933, 4, FALSE)</f>
        <v>19.841571750000007</v>
      </c>
      <c r="K209" s="11">
        <f>VLOOKUP($B209, Paste!$AB$3:$AE$1033, 4, FALSE)</f>
        <v>98</v>
      </c>
      <c r="L209" s="11" t="str">
        <f>IF(ISERROR(VLOOKUP(B209, Paste!$N$3:$N$250, 1, FALSE)), "", VLOOKUP(B209, Paste!$N$3:$O$250, 2, FALSE))</f>
        <v/>
      </c>
      <c r="M209" s="27">
        <f>VLOOKUP($B209, Paste!$W$3:$Z$10064, IF($H$4="Cap Hit",3, IF($H$4="AAV", 4, 2)), FALSE)</f>
        <v>3.95</v>
      </c>
      <c r="N209" s="11" t="str">
        <f>IF(ISERROR(VLOOKUP(B209, Paste!$Q$3:$Q$245, 1, FALSE)), "", VLOOKUP(B209, Paste!$Q$3:$R$245, 2, FALSE))</f>
        <v/>
      </c>
      <c r="O209" s="18" t="str">
        <f>IF(VLOOKUP(B209, 'Points&amp;Potential'!$B$7:$O$1835, 14, FALSE)=0, "", VLOOKUP(B209, 'Points&amp;Potential'!$B$7:$O$1835, 14, FALSE))</f>
        <v/>
      </c>
      <c r="P209" s="7" t="str">
        <f>IF(ISERROR(VLOOKUP(B209, Paste!$T$3:$T$1045, 1, FALSE)), "", VLOOKUP(B209, Paste!$T$3:$U$1045, 2, FALSE))</f>
        <v/>
      </c>
    </row>
    <row r="210" spans="1:16">
      <c r="A210" s="11" t="str">
        <f t="shared" si="6"/>
        <v>COL</v>
      </c>
      <c r="B210" s="67" t="s">
        <v>578</v>
      </c>
      <c r="C210" s="11" t="str">
        <f>VLOOKUP($B210, Paste!$A$3:$H$933, 6, FALSE)</f>
        <v>LW</v>
      </c>
      <c r="D210" s="11" t="s">
        <v>944</v>
      </c>
      <c r="E210" s="11"/>
      <c r="F210" s="11" t="str">
        <f>VLOOKUP($B210, Paste!$A$3:$H$933, 8, FALSE)</f>
        <v>COL</v>
      </c>
      <c r="G210" s="71">
        <f>VLOOKUP($B210, Paste!$A$3:$H$933, 2, FALSE)</f>
        <v>68</v>
      </c>
      <c r="H210" s="71">
        <f>VLOOKUP($B210, Paste!$A$3:$H$933, 3, FALSE)</f>
        <v>8.1709794596084908</v>
      </c>
      <c r="I210" s="71">
        <f t="shared" si="7"/>
        <v>7.6903038737248437</v>
      </c>
      <c r="J210" s="71">
        <f>VLOOKUP($B210, Paste!$A$3:$H$933, 4, FALSE)</f>
        <v>15.861283333333335</v>
      </c>
      <c r="K210" s="11">
        <f>VLOOKUP($B210, Paste!$AB$3:$AE$1033, 4, FALSE)</f>
        <v>88</v>
      </c>
      <c r="L210" s="11" t="str">
        <f>IF(ISERROR(VLOOKUP(B210, Paste!$N$3:$N$250, 1, FALSE)), "", VLOOKUP(B210, Paste!$N$3:$O$250, 2, FALSE))</f>
        <v/>
      </c>
      <c r="M210" s="27">
        <f>VLOOKUP($B210, Paste!$W$3:$Z$10064, IF($H$4="Cap Hit",3, IF($H$4="AAV", 4, 2)), FALSE)</f>
        <v>0.875</v>
      </c>
      <c r="N210" s="11" t="str">
        <f>IF(ISERROR(VLOOKUP(B210, Paste!$Q$3:$Q$245, 1, FALSE)), "", VLOOKUP(B210, Paste!$Q$3:$R$245, 2, FALSE))</f>
        <v/>
      </c>
      <c r="O210" s="18" t="str">
        <f>IF(VLOOKUP(B210, 'Points&amp;Potential'!$B$7:$O$1835, 14, FALSE)=0, "", VLOOKUP(B210, 'Points&amp;Potential'!$B$7:$O$1835, 14, FALSE))</f>
        <v/>
      </c>
      <c r="P210" s="7" t="str">
        <f>IF(ISERROR(VLOOKUP(B210, Paste!$T$3:$T$1045, 1, FALSE)), "", VLOOKUP(B210, Paste!$T$3:$U$1045, 2, FALSE))</f>
        <v/>
      </c>
    </row>
    <row r="211" spans="1:16">
      <c r="A211" s="11" t="str">
        <f t="shared" si="6"/>
        <v>COL</v>
      </c>
      <c r="B211" s="67" t="s">
        <v>581</v>
      </c>
      <c r="C211" s="11" t="str">
        <f>VLOOKUP($B211, Paste!$A$3:$H$933, 6, FALSE)</f>
        <v>RW</v>
      </c>
      <c r="D211" s="11" t="s">
        <v>944</v>
      </c>
      <c r="E211" s="11"/>
      <c r="F211" s="11" t="str">
        <f>VLOOKUP($B211, Paste!$A$3:$H$933, 8, FALSE)</f>
        <v>COL</v>
      </c>
      <c r="G211" s="71">
        <f>VLOOKUP($B211, Paste!$A$3:$H$933, 2, FALSE)</f>
        <v>74</v>
      </c>
      <c r="H211" s="71">
        <f>VLOOKUP($B211, Paste!$A$3:$H$933, 3, FALSE)</f>
        <v>9.620000000000001</v>
      </c>
      <c r="I211" s="71">
        <f t="shared" si="7"/>
        <v>6.1835571666666649</v>
      </c>
      <c r="J211" s="71">
        <f>VLOOKUP($B211, Paste!$A$3:$H$933, 4, FALSE)</f>
        <v>15.803557166666666</v>
      </c>
      <c r="K211" s="11">
        <f>VLOOKUP($B211, Paste!$AB$3:$AE$1033, 4, FALSE)</f>
        <v>81</v>
      </c>
      <c r="L211" s="11" t="str">
        <f>IF(ISERROR(VLOOKUP(B211, Paste!$N$3:$N$250, 1, FALSE)), "", VLOOKUP(B211, Paste!$N$3:$O$250, 2, FALSE))</f>
        <v/>
      </c>
      <c r="M211" s="27">
        <f>VLOOKUP($B211, Paste!$W$3:$Z$10064, IF($H$4="Cap Hit",3, IF($H$4="AAV", 4, 2)), FALSE)</f>
        <v>2.5</v>
      </c>
      <c r="N211" s="11" t="str">
        <f>IF(ISERROR(VLOOKUP(B211, Paste!$Q$3:$Q$245, 1, FALSE)), "", VLOOKUP(B211, Paste!$Q$3:$R$245, 2, FALSE))</f>
        <v>Y</v>
      </c>
      <c r="O211" s="18" t="str">
        <f>IF(VLOOKUP(B211, 'Points&amp;Potential'!$B$7:$O$1835, 14, FALSE)=0, "", VLOOKUP(B211, 'Points&amp;Potential'!$B$7:$O$1835, 14, FALSE))</f>
        <v/>
      </c>
      <c r="P211" s="7" t="str">
        <f>IF(ISERROR(VLOOKUP(B211, Paste!$T$3:$T$1045, 1, FALSE)), "", VLOOKUP(B211, Paste!$T$3:$U$1045, 2, FALSE))</f>
        <v/>
      </c>
    </row>
    <row r="212" spans="1:16">
      <c r="A212" s="11" t="str">
        <f t="shared" si="6"/>
        <v>COL</v>
      </c>
      <c r="B212" s="67" t="s">
        <v>597</v>
      </c>
      <c r="C212" s="11" t="str">
        <f>VLOOKUP($B212, Paste!$A$3:$H$933, 6, FALSE)</f>
        <v>LD</v>
      </c>
      <c r="D212" s="11" t="s">
        <v>944</v>
      </c>
      <c r="E212" s="11"/>
      <c r="F212" s="11" t="str">
        <f>VLOOKUP($B212, Paste!$A$3:$H$933, 8, FALSE)</f>
        <v>COL</v>
      </c>
      <c r="G212" s="71">
        <f>VLOOKUP($B212, Paste!$A$3:$H$933, 2, FALSE)</f>
        <v>84.333333333333329</v>
      </c>
      <c r="H212" s="71">
        <f>VLOOKUP($B212, Paste!$A$3:$H$933, 3, FALSE)</f>
        <v>3.4746997170570424</v>
      </c>
      <c r="I212" s="71">
        <f t="shared" si="7"/>
        <v>11.450343749609624</v>
      </c>
      <c r="J212" s="71">
        <f>VLOOKUP($B212, Paste!$A$3:$H$933, 4, FALSE)</f>
        <v>14.925043466666667</v>
      </c>
      <c r="K212" s="11">
        <f>VLOOKUP($B212, Paste!$AB$3:$AE$1033, 4, FALSE)</f>
        <v>101</v>
      </c>
      <c r="L212" s="11" t="str">
        <f>IF(ISERROR(VLOOKUP(B212, Paste!$N$3:$N$250, 1, FALSE)), "", VLOOKUP(B212, Paste!$N$3:$O$250, 2, FALSE))</f>
        <v/>
      </c>
      <c r="M212" s="27">
        <f>VLOOKUP($B212, Paste!$W$3:$Z$10064, IF($H$4="Cap Hit",3, IF($H$4="AAV", 4, 2)), FALSE)</f>
        <v>4.5</v>
      </c>
      <c r="N212" s="11" t="str">
        <f>IF(ISERROR(VLOOKUP(B212, Paste!$Q$3:$Q$245, 1, FALSE)), "", VLOOKUP(B212, Paste!$Q$3:$R$245, 2, FALSE))</f>
        <v/>
      </c>
      <c r="O212" s="18" t="str">
        <f>IF(VLOOKUP(B212, 'Points&amp;Potential'!$B$7:$O$1835, 14, FALSE)=0, "", VLOOKUP(B212, 'Points&amp;Potential'!$B$7:$O$1835, 14, FALSE))</f>
        <v/>
      </c>
      <c r="P212" s="7" t="str">
        <f>IF(ISERROR(VLOOKUP(B212, Paste!$T$3:$T$1045, 1, FALSE)), "", VLOOKUP(B212, Paste!$T$3:$U$1045, 2, FALSE))</f>
        <v/>
      </c>
    </row>
    <row r="213" spans="1:16">
      <c r="A213" s="11" t="str">
        <f t="shared" si="6"/>
        <v>COL</v>
      </c>
      <c r="B213" s="67" t="s">
        <v>712</v>
      </c>
      <c r="C213" s="11" t="str">
        <f>VLOOKUP($B213, Paste!$A$3:$H$933, 6, FALSE)</f>
        <v>LD</v>
      </c>
      <c r="D213" s="11" t="s">
        <v>943</v>
      </c>
      <c r="E213" s="11"/>
      <c r="F213" s="11" t="str">
        <f>VLOOKUP($B213, Paste!$A$3:$H$933, 8, FALSE)</f>
        <v>COL</v>
      </c>
      <c r="G213" s="71">
        <f>VLOOKUP($B213, Paste!$A$3:$H$933, 2, FALSE)</f>
        <v>32</v>
      </c>
      <c r="H213" s="71">
        <f>VLOOKUP($B213, Paste!$A$3:$H$933, 3, FALSE)</f>
        <v>2.4733333333333336</v>
      </c>
      <c r="I213" s="71">
        <f t="shared" si="7"/>
        <v>6.8226666666666658</v>
      </c>
      <c r="J213" s="71">
        <f>VLOOKUP($B213, Paste!$A$3:$H$933, 4, FALSE)</f>
        <v>9.2959999999999994</v>
      </c>
      <c r="K213" s="11">
        <f>VLOOKUP($B213, Paste!$AB$3:$AE$1033, 4, FALSE)</f>
        <v>48</v>
      </c>
      <c r="L213" s="11" t="str">
        <f>IF(ISERROR(VLOOKUP(B213, Paste!$N$3:$N$250, 1, FALSE)), "", VLOOKUP(B213, Paste!$N$3:$O$250, 2, FALSE))</f>
        <v/>
      </c>
      <c r="M213" s="27">
        <f>VLOOKUP($B213, Paste!$W$3:$Z$10064, IF($H$4="Cap Hit",3, IF($H$4="AAV", 4, 2)), FALSE)</f>
        <v>0.85</v>
      </c>
      <c r="N213" s="11" t="str">
        <f>IF(ISERROR(VLOOKUP(B213, Paste!$Q$3:$Q$245, 1, FALSE)), "", VLOOKUP(B213, Paste!$Q$3:$R$245, 2, FALSE))</f>
        <v/>
      </c>
      <c r="O213" s="18" t="str">
        <f>IF(VLOOKUP(B213, 'Points&amp;Potential'!$B$7:$O$1835, 14, FALSE)=0, "", VLOOKUP(B213, 'Points&amp;Potential'!$B$7:$O$1835, 14, FALSE))</f>
        <v/>
      </c>
      <c r="P213" s="7" t="str">
        <f>IF(ISERROR(VLOOKUP(B213, Paste!$T$3:$T$1045, 1, FALSE)), "", VLOOKUP(B213, Paste!$T$3:$U$1045, 2, FALSE))</f>
        <v>Y</v>
      </c>
    </row>
    <row r="214" spans="1:16">
      <c r="A214" s="11" t="str">
        <f t="shared" si="6"/>
        <v>COL</v>
      </c>
      <c r="B214" s="67" t="s">
        <v>716</v>
      </c>
      <c r="C214" s="11" t="str">
        <f>VLOOKUP($B214, Paste!$A$3:$H$933, 6, FALSE)</f>
        <v>RW</v>
      </c>
      <c r="D214" s="11" t="s">
        <v>943</v>
      </c>
      <c r="E214" s="11"/>
      <c r="F214" s="11" t="str">
        <f>VLOOKUP($B214, Paste!$A$3:$H$933, 8, FALSE)</f>
        <v>COL</v>
      </c>
      <c r="G214" s="71">
        <f>VLOOKUP($B214, Paste!$A$3:$H$933, 2, FALSE)</f>
        <v>41</v>
      </c>
      <c r="H214" s="71">
        <f>VLOOKUP($B214, Paste!$A$3:$H$933, 3, FALSE)</f>
        <v>3.9651581098401274</v>
      </c>
      <c r="I214" s="71">
        <f t="shared" si="7"/>
        <v>5.0662757651598707</v>
      </c>
      <c r="J214" s="71">
        <f>VLOOKUP($B214, Paste!$A$3:$H$933, 4, FALSE)</f>
        <v>9.0314338749999976</v>
      </c>
      <c r="K214" s="11">
        <f>VLOOKUP($B214, Paste!$AB$3:$AE$1033, 4, FALSE)</f>
        <v>45</v>
      </c>
      <c r="L214" s="11" t="str">
        <f>IF(ISERROR(VLOOKUP(B214, Paste!$N$3:$N$250, 1, FALSE)), "", VLOOKUP(B214, Paste!$N$3:$O$250, 2, FALSE))</f>
        <v/>
      </c>
      <c r="M214" s="27">
        <f>VLOOKUP($B214, Paste!$W$3:$Z$10064, IF($H$4="Cap Hit",3, IF($H$4="AAV", 4, 2)), FALSE)</f>
        <v>0.875</v>
      </c>
      <c r="N214" s="11" t="str">
        <f>IF(ISERROR(VLOOKUP(B214, Paste!$Q$3:$Q$245, 1, FALSE)), "", VLOOKUP(B214, Paste!$Q$3:$R$245, 2, FALSE))</f>
        <v/>
      </c>
      <c r="O214" s="18" t="str">
        <f>IF(VLOOKUP(B214, 'Points&amp;Potential'!$B$7:$O$1835, 14, FALSE)=0, "", VLOOKUP(B214, 'Points&amp;Potential'!$B$7:$O$1835, 14, FALSE))</f>
        <v/>
      </c>
      <c r="P214" s="7" t="str">
        <f>IF(ISERROR(VLOOKUP(B214, Paste!$T$3:$T$1045, 1, FALSE)), "", VLOOKUP(B214, Paste!$T$3:$U$1045, 2, FALSE))</f>
        <v/>
      </c>
    </row>
    <row r="215" spans="1:16">
      <c r="A215" s="11" t="str">
        <f t="shared" si="6"/>
        <v>COL</v>
      </c>
      <c r="B215" s="67" t="s">
        <v>731</v>
      </c>
      <c r="C215" s="11" t="str">
        <f>VLOOKUP($B215, Paste!$A$3:$H$933, 6, FALSE)</f>
        <v>RD</v>
      </c>
      <c r="D215" s="11" t="s">
        <v>943</v>
      </c>
      <c r="E215" s="11"/>
      <c r="F215" s="11" t="str">
        <f>VLOOKUP($B215, Paste!$A$3:$H$933, 8, FALSE)</f>
        <v>COL</v>
      </c>
      <c r="G215" s="71">
        <f>VLOOKUP($B215, Paste!$A$3:$H$933, 2, FALSE)</f>
        <v>49</v>
      </c>
      <c r="H215" s="71">
        <f>VLOOKUP($B215, Paste!$A$3:$H$933, 3, FALSE)</f>
        <v>1.3669200696422918</v>
      </c>
      <c r="I215" s="71">
        <f t="shared" si="7"/>
        <v>6.6832594414688202</v>
      </c>
      <c r="J215" s="71">
        <f>VLOOKUP($B215, Paste!$A$3:$H$933, 4, FALSE)</f>
        <v>8.0501795111111125</v>
      </c>
      <c r="K215" s="11">
        <f>VLOOKUP($B215, Paste!$AB$3:$AE$1033, 4, FALSE)</f>
        <v>29</v>
      </c>
      <c r="L215" s="11" t="str">
        <f>IF(ISERROR(VLOOKUP(B215, Paste!$N$3:$N$250, 1, FALSE)), "", VLOOKUP(B215, Paste!$N$3:$O$250, 2, FALSE))</f>
        <v/>
      </c>
      <c r="M215" s="27">
        <f>VLOOKUP($B215, Paste!$W$3:$Z$10064, IF($H$4="Cap Hit",3, IF($H$4="AAV", 4, 2)), FALSE)</f>
        <v>1.1000000000000001</v>
      </c>
      <c r="N215" s="11" t="str">
        <f>IF(ISERROR(VLOOKUP(B215, Paste!$Q$3:$Q$245, 1, FALSE)), "", VLOOKUP(B215, Paste!$Q$3:$R$245, 2, FALSE))</f>
        <v/>
      </c>
      <c r="O215" s="18" t="str">
        <f>IF(VLOOKUP(B215, 'Points&amp;Potential'!$B$7:$O$1835, 14, FALSE)=0, "", VLOOKUP(B215, 'Points&amp;Potential'!$B$7:$O$1835, 14, FALSE))</f>
        <v/>
      </c>
      <c r="P215" s="7" t="str">
        <f>IF(ISERROR(VLOOKUP(B215, Paste!$T$3:$T$1045, 1, FALSE)), "", VLOOKUP(B215, Paste!$T$3:$U$1045, 2, FALSE))</f>
        <v/>
      </c>
    </row>
    <row r="216" spans="1:16">
      <c r="A216" s="11" t="str">
        <f t="shared" si="6"/>
        <v>COL</v>
      </c>
      <c r="B216" s="67" t="s">
        <v>739</v>
      </c>
      <c r="C216" s="11" t="str">
        <f>VLOOKUP($B216, Paste!$A$3:$H$933, 6, FALSE)</f>
        <v>RW</v>
      </c>
      <c r="D216" s="11" t="s">
        <v>943</v>
      </c>
      <c r="E216" s="11"/>
      <c r="F216" s="11" t="str">
        <f>VLOOKUP($B216, Paste!$A$3:$H$933, 8, FALSE)</f>
        <v>COL</v>
      </c>
      <c r="G216" s="71">
        <f>VLOOKUP($B216, Paste!$A$3:$H$933, 2, FALSE)</f>
        <v>30.5</v>
      </c>
      <c r="H216" s="71">
        <f>VLOOKUP($B216, Paste!$A$3:$H$933, 3, FALSE)</f>
        <v>2.6759728622631846</v>
      </c>
      <c r="I216" s="71">
        <f t="shared" si="7"/>
        <v>4.8031990127368172</v>
      </c>
      <c r="J216" s="71">
        <f>VLOOKUP($B216, Paste!$A$3:$H$933, 4, FALSE)</f>
        <v>7.4791718750000014</v>
      </c>
      <c r="K216" s="11">
        <f>VLOOKUP($B216, Paste!$AB$3:$AE$1033, 4, FALSE)</f>
        <v>37</v>
      </c>
      <c r="L216" s="11" t="str">
        <f>IF(ISERROR(VLOOKUP(B216, Paste!$N$3:$N$250, 1, FALSE)), "", VLOOKUP(B216, Paste!$N$3:$O$250, 2, FALSE))</f>
        <v/>
      </c>
      <c r="M216" s="27">
        <f>VLOOKUP($B216, Paste!$W$3:$Z$10064, IF($H$4="Cap Hit",3, IF($H$4="AAV", 4, 2)), FALSE)</f>
        <v>0.875</v>
      </c>
      <c r="N216" s="11" t="str">
        <f>IF(ISERROR(VLOOKUP(B216, Paste!$Q$3:$Q$245, 1, FALSE)), "", VLOOKUP(B216, Paste!$Q$3:$R$245, 2, FALSE))</f>
        <v/>
      </c>
      <c r="O216" s="18" t="str">
        <f>IF(VLOOKUP(B216, 'Points&amp;Potential'!$B$7:$O$1835, 14, FALSE)=0, "", VLOOKUP(B216, 'Points&amp;Potential'!$B$7:$O$1835, 14, FALSE))</f>
        <v/>
      </c>
      <c r="P216" s="7" t="str">
        <f>IF(ISERROR(VLOOKUP(B216, Paste!$T$3:$T$1045, 1, FALSE)), "", VLOOKUP(B216, Paste!$T$3:$U$1045, 2, FALSE))</f>
        <v/>
      </c>
    </row>
    <row r="217" spans="1:16">
      <c r="A217" s="11" t="str">
        <f t="shared" si="6"/>
        <v>COL</v>
      </c>
      <c r="B217" s="67" t="s">
        <v>760</v>
      </c>
      <c r="C217" s="11" t="str">
        <f>VLOOKUP($B217, Paste!$A$3:$H$933, 6, FALSE)</f>
        <v>RW</v>
      </c>
      <c r="D217" s="11" t="s">
        <v>943</v>
      </c>
      <c r="E217" s="11"/>
      <c r="F217" s="11" t="str">
        <f>VLOOKUP($B217, Paste!$A$3:$H$933, 8, FALSE)</f>
        <v>COL</v>
      </c>
      <c r="G217" s="71">
        <f>VLOOKUP($B217, Paste!$A$3:$H$933, 2, FALSE)</f>
        <v>34</v>
      </c>
      <c r="H217" s="71">
        <f>VLOOKUP($B217, Paste!$A$3:$H$933, 3, FALSE)</f>
        <v>2.72</v>
      </c>
      <c r="I217" s="71">
        <f t="shared" si="7"/>
        <v>3.8193888482384826</v>
      </c>
      <c r="J217" s="71">
        <f>VLOOKUP($B217, Paste!$A$3:$H$933, 4, FALSE)</f>
        <v>6.5393888482384828</v>
      </c>
      <c r="K217" s="11">
        <f>VLOOKUP($B217, Paste!$AB$3:$AE$1033, 4, FALSE)</f>
        <v>54</v>
      </c>
      <c r="L217" s="11">
        <f>IF(ISERROR(VLOOKUP(B217, Paste!$N$3:$N$250, 1, FALSE)), "", VLOOKUP(B217, Paste!$N$3:$O$250, 2, FALSE))</f>
        <v>40</v>
      </c>
      <c r="M217" s="27">
        <f>VLOOKUP($B217, Paste!$W$3:$Z$10064, IF($H$4="Cap Hit",3, IF($H$4="AAV", 4, 2)), FALSE)</f>
        <v>0.85</v>
      </c>
      <c r="N217" s="11" t="str">
        <f>IF(ISERROR(VLOOKUP(B217, Paste!$Q$3:$Q$245, 1, FALSE)), "", VLOOKUP(B217, Paste!$Q$3:$R$245, 2, FALSE))</f>
        <v/>
      </c>
      <c r="O217" s="18" t="str">
        <f>IF(VLOOKUP(B217, 'Points&amp;Potential'!$B$7:$O$1835, 14, FALSE)=0, "", VLOOKUP(B217, 'Points&amp;Potential'!$B$7:$O$1835, 14, FALSE))</f>
        <v/>
      </c>
      <c r="P217" s="7" t="str">
        <f>IF(ISERROR(VLOOKUP(B217, Paste!$T$3:$T$1045, 1, FALSE)), "", VLOOKUP(B217, Paste!$T$3:$U$1045, 2, FALSE))</f>
        <v>Y</v>
      </c>
    </row>
    <row r="218" spans="1:16">
      <c r="A218" s="11" t="str">
        <f t="shared" si="6"/>
        <v>COL</v>
      </c>
      <c r="B218" s="67" t="s">
        <v>783</v>
      </c>
      <c r="C218" s="11" t="str">
        <f>VLOOKUP($B218, Paste!$A$3:$H$933, 6, FALSE)</f>
        <v>C</v>
      </c>
      <c r="D218" s="11" t="s">
        <v>941</v>
      </c>
      <c r="E218" s="11"/>
      <c r="F218" s="11" t="str">
        <f>VLOOKUP($B218, Paste!$A$3:$H$933, 8, FALSE)</f>
        <v>COL</v>
      </c>
      <c r="G218" s="71">
        <f>VLOOKUP($B218, Paste!$A$3:$H$933, 2, FALSE)</f>
        <v>20</v>
      </c>
      <c r="H218" s="71">
        <f>VLOOKUP($B218, Paste!$A$3:$H$933, 3, FALSE)</f>
        <v>2.6</v>
      </c>
      <c r="I218" s="71">
        <f t="shared" si="7"/>
        <v>2.6582113821138207</v>
      </c>
      <c r="J218" s="71">
        <f>VLOOKUP($B218, Paste!$A$3:$H$933, 4, FALSE)</f>
        <v>5.2582113821138208</v>
      </c>
      <c r="K218" s="11">
        <f>VLOOKUP($B218, Paste!$AB$3:$AE$1033, 4, FALSE)</f>
        <v>22</v>
      </c>
      <c r="L218" s="11" t="str">
        <f>IF(ISERROR(VLOOKUP(B218, Paste!$N$3:$N$250, 1, FALSE)), "", VLOOKUP(B218, Paste!$N$3:$O$250, 2, FALSE))</f>
        <v/>
      </c>
      <c r="M218" s="27" t="e">
        <f>VLOOKUP($B218, Paste!$W$3:$Z$10064, IF($H$4="Cap Hit",3, IF($H$4="AAV", 4, 2)), FALSE)</f>
        <v>#N/A</v>
      </c>
      <c r="N218" s="11" t="str">
        <f>IF(ISERROR(VLOOKUP(B218, Paste!$Q$3:$Q$245, 1, FALSE)), "", VLOOKUP(B218, Paste!$Q$3:$R$245, 2, FALSE))</f>
        <v/>
      </c>
      <c r="O218" s="18" t="str">
        <f>IF(VLOOKUP(B218, 'Points&amp;Potential'!$B$7:$O$1835, 14, FALSE)=0, "", VLOOKUP(B218, 'Points&amp;Potential'!$B$7:$O$1835, 14, FALSE))</f>
        <v/>
      </c>
      <c r="P218" s="7" t="str">
        <f>IF(ISERROR(VLOOKUP(B218, Paste!$T$3:$T$1045, 1, FALSE)), "", VLOOKUP(B218, Paste!$T$3:$U$1045, 2, FALSE))</f>
        <v/>
      </c>
    </row>
    <row r="219" spans="1:16">
      <c r="A219" s="11" t="str">
        <f t="shared" si="6"/>
        <v>COL</v>
      </c>
      <c r="B219" s="67" t="s">
        <v>791</v>
      </c>
      <c r="C219" s="11" t="str">
        <f>VLOOKUP($B219, Paste!$A$3:$H$933, 6, FALSE)</f>
        <v>LD</v>
      </c>
      <c r="D219" s="11" t="s">
        <v>941</v>
      </c>
      <c r="E219" s="11"/>
      <c r="F219" s="11" t="str">
        <f>VLOOKUP($B219, Paste!$A$3:$H$933, 8, FALSE)</f>
        <v>COL</v>
      </c>
      <c r="G219" s="71">
        <f>VLOOKUP($B219, Paste!$A$3:$H$933, 2, FALSE)</f>
        <v>24</v>
      </c>
      <c r="H219" s="71">
        <f>VLOOKUP($B219, Paste!$A$3:$H$933, 3, FALSE)</f>
        <v>0.75121951219512217</v>
      </c>
      <c r="I219" s="71">
        <f t="shared" si="7"/>
        <v>4.0805528878048776</v>
      </c>
      <c r="J219" s="71">
        <f>VLOOKUP($B219, Paste!$A$3:$H$933, 4, FALSE)</f>
        <v>4.8317724000000002</v>
      </c>
      <c r="K219" s="11">
        <f>VLOOKUP($B219, Paste!$AB$3:$AE$1033, 4, FALSE)</f>
        <v>24</v>
      </c>
      <c r="L219" s="11" t="str">
        <f>IF(ISERROR(VLOOKUP(B219, Paste!$N$3:$N$250, 1, FALSE)), "", VLOOKUP(B219, Paste!$N$3:$O$250, 2, FALSE))</f>
        <v/>
      </c>
      <c r="M219" s="27">
        <f>VLOOKUP($B219, Paste!$W$3:$Z$10064, IF($H$4="Cap Hit",3, IF($H$4="AAV", 4, 2)), FALSE)</f>
        <v>0.77500000000000002</v>
      </c>
      <c r="N219" s="11" t="str">
        <f>IF(ISERROR(VLOOKUP(B219, Paste!$Q$3:$Q$245, 1, FALSE)), "", VLOOKUP(B219, Paste!$Q$3:$R$245, 2, FALSE))</f>
        <v/>
      </c>
      <c r="O219" s="18" t="str">
        <f>IF(VLOOKUP(B219, 'Points&amp;Potential'!$B$7:$O$1835, 14, FALSE)=0, "", VLOOKUP(B219, 'Points&amp;Potential'!$B$7:$O$1835, 14, FALSE))</f>
        <v/>
      </c>
      <c r="P219" s="7" t="str">
        <f>IF(ISERROR(VLOOKUP(B219, Paste!$T$3:$T$1045, 1, FALSE)), "", VLOOKUP(B219, Paste!$T$3:$U$1045, 2, FALSE))</f>
        <v/>
      </c>
    </row>
    <row r="220" spans="1:16">
      <c r="A220" s="11" t="str">
        <f t="shared" si="6"/>
        <v>COL</v>
      </c>
      <c r="B220" s="67" t="s">
        <v>857</v>
      </c>
      <c r="C220" s="11" t="str">
        <f>VLOOKUP($B220, Paste!$A$3:$H$933, 6, FALSE)</f>
        <v>LW</v>
      </c>
      <c r="D220" s="11" t="s">
        <v>941</v>
      </c>
      <c r="E220" s="11"/>
      <c r="F220" s="11" t="str">
        <f>VLOOKUP($B220, Paste!$A$3:$H$933, 8, FALSE)</f>
        <v>COL</v>
      </c>
      <c r="G220" s="71">
        <f>VLOOKUP($B220, Paste!$A$3:$H$933, 2, FALSE)</f>
        <v>14</v>
      </c>
      <c r="H220" s="71">
        <f>VLOOKUP($B220, Paste!$A$3:$H$933, 3, FALSE)</f>
        <v>0.38546666666666668</v>
      </c>
      <c r="I220" s="71">
        <f t="shared" si="7"/>
        <v>1.8991583333333331</v>
      </c>
      <c r="J220" s="71">
        <f>VLOOKUP($B220, Paste!$A$3:$H$933, 4, FALSE)</f>
        <v>2.2846249999999997</v>
      </c>
      <c r="K220" s="11">
        <f>VLOOKUP($B220, Paste!$AB$3:$AE$1033, 4, FALSE)</f>
        <v>10</v>
      </c>
      <c r="L220" s="11" t="str">
        <f>IF(ISERROR(VLOOKUP(B220, Paste!$N$3:$N$250, 1, FALSE)), "", VLOOKUP(B220, Paste!$N$3:$O$250, 2, FALSE))</f>
        <v/>
      </c>
      <c r="M220" s="27">
        <f>VLOOKUP($B220, Paste!$W$3:$Z$10064, IF($H$4="Cap Hit",3, IF($H$4="AAV", 4, 2)), FALSE)</f>
        <v>0.875</v>
      </c>
      <c r="N220" s="11" t="str">
        <f>IF(ISERROR(VLOOKUP(B220, Paste!$Q$3:$Q$245, 1, FALSE)), "", VLOOKUP(B220, Paste!$Q$3:$R$245, 2, FALSE))</f>
        <v/>
      </c>
      <c r="O220" s="18" t="str">
        <f>IF(VLOOKUP(B220, 'Points&amp;Potential'!$B$7:$O$1835, 14, FALSE)=0, "", VLOOKUP(B220, 'Points&amp;Potential'!$B$7:$O$1835, 14, FALSE))</f>
        <v/>
      </c>
      <c r="P220" s="7" t="str">
        <f>IF(ISERROR(VLOOKUP(B220, Paste!$T$3:$T$1045, 1, FALSE)), "", VLOOKUP(B220, Paste!$T$3:$U$1045, 2, FALSE))</f>
        <v>Y</v>
      </c>
    </row>
    <row r="221" spans="1:16">
      <c r="A221" s="11" t="str">
        <f t="shared" si="6"/>
        <v>COL</v>
      </c>
      <c r="B221" s="67" t="s">
        <v>897</v>
      </c>
      <c r="C221" s="11" t="str">
        <f>VLOOKUP($B221, Paste!$A$3:$H$933, 6, FALSE)</f>
        <v>C</v>
      </c>
      <c r="D221" s="11" t="s">
        <v>941</v>
      </c>
      <c r="E221" s="11"/>
      <c r="F221" s="11" t="str">
        <f>VLOOKUP($B221, Paste!$A$3:$H$933, 8, FALSE)</f>
        <v>COL</v>
      </c>
      <c r="G221" s="71">
        <f>VLOOKUP($B221, Paste!$A$3:$H$933, 2, FALSE)</f>
        <v>6</v>
      </c>
      <c r="H221" s="71">
        <f>VLOOKUP($B221, Paste!$A$3:$H$933, 3, FALSE)</f>
        <v>0.21186666666666668</v>
      </c>
      <c r="I221" s="71">
        <f t="shared" si="7"/>
        <v>1.2245333333333333</v>
      </c>
      <c r="J221" s="71">
        <f>VLOOKUP($B221, Paste!$A$3:$H$933, 4, FALSE)</f>
        <v>1.4363999999999999</v>
      </c>
      <c r="K221" s="11">
        <f>VLOOKUP($B221, Paste!$AB$3:$AE$1033, 4, FALSE)</f>
        <v>5</v>
      </c>
      <c r="L221" s="11" t="str">
        <f>IF(ISERROR(VLOOKUP(B221, Paste!$N$3:$N$250, 1, FALSE)), "", VLOOKUP(B221, Paste!$N$3:$O$250, 2, FALSE))</f>
        <v/>
      </c>
      <c r="M221" s="27">
        <f>VLOOKUP($B221, Paste!$W$3:$Z$10064, IF($H$4="Cap Hit",3, IF($H$4="AAV", 4, 2)), FALSE)</f>
        <v>0.77500000000000002</v>
      </c>
      <c r="N221" s="11" t="str">
        <f>IF(ISERROR(VLOOKUP(B221, Paste!$Q$3:$Q$245, 1, FALSE)), "", VLOOKUP(B221, Paste!$Q$3:$R$245, 2, FALSE))</f>
        <v/>
      </c>
      <c r="O221" s="18" t="str">
        <f>IF(VLOOKUP(B221, 'Points&amp;Potential'!$B$7:$O$1835, 14, FALSE)=0, "", VLOOKUP(B221, 'Points&amp;Potential'!$B$7:$O$1835, 14, FALSE))</f>
        <v/>
      </c>
      <c r="P221" s="7" t="str">
        <f>IF(ISERROR(VLOOKUP(B221, Paste!$T$3:$T$1045, 1, FALSE)), "", VLOOKUP(B221, Paste!$T$3:$U$1045, 2, FALSE))</f>
        <v/>
      </c>
    </row>
    <row r="222" spans="1:16">
      <c r="A222" s="11" t="str">
        <f t="shared" si="6"/>
        <v>COL</v>
      </c>
      <c r="B222" s="67" t="s">
        <v>815</v>
      </c>
      <c r="C222" s="11" t="str">
        <f>VLOOKUP($B222, Paste!$A$3:$H$933, 6, FALSE)</f>
        <v>LW</v>
      </c>
      <c r="D222" s="11" t="s">
        <v>941</v>
      </c>
      <c r="E222" s="11"/>
      <c r="F222" s="11" t="str">
        <f>VLOOKUP($B222, Paste!$A$3:$H$933, 8, FALSE)</f>
        <v>COL</v>
      </c>
      <c r="G222" s="71">
        <f>VLOOKUP($B222, Paste!$A$3:$H$933, 2, FALSE)</f>
        <v>15</v>
      </c>
      <c r="H222" s="71">
        <f>VLOOKUP($B222, Paste!$A$3:$H$933, 3, FALSE)</f>
        <v>1.5</v>
      </c>
      <c r="I222" s="71">
        <f t="shared" si="7"/>
        <v>2.46875</v>
      </c>
      <c r="J222" s="71">
        <f>VLOOKUP($B222, Paste!$A$3:$H$933, 4, FALSE)</f>
        <v>3.96875</v>
      </c>
      <c r="K222" s="11" t="e">
        <f>VLOOKUP($B222, Paste!$AB$3:$AE$1033, 4, FALSE)</f>
        <v>#N/A</v>
      </c>
      <c r="L222" s="11" t="str">
        <f>IF(ISERROR(VLOOKUP(B222, Paste!$N$3:$N$250, 1, FALSE)), "", VLOOKUP(B222, Paste!$N$3:$O$250, 2, FALSE))</f>
        <v/>
      </c>
      <c r="M222" s="27">
        <f>VLOOKUP($B222, Paste!$W$3:$Z$10064, IF($H$4="Cap Hit",3, IF($H$4="AAV", 4, 2)), FALSE)</f>
        <v>0.85</v>
      </c>
      <c r="N222" s="11" t="str">
        <f>IF(ISERROR(VLOOKUP(B222, Paste!$Q$3:$Q$245, 1, FALSE)), "", VLOOKUP(B222, Paste!$Q$3:$R$245, 2, FALSE))</f>
        <v/>
      </c>
      <c r="O222" s="18" t="str">
        <f>IF(VLOOKUP(B222, 'Points&amp;Potential'!$B$7:$O$1835, 14, FALSE)=0, "", VLOOKUP(B222, 'Points&amp;Potential'!$B$7:$O$1835, 14, FALSE))</f>
        <v/>
      </c>
      <c r="P222" s="7" t="str">
        <f>IF(ISERROR(VLOOKUP(B222, Paste!$T$3:$T$1045, 1, FALSE)), "", VLOOKUP(B222, Paste!$T$3:$U$1045, 2, FALSE))</f>
        <v>Y</v>
      </c>
    </row>
    <row r="223" spans="1:16">
      <c r="A223" s="11" t="str">
        <f t="shared" si="6"/>
        <v>DAL</v>
      </c>
      <c r="B223" s="67" t="s">
        <v>35</v>
      </c>
      <c r="C223" s="11" t="str">
        <f>VLOOKUP($B223, Paste!$A$3:$H$933, 6, FALSE)</f>
        <v>LW</v>
      </c>
      <c r="D223" s="11" t="s">
        <v>944</v>
      </c>
      <c r="E223" s="11">
        <v>1</v>
      </c>
      <c r="F223" s="11" t="str">
        <f>VLOOKUP($B223, Paste!$A$3:$H$933, 8, FALSE)</f>
        <v>DAL</v>
      </c>
      <c r="G223" s="71">
        <f>VLOOKUP($B223, Paste!$A$3:$H$933, 2, FALSE)</f>
        <v>84</v>
      </c>
      <c r="H223" s="71">
        <f>VLOOKUP($B223, Paste!$A$3:$H$933, 3, FALSE)</f>
        <v>38.79345028039635</v>
      </c>
      <c r="I223" s="71">
        <f t="shared" si="7"/>
        <v>70.478485219603641</v>
      </c>
      <c r="J223" s="71">
        <f>VLOOKUP($B223, Paste!$A$3:$H$933, 4, FALSE)</f>
        <v>109.2719355</v>
      </c>
      <c r="K223" s="11">
        <f>VLOOKUP($B223, Paste!$AB$3:$AE$1033, 4, FALSE)</f>
        <v>286</v>
      </c>
      <c r="L223" s="11" t="str">
        <f>IF(ISERROR(VLOOKUP(B223, Paste!$N$3:$N$250, 1, FALSE)), "", VLOOKUP(B223, Paste!$N$3:$O$250, 2, FALSE))</f>
        <v/>
      </c>
      <c r="M223" s="27">
        <f>VLOOKUP($B223, Paste!$W$3:$Z$10064, IF($H$4="Cap Hit",3, IF($H$4="AAV", 4, 2)), FALSE)</f>
        <v>12</v>
      </c>
      <c r="N223" s="11" t="str">
        <f>IF(ISERROR(VLOOKUP(B223, Paste!$Q$3:$Q$245, 1, FALSE)), "", VLOOKUP(B223, Paste!$Q$3:$R$245, 2, FALSE))</f>
        <v/>
      </c>
      <c r="O223" s="18" t="str">
        <f>IF(VLOOKUP(B223, 'Points&amp;Potential'!$B$7:$O$1835, 14, FALSE)=0, "", VLOOKUP(B223, 'Points&amp;Potential'!$B$7:$O$1835, 14, FALSE))</f>
        <v/>
      </c>
      <c r="P223" s="7" t="str">
        <f>IF(ISERROR(VLOOKUP(B223, Paste!$T$3:$T$1045, 1, FALSE)), "", VLOOKUP(B223, Paste!$T$3:$U$1045, 2, FALSE))</f>
        <v/>
      </c>
    </row>
    <row r="224" spans="1:16">
      <c r="A224" s="11" t="str">
        <f t="shared" si="6"/>
        <v>DAL</v>
      </c>
      <c r="B224" s="10" t="s">
        <v>52</v>
      </c>
      <c r="C224" s="11" t="str">
        <f>VLOOKUP($B224, Paste!$A$3:$H$933, 6, FALSE)</f>
        <v>C</v>
      </c>
      <c r="D224" s="11" t="s">
        <v>941</v>
      </c>
      <c r="E224" s="11">
        <v>1</v>
      </c>
      <c r="F224" s="11" t="str">
        <f>VLOOKUP($B224, Paste!$A$3:$H$933, 8, FALSE)</f>
        <v>DAL</v>
      </c>
      <c r="G224" s="71">
        <f>VLOOKUP($B224, Paste!$A$3:$H$933, 2, FALSE)</f>
        <v>84</v>
      </c>
      <c r="H224" s="71">
        <f>VLOOKUP($B224, Paste!$A$3:$H$933, 3, FALSE)</f>
        <v>37.338559167043606</v>
      </c>
      <c r="I224" s="71">
        <f t="shared" si="7"/>
        <v>51.029522499623077</v>
      </c>
      <c r="J224" s="71">
        <f>VLOOKUP($B224, Paste!$A$3:$H$933, 4, FALSE)</f>
        <v>88.368081666666683</v>
      </c>
      <c r="K224" s="11">
        <f>VLOOKUP($B224, Paste!$AB$3:$AE$1033, 4, FALSE)</f>
        <v>218</v>
      </c>
      <c r="L224" s="11" t="str">
        <f>IF(ISERROR(VLOOKUP(B224, Paste!$N$3:$N$250, 1, FALSE)), "", VLOOKUP(B224, Paste!$N$3:$O$250, 2, FALSE))</f>
        <v/>
      </c>
      <c r="M224" s="27">
        <f>VLOOKUP($B224, Paste!$W$3:$Z$10064, IF($H$4="Cap Hit",3, IF($H$4="AAV", 4, 2)), FALSE)</f>
        <v>8.4</v>
      </c>
      <c r="N224" s="11" t="str">
        <f>IF(ISERROR(VLOOKUP(B224, Paste!$Q$3:$Q$245, 1, FALSE)), "", VLOOKUP(B224, Paste!$Q$3:$R$245, 2, FALSE))</f>
        <v/>
      </c>
      <c r="O224" s="18" t="str">
        <f>IF(VLOOKUP(B224, 'Points&amp;Potential'!$B$7:$O$1835, 14, FALSE)=0, "", VLOOKUP(B224, 'Points&amp;Potential'!$B$7:$O$1835, 14, FALSE))</f>
        <v/>
      </c>
      <c r="P224" s="7" t="str">
        <f>IF(ISERROR(VLOOKUP(B224, Paste!$T$3:$T$1045, 1, FALSE)), "", VLOOKUP(B224, Paste!$T$3:$U$1045, 2, FALSE))</f>
        <v/>
      </c>
    </row>
    <row r="225" spans="1:16">
      <c r="A225" s="11" t="str">
        <f t="shared" si="6"/>
        <v>DAL</v>
      </c>
      <c r="B225" s="67" t="s">
        <v>58</v>
      </c>
      <c r="C225" s="11" t="str">
        <f>VLOOKUP($B225, Paste!$A$3:$H$933, 6, FALSE)</f>
        <v>RW</v>
      </c>
      <c r="D225" s="11" t="s">
        <v>941</v>
      </c>
      <c r="E225" s="11">
        <v>1</v>
      </c>
      <c r="F225" s="11" t="str">
        <f>VLOOKUP($B225, Paste!$A$3:$H$933, 8, FALSE)</f>
        <v>DAL</v>
      </c>
      <c r="G225" s="71">
        <f>VLOOKUP($B225, Paste!$A$3:$H$933, 2, FALSE)</f>
        <v>77.333333333333329</v>
      </c>
      <c r="H225" s="71">
        <f>VLOOKUP($B225, Paste!$A$3:$H$933, 3, FALSE)</f>
        <v>30.062298226891588</v>
      </c>
      <c r="I225" s="71">
        <f t="shared" si="7"/>
        <v>56.057256939775087</v>
      </c>
      <c r="J225" s="71">
        <f>VLOOKUP($B225, Paste!$A$3:$H$933, 4, FALSE)</f>
        <v>86.119555166666672</v>
      </c>
      <c r="K225" s="11">
        <f>VLOOKUP($B225, Paste!$AB$3:$AE$1033, 4, FALSE)</f>
        <v>193</v>
      </c>
      <c r="L225" s="11" t="str">
        <f>IF(ISERROR(VLOOKUP(B225, Paste!$N$3:$N$250, 1, FALSE)), "", VLOOKUP(B225, Paste!$N$3:$O$250, 2, FALSE))</f>
        <v/>
      </c>
      <c r="M225" s="27">
        <f>VLOOKUP($B225, Paste!$W$3:$Z$10064, IF($H$4="Cap Hit",3, IF($H$4="AAV", 4, 2)), FALSE)</f>
        <v>12</v>
      </c>
      <c r="N225" s="11" t="str">
        <f>IF(ISERROR(VLOOKUP(B225, Paste!$Q$3:$Q$245, 1, FALSE)), "", VLOOKUP(B225, Paste!$Q$3:$R$245, 2, FALSE))</f>
        <v/>
      </c>
      <c r="O225" s="18" t="str">
        <f>IF(VLOOKUP(B225, 'Points&amp;Potential'!$B$7:$O$1835, 14, FALSE)=0, "", VLOOKUP(B225, 'Points&amp;Potential'!$B$7:$O$1835, 14, FALSE))</f>
        <v/>
      </c>
      <c r="P225" s="7" t="str">
        <f>IF(ISERROR(VLOOKUP(B225, Paste!$T$3:$T$1045, 1, FALSE)), "", VLOOKUP(B225, Paste!$T$3:$U$1045, 2, FALSE))</f>
        <v/>
      </c>
    </row>
    <row r="226" spans="1:16">
      <c r="A226" s="11" t="str">
        <f t="shared" si="6"/>
        <v>DAL</v>
      </c>
      <c r="B226" s="67" t="s">
        <v>114</v>
      </c>
      <c r="C226" s="11" t="str">
        <f>VLOOKUP($B226, Paste!$A$3:$H$933, 6, FALSE)</f>
        <v>C</v>
      </c>
      <c r="D226" s="11" t="s">
        <v>941</v>
      </c>
      <c r="E226" s="11">
        <v>2</v>
      </c>
      <c r="F226" s="11" t="str">
        <f>VLOOKUP($B226, Paste!$A$3:$H$933, 8, FALSE)</f>
        <v>DAL</v>
      </c>
      <c r="G226" s="71">
        <f>VLOOKUP($B226, Paste!$A$3:$H$933, 2, FALSE)</f>
        <v>80</v>
      </c>
      <c r="H226" s="71">
        <f>VLOOKUP($B226, Paste!$A$3:$H$933, 3, FALSE)</f>
        <v>24.488864771350944</v>
      </c>
      <c r="I226" s="71">
        <f t="shared" si="7"/>
        <v>39.605165228649042</v>
      </c>
      <c r="J226" s="71">
        <f>VLOOKUP($B226, Paste!$A$3:$H$933, 4, FALSE)</f>
        <v>64.094029999999989</v>
      </c>
      <c r="K226" s="11">
        <f>VLOOKUP($B226, Paste!$AB$3:$AE$1033, 4, FALSE)</f>
        <v>144</v>
      </c>
      <c r="L226" s="11" t="str">
        <f>IF(ISERROR(VLOOKUP(B226, Paste!$N$3:$N$250, 1, FALSE)), "", VLOOKUP(B226, Paste!$N$3:$O$250, 2, FALSE))</f>
        <v/>
      </c>
      <c r="M226" s="27">
        <f>VLOOKUP($B226, Paste!$W$3:$Z$10064, IF($H$4="Cap Hit",3, IF($H$4="AAV", 4, 2)), FALSE)</f>
        <v>4.5</v>
      </c>
      <c r="N226" s="11" t="str">
        <f>IF(ISERROR(VLOOKUP(B226, Paste!$Q$3:$Q$245, 1, FALSE)), "", VLOOKUP(B226, Paste!$Q$3:$R$245, 2, FALSE))</f>
        <v/>
      </c>
      <c r="O226" s="18" t="str">
        <f>IF(VLOOKUP(B226, 'Points&amp;Potential'!$B$7:$O$1835, 14, FALSE)=0, "", VLOOKUP(B226, 'Points&amp;Potential'!$B$7:$O$1835, 14, FALSE))</f>
        <v/>
      </c>
      <c r="P226" s="7" t="str">
        <f>IF(ISERROR(VLOOKUP(B226, Paste!$T$3:$T$1045, 1, FALSE)), "", VLOOKUP(B226, Paste!$T$3:$U$1045, 2, FALSE))</f>
        <v/>
      </c>
    </row>
    <row r="227" spans="1:16">
      <c r="A227" s="11" t="str">
        <f t="shared" si="6"/>
        <v>DAL</v>
      </c>
      <c r="B227" s="67" t="s">
        <v>134</v>
      </c>
      <c r="C227" s="11" t="str">
        <f>VLOOKUP($B227, Paste!$A$3:$H$933, 6, FALSE)</f>
        <v>LD</v>
      </c>
      <c r="D227" s="11" t="s">
        <v>943</v>
      </c>
      <c r="E227" s="11">
        <v>1</v>
      </c>
      <c r="F227" s="11" t="str">
        <f>VLOOKUP($B227, Paste!$A$3:$H$933, 8, FALSE)</f>
        <v>DAL</v>
      </c>
      <c r="G227" s="71">
        <f>VLOOKUP($B227, Paste!$A$3:$H$933, 2, FALSE)</f>
        <v>72</v>
      </c>
      <c r="H227" s="71">
        <f>VLOOKUP($B227, Paste!$A$3:$H$933, 3, FALSE)</f>
        <v>8.0471977373385819</v>
      </c>
      <c r="I227" s="71">
        <f t="shared" si="7"/>
        <v>51.492216287661421</v>
      </c>
      <c r="J227" s="71">
        <f>VLOOKUP($B227, Paste!$A$3:$H$933, 4, FALSE)</f>
        <v>59.539414024999999</v>
      </c>
      <c r="K227" s="11">
        <f>VLOOKUP($B227, Paste!$AB$3:$AE$1033, 4, FALSE)</f>
        <v>151</v>
      </c>
      <c r="L227" s="11" t="str">
        <f>IF(ISERROR(VLOOKUP(B227, Paste!$N$3:$N$250, 1, FALSE)), "", VLOOKUP(B227, Paste!$N$3:$O$250, 2, FALSE))</f>
        <v/>
      </c>
      <c r="M227" s="27">
        <f>VLOOKUP($B227, Paste!$W$3:$Z$10064, IF($H$4="Cap Hit",3, IF($H$4="AAV", 4, 2)), FALSE)</f>
        <v>8.4499999999999993</v>
      </c>
      <c r="N227" s="11" t="str">
        <f>IF(ISERROR(VLOOKUP(B227, Paste!$Q$3:$Q$245, 1, FALSE)), "", VLOOKUP(B227, Paste!$Q$3:$R$245, 2, FALSE))</f>
        <v>Y</v>
      </c>
      <c r="O227" s="18" t="str">
        <f>IF(VLOOKUP(B227, 'Points&amp;Potential'!$B$7:$O$1835, 14, FALSE)=0, "", VLOOKUP(B227, 'Points&amp;Potential'!$B$7:$O$1835, 14, FALSE))</f>
        <v/>
      </c>
      <c r="P227" s="7" t="str">
        <f>IF(ISERROR(VLOOKUP(B227, Paste!$T$3:$T$1045, 1, FALSE)), "", VLOOKUP(B227, Paste!$T$3:$U$1045, 2, FALSE))</f>
        <v/>
      </c>
    </row>
    <row r="228" spans="1:16">
      <c r="A228" s="11" t="str">
        <f t="shared" si="6"/>
        <v>DAL</v>
      </c>
      <c r="B228" s="67" t="s">
        <v>140</v>
      </c>
      <c r="C228" s="11" t="str">
        <f>VLOOKUP($B228, Paste!$A$3:$H$933, 6, FALSE)</f>
        <v>C</v>
      </c>
      <c r="D228" s="11" t="s">
        <v>944</v>
      </c>
      <c r="E228" s="11">
        <v>1</v>
      </c>
      <c r="F228" s="11" t="str">
        <f>VLOOKUP($B228, Paste!$A$3:$H$933, 8, FALSE)</f>
        <v>DAL</v>
      </c>
      <c r="G228" s="71">
        <f>VLOOKUP($B228, Paste!$A$3:$H$933, 2, FALSE)</f>
        <v>71.666666666666671</v>
      </c>
      <c r="H228" s="71">
        <f>VLOOKUP($B228, Paste!$A$3:$H$933, 3, FALSE)</f>
        <v>24.879812016308112</v>
      </c>
      <c r="I228" s="71">
        <f t="shared" si="7"/>
        <v>34.106311421191876</v>
      </c>
      <c r="J228" s="71">
        <f>VLOOKUP($B228, Paste!$A$3:$H$933, 4, FALSE)</f>
        <v>58.986123437499991</v>
      </c>
      <c r="K228" s="11">
        <f>VLOOKUP($B228, Paste!$AB$3:$AE$1033, 4, FALSE)</f>
        <v>158</v>
      </c>
      <c r="L228" s="11" t="str">
        <f>IF(ISERROR(VLOOKUP(B228, Paste!$N$3:$N$250, 1, FALSE)), "", VLOOKUP(B228, Paste!$N$3:$O$250, 2, FALSE))</f>
        <v/>
      </c>
      <c r="M228" s="27">
        <f>VLOOKUP($B228, Paste!$W$3:$Z$10064, IF($H$4="Cap Hit",3, IF($H$4="AAV", 4, 2)), FALSE)</f>
        <v>8.4499999999999993</v>
      </c>
      <c r="N228" s="11" t="str">
        <f>IF(ISERROR(VLOOKUP(B228, Paste!$Q$3:$Q$245, 1, FALSE)), "", VLOOKUP(B228, Paste!$Q$3:$R$245, 2, FALSE))</f>
        <v/>
      </c>
      <c r="O228" s="18" t="str">
        <f>IF(VLOOKUP(B228, 'Points&amp;Potential'!$B$7:$O$1835, 14, FALSE)=0, "", VLOOKUP(B228, 'Points&amp;Potential'!$B$7:$O$1835, 14, FALSE))</f>
        <v/>
      </c>
      <c r="P228" s="7" t="str">
        <f>IF(ISERROR(VLOOKUP(B228, Paste!$T$3:$T$1045, 1, FALSE)), "", VLOOKUP(B228, Paste!$T$3:$U$1045, 2, FALSE))</f>
        <v/>
      </c>
    </row>
    <row r="229" spans="1:16">
      <c r="A229" s="11" t="str">
        <f t="shared" si="6"/>
        <v>DAL</v>
      </c>
      <c r="B229" s="67" t="s">
        <v>245</v>
      </c>
      <c r="C229" s="11" t="str">
        <f>VLOOKUP($B229, Paste!$A$3:$H$933, 6, FALSE)</f>
        <v>LD</v>
      </c>
      <c r="D229" s="11" t="s">
        <v>943</v>
      </c>
      <c r="E229" s="11">
        <v>2</v>
      </c>
      <c r="F229" s="11" t="str">
        <f>VLOOKUP($B229, Paste!$A$3:$H$933, 8, FALSE)</f>
        <v>DAL</v>
      </c>
      <c r="G229" s="71">
        <f>VLOOKUP($B229, Paste!$A$3:$H$933, 2, FALSE)</f>
        <v>77.666666666666671</v>
      </c>
      <c r="H229" s="71">
        <f>VLOOKUP($B229, Paste!$A$3:$H$933, 3, FALSE)</f>
        <v>11.959587994692045</v>
      </c>
      <c r="I229" s="71">
        <f t="shared" si="7"/>
        <v>30.074476046974624</v>
      </c>
      <c r="J229" s="71">
        <f>VLOOKUP($B229, Paste!$A$3:$H$933, 4, FALSE)</f>
        <v>42.034064041666667</v>
      </c>
      <c r="K229" s="11">
        <f>VLOOKUP($B229, Paste!$AB$3:$AE$1033, 4, FALSE)</f>
        <v>148</v>
      </c>
      <c r="L229" s="11" t="str">
        <f>IF(ISERROR(VLOOKUP(B229, Paste!$N$3:$N$250, 1, FALSE)), "", VLOOKUP(B229, Paste!$N$3:$O$250, 2, FALSE))</f>
        <v/>
      </c>
      <c r="M229" s="27">
        <f>VLOOKUP($B229, Paste!$W$3:$Z$10064, IF($H$4="Cap Hit",3, IF($H$4="AAV", 4, 2)), FALSE)</f>
        <v>10.587</v>
      </c>
      <c r="N229" s="11" t="str">
        <f>IF(ISERROR(VLOOKUP(B229, Paste!$Q$3:$Q$245, 1, FALSE)), "", VLOOKUP(B229, Paste!$Q$3:$R$245, 2, FALSE))</f>
        <v/>
      </c>
      <c r="O229" s="18" t="str">
        <f>IF(VLOOKUP(B229, 'Points&amp;Potential'!$B$7:$O$1835, 14, FALSE)=0, "", VLOOKUP(B229, 'Points&amp;Potential'!$B$7:$O$1835, 14, FALSE))</f>
        <v/>
      </c>
      <c r="P229" s="7" t="str">
        <f>IF(ISERROR(VLOOKUP(B229, Paste!$T$3:$T$1045, 1, FALSE)), "", VLOOKUP(B229, Paste!$T$3:$U$1045, 2, FALSE))</f>
        <v/>
      </c>
    </row>
    <row r="230" spans="1:16">
      <c r="A230" s="11" t="str">
        <f t="shared" si="6"/>
        <v>DAL</v>
      </c>
      <c r="B230" s="67" t="s">
        <v>289</v>
      </c>
      <c r="C230" s="11" t="str">
        <f>VLOOKUP($B230, Paste!$A$3:$H$933, 6, FALSE)</f>
        <v>C</v>
      </c>
      <c r="D230" s="11" t="s">
        <v>944</v>
      </c>
      <c r="E230" s="11">
        <v>2</v>
      </c>
      <c r="F230" s="11" t="str">
        <f>VLOOKUP($B230, Paste!$A$3:$H$933, 8, FALSE)</f>
        <v>DAL</v>
      </c>
      <c r="G230" s="71">
        <f>VLOOKUP($B230, Paste!$A$3:$H$933, 2, FALSE)</f>
        <v>50</v>
      </c>
      <c r="H230" s="71">
        <f>VLOOKUP($B230, Paste!$A$3:$H$933, 3, FALSE)</f>
        <v>16.71789914392285</v>
      </c>
      <c r="I230" s="71">
        <f t="shared" si="7"/>
        <v>20.68835085607715</v>
      </c>
      <c r="J230" s="71">
        <f>VLOOKUP($B230, Paste!$A$3:$H$933, 4, FALSE)</f>
        <v>37.40625</v>
      </c>
      <c r="K230" s="11">
        <f>VLOOKUP($B230, Paste!$AB$3:$AE$1033, 4, FALSE)</f>
        <v>100</v>
      </c>
      <c r="L230" s="11" t="str">
        <f>IF(ISERROR(VLOOKUP(B230, Paste!$N$3:$N$250, 1, FALSE)), "", VLOOKUP(B230, Paste!$N$3:$O$250, 2, FALSE))</f>
        <v/>
      </c>
      <c r="M230" s="27">
        <f>VLOOKUP($B230, Paste!$W$3:$Z$10064, IF($H$4="Cap Hit",3, IF($H$4="AAV", 4, 2)), FALSE)</f>
        <v>9.85</v>
      </c>
      <c r="N230" s="11" t="str">
        <f>IF(ISERROR(VLOOKUP(B230, Paste!$Q$3:$Q$245, 1, FALSE)), "", VLOOKUP(B230, Paste!$Q$3:$R$245, 2, FALSE))</f>
        <v>Y</v>
      </c>
      <c r="O230" s="18" t="str">
        <f>IF(VLOOKUP(B230, 'Points&amp;Potential'!$B$7:$O$1835, 14, FALSE)=0, "", VLOOKUP(B230, 'Points&amp;Potential'!$B$7:$O$1835, 14, FALSE))</f>
        <v/>
      </c>
      <c r="P230" s="7" t="str">
        <f>IF(ISERROR(VLOOKUP(B230, Paste!$T$3:$T$1045, 1, FALSE)), "", VLOOKUP(B230, Paste!$T$3:$U$1045, 2, FALSE))</f>
        <v/>
      </c>
    </row>
    <row r="231" spans="1:16">
      <c r="A231" s="11" t="str">
        <f t="shared" si="6"/>
        <v>DAL</v>
      </c>
      <c r="B231" s="67" t="s">
        <v>292</v>
      </c>
      <c r="C231" s="11" t="str">
        <f>VLOOKUP($B231, Paste!$A$3:$H$933, 6, FALSE)</f>
        <v>LW</v>
      </c>
      <c r="D231" s="11" t="s">
        <v>941</v>
      </c>
      <c r="E231" s="11">
        <v>2</v>
      </c>
      <c r="F231" s="11" t="str">
        <f>VLOOKUP($B231, Paste!$A$3:$H$933, 8, FALSE)</f>
        <v>DAL</v>
      </c>
      <c r="G231" s="71">
        <f>VLOOKUP($B231, Paste!$A$3:$H$933, 2, FALSE)</f>
        <v>83</v>
      </c>
      <c r="H231" s="71">
        <f>VLOOKUP($B231, Paste!$A$3:$H$933, 3, FALSE)</f>
        <v>13.280000000000001</v>
      </c>
      <c r="I231" s="71">
        <f t="shared" si="7"/>
        <v>23.973339583333328</v>
      </c>
      <c r="J231" s="71">
        <f>VLOOKUP($B231, Paste!$A$3:$H$933, 4, FALSE)</f>
        <v>37.253339583333329</v>
      </c>
      <c r="K231" s="11">
        <f>VLOOKUP($B231, Paste!$AB$3:$AE$1033, 4, FALSE)</f>
        <v>91</v>
      </c>
      <c r="L231" s="11">
        <f>IF(ISERROR(VLOOKUP(B231, Paste!$N$3:$N$250, 1, FALSE)), "", VLOOKUP(B231, Paste!$N$3:$O$250, 2, FALSE))</f>
        <v>50</v>
      </c>
      <c r="M231" s="27">
        <f>VLOOKUP($B231, Paste!$W$3:$Z$10064, IF($H$4="Cap Hit",3, IF($H$4="AAV", 4, 2)), FALSE)</f>
        <v>0.95</v>
      </c>
      <c r="N231" s="11" t="str">
        <f>IF(ISERROR(VLOOKUP(B231, Paste!$Q$3:$Q$245, 1, FALSE)), "", VLOOKUP(B231, Paste!$Q$3:$R$245, 2, FALSE))</f>
        <v/>
      </c>
      <c r="O231" s="18" t="str">
        <f>IF(VLOOKUP(B231, 'Points&amp;Potential'!$B$7:$O$1835, 14, FALSE)=0, "", VLOOKUP(B231, 'Points&amp;Potential'!$B$7:$O$1835, 14, FALSE))</f>
        <v/>
      </c>
      <c r="P231" s="7" t="str">
        <f>IF(ISERROR(VLOOKUP(B231, Paste!$T$3:$T$1045, 1, FALSE)), "", VLOOKUP(B231, Paste!$T$3:$U$1045, 2, FALSE))</f>
        <v/>
      </c>
    </row>
    <row r="232" spans="1:16">
      <c r="A232" s="11" t="str">
        <f t="shared" si="6"/>
        <v>DAL</v>
      </c>
      <c r="B232" s="67" t="s">
        <v>303</v>
      </c>
      <c r="C232" s="11" t="str">
        <f>VLOOKUP($B232, Paste!$A$3:$H$933, 6, FALSE)</f>
        <v>RW</v>
      </c>
      <c r="D232" s="11" t="s">
        <v>943</v>
      </c>
      <c r="E232" s="11">
        <v>2</v>
      </c>
      <c r="F232" s="11" t="str">
        <f>VLOOKUP($B232, Paste!$A$3:$H$933, 8, FALSE)</f>
        <v>DAL</v>
      </c>
      <c r="G232" s="71">
        <f>VLOOKUP($B232, Paste!$A$3:$H$933, 2, FALSE)</f>
        <v>74</v>
      </c>
      <c r="H232" s="71">
        <f>VLOOKUP($B232, Paste!$A$3:$H$933, 3, FALSE)</f>
        <v>16.799079387852704</v>
      </c>
      <c r="I232" s="71">
        <f t="shared" si="7"/>
        <v>18.990260056591747</v>
      </c>
      <c r="J232" s="71">
        <f>VLOOKUP($B232, Paste!$A$3:$H$933, 4, FALSE)</f>
        <v>35.789339444444451</v>
      </c>
      <c r="K232" s="11">
        <f>VLOOKUP($B232, Paste!$AB$3:$AE$1033, 4, FALSE)</f>
        <v>104</v>
      </c>
      <c r="L232" s="11" t="str">
        <f>IF(ISERROR(VLOOKUP(B232, Paste!$N$3:$N$250, 1, FALSE)), "", VLOOKUP(B232, Paste!$N$3:$O$250, 2, FALSE))</f>
        <v/>
      </c>
      <c r="M232" s="27">
        <f>VLOOKUP($B232, Paste!$W$3:$Z$10064, IF($H$4="Cap Hit",3, IF($H$4="AAV", 4, 2)), FALSE)</f>
        <v>0.85</v>
      </c>
      <c r="N232" s="11" t="str">
        <f>IF(ISERROR(VLOOKUP(B232, Paste!$Q$3:$Q$245, 1, FALSE)), "", VLOOKUP(B232, Paste!$Q$3:$R$245, 2, FALSE))</f>
        <v/>
      </c>
      <c r="O232" s="18" t="str">
        <f>IF(VLOOKUP(B232, 'Points&amp;Potential'!$B$7:$O$1835, 14, FALSE)=0, "", VLOOKUP(B232, 'Points&amp;Potential'!$B$7:$O$1835, 14, FALSE))</f>
        <v/>
      </c>
      <c r="P232" s="7" t="str">
        <f>IF(ISERROR(VLOOKUP(B232, Paste!$T$3:$T$1045, 1, FALSE)), "", VLOOKUP(B232, Paste!$T$3:$U$1045, 2, FALSE))</f>
        <v/>
      </c>
    </row>
    <row r="233" spans="1:16">
      <c r="A233" s="11" t="str">
        <f t="shared" si="6"/>
        <v>DAL</v>
      </c>
      <c r="B233" s="67" t="s">
        <v>385</v>
      </c>
      <c r="C233" s="11" t="str">
        <f>VLOOKUP($B233, Paste!$A$3:$H$933, 6, FALSE)</f>
        <v>LW</v>
      </c>
      <c r="D233" s="11" t="s">
        <v>941</v>
      </c>
      <c r="E233" s="11"/>
      <c r="F233" s="11" t="str">
        <f>VLOOKUP($B233, Paste!$A$3:$H$933, 8, FALSE)</f>
        <v>DAL</v>
      </c>
      <c r="G233" s="71">
        <f>VLOOKUP($B233, Paste!$A$3:$H$933, 2, FALSE)</f>
        <v>78.333333333333329</v>
      </c>
      <c r="H233" s="71">
        <f>VLOOKUP($B233, Paste!$A$3:$H$933, 3, FALSE)</f>
        <v>9.3392650562390447</v>
      </c>
      <c r="I233" s="71">
        <f t="shared" si="7"/>
        <v>20.062346517835024</v>
      </c>
      <c r="J233" s="71">
        <f>VLOOKUP($B233, Paste!$A$3:$H$933, 4, FALSE)</f>
        <v>29.401611574074067</v>
      </c>
      <c r="K233" s="11">
        <f>VLOOKUP($B233, Paste!$AB$3:$AE$1033, 4, FALSE)</f>
        <v>94</v>
      </c>
      <c r="L233" s="11" t="str">
        <f>IF(ISERROR(VLOOKUP(B233, Paste!$N$3:$N$250, 1, FALSE)), "", VLOOKUP(B233, Paste!$N$3:$O$250, 2, FALSE))</f>
        <v/>
      </c>
      <c r="M233" s="27">
        <f>VLOOKUP($B233, Paste!$W$3:$Z$10064, IF($H$4="Cap Hit",3, IF($H$4="AAV", 4, 2)), FALSE)</f>
        <v>2.1</v>
      </c>
      <c r="N233" s="11" t="str">
        <f>IF(ISERROR(VLOOKUP(B233, Paste!$Q$3:$Q$245, 1, FALSE)), "", VLOOKUP(B233, Paste!$Q$3:$R$245, 2, FALSE))</f>
        <v/>
      </c>
      <c r="O233" s="18" t="str">
        <f>IF(VLOOKUP(B233, 'Points&amp;Potential'!$B$7:$O$1835, 14, FALSE)=0, "", VLOOKUP(B233, 'Points&amp;Potential'!$B$7:$O$1835, 14, FALSE))</f>
        <v/>
      </c>
      <c r="P233" s="7" t="str">
        <f>IF(ISERROR(VLOOKUP(B233, Paste!$T$3:$T$1045, 1, FALSE)), "", VLOOKUP(B233, Paste!$T$3:$U$1045, 2, FALSE))</f>
        <v/>
      </c>
    </row>
    <row r="234" spans="1:16">
      <c r="A234" s="11" t="str">
        <f t="shared" si="6"/>
        <v>DAL</v>
      </c>
      <c r="B234" s="67" t="s">
        <v>428</v>
      </c>
      <c r="C234" s="11" t="str">
        <f>VLOOKUP($B234, Paste!$A$3:$H$933, 6, FALSE)</f>
        <v>LD</v>
      </c>
      <c r="D234" s="11" t="s">
        <v>944</v>
      </c>
      <c r="E234" s="11"/>
      <c r="F234" s="11" t="str">
        <f>VLOOKUP($B234, Paste!$A$3:$H$933, 8, FALSE)</f>
        <v>DAL</v>
      </c>
      <c r="G234" s="71">
        <f>VLOOKUP($B234, Paste!$A$3:$H$933, 2, FALSE)</f>
        <v>83.333333333333329</v>
      </c>
      <c r="H234" s="71">
        <f>VLOOKUP($B234, Paste!$A$3:$H$933, 3, FALSE)</f>
        <v>5.3250762165287391</v>
      </c>
      <c r="I234" s="71">
        <f t="shared" si="7"/>
        <v>20.389296179304601</v>
      </c>
      <c r="J234" s="71">
        <f>VLOOKUP($B234, Paste!$A$3:$H$933, 4, FALSE)</f>
        <v>25.71437239583334</v>
      </c>
      <c r="K234" s="11">
        <f>VLOOKUP($B234, Paste!$AB$3:$AE$1033, 4, FALSE)</f>
        <v>92</v>
      </c>
      <c r="L234" s="11" t="str">
        <f>IF(ISERROR(VLOOKUP(B234, Paste!$N$3:$N$250, 1, FALSE)), "", VLOOKUP(B234, Paste!$N$3:$O$250, 2, FALSE))</f>
        <v/>
      </c>
      <c r="M234" s="27">
        <f>VLOOKUP($B234, Paste!$W$3:$Z$10064, IF($H$4="Cap Hit",3, IF($H$4="AAV", 4, 2)), FALSE)</f>
        <v>5.25</v>
      </c>
      <c r="N234" s="11" t="str">
        <f>IF(ISERROR(VLOOKUP(B234, Paste!$Q$3:$Q$245, 1, FALSE)), "", VLOOKUP(B234, Paste!$Q$3:$R$245, 2, FALSE))</f>
        <v/>
      </c>
      <c r="O234" s="18" t="str">
        <f>IF(VLOOKUP(B234, 'Points&amp;Potential'!$B$7:$O$1835, 14, FALSE)=0, "", VLOOKUP(B234, 'Points&amp;Potential'!$B$7:$O$1835, 14, FALSE))</f>
        <v/>
      </c>
      <c r="P234" s="7" t="str">
        <f>IF(ISERROR(VLOOKUP(B234, Paste!$T$3:$T$1045, 1, FALSE)), "", VLOOKUP(B234, Paste!$T$3:$U$1045, 2, FALSE))</f>
        <v/>
      </c>
    </row>
    <row r="235" spans="1:16">
      <c r="A235" s="11" t="str">
        <f t="shared" si="6"/>
        <v>DAL</v>
      </c>
      <c r="B235" s="67" t="s">
        <v>534</v>
      </c>
      <c r="C235" s="11" t="str">
        <f>VLOOKUP($B235, Paste!$A$3:$H$933, 6, FALSE)</f>
        <v>RD</v>
      </c>
      <c r="D235" s="11" t="s">
        <v>944</v>
      </c>
      <c r="E235" s="11"/>
      <c r="F235" s="11" t="str">
        <f>VLOOKUP($B235, Paste!$A$3:$H$933, 8, FALSE)</f>
        <v>DAL</v>
      </c>
      <c r="G235" s="71">
        <f>VLOOKUP($B235, Paste!$A$3:$H$933, 2, FALSE)</f>
        <v>62</v>
      </c>
      <c r="H235" s="71">
        <f>VLOOKUP($B235, Paste!$A$3:$H$933, 3, FALSE)</f>
        <v>6.2</v>
      </c>
      <c r="I235" s="71">
        <f t="shared" si="7"/>
        <v>11.481370972222223</v>
      </c>
      <c r="J235" s="71">
        <f>VLOOKUP($B235, Paste!$A$3:$H$933, 4, FALSE)</f>
        <v>17.681370972222222</v>
      </c>
      <c r="K235" s="11">
        <f>VLOOKUP($B235, Paste!$AB$3:$AE$1033, 4, FALSE)</f>
        <v>68</v>
      </c>
      <c r="L235" s="11">
        <f>IF(ISERROR(VLOOKUP(B235, Paste!$N$3:$N$250, 1, FALSE)), "", VLOOKUP(B235, Paste!$N$3:$O$250, 2, FALSE))</f>
        <v>30</v>
      </c>
      <c r="M235" s="27">
        <f>VLOOKUP($B235, Paste!$W$3:$Z$10064, IF($H$4="Cap Hit",3, IF($H$4="AAV", 4, 2)), FALSE)</f>
        <v>1.75</v>
      </c>
      <c r="N235" s="11" t="str">
        <f>IF(ISERROR(VLOOKUP(B235, Paste!$Q$3:$Q$245, 1, FALSE)), "", VLOOKUP(B235, Paste!$Q$3:$R$245, 2, FALSE))</f>
        <v>Y</v>
      </c>
      <c r="O235" s="18" t="str">
        <f>IF(VLOOKUP(B235, 'Points&amp;Potential'!$B$7:$O$1835, 14, FALSE)=0, "", VLOOKUP(B235, 'Points&amp;Potential'!$B$7:$O$1835, 14, FALSE))</f>
        <v/>
      </c>
      <c r="P235" s="7" t="str">
        <f>IF(ISERROR(VLOOKUP(B235, Paste!$T$3:$T$1045, 1, FALSE)), "", VLOOKUP(B235, Paste!$T$3:$U$1045, 2, FALSE))</f>
        <v/>
      </c>
    </row>
    <row r="236" spans="1:16">
      <c r="A236" s="11" t="str">
        <f t="shared" si="6"/>
        <v>DAL</v>
      </c>
      <c r="B236" s="67" t="s">
        <v>547</v>
      </c>
      <c r="C236" s="11" t="str">
        <f>VLOOKUP($B236, Paste!$A$3:$H$933, 6, FALSE)</f>
        <v>C</v>
      </c>
      <c r="D236" s="11" t="s">
        <v>941</v>
      </c>
      <c r="E236" s="11"/>
      <c r="F236" s="11" t="str">
        <f>VLOOKUP($B236, Paste!$A$3:$H$933, 8, FALSE)</f>
        <v>DAL</v>
      </c>
      <c r="G236" s="71">
        <f>VLOOKUP($B236, Paste!$A$3:$H$933, 2, FALSE)</f>
        <v>69.333333333333329</v>
      </c>
      <c r="H236" s="71">
        <f>VLOOKUP($B236, Paste!$A$3:$H$933, 3, FALSE)</f>
        <v>4.2141494130929615</v>
      </c>
      <c r="I236" s="71">
        <f t="shared" si="7"/>
        <v>13.119183920240371</v>
      </c>
      <c r="J236" s="71">
        <f>VLOOKUP($B236, Paste!$A$3:$H$933, 4, FALSE)</f>
        <v>17.333333333333332</v>
      </c>
      <c r="K236" s="11">
        <f>VLOOKUP($B236, Paste!$AB$3:$AE$1033, 4, FALSE)</f>
        <v>49</v>
      </c>
      <c r="L236" s="11" t="str">
        <f>IF(ISERROR(VLOOKUP(B236, Paste!$N$3:$N$250, 1, FALSE)), "", VLOOKUP(B236, Paste!$N$3:$O$250, 2, FALSE))</f>
        <v/>
      </c>
      <c r="M236" s="27">
        <f>VLOOKUP($B236, Paste!$W$3:$Z$10064, IF($H$4="Cap Hit",3, IF($H$4="AAV", 4, 2)), FALSE)</f>
        <v>2</v>
      </c>
      <c r="N236" s="11" t="str">
        <f>IF(ISERROR(VLOOKUP(B236, Paste!$Q$3:$Q$245, 1, FALSE)), "", VLOOKUP(B236, Paste!$Q$3:$R$245, 2, FALSE))</f>
        <v>Y</v>
      </c>
      <c r="O236" s="18" t="str">
        <f>IF(VLOOKUP(B236, 'Points&amp;Potential'!$B$7:$O$1835, 14, FALSE)=0, "", VLOOKUP(B236, 'Points&amp;Potential'!$B$7:$O$1835, 14, FALSE))</f>
        <v/>
      </c>
      <c r="P236" s="7" t="str">
        <f>IF(ISERROR(VLOOKUP(B236, Paste!$T$3:$T$1045, 1, FALSE)), "", VLOOKUP(B236, Paste!$T$3:$U$1045, 2, FALSE))</f>
        <v/>
      </c>
    </row>
    <row r="237" spans="1:16">
      <c r="A237" s="11" t="str">
        <f t="shared" si="6"/>
        <v>DAL</v>
      </c>
      <c r="B237" s="67" t="s">
        <v>574</v>
      </c>
      <c r="C237" s="11" t="str">
        <f>VLOOKUP($B237, Paste!$A$3:$H$933, 6, FALSE)</f>
        <v>RD</v>
      </c>
      <c r="D237" s="11" t="s">
        <v>941</v>
      </c>
      <c r="E237" s="11"/>
      <c r="F237" s="11" t="str">
        <f>VLOOKUP($B237, Paste!$A$3:$H$933, 8, FALSE)</f>
        <v>DAL</v>
      </c>
      <c r="G237" s="71">
        <f>VLOOKUP($B237, Paste!$A$3:$H$933, 2, FALSE)</f>
        <v>75.666666666666671</v>
      </c>
      <c r="H237" s="71">
        <f>VLOOKUP($B237, Paste!$A$3:$H$933, 3, FALSE)</f>
        <v>4.1007755160236288</v>
      </c>
      <c r="I237" s="71">
        <f t="shared" si="7"/>
        <v>11.874874894393038</v>
      </c>
      <c r="J237" s="71">
        <f>VLOOKUP($B237, Paste!$A$3:$H$933, 4, FALSE)</f>
        <v>15.975650410416668</v>
      </c>
      <c r="K237" s="11">
        <f>VLOOKUP($B237, Paste!$AB$3:$AE$1033, 4, FALSE)</f>
        <v>91</v>
      </c>
      <c r="L237" s="11" t="str">
        <f>IF(ISERROR(VLOOKUP(B237, Paste!$N$3:$N$250, 1, FALSE)), "", VLOOKUP(B237, Paste!$N$3:$O$250, 2, FALSE))</f>
        <v/>
      </c>
      <c r="M237" s="27">
        <f>VLOOKUP($B237, Paste!$W$3:$Z$10064, IF($H$4="Cap Hit",3, IF($H$4="AAV", 4, 2)), FALSE)</f>
        <v>3</v>
      </c>
      <c r="N237" s="11" t="str">
        <f>IF(ISERROR(VLOOKUP(B237, Paste!$Q$3:$Q$245, 1, FALSE)), "", VLOOKUP(B237, Paste!$Q$3:$R$245, 2, FALSE))</f>
        <v/>
      </c>
      <c r="O237" s="18" t="str">
        <f>IF(VLOOKUP(B237, 'Points&amp;Potential'!$B$7:$O$1835, 14, FALSE)=0, "", VLOOKUP(B237, 'Points&amp;Potential'!$B$7:$O$1835, 14, FALSE))</f>
        <v/>
      </c>
      <c r="P237" s="7" t="str">
        <f>IF(ISERROR(VLOOKUP(B237, Paste!$T$3:$T$1045, 1, FALSE)), "", VLOOKUP(B237, Paste!$T$3:$U$1045, 2, FALSE))</f>
        <v/>
      </c>
    </row>
    <row r="238" spans="1:16">
      <c r="A238" s="11" t="str">
        <f t="shared" si="6"/>
        <v>DAL</v>
      </c>
      <c r="B238" s="67" t="s">
        <v>607</v>
      </c>
      <c r="C238" s="11" t="str">
        <f>VLOOKUP($B238, Paste!$A$3:$H$933, 6, FALSE)</f>
        <v>LD</v>
      </c>
      <c r="D238" s="11" t="s">
        <v>941</v>
      </c>
      <c r="E238" s="11"/>
      <c r="F238" s="11" t="str">
        <f>VLOOKUP($B238, Paste!$A$3:$H$933, 8, FALSE)</f>
        <v>DAL</v>
      </c>
      <c r="G238" s="71">
        <f>VLOOKUP($B238, Paste!$A$3:$H$933, 2, FALSE)</f>
        <v>68</v>
      </c>
      <c r="H238" s="71">
        <f>VLOOKUP($B238, Paste!$A$3:$H$933, 3, FALSE)</f>
        <v>6.3303523766681682</v>
      </c>
      <c r="I238" s="71">
        <f t="shared" si="7"/>
        <v>7.7880852899984987</v>
      </c>
      <c r="J238" s="71">
        <f>VLOOKUP($B238, Paste!$A$3:$H$933, 4, FALSE)</f>
        <v>14.118437666666667</v>
      </c>
      <c r="K238" s="11">
        <f>VLOOKUP($B238, Paste!$AB$3:$AE$1033, 4, FALSE)</f>
        <v>61</v>
      </c>
      <c r="L238" s="11" t="str">
        <f>IF(ISERROR(VLOOKUP(B238, Paste!$N$3:$N$250, 1, FALSE)), "", VLOOKUP(B238, Paste!$N$3:$O$250, 2, FALSE))</f>
        <v/>
      </c>
      <c r="M238" s="27">
        <f>VLOOKUP($B238, Paste!$W$3:$Z$10064, IF($H$4="Cap Hit",3, IF($H$4="AAV", 4, 2)), FALSE)</f>
        <v>0.91833299999999995</v>
      </c>
      <c r="N238" s="11" t="str">
        <f>IF(ISERROR(VLOOKUP(B238, Paste!$Q$3:$Q$245, 1, FALSE)), "", VLOOKUP(B238, Paste!$Q$3:$R$245, 2, FALSE))</f>
        <v/>
      </c>
      <c r="O238" s="18" t="str">
        <f>IF(VLOOKUP(B238, 'Points&amp;Potential'!$B$7:$O$1835, 14, FALSE)=0, "", VLOOKUP(B238, 'Points&amp;Potential'!$B$7:$O$1835, 14, FALSE))</f>
        <v/>
      </c>
      <c r="P238" s="7" t="str">
        <f>IF(ISERROR(VLOOKUP(B238, Paste!$T$3:$T$1045, 1, FALSE)), "", VLOOKUP(B238, Paste!$T$3:$U$1045, 2, FALSE))</f>
        <v/>
      </c>
    </row>
    <row r="239" spans="1:16">
      <c r="A239" s="11" t="str">
        <f t="shared" si="6"/>
        <v>DAL</v>
      </c>
      <c r="B239" s="67" t="s">
        <v>613</v>
      </c>
      <c r="C239" s="11" t="str">
        <f>VLOOKUP($B239, Paste!$A$3:$H$933, 6, FALSE)</f>
        <v>C</v>
      </c>
      <c r="D239" s="11" t="s">
        <v>944</v>
      </c>
      <c r="E239" s="11"/>
      <c r="F239" s="11" t="str">
        <f>VLOOKUP($B239, Paste!$A$3:$H$933, 8, FALSE)</f>
        <v>DAL</v>
      </c>
      <c r="G239" s="71">
        <f>VLOOKUP($B239, Paste!$A$3:$H$933, 2, FALSE)</f>
        <v>73</v>
      </c>
      <c r="H239" s="71">
        <f>VLOOKUP($B239, Paste!$A$3:$H$933, 3, FALSE)</f>
        <v>4.532294672919674</v>
      </c>
      <c r="I239" s="71">
        <f t="shared" si="7"/>
        <v>9.2894781812469915</v>
      </c>
      <c r="J239" s="71">
        <f>VLOOKUP($B239, Paste!$A$3:$H$933, 4, FALSE)</f>
        <v>13.821772854166666</v>
      </c>
      <c r="K239" s="11">
        <f>VLOOKUP($B239, Paste!$AB$3:$AE$1033, 4, FALSE)</f>
        <v>51</v>
      </c>
      <c r="L239" s="11" t="str">
        <f>IF(ISERROR(VLOOKUP(B239, Paste!$N$3:$N$250, 1, FALSE)), "", VLOOKUP(B239, Paste!$N$3:$O$250, 2, FALSE))</f>
        <v/>
      </c>
      <c r="M239" s="27">
        <f>VLOOKUP($B239, Paste!$W$3:$Z$10064, IF($H$4="Cap Hit",3, IF($H$4="AAV", 4, 2)), FALSE)</f>
        <v>0.82499999999999996</v>
      </c>
      <c r="N239" s="11" t="str">
        <f>IF(ISERROR(VLOOKUP(B239, Paste!$Q$3:$Q$245, 1, FALSE)), "", VLOOKUP(B239, Paste!$Q$3:$R$245, 2, FALSE))</f>
        <v/>
      </c>
      <c r="O239" s="18" t="str">
        <f>IF(VLOOKUP(B239, 'Points&amp;Potential'!$B$7:$O$1835, 14, FALSE)=0, "", VLOOKUP(B239, 'Points&amp;Potential'!$B$7:$O$1835, 14, FALSE))</f>
        <v/>
      </c>
      <c r="P239" s="7" t="str">
        <f>IF(ISERROR(VLOOKUP(B239, Paste!$T$3:$T$1045, 1, FALSE)), "", VLOOKUP(B239, Paste!$T$3:$U$1045, 2, FALSE))</f>
        <v/>
      </c>
    </row>
    <row r="240" spans="1:16">
      <c r="A240" s="11" t="str">
        <f t="shared" si="6"/>
        <v>DAL</v>
      </c>
      <c r="B240" s="67" t="s">
        <v>648</v>
      </c>
      <c r="C240" s="11" t="str">
        <f>VLOOKUP($B240, Paste!$A$3:$H$933, 6, FALSE)</f>
        <v>RW</v>
      </c>
      <c r="D240" s="11" t="s">
        <v>941</v>
      </c>
      <c r="E240" s="11"/>
      <c r="F240" s="11" t="str">
        <f>VLOOKUP($B240, Paste!$A$3:$H$933, 8, FALSE)</f>
        <v>DAL</v>
      </c>
      <c r="G240" s="71">
        <f>VLOOKUP($B240, Paste!$A$3:$H$933, 2, FALSE)</f>
        <v>61</v>
      </c>
      <c r="H240" s="71">
        <f>VLOOKUP($B240, Paste!$A$3:$H$933, 3, FALSE)</f>
        <v>5.6423452209166483</v>
      </c>
      <c r="I240" s="71">
        <f t="shared" si="7"/>
        <v>6.6800341228333489</v>
      </c>
      <c r="J240" s="71">
        <f>VLOOKUP($B240, Paste!$A$3:$H$933, 4, FALSE)</f>
        <v>12.322379343749997</v>
      </c>
      <c r="K240" s="11">
        <f>VLOOKUP($B240, Paste!$AB$3:$AE$1033, 4, FALSE)</f>
        <v>61</v>
      </c>
      <c r="L240" s="11" t="str">
        <f>IF(ISERROR(VLOOKUP(B240, Paste!$N$3:$N$250, 1, FALSE)), "", VLOOKUP(B240, Paste!$N$3:$O$250, 2, FALSE))</f>
        <v/>
      </c>
      <c r="M240" s="27">
        <f>VLOOKUP($B240, Paste!$W$3:$Z$10064, IF($H$4="Cap Hit",3, IF($H$4="AAV", 4, 2)), FALSE)</f>
        <v>0.77500000000000002</v>
      </c>
      <c r="N240" s="11"/>
      <c r="O240" s="18" t="str">
        <f>IF(VLOOKUP(B240, 'Points&amp;Potential'!$B$7:$O$1835, 14, FALSE)=0, "", VLOOKUP(B240, 'Points&amp;Potential'!$B$7:$O$1835, 14, FALSE))</f>
        <v/>
      </c>
      <c r="P240" s="7" t="str">
        <f>IF(ISERROR(VLOOKUP(B240, Paste!$T$3:$T$1045, 1, FALSE)), "", VLOOKUP(B240, Paste!$T$3:$U$1045, 2, FALSE))</f>
        <v/>
      </c>
    </row>
    <row r="241" spans="1:16">
      <c r="A241" s="11" t="str">
        <f t="shared" si="6"/>
        <v>DAL</v>
      </c>
      <c r="B241" s="67" t="s">
        <v>680</v>
      </c>
      <c r="C241" s="11" t="str">
        <f>VLOOKUP($B241, Paste!$A$3:$H$933, 6, FALSE)</f>
        <v>RW</v>
      </c>
      <c r="D241" s="11" t="s">
        <v>941</v>
      </c>
      <c r="E241" s="11"/>
      <c r="F241" s="11" t="str">
        <f>VLOOKUP($B241, Paste!$A$3:$H$933, 8, FALSE)</f>
        <v>DAL</v>
      </c>
      <c r="G241" s="71">
        <f>VLOOKUP($B241, Paste!$A$3:$H$933, 2, FALSE)</f>
        <v>64</v>
      </c>
      <c r="H241" s="71">
        <f>VLOOKUP($B241, Paste!$A$3:$H$933, 3, FALSE)</f>
        <v>6.5932555863414262</v>
      </c>
      <c r="I241" s="71">
        <f t="shared" si="7"/>
        <v>4.0467444136585744</v>
      </c>
      <c r="J241" s="71">
        <f>VLOOKUP($B241, Paste!$A$3:$H$933, 4, FALSE)</f>
        <v>10.64</v>
      </c>
      <c r="K241" s="11">
        <f>VLOOKUP($B241, Paste!$AB$3:$AE$1033, 4, FALSE)</f>
        <v>70</v>
      </c>
      <c r="L241" s="11" t="str">
        <f>IF(ISERROR(VLOOKUP(B241, Paste!$N$3:$N$250, 1, FALSE)), "", VLOOKUP(B241, Paste!$N$3:$O$250, 2, FALSE))</f>
        <v/>
      </c>
      <c r="M241" s="27">
        <f>VLOOKUP($B241, Paste!$W$3:$Z$10064, IF($H$4="Cap Hit",3, IF($H$4="AAV", 4, 2)), FALSE)</f>
        <v>1</v>
      </c>
      <c r="N241" s="11" t="str">
        <f>IF(ISERROR(VLOOKUP(B241, Paste!$Q$3:$Q$245, 1, FALSE)), "", VLOOKUP(B241, Paste!$Q$3:$R$245, 2, FALSE))</f>
        <v/>
      </c>
      <c r="O241" s="18" t="str">
        <f>IF(VLOOKUP(B241, 'Points&amp;Potential'!$B$7:$O$1835, 14, FALSE)=0, "", VLOOKUP(B241, 'Points&amp;Potential'!$B$7:$O$1835, 14, FALSE))</f>
        <v/>
      </c>
      <c r="P241" s="7" t="str">
        <f>IF(ISERROR(VLOOKUP(B241, Paste!$T$3:$T$1045, 1, FALSE)), "", VLOOKUP(B241, Paste!$T$3:$U$1045, 2, FALSE))</f>
        <v/>
      </c>
    </row>
    <row r="242" spans="1:16">
      <c r="A242" s="11" t="str">
        <f t="shared" si="6"/>
        <v>DAL</v>
      </c>
      <c r="B242" s="67" t="s">
        <v>794</v>
      </c>
      <c r="C242" s="11" t="str">
        <f>VLOOKUP($B242, Paste!$A$3:$H$933, 6, FALSE)</f>
        <v>LD</v>
      </c>
      <c r="D242" s="11" t="s">
        <v>941</v>
      </c>
      <c r="E242" s="11"/>
      <c r="F242" s="11" t="str">
        <f>VLOOKUP($B242, Paste!$A$3:$H$933, 8, FALSE)</f>
        <v>DAL</v>
      </c>
      <c r="G242" s="71">
        <f>VLOOKUP($B242, Paste!$A$3:$H$933, 2, FALSE)</f>
        <v>37</v>
      </c>
      <c r="H242" s="71">
        <f>VLOOKUP($B242, Paste!$A$3:$H$933, 3, FALSE)</f>
        <v>1.0660858585858586</v>
      </c>
      <c r="I242" s="71">
        <f t="shared" si="7"/>
        <v>3.7202542858585863</v>
      </c>
      <c r="J242" s="71">
        <f>VLOOKUP($B242, Paste!$A$3:$H$933, 4, FALSE)</f>
        <v>4.7863401444444449</v>
      </c>
      <c r="K242" s="11">
        <f>VLOOKUP($B242, Paste!$AB$3:$AE$1033, 4, FALSE)</f>
        <v>22</v>
      </c>
      <c r="L242" s="11" t="str">
        <f>IF(ISERROR(VLOOKUP(B242, Paste!$N$3:$N$250, 1, FALSE)), "", VLOOKUP(B242, Paste!$N$3:$O$250, 2, FALSE))</f>
        <v/>
      </c>
      <c r="M242" s="27">
        <f>VLOOKUP($B242, Paste!$W$3:$Z$10064, IF($H$4="Cap Hit",3, IF($H$4="AAV", 4, 2)), FALSE)</f>
        <v>0.875</v>
      </c>
      <c r="N242" s="11" t="str">
        <f>IF(ISERROR(VLOOKUP(B242, Paste!$Q$3:$Q$245, 1, FALSE)), "", VLOOKUP(B242, Paste!$Q$3:$R$245, 2, FALSE))</f>
        <v/>
      </c>
      <c r="O242" s="18" t="str">
        <f>IF(VLOOKUP(B242, 'Points&amp;Potential'!$B$7:$O$1835, 14, FALSE)=0, "", VLOOKUP(B242, 'Points&amp;Potential'!$B$7:$O$1835, 14, FALSE))</f>
        <v/>
      </c>
      <c r="P242" s="7" t="str">
        <f>IF(ISERROR(VLOOKUP(B242, Paste!$T$3:$T$1045, 1, FALSE)), "", VLOOKUP(B242, Paste!$T$3:$U$1045, 2, FALSE))</f>
        <v/>
      </c>
    </row>
    <row r="243" spans="1:16">
      <c r="A243" s="11" t="str">
        <f t="shared" si="6"/>
        <v>DAL</v>
      </c>
      <c r="B243" s="67" t="s">
        <v>822</v>
      </c>
      <c r="C243" s="11" t="str">
        <f>VLOOKUP($B243, Paste!$A$3:$H$933, 6, FALSE)</f>
        <v>C</v>
      </c>
      <c r="D243" s="11" t="s">
        <v>941</v>
      </c>
      <c r="E243" s="11"/>
      <c r="F243" s="11" t="str">
        <f>VLOOKUP($B243, Paste!$A$3:$H$933, 8, FALSE)</f>
        <v>DAL</v>
      </c>
      <c r="G243" s="71">
        <f>VLOOKUP($B243, Paste!$A$3:$H$933, 2, FALSE)</f>
        <v>14.5</v>
      </c>
      <c r="H243" s="71">
        <f>VLOOKUP($B243, Paste!$A$3:$H$933, 3, FALSE)</f>
        <v>1.5786874999999996</v>
      </c>
      <c r="I243" s="71">
        <f t="shared" si="7"/>
        <v>2.1257400260416661</v>
      </c>
      <c r="J243" s="71">
        <f>VLOOKUP($B243, Paste!$A$3:$H$933, 4, FALSE)</f>
        <v>3.7044275260416657</v>
      </c>
      <c r="K243" s="11">
        <f>VLOOKUP($B243, Paste!$AB$3:$AE$1033, 4, FALSE)</f>
        <v>19</v>
      </c>
      <c r="L243" s="11" t="str">
        <f>IF(ISERROR(VLOOKUP(B243, Paste!$N$3:$N$250, 1, FALSE)), "", VLOOKUP(B243, Paste!$N$3:$O$250, 2, FALSE))</f>
        <v/>
      </c>
      <c r="M243" s="27">
        <f>VLOOKUP($B243, Paste!$W$3:$Z$10064, IF($H$4="Cap Hit",3, IF($H$4="AAV", 4, 2)), FALSE)</f>
        <v>0.875</v>
      </c>
      <c r="N243" s="11" t="str">
        <f>IF(ISERROR(VLOOKUP(B243, Paste!$Q$3:$Q$245, 1, FALSE)), "", VLOOKUP(B243, Paste!$Q$3:$R$245, 2, FALSE))</f>
        <v/>
      </c>
      <c r="O243" s="18" t="str">
        <f>IF(VLOOKUP(B243, 'Points&amp;Potential'!$B$7:$O$1835, 14, FALSE)=0, "", VLOOKUP(B243, 'Points&amp;Potential'!$B$7:$O$1835, 14, FALSE))</f>
        <v/>
      </c>
      <c r="P243" s="7" t="str">
        <f>IF(ISERROR(VLOOKUP(B243, Paste!$T$3:$T$1045, 1, FALSE)), "", VLOOKUP(B243, Paste!$T$3:$U$1045, 2, FALSE))</f>
        <v>Y</v>
      </c>
    </row>
    <row r="244" spans="1:16">
      <c r="A244" s="11" t="str">
        <f t="shared" si="6"/>
        <v>DET</v>
      </c>
      <c r="B244" s="67" t="s">
        <v>47</v>
      </c>
      <c r="C244" s="11" t="str">
        <f>VLOOKUP($B244, Paste!$A$3:$H$933, 6, FALSE)</f>
        <v>LW</v>
      </c>
      <c r="D244" s="11" t="s">
        <v>943</v>
      </c>
      <c r="E244" s="11">
        <v>1</v>
      </c>
      <c r="F244" s="11" t="str">
        <f>VLOOKUP($B244, Paste!$A$3:$H$933, 8, FALSE)</f>
        <v>DET</v>
      </c>
      <c r="G244" s="71">
        <f>VLOOKUP($B244, Paste!$A$3:$H$933, 2, FALSE)</f>
        <v>83.333333333333329</v>
      </c>
      <c r="H244" s="71">
        <f>VLOOKUP($B244, Paste!$A$3:$H$933, 3, FALSE)</f>
        <v>39.999999999999993</v>
      </c>
      <c r="I244" s="71">
        <f t="shared" si="7"/>
        <v>50.481562499999988</v>
      </c>
      <c r="J244" s="71">
        <f>VLOOKUP($B244, Paste!$A$3:$H$933, 4, FALSE)</f>
        <v>90.481562499999981</v>
      </c>
      <c r="K244" s="11">
        <f>VLOOKUP($B244, Paste!$AB$3:$AE$1033, 4, FALSE)</f>
        <v>283</v>
      </c>
      <c r="L244" s="11" t="str">
        <f>IF(ISERROR(VLOOKUP(B244, Paste!$N$3:$N$250, 1, FALSE)), "", VLOOKUP(B244, Paste!$N$3:$O$250, 2, FALSE))</f>
        <v/>
      </c>
      <c r="M244" s="27">
        <f>VLOOKUP($B244, Paste!$W$3:$Z$10064, IF($H$4="Cap Hit",3, IF($H$4="AAV", 4, 2)), FALSE)</f>
        <v>7.875</v>
      </c>
      <c r="N244" s="11" t="str">
        <f>IF(ISERROR(VLOOKUP(B244, Paste!$Q$3:$Q$245, 1, FALSE)), "", VLOOKUP(B244, Paste!$Q$3:$R$245, 2, FALSE))</f>
        <v/>
      </c>
      <c r="O244" s="18" t="str">
        <f>IF(VLOOKUP(B244, 'Points&amp;Potential'!$B$7:$O$1835, 14, FALSE)=0, "", VLOOKUP(B244, 'Points&amp;Potential'!$B$7:$O$1835, 14, FALSE))</f>
        <v/>
      </c>
      <c r="P244" s="7" t="str">
        <f>IF(ISERROR(VLOOKUP(B244, Paste!$T$3:$T$1045, 1, FALSE)), "", VLOOKUP(B244, Paste!$T$3:$U$1045, 2, FALSE))</f>
        <v/>
      </c>
    </row>
    <row r="245" spans="1:16">
      <c r="A245" s="11" t="str">
        <f t="shared" si="6"/>
        <v>DET</v>
      </c>
      <c r="B245" s="67" t="s">
        <v>76</v>
      </c>
      <c r="C245" s="11" t="str">
        <f>VLOOKUP($B245, Paste!$A$3:$H$933, 6, FALSE)</f>
        <v>RW</v>
      </c>
      <c r="D245" s="11" t="s">
        <v>941</v>
      </c>
      <c r="E245" s="11">
        <v>1</v>
      </c>
      <c r="F245" s="11" t="str">
        <f>VLOOKUP($B245, Paste!$A$3:$H$933, 8, FALSE)</f>
        <v>DET</v>
      </c>
      <c r="G245" s="71">
        <f>VLOOKUP($B245, Paste!$A$3:$H$933, 2, FALSE)</f>
        <v>76.666666666666671</v>
      </c>
      <c r="H245" s="71">
        <f>VLOOKUP($B245, Paste!$A$3:$H$933, 3, FALSE)</f>
        <v>26.638858490569287</v>
      </c>
      <c r="I245" s="71">
        <f t="shared" si="7"/>
        <v>51.47443630109737</v>
      </c>
      <c r="J245" s="71">
        <f>VLOOKUP($B245, Paste!$A$3:$H$933, 4, FALSE)</f>
        <v>78.113294791666661</v>
      </c>
      <c r="K245" s="11">
        <f>VLOOKUP($B245, Paste!$AB$3:$AE$1033, 4, FALSE)</f>
        <v>176</v>
      </c>
      <c r="L245" s="11" t="str">
        <f>IF(ISERROR(VLOOKUP(B245, Paste!$N$3:$N$250, 1, FALSE)), "", VLOOKUP(B245, Paste!$N$3:$O$250, 2, FALSE))</f>
        <v/>
      </c>
      <c r="M245" s="27">
        <f>VLOOKUP($B245, Paste!$W$3:$Z$10064, IF($H$4="Cap Hit",3, IF($H$4="AAV", 4, 2)), FALSE)</f>
        <v>8.0749999999999993</v>
      </c>
      <c r="N245" s="11" t="str">
        <f>IF(ISERROR(VLOOKUP(B245, Paste!$Q$3:$Q$245, 1, FALSE)), "", VLOOKUP(B245, Paste!$Q$3:$R$245, 2, FALSE))</f>
        <v/>
      </c>
      <c r="O245" s="18" t="str">
        <f>IF(VLOOKUP(B245, 'Points&amp;Potential'!$B$7:$O$1835, 14, FALSE)=0, "", VLOOKUP(B245, 'Points&amp;Potential'!$B$7:$O$1835, 14, FALSE))</f>
        <v/>
      </c>
      <c r="P245" s="7" t="str">
        <f>IF(ISERROR(VLOOKUP(B245, Paste!$T$3:$T$1045, 1, FALSE)), "", VLOOKUP(B245, Paste!$T$3:$U$1045, 2, FALSE))</f>
        <v/>
      </c>
    </row>
    <row r="246" spans="1:16">
      <c r="A246" s="11" t="str">
        <f t="shared" si="6"/>
        <v>DET</v>
      </c>
      <c r="B246" s="67" t="s">
        <v>90</v>
      </c>
      <c r="C246" s="11" t="str">
        <f>VLOOKUP($B246, Paste!$A$3:$H$933, 6, FALSE)</f>
        <v>C</v>
      </c>
      <c r="D246" s="11" t="s">
        <v>941</v>
      </c>
      <c r="E246" s="11">
        <v>1</v>
      </c>
      <c r="F246" s="11" t="str">
        <f>VLOOKUP($B246, Paste!$A$3:$H$933, 8, FALSE)</f>
        <v>DET</v>
      </c>
      <c r="G246" s="71">
        <f>VLOOKUP($B246, Paste!$A$3:$H$933, 2, FALSE)</f>
        <v>77</v>
      </c>
      <c r="H246" s="71">
        <f>VLOOKUP($B246, Paste!$A$3:$H$933, 3, FALSE)</f>
        <v>33.239642278295385</v>
      </c>
      <c r="I246" s="71">
        <f t="shared" si="7"/>
        <v>38.324892430037956</v>
      </c>
      <c r="J246" s="71">
        <f>VLOOKUP($B246, Paste!$A$3:$H$933, 4, FALSE)</f>
        <v>71.564534708333341</v>
      </c>
      <c r="K246" s="11">
        <f>VLOOKUP($B246, Paste!$AB$3:$AE$1033, 4, FALSE)</f>
        <v>239</v>
      </c>
      <c r="L246" s="11" t="str">
        <f>IF(ISERROR(VLOOKUP(B246, Paste!$N$3:$N$250, 1, FALSE)), "", VLOOKUP(B246, Paste!$N$3:$O$250, 2, FALSE))</f>
        <v/>
      </c>
      <c r="M246" s="27">
        <f>VLOOKUP($B246, Paste!$W$3:$Z$10064, IF($H$4="Cap Hit",3, IF($H$4="AAV", 4, 2)), FALSE)</f>
        <v>8.6999999999999993</v>
      </c>
      <c r="N246" s="11" t="str">
        <f>IF(ISERROR(VLOOKUP(B246, Paste!$Q$3:$Q$245, 1, FALSE)), "", VLOOKUP(B246, Paste!$Q$3:$R$245, 2, FALSE))</f>
        <v/>
      </c>
      <c r="O246" s="18" t="str">
        <f>IF(VLOOKUP(B246, 'Points&amp;Potential'!$B$7:$O$1835, 14, FALSE)=0, "", VLOOKUP(B246, 'Points&amp;Potential'!$B$7:$O$1835, 14, FALSE))</f>
        <v/>
      </c>
      <c r="P246" s="7" t="str">
        <f>IF(ISERROR(VLOOKUP(B246, Paste!$T$3:$T$1045, 1, FALSE)), "", VLOOKUP(B246, Paste!$T$3:$U$1045, 2, FALSE))</f>
        <v/>
      </c>
    </row>
    <row r="247" spans="1:16">
      <c r="A247" s="11" t="str">
        <f t="shared" si="6"/>
        <v>DET</v>
      </c>
      <c r="B247" s="67" t="s">
        <v>174</v>
      </c>
      <c r="C247" s="11" t="str">
        <f>VLOOKUP($B247, Paste!$A$3:$H$933, 6, FALSE)</f>
        <v>RD</v>
      </c>
      <c r="D247" s="11" t="s">
        <v>944</v>
      </c>
      <c r="E247" s="11">
        <v>1</v>
      </c>
      <c r="F247" s="11" t="str">
        <f>VLOOKUP($B247, Paste!$A$3:$H$933, 8, FALSE)</f>
        <v>DET</v>
      </c>
      <c r="G247" s="71">
        <f>VLOOKUP($B247, Paste!$A$3:$H$933, 2, FALSE)</f>
        <v>84</v>
      </c>
      <c r="H247" s="71">
        <f>VLOOKUP($B247, Paste!$A$3:$H$933, 3, FALSE)</f>
        <v>9.8407380033396308</v>
      </c>
      <c r="I247" s="71">
        <f t="shared" si="7"/>
        <v>44.509800663327049</v>
      </c>
      <c r="J247" s="71">
        <f>VLOOKUP($B247, Paste!$A$3:$H$933, 4, FALSE)</f>
        <v>54.350538666666679</v>
      </c>
      <c r="K247" s="11">
        <f>VLOOKUP($B247, Paste!$AB$3:$AE$1033, 4, FALSE)</f>
        <v>202</v>
      </c>
      <c r="L247" s="11" t="str">
        <f>IF(ISERROR(VLOOKUP(B247, Paste!$N$3:$N$250, 1, FALSE)), "", VLOOKUP(B247, Paste!$N$3:$O$250, 2, FALSE))</f>
        <v/>
      </c>
      <c r="M247" s="27">
        <f>VLOOKUP($B247, Paste!$W$3:$Z$10064, IF($H$4="Cap Hit",3, IF($H$4="AAV", 4, 2)), FALSE)</f>
        <v>8.5500000000000007</v>
      </c>
      <c r="N247" s="11" t="str">
        <f>IF(ISERROR(VLOOKUP(B247, Paste!$Q$3:$Q$245, 1, FALSE)), "", VLOOKUP(B247, Paste!$Q$3:$R$245, 2, FALSE))</f>
        <v/>
      </c>
      <c r="O247" s="18" t="str">
        <f>IF(VLOOKUP(B247, 'Points&amp;Potential'!$B$7:$O$1835, 14, FALSE)=0, "", VLOOKUP(B247, 'Points&amp;Potential'!$B$7:$O$1835, 14, FALSE))</f>
        <v/>
      </c>
      <c r="P247" s="7" t="str">
        <f>IF(ISERROR(VLOOKUP(B247, Paste!$T$3:$T$1045, 1, FALSE)), "", VLOOKUP(B247, Paste!$T$3:$U$1045, 2, FALSE))</f>
        <v/>
      </c>
    </row>
    <row r="248" spans="1:16">
      <c r="A248" s="11" t="str">
        <f t="shared" si="6"/>
        <v>DET</v>
      </c>
      <c r="B248" s="67" t="s">
        <v>205</v>
      </c>
      <c r="C248" s="11" t="str">
        <f>VLOOKUP($B248, Paste!$A$3:$H$933, 6, FALSE)</f>
        <v>RW</v>
      </c>
      <c r="D248" s="11" t="s">
        <v>941</v>
      </c>
      <c r="E248" s="11">
        <v>1</v>
      </c>
      <c r="F248" s="11" t="str">
        <f>VLOOKUP($B248, Paste!$A$3:$H$933, 8, FALSE)</f>
        <v>DET</v>
      </c>
      <c r="G248" s="71">
        <f>VLOOKUP($B248, Paste!$A$3:$H$933, 2, FALSE)</f>
        <v>69</v>
      </c>
      <c r="H248" s="71">
        <f>VLOOKUP($B248, Paste!$A$3:$H$933, 3, FALSE)</f>
        <v>20.305190979017862</v>
      </c>
      <c r="I248" s="71">
        <f t="shared" si="7"/>
        <v>28.256174552232142</v>
      </c>
      <c r="J248" s="71">
        <f>VLOOKUP($B248, Paste!$A$3:$H$933, 4, FALSE)</f>
        <v>48.561365531250004</v>
      </c>
      <c r="K248" s="11">
        <f>VLOOKUP($B248, Paste!$AB$3:$AE$1033, 4, FALSE)</f>
        <v>166</v>
      </c>
      <c r="L248" s="11" t="str">
        <f>IF(ISERROR(VLOOKUP(B248, Paste!$N$3:$N$250, 1, FALSE)), "", VLOOKUP(B248, Paste!$N$3:$O$250, 2, FALSE))</f>
        <v/>
      </c>
      <c r="M248" s="27">
        <f>VLOOKUP($B248, Paste!$W$3:$Z$10064, IF($H$4="Cap Hit",3, IF($H$4="AAV", 4, 2)), FALSE)</f>
        <v>5</v>
      </c>
      <c r="N248" s="11" t="str">
        <f>IF(ISERROR(VLOOKUP(B248, Paste!$Q$3:$Q$245, 1, FALSE)), "", VLOOKUP(B248, Paste!$Q$3:$R$245, 2, FALSE))</f>
        <v>Y</v>
      </c>
      <c r="O248" s="18" t="str">
        <f>IF(VLOOKUP(B248, 'Points&amp;Potential'!$B$7:$O$1835, 14, FALSE)=0, "", VLOOKUP(B248, 'Points&amp;Potential'!$B$7:$O$1835, 14, FALSE))</f>
        <v/>
      </c>
      <c r="P248" s="7" t="str">
        <f>IF(ISERROR(VLOOKUP(B248, Paste!$T$3:$T$1045, 1, FALSE)), "", VLOOKUP(B248, Paste!$T$3:$U$1045, 2, FALSE))</f>
        <v/>
      </c>
    </row>
    <row r="249" spans="1:16">
      <c r="A249" s="11" t="str">
        <f t="shared" si="6"/>
        <v>DET</v>
      </c>
      <c r="B249" s="67" t="s">
        <v>335</v>
      </c>
      <c r="C249" s="11" t="str">
        <f>VLOOKUP($B249, Paste!$A$3:$H$933, 6, FALSE)</f>
        <v>LW</v>
      </c>
      <c r="D249" s="11" t="s">
        <v>942</v>
      </c>
      <c r="E249" s="11">
        <v>2</v>
      </c>
      <c r="F249" s="11" t="str">
        <f>VLOOKUP($B249, Paste!$A$3:$H$933, 8, FALSE)</f>
        <v>DET</v>
      </c>
      <c r="G249" s="71">
        <f>VLOOKUP($B249, Paste!$A$3:$H$933, 2, FALSE)</f>
        <v>83</v>
      </c>
      <c r="H249" s="71">
        <f>VLOOKUP($B249, Paste!$A$3:$H$933, 3, FALSE)</f>
        <v>14.94</v>
      </c>
      <c r="I249" s="71">
        <f t="shared" si="7"/>
        <v>18.554165833333329</v>
      </c>
      <c r="J249" s="71">
        <f>VLOOKUP($B249, Paste!$A$3:$H$933, 4, FALSE)</f>
        <v>33.494165833333327</v>
      </c>
      <c r="K249" s="11">
        <f>VLOOKUP($B249, Paste!$AB$3:$AE$1033, 4, FALSE)</f>
        <v>141</v>
      </c>
      <c r="L249" s="11">
        <f>IF(ISERROR(VLOOKUP(B249, Paste!$N$3:$N$250, 1, FALSE)), "", VLOOKUP(B249, Paste!$N$3:$O$250, 2, FALSE))</f>
        <v>55</v>
      </c>
      <c r="M249" s="27">
        <f>VLOOKUP($B249, Paste!$W$3:$Z$10064, IF($H$4="Cap Hit",3, IF($H$4="AAV", 4, 2)), FALSE)</f>
        <v>0.82166700000000004</v>
      </c>
      <c r="N249" s="11" t="str">
        <f>IF(ISERROR(VLOOKUP(B249, Paste!$Q$3:$Q$245, 1, FALSE)), "", VLOOKUP(B249, Paste!$Q$3:$R$245, 2, FALSE))</f>
        <v/>
      </c>
      <c r="O249" s="18" t="str">
        <f>IF(VLOOKUP(B249, 'Points&amp;Potential'!$B$7:$O$1835, 14, FALSE)=0, "", VLOOKUP(B249, 'Points&amp;Potential'!$B$7:$O$1835, 14, FALSE))</f>
        <v/>
      </c>
      <c r="P249" s="7" t="str">
        <f>IF(ISERROR(VLOOKUP(B249, Paste!$T$3:$T$1045, 1, FALSE)), "", VLOOKUP(B249, Paste!$T$3:$U$1045, 2, FALSE))</f>
        <v/>
      </c>
    </row>
    <row r="250" spans="1:16">
      <c r="A250" s="11" t="str">
        <f t="shared" si="6"/>
        <v>DET</v>
      </c>
      <c r="B250" s="67" t="s">
        <v>338</v>
      </c>
      <c r="C250" s="11" t="str">
        <f>VLOOKUP($B250, Paste!$A$3:$H$933, 6, FALSE)</f>
        <v>C</v>
      </c>
      <c r="D250" s="11" t="s">
        <v>941</v>
      </c>
      <c r="E250" s="11">
        <v>2</v>
      </c>
      <c r="F250" s="11" t="str">
        <f>VLOOKUP($B250, Paste!$A$3:$H$933, 8, FALSE)</f>
        <v>DET</v>
      </c>
      <c r="G250" s="71">
        <f>VLOOKUP($B250, Paste!$A$3:$H$933, 2, FALSE)</f>
        <v>73.333333333333329</v>
      </c>
      <c r="H250" s="71">
        <f>VLOOKUP($B250, Paste!$A$3:$H$933, 3, FALSE)</f>
        <v>11.499839731940801</v>
      </c>
      <c r="I250" s="71">
        <f t="shared" si="7"/>
        <v>21.750275059725858</v>
      </c>
      <c r="J250" s="71">
        <f>VLOOKUP($B250, Paste!$A$3:$H$933, 4, FALSE)</f>
        <v>33.250114791666661</v>
      </c>
      <c r="K250" s="11">
        <f>VLOOKUP($B250, Paste!$AB$3:$AE$1033, 4, FALSE)</f>
        <v>103</v>
      </c>
      <c r="L250" s="11" t="str">
        <f>IF(ISERROR(VLOOKUP(B250, Paste!$N$3:$N$250, 1, FALSE)), "", VLOOKUP(B250, Paste!$N$3:$O$250, 2, FALSE))</f>
        <v/>
      </c>
      <c r="M250" s="27">
        <f>VLOOKUP($B250, Paste!$W$3:$Z$10064, IF($H$4="Cap Hit",3, IF($H$4="AAV", 4, 2)), FALSE)</f>
        <v>5.625</v>
      </c>
      <c r="N250" s="11" t="str">
        <f>IF(ISERROR(VLOOKUP(B250, Paste!$Q$3:$Q$245, 1, FALSE)), "", VLOOKUP(B250, Paste!$Q$3:$R$245, 2, FALSE))</f>
        <v/>
      </c>
      <c r="O250" s="18" t="str">
        <f>IF(VLOOKUP(B250, 'Points&amp;Potential'!$B$7:$O$1835, 14, FALSE)=0, "", VLOOKUP(B250, 'Points&amp;Potential'!$B$7:$O$1835, 14, FALSE))</f>
        <v/>
      </c>
      <c r="P250" s="7" t="str">
        <f>IF(ISERROR(VLOOKUP(B250, Paste!$T$3:$T$1045, 1, FALSE)), "", VLOOKUP(B250, Paste!$T$3:$U$1045, 2, FALSE))</f>
        <v/>
      </c>
    </row>
    <row r="251" spans="1:16">
      <c r="A251" s="11" t="str">
        <f t="shared" si="6"/>
        <v>DET</v>
      </c>
      <c r="B251" s="67" t="s">
        <v>357</v>
      </c>
      <c r="C251" s="11" t="str">
        <f>VLOOKUP($B251, Paste!$A$3:$H$933, 6, FALSE)</f>
        <v>RD</v>
      </c>
      <c r="D251" s="11" t="s">
        <v>941</v>
      </c>
      <c r="E251" s="11">
        <v>2</v>
      </c>
      <c r="F251" s="11" t="str">
        <f>VLOOKUP($B251, Paste!$A$3:$H$933, 8, FALSE)</f>
        <v>DET</v>
      </c>
      <c r="G251" s="71">
        <f>VLOOKUP($B251, Paste!$A$3:$H$933, 2, FALSE)</f>
        <v>75</v>
      </c>
      <c r="H251" s="71">
        <f>VLOOKUP($B251, Paste!$A$3:$H$933, 3, FALSE)</f>
        <v>11.25</v>
      </c>
      <c r="I251" s="71">
        <f t="shared" si="7"/>
        <v>20.221440000000001</v>
      </c>
      <c r="J251" s="71">
        <f>VLOOKUP($B251, Paste!$A$3:$H$933, 4, FALSE)</f>
        <v>31.471440000000001</v>
      </c>
      <c r="K251" s="11">
        <f>VLOOKUP($B251, Paste!$AB$3:$AE$1033, 4, FALSE)</f>
        <v>143</v>
      </c>
      <c r="L251" s="11" t="str">
        <f>IF(ISERROR(VLOOKUP(B251, Paste!$N$3:$N$250, 1, FALSE)), "", VLOOKUP(B251, Paste!$N$3:$O$250, 2, FALSE))</f>
        <v/>
      </c>
      <c r="M251" s="27">
        <f>VLOOKUP($B251, Paste!$W$3:$Z$10064, IF($H$4="Cap Hit",3, IF($H$4="AAV", 4, 2)), FALSE)</f>
        <v>6.5</v>
      </c>
      <c r="N251" s="11" t="str">
        <f>IF(ISERROR(VLOOKUP(B251, Paste!$Q$3:$Q$245, 1, FALSE)), "", VLOOKUP(B251, Paste!$Q$3:$R$245, 2, FALSE))</f>
        <v/>
      </c>
      <c r="O251" s="18" t="str">
        <f>IF(VLOOKUP(B251, 'Points&amp;Potential'!$B$7:$O$1835, 14, FALSE)=0, "", VLOOKUP(B251, 'Points&amp;Potential'!$B$7:$O$1835, 14, FALSE))</f>
        <v/>
      </c>
      <c r="P251" s="7" t="str">
        <f>IF(ISERROR(VLOOKUP(B251, Paste!$T$3:$T$1045, 1, FALSE)), "", VLOOKUP(B251, Paste!$T$3:$U$1045, 2, FALSE))</f>
        <v/>
      </c>
    </row>
    <row r="252" spans="1:16">
      <c r="A252" s="11" t="str">
        <f t="shared" si="6"/>
        <v>DET</v>
      </c>
      <c r="B252" s="67" t="s">
        <v>407</v>
      </c>
      <c r="C252" s="11" t="str">
        <f>VLOOKUP($B252, Paste!$A$3:$H$933, 6, FALSE)</f>
        <v>LD</v>
      </c>
      <c r="D252" s="11" t="s">
        <v>944</v>
      </c>
      <c r="E252" s="11"/>
      <c r="F252" s="11" t="str">
        <f>VLOOKUP($B252, Paste!$A$3:$H$933, 8, FALSE)</f>
        <v>DET</v>
      </c>
      <c r="G252" s="71">
        <f>VLOOKUP($B252, Paste!$A$3:$H$933, 2, FALSE)</f>
        <v>75</v>
      </c>
      <c r="H252" s="71">
        <f>VLOOKUP($B252, Paste!$A$3:$H$933, 3, FALSE)</f>
        <v>7.5</v>
      </c>
      <c r="I252" s="71">
        <f t="shared" si="7"/>
        <v>20.093125000000004</v>
      </c>
      <c r="J252" s="71">
        <f>VLOOKUP($B252, Paste!$A$3:$H$933, 4, FALSE)</f>
        <v>27.593125000000004</v>
      </c>
      <c r="K252" s="11">
        <f>VLOOKUP($B252, Paste!$AB$3:$AE$1033, 4, FALSE)</f>
        <v>98</v>
      </c>
      <c r="L252" s="11" t="str">
        <f>IF(ISERROR(VLOOKUP(B252, Paste!$N$3:$N$250, 1, FALSE)), "", VLOOKUP(B252, Paste!$N$3:$O$250, 2, FALSE))</f>
        <v/>
      </c>
      <c r="M252" s="27" t="e">
        <f>VLOOKUP($B252, Paste!$W$3:$Z$10064, IF($H$4="Cap Hit",3, IF($H$4="AAV", 4, 2)), FALSE)</f>
        <v>#N/A</v>
      </c>
      <c r="N252" s="11" t="str">
        <f>IF(ISERROR(VLOOKUP(B252, Paste!$Q$3:$Q$245, 1, FALSE)), "", VLOOKUP(B252, Paste!$Q$3:$R$245, 2, FALSE))</f>
        <v/>
      </c>
      <c r="O252" s="18" t="str">
        <f>IF(VLOOKUP(B252, 'Points&amp;Potential'!$B$7:$O$1835, 14, FALSE)=0, "", VLOOKUP(B252, 'Points&amp;Potential'!$B$7:$O$1835, 14, FALSE))</f>
        <v/>
      </c>
      <c r="P252" s="7" t="str">
        <f>IF(ISERROR(VLOOKUP(B252, Paste!$T$3:$T$1045, 1, FALSE)), "", VLOOKUP(B252, Paste!$T$3:$U$1045, 2, FALSE))</f>
        <v/>
      </c>
    </row>
    <row r="253" spans="1:16">
      <c r="A253" s="11" t="str">
        <f t="shared" si="6"/>
        <v>DET</v>
      </c>
      <c r="B253" s="67" t="s">
        <v>410</v>
      </c>
      <c r="C253" s="11" t="str">
        <f>VLOOKUP($B253, Paste!$A$3:$H$933, 6, FALSE)</f>
        <v>C</v>
      </c>
      <c r="D253" s="11" t="s">
        <v>942</v>
      </c>
      <c r="E253" s="11"/>
      <c r="F253" s="11" t="str">
        <f>VLOOKUP($B253, Paste!$A$3:$H$933, 8, FALSE)</f>
        <v>DET</v>
      </c>
      <c r="G253" s="71">
        <f>VLOOKUP($B253, Paste!$A$3:$H$933, 2, FALSE)</f>
        <v>80.333333333333329</v>
      </c>
      <c r="H253" s="71">
        <f>VLOOKUP($B253, Paste!$A$3:$H$933, 3, FALSE)</f>
        <v>13.444204466525914</v>
      </c>
      <c r="I253" s="71">
        <f t="shared" si="7"/>
        <v>13.945847200140751</v>
      </c>
      <c r="J253" s="71">
        <f>VLOOKUP($B253, Paste!$A$3:$H$933, 4, FALSE)</f>
        <v>27.390051666666665</v>
      </c>
      <c r="K253" s="11">
        <f>VLOOKUP($B253, Paste!$AB$3:$AE$1033, 4, FALSE)</f>
        <v>104</v>
      </c>
      <c r="L253" s="11" t="str">
        <f>IF(ISERROR(VLOOKUP(B253, Paste!$N$3:$N$250, 1, FALSE)), "", VLOOKUP(B253, Paste!$N$3:$O$250, 2, FALSE))</f>
        <v/>
      </c>
      <c r="M253" s="27">
        <f>VLOOKUP($B253, Paste!$W$3:$Z$10064, IF($H$4="Cap Hit",3, IF($H$4="AAV", 4, 2)), FALSE)</f>
        <v>5.0999999999999996</v>
      </c>
      <c r="N253" s="11" t="str">
        <f>IF(ISERROR(VLOOKUP(B253, Paste!$Q$3:$Q$245, 1, FALSE)), "", VLOOKUP(B253, Paste!$Q$3:$R$245, 2, FALSE))</f>
        <v/>
      </c>
      <c r="O253" s="18" t="str">
        <f>IF(VLOOKUP(B253, 'Points&amp;Potential'!$B$7:$O$1835, 14, FALSE)=0, "", VLOOKUP(B253, 'Points&amp;Potential'!$B$7:$O$1835, 14, FALSE))</f>
        <v/>
      </c>
      <c r="P253" s="7" t="str">
        <f>IF(ISERROR(VLOOKUP(B253, Paste!$T$3:$T$1045, 1, FALSE)), "", VLOOKUP(B253, Paste!$T$3:$U$1045, 2, FALSE))</f>
        <v/>
      </c>
    </row>
    <row r="254" spans="1:16">
      <c r="A254" s="11" t="str">
        <f t="shared" si="6"/>
        <v>DET</v>
      </c>
      <c r="B254" s="67" t="s">
        <v>425</v>
      </c>
      <c r="C254" s="11" t="str">
        <f>VLOOKUP($B254, Paste!$A$3:$H$933, 6, FALSE)</f>
        <v>C</v>
      </c>
      <c r="D254" s="11" t="s">
        <v>942</v>
      </c>
      <c r="E254" s="11"/>
      <c r="F254" s="11" t="str">
        <f>VLOOKUP($B254, Paste!$A$3:$H$933, 8, FALSE)</f>
        <v>DET</v>
      </c>
      <c r="G254" s="71">
        <f>VLOOKUP($B254, Paste!$A$3:$H$933, 2, FALSE)</f>
        <v>81</v>
      </c>
      <c r="H254" s="71">
        <f>VLOOKUP($B254, Paste!$A$3:$H$933, 3, FALSE)</f>
        <v>13.978763949045605</v>
      </c>
      <c r="I254" s="71">
        <f t="shared" si="7"/>
        <v>11.879001050954392</v>
      </c>
      <c r="J254" s="71">
        <f>VLOOKUP($B254, Paste!$A$3:$H$933, 4, FALSE)</f>
        <v>25.857764999999997</v>
      </c>
      <c r="K254" s="11">
        <f>VLOOKUP($B254, Paste!$AB$3:$AE$1033, 4, FALSE)</f>
        <v>146</v>
      </c>
      <c r="L254" s="11">
        <f>IF(ISERROR(VLOOKUP(B254, Paste!$N$3:$N$250, 1, FALSE)), "", VLOOKUP(B254, Paste!$N$3:$O$250, 2, FALSE))</f>
        <v>45</v>
      </c>
      <c r="M254" s="27">
        <f>VLOOKUP($B254, Paste!$W$3:$Z$10064, IF($H$4="Cap Hit",3, IF($H$4="AAV", 4, 2)), FALSE)</f>
        <v>0.88666599999999995</v>
      </c>
      <c r="N254" s="11" t="str">
        <f>IF(ISERROR(VLOOKUP(B254, Paste!$Q$3:$Q$245, 1, FALSE)), "", VLOOKUP(B254, Paste!$Q$3:$R$245, 2, FALSE))</f>
        <v/>
      </c>
      <c r="O254" s="18" t="str">
        <f>IF(VLOOKUP(B254, 'Points&amp;Potential'!$B$7:$O$1835, 14, FALSE)=0, "", VLOOKUP(B254, 'Points&amp;Potential'!$B$7:$O$1835, 14, FALSE))</f>
        <v/>
      </c>
      <c r="P254" s="7" t="str">
        <f>IF(ISERROR(VLOOKUP(B254, Paste!$T$3:$T$1045, 1, FALSE)), "", VLOOKUP(B254, Paste!$T$3:$U$1045, 2, FALSE))</f>
        <v/>
      </c>
    </row>
    <row r="255" spans="1:16">
      <c r="A255" s="11" t="str">
        <f t="shared" si="6"/>
        <v>DET</v>
      </c>
      <c r="B255" s="10" t="s">
        <v>442</v>
      </c>
      <c r="C255" s="11" t="str">
        <f>VLOOKUP($B255, Paste!$A$3:$H$933, 6, FALSE)</f>
        <v>RD</v>
      </c>
      <c r="D255" s="11" t="s">
        <v>942</v>
      </c>
      <c r="E255" s="11">
        <v>2</v>
      </c>
      <c r="F255" s="11" t="str">
        <f>VLOOKUP($B255, Paste!$A$3:$H$933, 8, FALSE)</f>
        <v>DET</v>
      </c>
      <c r="G255" s="71">
        <f>VLOOKUP($B255, Paste!$A$3:$H$933, 2, FALSE)</f>
        <v>65</v>
      </c>
      <c r="H255" s="71">
        <f>VLOOKUP($B255, Paste!$A$3:$H$933, 3, FALSE)</f>
        <v>7.8</v>
      </c>
      <c r="I255" s="71">
        <f t="shared" si="7"/>
        <v>16.791233333333338</v>
      </c>
      <c r="J255" s="71">
        <f>VLOOKUP($B255, Paste!$A$3:$H$933, 4, FALSE)</f>
        <v>24.591233333333339</v>
      </c>
      <c r="K255" s="11">
        <f>VLOOKUP($B255, Paste!$AB$3:$AE$1033, 4, FALSE)</f>
        <v>78</v>
      </c>
      <c r="L255" s="11" t="str">
        <f>IF(ISERROR(VLOOKUP(B255, Paste!$N$3:$N$250, 1, FALSE)), "", VLOOKUP(B255, Paste!$N$3:$O$250, 2, FALSE))</f>
        <v/>
      </c>
      <c r="M255" s="27">
        <f>VLOOKUP($B255, Paste!$W$3:$Z$10064, IF($H$4="Cap Hit",3, IF($H$4="AAV", 4, 2)), FALSE)</f>
        <v>0.91833299999999995</v>
      </c>
      <c r="N255" s="11" t="str">
        <f>IF(ISERROR(VLOOKUP(B255, Paste!$Q$3:$Q$245, 1, FALSE)), "", VLOOKUP(B255, Paste!$Q$3:$R$245, 2, FALSE))</f>
        <v/>
      </c>
      <c r="O255" s="18" t="str">
        <f>IF(VLOOKUP(B255, 'Points&amp;Potential'!$B$7:$O$1835, 14, FALSE)=0, "", VLOOKUP(B255, 'Points&amp;Potential'!$B$7:$O$1835, 14, FALSE))</f>
        <v/>
      </c>
      <c r="P255" s="7" t="str">
        <f>IF(ISERROR(VLOOKUP(B255, Paste!$T$3:$T$1045, 1, FALSE)), "", VLOOKUP(B255, Paste!$T$3:$U$1045, 2, FALSE))</f>
        <v/>
      </c>
    </row>
    <row r="256" spans="1:16">
      <c r="A256" s="11" t="str">
        <f t="shared" si="6"/>
        <v>DET</v>
      </c>
      <c r="B256" s="67" t="s">
        <v>486</v>
      </c>
      <c r="C256" s="11" t="str">
        <f>VLOOKUP($B256, Paste!$A$3:$H$933, 6, FALSE)</f>
        <v>RW</v>
      </c>
      <c r="D256" s="11" t="s">
        <v>941</v>
      </c>
      <c r="E256" s="11"/>
      <c r="F256" s="11" t="str">
        <f>VLOOKUP($B256, Paste!$A$3:$H$933, 8, FALSE)</f>
        <v>DET</v>
      </c>
      <c r="G256" s="71">
        <f>VLOOKUP($B256, Paste!$A$3:$H$933, 2, FALSE)</f>
        <v>83</v>
      </c>
      <c r="H256" s="71">
        <f>VLOOKUP($B256, Paste!$A$3:$H$933, 3, FALSE)</f>
        <v>9.9599999999999991</v>
      </c>
      <c r="I256" s="71">
        <f t="shared" si="7"/>
        <v>10.721960749999999</v>
      </c>
      <c r="J256" s="71">
        <f>VLOOKUP($B256, Paste!$A$3:$H$933, 4, FALSE)</f>
        <v>20.681960749999998</v>
      </c>
      <c r="K256" s="11">
        <f>VLOOKUP($B256, Paste!$AB$3:$AE$1033, 4, FALSE)</f>
        <v>75</v>
      </c>
      <c r="L256" s="11" t="str">
        <f>IF(ISERROR(VLOOKUP(B256, Paste!$N$3:$N$250, 1, FALSE)), "", VLOOKUP(B256, Paste!$N$3:$O$250, 2, FALSE))</f>
        <v/>
      </c>
      <c r="M256" s="27">
        <f>VLOOKUP($B256, Paste!$W$3:$Z$10064, IF($H$4="Cap Hit",3, IF($H$4="AAV", 4, 2)), FALSE)</f>
        <v>2.5</v>
      </c>
      <c r="N256" s="11" t="str">
        <f>IF(ISERROR(VLOOKUP(B256, Paste!$Q$3:$Q$245, 1, FALSE)), "", VLOOKUP(B256, Paste!$Q$3:$R$245, 2, FALSE))</f>
        <v/>
      </c>
      <c r="O256" s="18" t="str">
        <f>IF(VLOOKUP(B256, 'Points&amp;Potential'!$B$7:$O$1835, 14, FALSE)=0, "", VLOOKUP(B256, 'Points&amp;Potential'!$B$7:$O$1835, 14, FALSE))</f>
        <v/>
      </c>
      <c r="P256" s="7" t="str">
        <f>IF(ISERROR(VLOOKUP(B256, Paste!$T$3:$T$1045, 1, FALSE)), "", VLOOKUP(B256, Paste!$T$3:$U$1045, 2, FALSE))</f>
        <v/>
      </c>
    </row>
    <row r="257" spans="1:16">
      <c r="A257" s="11" t="str">
        <f t="shared" si="6"/>
        <v>DET</v>
      </c>
      <c r="B257" s="10" t="s">
        <v>505</v>
      </c>
      <c r="C257" s="11" t="str">
        <f>VLOOKUP($B257, Paste!$A$3:$H$933, 6, FALSE)</f>
        <v>C</v>
      </c>
      <c r="D257" s="11" t="s">
        <v>942</v>
      </c>
      <c r="E257" s="11">
        <v>2</v>
      </c>
      <c r="F257" s="11" t="str">
        <f>VLOOKUP($B257, Paste!$A$3:$H$933, 8, FALSE)</f>
        <v>DET</v>
      </c>
      <c r="G257" s="71">
        <f>VLOOKUP($B257, Paste!$A$3:$H$933, 2, FALSE)</f>
        <v>66</v>
      </c>
      <c r="H257" s="71">
        <f>VLOOKUP($B257, Paste!$A$3:$H$933, 3, FALSE)</f>
        <v>6.6000000000000005</v>
      </c>
      <c r="I257" s="71">
        <f t="shared" si="7"/>
        <v>12.993227500000003</v>
      </c>
      <c r="J257" s="71">
        <f>VLOOKUP($B257, Paste!$A$3:$H$933, 4, FALSE)</f>
        <v>19.593227500000005</v>
      </c>
      <c r="K257" s="11">
        <f>VLOOKUP($B257, Paste!$AB$3:$AE$1033, 4, FALSE)</f>
        <v>86</v>
      </c>
      <c r="L257" s="11" t="str">
        <f>IF(ISERROR(VLOOKUP(B257, Paste!$N$3:$N$250, 1, FALSE)), "", VLOOKUP(B257, Paste!$N$3:$O$250, 2, FALSE))</f>
        <v/>
      </c>
      <c r="M257" s="27">
        <f>VLOOKUP($B257, Paste!$W$3:$Z$10064, IF($H$4="Cap Hit",3, IF($H$4="AAV", 4, 2)), FALSE)</f>
        <v>0.88666599999999995</v>
      </c>
      <c r="N257" s="11" t="str">
        <f>IF(ISERROR(VLOOKUP(B257, Paste!$Q$3:$Q$245, 1, FALSE)), "", VLOOKUP(B257, Paste!$Q$3:$R$245, 2, FALSE))</f>
        <v/>
      </c>
      <c r="O257" s="18" t="str">
        <f>IF(VLOOKUP(B257, 'Points&amp;Potential'!$B$7:$O$1835, 14, FALSE)=0, "", VLOOKUP(B257, 'Points&amp;Potential'!$B$7:$O$1835, 14, FALSE))</f>
        <v/>
      </c>
      <c r="P257" s="7" t="str">
        <f>IF(ISERROR(VLOOKUP(B257, Paste!$T$3:$T$1045, 1, FALSE)), "", VLOOKUP(B257, Paste!$T$3:$U$1045, 2, FALSE))</f>
        <v/>
      </c>
    </row>
    <row r="258" spans="1:16">
      <c r="A258" s="11" t="str">
        <f t="shared" si="6"/>
        <v>DET</v>
      </c>
      <c r="B258" s="67" t="s">
        <v>528</v>
      </c>
      <c r="C258" s="11" t="str">
        <f>VLOOKUP($B258, Paste!$A$3:$H$933, 6, FALSE)</f>
        <v>C</v>
      </c>
      <c r="D258" s="11" t="s">
        <v>942</v>
      </c>
      <c r="E258" s="11"/>
      <c r="F258" s="11" t="str">
        <f>VLOOKUP($B258, Paste!$A$3:$H$933, 8, FALSE)</f>
        <v>DET</v>
      </c>
      <c r="G258" s="71">
        <f>VLOOKUP($B258, Paste!$A$3:$H$933, 2, FALSE)</f>
        <v>74</v>
      </c>
      <c r="H258" s="71">
        <f>VLOOKUP($B258, Paste!$A$3:$H$933, 3, FALSE)</f>
        <v>9.2209508672122809</v>
      </c>
      <c r="I258" s="71">
        <f t="shared" si="7"/>
        <v>9.2392579452877222</v>
      </c>
      <c r="J258" s="71">
        <f>VLOOKUP($B258, Paste!$A$3:$H$933, 4, FALSE)</f>
        <v>18.460208812500003</v>
      </c>
      <c r="K258" s="11">
        <f>VLOOKUP($B258, Paste!$AB$3:$AE$1033, 4, FALSE)</f>
        <v>81</v>
      </c>
      <c r="L258" s="11" t="str">
        <f>IF(ISERROR(VLOOKUP(B258, Paste!$N$3:$N$250, 1, FALSE)), "", VLOOKUP(B258, Paste!$N$3:$O$250, 2, FALSE))</f>
        <v/>
      </c>
      <c r="M258" s="27">
        <f>VLOOKUP($B258, Paste!$W$3:$Z$10064, IF($H$4="Cap Hit",3, IF($H$4="AAV", 4, 2)), FALSE)</f>
        <v>3.2</v>
      </c>
      <c r="N258" s="11" t="str">
        <f>IF(ISERROR(VLOOKUP(B258, Paste!$Q$3:$Q$245, 1, FALSE)), "", VLOOKUP(B258, Paste!$Q$3:$R$245, 2, FALSE))</f>
        <v/>
      </c>
      <c r="O258" s="18" t="str">
        <f>IF(VLOOKUP(B258, 'Points&amp;Potential'!$B$7:$O$1835, 14, FALSE)=0, "", VLOOKUP(B258, 'Points&amp;Potential'!$B$7:$O$1835, 14, FALSE))</f>
        <v/>
      </c>
      <c r="P258" s="7" t="str">
        <f>IF(ISERROR(VLOOKUP(B258, Paste!$T$3:$T$1045, 1, FALSE)), "", VLOOKUP(B258, Paste!$T$3:$U$1045, 2, FALSE))</f>
        <v/>
      </c>
    </row>
    <row r="259" spans="1:16">
      <c r="A259" s="11" t="str">
        <f t="shared" si="6"/>
        <v>DET</v>
      </c>
      <c r="B259" s="67" t="s">
        <v>542</v>
      </c>
      <c r="C259" s="11" t="str">
        <f>VLOOKUP($B259, Paste!$A$3:$H$933, 6, FALSE)</f>
        <v>RW</v>
      </c>
      <c r="D259" s="11" t="s">
        <v>941</v>
      </c>
      <c r="E259" s="11"/>
      <c r="F259" s="11" t="str">
        <f>VLOOKUP($B259, Paste!$A$3:$H$933, 8, FALSE)</f>
        <v>DET</v>
      </c>
      <c r="G259" s="71">
        <f>VLOOKUP($B259, Paste!$A$3:$H$933, 2, FALSE)</f>
        <v>74.666666666666671</v>
      </c>
      <c r="H259" s="71">
        <f>VLOOKUP($B259, Paste!$A$3:$H$933, 3, FALSE)</f>
        <v>9.3356156750665829</v>
      </c>
      <c r="I259" s="71">
        <f t="shared" si="7"/>
        <v>8.1306536582667501</v>
      </c>
      <c r="J259" s="71">
        <f>VLOOKUP($B259, Paste!$A$3:$H$933, 4, FALSE)</f>
        <v>17.466269333333333</v>
      </c>
      <c r="K259" s="11">
        <f>VLOOKUP($B259, Paste!$AB$3:$AE$1033, 4, FALSE)</f>
        <v>82</v>
      </c>
      <c r="L259" s="11" t="str">
        <f>IF(ISERROR(VLOOKUP(B259, Paste!$N$3:$N$250, 1, FALSE)), "", VLOOKUP(B259, Paste!$N$3:$O$250, 2, FALSE))</f>
        <v/>
      </c>
      <c r="M259" s="27">
        <f>VLOOKUP($B259, Paste!$W$3:$Z$10064, IF($H$4="Cap Hit",3, IF($H$4="AAV", 4, 2)), FALSE)</f>
        <v>2.9</v>
      </c>
      <c r="N259" s="11" t="str">
        <f>IF(ISERROR(VLOOKUP(B259, Paste!$Q$3:$Q$245, 1, FALSE)), "", VLOOKUP(B259, Paste!$Q$3:$R$245, 2, FALSE))</f>
        <v>Y</v>
      </c>
      <c r="O259" s="18" t="str">
        <f>IF(VLOOKUP(B259, 'Points&amp;Potential'!$B$7:$O$1835, 14, FALSE)=0, "", VLOOKUP(B259, 'Points&amp;Potential'!$B$7:$O$1835, 14, FALSE))</f>
        <v/>
      </c>
      <c r="P259" s="7" t="str">
        <f>IF(ISERROR(VLOOKUP(B259, Paste!$T$3:$T$1045, 1, FALSE)), "", VLOOKUP(B259, Paste!$T$3:$U$1045, 2, FALSE))</f>
        <v/>
      </c>
    </row>
    <row r="260" spans="1:16">
      <c r="A260" s="11" t="str">
        <f t="shared" si="6"/>
        <v>DET</v>
      </c>
      <c r="B260" s="67" t="s">
        <v>630</v>
      </c>
      <c r="C260" s="11" t="str">
        <f>VLOOKUP($B260, Paste!$A$3:$H$933, 6, FALSE)</f>
        <v>LD</v>
      </c>
      <c r="D260" s="11" t="s">
        <v>942</v>
      </c>
      <c r="E260" s="11"/>
      <c r="F260" s="11" t="str">
        <f>VLOOKUP($B260, Paste!$A$3:$H$933, 8, FALSE)</f>
        <v>DET</v>
      </c>
      <c r="G260" s="71">
        <f>VLOOKUP($B260, Paste!$A$3:$H$933, 2, FALSE)</f>
        <v>82</v>
      </c>
      <c r="H260" s="71">
        <f>VLOOKUP($B260, Paste!$A$3:$H$933, 3, FALSE)</f>
        <v>4.7189463531173095</v>
      </c>
      <c r="I260" s="71">
        <f t="shared" si="7"/>
        <v>8.386564246882692</v>
      </c>
      <c r="J260" s="71">
        <f>VLOOKUP($B260, Paste!$A$3:$H$933, 4, FALSE)</f>
        <v>13.105510600000001</v>
      </c>
      <c r="K260" s="11">
        <f>VLOOKUP($B260, Paste!$AB$3:$AE$1033, 4, FALSE)</f>
        <v>98</v>
      </c>
      <c r="L260" s="11" t="str">
        <f>IF(ISERROR(VLOOKUP(B260, Paste!$N$3:$N$250, 1, FALSE)), "", VLOOKUP(B260, Paste!$N$3:$O$250, 2, FALSE))</f>
        <v/>
      </c>
      <c r="M260" s="27">
        <f>VLOOKUP($B260, Paste!$W$3:$Z$10064, IF($H$4="Cap Hit",3, IF($H$4="AAV", 4, 2)), FALSE)</f>
        <v>3.85</v>
      </c>
      <c r="N260" s="11" t="str">
        <f>IF(ISERROR(VLOOKUP(B260, Paste!$Q$3:$Q$245, 1, FALSE)), "", VLOOKUP(B260, Paste!$Q$3:$R$245, 2, FALSE))</f>
        <v/>
      </c>
      <c r="O260" s="18" t="str">
        <f>IF(VLOOKUP(B260, 'Points&amp;Potential'!$B$7:$O$1835, 14, FALSE)=0, "", VLOOKUP(B260, 'Points&amp;Potential'!$B$7:$O$1835, 14, FALSE))</f>
        <v/>
      </c>
      <c r="P260" s="7" t="str">
        <f>IF(ISERROR(VLOOKUP(B260, Paste!$T$3:$T$1045, 1, FALSE)), "", VLOOKUP(B260, Paste!$T$3:$U$1045, 2, FALSE))</f>
        <v/>
      </c>
    </row>
    <row r="261" spans="1:16">
      <c r="A261" s="11" t="str">
        <f t="shared" si="6"/>
        <v>DET</v>
      </c>
      <c r="B261" s="67" t="s">
        <v>691</v>
      </c>
      <c r="C261" s="11" t="str">
        <f>VLOOKUP($B261, Paste!$A$3:$H$933, 6, FALSE)</f>
        <v>RW</v>
      </c>
      <c r="D261" s="11" t="s">
        <v>941</v>
      </c>
      <c r="E261" s="11">
        <v>2</v>
      </c>
      <c r="F261" s="11" t="str">
        <f>VLOOKUP($B261, Paste!$A$3:$H$933, 8, FALSE)</f>
        <v>DET</v>
      </c>
      <c r="G261" s="71">
        <f>VLOOKUP($B261, Paste!$A$3:$H$933, 2, FALSE)</f>
        <v>41</v>
      </c>
      <c r="H261" s="71">
        <f>VLOOKUP($B261, Paste!$A$3:$H$933, 3, FALSE)</f>
        <v>6.1499999999999995</v>
      </c>
      <c r="I261" s="71">
        <f t="shared" si="7"/>
        <v>3.9295692708333343</v>
      </c>
      <c r="J261" s="71">
        <f>VLOOKUP($B261, Paste!$A$3:$H$933, 4, FALSE)</f>
        <v>10.079569270833334</v>
      </c>
      <c r="K261" s="11">
        <f>VLOOKUP($B261, Paste!$AB$3:$AE$1033, 4, FALSE)</f>
        <v>62</v>
      </c>
      <c r="L261" s="11" t="str">
        <f>IF(ISERROR(VLOOKUP(B261, Paste!$N$3:$N$250, 1, FALSE)), "", VLOOKUP(B261, Paste!$N$3:$O$250, 2, FALSE))</f>
        <v/>
      </c>
      <c r="M261" s="27">
        <f>VLOOKUP($B261, Paste!$W$3:$Z$10064, IF($H$4="Cap Hit",3, IF($H$4="AAV", 4, 2)), FALSE)</f>
        <v>0.9425</v>
      </c>
      <c r="N261" s="11" t="str">
        <f>IF(ISERROR(VLOOKUP(B261, Paste!$Q$3:$Q$245, 1, FALSE)), "", VLOOKUP(B261, Paste!$Q$3:$R$245, 2, FALSE))</f>
        <v/>
      </c>
      <c r="O261" s="18" t="str">
        <f>IF(VLOOKUP(B261, 'Points&amp;Potential'!$B$7:$O$1835, 14, FALSE)=0, "", VLOOKUP(B261, 'Points&amp;Potential'!$B$7:$O$1835, 14, FALSE))</f>
        <v/>
      </c>
      <c r="P261" s="7" t="str">
        <f>IF(ISERROR(VLOOKUP(B261, Paste!$T$3:$T$1045, 1, FALSE)), "", VLOOKUP(B261, Paste!$T$3:$U$1045, 2, FALSE))</f>
        <v>Y</v>
      </c>
    </row>
    <row r="262" spans="1:16">
      <c r="A262" s="11" t="str">
        <f t="shared" si="6"/>
        <v>DET</v>
      </c>
      <c r="B262" s="67" t="s">
        <v>718</v>
      </c>
      <c r="C262" s="11" t="str">
        <f>VLOOKUP($B262, Paste!$A$3:$H$933, 6, FALSE)</f>
        <v>LD</v>
      </c>
      <c r="D262" s="11" t="s">
        <v>942</v>
      </c>
      <c r="E262" s="11"/>
      <c r="F262" s="11" t="str">
        <f>VLOOKUP($B262, Paste!$A$3:$H$933, 8, FALSE)</f>
        <v>DET</v>
      </c>
      <c r="G262" s="71">
        <f>VLOOKUP($B262, Paste!$A$3:$H$933, 2, FALSE)</f>
        <v>73.5</v>
      </c>
      <c r="H262" s="71">
        <f>VLOOKUP($B262, Paste!$A$3:$H$933, 3, FALSE)</f>
        <v>3.1266682235917105</v>
      </c>
      <c r="I262" s="71">
        <f t="shared" si="7"/>
        <v>5.8377796930749568</v>
      </c>
      <c r="J262" s="71">
        <f>VLOOKUP($B262, Paste!$A$3:$H$933, 4, FALSE)</f>
        <v>8.9644479166666677</v>
      </c>
      <c r="K262" s="11">
        <f>VLOOKUP($B262, Paste!$AB$3:$AE$1033, 4, FALSE)</f>
        <v>59</v>
      </c>
      <c r="L262" s="11" t="str">
        <f>IF(ISERROR(VLOOKUP(B262, Paste!$N$3:$N$250, 1, FALSE)), "", VLOOKUP(B262, Paste!$N$3:$O$250, 2, FALSE))</f>
        <v/>
      </c>
      <c r="M262" s="27">
        <f>VLOOKUP($B262, Paste!$W$3:$Z$10064, IF($H$4="Cap Hit",3, IF($H$4="AAV", 4, 2)), FALSE)</f>
        <v>1.125</v>
      </c>
      <c r="N262" s="11" t="str">
        <f>IF(ISERROR(VLOOKUP(B262, Paste!$Q$3:$Q$245, 1, FALSE)), "", VLOOKUP(B262, Paste!$Q$3:$R$245, 2, FALSE))</f>
        <v/>
      </c>
      <c r="O262" s="18" t="str">
        <f>IF(VLOOKUP(B262, 'Points&amp;Potential'!$B$7:$O$1835, 14, FALSE)=0, "", VLOOKUP(B262, 'Points&amp;Potential'!$B$7:$O$1835, 14, FALSE))</f>
        <v/>
      </c>
      <c r="P262" s="7" t="str">
        <f>IF(ISERROR(VLOOKUP(B262, Paste!$T$3:$T$1045, 1, FALSE)), "", VLOOKUP(B262, Paste!$T$3:$U$1045, 2, FALSE))</f>
        <v/>
      </c>
    </row>
    <row r="263" spans="1:16">
      <c r="A263" s="11" t="str">
        <f t="shared" ref="A263:A326" si="8">F263</f>
        <v>DET</v>
      </c>
      <c r="B263" s="67" t="s">
        <v>735</v>
      </c>
      <c r="C263" s="11" t="str">
        <f>VLOOKUP($B263, Paste!$A$3:$H$933, 6, FALSE)</f>
        <v>RD</v>
      </c>
      <c r="D263" s="11" t="s">
        <v>941</v>
      </c>
      <c r="E263" s="11"/>
      <c r="F263" s="11" t="str">
        <f>VLOOKUP($B263, Paste!$A$3:$H$933, 8, FALSE)</f>
        <v>DET</v>
      </c>
      <c r="G263" s="71">
        <f>VLOOKUP($B263, Paste!$A$3:$H$933, 2, FALSE)</f>
        <v>60.333333333333336</v>
      </c>
      <c r="H263" s="71">
        <f>VLOOKUP($B263, Paste!$A$3:$H$933, 3, FALSE)</f>
        <v>2.3610048019320646</v>
      </c>
      <c r="I263" s="71">
        <f t="shared" ref="I263:I326" si="9">J263-H263</f>
        <v>5.237921549919788</v>
      </c>
      <c r="J263" s="71">
        <f>VLOOKUP($B263, Paste!$A$3:$H$933, 4, FALSE)</f>
        <v>7.5989263518518522</v>
      </c>
      <c r="K263" s="11">
        <f>VLOOKUP($B263, Paste!$AB$3:$AE$1033, 4, FALSE)</f>
        <v>42</v>
      </c>
      <c r="L263" s="11" t="str">
        <f>IF(ISERROR(VLOOKUP(B263, Paste!$N$3:$N$250, 1, FALSE)), "", VLOOKUP(B263, Paste!$N$3:$O$250, 2, FALSE))</f>
        <v/>
      </c>
      <c r="M263" s="27">
        <f>VLOOKUP($B263, Paste!$W$3:$Z$10064, IF($H$4="Cap Hit",3, IF($H$4="AAV", 4, 2)), FALSE)</f>
        <v>1.6</v>
      </c>
      <c r="N263" s="11" t="str">
        <f>IF(ISERROR(VLOOKUP(B263, Paste!$Q$3:$Q$245, 1, FALSE)), "", VLOOKUP(B263, Paste!$Q$3:$R$245, 2, FALSE))</f>
        <v/>
      </c>
      <c r="O263" s="18" t="str">
        <f>IF(VLOOKUP(B263, 'Points&amp;Potential'!$B$7:$O$1835, 14, FALSE)=0, "", VLOOKUP(B263, 'Points&amp;Potential'!$B$7:$O$1835, 14, FALSE))</f>
        <v/>
      </c>
      <c r="P263" s="7" t="str">
        <f>IF(ISERROR(VLOOKUP(B263, Paste!$T$3:$T$1045, 1, FALSE)), "", VLOOKUP(B263, Paste!$T$3:$U$1045, 2, FALSE))</f>
        <v/>
      </c>
    </row>
    <row r="264" spans="1:16">
      <c r="A264" s="11" t="str">
        <f t="shared" si="8"/>
        <v>DET</v>
      </c>
      <c r="B264" s="67" t="s">
        <v>741</v>
      </c>
      <c r="C264" s="11" t="str">
        <f>VLOOKUP($B264, Paste!$A$3:$H$933, 6, FALSE)</f>
        <v>LW</v>
      </c>
      <c r="D264" s="11" t="s">
        <v>941</v>
      </c>
      <c r="E264" s="11"/>
      <c r="F264" s="11" t="str">
        <f>VLOOKUP($B264, Paste!$A$3:$H$933, 8, FALSE)</f>
        <v>DET</v>
      </c>
      <c r="G264" s="71">
        <f>VLOOKUP($B264, Paste!$A$3:$H$933, 2, FALSE)</f>
        <v>20</v>
      </c>
      <c r="H264" s="71">
        <f>VLOOKUP($B264, Paste!$A$3:$H$933, 3, FALSE)</f>
        <v>2.8016835016835016</v>
      </c>
      <c r="I264" s="71">
        <f t="shared" si="9"/>
        <v>4.6439414983164973</v>
      </c>
      <c r="J264" s="71">
        <f>VLOOKUP($B264, Paste!$A$3:$H$933, 4, FALSE)</f>
        <v>7.4456249999999988</v>
      </c>
      <c r="K264" s="11">
        <f>VLOOKUP($B264, Paste!$AB$3:$AE$1033, 4, FALSE)</f>
        <v>20</v>
      </c>
      <c r="L264" s="11" t="str">
        <f>IF(ISERROR(VLOOKUP(B264, Paste!$N$3:$N$250, 1, FALSE)), "", VLOOKUP(B264, Paste!$N$3:$O$250, 2, FALSE))</f>
        <v/>
      </c>
      <c r="M264" s="27">
        <f>VLOOKUP($B264, Paste!$W$3:$Z$10064, IF($H$4="Cap Hit",3, IF($H$4="AAV", 4, 2)), FALSE)</f>
        <v>0.85</v>
      </c>
      <c r="N264" s="11" t="str">
        <f>IF(ISERROR(VLOOKUP(B264, Paste!$Q$3:$Q$245, 1, FALSE)), "", VLOOKUP(B264, Paste!$Q$3:$R$245, 2, FALSE))</f>
        <v/>
      </c>
      <c r="O264" s="18" t="str">
        <f>IF(VLOOKUP(B264, 'Points&amp;Potential'!$B$7:$O$1835, 14, FALSE)=0, "", VLOOKUP(B264, 'Points&amp;Potential'!$B$7:$O$1835, 14, FALSE))</f>
        <v/>
      </c>
      <c r="P264" s="7" t="str">
        <f>IF(ISERROR(VLOOKUP(B264, Paste!$T$3:$T$1045, 1, FALSE)), "", VLOOKUP(B264, Paste!$T$3:$U$1045, 2, FALSE))</f>
        <v/>
      </c>
    </row>
    <row r="265" spans="1:16">
      <c r="A265" s="11" t="str">
        <f t="shared" si="8"/>
        <v>DET</v>
      </c>
      <c r="B265" s="67" t="s">
        <v>746</v>
      </c>
      <c r="C265" s="11" t="str">
        <f>VLOOKUP($B265, Paste!$A$3:$H$933, 6, FALSE)</f>
        <v>LD</v>
      </c>
      <c r="D265" s="11" t="s">
        <v>941</v>
      </c>
      <c r="E265" s="11"/>
      <c r="F265" s="11" t="str">
        <f>VLOOKUP($B265, Paste!$A$3:$H$933, 8, FALSE)</f>
        <v>DET</v>
      </c>
      <c r="G265" s="71">
        <f>VLOOKUP($B265, Paste!$A$3:$H$933, 2, FALSE)</f>
        <v>46.666666666666664</v>
      </c>
      <c r="H265" s="71">
        <f>VLOOKUP($B265, Paste!$A$3:$H$933, 3, FALSE)</f>
        <v>1.5163288439955105</v>
      </c>
      <c r="I265" s="71">
        <f t="shared" si="9"/>
        <v>5.7518411560044909</v>
      </c>
      <c r="J265" s="71">
        <f>VLOOKUP($B265, Paste!$A$3:$H$933, 4, FALSE)</f>
        <v>7.2681700000000014</v>
      </c>
      <c r="K265" s="11">
        <f>VLOOKUP($B265, Paste!$AB$3:$AE$1033, 4, FALSE)</f>
        <v>51</v>
      </c>
      <c r="L265" s="11" t="str">
        <f>IF(ISERROR(VLOOKUP(B265, Paste!$N$3:$N$250, 1, FALSE)), "", VLOOKUP(B265, Paste!$N$3:$O$250, 2, FALSE))</f>
        <v/>
      </c>
      <c r="M265" s="27">
        <f>VLOOKUP($B265, Paste!$W$3:$Z$10064, IF($H$4="Cap Hit",3, IF($H$4="AAV", 4, 2)), FALSE)</f>
        <v>0.875</v>
      </c>
      <c r="N265" s="11" t="str">
        <f>IF(ISERROR(VLOOKUP(B265, Paste!$Q$3:$Q$245, 1, FALSE)), "", VLOOKUP(B265, Paste!$Q$3:$R$245, 2, FALSE))</f>
        <v/>
      </c>
      <c r="O265" s="18" t="str">
        <f>IF(VLOOKUP(B265, 'Points&amp;Potential'!$B$7:$O$1835, 14, FALSE)=0, "", VLOOKUP(B265, 'Points&amp;Potential'!$B$7:$O$1835, 14, FALSE))</f>
        <v/>
      </c>
      <c r="P265" s="7" t="str">
        <f>IF(ISERROR(VLOOKUP(B265, Paste!$T$3:$T$1045, 1, FALSE)), "", VLOOKUP(B265, Paste!$T$3:$U$1045, 2, FALSE))</f>
        <v>Y</v>
      </c>
    </row>
    <row r="266" spans="1:16">
      <c r="A266" s="11" t="str">
        <f t="shared" si="8"/>
        <v>DET</v>
      </c>
      <c r="B266" s="67" t="s">
        <v>768</v>
      </c>
      <c r="C266" s="11" t="str">
        <f>VLOOKUP($B266, Paste!$A$3:$H$933, 6, FALSE)</f>
        <v>LD</v>
      </c>
      <c r="D266" s="11" t="s">
        <v>941</v>
      </c>
      <c r="E266" s="11"/>
      <c r="F266" s="11" t="str">
        <f>VLOOKUP($B266, Paste!$A$3:$H$933, 8, FALSE)</f>
        <v>DET</v>
      </c>
      <c r="G266" s="71">
        <f>VLOOKUP($B266, Paste!$A$3:$H$933, 2, FALSE)</f>
        <v>46.666666666666664</v>
      </c>
      <c r="H266" s="71">
        <f>VLOOKUP($B266, Paste!$A$3:$H$933, 3, FALSE)</f>
        <v>1.5163288439955105</v>
      </c>
      <c r="I266" s="71">
        <f t="shared" si="9"/>
        <v>4.5889339560044906</v>
      </c>
      <c r="J266" s="71">
        <f>VLOOKUP($B266, Paste!$A$3:$H$933, 4, FALSE)</f>
        <v>6.1052628000000011</v>
      </c>
      <c r="K266" s="11">
        <f>VLOOKUP($B266, Paste!$AB$3:$AE$1033, 4, FALSE)</f>
        <v>19</v>
      </c>
      <c r="L266" s="11" t="str">
        <f>IF(ISERROR(VLOOKUP(B266, Paste!$N$3:$N$250, 1, FALSE)), "", VLOOKUP(B266, Paste!$N$3:$O$250, 2, FALSE))</f>
        <v/>
      </c>
      <c r="M266" s="27">
        <f>VLOOKUP($B266, Paste!$W$3:$Z$10064, IF($H$4="Cap Hit",3, IF($H$4="AAV", 4, 2)), FALSE)</f>
        <v>0.85</v>
      </c>
      <c r="N266" s="11" t="str">
        <f>IF(ISERROR(VLOOKUP(B266, Paste!$Q$3:$Q$245, 1, FALSE)), "", VLOOKUP(B266, Paste!$Q$3:$R$245, 2, FALSE))</f>
        <v/>
      </c>
      <c r="O266" s="18" t="str">
        <f>IF(VLOOKUP(B266, 'Points&amp;Potential'!$B$7:$O$1835, 14, FALSE)=0, "", VLOOKUP(B266, 'Points&amp;Potential'!$B$7:$O$1835, 14, FALSE))</f>
        <v/>
      </c>
      <c r="P266" s="7" t="str">
        <f>IF(ISERROR(VLOOKUP(B266, Paste!$T$3:$T$1045, 1, FALSE)), "", VLOOKUP(B266, Paste!$T$3:$U$1045, 2, FALSE))</f>
        <v/>
      </c>
    </row>
    <row r="267" spans="1:16">
      <c r="A267" s="11" t="str">
        <f t="shared" si="8"/>
        <v>DET</v>
      </c>
      <c r="B267" s="67" t="s">
        <v>790</v>
      </c>
      <c r="C267" s="11" t="str">
        <f>VLOOKUP($B267, Paste!$A$3:$H$933, 6, FALSE)</f>
        <v>LW</v>
      </c>
      <c r="D267" s="11" t="s">
        <v>941</v>
      </c>
      <c r="E267" s="11"/>
      <c r="F267" s="11" t="str">
        <f>VLOOKUP($B267, Paste!$A$3:$H$933, 8, FALSE)</f>
        <v>DET</v>
      </c>
      <c r="G267" s="71">
        <f>VLOOKUP($B267, Paste!$A$3:$H$933, 2, FALSE)</f>
        <v>18</v>
      </c>
      <c r="H267" s="71">
        <f>VLOOKUP($B267, Paste!$A$3:$H$933, 3, FALSE)</f>
        <v>0.1378125</v>
      </c>
      <c r="I267" s="71">
        <f t="shared" si="9"/>
        <v>4.7053124999999998</v>
      </c>
      <c r="J267" s="71">
        <f>VLOOKUP($B267, Paste!$A$3:$H$933, 4, FALSE)</f>
        <v>4.8431249999999997</v>
      </c>
      <c r="K267" s="11">
        <f>VLOOKUP($B267, Paste!$AB$3:$AE$1033, 4, FALSE)</f>
        <v>14</v>
      </c>
      <c r="L267" s="11" t="str">
        <f>IF(ISERROR(VLOOKUP(B267, Paste!$N$3:$N$250, 1, FALSE)), "", VLOOKUP(B267, Paste!$N$3:$O$250, 2, FALSE))</f>
        <v/>
      </c>
      <c r="M267" s="27">
        <f>VLOOKUP($B267, Paste!$W$3:$Z$10064, IF($H$4="Cap Hit",3, IF($H$4="AAV", 4, 2)), FALSE)</f>
        <v>0.875</v>
      </c>
      <c r="N267" s="11" t="str">
        <f>IF(ISERROR(VLOOKUP(B267, Paste!$Q$3:$Q$245, 1, FALSE)), "", VLOOKUP(B267, Paste!$Q$3:$R$245, 2, FALSE))</f>
        <v/>
      </c>
      <c r="O267" s="18" t="str">
        <f>IF(VLOOKUP(B267, 'Points&amp;Potential'!$B$7:$O$1835, 14, FALSE)=0, "", VLOOKUP(B267, 'Points&amp;Potential'!$B$7:$O$1835, 14, FALSE))</f>
        <v/>
      </c>
      <c r="P267" s="7" t="str">
        <f>IF(ISERROR(VLOOKUP(B267, Paste!$T$3:$T$1045, 1, FALSE)), "", VLOOKUP(B267, Paste!$T$3:$U$1045, 2, FALSE))</f>
        <v>Y</v>
      </c>
    </row>
    <row r="268" spans="1:16">
      <c r="A268" s="11" t="str">
        <f t="shared" si="8"/>
        <v>DET</v>
      </c>
      <c r="B268" s="67" t="s">
        <v>924</v>
      </c>
      <c r="C268" s="11" t="str">
        <f>VLOOKUP($B268, Paste!$A$3:$H$933, 6, FALSE)</f>
        <v>RW</v>
      </c>
      <c r="D268" s="11" t="s">
        <v>941</v>
      </c>
      <c r="E268" s="11"/>
      <c r="F268" s="11" t="str">
        <f>VLOOKUP($B268, Paste!$A$3:$H$933, 8, FALSE)</f>
        <v>DET</v>
      </c>
      <c r="G268" s="71">
        <f>VLOOKUP($B268, Paste!$A$3:$H$933, 2, FALSE)</f>
        <v>6</v>
      </c>
      <c r="H268" s="71">
        <f>VLOOKUP($B268, Paste!$A$3:$H$933, 3, FALSE)</f>
        <v>0.6477564102564104</v>
      </c>
      <c r="I268" s="71">
        <f t="shared" si="9"/>
        <v>7.8693589743589754E-2</v>
      </c>
      <c r="J268" s="71">
        <f>VLOOKUP($B268, Paste!$A$3:$H$933, 4, FALSE)</f>
        <v>0.72645000000000015</v>
      </c>
      <c r="K268" s="11">
        <f>VLOOKUP($B268, Paste!$AB$3:$AE$1033, 4, FALSE)</f>
        <v>5</v>
      </c>
      <c r="L268" s="11" t="str">
        <f>IF(ISERROR(VLOOKUP(B268, Paste!$N$3:$N$250, 1, FALSE)), "", VLOOKUP(B268, Paste!$N$3:$O$250, 2, FALSE))</f>
        <v/>
      </c>
      <c r="M268" s="27">
        <f>VLOOKUP($B268, Paste!$W$3:$Z$10064, IF($H$4="Cap Hit",3, IF($H$4="AAV", 4, 2)), FALSE)</f>
        <v>0.875</v>
      </c>
      <c r="N268" s="11" t="str">
        <f>IF(ISERROR(VLOOKUP(B268, Paste!$Q$3:$Q$245, 1, FALSE)), "", VLOOKUP(B268, Paste!$Q$3:$R$245, 2, FALSE))</f>
        <v/>
      </c>
      <c r="O268" s="18" t="str">
        <f>IF(VLOOKUP(B268, 'Points&amp;Potential'!$B$7:$O$1835, 14, FALSE)=0, "", VLOOKUP(B268, 'Points&amp;Potential'!$B$7:$O$1835, 14, FALSE))</f>
        <v/>
      </c>
      <c r="P268" s="7" t="str">
        <f>IF(ISERROR(VLOOKUP(B268, Paste!$T$3:$T$1045, 1, FALSE)), "", VLOOKUP(B268, Paste!$T$3:$U$1045, 2, FALSE))</f>
        <v/>
      </c>
    </row>
    <row r="269" spans="1:16">
      <c r="A269" s="11" t="str">
        <f t="shared" si="8"/>
        <v>EDM</v>
      </c>
      <c r="B269" s="67" t="s">
        <v>31</v>
      </c>
      <c r="C269" s="11" t="str">
        <f>VLOOKUP($B269, Paste!$A$3:$H$933, 6, FALSE)</f>
        <v>C</v>
      </c>
      <c r="D269" s="11" t="s">
        <v>944</v>
      </c>
      <c r="E269" s="11">
        <v>1</v>
      </c>
      <c r="F269" s="11" t="str">
        <f>VLOOKUP($B269, Paste!$A$3:$H$933, 8, FALSE)</f>
        <v>EDM</v>
      </c>
      <c r="G269" s="71">
        <f>VLOOKUP($B269, Paste!$A$3:$H$933, 2, FALSE)</f>
        <v>77</v>
      </c>
      <c r="H269" s="71">
        <f>VLOOKUP($B269, Paste!$A$3:$H$933, 3, FALSE)</f>
        <v>36.462053785803214</v>
      </c>
      <c r="I269" s="71">
        <f t="shared" si="9"/>
        <v>94.720675776696766</v>
      </c>
      <c r="J269" s="71">
        <f>VLOOKUP($B269, Paste!$A$3:$H$933, 4, FALSE)</f>
        <v>131.18272956249999</v>
      </c>
      <c r="K269" s="11">
        <f>VLOOKUP($B269, Paste!$AB$3:$AE$1033, 4, FALSE)</f>
        <v>277</v>
      </c>
      <c r="L269" s="11" t="str">
        <f>IF(ISERROR(VLOOKUP(B269, Paste!$N$3:$N$250, 1, FALSE)), "", VLOOKUP(B269, Paste!$N$3:$O$250, 2, FALSE))</f>
        <v/>
      </c>
      <c r="M269" s="27">
        <f>VLOOKUP($B269, Paste!$W$3:$Z$10064, IF($H$4="Cap Hit",3, IF($H$4="AAV", 4, 2)), FALSE)</f>
        <v>12.5</v>
      </c>
      <c r="N269" s="11" t="str">
        <f>IF(ISERROR(VLOOKUP(B269, Paste!$Q$3:$Q$245, 1, FALSE)), "", VLOOKUP(B269, Paste!$Q$3:$R$245, 2, FALSE))</f>
        <v/>
      </c>
      <c r="O269" s="18" t="str">
        <f>IF(VLOOKUP(B269, 'Points&amp;Potential'!$B$7:$O$1835, 14, FALSE)=0, "", VLOOKUP(B269, 'Points&amp;Potential'!$B$7:$O$1835, 14, FALSE))</f>
        <v/>
      </c>
      <c r="P269" s="7" t="str">
        <f>IF(ISERROR(VLOOKUP(B269, Paste!$T$3:$T$1045, 1, FALSE)), "", VLOOKUP(B269, Paste!$T$3:$U$1045, 2, FALSE))</f>
        <v/>
      </c>
    </row>
    <row r="270" spans="1:16">
      <c r="A270" s="11" t="str">
        <f t="shared" si="8"/>
        <v>EDM</v>
      </c>
      <c r="B270" s="67" t="s">
        <v>37</v>
      </c>
      <c r="C270" s="11" t="str">
        <f>VLOOKUP($B270, Paste!$A$3:$H$933, 6, FALSE)</f>
        <v>C</v>
      </c>
      <c r="D270" s="11" t="s">
        <v>944</v>
      </c>
      <c r="E270" s="11">
        <v>1</v>
      </c>
      <c r="F270" s="11" t="str">
        <f>VLOOKUP($B270, Paste!$A$3:$H$933, 8, FALSE)</f>
        <v>EDM</v>
      </c>
      <c r="G270" s="71">
        <f>VLOOKUP($B270, Paste!$A$3:$H$933, 2, FALSE)</f>
        <v>74.333333333333329</v>
      </c>
      <c r="H270" s="71">
        <f>VLOOKUP($B270, Paste!$A$3:$H$933, 3, FALSE)</f>
        <v>44.196876300161584</v>
      </c>
      <c r="I270" s="71">
        <f t="shared" si="9"/>
        <v>61.778261533171722</v>
      </c>
      <c r="J270" s="71">
        <f>VLOOKUP($B270, Paste!$A$3:$H$933, 4, FALSE)</f>
        <v>105.97513783333331</v>
      </c>
      <c r="K270" s="11">
        <f>VLOOKUP($B270, Paste!$AB$3:$AE$1033, 4, FALSE)</f>
        <v>223</v>
      </c>
      <c r="L270" s="11" t="str">
        <f>IF(ISERROR(VLOOKUP(B270, Paste!$N$3:$N$250, 1, FALSE)), "", VLOOKUP(B270, Paste!$N$3:$O$250, 2, FALSE))</f>
        <v/>
      </c>
      <c r="M270" s="27">
        <f>VLOOKUP($B270, Paste!$W$3:$Z$10064, IF($H$4="Cap Hit",3, IF($H$4="AAV", 4, 2)), FALSE)</f>
        <v>14</v>
      </c>
      <c r="N270" s="11" t="str">
        <f>IF(ISERROR(VLOOKUP(B270, Paste!$Q$3:$Q$245, 1, FALSE)), "", VLOOKUP(B270, Paste!$Q$3:$R$245, 2, FALSE))</f>
        <v>Y</v>
      </c>
      <c r="O270" s="18" t="str">
        <f>IF(VLOOKUP(B270, 'Points&amp;Potential'!$B$7:$O$1835, 14, FALSE)=0, "", VLOOKUP(B270, 'Points&amp;Potential'!$B$7:$O$1835, 14, FALSE))</f>
        <v/>
      </c>
      <c r="P270" s="7" t="str">
        <f>IF(ISERROR(VLOOKUP(B270, Paste!$T$3:$T$1045, 1, FALSE)), "", VLOOKUP(B270, Paste!$T$3:$U$1045, 2, FALSE))</f>
        <v/>
      </c>
    </row>
    <row r="271" spans="1:16">
      <c r="A271" s="11" t="str">
        <f t="shared" si="8"/>
        <v>EDM</v>
      </c>
      <c r="B271" s="67" t="s">
        <v>51</v>
      </c>
      <c r="C271" s="11" t="str">
        <f>VLOOKUP($B271, Paste!$A$3:$H$933, 6, FALSE)</f>
        <v>RD</v>
      </c>
      <c r="D271" s="11" t="s">
        <v>944</v>
      </c>
      <c r="E271" s="11">
        <v>1</v>
      </c>
      <c r="F271" s="11" t="str">
        <f>VLOOKUP($B271, Paste!$A$3:$H$933, 8, FALSE)</f>
        <v>EDM</v>
      </c>
      <c r="G271" s="71">
        <f>VLOOKUP($B271, Paste!$A$3:$H$933, 2, FALSE)</f>
        <v>83.666666666666671</v>
      </c>
      <c r="H271" s="71">
        <f>VLOOKUP($B271, Paste!$A$3:$H$933, 3, FALSE)</f>
        <v>18.168136272908885</v>
      </c>
      <c r="I271" s="71">
        <f t="shared" si="9"/>
        <v>70.519977129868892</v>
      </c>
      <c r="J271" s="71">
        <f>VLOOKUP($B271, Paste!$A$3:$H$933, 4, FALSE)</f>
        <v>88.688113402777773</v>
      </c>
      <c r="K271" s="11">
        <f>VLOOKUP($B271, Paste!$AB$3:$AE$1033, 4, FALSE)</f>
        <v>234</v>
      </c>
      <c r="L271" s="11" t="str">
        <f>IF(ISERROR(VLOOKUP(B271, Paste!$N$3:$N$250, 1, FALSE)), "", VLOOKUP(B271, Paste!$N$3:$O$250, 2, FALSE))</f>
        <v/>
      </c>
      <c r="M271" s="27">
        <f>VLOOKUP($B271, Paste!$W$3:$Z$10064, IF($H$4="Cap Hit",3, IF($H$4="AAV", 4, 2)), FALSE)</f>
        <v>10.5</v>
      </c>
      <c r="N271" s="11" t="str">
        <f>IF(ISERROR(VLOOKUP(B271, Paste!$Q$3:$Q$245, 1, FALSE)), "", VLOOKUP(B271, Paste!$Q$3:$R$245, 2, FALSE))</f>
        <v/>
      </c>
      <c r="O271" s="18" t="str">
        <f>IF(VLOOKUP(B271, 'Points&amp;Potential'!$B$7:$O$1835, 14, FALSE)=0, "", VLOOKUP(B271, 'Points&amp;Potential'!$B$7:$O$1835, 14, FALSE))</f>
        <v/>
      </c>
      <c r="P271" s="7" t="str">
        <f>IF(ISERROR(VLOOKUP(B271, Paste!$T$3:$T$1045, 1, FALSE)), "", VLOOKUP(B271, Paste!$T$3:$U$1045, 2, FALSE))</f>
        <v/>
      </c>
    </row>
    <row r="272" spans="1:16">
      <c r="A272" s="11" t="str">
        <f t="shared" si="8"/>
        <v>EDM</v>
      </c>
      <c r="B272" s="67" t="s">
        <v>141</v>
      </c>
      <c r="C272" s="11" t="str">
        <f>VLOOKUP($B272, Paste!$A$3:$H$933, 6, FALSE)</f>
        <v>RW</v>
      </c>
      <c r="D272" s="11" t="s">
        <v>944</v>
      </c>
      <c r="E272" s="11">
        <v>1</v>
      </c>
      <c r="F272" s="11" t="str">
        <f>VLOOKUP($B272, Paste!$A$3:$H$933, 8, FALSE)</f>
        <v>EDM</v>
      </c>
      <c r="G272" s="71">
        <f>VLOOKUP($B272, Paste!$A$3:$H$933, 2, FALSE)</f>
        <v>72.333333333333329</v>
      </c>
      <c r="H272" s="71">
        <f>VLOOKUP($B272, Paste!$A$3:$H$933, 3, FALSE)</f>
        <v>35.99705743689487</v>
      </c>
      <c r="I272" s="71">
        <f t="shared" si="9"/>
        <v>22.955142688105127</v>
      </c>
      <c r="J272" s="71">
        <f>VLOOKUP($B272, Paste!$A$3:$H$933, 4, FALSE)</f>
        <v>58.952200124999997</v>
      </c>
      <c r="K272" s="11">
        <f>VLOOKUP($B272, Paste!$AB$3:$AE$1033, 4, FALSE)</f>
        <v>203</v>
      </c>
      <c r="L272" s="11" t="str">
        <f>IF(ISERROR(VLOOKUP(B272, Paste!$N$3:$N$250, 1, FALSE)), "", VLOOKUP(B272, Paste!$N$3:$O$250, 2, FALSE))</f>
        <v/>
      </c>
      <c r="M272" s="27">
        <f>VLOOKUP($B272, Paste!$W$3:$Z$10064, IF($H$4="Cap Hit",3, IF($H$4="AAV", 4, 2)), FALSE)</f>
        <v>5.5</v>
      </c>
      <c r="N272" s="11" t="str">
        <f>IF(ISERROR(VLOOKUP(B272, Paste!$Q$3:$Q$245, 1, FALSE)), "", VLOOKUP(B272, Paste!$Q$3:$R$245, 2, FALSE))</f>
        <v/>
      </c>
      <c r="O272" s="18" t="str">
        <f>IF(VLOOKUP(B272, 'Points&amp;Potential'!$B$7:$O$1835, 14, FALSE)=0, "", VLOOKUP(B272, 'Points&amp;Potential'!$B$7:$O$1835, 14, FALSE))</f>
        <v/>
      </c>
      <c r="P272" s="7" t="str">
        <f>IF(ISERROR(VLOOKUP(B272, Paste!$T$3:$T$1045, 1, FALSE)), "", VLOOKUP(B272, Paste!$T$3:$U$1045, 2, FALSE))</f>
        <v/>
      </c>
    </row>
    <row r="273" spans="1:16">
      <c r="A273" s="11" t="str">
        <f t="shared" si="8"/>
        <v>EDM</v>
      </c>
      <c r="B273" s="10" t="s">
        <v>164</v>
      </c>
      <c r="C273" s="11" t="str">
        <f>VLOOKUP($B273, Paste!$A$3:$H$933, 6, FALSE)</f>
        <v>LW</v>
      </c>
      <c r="D273" s="11" t="s">
        <v>942</v>
      </c>
      <c r="E273" s="11">
        <v>1</v>
      </c>
      <c r="F273" s="11" t="str">
        <f>VLOOKUP($B273, Paste!$A$3:$H$933, 8, FALSE)</f>
        <v>EDM</v>
      </c>
      <c r="G273" s="71">
        <f>VLOOKUP($B273, Paste!$A$3:$H$933, 2, FALSE)</f>
        <v>78</v>
      </c>
      <c r="H273" s="71">
        <f>VLOOKUP($B273, Paste!$A$3:$H$933, 3, FALSE)</f>
        <v>19.333417176406822</v>
      </c>
      <c r="I273" s="71">
        <f t="shared" si="9"/>
        <v>36.666916823593169</v>
      </c>
      <c r="J273" s="71">
        <f>VLOOKUP($B273, Paste!$A$3:$H$933, 4, FALSE)</f>
        <v>56.000333999999995</v>
      </c>
      <c r="K273" s="11">
        <f>VLOOKUP($B273, Paste!$AB$3:$AE$1033, 4, FALSE)</f>
        <v>148</v>
      </c>
      <c r="L273" s="11" t="str">
        <f>IF(ISERROR(VLOOKUP(B273, Paste!$N$3:$N$250, 1, FALSE)), "", VLOOKUP(B273, Paste!$N$3:$O$250, 2, FALSE))</f>
        <v/>
      </c>
      <c r="M273" s="27">
        <f>VLOOKUP($B273, Paste!$W$3:$Z$10064, IF($H$4="Cap Hit",3, IF($H$4="AAV", 4, 2)), FALSE)</f>
        <v>5.125</v>
      </c>
      <c r="N273" s="11" t="str">
        <f>IF(ISERROR(VLOOKUP(B273, Paste!$Q$3:$Q$245, 1, FALSE)), "", VLOOKUP(B273, Paste!$Q$3:$R$245, 2, FALSE))</f>
        <v/>
      </c>
      <c r="O273" s="18" t="str">
        <f>IF(VLOOKUP(B273, 'Points&amp;Potential'!$B$7:$O$1835, 14, FALSE)=0, "", VLOOKUP(B273, 'Points&amp;Potential'!$B$7:$O$1835, 14, FALSE))</f>
        <v/>
      </c>
      <c r="P273" s="7" t="str">
        <f>IF(ISERROR(VLOOKUP(B273, Paste!$T$3:$T$1045, 1, FALSE)), "", VLOOKUP(B273, Paste!$T$3:$U$1045, 2, FALSE))</f>
        <v/>
      </c>
    </row>
    <row r="274" spans="1:16">
      <c r="A274" s="11" t="str">
        <f t="shared" si="8"/>
        <v>EDM</v>
      </c>
      <c r="B274" s="67" t="s">
        <v>177</v>
      </c>
      <c r="C274" s="11" t="str">
        <f>VLOOKUP($B274, Paste!$A$3:$H$933, 6, FALSE)</f>
        <v>LW</v>
      </c>
      <c r="D274" s="11" t="s">
        <v>943</v>
      </c>
      <c r="E274" s="11">
        <v>2</v>
      </c>
      <c r="F274" s="11" t="str">
        <f>VLOOKUP($B274, Paste!$A$3:$H$933, 8, FALSE)</f>
        <v>EDM</v>
      </c>
      <c r="G274" s="71">
        <f>VLOOKUP($B274, Paste!$A$3:$H$933, 2, FALSE)</f>
        <v>83</v>
      </c>
      <c r="H274" s="71">
        <f>VLOOKUP($B274, Paste!$A$3:$H$933, 3, FALSE)</f>
        <v>20.75</v>
      </c>
      <c r="I274" s="71">
        <f t="shared" si="9"/>
        <v>32.915569374999997</v>
      </c>
      <c r="J274" s="71">
        <f>VLOOKUP($B274, Paste!$A$3:$H$933, 4, FALSE)</f>
        <v>53.665569374999997</v>
      </c>
      <c r="K274" s="11">
        <f>VLOOKUP($B274, Paste!$AB$3:$AE$1033, 4, FALSE)</f>
        <v>158</v>
      </c>
      <c r="L274" s="11">
        <f>IF(ISERROR(VLOOKUP(B274, Paste!$N$3:$N$250, 1, FALSE)), "", VLOOKUP(B274, Paste!$N$3:$O$250, 2, FALSE))</f>
        <v>65</v>
      </c>
      <c r="M274" s="27">
        <f>VLOOKUP($B274, Paste!$W$3:$Z$10064, IF($H$4="Cap Hit",3, IF($H$4="AAV", 4, 2)), FALSE)</f>
        <v>0.88666599999999995</v>
      </c>
      <c r="N274" s="11" t="str">
        <f>IF(ISERROR(VLOOKUP(B274, Paste!$Q$3:$Q$245, 1, FALSE)), "", VLOOKUP(B274, Paste!$Q$3:$R$245, 2, FALSE))</f>
        <v/>
      </c>
      <c r="O274" s="18" t="str">
        <f>IF(VLOOKUP(B274, 'Points&amp;Potential'!$B$7:$O$1835, 14, FALSE)=0, "", VLOOKUP(B274, 'Points&amp;Potential'!$B$7:$O$1835, 14, FALSE))</f>
        <v/>
      </c>
      <c r="P274" s="7" t="str">
        <f>IF(ISERROR(VLOOKUP(B274, Paste!$T$3:$T$1045, 1, FALSE)), "", VLOOKUP(B274, Paste!$T$3:$U$1045, 2, FALSE))</f>
        <v/>
      </c>
    </row>
    <row r="275" spans="1:16">
      <c r="A275" s="11" t="str">
        <f t="shared" si="8"/>
        <v>EDM</v>
      </c>
      <c r="B275" s="67" t="s">
        <v>250</v>
      </c>
      <c r="C275" s="11" t="str">
        <f>VLOOKUP($B275, Paste!$A$3:$H$933, 6, FALSE)</f>
        <v>LW</v>
      </c>
      <c r="D275" s="11" t="s">
        <v>944</v>
      </c>
      <c r="E275" s="11">
        <v>2</v>
      </c>
      <c r="F275" s="11" t="str">
        <f>VLOOKUP($B275, Paste!$A$3:$H$933, 8, FALSE)</f>
        <v>EDM</v>
      </c>
      <c r="G275" s="71">
        <f>VLOOKUP($B275, Paste!$A$3:$H$933, 2, FALSE)</f>
        <v>84</v>
      </c>
      <c r="H275" s="71">
        <f>VLOOKUP($B275, Paste!$A$3:$H$933, 3, FALSE)</f>
        <v>21</v>
      </c>
      <c r="I275" s="71">
        <f t="shared" si="9"/>
        <v>20.7956</v>
      </c>
      <c r="J275" s="71">
        <f>VLOOKUP($B275, Paste!$A$3:$H$933, 4, FALSE)</f>
        <v>41.7956</v>
      </c>
      <c r="K275" s="11">
        <f>VLOOKUP($B275, Paste!$AB$3:$AE$1033, 4, FALSE)</f>
        <v>151</v>
      </c>
      <c r="L275" s="11">
        <f>IF(ISERROR(VLOOKUP(B275, Paste!$N$3:$N$250, 1, FALSE)), "", VLOOKUP(B275, Paste!$N$3:$O$250, 2, FALSE))</f>
        <v>55</v>
      </c>
      <c r="M275" s="27">
        <f>VLOOKUP($B275, Paste!$W$3:$Z$10064, IF($H$4="Cap Hit",3, IF($H$4="AAV", 4, 2)), FALSE)</f>
        <v>2.95</v>
      </c>
      <c r="N275" s="11" t="str">
        <f>IF(ISERROR(VLOOKUP(B275, Paste!$Q$3:$Q$245, 1, FALSE)), "", VLOOKUP(B275, Paste!$Q$3:$R$245, 2, FALSE))</f>
        <v/>
      </c>
      <c r="O275" s="18" t="str">
        <f>IF(VLOOKUP(B275, 'Points&amp;Potential'!$B$7:$O$1835, 14, FALSE)=0, "", VLOOKUP(B275, 'Points&amp;Potential'!$B$7:$O$1835, 14, FALSE))</f>
        <v/>
      </c>
      <c r="P275" s="7" t="str">
        <f>IF(ISERROR(VLOOKUP(B275, Paste!$T$3:$T$1045, 1, FALSE)), "", VLOOKUP(B275, Paste!$T$3:$U$1045, 2, FALSE))</f>
        <v/>
      </c>
    </row>
    <row r="276" spans="1:16">
      <c r="A276" s="11" t="str">
        <f t="shared" si="8"/>
        <v>EDM</v>
      </c>
      <c r="B276" s="67" t="s">
        <v>339</v>
      </c>
      <c r="C276" s="11" t="str">
        <f>VLOOKUP($B276, Paste!$A$3:$H$933, 6, FALSE)</f>
        <v>LD</v>
      </c>
      <c r="D276" s="11" t="s">
        <v>944</v>
      </c>
      <c r="E276" s="11">
        <v>2</v>
      </c>
      <c r="F276" s="11" t="str">
        <f>VLOOKUP($B276, Paste!$A$3:$H$933, 8, FALSE)</f>
        <v>EDM</v>
      </c>
      <c r="G276" s="71">
        <f>VLOOKUP($B276, Paste!$A$3:$H$933, 2, FALSE)</f>
        <v>77.333333333333329</v>
      </c>
      <c r="H276" s="71">
        <f>VLOOKUP($B276, Paste!$A$3:$H$933, 3, FALSE)</f>
        <v>8.3962670888846436</v>
      </c>
      <c r="I276" s="71">
        <f t="shared" si="9"/>
        <v>24.594135811115358</v>
      </c>
      <c r="J276" s="71">
        <f>VLOOKUP($B276, Paste!$A$3:$H$933, 4, FALSE)</f>
        <v>32.990402899999999</v>
      </c>
      <c r="K276" s="11">
        <f>VLOOKUP($B276, Paste!$AB$3:$AE$1033, 4, FALSE)</f>
        <v>131</v>
      </c>
      <c r="L276" s="11" t="str">
        <f>IF(ISERROR(VLOOKUP(B276, Paste!$N$3:$N$250, 1, FALSE)), "", VLOOKUP(B276, Paste!$N$3:$O$250, 2, FALSE))</f>
        <v/>
      </c>
      <c r="M276" s="27">
        <f>VLOOKUP($B276, Paste!$W$3:$Z$10064, IF($H$4="Cap Hit",3, IF($H$4="AAV", 4, 2)), FALSE)</f>
        <v>4</v>
      </c>
      <c r="N276" s="11" t="str">
        <f>IF(ISERROR(VLOOKUP(B276, Paste!$Q$3:$Q$245, 1, FALSE)), "", VLOOKUP(B276, Paste!$Q$3:$R$245, 2, FALSE))</f>
        <v/>
      </c>
      <c r="O276" s="18" t="str">
        <f>IF(VLOOKUP(B276, 'Points&amp;Potential'!$B$7:$O$1835, 14, FALSE)=0, "", VLOOKUP(B276, 'Points&amp;Potential'!$B$7:$O$1835, 14, FALSE))</f>
        <v/>
      </c>
      <c r="P276" s="7" t="str">
        <f>IF(ISERROR(VLOOKUP(B276, Paste!$T$3:$T$1045, 1, FALSE)), "", VLOOKUP(B276, Paste!$T$3:$U$1045, 2, FALSE))</f>
        <v/>
      </c>
    </row>
    <row r="277" spans="1:16">
      <c r="A277" s="11" t="str">
        <f t="shared" si="8"/>
        <v>EDM</v>
      </c>
      <c r="B277" s="67" t="s">
        <v>451</v>
      </c>
      <c r="C277" s="11" t="str">
        <f>VLOOKUP($B277, Paste!$A$3:$H$933, 6, FALSE)</f>
        <v>LD</v>
      </c>
      <c r="D277" s="11" t="s">
        <v>941</v>
      </c>
      <c r="E277" s="11"/>
      <c r="F277" s="11" t="str">
        <f>VLOOKUP($B277, Paste!$A$3:$H$933, 8, FALSE)</f>
        <v>EDM</v>
      </c>
      <c r="G277" s="71">
        <f>VLOOKUP($B277, Paste!$A$3:$H$933, 2, FALSE)</f>
        <v>70</v>
      </c>
      <c r="H277" s="71">
        <f>VLOOKUP($B277, Paste!$A$3:$H$933, 3, FALSE)</f>
        <v>4.55</v>
      </c>
      <c r="I277" s="71">
        <f t="shared" si="9"/>
        <v>19.182284333333332</v>
      </c>
      <c r="J277" s="71">
        <f>VLOOKUP($B277, Paste!$A$3:$H$933, 4, FALSE)</f>
        <v>23.732284333333332</v>
      </c>
      <c r="K277" s="11">
        <f>VLOOKUP($B277, Paste!$AB$3:$AE$1033, 4, FALSE)</f>
        <v>77</v>
      </c>
      <c r="L277" s="11" t="str">
        <f>IF(ISERROR(VLOOKUP(B277, Paste!$N$3:$N$250, 1, FALSE)), "", VLOOKUP(B277, Paste!$N$3:$O$250, 2, FALSE))</f>
        <v/>
      </c>
      <c r="M277" s="27">
        <f>VLOOKUP($B277, Paste!$W$3:$Z$10064, IF($H$4="Cap Hit",3, IF($H$4="AAV", 4, 2)), FALSE)</f>
        <v>4</v>
      </c>
      <c r="N277" s="11" t="str">
        <f>IF(ISERROR(VLOOKUP(B277, Paste!$Q$3:$Q$245, 1, FALSE)), "", VLOOKUP(B277, Paste!$Q$3:$R$245, 2, FALSE))</f>
        <v/>
      </c>
      <c r="O277" s="18" t="str">
        <f>IF(VLOOKUP(B277, 'Points&amp;Potential'!$B$7:$O$1835, 14, FALSE)=0, "", VLOOKUP(B277, 'Points&amp;Potential'!$B$7:$O$1835, 14, FALSE))</f>
        <v/>
      </c>
      <c r="P277" s="7" t="str">
        <f>IF(ISERROR(VLOOKUP(B277, Paste!$T$3:$T$1045, 1, FALSE)), "", VLOOKUP(B277, Paste!$T$3:$U$1045, 2, FALSE))</f>
        <v/>
      </c>
    </row>
    <row r="278" spans="1:16">
      <c r="A278" s="11" t="str">
        <f t="shared" si="8"/>
        <v>EDM</v>
      </c>
      <c r="B278" s="67" t="s">
        <v>462</v>
      </c>
      <c r="C278" s="11" t="str">
        <f>VLOOKUP($B278, Paste!$A$3:$H$933, 6, FALSE)</f>
        <v>LD</v>
      </c>
      <c r="D278" s="11" t="s">
        <v>942</v>
      </c>
      <c r="E278" s="11">
        <v>2</v>
      </c>
      <c r="F278" s="11" t="str">
        <f>VLOOKUP($B278, Paste!$A$3:$H$933, 8, FALSE)</f>
        <v>EDM</v>
      </c>
      <c r="G278" s="71">
        <f>VLOOKUP($B278, Paste!$A$3:$H$933, 2, FALSE)</f>
        <v>62.333333333333336</v>
      </c>
      <c r="H278" s="71">
        <f>VLOOKUP($B278, Paste!$A$3:$H$933, 3, FALSE)</f>
        <v>10.013595295335849</v>
      </c>
      <c r="I278" s="71">
        <f t="shared" si="9"/>
        <v>12.84454667799749</v>
      </c>
      <c r="J278" s="71">
        <f>VLOOKUP($B278, Paste!$A$3:$H$933, 4, FALSE)</f>
        <v>22.858141973333339</v>
      </c>
      <c r="K278" s="11">
        <f>VLOOKUP($B278, Paste!$AB$3:$AE$1033, 4, FALSE)</f>
        <v>112</v>
      </c>
      <c r="L278" s="11" t="str">
        <f>IF(ISERROR(VLOOKUP(B278, Paste!$N$3:$N$250, 1, FALSE)), "", VLOOKUP(B278, Paste!$N$3:$O$250, 2, FALSE))</f>
        <v/>
      </c>
      <c r="M278" s="27">
        <f>VLOOKUP($B278, Paste!$W$3:$Z$10064, IF($H$4="Cap Hit",3, IF($H$4="AAV", 4, 2)), FALSE)</f>
        <v>7</v>
      </c>
      <c r="N278" s="11" t="str">
        <f>IF(ISERROR(VLOOKUP(B278, Paste!$Q$3:$Q$245, 1, FALSE)), "", VLOOKUP(B278, Paste!$Q$3:$R$245, 2, FALSE))</f>
        <v>Y</v>
      </c>
      <c r="O278" s="18" t="str">
        <f>IF(VLOOKUP(B278, 'Points&amp;Potential'!$B$7:$O$1835, 14, FALSE)=0, "", VLOOKUP(B278, 'Points&amp;Potential'!$B$7:$O$1835, 14, FALSE))</f>
        <v/>
      </c>
      <c r="P278" s="7" t="str">
        <f>IF(ISERROR(VLOOKUP(B278, Paste!$T$3:$T$1045, 1, FALSE)), "", VLOOKUP(B278, Paste!$T$3:$U$1045, 2, FALSE))</f>
        <v/>
      </c>
    </row>
    <row r="279" spans="1:16">
      <c r="A279" s="11" t="str">
        <f t="shared" si="8"/>
        <v>EDM</v>
      </c>
      <c r="B279" s="67" t="s">
        <v>483</v>
      </c>
      <c r="C279" s="11" t="str">
        <f>VLOOKUP($B279, Paste!$A$3:$H$933, 6, FALSE)</f>
        <v>RW</v>
      </c>
      <c r="D279" s="11" t="s">
        <v>942</v>
      </c>
      <c r="E279" s="11"/>
      <c r="F279" s="11" t="str">
        <f>VLOOKUP($B279, Paste!$A$3:$H$933, 8, FALSE)</f>
        <v>EDM</v>
      </c>
      <c r="G279" s="71">
        <f>VLOOKUP($B279, Paste!$A$3:$H$933, 2, FALSE)</f>
        <v>73.333333333333329</v>
      </c>
      <c r="H279" s="71">
        <f>VLOOKUP($B279, Paste!$A$3:$H$933, 3, FALSE)</f>
        <v>8.9565379388760391</v>
      </c>
      <c r="I279" s="71">
        <f t="shared" si="9"/>
        <v>11.877462061123961</v>
      </c>
      <c r="J279" s="71">
        <f>VLOOKUP($B279, Paste!$A$3:$H$933, 4, FALSE)</f>
        <v>20.834</v>
      </c>
      <c r="K279" s="11">
        <f>VLOOKUP($B279, Paste!$AB$3:$AE$1033, 4, FALSE)</f>
        <v>88</v>
      </c>
      <c r="L279" s="11" t="str">
        <f>IF(ISERROR(VLOOKUP(B279, Paste!$N$3:$N$250, 1, FALSE)), "", VLOOKUP(B279, Paste!$N$3:$O$250, 2, FALSE))</f>
        <v/>
      </c>
      <c r="M279" s="27">
        <f>VLOOKUP($B279, Paste!$W$3:$Z$10064, IF($H$4="Cap Hit",3, IF($H$4="AAV", 4, 2)), FALSE)</f>
        <v>3.85</v>
      </c>
      <c r="N279" s="11" t="str">
        <f>IF(ISERROR(VLOOKUP(B279, Paste!$Q$3:$Q$245, 1, FALSE)), "", VLOOKUP(B279, Paste!$Q$3:$R$245, 2, FALSE))</f>
        <v/>
      </c>
      <c r="O279" s="18" t="str">
        <f>IF(VLOOKUP(B279, 'Points&amp;Potential'!$B$7:$O$1835, 14, FALSE)=0, "", VLOOKUP(B279, 'Points&amp;Potential'!$B$7:$O$1835, 14, FALSE))</f>
        <v/>
      </c>
      <c r="P279" s="7" t="str">
        <f>IF(ISERROR(VLOOKUP(B279, Paste!$T$3:$T$1045, 1, FALSE)), "", VLOOKUP(B279, Paste!$T$3:$U$1045, 2, FALSE))</f>
        <v/>
      </c>
    </row>
    <row r="280" spans="1:16">
      <c r="A280" s="11" t="str">
        <f t="shared" si="8"/>
        <v>EDM</v>
      </c>
      <c r="B280" s="67" t="s">
        <v>484</v>
      </c>
      <c r="C280" s="11" t="str">
        <f>VLOOKUP($B280, Paste!$A$3:$H$933, 6, FALSE)</f>
        <v>C</v>
      </c>
      <c r="D280" s="11" t="s">
        <v>941</v>
      </c>
      <c r="E280" s="11"/>
      <c r="F280" s="11" t="str">
        <f>VLOOKUP($B280, Paste!$A$3:$H$933, 8, FALSE)</f>
        <v>EDM</v>
      </c>
      <c r="G280" s="71">
        <f>VLOOKUP($B280, Paste!$A$3:$H$933, 2, FALSE)</f>
        <v>70.333333333333329</v>
      </c>
      <c r="H280" s="71">
        <f>VLOOKUP($B280, Paste!$A$3:$H$933, 3, FALSE)</f>
        <v>10.604339171636783</v>
      </c>
      <c r="I280" s="71">
        <f t="shared" si="9"/>
        <v>10.209470099196549</v>
      </c>
      <c r="J280" s="71">
        <f>VLOOKUP($B280, Paste!$A$3:$H$933, 4, FALSE)</f>
        <v>20.813809270833332</v>
      </c>
      <c r="K280" s="11">
        <f>VLOOKUP($B280, Paste!$AB$3:$AE$1033, 4, FALSE)</f>
        <v>84</v>
      </c>
      <c r="L280" s="11" t="str">
        <f>IF(ISERROR(VLOOKUP(B280, Paste!$N$3:$N$250, 1, FALSE)), "", VLOOKUP(B280, Paste!$N$3:$O$250, 2, FALSE))</f>
        <v/>
      </c>
      <c r="M280" s="27">
        <f>VLOOKUP($B280, Paste!$W$3:$Z$10064, IF($H$4="Cap Hit",3, IF($H$4="AAV", 4, 2)), FALSE)</f>
        <v>4</v>
      </c>
      <c r="N280" s="11" t="str">
        <f>IF(ISERROR(VLOOKUP(B280, Paste!$Q$3:$Q$245, 1, FALSE)), "", VLOOKUP(B280, Paste!$Q$3:$R$245, 2, FALSE))</f>
        <v>Y</v>
      </c>
      <c r="O280" s="18" t="str">
        <f>IF(VLOOKUP(B280, 'Points&amp;Potential'!$B$7:$O$1835, 14, FALSE)=0, "", VLOOKUP(B280, 'Points&amp;Potential'!$B$7:$O$1835, 14, FALSE))</f>
        <v/>
      </c>
      <c r="P280" s="7" t="str">
        <f>IF(ISERROR(VLOOKUP(B280, Paste!$T$3:$T$1045, 1, FALSE)), "", VLOOKUP(B280, Paste!$T$3:$U$1045, 2, FALSE))</f>
        <v/>
      </c>
    </row>
    <row r="281" spans="1:16">
      <c r="A281" s="11" t="str">
        <f t="shared" si="8"/>
        <v>EDM</v>
      </c>
      <c r="B281" s="67" t="s">
        <v>499</v>
      </c>
      <c r="C281" s="11" t="str">
        <f>VLOOKUP($B281, Paste!$A$3:$H$933, 6, FALSE)</f>
        <v>RW</v>
      </c>
      <c r="D281" s="11" t="s">
        <v>941</v>
      </c>
      <c r="E281" s="11"/>
      <c r="F281" s="11" t="str">
        <f>VLOOKUP($B281, Paste!$A$3:$H$933, 8, FALSE)</f>
        <v>EDM</v>
      </c>
      <c r="G281" s="71">
        <f>VLOOKUP($B281, Paste!$A$3:$H$933, 2, FALSE)</f>
        <v>62.333333333333336</v>
      </c>
      <c r="H281" s="71">
        <f>VLOOKUP($B281, Paste!$A$3:$H$933, 3, FALSE)</f>
        <v>7.6855824623232154</v>
      </c>
      <c r="I281" s="71">
        <f t="shared" si="9"/>
        <v>12.273987204343452</v>
      </c>
      <c r="J281" s="71">
        <f>VLOOKUP($B281, Paste!$A$3:$H$933, 4, FALSE)</f>
        <v>19.959569666666667</v>
      </c>
      <c r="K281" s="11">
        <f>VLOOKUP($B281, Paste!$AB$3:$AE$1033, 4, FALSE)</f>
        <v>87</v>
      </c>
      <c r="L281" s="11" t="str">
        <f>IF(ISERROR(VLOOKUP(B281, Paste!$N$3:$N$250, 1, FALSE)), "", VLOOKUP(B281, Paste!$N$3:$O$250, 2, FALSE))</f>
        <v/>
      </c>
      <c r="M281" s="27">
        <f>VLOOKUP($B281, Paste!$W$3:$Z$10064, IF($H$4="Cap Hit",3, IF($H$4="AAV", 4, 2)), FALSE)</f>
        <v>2.6</v>
      </c>
      <c r="N281" s="11" t="str">
        <f>IF(ISERROR(VLOOKUP(B281, Paste!$Q$3:$Q$245, 1, FALSE)), "", VLOOKUP(B281, Paste!$Q$3:$R$245, 2, FALSE))</f>
        <v>Y</v>
      </c>
      <c r="O281" s="18" t="str">
        <f>IF(VLOOKUP(B281, 'Points&amp;Potential'!$B$7:$O$1835, 14, FALSE)=0, "", VLOOKUP(B281, 'Points&amp;Potential'!$B$7:$O$1835, 14, FALSE))</f>
        <v/>
      </c>
      <c r="P281" s="7" t="str">
        <f>IF(ISERROR(VLOOKUP(B281, Paste!$T$3:$T$1045, 1, FALSE)), "", VLOOKUP(B281, Paste!$T$3:$U$1045, 2, FALSE))</f>
        <v/>
      </c>
    </row>
    <row r="282" spans="1:16">
      <c r="A282" s="11" t="str">
        <f t="shared" si="8"/>
        <v>EDM</v>
      </c>
      <c r="B282" s="67" t="s">
        <v>527</v>
      </c>
      <c r="C282" s="11" t="str">
        <f>VLOOKUP($B282, Paste!$A$3:$H$933, 6, FALSE)</f>
        <v>LW</v>
      </c>
      <c r="D282" s="11" t="s">
        <v>941</v>
      </c>
      <c r="E282" s="11">
        <v>2</v>
      </c>
      <c r="F282" s="11" t="str">
        <f>VLOOKUP($B282, Paste!$A$3:$H$933, 8, FALSE)</f>
        <v>EDM</v>
      </c>
      <c r="G282" s="71">
        <f>VLOOKUP($B282, Paste!$A$3:$H$933, 2, FALSE)</f>
        <v>65</v>
      </c>
      <c r="H282" s="71">
        <f>VLOOKUP($B282, Paste!$A$3:$H$933, 3, FALSE)</f>
        <v>9.75</v>
      </c>
      <c r="I282" s="71">
        <f t="shared" si="9"/>
        <v>8.7383359374999969</v>
      </c>
      <c r="J282" s="71">
        <f>VLOOKUP($B282, Paste!$A$3:$H$933, 4, FALSE)</f>
        <v>18.488335937499997</v>
      </c>
      <c r="K282" s="11">
        <f>VLOOKUP($B282, Paste!$AB$3:$AE$1033, 4, FALSE)</f>
        <v>85</v>
      </c>
      <c r="L282" s="11">
        <f>IF(ISERROR(VLOOKUP(B282, Paste!$N$3:$N$250, 1, FALSE)), "", VLOOKUP(B282, Paste!$N$3:$O$250, 2, FALSE))</f>
        <v>40</v>
      </c>
      <c r="M282" s="27">
        <f>VLOOKUP($B282, Paste!$W$3:$Z$10064, IF($H$4="Cap Hit",3, IF($H$4="AAV", 4, 2)), FALSE)</f>
        <v>0.95</v>
      </c>
      <c r="N282" s="11" t="str">
        <f>IF(ISERROR(VLOOKUP(B282, Paste!$Q$3:$Q$245, 1, FALSE)), "", VLOOKUP(B282, Paste!$Q$3:$R$245, 2, FALSE))</f>
        <v/>
      </c>
      <c r="O282" s="18" t="str">
        <f>IF(VLOOKUP(B282, 'Points&amp;Potential'!$B$7:$O$1835, 14, FALSE)=0, "", VLOOKUP(B282, 'Points&amp;Potential'!$B$7:$O$1835, 14, FALSE))</f>
        <v/>
      </c>
      <c r="P282" s="7" t="str">
        <f>IF(ISERROR(VLOOKUP(B282, Paste!$T$3:$T$1045, 1, FALSE)), "", VLOOKUP(B282, Paste!$T$3:$U$1045, 2, FALSE))</f>
        <v/>
      </c>
    </row>
    <row r="283" spans="1:16">
      <c r="A283" s="11" t="str">
        <f t="shared" si="8"/>
        <v>EDM</v>
      </c>
      <c r="B283" s="67" t="s">
        <v>537</v>
      </c>
      <c r="C283" s="11" t="str">
        <f>VLOOKUP($B283, Paste!$A$3:$H$933, 6, FALSE)</f>
        <v>LD</v>
      </c>
      <c r="D283" s="11" t="s">
        <v>941</v>
      </c>
      <c r="E283" s="11"/>
      <c r="F283" s="11" t="str">
        <f>VLOOKUP($B283, Paste!$A$3:$H$933, 8, FALSE)</f>
        <v>EDM</v>
      </c>
      <c r="G283" s="71">
        <f>VLOOKUP($B283, Paste!$A$3:$H$933, 2, FALSE)</f>
        <v>70</v>
      </c>
      <c r="H283" s="71">
        <f>VLOOKUP($B283, Paste!$A$3:$H$933, 3, FALSE)</f>
        <v>6.3</v>
      </c>
      <c r="I283" s="71">
        <f t="shared" si="9"/>
        <v>11.358666666666664</v>
      </c>
      <c r="J283" s="71">
        <f>VLOOKUP($B283, Paste!$A$3:$H$933, 4, FALSE)</f>
        <v>17.658666666666665</v>
      </c>
      <c r="K283" s="11">
        <f>VLOOKUP($B283, Paste!$AB$3:$AE$1033, 4, FALSE)</f>
        <v>84</v>
      </c>
      <c r="L283" s="11" t="str">
        <f>IF(ISERROR(VLOOKUP(B283, Paste!$N$3:$N$250, 1, FALSE)), "", VLOOKUP(B283, Paste!$N$3:$O$250, 2, FALSE))</f>
        <v/>
      </c>
      <c r="M283" s="27">
        <f>VLOOKUP($B283, Paste!$W$3:$Z$10064, IF($H$4="Cap Hit",3, IF($H$4="AAV", 4, 2)), FALSE)</f>
        <v>1.75</v>
      </c>
      <c r="N283" s="11" t="str">
        <f>IF(ISERROR(VLOOKUP(B283, Paste!$Q$3:$Q$245, 1, FALSE)), "", VLOOKUP(B283, Paste!$Q$3:$R$245, 2, FALSE))</f>
        <v/>
      </c>
      <c r="O283" s="18" t="str">
        <f>IF(VLOOKUP(B283, 'Points&amp;Potential'!$B$7:$O$1835, 14, FALSE)=0, "", VLOOKUP(B283, 'Points&amp;Potential'!$B$7:$O$1835, 14, FALSE))</f>
        <v/>
      </c>
      <c r="P283" s="7" t="str">
        <f>IF(ISERROR(VLOOKUP(B283, Paste!$T$3:$T$1045, 1, FALSE)), "", VLOOKUP(B283, Paste!$T$3:$U$1045, 2, FALSE))</f>
        <v/>
      </c>
    </row>
    <row r="284" spans="1:16">
      <c r="A284" s="11" t="str">
        <f t="shared" si="8"/>
        <v>EDM</v>
      </c>
      <c r="B284" s="67" t="s">
        <v>559</v>
      </c>
      <c r="C284" s="11" t="str">
        <f>VLOOKUP($B284, Paste!$A$3:$H$933, 6, FALSE)</f>
        <v>LW</v>
      </c>
      <c r="D284" s="11" t="s">
        <v>941</v>
      </c>
      <c r="E284" s="11"/>
      <c r="F284" s="11" t="str">
        <f>VLOOKUP($B284, Paste!$A$3:$H$933, 8, FALSE)</f>
        <v>EDM</v>
      </c>
      <c r="G284" s="71">
        <f>VLOOKUP($B284, Paste!$A$3:$H$933, 2, FALSE)</f>
        <v>65</v>
      </c>
      <c r="H284" s="71">
        <f>VLOOKUP($B284, Paste!$A$3:$H$933, 3, FALSE)</f>
        <v>5.2333269650845491</v>
      </c>
      <c r="I284" s="71">
        <f t="shared" si="9"/>
        <v>11.403675361304336</v>
      </c>
      <c r="J284" s="71">
        <f>VLOOKUP($B284, Paste!$A$3:$H$933, 4, FALSE)</f>
        <v>16.637002326388885</v>
      </c>
      <c r="K284" s="11">
        <f>VLOOKUP($B284, Paste!$AB$3:$AE$1033, 4, FALSE)</f>
        <v>65</v>
      </c>
      <c r="L284" s="11" t="str">
        <f>IF(ISERROR(VLOOKUP(B284, Paste!$N$3:$N$250, 1, FALSE)), "", VLOOKUP(B284, Paste!$N$3:$O$250, 2, FALSE))</f>
        <v/>
      </c>
      <c r="M284" s="27">
        <f>VLOOKUP($B284, Paste!$W$3:$Z$10064, IF($H$4="Cap Hit",3, IF($H$4="AAV", 4, 2)), FALSE)</f>
        <v>1.2</v>
      </c>
      <c r="N284" s="11" t="str">
        <f>IF(ISERROR(VLOOKUP(B284, Paste!$Q$3:$Q$245, 1, FALSE)), "", VLOOKUP(B284, Paste!$Q$3:$R$245, 2, FALSE))</f>
        <v/>
      </c>
      <c r="O284" s="18" t="str">
        <f>IF(VLOOKUP(B284, 'Points&amp;Potential'!$B$7:$O$1835, 14, FALSE)=0, "", VLOOKUP(B284, 'Points&amp;Potential'!$B$7:$O$1835, 14, FALSE))</f>
        <v/>
      </c>
      <c r="P284" s="7" t="str">
        <f>IF(ISERROR(VLOOKUP(B284, Paste!$T$3:$T$1045, 1, FALSE)), "", VLOOKUP(B284, Paste!$T$3:$U$1045, 2, FALSE))</f>
        <v/>
      </c>
    </row>
    <row r="285" spans="1:16">
      <c r="A285" s="11" t="str">
        <f t="shared" si="8"/>
        <v>EDM</v>
      </c>
      <c r="B285" s="67" t="s">
        <v>586</v>
      </c>
      <c r="C285" s="11" t="str">
        <f>VLOOKUP($B285, Paste!$A$3:$H$933, 6, FALSE)</f>
        <v>RD</v>
      </c>
      <c r="D285" s="11" t="s">
        <v>941</v>
      </c>
      <c r="E285" s="11"/>
      <c r="F285" s="11" t="str">
        <f>VLOOKUP($B285, Paste!$A$3:$H$933, 8, FALSE)</f>
        <v>EDM</v>
      </c>
      <c r="G285" s="71">
        <f>VLOOKUP($B285, Paste!$A$3:$H$933, 2, FALSE)</f>
        <v>69</v>
      </c>
      <c r="H285" s="71">
        <f>VLOOKUP($B285, Paste!$A$3:$H$933, 3, FALSE)</f>
        <v>3.1977261492832429</v>
      </c>
      <c r="I285" s="71">
        <f t="shared" si="9"/>
        <v>12.346680100716755</v>
      </c>
      <c r="J285" s="71">
        <f>VLOOKUP($B285, Paste!$A$3:$H$933, 4, FALSE)</f>
        <v>15.544406249999998</v>
      </c>
      <c r="K285" s="11">
        <f>VLOOKUP($B285, Paste!$AB$3:$AE$1033, 4, FALSE)</f>
        <v>76</v>
      </c>
      <c r="L285" s="11" t="str">
        <f>IF(ISERROR(VLOOKUP(B285, Paste!$N$3:$N$250, 1, FALSE)), "", VLOOKUP(B285, Paste!$N$3:$O$250, 2, FALSE))</f>
        <v/>
      </c>
      <c r="M285" s="27">
        <f>VLOOKUP($B285, Paste!$W$3:$Z$10064, IF($H$4="Cap Hit",3, IF($H$4="AAV", 4, 2)), FALSE)</f>
        <v>4.0999999999999996</v>
      </c>
      <c r="N285" s="11" t="str">
        <f>IF(ISERROR(VLOOKUP(B285, Paste!$Q$3:$Q$245, 1, FALSE)), "", VLOOKUP(B285, Paste!$Q$3:$R$245, 2, FALSE))</f>
        <v>Y</v>
      </c>
      <c r="O285" s="18" t="str">
        <f>IF(VLOOKUP(B285, 'Points&amp;Potential'!$B$7:$O$1835, 14, FALSE)=0, "", VLOOKUP(B285, 'Points&amp;Potential'!$B$7:$O$1835, 14, FALSE))</f>
        <v/>
      </c>
      <c r="P285" s="7" t="str">
        <f>IF(ISERROR(VLOOKUP(B285, Paste!$T$3:$T$1045, 1, FALSE)), "", VLOOKUP(B285, Paste!$T$3:$U$1045, 2, FALSE))</f>
        <v/>
      </c>
    </row>
    <row r="286" spans="1:16">
      <c r="A286" s="11" t="str">
        <f t="shared" si="8"/>
        <v>EDM</v>
      </c>
      <c r="B286" s="67" t="s">
        <v>605</v>
      </c>
      <c r="C286" s="11" t="str">
        <f>VLOOKUP($B286, Paste!$A$3:$H$933, 6, FALSE)</f>
        <v>RW</v>
      </c>
      <c r="D286" s="11" t="s">
        <v>941</v>
      </c>
      <c r="E286" s="11"/>
      <c r="F286" s="11" t="str">
        <f>VLOOKUP($B286, Paste!$A$3:$H$933, 8, FALSE)</f>
        <v>EDM</v>
      </c>
      <c r="G286" s="71">
        <f>VLOOKUP($B286, Paste!$A$3:$H$933, 2, FALSE)</f>
        <v>63</v>
      </c>
      <c r="H286" s="71">
        <f>VLOOKUP($B286, Paste!$A$3:$H$933, 3, FALSE)</f>
        <v>4.3459644316923693</v>
      </c>
      <c r="I286" s="71">
        <f t="shared" si="9"/>
        <v>10.105869599557629</v>
      </c>
      <c r="J286" s="71">
        <f>VLOOKUP($B286, Paste!$A$3:$H$933, 4, FALSE)</f>
        <v>14.451834031249998</v>
      </c>
      <c r="K286" s="11">
        <f>VLOOKUP($B286, Paste!$AB$3:$AE$1033, 4, FALSE)</f>
        <v>69</v>
      </c>
      <c r="L286" s="11" t="str">
        <f>IF(ISERROR(VLOOKUP(B286, Paste!$N$3:$N$250, 1, FALSE)), "", VLOOKUP(B286, Paste!$N$3:$O$250, 2, FALSE))</f>
        <v/>
      </c>
      <c r="M286" s="27">
        <f>VLOOKUP($B286, Paste!$W$3:$Z$10064, IF($H$4="Cap Hit",3, IF($H$4="AAV", 4, 2)), FALSE)</f>
        <v>1</v>
      </c>
      <c r="N286" s="11" t="str">
        <f>IF(ISERROR(VLOOKUP(B286, Paste!$Q$3:$Q$245, 1, FALSE)), "", VLOOKUP(B286, Paste!$Q$3:$R$245, 2, FALSE))</f>
        <v>Y</v>
      </c>
      <c r="O286" s="18" t="str">
        <f>IF(VLOOKUP(B286, 'Points&amp;Potential'!$B$7:$O$1835, 14, FALSE)=0, "", VLOOKUP(B286, 'Points&amp;Potential'!$B$7:$O$1835, 14, FALSE))</f>
        <v/>
      </c>
      <c r="P286" s="7" t="str">
        <f>IF(ISERROR(VLOOKUP(B286, Paste!$T$3:$T$1045, 1, FALSE)), "", VLOOKUP(B286, Paste!$T$3:$U$1045, 2, FALSE))</f>
        <v/>
      </c>
    </row>
    <row r="287" spans="1:16">
      <c r="A287" s="11" t="str">
        <f t="shared" si="8"/>
        <v>EDM</v>
      </c>
      <c r="B287" s="67" t="s">
        <v>611</v>
      </c>
      <c r="C287" s="11" t="str">
        <f>VLOOKUP($B287, Paste!$A$3:$H$933, 6, FALSE)</f>
        <v>C</v>
      </c>
      <c r="D287" s="11" t="s">
        <v>941</v>
      </c>
      <c r="E287" s="11"/>
      <c r="F287" s="11" t="str">
        <f>VLOOKUP($B287, Paste!$A$3:$H$933, 8, FALSE)</f>
        <v>EDM</v>
      </c>
      <c r="G287" s="71">
        <f>VLOOKUP($B287, Paste!$A$3:$H$933, 2, FALSE)</f>
        <v>67</v>
      </c>
      <c r="H287" s="71">
        <f>VLOOKUP($B287, Paste!$A$3:$H$933, 3, FALSE)</f>
        <v>6.7</v>
      </c>
      <c r="I287" s="71">
        <f t="shared" si="9"/>
        <v>7.324284756097561</v>
      </c>
      <c r="J287" s="71">
        <f>VLOOKUP($B287, Paste!$A$3:$H$933, 4, FALSE)</f>
        <v>14.024284756097561</v>
      </c>
      <c r="K287" s="11">
        <f>VLOOKUP($B287, Paste!$AB$3:$AE$1033, 4, FALSE)</f>
        <v>40</v>
      </c>
      <c r="L287" s="11">
        <f>IF(ISERROR(VLOOKUP(B287, Paste!$N$3:$N$250, 1, FALSE)), "", VLOOKUP(B287, Paste!$N$3:$O$250, 2, FALSE))</f>
        <v>35</v>
      </c>
      <c r="M287" s="27">
        <f>VLOOKUP($B287, Paste!$W$3:$Z$10064, IF($H$4="Cap Hit",3, IF($H$4="AAV", 4, 2)), FALSE)</f>
        <v>0.97499999999999998</v>
      </c>
      <c r="N287" s="11" t="str">
        <f>IF(ISERROR(VLOOKUP(B287, Paste!$Q$3:$Q$245, 1, FALSE)), "", VLOOKUP(B287, Paste!$Q$3:$R$245, 2, FALSE))</f>
        <v/>
      </c>
      <c r="O287" s="18" t="str">
        <f>IF(VLOOKUP(B287, 'Points&amp;Potential'!$B$7:$O$1835, 14, FALSE)=0, "", VLOOKUP(B287, 'Points&amp;Potential'!$B$7:$O$1835, 14, FALSE))</f>
        <v/>
      </c>
      <c r="P287" s="7" t="str">
        <f>IF(ISERROR(VLOOKUP(B287, Paste!$T$3:$T$1045, 1, FALSE)), "", VLOOKUP(B287, Paste!$T$3:$U$1045, 2, FALSE))</f>
        <v>Y</v>
      </c>
    </row>
    <row r="288" spans="1:16">
      <c r="A288" s="11" t="str">
        <f t="shared" si="8"/>
        <v>EDM</v>
      </c>
      <c r="B288" s="10" t="s">
        <v>652</v>
      </c>
      <c r="C288" s="11" t="str">
        <f>VLOOKUP($B288, Paste!$A$3:$H$933, 6, FALSE)</f>
        <v>RD</v>
      </c>
      <c r="D288" s="11" t="s">
        <v>941</v>
      </c>
      <c r="E288" s="11"/>
      <c r="F288" s="11" t="str">
        <f>VLOOKUP($B288, Paste!$A$3:$H$933, 8, FALSE)</f>
        <v>EDM</v>
      </c>
      <c r="G288" s="71">
        <f>VLOOKUP($B288, Paste!$A$3:$H$933, 2, FALSE)</f>
        <v>70</v>
      </c>
      <c r="H288" s="71">
        <f>VLOOKUP($B288, Paste!$A$3:$H$933, 3, FALSE)</f>
        <v>1.9241632013647954</v>
      </c>
      <c r="I288" s="71">
        <f t="shared" si="9"/>
        <v>10.111199784746315</v>
      </c>
      <c r="J288" s="71">
        <f>VLOOKUP($B288, Paste!$A$3:$H$933, 4, FALSE)</f>
        <v>12.03536298611111</v>
      </c>
      <c r="K288" s="11">
        <f>VLOOKUP($B288, Paste!$AB$3:$AE$1033, 4, FALSE)</f>
        <v>49</v>
      </c>
      <c r="L288" s="11" t="str">
        <f>IF(ISERROR(VLOOKUP(B288, Paste!$N$3:$N$250, 1, FALSE)), "", VLOOKUP(B288, Paste!$N$3:$O$250, 2, FALSE))</f>
        <v/>
      </c>
      <c r="M288" s="27">
        <f>VLOOKUP($B288, Paste!$W$3:$Z$10064, IF($H$4="Cap Hit",3, IF($H$4="AAV", 4, 2)), FALSE)</f>
        <v>1.3</v>
      </c>
      <c r="N288" s="11" t="str">
        <f>IF(ISERROR(VLOOKUP(B288, Paste!$Q$3:$Q$245, 1, FALSE)), "", VLOOKUP(B288, Paste!$Q$3:$R$245, 2, FALSE))</f>
        <v/>
      </c>
      <c r="O288" s="18" t="str">
        <f>IF(VLOOKUP(B288, 'Points&amp;Potential'!$B$7:$O$1835, 14, FALSE)=0, "", VLOOKUP(B288, 'Points&amp;Potential'!$B$7:$O$1835, 14, FALSE))</f>
        <v/>
      </c>
      <c r="P288" s="7" t="str">
        <f>IF(ISERROR(VLOOKUP(B288, Paste!$T$3:$T$1045, 1, FALSE)), "", VLOOKUP(B288, Paste!$T$3:$U$1045, 2, FALSE))</f>
        <v/>
      </c>
    </row>
    <row r="289" spans="1:16">
      <c r="A289" s="11" t="str">
        <f t="shared" si="8"/>
        <v>EDM</v>
      </c>
      <c r="B289" s="67" t="s">
        <v>685</v>
      </c>
      <c r="C289" s="11" t="str">
        <f>VLOOKUP($B289, Paste!$A$3:$H$933, 6, FALSE)</f>
        <v>LW</v>
      </c>
      <c r="D289" s="11" t="s">
        <v>941</v>
      </c>
      <c r="E289" s="11"/>
      <c r="F289" s="11" t="str">
        <f>VLOOKUP($B289, Paste!$A$3:$H$933, 8, FALSE)</f>
        <v>EDM</v>
      </c>
      <c r="G289" s="71">
        <f>VLOOKUP($B289, Paste!$A$3:$H$933, 2, FALSE)</f>
        <v>66.666666666666671</v>
      </c>
      <c r="H289" s="71">
        <f>VLOOKUP($B289, Paste!$A$3:$H$933, 3, FALSE)</f>
        <v>3.3333333333333339</v>
      </c>
      <c r="I289" s="71">
        <f t="shared" si="9"/>
        <v>7.1471854166666642</v>
      </c>
      <c r="J289" s="71">
        <f>VLOOKUP($B289, Paste!$A$3:$H$933, 4, FALSE)</f>
        <v>10.480518749999998</v>
      </c>
      <c r="K289" s="11">
        <f>VLOOKUP($B289, Paste!$AB$3:$AE$1033, 4, FALSE)</f>
        <v>40</v>
      </c>
      <c r="L289" s="11" t="str">
        <f>IF(ISERROR(VLOOKUP(B289, Paste!$N$3:$N$250, 1, FALSE)), "", VLOOKUP(B289, Paste!$N$3:$O$250, 2, FALSE))</f>
        <v/>
      </c>
      <c r="M289" s="27">
        <f>VLOOKUP($B289, Paste!$W$3:$Z$10064, IF($H$4="Cap Hit",3, IF($H$4="AAV", 4, 2)), FALSE)</f>
        <v>1.45</v>
      </c>
      <c r="N289" s="11" t="str">
        <f>IF(ISERROR(VLOOKUP(B289, Paste!$Q$3:$Q$245, 1, FALSE)), "", VLOOKUP(B289, Paste!$Q$3:$R$245, 2, FALSE))</f>
        <v>Y</v>
      </c>
      <c r="O289" s="18" t="str">
        <f>IF(VLOOKUP(B289, 'Points&amp;Potential'!$B$7:$O$1835, 14, FALSE)=0, "", VLOOKUP(B289, 'Points&amp;Potential'!$B$7:$O$1835, 14, FALSE))</f>
        <v/>
      </c>
      <c r="P289" s="7" t="str">
        <f>IF(ISERROR(VLOOKUP(B289, Paste!$T$3:$T$1045, 1, FALSE)), "", VLOOKUP(B289, Paste!$T$3:$U$1045, 2, FALSE))</f>
        <v/>
      </c>
    </row>
    <row r="290" spans="1:16">
      <c r="A290" s="11" t="str">
        <f t="shared" si="8"/>
        <v>EDM</v>
      </c>
      <c r="B290" s="67" t="s">
        <v>693</v>
      </c>
      <c r="C290" s="11" t="str">
        <f>VLOOKUP($B290, Paste!$A$3:$H$933, 6, FALSE)</f>
        <v>LD</v>
      </c>
      <c r="D290" s="11" t="s">
        <v>942</v>
      </c>
      <c r="E290" s="11"/>
      <c r="F290" s="11" t="str">
        <f>VLOOKUP($B290, Paste!$A$3:$H$933, 8, FALSE)</f>
        <v>EDM</v>
      </c>
      <c r="G290" s="71">
        <f>VLOOKUP($B290, Paste!$A$3:$H$933, 2, FALSE)</f>
        <v>70</v>
      </c>
      <c r="H290" s="71">
        <f>VLOOKUP($B290, Paste!$A$3:$H$933, 3, FALSE)</f>
        <v>4.2</v>
      </c>
      <c r="I290" s="71">
        <f t="shared" si="9"/>
        <v>5.8623439583333345</v>
      </c>
      <c r="J290" s="71">
        <f>VLOOKUP($B290, Paste!$A$3:$H$933, 4, FALSE)</f>
        <v>10.062343958333335</v>
      </c>
      <c r="K290" s="11">
        <f>VLOOKUP($B290, Paste!$AB$3:$AE$1033, 4, FALSE)</f>
        <v>56</v>
      </c>
      <c r="L290" s="11" t="str">
        <f>IF(ISERROR(VLOOKUP(B290, Paste!$N$3:$N$250, 1, FALSE)), "", VLOOKUP(B290, Paste!$N$3:$O$250, 2, FALSE))</f>
        <v/>
      </c>
      <c r="M290" s="27">
        <f>VLOOKUP($B290, Paste!$W$3:$Z$10064, IF($H$4="Cap Hit",3, IF($H$4="AAV", 4, 2)), FALSE)</f>
        <v>1.5249999999999999</v>
      </c>
      <c r="N290" s="11" t="str">
        <f>IF(ISERROR(VLOOKUP(B290, Paste!$Q$3:$Q$245, 1, FALSE)), "", VLOOKUP(B290, Paste!$Q$3:$R$245, 2, FALSE))</f>
        <v/>
      </c>
      <c r="O290" s="18" t="str">
        <f>IF(VLOOKUP(B290, 'Points&amp;Potential'!$B$7:$O$1835, 14, FALSE)=0, "", VLOOKUP(B290, 'Points&amp;Potential'!$B$7:$O$1835, 14, FALSE))</f>
        <v/>
      </c>
      <c r="P290" s="7" t="str">
        <f>IF(ISERROR(VLOOKUP(B290, Paste!$T$3:$T$1045, 1, FALSE)), "", VLOOKUP(B290, Paste!$T$3:$U$1045, 2, FALSE))</f>
        <v/>
      </c>
    </row>
    <row r="291" spans="1:16">
      <c r="A291" s="11" t="str">
        <f t="shared" si="8"/>
        <v>EDM</v>
      </c>
      <c r="B291" s="67" t="s">
        <v>729</v>
      </c>
      <c r="C291" s="11" t="str">
        <f>VLOOKUP($B291, Paste!$A$3:$H$933, 6, FALSE)</f>
        <v>LW</v>
      </c>
      <c r="D291" s="11" t="s">
        <v>941</v>
      </c>
      <c r="E291" s="11"/>
      <c r="F291" s="11" t="str">
        <f>VLOOKUP($B291, Paste!$A$3:$H$933, 8, FALSE)</f>
        <v>EDM</v>
      </c>
      <c r="G291" s="71">
        <f>VLOOKUP($B291, Paste!$A$3:$H$933, 2, FALSE)</f>
        <v>35</v>
      </c>
      <c r="H291" s="71">
        <f>VLOOKUP($B291, Paste!$A$3:$H$933, 3, FALSE)</f>
        <v>3.0001160690015181</v>
      </c>
      <c r="I291" s="71">
        <f t="shared" si="9"/>
        <v>5.1486860143318154</v>
      </c>
      <c r="J291" s="71">
        <f>VLOOKUP($B291, Paste!$A$3:$H$933, 4, FALSE)</f>
        <v>8.148802083333333</v>
      </c>
      <c r="K291" s="11">
        <f>VLOOKUP($B291, Paste!$AB$3:$AE$1033, 4, FALSE)</f>
        <v>39</v>
      </c>
      <c r="L291" s="11" t="str">
        <f>IF(ISERROR(VLOOKUP(B291, Paste!$N$3:$N$250, 1, FALSE)), "", VLOOKUP(B291, Paste!$N$3:$O$250, 2, FALSE))</f>
        <v/>
      </c>
      <c r="M291" s="27">
        <f>VLOOKUP($B291, Paste!$W$3:$Z$10064, IF($H$4="Cap Hit",3, IF($H$4="AAV", 4, 2)), FALSE)</f>
        <v>0.85</v>
      </c>
      <c r="N291" s="11" t="str">
        <f>IF(ISERROR(VLOOKUP(B291, Paste!$Q$3:$Q$245, 1, FALSE)), "", VLOOKUP(B291, Paste!$Q$3:$R$245, 2, FALSE))</f>
        <v/>
      </c>
      <c r="O291" s="18" t="str">
        <f>IF(VLOOKUP(B291, 'Points&amp;Potential'!$B$7:$O$1835, 14, FALSE)=0, "", VLOOKUP(B291, 'Points&amp;Potential'!$B$7:$O$1835, 14, FALSE))</f>
        <v/>
      </c>
      <c r="P291" s="7" t="str">
        <f>IF(ISERROR(VLOOKUP(B291, Paste!$T$3:$T$1045, 1, FALSE)), "", VLOOKUP(B291, Paste!$T$3:$U$1045, 2, FALSE))</f>
        <v/>
      </c>
    </row>
    <row r="292" spans="1:16">
      <c r="A292" s="11" t="str">
        <f t="shared" si="8"/>
        <v>EDM</v>
      </c>
      <c r="B292" s="67" t="s">
        <v>799</v>
      </c>
      <c r="C292" s="11" t="str">
        <f>VLOOKUP($B292, Paste!$A$3:$H$933, 6, FALSE)</f>
        <v>LD</v>
      </c>
      <c r="D292" s="11" t="s">
        <v>941</v>
      </c>
      <c r="E292" s="11"/>
      <c r="F292" s="11" t="str">
        <f>VLOOKUP($B292, Paste!$A$3:$H$933, 8, FALSE)</f>
        <v>EDM</v>
      </c>
      <c r="G292" s="71">
        <f>VLOOKUP($B292, Paste!$A$3:$H$933, 2, FALSE)</f>
        <v>19</v>
      </c>
      <c r="H292" s="71">
        <f>VLOOKUP($B292, Paste!$A$3:$H$933, 3, FALSE)</f>
        <v>0.15239583333333331</v>
      </c>
      <c r="I292" s="71">
        <f t="shared" si="9"/>
        <v>4.3561419715447158</v>
      </c>
      <c r="J292" s="71">
        <f>VLOOKUP($B292, Paste!$A$3:$H$933, 4, FALSE)</f>
        <v>4.5085378048780491</v>
      </c>
      <c r="K292" s="11">
        <f>VLOOKUP($B292, Paste!$AB$3:$AE$1033, 4, FALSE)</f>
        <v>25</v>
      </c>
      <c r="L292" s="11">
        <f>IF(ISERROR(VLOOKUP(B292, Paste!$N$3:$N$250, 1, FALSE)), "", VLOOKUP(B292, Paste!$N$3:$O$250, 2, FALSE))</f>
        <v>35</v>
      </c>
      <c r="M292" s="27">
        <f>VLOOKUP($B292, Paste!$W$3:$Z$10064, IF($H$4="Cap Hit",3, IF($H$4="AAV", 4, 2)), FALSE)</f>
        <v>0.85</v>
      </c>
      <c r="N292" s="11" t="str">
        <f>IF(ISERROR(VLOOKUP(B292, Paste!$Q$3:$Q$245, 1, FALSE)), "", VLOOKUP(B292, Paste!$Q$3:$R$245, 2, FALSE))</f>
        <v/>
      </c>
      <c r="O292" s="18" t="str">
        <f>IF(VLOOKUP(B292, 'Points&amp;Potential'!$B$7:$O$1835, 14, FALSE)=0, "", VLOOKUP(B292, 'Points&amp;Potential'!$B$7:$O$1835, 14, FALSE))</f>
        <v/>
      </c>
      <c r="P292" s="7" t="str">
        <f>IF(ISERROR(VLOOKUP(B292, Paste!$T$3:$T$1045, 1, FALSE)), "", VLOOKUP(B292, Paste!$T$3:$U$1045, 2, FALSE))</f>
        <v/>
      </c>
    </row>
    <row r="293" spans="1:16">
      <c r="A293" s="11" t="str">
        <f t="shared" si="8"/>
        <v>EDM</v>
      </c>
      <c r="B293" s="67" t="s">
        <v>889</v>
      </c>
      <c r="C293" s="11" t="str">
        <f>VLOOKUP($B293, Paste!$A$3:$H$933, 6, FALSE)</f>
        <v>LW</v>
      </c>
      <c r="D293" s="11" t="s">
        <v>941</v>
      </c>
      <c r="E293" s="11"/>
      <c r="F293" s="11" t="str">
        <f>VLOOKUP($B293, Paste!$A$3:$H$933, 8, FALSE)</f>
        <v>EDM</v>
      </c>
      <c r="G293" s="71">
        <f>VLOOKUP($B293, Paste!$A$3:$H$933, 2, FALSE)</f>
        <v>7</v>
      </c>
      <c r="H293" s="71">
        <f>VLOOKUP($B293, Paste!$A$3:$H$933, 3, FALSE)</f>
        <v>0.75496296296296284</v>
      </c>
      <c r="I293" s="71">
        <f t="shared" si="9"/>
        <v>0.82674537037037066</v>
      </c>
      <c r="J293" s="71">
        <f>VLOOKUP($B293, Paste!$A$3:$H$933, 4, FALSE)</f>
        <v>1.5817083333333335</v>
      </c>
      <c r="K293" s="11">
        <f>VLOOKUP($B293, Paste!$AB$3:$AE$1033, 4, FALSE)</f>
        <v>5</v>
      </c>
      <c r="L293" s="11" t="str">
        <f>IF(ISERROR(VLOOKUP(B293, Paste!$N$3:$N$250, 1, FALSE)), "", VLOOKUP(B293, Paste!$N$3:$O$250, 2, FALSE))</f>
        <v/>
      </c>
      <c r="M293" s="27">
        <f>VLOOKUP($B293, Paste!$W$3:$Z$10064, IF($H$4="Cap Hit",3, IF($H$4="AAV", 4, 2)), FALSE)</f>
        <v>0.82833299999999999</v>
      </c>
      <c r="N293" s="11" t="str">
        <f>IF(ISERROR(VLOOKUP(B293, Paste!$Q$3:$Q$245, 1, FALSE)), "", VLOOKUP(B293, Paste!$Q$3:$R$245, 2, FALSE))</f>
        <v/>
      </c>
      <c r="O293" s="18" t="str">
        <f>IF(VLOOKUP(B293, 'Points&amp;Potential'!$B$7:$O$1835, 14, FALSE)=0, "", VLOOKUP(B293, 'Points&amp;Potential'!$B$7:$O$1835, 14, FALSE))</f>
        <v/>
      </c>
      <c r="P293" s="7" t="str">
        <f>IF(ISERROR(VLOOKUP(B293, Paste!$T$3:$T$1045, 1, FALSE)), "", VLOOKUP(B293, Paste!$T$3:$U$1045, 2, FALSE))</f>
        <v>Y</v>
      </c>
    </row>
    <row r="294" spans="1:16">
      <c r="A294" s="11" t="str">
        <f t="shared" si="8"/>
        <v>EDM</v>
      </c>
      <c r="B294" s="67" t="s">
        <v>904</v>
      </c>
      <c r="C294" s="11" t="str">
        <f>VLOOKUP($B294, Paste!$A$3:$H$933, 6, FALSE)</f>
        <v>RW</v>
      </c>
      <c r="D294" s="11" t="s">
        <v>941</v>
      </c>
      <c r="E294" s="11"/>
      <c r="F294" s="11" t="str">
        <f>VLOOKUP($B294, Paste!$A$3:$H$933, 8, FALSE)</f>
        <v>EDM</v>
      </c>
      <c r="G294" s="71">
        <f>VLOOKUP($B294, Paste!$A$3:$H$933, 2, FALSE)</f>
        <v>5</v>
      </c>
      <c r="H294" s="71">
        <f>VLOOKUP($B294, Paste!$A$3:$H$933, 3, FALSE)</f>
        <v>0.69965277777777779</v>
      </c>
      <c r="I294" s="71">
        <f t="shared" si="9"/>
        <v>0.56701388888888882</v>
      </c>
      <c r="J294" s="71">
        <f>VLOOKUP($B294, Paste!$A$3:$H$933, 4, FALSE)</f>
        <v>1.2666666666666666</v>
      </c>
      <c r="K294" s="11">
        <f>VLOOKUP($B294, Paste!$AB$3:$AE$1033, 4, FALSE)</f>
        <v>4</v>
      </c>
      <c r="L294" s="11" t="str">
        <f>IF(ISERROR(VLOOKUP(B294, Paste!$N$3:$N$250, 1, FALSE)), "", VLOOKUP(B294, Paste!$N$3:$O$250, 2, FALSE))</f>
        <v/>
      </c>
      <c r="M294" s="27">
        <f>VLOOKUP($B294, Paste!$W$3:$Z$10064, IF($H$4="Cap Hit",3, IF($H$4="AAV", 4, 2)), FALSE)</f>
        <v>0.875</v>
      </c>
      <c r="N294" s="11"/>
      <c r="O294" s="18" t="str">
        <f>IF(VLOOKUP(B294, 'Points&amp;Potential'!$B$7:$O$1835, 14, FALSE)=0, "", VLOOKUP(B294, 'Points&amp;Potential'!$B$7:$O$1835, 14, FALSE))</f>
        <v/>
      </c>
      <c r="P294" s="7" t="str">
        <f>IF(ISERROR(VLOOKUP(B294, Paste!$T$3:$T$1045, 1, FALSE)), "", VLOOKUP(B294, Paste!$T$3:$U$1045, 2, FALSE))</f>
        <v>Y</v>
      </c>
    </row>
    <row r="295" spans="1:16">
      <c r="A295" s="11" t="str">
        <f t="shared" si="8"/>
        <v>EDM</v>
      </c>
      <c r="B295" s="67" t="s">
        <v>929</v>
      </c>
      <c r="C295" s="11" t="str">
        <f>VLOOKUP($B295, Paste!$A$3:$H$933, 6, FALSE)</f>
        <v>RD</v>
      </c>
      <c r="D295" s="11" t="s">
        <v>941</v>
      </c>
      <c r="E295" s="11"/>
      <c r="F295" s="11" t="str">
        <f>VLOOKUP($B295, Paste!$A$3:$H$933, 8, FALSE)</f>
        <v>EDM</v>
      </c>
      <c r="G295" s="71">
        <f>VLOOKUP($B295, Paste!$A$3:$H$933, 2, FALSE)</f>
        <v>6</v>
      </c>
      <c r="H295" s="71">
        <f>VLOOKUP($B295, Paste!$A$3:$H$933, 3, FALSE)</f>
        <v>0.17565977011494252</v>
      </c>
      <c r="I295" s="71">
        <f t="shared" si="9"/>
        <v>0.35138189655172414</v>
      </c>
      <c r="J295" s="71">
        <f>VLOOKUP($B295, Paste!$A$3:$H$933, 4, FALSE)</f>
        <v>0.52704166666666663</v>
      </c>
      <c r="K295" s="11">
        <f>VLOOKUP($B295, Paste!$AB$3:$AE$1033, 4, FALSE)</f>
        <v>4</v>
      </c>
      <c r="L295" s="11" t="str">
        <f>IF(ISERROR(VLOOKUP(B295, Paste!$N$3:$N$250, 1, FALSE)), "", VLOOKUP(B295, Paste!$N$3:$O$250, 2, FALSE))</f>
        <v/>
      </c>
      <c r="M295" s="27">
        <f>VLOOKUP($B295, Paste!$W$3:$Z$10064, IF($H$4="Cap Hit",3, IF($H$4="AAV", 4, 2)), FALSE)</f>
        <v>0.77500000000000002</v>
      </c>
      <c r="N295" s="11" t="str">
        <f>IF(ISERROR(VLOOKUP(B295, Paste!$Q$3:$Q$245, 1, FALSE)), "", VLOOKUP(B295, Paste!$Q$3:$R$245, 2, FALSE))</f>
        <v/>
      </c>
      <c r="O295" s="18" t="str">
        <f>IF(VLOOKUP(B295, 'Points&amp;Potential'!$B$7:$O$1835, 14, FALSE)=0, "", VLOOKUP(B295, 'Points&amp;Potential'!$B$7:$O$1835, 14, FALSE))</f>
        <v/>
      </c>
      <c r="P295" s="7" t="str">
        <f>IF(ISERROR(VLOOKUP(B295, Paste!$T$3:$T$1045, 1, FALSE)), "", VLOOKUP(B295, Paste!$T$3:$U$1045, 2, FALSE))</f>
        <v/>
      </c>
    </row>
    <row r="296" spans="1:16">
      <c r="A296" s="11" t="str">
        <f t="shared" si="8"/>
        <v>FLA</v>
      </c>
      <c r="B296" s="67" t="s">
        <v>66</v>
      </c>
      <c r="C296" s="11" t="str">
        <f>VLOOKUP($B296, Paste!$A$3:$H$933, 6, FALSE)</f>
        <v>RW</v>
      </c>
      <c r="D296" s="11" t="s">
        <v>941</v>
      </c>
      <c r="E296" s="11">
        <v>1</v>
      </c>
      <c r="F296" s="11" t="str">
        <f>VLOOKUP($B296, Paste!$A$3:$H$933, 8, FALSE)</f>
        <v>FLA</v>
      </c>
      <c r="G296" s="71">
        <f>VLOOKUP($B296, Paste!$A$3:$H$933, 2, FALSE)</f>
        <v>72</v>
      </c>
      <c r="H296" s="71">
        <f>VLOOKUP($B296, Paste!$A$3:$H$933, 3, FALSE)</f>
        <v>27.50054407957634</v>
      </c>
      <c r="I296" s="71">
        <f t="shared" si="9"/>
        <v>53.870931670423658</v>
      </c>
      <c r="J296" s="71">
        <f>VLOOKUP($B296, Paste!$A$3:$H$933, 4, FALSE)</f>
        <v>81.371475750000002</v>
      </c>
      <c r="K296" s="11">
        <f>VLOOKUP($B296, Paste!$AB$3:$AE$1033, 4, FALSE)</f>
        <v>209</v>
      </c>
      <c r="L296" s="11" t="str">
        <f>IF(ISERROR(VLOOKUP(B296, Paste!$N$3:$N$250, 1, FALSE)), "", VLOOKUP(B296, Paste!$N$3:$O$250, 2, FALSE))</f>
        <v/>
      </c>
      <c r="M296" s="27">
        <f>VLOOKUP($B296, Paste!$W$3:$Z$10064, IF($H$4="Cap Hit",3, IF($H$4="AAV", 4, 2)), FALSE)</f>
        <v>9.5</v>
      </c>
      <c r="N296" s="11" t="str">
        <f>IF(ISERROR(VLOOKUP(B296, Paste!$Q$3:$Q$245, 1, FALSE)), "", VLOOKUP(B296, Paste!$Q$3:$R$245, 2, FALSE))</f>
        <v>Y</v>
      </c>
      <c r="O296" s="18" t="str">
        <f>IF(VLOOKUP(B296, 'Points&amp;Potential'!$B$7:$O$1835, 14, FALSE)=0, "", VLOOKUP(B296, 'Points&amp;Potential'!$B$7:$O$1835, 14, FALSE))</f>
        <v/>
      </c>
      <c r="P296" s="7" t="str">
        <f>IF(ISERROR(VLOOKUP(B296, Paste!$T$3:$T$1045, 1, FALSE)), "", VLOOKUP(B296, Paste!$T$3:$U$1045, 2, FALSE))</f>
        <v/>
      </c>
    </row>
    <row r="297" spans="1:16">
      <c r="A297" s="11" t="str">
        <f t="shared" si="8"/>
        <v>FLA</v>
      </c>
      <c r="B297" s="67" t="s">
        <v>74</v>
      </c>
      <c r="C297" s="11" t="str">
        <f>VLOOKUP($B297, Paste!$A$3:$H$933, 6, FALSE)</f>
        <v>RW</v>
      </c>
      <c r="D297" s="11" t="s">
        <v>941</v>
      </c>
      <c r="E297" s="11">
        <v>1</v>
      </c>
      <c r="F297" s="11" t="str">
        <f>VLOOKUP($B297, Paste!$A$3:$H$933, 8, FALSE)</f>
        <v>FLA</v>
      </c>
      <c r="G297" s="71">
        <f>VLOOKUP($B297, Paste!$A$3:$H$933, 2, FALSE)</f>
        <v>77</v>
      </c>
      <c r="H297" s="71">
        <f>VLOOKUP($B297, Paste!$A$3:$H$933, 3, FALSE)</f>
        <v>41.272124660729297</v>
      </c>
      <c r="I297" s="71">
        <f t="shared" si="9"/>
        <v>37.199263526770714</v>
      </c>
      <c r="J297" s="71">
        <f>VLOOKUP($B297, Paste!$A$3:$H$933, 4, FALSE)</f>
        <v>78.471388187500011</v>
      </c>
      <c r="K297" s="11">
        <f>VLOOKUP($B297, Paste!$AB$3:$AE$1033, 4, FALSE)</f>
        <v>208</v>
      </c>
      <c r="L297" s="11" t="str">
        <f>IF(ISERROR(VLOOKUP(B297, Paste!$N$3:$N$250, 1, FALSE)), "", VLOOKUP(B297, Paste!$N$3:$O$250, 2, FALSE))</f>
        <v/>
      </c>
      <c r="M297" s="27">
        <f>VLOOKUP($B297, Paste!$W$3:$Z$10064, IF($H$4="Cap Hit",3, IF($H$4="AAV", 4, 2)), FALSE)</f>
        <v>8.625</v>
      </c>
      <c r="N297" s="11" t="str">
        <f>IF(ISERROR(VLOOKUP(B297, Paste!$Q$3:$Q$245, 1, FALSE)), "", VLOOKUP(B297, Paste!$Q$3:$R$245, 2, FALSE))</f>
        <v/>
      </c>
      <c r="O297" s="18" t="str">
        <f>IF(VLOOKUP(B297, 'Points&amp;Potential'!$B$7:$O$1835, 14, FALSE)=0, "", VLOOKUP(B297, 'Points&amp;Potential'!$B$7:$O$1835, 14, FALSE))</f>
        <v/>
      </c>
      <c r="P297" s="7" t="str">
        <f>IF(ISERROR(VLOOKUP(B297, Paste!$T$3:$T$1045, 1, FALSE)), "", VLOOKUP(B297, Paste!$T$3:$U$1045, 2, FALSE))</f>
        <v/>
      </c>
    </row>
    <row r="298" spans="1:16">
      <c r="A298" s="11" t="str">
        <f t="shared" si="8"/>
        <v>FLA</v>
      </c>
      <c r="B298" s="67" t="s">
        <v>77</v>
      </c>
      <c r="C298" s="11" t="str">
        <f>VLOOKUP($B298, Paste!$A$3:$H$933, 6, FALSE)</f>
        <v>C</v>
      </c>
      <c r="D298" s="11" t="s">
        <v>943</v>
      </c>
      <c r="E298" s="11">
        <v>1</v>
      </c>
      <c r="F298" s="11" t="str">
        <f>VLOOKUP($B298, Paste!$A$3:$H$933, 8, FALSE)</f>
        <v>FLA</v>
      </c>
      <c r="G298" s="71">
        <f>VLOOKUP($B298, Paste!$A$3:$H$933, 2, FALSE)</f>
        <v>75</v>
      </c>
      <c r="H298" s="71">
        <f>VLOOKUP($B298, Paste!$A$3:$H$933, 3, FALSE)</f>
        <v>23.25</v>
      </c>
      <c r="I298" s="71">
        <f t="shared" si="9"/>
        <v>54.705960937499995</v>
      </c>
      <c r="J298" s="71">
        <f>VLOOKUP($B298, Paste!$A$3:$H$933, 4, FALSE)</f>
        <v>77.955960937499995</v>
      </c>
      <c r="K298" s="11">
        <f>VLOOKUP($B298, Paste!$AB$3:$AE$1033, 4, FALSE)</f>
        <v>165</v>
      </c>
      <c r="L298" s="11" t="str">
        <f>IF(ISERROR(VLOOKUP(B298, Paste!$N$3:$N$250, 1, FALSE)), "", VLOOKUP(B298, Paste!$N$3:$O$250, 2, FALSE))</f>
        <v/>
      </c>
      <c r="M298" s="27">
        <f>VLOOKUP($B298, Paste!$W$3:$Z$10064, IF($H$4="Cap Hit",3, IF($H$4="AAV", 4, 2)), FALSE)</f>
        <v>10</v>
      </c>
      <c r="N298" s="11" t="str">
        <f>IF(ISERROR(VLOOKUP(B298, Paste!$Q$3:$Q$245, 1, FALSE)), "", VLOOKUP(B298, Paste!$Q$3:$R$245, 2, FALSE))</f>
        <v>Y</v>
      </c>
      <c r="O298" s="18" t="str">
        <f>IF(VLOOKUP(B298, 'Points&amp;Potential'!$B$7:$O$1835, 14, FALSE)=0, "", VLOOKUP(B298, 'Points&amp;Potential'!$B$7:$O$1835, 14, FALSE))</f>
        <v/>
      </c>
      <c r="P298" s="7" t="str">
        <f>IF(ISERROR(VLOOKUP(B298, Paste!$T$3:$T$1045, 1, FALSE)), "", VLOOKUP(B298, Paste!$T$3:$U$1045, 2, FALSE))</f>
        <v/>
      </c>
    </row>
    <row r="299" spans="1:16">
      <c r="A299" s="11" t="str">
        <f t="shared" si="8"/>
        <v>FLA</v>
      </c>
      <c r="B299" s="67" t="s">
        <v>86</v>
      </c>
      <c r="C299" s="11" t="str">
        <f>VLOOKUP($B299, Paste!$A$3:$H$933, 6, FALSE)</f>
        <v>LW</v>
      </c>
      <c r="D299" s="11" t="s">
        <v>941</v>
      </c>
      <c r="E299" s="11">
        <v>1</v>
      </c>
      <c r="F299" s="11" t="str">
        <f>VLOOKUP($B299, Paste!$A$3:$H$933, 8, FALSE)</f>
        <v>FLA</v>
      </c>
      <c r="G299" s="71">
        <f>VLOOKUP($B299, Paste!$A$3:$H$933, 2, FALSE)</f>
        <v>73</v>
      </c>
      <c r="H299" s="71">
        <f>VLOOKUP($B299, Paste!$A$3:$H$933, 3, FALSE)</f>
        <v>30.66</v>
      </c>
      <c r="I299" s="71">
        <f t="shared" si="9"/>
        <v>41.96554497916668</v>
      </c>
      <c r="J299" s="71">
        <f>VLOOKUP($B299, Paste!$A$3:$H$933, 4, FALSE)</f>
        <v>72.625544979166676</v>
      </c>
      <c r="K299" s="11">
        <f>VLOOKUP($B299, Paste!$AB$3:$AE$1033, 4, FALSE)</f>
        <v>263</v>
      </c>
      <c r="L299" s="11" t="str">
        <f>IF(ISERROR(VLOOKUP(B299, Paste!$N$3:$N$250, 1, FALSE)), "", VLOOKUP(B299, Paste!$N$3:$O$250, 2, FALSE))</f>
        <v/>
      </c>
      <c r="M299" s="27">
        <f>VLOOKUP($B299, Paste!$W$3:$Z$10064, IF($H$4="Cap Hit",3, IF($H$4="AAV", 4, 2)), FALSE)</f>
        <v>8.2057140000000004</v>
      </c>
      <c r="N299" s="11" t="str">
        <f>IF(ISERROR(VLOOKUP(B299, Paste!$Q$3:$Q$245, 1, FALSE)), "", VLOOKUP(B299, Paste!$Q$3:$R$245, 2, FALSE))</f>
        <v>Y</v>
      </c>
      <c r="O299" s="18" t="str">
        <f>IF(VLOOKUP(B299, 'Points&amp;Potential'!$B$7:$O$1835, 14, FALSE)=0, "", VLOOKUP(B299, 'Points&amp;Potential'!$B$7:$O$1835, 14, FALSE))</f>
        <v/>
      </c>
      <c r="P299" s="7" t="str">
        <f>IF(ISERROR(VLOOKUP(B299, Paste!$T$3:$T$1045, 1, FALSE)), "", VLOOKUP(B299, Paste!$T$3:$U$1045, 2, FALSE))</f>
        <v/>
      </c>
    </row>
    <row r="300" spans="1:16">
      <c r="A300" s="11" t="str">
        <f t="shared" si="8"/>
        <v>FLA</v>
      </c>
      <c r="B300" s="67" t="s">
        <v>132</v>
      </c>
      <c r="C300" s="11" t="str">
        <f>VLOOKUP($B300, Paste!$A$3:$H$933, 6, FALSE)</f>
        <v>RW</v>
      </c>
      <c r="D300" s="11" t="s">
        <v>941</v>
      </c>
      <c r="E300" s="11">
        <v>2</v>
      </c>
      <c r="F300" s="11" t="str">
        <f>VLOOKUP($B300, Paste!$A$3:$H$933, 8, FALSE)</f>
        <v>FLA</v>
      </c>
      <c r="G300" s="71">
        <f>VLOOKUP($B300, Paste!$A$3:$H$933, 2, FALSE)</f>
        <v>72</v>
      </c>
      <c r="H300" s="71">
        <f>VLOOKUP($B300, Paste!$A$3:$H$933, 3, FALSE)</f>
        <v>27.36</v>
      </c>
      <c r="I300" s="71">
        <f t="shared" si="9"/>
        <v>32.444952187499993</v>
      </c>
      <c r="J300" s="71">
        <f>VLOOKUP($B300, Paste!$A$3:$H$933, 4, FALSE)</f>
        <v>59.804952187499993</v>
      </c>
      <c r="K300" s="11">
        <f>VLOOKUP($B300, Paste!$AB$3:$AE$1033, 4, FALSE)</f>
        <v>180</v>
      </c>
      <c r="L300" s="11" t="str">
        <f>IF(ISERROR(VLOOKUP(B300, Paste!$N$3:$N$250, 1, FALSE)), "", VLOOKUP(B300, Paste!$N$3:$O$250, 2, FALSE))</f>
        <v/>
      </c>
      <c r="M300" s="27">
        <f>VLOOKUP($B300, Paste!$W$3:$Z$10064, IF($H$4="Cap Hit",3, IF($H$4="AAV", 4, 2)), FALSE)</f>
        <v>5.25</v>
      </c>
      <c r="N300" s="11" t="str">
        <f>IF(ISERROR(VLOOKUP(B300, Paste!$Q$3:$Q$245, 1, FALSE)), "", VLOOKUP(B300, Paste!$Q$3:$R$245, 2, FALSE))</f>
        <v>Y</v>
      </c>
      <c r="O300" s="18" t="str">
        <f>IF(VLOOKUP(B300, 'Points&amp;Potential'!$B$7:$O$1835, 14, FALSE)=0, "", VLOOKUP(B300, 'Points&amp;Potential'!$B$7:$O$1835, 14, FALSE))</f>
        <v/>
      </c>
      <c r="P300" s="7" t="str">
        <f>IF(ISERROR(VLOOKUP(B300, Paste!$T$3:$T$1045, 1, FALSE)), "", VLOOKUP(B300, Paste!$T$3:$U$1045, 2, FALSE))</f>
        <v/>
      </c>
    </row>
    <row r="301" spans="1:16">
      <c r="A301" s="11" t="str">
        <f t="shared" si="8"/>
        <v>FLA</v>
      </c>
      <c r="B301" s="67" t="s">
        <v>142</v>
      </c>
      <c r="C301" s="11" t="str">
        <f>VLOOKUP($B301, Paste!$A$3:$H$933, 6, FALSE)</f>
        <v>LW</v>
      </c>
      <c r="D301" s="11" t="s">
        <v>941</v>
      </c>
      <c r="E301" s="11">
        <v>2</v>
      </c>
      <c r="F301" s="11" t="str">
        <f>VLOOKUP($B301, Paste!$A$3:$H$933, 8, FALSE)</f>
        <v>FLA</v>
      </c>
      <c r="G301" s="71">
        <f>VLOOKUP($B301, Paste!$A$3:$H$933, 2, FALSE)</f>
        <v>80</v>
      </c>
      <c r="H301" s="71">
        <f>VLOOKUP($B301, Paste!$A$3:$H$933, 3, FALSE)</f>
        <v>25.996664789998043</v>
      </c>
      <c r="I301" s="71">
        <f t="shared" si="9"/>
        <v>32.890835210001967</v>
      </c>
      <c r="J301" s="71">
        <f>VLOOKUP($B301, Paste!$A$3:$H$933, 4, FALSE)</f>
        <v>58.88750000000001</v>
      </c>
      <c r="K301" s="11">
        <f>VLOOKUP($B301, Paste!$AB$3:$AE$1033, 4, FALSE)</f>
        <v>200</v>
      </c>
      <c r="L301" s="11" t="str">
        <f>IF(ISERROR(VLOOKUP(B301, Paste!$N$3:$N$250, 1, FALSE)), "", VLOOKUP(B301, Paste!$N$3:$O$250, 2, FALSE))</f>
        <v/>
      </c>
      <c r="M301" s="27">
        <f>VLOOKUP($B301, Paste!$W$3:$Z$10064, IF($H$4="Cap Hit",3, IF($H$4="AAV", 4, 2)), FALSE)</f>
        <v>7</v>
      </c>
      <c r="N301" s="11" t="str">
        <f>IF(ISERROR(VLOOKUP(B301, Paste!$Q$3:$Q$245, 1, FALSE)), "", VLOOKUP(B301, Paste!$Q$3:$R$245, 2, FALSE))</f>
        <v/>
      </c>
      <c r="O301" s="18" t="str">
        <f>IF(VLOOKUP(B301, 'Points&amp;Potential'!$B$7:$O$1835, 14, FALSE)=0, "", VLOOKUP(B301, 'Points&amp;Potential'!$B$7:$O$1835, 14, FALSE))</f>
        <v/>
      </c>
      <c r="P301" s="7" t="str">
        <f>IF(ISERROR(VLOOKUP(B301, Paste!$T$3:$T$1045, 1, FALSE)), "", VLOOKUP(B301, Paste!$T$3:$U$1045, 2, FALSE))</f>
        <v/>
      </c>
    </row>
    <row r="302" spans="1:16">
      <c r="A302" s="11" t="str">
        <f t="shared" si="8"/>
        <v>FLA</v>
      </c>
      <c r="B302" s="67" t="s">
        <v>161</v>
      </c>
      <c r="C302" s="11" t="str">
        <f>VLOOKUP($B302, Paste!$A$3:$H$933, 6, FALSE)</f>
        <v>C</v>
      </c>
      <c r="D302" s="11" t="s">
        <v>941</v>
      </c>
      <c r="E302" s="11">
        <v>2</v>
      </c>
      <c r="F302" s="11" t="str">
        <f>VLOOKUP($B302, Paste!$A$3:$H$933, 8, FALSE)</f>
        <v>FLA</v>
      </c>
      <c r="G302" s="71">
        <f>VLOOKUP($B302, Paste!$A$3:$H$933, 2, FALSE)</f>
        <v>75.666666666666671</v>
      </c>
      <c r="H302" s="71">
        <f>VLOOKUP($B302, Paste!$A$3:$H$933, 3, FALSE)</f>
        <v>24.637738676366936</v>
      </c>
      <c r="I302" s="71">
        <f t="shared" si="9"/>
        <v>31.601235455577495</v>
      </c>
      <c r="J302" s="71">
        <f>VLOOKUP($B302, Paste!$A$3:$H$933, 4, FALSE)</f>
        <v>56.238974131944431</v>
      </c>
      <c r="K302" s="11">
        <f>VLOOKUP($B302, Paste!$AB$3:$AE$1033, 4, FALSE)</f>
        <v>204</v>
      </c>
      <c r="L302" s="11" t="str">
        <f>IF(ISERROR(VLOOKUP(B302, Paste!$N$3:$N$250, 1, FALSE)), "", VLOOKUP(B302, Paste!$N$3:$O$250, 2, FALSE))</f>
        <v/>
      </c>
      <c r="M302" s="27">
        <f>VLOOKUP($B302, Paste!$W$3:$Z$10064, IF($H$4="Cap Hit",3, IF($H$4="AAV", 4, 2)), FALSE)</f>
        <v>8</v>
      </c>
      <c r="N302" s="11" t="str">
        <f>IF(ISERROR(VLOOKUP(B302, Paste!$Q$3:$Q$245, 1, FALSE)), "", VLOOKUP(B302, Paste!$Q$3:$R$245, 2, FALSE))</f>
        <v/>
      </c>
      <c r="O302" s="18" t="str">
        <f>IF(VLOOKUP(B302, 'Points&amp;Potential'!$B$7:$O$1835, 14, FALSE)=0, "", VLOOKUP(B302, 'Points&amp;Potential'!$B$7:$O$1835, 14, FALSE))</f>
        <v/>
      </c>
      <c r="P302" s="7" t="str">
        <f>IF(ISERROR(VLOOKUP(B302, Paste!$T$3:$T$1045, 1, FALSE)), "", VLOOKUP(B302, Paste!$T$3:$U$1045, 2, FALSE))</f>
        <v/>
      </c>
    </row>
    <row r="303" spans="1:16">
      <c r="A303" s="11" t="str">
        <f t="shared" si="8"/>
        <v>FLA</v>
      </c>
      <c r="B303" s="67" t="s">
        <v>187</v>
      </c>
      <c r="C303" s="11" t="str">
        <f>VLOOKUP($B303, Paste!$A$3:$H$933, 6, FALSE)</f>
        <v>C</v>
      </c>
      <c r="D303" s="11" t="s">
        <v>941</v>
      </c>
      <c r="E303" s="11">
        <v>2</v>
      </c>
      <c r="F303" s="11" t="str">
        <f>VLOOKUP($B303, Paste!$A$3:$H$933, 8, FALSE)</f>
        <v>FLA</v>
      </c>
      <c r="G303" s="71">
        <f>VLOOKUP($B303, Paste!$A$3:$H$933, 2, FALSE)</f>
        <v>75.666666666666671</v>
      </c>
      <c r="H303" s="71">
        <f>VLOOKUP($B303, Paste!$A$3:$H$933, 3, FALSE)</f>
        <v>18.916666666666668</v>
      </c>
      <c r="I303" s="71">
        <f t="shared" si="9"/>
        <v>33.312265763888888</v>
      </c>
      <c r="J303" s="71">
        <f>VLOOKUP($B303, Paste!$A$3:$H$933, 4, FALSE)</f>
        <v>52.228932430555552</v>
      </c>
      <c r="K303" s="11">
        <f>VLOOKUP($B303, Paste!$AB$3:$AE$1033, 4, FALSE)</f>
        <v>159</v>
      </c>
      <c r="L303" s="11" t="str">
        <f>IF(ISERROR(VLOOKUP(B303, Paste!$N$3:$N$250, 1, FALSE)), "", VLOOKUP(B303, Paste!$N$3:$O$250, 2, FALSE))</f>
        <v/>
      </c>
      <c r="M303" s="27">
        <f>VLOOKUP($B303, Paste!$W$3:$Z$10064, IF($H$4="Cap Hit",3, IF($H$4="AAV", 4, 2)), FALSE)</f>
        <v>5</v>
      </c>
      <c r="N303" s="11" t="str">
        <f>IF(ISERROR(VLOOKUP(B303, Paste!$Q$3:$Q$245, 1, FALSE)), "", VLOOKUP(B303, Paste!$Q$3:$R$245, 2, FALSE))</f>
        <v/>
      </c>
      <c r="O303" s="18" t="str">
        <f>IF(VLOOKUP(B303, 'Points&amp;Potential'!$B$7:$O$1835, 14, FALSE)=0, "", VLOOKUP(B303, 'Points&amp;Potential'!$B$7:$O$1835, 14, FALSE))</f>
        <v/>
      </c>
      <c r="P303" s="7" t="str">
        <f>IF(ISERROR(VLOOKUP(B303, Paste!$T$3:$T$1045, 1, FALSE)), "", VLOOKUP(B303, Paste!$T$3:$U$1045, 2, FALSE))</f>
        <v/>
      </c>
    </row>
    <row r="304" spans="1:16">
      <c r="A304" s="11" t="str">
        <f t="shared" si="8"/>
        <v>FLA</v>
      </c>
      <c r="B304" s="67" t="s">
        <v>312</v>
      </c>
      <c r="C304" s="11" t="str">
        <f>VLOOKUP($B304, Paste!$A$3:$H$933, 6, FALSE)</f>
        <v>RD</v>
      </c>
      <c r="D304" s="11" t="s">
        <v>943</v>
      </c>
      <c r="E304" s="11">
        <v>1</v>
      </c>
      <c r="F304" s="11" t="str">
        <f>VLOOKUP($B304, Paste!$A$3:$H$933, 8, FALSE)</f>
        <v>FLA</v>
      </c>
      <c r="G304" s="71">
        <f>VLOOKUP($B304, Paste!$A$3:$H$933, 2, FALSE)</f>
        <v>62.666666666666664</v>
      </c>
      <c r="H304" s="71">
        <f>VLOOKUP($B304, Paste!$A$3:$H$933, 3, FALSE)</f>
        <v>8.0047710070640647</v>
      </c>
      <c r="I304" s="71">
        <f t="shared" si="9"/>
        <v>27.371151392935936</v>
      </c>
      <c r="J304" s="71">
        <f>VLOOKUP($B304, Paste!$A$3:$H$933, 4, FALSE)</f>
        <v>35.3759224</v>
      </c>
      <c r="K304" s="11">
        <f>VLOOKUP($B304, Paste!$AB$3:$AE$1033, 4, FALSE)</f>
        <v>113</v>
      </c>
      <c r="L304" s="11">
        <f>IF(ISERROR(VLOOKUP(B304, Paste!$N$3:$N$250, 1, FALSE)), "", VLOOKUP(B304, Paste!$N$3:$O$250, 2, FALSE))</f>
        <v>60</v>
      </c>
      <c r="M304" s="27">
        <f>VLOOKUP($B304, Paste!$W$3:$Z$10064, IF($H$4="Cap Hit",3, IF($H$4="AAV", 4, 2)), FALSE)</f>
        <v>9.5</v>
      </c>
      <c r="N304" s="11" t="str">
        <f>IF(ISERROR(VLOOKUP(B304, Paste!$Q$3:$Q$245, 1, FALSE)), "", VLOOKUP(B304, Paste!$Q$3:$R$245, 2, FALSE))</f>
        <v>Y</v>
      </c>
      <c r="O304" s="18" t="str">
        <f>IF(VLOOKUP(B304, 'Points&amp;Potential'!$B$7:$O$1835, 14, FALSE)=0, "", VLOOKUP(B304, 'Points&amp;Potential'!$B$7:$O$1835, 14, FALSE))</f>
        <v/>
      </c>
      <c r="P304" s="7" t="str">
        <f>IF(ISERROR(VLOOKUP(B304, Paste!$T$3:$T$1045, 1, FALSE)), "", VLOOKUP(B304, Paste!$T$3:$U$1045, 2, FALSE))</f>
        <v/>
      </c>
    </row>
    <row r="305" spans="1:16">
      <c r="A305" s="11" t="str">
        <f t="shared" si="8"/>
        <v>FLA</v>
      </c>
      <c r="B305" s="67" t="s">
        <v>344</v>
      </c>
      <c r="C305" s="11" t="str">
        <f>VLOOKUP($B305, Paste!$A$3:$H$933, 6, FALSE)</f>
        <v>C</v>
      </c>
      <c r="D305" s="11" t="s">
        <v>943</v>
      </c>
      <c r="E305" s="11"/>
      <c r="F305" s="11" t="str">
        <f>VLOOKUP($B305, Paste!$A$3:$H$933, 8, FALSE)</f>
        <v>FLA</v>
      </c>
      <c r="G305" s="71">
        <f>VLOOKUP($B305, Paste!$A$3:$H$933, 2, FALSE)</f>
        <v>80.333333333333329</v>
      </c>
      <c r="H305" s="71">
        <f>VLOOKUP($B305, Paste!$A$3:$H$933, 3, FALSE)</f>
        <v>11.005190126027109</v>
      </c>
      <c r="I305" s="71">
        <f t="shared" si="9"/>
        <v>21.536395533695114</v>
      </c>
      <c r="J305" s="71">
        <f>VLOOKUP($B305, Paste!$A$3:$H$933, 4, FALSE)</f>
        <v>32.541585659722223</v>
      </c>
      <c r="K305" s="11">
        <f>VLOOKUP($B305, Paste!$AB$3:$AE$1033, 4, FALSE)</f>
        <v>112</v>
      </c>
      <c r="L305" s="11" t="str">
        <f>IF(ISERROR(VLOOKUP(B305, Paste!$N$3:$N$250, 1, FALSE)), "", VLOOKUP(B305, Paste!$N$3:$O$250, 2, FALSE))</f>
        <v/>
      </c>
      <c r="M305" s="27">
        <f>VLOOKUP($B305, Paste!$W$3:$Z$10064, IF($H$4="Cap Hit",3, IF($H$4="AAV", 4, 2)), FALSE)</f>
        <v>3</v>
      </c>
      <c r="N305" s="11" t="str">
        <f>IF(ISERROR(VLOOKUP(B305, Paste!$Q$3:$Q$245, 1, FALSE)), "", VLOOKUP(B305, Paste!$Q$3:$R$245, 2, FALSE))</f>
        <v/>
      </c>
      <c r="O305" s="18" t="str">
        <f>IF(VLOOKUP(B305, 'Points&amp;Potential'!$B$7:$O$1835, 14, FALSE)=0, "", VLOOKUP(B305, 'Points&amp;Potential'!$B$7:$O$1835, 14, FALSE))</f>
        <v/>
      </c>
      <c r="P305" s="7" t="str">
        <f>IF(ISERROR(VLOOKUP(B305, Paste!$T$3:$T$1045, 1, FALSE)), "", VLOOKUP(B305, Paste!$T$3:$U$1045, 2, FALSE))</f>
        <v/>
      </c>
    </row>
    <row r="306" spans="1:16">
      <c r="A306" s="11" t="str">
        <f t="shared" si="8"/>
        <v>FLA</v>
      </c>
      <c r="B306" s="67" t="s">
        <v>400</v>
      </c>
      <c r="C306" s="11" t="str">
        <f>VLOOKUP($B306, Paste!$A$3:$H$933, 6, FALSE)</f>
        <v>LD</v>
      </c>
      <c r="D306" s="11" t="s">
        <v>941</v>
      </c>
      <c r="E306" s="11"/>
      <c r="F306" s="11" t="str">
        <f>VLOOKUP($B306, Paste!$A$3:$H$933, 8, FALSE)</f>
        <v>FLA</v>
      </c>
      <c r="G306" s="71">
        <f>VLOOKUP($B306, Paste!$A$3:$H$933, 2, FALSE)</f>
        <v>81.666666666666671</v>
      </c>
      <c r="H306" s="71">
        <f>VLOOKUP($B306, Paste!$A$3:$H$933, 3, FALSE)</f>
        <v>6.8879545575781069</v>
      </c>
      <c r="I306" s="71">
        <f t="shared" si="9"/>
        <v>21.411687604458933</v>
      </c>
      <c r="J306" s="71">
        <f>VLOOKUP($B306, Paste!$A$3:$H$933, 4, FALSE)</f>
        <v>28.299642162037038</v>
      </c>
      <c r="K306" s="11">
        <f>VLOOKUP($B306, Paste!$AB$3:$AE$1033, 4, FALSE)</f>
        <v>131</v>
      </c>
      <c r="L306" s="11" t="str">
        <f>IF(ISERROR(VLOOKUP(B306, Paste!$N$3:$N$250, 1, FALSE)), "", VLOOKUP(B306, Paste!$N$3:$O$250, 2, FALSE))</f>
        <v/>
      </c>
      <c r="M306" s="27">
        <f>VLOOKUP($B306, Paste!$W$3:$Z$10064, IF($H$4="Cap Hit",3, IF($H$4="AAV", 4, 2)), FALSE)</f>
        <v>5.75</v>
      </c>
      <c r="N306" s="11" t="str">
        <f>IF(ISERROR(VLOOKUP(B306, Paste!$Q$3:$Q$245, 1, FALSE)), "", VLOOKUP(B306, Paste!$Q$3:$R$245, 2, FALSE))</f>
        <v/>
      </c>
      <c r="O306" s="18" t="str">
        <f>IF(VLOOKUP(B306, 'Points&amp;Potential'!$B$7:$O$1835, 14, FALSE)=0, "", VLOOKUP(B306, 'Points&amp;Potential'!$B$7:$O$1835, 14, FALSE))</f>
        <v/>
      </c>
      <c r="P306" s="7" t="str">
        <f>IF(ISERROR(VLOOKUP(B306, Paste!$T$3:$T$1045, 1, FALSE)), "", VLOOKUP(B306, Paste!$T$3:$U$1045, 2, FALSE))</f>
        <v/>
      </c>
    </row>
    <row r="307" spans="1:16">
      <c r="A307" s="11" t="str">
        <f t="shared" si="8"/>
        <v>FLA</v>
      </c>
      <c r="B307" s="67" t="s">
        <v>406</v>
      </c>
      <c r="C307" s="11" t="str">
        <f>VLOOKUP($B307, Paste!$A$3:$H$933, 6, FALSE)</f>
        <v>RD</v>
      </c>
      <c r="D307" s="11" t="s">
        <v>941</v>
      </c>
      <c r="E307" s="11">
        <v>2</v>
      </c>
      <c r="F307" s="11" t="str">
        <f>VLOOKUP($B307, Paste!$A$3:$H$933, 8, FALSE)</f>
        <v>FLA</v>
      </c>
      <c r="G307" s="71">
        <f>VLOOKUP($B307, Paste!$A$3:$H$933, 2, FALSE)</f>
        <v>67</v>
      </c>
      <c r="H307" s="71">
        <f>VLOOKUP($B307, Paste!$A$3:$H$933, 3, FALSE)</f>
        <v>4.0045472544062504</v>
      </c>
      <c r="I307" s="71">
        <f t="shared" si="9"/>
        <v>23.604794227538193</v>
      </c>
      <c r="J307" s="71">
        <f>VLOOKUP($B307, Paste!$A$3:$H$933, 4, FALSE)</f>
        <v>27.609341481944444</v>
      </c>
      <c r="K307" s="11">
        <f>VLOOKUP($B307, Paste!$AB$3:$AE$1033, 4, FALSE)</f>
        <v>94</v>
      </c>
      <c r="L307" s="11" t="str">
        <f>IF(ISERROR(VLOOKUP(B307, Paste!$N$3:$N$250, 1, FALSE)), "", VLOOKUP(B307, Paste!$N$3:$O$250, 2, FALSE))</f>
        <v/>
      </c>
      <c r="M307" s="27">
        <f>VLOOKUP($B307, Paste!$W$3:$Z$10064, IF($H$4="Cap Hit",3, IF($H$4="AAV", 4, 2)), FALSE)</f>
        <v>6.1</v>
      </c>
      <c r="N307" s="11" t="str">
        <f>IF(ISERROR(VLOOKUP(B307, Paste!$Q$3:$Q$245, 1, FALSE)), "", VLOOKUP(B307, Paste!$Q$3:$R$245, 2, FALSE))</f>
        <v>Y</v>
      </c>
      <c r="O307" s="18" t="str">
        <f>IF(VLOOKUP(B307, 'Points&amp;Potential'!$B$7:$O$1835, 14, FALSE)=0, "", VLOOKUP(B307, 'Points&amp;Potential'!$B$7:$O$1835, 14, FALSE))</f>
        <v/>
      </c>
      <c r="P307" s="7" t="str">
        <f>IF(ISERROR(VLOOKUP(B307, Paste!$T$3:$T$1045, 1, FALSE)), "", VLOOKUP(B307, Paste!$T$3:$U$1045, 2, FALSE))</f>
        <v/>
      </c>
    </row>
    <row r="308" spans="1:16">
      <c r="A308" s="11" t="str">
        <f t="shared" si="8"/>
        <v>FLA</v>
      </c>
      <c r="B308" s="67" t="s">
        <v>562</v>
      </c>
      <c r="C308" s="11" t="str">
        <f>VLOOKUP($B308, Paste!$A$3:$H$933, 6, FALSE)</f>
        <v>C</v>
      </c>
      <c r="D308" s="11" t="s">
        <v>941</v>
      </c>
      <c r="E308" s="11"/>
      <c r="F308" s="11" t="str">
        <f>VLOOKUP($B308, Paste!$A$3:$H$933, 8, FALSE)</f>
        <v>FLA</v>
      </c>
      <c r="G308" s="71">
        <f>VLOOKUP($B308, Paste!$A$3:$H$933, 2, FALSE)</f>
        <v>78.666666666666671</v>
      </c>
      <c r="H308" s="71">
        <f>VLOOKUP($B308, Paste!$A$3:$H$933, 3, FALSE)</f>
        <v>8.7130162121676946</v>
      </c>
      <c r="I308" s="71">
        <f t="shared" si="9"/>
        <v>7.6894557878323013</v>
      </c>
      <c r="J308" s="71">
        <f>VLOOKUP($B308, Paste!$A$3:$H$933, 4, FALSE)</f>
        <v>16.402471999999996</v>
      </c>
      <c r="K308" s="11">
        <f>VLOOKUP($B308, Paste!$AB$3:$AE$1033, 4, FALSE)</f>
        <v>79</v>
      </c>
      <c r="L308" s="11" t="str">
        <f>IF(ISERROR(VLOOKUP(B308, Paste!$N$3:$N$250, 1, FALSE)), "", VLOOKUP(B308, Paste!$N$3:$O$250, 2, FALSE))</f>
        <v/>
      </c>
      <c r="M308" s="27">
        <f>VLOOKUP($B308, Paste!$W$3:$Z$10064, IF($H$4="Cap Hit",3, IF($H$4="AAV", 4, 2)), FALSE)</f>
        <v>0.85</v>
      </c>
      <c r="N308" s="11" t="str">
        <f>IF(ISERROR(VLOOKUP(B308, Paste!$Q$3:$Q$245, 1, FALSE)), "", VLOOKUP(B308, Paste!$Q$3:$R$245, 2, FALSE))</f>
        <v/>
      </c>
      <c r="O308" s="18" t="str">
        <f>IF(VLOOKUP(B308, 'Points&amp;Potential'!$B$7:$O$1835, 14, FALSE)=0, "", VLOOKUP(B308, 'Points&amp;Potential'!$B$7:$O$1835, 14, FALSE))</f>
        <v/>
      </c>
      <c r="P308" s="7" t="str">
        <f>IF(ISERROR(VLOOKUP(B308, Paste!$T$3:$T$1045, 1, FALSE)), "", VLOOKUP(B308, Paste!$T$3:$U$1045, 2, FALSE))</f>
        <v/>
      </c>
    </row>
    <row r="309" spans="1:16">
      <c r="A309" s="11" t="str">
        <f t="shared" si="8"/>
        <v>FLA</v>
      </c>
      <c r="B309" s="67" t="s">
        <v>579</v>
      </c>
      <c r="C309" s="11" t="str">
        <f>VLOOKUP($B309, Paste!$A$3:$H$933, 6, FALSE)</f>
        <v>LD</v>
      </c>
      <c r="D309" s="11" t="s">
        <v>941</v>
      </c>
      <c r="E309" s="11"/>
      <c r="F309" s="11" t="str">
        <f>VLOOKUP($B309, Paste!$A$3:$H$933, 8, FALSE)</f>
        <v>FLA</v>
      </c>
      <c r="G309" s="71">
        <f>VLOOKUP($B309, Paste!$A$3:$H$933, 2, FALSE)</f>
        <v>65</v>
      </c>
      <c r="H309" s="71">
        <f>VLOOKUP($B309, Paste!$A$3:$H$933, 3, FALSE)</f>
        <v>1.4193158148750253</v>
      </c>
      <c r="I309" s="71">
        <f t="shared" si="9"/>
        <v>14.426871685124974</v>
      </c>
      <c r="J309" s="71">
        <f>VLOOKUP($B309, Paste!$A$3:$H$933, 4, FALSE)</f>
        <v>15.846187499999999</v>
      </c>
      <c r="K309" s="11">
        <f>VLOOKUP($B309, Paste!$AB$3:$AE$1033, 4, FALSE)</f>
        <v>59</v>
      </c>
      <c r="L309" s="11" t="str">
        <f>IF(ISERROR(VLOOKUP(B309, Paste!$N$3:$N$250, 1, FALSE)), "", VLOOKUP(B309, Paste!$N$3:$O$250, 2, FALSE))</f>
        <v/>
      </c>
      <c r="M309" s="27">
        <f>VLOOKUP($B309, Paste!$W$3:$Z$10064, IF($H$4="Cap Hit",3, IF($H$4="AAV", 4, 2)), FALSE)</f>
        <v>1.1499999999999999</v>
      </c>
      <c r="N309" s="11" t="str">
        <f>IF(ISERROR(VLOOKUP(B309, Paste!$Q$3:$Q$245, 1, FALSE)), "", VLOOKUP(B309, Paste!$Q$3:$R$245, 2, FALSE))</f>
        <v/>
      </c>
      <c r="O309" s="18" t="str">
        <f>IF(VLOOKUP(B309, 'Points&amp;Potential'!$B$7:$O$1835, 14, FALSE)=0, "", VLOOKUP(B309, 'Points&amp;Potential'!$B$7:$O$1835, 14, FALSE))</f>
        <v/>
      </c>
      <c r="P309" s="7" t="str">
        <f>IF(ISERROR(VLOOKUP(B309, Paste!$T$3:$T$1045, 1, FALSE)), "", VLOOKUP(B309, Paste!$T$3:$U$1045, 2, FALSE))</f>
        <v/>
      </c>
    </row>
    <row r="310" spans="1:16">
      <c r="A310" s="11" t="str">
        <f t="shared" si="8"/>
        <v>FLA</v>
      </c>
      <c r="B310" s="67" t="s">
        <v>598</v>
      </c>
      <c r="C310" s="11" t="str">
        <f>VLOOKUP($B310, Paste!$A$3:$H$933, 6, FALSE)</f>
        <v>LD</v>
      </c>
      <c r="D310" s="11" t="s">
        <v>941</v>
      </c>
      <c r="E310" s="11"/>
      <c r="F310" s="11" t="str">
        <f>VLOOKUP($B310, Paste!$A$3:$H$933, 8, FALSE)</f>
        <v>FLA</v>
      </c>
      <c r="G310" s="71">
        <f>VLOOKUP($B310, Paste!$A$3:$H$933, 2, FALSE)</f>
        <v>64</v>
      </c>
      <c r="H310" s="71">
        <f>VLOOKUP($B310, Paste!$A$3:$H$933, 3, FALSE)</f>
        <v>4.0602389954029929</v>
      </c>
      <c r="I310" s="71">
        <f t="shared" si="9"/>
        <v>10.75434260459701</v>
      </c>
      <c r="J310" s="71">
        <f>VLOOKUP($B310, Paste!$A$3:$H$933, 4, FALSE)</f>
        <v>14.814581600000004</v>
      </c>
      <c r="K310" s="11">
        <f>VLOOKUP($B310, Paste!$AB$3:$AE$1033, 4, FALSE)</f>
        <v>83</v>
      </c>
      <c r="L310" s="11" t="str">
        <f>IF(ISERROR(VLOOKUP(B310, Paste!$N$3:$N$250, 1, FALSE)), "", VLOOKUP(B310, Paste!$N$3:$O$250, 2, FALSE))</f>
        <v/>
      </c>
      <c r="M310" s="27">
        <f>VLOOKUP($B310, Paste!$W$3:$Z$10064, IF($H$4="Cap Hit",3, IF($H$4="AAV", 4, 2)), FALSE)</f>
        <v>0.875</v>
      </c>
      <c r="N310" s="11" t="str">
        <f>IF(ISERROR(VLOOKUP(B310, Paste!$Q$3:$Q$245, 1, FALSE)), "", VLOOKUP(B310, Paste!$Q$3:$R$245, 2, FALSE))</f>
        <v/>
      </c>
      <c r="O310" s="18" t="str">
        <f>IF(VLOOKUP(B310, 'Points&amp;Potential'!$B$7:$O$1835, 14, FALSE)=0, "", VLOOKUP(B310, 'Points&amp;Potential'!$B$7:$O$1835, 14, FALSE))</f>
        <v/>
      </c>
      <c r="P310" s="7" t="str">
        <f>IF(ISERROR(VLOOKUP(B310, Paste!$T$3:$T$1045, 1, FALSE)), "", VLOOKUP(B310, Paste!$T$3:$U$1045, 2, FALSE))</f>
        <v/>
      </c>
    </row>
    <row r="311" spans="1:16">
      <c r="A311" s="11" t="str">
        <f t="shared" si="8"/>
        <v>FLA</v>
      </c>
      <c r="B311" s="67" t="s">
        <v>606</v>
      </c>
      <c r="C311" s="11" t="str">
        <f>VLOOKUP($B311, Paste!$A$3:$H$933, 6, FALSE)</f>
        <v>LD</v>
      </c>
      <c r="D311" s="11" t="s">
        <v>941</v>
      </c>
      <c r="E311" s="11"/>
      <c r="F311" s="11" t="str">
        <f>VLOOKUP($B311, Paste!$A$3:$H$933, 8, FALSE)</f>
        <v>FLA</v>
      </c>
      <c r="G311" s="71">
        <f>VLOOKUP($B311, Paste!$A$3:$H$933, 2, FALSE)</f>
        <v>77.333333333333329</v>
      </c>
      <c r="H311" s="71">
        <f>VLOOKUP($B311, Paste!$A$3:$H$933, 3, FALSE)</f>
        <v>3.9552785083095676</v>
      </c>
      <c r="I311" s="71">
        <f t="shared" si="9"/>
        <v>10.38329988724599</v>
      </c>
      <c r="J311" s="71">
        <f>VLOOKUP($B311, Paste!$A$3:$H$933, 4, FALSE)</f>
        <v>14.338578395555556</v>
      </c>
      <c r="K311" s="11">
        <f>VLOOKUP($B311, Paste!$AB$3:$AE$1033, 4, FALSE)</f>
        <v>93</v>
      </c>
      <c r="L311" s="11" t="str">
        <f>IF(ISERROR(VLOOKUP(B311, Paste!$N$3:$N$250, 1, FALSE)), "", VLOOKUP(B311, Paste!$N$3:$O$250, 2, FALSE))</f>
        <v/>
      </c>
      <c r="M311" s="27">
        <f>VLOOKUP($B311, Paste!$W$3:$Z$10064, IF($H$4="Cap Hit",3, IF($H$4="AAV", 4, 2)), FALSE)</f>
        <v>5</v>
      </c>
      <c r="N311" s="11" t="str">
        <f>IF(ISERROR(VLOOKUP(B311, Paste!$Q$3:$Q$245, 1, FALSE)), "", VLOOKUP(B311, Paste!$Q$3:$R$245, 2, FALSE))</f>
        <v/>
      </c>
      <c r="O311" s="18" t="str">
        <f>IF(VLOOKUP(B311, 'Points&amp;Potential'!$B$7:$O$1835, 14, FALSE)=0, "", VLOOKUP(B311, 'Points&amp;Potential'!$B$7:$O$1835, 14, FALSE))</f>
        <v/>
      </c>
      <c r="P311" s="7" t="str">
        <f>IF(ISERROR(VLOOKUP(B311, Paste!$T$3:$T$1045, 1, FALSE)), "", VLOOKUP(B311, Paste!$T$3:$U$1045, 2, FALSE))</f>
        <v/>
      </c>
    </row>
    <row r="312" spans="1:16">
      <c r="A312" s="11" t="str">
        <f t="shared" si="8"/>
        <v>FLA</v>
      </c>
      <c r="B312" s="67" t="s">
        <v>640</v>
      </c>
      <c r="C312" s="11" t="str">
        <f>VLOOKUP($B312, Paste!$A$3:$H$933, 6, FALSE)</f>
        <v>C</v>
      </c>
      <c r="D312" s="11" t="s">
        <v>941</v>
      </c>
      <c r="E312" s="11"/>
      <c r="F312" s="11" t="str">
        <f>VLOOKUP($B312, Paste!$A$3:$H$933, 8, FALSE)</f>
        <v>FLA</v>
      </c>
      <c r="G312" s="71">
        <f>VLOOKUP($B312, Paste!$A$3:$H$933, 2, FALSE)</f>
        <v>54</v>
      </c>
      <c r="H312" s="71">
        <f>VLOOKUP($B312, Paste!$A$3:$H$933, 3, FALSE)</f>
        <v>7.0200000000000005</v>
      </c>
      <c r="I312" s="71">
        <f t="shared" si="9"/>
        <v>5.7138750000000007</v>
      </c>
      <c r="J312" s="71">
        <f>VLOOKUP($B312, Paste!$A$3:$H$933, 4, FALSE)</f>
        <v>12.733875000000001</v>
      </c>
      <c r="K312" s="11">
        <f>VLOOKUP($B312, Paste!$AB$3:$AE$1033, 4, FALSE)</f>
        <v>43</v>
      </c>
      <c r="L312" s="11" t="str">
        <f>IF(ISERROR(VLOOKUP(B312, Paste!$N$3:$N$250, 1, FALSE)), "", VLOOKUP(B312, Paste!$N$3:$O$250, 2, FALSE))</f>
        <v/>
      </c>
      <c r="M312" s="27">
        <f>VLOOKUP($B312, Paste!$W$3:$Z$10064, IF($H$4="Cap Hit",3, IF($H$4="AAV", 4, 2)), FALSE)</f>
        <v>0.875</v>
      </c>
      <c r="N312" s="11" t="str">
        <f>IF(ISERROR(VLOOKUP(B312, Paste!$Q$3:$Q$245, 1, FALSE)), "", VLOOKUP(B312, Paste!$Q$3:$R$245, 2, FALSE))</f>
        <v/>
      </c>
      <c r="O312" s="18" t="str">
        <f>IF(VLOOKUP(B312, 'Points&amp;Potential'!$B$7:$O$1835, 14, FALSE)=0, "", VLOOKUP(B312, 'Points&amp;Potential'!$B$7:$O$1835, 14, FALSE))</f>
        <v/>
      </c>
      <c r="P312" s="7" t="str">
        <f>IF(ISERROR(VLOOKUP(B312, Paste!$T$3:$T$1045, 1, FALSE)), "", VLOOKUP(B312, Paste!$T$3:$U$1045, 2, FALSE))</f>
        <v/>
      </c>
    </row>
    <row r="313" spans="1:16">
      <c r="A313" s="11" t="str">
        <f t="shared" si="8"/>
        <v>FLA</v>
      </c>
      <c r="B313" s="67" t="s">
        <v>651</v>
      </c>
      <c r="C313" s="11" t="str">
        <f>VLOOKUP($B313, Paste!$A$3:$H$933, 6, FALSE)</f>
        <v>RD</v>
      </c>
      <c r="D313" s="11" t="s">
        <v>941</v>
      </c>
      <c r="E313" s="11"/>
      <c r="F313" s="11" t="str">
        <f>VLOOKUP($B313, Paste!$A$3:$H$933, 8, FALSE)</f>
        <v>FLA</v>
      </c>
      <c r="G313" s="71">
        <f>VLOOKUP($B313, Paste!$A$3:$H$933, 2, FALSE)</f>
        <v>69.666666666666671</v>
      </c>
      <c r="H313" s="71">
        <f>VLOOKUP($B313, Paste!$A$3:$H$933, 3, FALSE)</f>
        <v>2.9712142120038401</v>
      </c>
      <c r="I313" s="71">
        <f t="shared" si="9"/>
        <v>9.2053043088294952</v>
      </c>
      <c r="J313" s="71">
        <f>VLOOKUP($B313, Paste!$A$3:$H$933, 4, FALSE)</f>
        <v>12.176518520833335</v>
      </c>
      <c r="K313" s="11">
        <f>VLOOKUP($B313, Paste!$AB$3:$AE$1033, 4, FALSE)</f>
        <v>77</v>
      </c>
      <c r="L313" s="11" t="str">
        <f>IF(ISERROR(VLOOKUP(B313, Paste!$N$3:$N$250, 1, FALSE)), "", VLOOKUP(B313, Paste!$N$3:$O$250, 2, FALSE))</f>
        <v/>
      </c>
      <c r="M313" s="27">
        <f>VLOOKUP($B313, Paste!$W$3:$Z$10064, IF($H$4="Cap Hit",3, IF($H$4="AAV", 4, 2)), FALSE)</f>
        <v>1.5</v>
      </c>
      <c r="N313" s="11" t="str">
        <f>IF(ISERROR(VLOOKUP(B313, Paste!$Q$3:$Q$245, 1, FALSE)), "", VLOOKUP(B313, Paste!$Q$3:$R$245, 2, FALSE))</f>
        <v>Y</v>
      </c>
      <c r="O313" s="18" t="str">
        <f>IF(VLOOKUP(B313, 'Points&amp;Potential'!$B$7:$O$1835, 14, FALSE)=0, "", VLOOKUP(B313, 'Points&amp;Potential'!$B$7:$O$1835, 14, FALSE))</f>
        <v/>
      </c>
      <c r="P313" s="7" t="str">
        <f>IF(ISERROR(VLOOKUP(B313, Paste!$T$3:$T$1045, 1, FALSE)), "", VLOOKUP(B313, Paste!$T$3:$U$1045, 2, FALSE))</f>
        <v/>
      </c>
    </row>
    <row r="314" spans="1:16">
      <c r="A314" s="11" t="str">
        <f t="shared" si="8"/>
        <v>FLA</v>
      </c>
      <c r="B314" s="67" t="s">
        <v>713</v>
      </c>
      <c r="C314" s="11" t="str">
        <f>VLOOKUP($B314, Paste!$A$3:$H$933, 6, FALSE)</f>
        <v>LD</v>
      </c>
      <c r="D314" s="11" t="s">
        <v>941</v>
      </c>
      <c r="E314" s="11"/>
      <c r="F314" s="11" t="str">
        <f>VLOOKUP($B314, Paste!$A$3:$H$933, 8, FALSE)</f>
        <v>FLA</v>
      </c>
      <c r="G314" s="71">
        <f>VLOOKUP($B314, Paste!$A$3:$H$933, 2, FALSE)</f>
        <v>50</v>
      </c>
      <c r="H314" s="71">
        <f>VLOOKUP($B314, Paste!$A$3:$H$933, 3, FALSE)</f>
        <v>0.80208333333333326</v>
      </c>
      <c r="I314" s="71">
        <f t="shared" si="9"/>
        <v>8.3737500000000011</v>
      </c>
      <c r="J314" s="71">
        <f>VLOOKUP($B314, Paste!$A$3:$H$933, 4, FALSE)</f>
        <v>9.1758333333333351</v>
      </c>
      <c r="K314" s="11">
        <f>VLOOKUP($B314, Paste!$AB$3:$AE$1033, 4, FALSE)</f>
        <v>45</v>
      </c>
      <c r="L314" s="11" t="str">
        <f>IF(ISERROR(VLOOKUP(B314, Paste!$N$3:$N$250, 1, FALSE)), "", VLOOKUP(B314, Paste!$N$3:$O$250, 2, FALSE))</f>
        <v/>
      </c>
      <c r="M314" s="27">
        <f>VLOOKUP($B314, Paste!$W$3:$Z$10064, IF($H$4="Cap Hit",3, IF($H$4="AAV", 4, 2)), FALSE)</f>
        <v>0.85</v>
      </c>
      <c r="N314" s="11" t="str">
        <f>IF(ISERROR(VLOOKUP(B314, Paste!$Q$3:$Q$245, 1, FALSE)), "", VLOOKUP(B314, Paste!$Q$3:$R$245, 2, FALSE))</f>
        <v/>
      </c>
      <c r="O314" s="18" t="str">
        <f>IF(VLOOKUP(B314, 'Points&amp;Potential'!$B$7:$O$1835, 14, FALSE)=0, "", VLOOKUP(B314, 'Points&amp;Potential'!$B$7:$O$1835, 14, FALSE))</f>
        <v/>
      </c>
      <c r="P314" s="7" t="str">
        <f>IF(ISERROR(VLOOKUP(B314, Paste!$T$3:$T$1045, 1, FALSE)), "", VLOOKUP(B314, Paste!$T$3:$U$1045, 2, FALSE))</f>
        <v/>
      </c>
    </row>
    <row r="315" spans="1:16">
      <c r="A315" s="11" t="str">
        <f t="shared" si="8"/>
        <v>FLA</v>
      </c>
      <c r="B315" s="67" t="s">
        <v>720</v>
      </c>
      <c r="C315" s="11" t="str">
        <f>VLOOKUP($B315, Paste!$A$3:$H$933, 6, FALSE)</f>
        <v>LW</v>
      </c>
      <c r="D315" s="11" t="s">
        <v>941</v>
      </c>
      <c r="E315" s="11"/>
      <c r="F315" s="11" t="str">
        <f>VLOOKUP($B315, Paste!$A$3:$H$933, 8, FALSE)</f>
        <v>FLA</v>
      </c>
      <c r="G315" s="71">
        <f>VLOOKUP($B315, Paste!$A$3:$H$933, 2, FALSE)</f>
        <v>42</v>
      </c>
      <c r="H315" s="71">
        <f>VLOOKUP($B315, Paste!$A$3:$H$933, 3, FALSE)</f>
        <v>1.9621409331112618</v>
      </c>
      <c r="I315" s="71">
        <f t="shared" si="9"/>
        <v>6.9335640668887395</v>
      </c>
      <c r="J315" s="71">
        <f>VLOOKUP($B315, Paste!$A$3:$H$933, 4, FALSE)</f>
        <v>8.8957050000000013</v>
      </c>
      <c r="K315" s="11">
        <f>VLOOKUP($B315, Paste!$AB$3:$AE$1033, 4, FALSE)</f>
        <v>38</v>
      </c>
      <c r="L315" s="11" t="str">
        <f>IF(ISERROR(VLOOKUP(B315, Paste!$N$3:$N$250, 1, FALSE)), "", VLOOKUP(B315, Paste!$N$3:$O$250, 2, FALSE))</f>
        <v/>
      </c>
      <c r="M315" s="27">
        <f>VLOOKUP($B315, Paste!$W$3:$Z$10064, IF($H$4="Cap Hit",3, IF($H$4="AAV", 4, 2)), FALSE)</f>
        <v>0.90500000000000003</v>
      </c>
      <c r="N315" s="11" t="str">
        <f>IF(ISERROR(VLOOKUP(B315, Paste!$Q$3:$Q$245, 1, FALSE)), "", VLOOKUP(B315, Paste!$Q$3:$R$245, 2, FALSE))</f>
        <v/>
      </c>
      <c r="O315" s="18" t="str">
        <f>IF(VLOOKUP(B315, 'Points&amp;Potential'!$B$7:$O$1835, 14, FALSE)=0, "", VLOOKUP(B315, 'Points&amp;Potential'!$B$7:$O$1835, 14, FALSE))</f>
        <v/>
      </c>
      <c r="P315" s="7" t="str">
        <f>IF(ISERROR(VLOOKUP(B315, Paste!$T$3:$T$1045, 1, FALSE)), "", VLOOKUP(B315, Paste!$T$3:$U$1045, 2, FALSE))</f>
        <v/>
      </c>
    </row>
    <row r="316" spans="1:16">
      <c r="A316" s="11" t="str">
        <f t="shared" si="8"/>
        <v>FLA</v>
      </c>
      <c r="B316" s="67" t="s">
        <v>721</v>
      </c>
      <c r="C316" s="11" t="str">
        <f>VLOOKUP($B316, Paste!$A$3:$H$933, 6, FALSE)</f>
        <v>RW</v>
      </c>
      <c r="D316" s="11" t="s">
        <v>941</v>
      </c>
      <c r="E316" s="11"/>
      <c r="F316" s="11" t="str">
        <f>VLOOKUP($B316, Paste!$A$3:$H$933, 8, FALSE)</f>
        <v>FLA</v>
      </c>
      <c r="G316" s="71">
        <f>VLOOKUP($B316, Paste!$A$3:$H$933, 2, FALSE)</f>
        <v>71</v>
      </c>
      <c r="H316" s="71">
        <f>VLOOKUP($B316, Paste!$A$3:$H$933, 3, FALSE)</f>
        <v>4.5520039957295131</v>
      </c>
      <c r="I316" s="71">
        <f t="shared" si="9"/>
        <v>4.2024158167704906</v>
      </c>
      <c r="J316" s="71">
        <f>VLOOKUP($B316, Paste!$A$3:$H$933, 4, FALSE)</f>
        <v>8.7544198125000037</v>
      </c>
      <c r="K316" s="11">
        <f>VLOOKUP($B316, Paste!$AB$3:$AE$1033, 4, FALSE)</f>
        <v>43</v>
      </c>
      <c r="L316" s="11" t="str">
        <f>IF(ISERROR(VLOOKUP(B316, Paste!$N$3:$N$250, 1, FALSE)), "", VLOOKUP(B316, Paste!$N$3:$O$250, 2, FALSE))</f>
        <v/>
      </c>
      <c r="M316" s="27">
        <f>VLOOKUP($B316, Paste!$W$3:$Z$10064, IF($H$4="Cap Hit",3, IF($H$4="AAV", 4, 2)), FALSE)</f>
        <v>2.4</v>
      </c>
      <c r="N316" s="11" t="str">
        <f>IF(ISERROR(VLOOKUP(B316, Paste!$Q$3:$Q$245, 1, FALSE)), "", VLOOKUP(B316, Paste!$Q$3:$R$245, 2, FALSE))</f>
        <v>Y</v>
      </c>
      <c r="O316" s="18" t="str">
        <f>IF(VLOOKUP(B316, 'Points&amp;Potential'!$B$7:$O$1835, 14, FALSE)=0, "", VLOOKUP(B316, 'Points&amp;Potential'!$B$7:$O$1835, 14, FALSE))</f>
        <v/>
      </c>
      <c r="P316" s="7" t="str">
        <f>IF(ISERROR(VLOOKUP(B316, Paste!$T$3:$T$1045, 1, FALSE)), "", VLOOKUP(B316, Paste!$T$3:$U$1045, 2, FALSE))</f>
        <v/>
      </c>
    </row>
    <row r="317" spans="1:16">
      <c r="A317" s="11" t="str">
        <f t="shared" si="8"/>
        <v>FLA</v>
      </c>
      <c r="B317" s="67" t="s">
        <v>749</v>
      </c>
      <c r="C317" s="11" t="str">
        <f>VLOOKUP($B317, Paste!$A$3:$H$933, 6, FALSE)</f>
        <v>LW</v>
      </c>
      <c r="D317" s="11" t="s">
        <v>941</v>
      </c>
      <c r="E317" s="11"/>
      <c r="F317" s="11" t="str">
        <f>VLOOKUP($B317, Paste!$A$3:$H$933, 8, FALSE)</f>
        <v>FLA</v>
      </c>
      <c r="G317" s="71">
        <f>VLOOKUP($B317, Paste!$A$3:$H$933, 2, FALSE)</f>
        <v>37</v>
      </c>
      <c r="H317" s="71">
        <f>VLOOKUP($B317, Paste!$A$3:$H$933, 3, FALSE)</f>
        <v>3.8717293958000401</v>
      </c>
      <c r="I317" s="71">
        <f t="shared" si="9"/>
        <v>3.27426560419996</v>
      </c>
      <c r="J317" s="71">
        <f>VLOOKUP($B317, Paste!$A$3:$H$933, 4, FALSE)</f>
        <v>7.1459950000000001</v>
      </c>
      <c r="K317" s="11">
        <f>VLOOKUP($B317, Paste!$AB$3:$AE$1033, 4, FALSE)</f>
        <v>30</v>
      </c>
      <c r="L317" s="11" t="str">
        <f>IF(ISERROR(VLOOKUP(B317, Paste!$N$3:$N$250, 1, FALSE)), "", VLOOKUP(B317, Paste!$N$3:$O$250, 2, FALSE))</f>
        <v/>
      </c>
      <c r="M317" s="27">
        <f>VLOOKUP($B317, Paste!$W$3:$Z$10064, IF($H$4="Cap Hit",3, IF($H$4="AAV", 4, 2)), FALSE)</f>
        <v>0.8125</v>
      </c>
      <c r="N317" s="11" t="str">
        <f>IF(ISERROR(VLOOKUP(B317, Paste!$Q$3:$Q$245, 1, FALSE)), "", VLOOKUP(B317, Paste!$Q$3:$R$245, 2, FALSE))</f>
        <v/>
      </c>
      <c r="O317" s="18" t="str">
        <f>IF(VLOOKUP(B317, 'Points&amp;Potential'!$B$7:$O$1835, 14, FALSE)=0, "", VLOOKUP(B317, 'Points&amp;Potential'!$B$7:$O$1835, 14, FALSE))</f>
        <v/>
      </c>
      <c r="P317" s="7" t="str">
        <f>IF(ISERROR(VLOOKUP(B317, Paste!$T$3:$T$1045, 1, FALSE)), "", VLOOKUP(B317, Paste!$T$3:$U$1045, 2, FALSE))</f>
        <v/>
      </c>
    </row>
    <row r="318" spans="1:16">
      <c r="A318" s="11" t="str">
        <f t="shared" si="8"/>
        <v>FLA</v>
      </c>
      <c r="B318" s="67" t="s">
        <v>754</v>
      </c>
      <c r="C318" s="11" t="str">
        <f>VLOOKUP($B318, Paste!$A$3:$H$933, 6, FALSE)</f>
        <v>C</v>
      </c>
      <c r="D318" s="11" t="s">
        <v>941</v>
      </c>
      <c r="E318" s="11"/>
      <c r="F318" s="11" t="str">
        <f>VLOOKUP($B318, Paste!$A$3:$H$933, 8, FALSE)</f>
        <v>FLA</v>
      </c>
      <c r="G318" s="71">
        <f>VLOOKUP($B318, Paste!$A$3:$H$933, 2, FALSE)</f>
        <v>38</v>
      </c>
      <c r="H318" s="71">
        <f>VLOOKUP($B318, Paste!$A$3:$H$933, 3, FALSE)</f>
        <v>3.5414009164009164</v>
      </c>
      <c r="I318" s="71">
        <f t="shared" si="9"/>
        <v>3.2801302919324167</v>
      </c>
      <c r="J318" s="71">
        <f>VLOOKUP($B318, Paste!$A$3:$H$933, 4, FALSE)</f>
        <v>6.821531208333333</v>
      </c>
      <c r="K318" s="11">
        <f>VLOOKUP($B318, Paste!$AB$3:$AE$1033, 4, FALSE)</f>
        <v>38</v>
      </c>
      <c r="L318" s="11">
        <f>IF(ISERROR(VLOOKUP(B318, Paste!$N$3:$N$250, 1, FALSE)), "", VLOOKUP(B318, Paste!$N$3:$O$250, 2, FALSE))</f>
        <v>35</v>
      </c>
      <c r="M318" s="27">
        <f>VLOOKUP($B318, Paste!$W$3:$Z$10064, IF($H$4="Cap Hit",3, IF($H$4="AAV", 4, 2)), FALSE)</f>
        <v>0.85</v>
      </c>
      <c r="N318" s="11" t="str">
        <f>IF(ISERROR(VLOOKUP(B318, Paste!$Q$3:$Q$245, 1, FALSE)), "", VLOOKUP(B318, Paste!$Q$3:$R$245, 2, FALSE))</f>
        <v/>
      </c>
      <c r="O318" s="18" t="str">
        <f>IF(VLOOKUP(B318, 'Points&amp;Potential'!$B$7:$O$1835, 14, FALSE)=0, "", VLOOKUP(B318, 'Points&amp;Potential'!$B$7:$O$1835, 14, FALSE))</f>
        <v/>
      </c>
      <c r="P318" s="7" t="str">
        <f>IF(ISERROR(VLOOKUP(B318, Paste!$T$3:$T$1045, 1, FALSE)), "", VLOOKUP(B318, Paste!$T$3:$U$1045, 2, FALSE))</f>
        <v/>
      </c>
    </row>
    <row r="319" spans="1:16">
      <c r="A319" s="11" t="str">
        <f t="shared" si="8"/>
        <v>FLA</v>
      </c>
      <c r="B319" s="67" t="s">
        <v>782</v>
      </c>
      <c r="C319" s="11" t="str">
        <f>VLOOKUP($B319, Paste!$A$3:$H$933, 6, FALSE)</f>
        <v>LW</v>
      </c>
      <c r="D319" s="11" t="s">
        <v>941</v>
      </c>
      <c r="E319" s="11"/>
      <c r="F319" s="11" t="str">
        <f>VLOOKUP($B319, Paste!$A$3:$H$933, 8, FALSE)</f>
        <v>FLA</v>
      </c>
      <c r="G319" s="71">
        <f>VLOOKUP($B319, Paste!$A$3:$H$933, 2, FALSE)</f>
        <v>21</v>
      </c>
      <c r="H319" s="71">
        <f>VLOOKUP($B319, Paste!$A$3:$H$933, 3, FALSE)</f>
        <v>2.2291929824561403</v>
      </c>
      <c r="I319" s="71">
        <f t="shared" si="9"/>
        <v>3.0450882675438602</v>
      </c>
      <c r="J319" s="71">
        <f>VLOOKUP($B319, Paste!$A$3:$H$933, 4, FALSE)</f>
        <v>5.2742812500000005</v>
      </c>
      <c r="K319" s="11">
        <f>VLOOKUP($B319, Paste!$AB$3:$AE$1033, 4, FALSE)</f>
        <v>19</v>
      </c>
      <c r="L319" s="11" t="str">
        <f>IF(ISERROR(VLOOKUP(B319, Paste!$N$3:$N$250, 1, FALSE)), "", VLOOKUP(B319, Paste!$N$3:$O$250, 2, FALSE))</f>
        <v/>
      </c>
      <c r="M319" s="27">
        <f>VLOOKUP($B319, Paste!$W$3:$Z$10064, IF($H$4="Cap Hit",3, IF($H$4="AAV", 4, 2)), FALSE)</f>
        <v>0.85499999999999998</v>
      </c>
      <c r="N319" s="11" t="str">
        <f>IF(ISERROR(VLOOKUP(B319, Paste!$Q$3:$Q$245, 1, FALSE)), "", VLOOKUP(B319, Paste!$Q$3:$R$245, 2, FALSE))</f>
        <v/>
      </c>
      <c r="O319" s="18" t="str">
        <f>IF(VLOOKUP(B319, 'Points&amp;Potential'!$B$7:$O$1835, 14, FALSE)=0, "", VLOOKUP(B319, 'Points&amp;Potential'!$B$7:$O$1835, 14, FALSE))</f>
        <v/>
      </c>
      <c r="P319" s="7" t="str">
        <f>IF(ISERROR(VLOOKUP(B319, Paste!$T$3:$T$1045, 1, FALSE)), "", VLOOKUP(B319, Paste!$T$3:$U$1045, 2, FALSE))</f>
        <v>Y</v>
      </c>
    </row>
    <row r="320" spans="1:16">
      <c r="A320" s="11" t="str">
        <f t="shared" si="8"/>
        <v>FLA</v>
      </c>
      <c r="B320" s="67" t="s">
        <v>805</v>
      </c>
      <c r="C320" s="11" t="str">
        <f>VLOOKUP($B320, Paste!$A$3:$H$933, 6, FALSE)</f>
        <v>LD</v>
      </c>
      <c r="D320" s="11" t="s">
        <v>941</v>
      </c>
      <c r="E320" s="11"/>
      <c r="F320" s="11" t="str">
        <f>VLOOKUP($B320, Paste!$A$3:$H$933, 8, FALSE)</f>
        <v>FLA</v>
      </c>
      <c r="G320" s="71">
        <f>VLOOKUP($B320, Paste!$A$3:$H$933, 2, FALSE)</f>
        <v>12</v>
      </c>
      <c r="H320" s="71">
        <f>VLOOKUP($B320, Paste!$A$3:$H$933, 3, FALSE)</f>
        <v>0.84373333333333345</v>
      </c>
      <c r="I320" s="71">
        <f t="shared" si="9"/>
        <v>3.4190100000000001</v>
      </c>
      <c r="J320" s="71">
        <f>VLOOKUP($B320, Paste!$A$3:$H$933, 4, FALSE)</f>
        <v>4.2627433333333338</v>
      </c>
      <c r="K320" s="11">
        <f>VLOOKUP($B320, Paste!$AB$3:$AE$1033, 4, FALSE)</f>
        <v>12</v>
      </c>
      <c r="L320" s="11" t="str">
        <f>IF(ISERROR(VLOOKUP(B320, Paste!$N$3:$N$250, 1, FALSE)), "", VLOOKUP(B320, Paste!$N$3:$O$250, 2, FALSE))</f>
        <v/>
      </c>
      <c r="M320" s="27">
        <f>VLOOKUP($B320, Paste!$W$3:$Z$10064, IF($H$4="Cap Hit",3, IF($H$4="AAV", 4, 2)), FALSE)</f>
        <v>0.86499999999999999</v>
      </c>
      <c r="N320" s="11" t="str">
        <f>IF(ISERROR(VLOOKUP(B320, Paste!$Q$3:$Q$245, 1, FALSE)), "", VLOOKUP(B320, Paste!$Q$3:$R$245, 2, FALSE))</f>
        <v/>
      </c>
      <c r="O320" s="18" t="str">
        <f>IF(VLOOKUP(B320, 'Points&amp;Potential'!$B$7:$O$1835, 14, FALSE)=0, "", VLOOKUP(B320, 'Points&amp;Potential'!$B$7:$O$1835, 14, FALSE))</f>
        <v/>
      </c>
      <c r="P320" s="7" t="str">
        <f>IF(ISERROR(VLOOKUP(B320, Paste!$T$3:$T$1045, 1, FALSE)), "", VLOOKUP(B320, Paste!$T$3:$U$1045, 2, FALSE))</f>
        <v>Y</v>
      </c>
    </row>
    <row r="321" spans="1:16">
      <c r="A321" s="11" t="str">
        <f t="shared" si="8"/>
        <v>FLA</v>
      </c>
      <c r="B321" s="67" t="s">
        <v>817</v>
      </c>
      <c r="C321" s="11" t="str">
        <f>VLOOKUP($B321, Paste!$A$3:$H$933, 6, FALSE)</f>
        <v>C</v>
      </c>
      <c r="D321" s="11" t="s">
        <v>941</v>
      </c>
      <c r="E321" s="11"/>
      <c r="F321" s="11" t="str">
        <f>VLOOKUP($B321, Paste!$A$3:$H$933, 8, FALSE)</f>
        <v>FLA</v>
      </c>
      <c r="G321" s="71">
        <f>VLOOKUP($B321, Paste!$A$3:$H$933, 2, FALSE)</f>
        <v>42</v>
      </c>
      <c r="H321" s="71">
        <f>VLOOKUP($B321, Paste!$A$3:$H$933, 3, FALSE)</f>
        <v>2.9928469426796207</v>
      </c>
      <c r="I321" s="71">
        <f t="shared" si="9"/>
        <v>0.92463480732037873</v>
      </c>
      <c r="J321" s="71">
        <f>VLOOKUP($B321, Paste!$A$3:$H$933, 4, FALSE)</f>
        <v>3.9174817499999994</v>
      </c>
      <c r="K321" s="11">
        <f>VLOOKUP($B321, Paste!$AB$3:$AE$1033, 4, FALSE)</f>
        <v>29</v>
      </c>
      <c r="L321" s="11" t="str">
        <f>IF(ISERROR(VLOOKUP(B321, Paste!$N$3:$N$250, 1, FALSE)), "", VLOOKUP(B321, Paste!$N$3:$O$250, 2, FALSE))</f>
        <v/>
      </c>
      <c r="M321" s="27">
        <f>VLOOKUP($B321, Paste!$W$3:$Z$10064, IF($H$4="Cap Hit",3, IF($H$4="AAV", 4, 2)), FALSE)</f>
        <v>0.85</v>
      </c>
      <c r="N321" s="11" t="str">
        <f>IF(ISERROR(VLOOKUP(B321, Paste!$Q$3:$Q$245, 1, FALSE)), "", VLOOKUP(B321, Paste!$Q$3:$R$245, 2, FALSE))</f>
        <v/>
      </c>
      <c r="O321" s="18" t="str">
        <f>IF(VLOOKUP(B321, 'Points&amp;Potential'!$B$7:$O$1835, 14, FALSE)=0, "", VLOOKUP(B321, 'Points&amp;Potential'!$B$7:$O$1835, 14, FALSE))</f>
        <v/>
      </c>
      <c r="P321" s="7" t="str">
        <f>IF(ISERROR(VLOOKUP(B321, Paste!$T$3:$T$1045, 1, FALSE)), "", VLOOKUP(B321, Paste!$T$3:$U$1045, 2, FALSE))</f>
        <v/>
      </c>
    </row>
    <row r="322" spans="1:16">
      <c r="A322" s="11" t="str">
        <f t="shared" si="8"/>
        <v>FLA</v>
      </c>
      <c r="B322" s="67" t="s">
        <v>828</v>
      </c>
      <c r="C322" s="11" t="str">
        <f>VLOOKUP($B322, Paste!$A$3:$H$933, 6, FALSE)</f>
        <v>LD</v>
      </c>
      <c r="D322" s="11" t="s">
        <v>941</v>
      </c>
      <c r="E322" s="11"/>
      <c r="F322" s="11" t="str">
        <f>VLOOKUP($B322, Paste!$A$3:$H$933, 8, FALSE)</f>
        <v>FLA</v>
      </c>
      <c r="G322" s="71">
        <f>VLOOKUP($B322, Paste!$A$3:$H$933, 2, FALSE)</f>
        <v>18</v>
      </c>
      <c r="H322" s="71">
        <f>VLOOKUP($B322, Paste!$A$3:$H$933, 3, FALSE)</f>
        <v>0.84568295739348365</v>
      </c>
      <c r="I322" s="71">
        <f t="shared" si="9"/>
        <v>2.6453045426065169</v>
      </c>
      <c r="J322" s="71">
        <f>VLOOKUP($B322, Paste!$A$3:$H$933, 4, FALSE)</f>
        <v>3.4909875000000006</v>
      </c>
      <c r="K322" s="11">
        <f>VLOOKUP($B322, Paste!$AB$3:$AE$1033, 4, FALSE)</f>
        <v>11</v>
      </c>
      <c r="L322" s="11" t="str">
        <f>IF(ISERROR(VLOOKUP(B322, Paste!$N$3:$N$250, 1, FALSE)), "", VLOOKUP(B322, Paste!$N$3:$O$250, 2, FALSE))</f>
        <v/>
      </c>
      <c r="M322" s="27">
        <f>VLOOKUP($B322, Paste!$W$3:$Z$10064, IF($H$4="Cap Hit",3, IF($H$4="AAV", 4, 2)), FALSE)</f>
        <v>0.85</v>
      </c>
      <c r="N322" s="11" t="str">
        <f>IF(ISERROR(VLOOKUP(B322, Paste!$Q$3:$Q$245, 1, FALSE)), "", VLOOKUP(B322, Paste!$Q$3:$R$245, 2, FALSE))</f>
        <v/>
      </c>
      <c r="O322" s="18" t="str">
        <f>IF(VLOOKUP(B322, 'Points&amp;Potential'!$B$7:$O$1835, 14, FALSE)=0, "", VLOOKUP(B322, 'Points&amp;Potential'!$B$7:$O$1835, 14, FALSE))</f>
        <v/>
      </c>
      <c r="P322" s="7" t="str">
        <f>IF(ISERROR(VLOOKUP(B322, Paste!$T$3:$T$1045, 1, FALSE)), "", VLOOKUP(B322, Paste!$T$3:$U$1045, 2, FALSE))</f>
        <v/>
      </c>
    </row>
    <row r="323" spans="1:16">
      <c r="A323" s="11" t="str">
        <f t="shared" si="8"/>
        <v>FLA</v>
      </c>
      <c r="B323" s="67" t="s">
        <v>841</v>
      </c>
      <c r="C323" s="11" t="str">
        <f>VLOOKUP($B323, Paste!$A$3:$H$933, 6, FALSE)</f>
        <v>RD</v>
      </c>
      <c r="D323" s="11" t="s">
        <v>941</v>
      </c>
      <c r="E323" s="11"/>
      <c r="F323" s="11" t="str">
        <f>VLOOKUP($B323, Paste!$A$3:$H$933, 8, FALSE)</f>
        <v>FLA</v>
      </c>
      <c r="G323" s="71">
        <f>VLOOKUP($B323, Paste!$A$3:$H$933, 2, FALSE)</f>
        <v>20</v>
      </c>
      <c r="H323" s="71">
        <f>VLOOKUP($B323, Paste!$A$3:$H$933, 3, FALSE)</f>
        <v>1.3942170240415854</v>
      </c>
      <c r="I323" s="71">
        <f t="shared" si="9"/>
        <v>1.5415567259584146</v>
      </c>
      <c r="J323" s="71">
        <f>VLOOKUP($B323, Paste!$A$3:$H$933, 4, FALSE)</f>
        <v>2.9357737500000001</v>
      </c>
      <c r="K323" s="11">
        <f>VLOOKUP($B323, Paste!$AB$3:$AE$1033, 4, FALSE)</f>
        <v>22</v>
      </c>
      <c r="L323" s="11" t="str">
        <f>IF(ISERROR(VLOOKUP(B323, Paste!$N$3:$N$250, 1, FALSE)), "", VLOOKUP(B323, Paste!$N$3:$O$250, 2, FALSE))</f>
        <v/>
      </c>
      <c r="M323" s="27">
        <f>VLOOKUP($B323, Paste!$W$3:$Z$10064, IF($H$4="Cap Hit",3, IF($H$4="AAV", 4, 2)), FALSE)</f>
        <v>0.875</v>
      </c>
      <c r="N323" s="11" t="str">
        <f>IF(ISERROR(VLOOKUP(B323, Paste!$Q$3:$Q$245, 1, FALSE)), "", VLOOKUP(B323, Paste!$Q$3:$R$245, 2, FALSE))</f>
        <v/>
      </c>
      <c r="O323" s="18" t="str">
        <f>IF(VLOOKUP(B323, 'Points&amp;Potential'!$B$7:$O$1835, 14, FALSE)=0, "", VLOOKUP(B323, 'Points&amp;Potential'!$B$7:$O$1835, 14, FALSE))</f>
        <v/>
      </c>
      <c r="P323" s="7" t="str">
        <f>IF(ISERROR(VLOOKUP(B323, Paste!$T$3:$T$1045, 1, FALSE)), "", VLOOKUP(B323, Paste!$T$3:$U$1045, 2, FALSE))</f>
        <v/>
      </c>
    </row>
    <row r="324" spans="1:16">
      <c r="A324" s="11" t="str">
        <f t="shared" si="8"/>
        <v>FLA</v>
      </c>
      <c r="B324" s="67" t="s">
        <v>884</v>
      </c>
      <c r="C324" s="11" t="str">
        <f>VLOOKUP($B324, Paste!$A$3:$H$933, 6, FALSE)</f>
        <v>RW</v>
      </c>
      <c r="D324" s="11" t="s">
        <v>941</v>
      </c>
      <c r="E324" s="11"/>
      <c r="F324" s="11" t="str">
        <f>VLOOKUP($B324, Paste!$A$3:$H$933, 8, FALSE)</f>
        <v>FLA</v>
      </c>
      <c r="G324" s="71">
        <f>VLOOKUP($B324, Paste!$A$3:$H$933, 2, FALSE)</f>
        <v>8</v>
      </c>
      <c r="H324" s="71">
        <f>VLOOKUP($B324, Paste!$A$3:$H$933, 3, FALSE)</f>
        <v>0.37582222222222222</v>
      </c>
      <c r="I324" s="71">
        <f t="shared" si="9"/>
        <v>1.3258444444444444</v>
      </c>
      <c r="J324" s="71">
        <f>VLOOKUP($B324, Paste!$A$3:$H$933, 4, FALSE)</f>
        <v>1.7016666666666667</v>
      </c>
      <c r="K324" s="11">
        <f>VLOOKUP($B324, Paste!$AB$3:$AE$1033, 4, FALSE)</f>
        <v>10</v>
      </c>
      <c r="L324" s="11" t="str">
        <f>IF(ISERROR(VLOOKUP(B324, Paste!$N$3:$N$250, 1, FALSE)), "", VLOOKUP(B324, Paste!$N$3:$O$250, 2, FALSE))</f>
        <v/>
      </c>
      <c r="M324" s="27">
        <f>VLOOKUP($B324, Paste!$W$3:$Z$10064, IF($H$4="Cap Hit",3, IF($H$4="AAV", 4, 2)), FALSE)</f>
        <v>0.95</v>
      </c>
      <c r="N324" s="11" t="str">
        <f>IF(ISERROR(VLOOKUP(B324, Paste!$Q$3:$Q$245, 1, FALSE)), "", VLOOKUP(B324, Paste!$Q$3:$R$245, 2, FALSE))</f>
        <v/>
      </c>
      <c r="O324" s="18" t="str">
        <f>IF(VLOOKUP(B324, 'Points&amp;Potential'!$B$7:$O$1835, 14, FALSE)=0, "", VLOOKUP(B324, 'Points&amp;Potential'!$B$7:$O$1835, 14, FALSE))</f>
        <v/>
      </c>
      <c r="P324" s="7" t="str">
        <f>IF(ISERROR(VLOOKUP(B324, Paste!$T$3:$T$1045, 1, FALSE)), "", VLOOKUP(B324, Paste!$T$3:$U$1045, 2, FALSE))</f>
        <v>Y</v>
      </c>
    </row>
    <row r="325" spans="1:16">
      <c r="A325" s="11" t="str">
        <f t="shared" si="8"/>
        <v>FLA</v>
      </c>
      <c r="B325" s="67" t="s">
        <v>898</v>
      </c>
      <c r="C325" s="11" t="str">
        <f>VLOOKUP($B325, Paste!$A$3:$H$933, 6, FALSE)</f>
        <v>RD</v>
      </c>
      <c r="D325" s="11" t="s">
        <v>941</v>
      </c>
      <c r="E325" s="11"/>
      <c r="F325" s="11" t="str">
        <f>VLOOKUP($B325, Paste!$A$3:$H$933, 8, FALSE)</f>
        <v>FLA</v>
      </c>
      <c r="G325" s="71">
        <f>VLOOKUP($B325, Paste!$A$3:$H$933, 2, FALSE)</f>
        <v>6</v>
      </c>
      <c r="H325" s="71">
        <f>VLOOKUP($B325, Paste!$A$3:$H$933, 3, FALSE)</f>
        <v>0.21186666666666668</v>
      </c>
      <c r="I325" s="71">
        <f t="shared" si="9"/>
        <v>1.2125108333333336</v>
      </c>
      <c r="J325" s="71">
        <f>VLOOKUP($B325, Paste!$A$3:$H$933, 4, FALSE)</f>
        <v>1.4243775000000003</v>
      </c>
      <c r="K325" s="11">
        <f>VLOOKUP($B325, Paste!$AB$3:$AE$1033, 4, FALSE)</f>
        <v>5</v>
      </c>
      <c r="L325" s="11" t="str">
        <f>IF(ISERROR(VLOOKUP(B325, Paste!$N$3:$N$250, 1, FALSE)), "", VLOOKUP(B325, Paste!$N$3:$O$250, 2, FALSE))</f>
        <v/>
      </c>
      <c r="M325" s="27">
        <f>VLOOKUP($B325, Paste!$W$3:$Z$10064, IF($H$4="Cap Hit",3, IF($H$4="AAV", 4, 2)), FALSE)</f>
        <v>0.85499999999999998</v>
      </c>
      <c r="N325" s="11" t="str">
        <f>IF(ISERROR(VLOOKUP(B325, Paste!$Q$3:$Q$245, 1, FALSE)), "", VLOOKUP(B325, Paste!$Q$3:$R$245, 2, FALSE))</f>
        <v/>
      </c>
      <c r="O325" s="18" t="str">
        <f>IF(VLOOKUP(B325, 'Points&amp;Potential'!$B$7:$O$1835, 14, FALSE)=0, "", VLOOKUP(B325, 'Points&amp;Potential'!$B$7:$O$1835, 14, FALSE))</f>
        <v/>
      </c>
      <c r="P325" s="7" t="str">
        <f>IF(ISERROR(VLOOKUP(B325, Paste!$T$3:$T$1045, 1, FALSE)), "", VLOOKUP(B325, Paste!$T$3:$U$1045, 2, FALSE))</f>
        <v>Y</v>
      </c>
    </row>
    <row r="326" spans="1:16">
      <c r="A326" s="11" t="str">
        <f t="shared" si="8"/>
        <v>LAK</v>
      </c>
      <c r="B326" s="10" t="s">
        <v>43</v>
      </c>
      <c r="C326" s="11" t="str">
        <f>VLOOKUP($B326, Paste!$A$3:$H$933, 6, FALSE)</f>
        <v>LW</v>
      </c>
      <c r="D326" s="11" t="s">
        <v>943</v>
      </c>
      <c r="E326" s="11">
        <v>1</v>
      </c>
      <c r="F326" s="11" t="str">
        <f>VLOOKUP($B326, Paste!$A$3:$H$933, 8, FALSE)</f>
        <v>LAK</v>
      </c>
      <c r="G326" s="71">
        <f>VLOOKUP($B326, Paste!$A$3:$H$933, 2, FALSE)</f>
        <v>82</v>
      </c>
      <c r="H326" s="71">
        <f>VLOOKUP($B326, Paste!$A$3:$H$933, 3, FALSE)</f>
        <v>36.811714205744117</v>
      </c>
      <c r="I326" s="71">
        <f t="shared" si="9"/>
        <v>57.420507669255876</v>
      </c>
      <c r="J326" s="71">
        <f>VLOOKUP($B326, Paste!$A$3:$H$933, 4, FALSE)</f>
        <v>94.232221874999993</v>
      </c>
      <c r="K326" s="11">
        <f>VLOOKUP($B326, Paste!$AB$3:$AE$1033, 4, FALSE)</f>
        <v>230</v>
      </c>
      <c r="L326" s="11" t="str">
        <f>IF(ISERROR(VLOOKUP(B326, Paste!$N$3:$N$250, 1, FALSE)), "", VLOOKUP(B326, Paste!$N$3:$O$250, 2, FALSE))</f>
        <v/>
      </c>
      <c r="M326" s="27">
        <f>VLOOKUP($B326, Paste!$W$3:$Z$10064, IF($H$4="Cap Hit",3, IF($H$4="AAV", 4, 2)), FALSE)</f>
        <v>11</v>
      </c>
      <c r="N326" s="11" t="str">
        <f>IF(ISERROR(VLOOKUP(B326, Paste!$Q$3:$Q$245, 1, FALSE)), "", VLOOKUP(B326, Paste!$Q$3:$R$245, 2, FALSE))</f>
        <v/>
      </c>
      <c r="O326" s="18" t="str">
        <f>IF(VLOOKUP(B326, 'Points&amp;Potential'!$B$7:$O$1835, 14, FALSE)=0, "", VLOOKUP(B326, 'Points&amp;Potential'!$B$7:$O$1835, 14, FALSE))</f>
        <v/>
      </c>
      <c r="P326" s="7" t="str">
        <f>IF(ISERROR(VLOOKUP(B326, Paste!$T$3:$T$1045, 1, FALSE)), "", VLOOKUP(B326, Paste!$T$3:$U$1045, 2, FALSE))</f>
        <v/>
      </c>
    </row>
    <row r="327" spans="1:16">
      <c r="A327" s="11" t="str">
        <f t="shared" ref="A327:A390" si="10">F327</f>
        <v>LAK</v>
      </c>
      <c r="B327" s="10" t="s">
        <v>79</v>
      </c>
      <c r="C327" s="11" t="str">
        <f>VLOOKUP($B327, Paste!$A$3:$H$933, 6, FALSE)</f>
        <v>RW</v>
      </c>
      <c r="D327" s="11" t="s">
        <v>944</v>
      </c>
      <c r="E327" s="11">
        <v>1</v>
      </c>
      <c r="F327" s="11" t="str">
        <f>VLOOKUP($B327, Paste!$A$3:$H$933, 8, FALSE)</f>
        <v>LAK</v>
      </c>
      <c r="G327" s="71">
        <f>VLOOKUP($B327, Paste!$A$3:$H$933, 2, FALSE)</f>
        <v>81.666666666666671</v>
      </c>
      <c r="H327" s="71">
        <f>VLOOKUP($B327, Paste!$A$3:$H$933, 3, FALSE)</f>
        <v>33.253976904175872</v>
      </c>
      <c r="I327" s="71">
        <f t="shared" ref="I327:I390" si="11">J327-H327</f>
        <v>42.631833095824135</v>
      </c>
      <c r="J327" s="71">
        <f>VLOOKUP($B327, Paste!$A$3:$H$933, 4, FALSE)</f>
        <v>75.885810000000006</v>
      </c>
      <c r="K327" s="11">
        <f>VLOOKUP($B327, Paste!$AB$3:$AE$1033, 4, FALSE)</f>
        <v>237</v>
      </c>
      <c r="L327" s="11" t="str">
        <f>IF(ISERROR(VLOOKUP(B327, Paste!$N$3:$N$250, 1, FALSE)), "", VLOOKUP(B327, Paste!$N$3:$O$250, 2, FALSE))</f>
        <v/>
      </c>
      <c r="M327" s="27">
        <f>VLOOKUP($B327, Paste!$W$3:$Z$10064, IF($H$4="Cap Hit",3, IF($H$4="AAV", 4, 2)), FALSE)</f>
        <v>10.625</v>
      </c>
      <c r="N327" s="11" t="str">
        <f>IF(ISERROR(VLOOKUP(B327, Paste!$Q$3:$Q$245, 1, FALSE)), "", VLOOKUP(B327, Paste!$Q$3:$R$245, 2, FALSE))</f>
        <v/>
      </c>
      <c r="O327" s="18" t="str">
        <f>IF(VLOOKUP(B327, 'Points&amp;Potential'!$B$7:$O$1835, 14, FALSE)=0, "", VLOOKUP(B327, 'Points&amp;Potential'!$B$7:$O$1835, 14, FALSE))</f>
        <v/>
      </c>
      <c r="P327" s="7" t="str">
        <f>IF(ISERROR(VLOOKUP(B327, Paste!$T$3:$T$1045, 1, FALSE)), "", VLOOKUP(B327, Paste!$T$3:$U$1045, 2, FALSE))</f>
        <v/>
      </c>
    </row>
    <row r="328" spans="1:16">
      <c r="A328" s="11" t="str">
        <f t="shared" si="10"/>
        <v>LAK</v>
      </c>
      <c r="B328" s="67" t="s">
        <v>119</v>
      </c>
      <c r="C328" s="11" t="str">
        <f>VLOOKUP($B328, Paste!$A$3:$H$933, 6, FALSE)</f>
        <v>C</v>
      </c>
      <c r="D328" s="11" t="s">
        <v>943</v>
      </c>
      <c r="E328" s="11">
        <v>1</v>
      </c>
      <c r="F328" s="11" t="str">
        <f>VLOOKUP($B328, Paste!$A$3:$H$933, 8, FALSE)</f>
        <v>LAK</v>
      </c>
      <c r="G328" s="71">
        <f>VLOOKUP($B328, Paste!$A$3:$H$933, 2, FALSE)</f>
        <v>82</v>
      </c>
      <c r="H328" s="71">
        <f>VLOOKUP($B328, Paste!$A$3:$H$933, 3, FALSE)</f>
        <v>24.599999999999998</v>
      </c>
      <c r="I328" s="71">
        <f t="shared" si="11"/>
        <v>38.538469333333325</v>
      </c>
      <c r="J328" s="71">
        <f>VLOOKUP($B328, Paste!$A$3:$H$933, 4, FALSE)</f>
        <v>63.138469333333319</v>
      </c>
      <c r="K328" s="11">
        <f>VLOOKUP($B328, Paste!$AB$3:$AE$1033, 4, FALSE)</f>
        <v>197</v>
      </c>
      <c r="L328" s="11">
        <f>IF(ISERROR(VLOOKUP(B328, Paste!$N$3:$N$250, 1, FALSE)), "", VLOOKUP(B328, Paste!$N$3:$O$250, 2, FALSE))</f>
        <v>80</v>
      </c>
      <c r="M328" s="27">
        <f>VLOOKUP($B328, Paste!$W$3:$Z$10064, IF($H$4="Cap Hit",3, IF($H$4="AAV", 4, 2)), FALSE)</f>
        <v>6.25</v>
      </c>
      <c r="N328" s="11" t="str">
        <f>IF(ISERROR(VLOOKUP(B328, Paste!$Q$3:$Q$245, 1, FALSE)), "", VLOOKUP(B328, Paste!$Q$3:$R$245, 2, FALSE))</f>
        <v/>
      </c>
      <c r="O328" s="18" t="str">
        <f>IF(VLOOKUP(B328, 'Points&amp;Potential'!$B$7:$O$1835, 14, FALSE)=0, "", VLOOKUP(B328, 'Points&amp;Potential'!$B$7:$O$1835, 14, FALSE))</f>
        <v/>
      </c>
      <c r="P328" s="7" t="str">
        <f>IF(ISERROR(VLOOKUP(B328, Paste!$T$3:$T$1045, 1, FALSE)), "", VLOOKUP(B328, Paste!$T$3:$U$1045, 2, FALSE))</f>
        <v/>
      </c>
    </row>
    <row r="329" spans="1:16">
      <c r="A329" s="11" t="str">
        <f t="shared" si="10"/>
        <v>LAK</v>
      </c>
      <c r="B329" s="10" t="s">
        <v>138</v>
      </c>
      <c r="C329" s="11" t="str">
        <f>VLOOKUP($B329, Paste!$A$3:$H$933, 6, FALSE)</f>
        <v>LW</v>
      </c>
      <c r="D329" s="11" t="s">
        <v>942</v>
      </c>
      <c r="E329" s="11">
        <v>2</v>
      </c>
      <c r="F329" s="11" t="str">
        <f>VLOOKUP($B329, Paste!$A$3:$H$933, 8, FALSE)</f>
        <v>LAK</v>
      </c>
      <c r="G329" s="71">
        <f>VLOOKUP($B329, Paste!$A$3:$H$933, 2, FALSE)</f>
        <v>75</v>
      </c>
      <c r="H329" s="71">
        <f>VLOOKUP($B329, Paste!$A$3:$H$933, 3, FALSE)</f>
        <v>27.37735890994189</v>
      </c>
      <c r="I329" s="71">
        <f t="shared" si="11"/>
        <v>31.773995256724767</v>
      </c>
      <c r="J329" s="71">
        <f>VLOOKUP($B329, Paste!$A$3:$H$933, 4, FALSE)</f>
        <v>59.151354166666657</v>
      </c>
      <c r="K329" s="11">
        <f>VLOOKUP($B329, Paste!$AB$3:$AE$1033, 4, FALSE)</f>
        <v>195</v>
      </c>
      <c r="L329" s="11" t="str">
        <f>IF(ISERROR(VLOOKUP(B329, Paste!$N$3:$N$250, 1, FALSE)), "", VLOOKUP(B329, Paste!$N$3:$O$250, 2, FALSE))</f>
        <v/>
      </c>
      <c r="M329" s="27">
        <f>VLOOKUP($B329, Paste!$W$3:$Z$10064, IF($H$4="Cap Hit",3, IF($H$4="AAV", 4, 2)), FALSE)</f>
        <v>7.875</v>
      </c>
      <c r="N329" s="11" t="str">
        <f>IF(ISERROR(VLOOKUP(B329, Paste!$Q$3:$Q$245, 1, FALSE)), "", VLOOKUP(B329, Paste!$Q$3:$R$245, 2, FALSE))</f>
        <v/>
      </c>
      <c r="O329" s="18" t="str">
        <f>IF(VLOOKUP(B329, 'Points&amp;Potential'!$B$7:$O$1835, 14, FALSE)=0, "", VLOOKUP(B329, 'Points&amp;Potential'!$B$7:$O$1835, 14, FALSE))</f>
        <v/>
      </c>
      <c r="P329" s="7" t="str">
        <f>IF(ISERROR(VLOOKUP(B329, Paste!$T$3:$T$1045, 1, FALSE)), "", VLOOKUP(B329, Paste!$T$3:$U$1045, 2, FALSE))</f>
        <v/>
      </c>
    </row>
    <row r="330" spans="1:16">
      <c r="A330" s="11" t="str">
        <f t="shared" si="10"/>
        <v>LAK</v>
      </c>
      <c r="B330" s="67" t="s">
        <v>156</v>
      </c>
      <c r="C330" s="11" t="str">
        <f>VLOOKUP($B330, Paste!$A$3:$H$933, 6, FALSE)</f>
        <v>RW</v>
      </c>
      <c r="D330" s="11" t="s">
        <v>941</v>
      </c>
      <c r="E330" s="11">
        <v>1</v>
      </c>
      <c r="F330" s="11" t="str">
        <f>VLOOKUP($B330, Paste!$A$3:$H$933, 8, FALSE)</f>
        <v>LAK</v>
      </c>
      <c r="G330" s="71">
        <f>VLOOKUP($B330, Paste!$A$3:$H$933, 2, FALSE)</f>
        <v>67.666666666666671</v>
      </c>
      <c r="H330" s="71">
        <f>VLOOKUP($B330, Paste!$A$3:$H$933, 3, FALSE)</f>
        <v>15.646190388517361</v>
      </c>
      <c r="I330" s="71">
        <f t="shared" si="11"/>
        <v>41.000483830232639</v>
      </c>
      <c r="J330" s="71">
        <f>VLOOKUP($B330, Paste!$A$3:$H$933, 4, FALSE)</f>
        <v>56.64667421875</v>
      </c>
      <c r="K330" s="11">
        <f>VLOOKUP($B330, Paste!$AB$3:$AE$1033, 4, FALSE)</f>
        <v>135</v>
      </c>
      <c r="L330" s="11" t="str">
        <f>IF(ISERROR(VLOOKUP(B330, Paste!$N$3:$N$250, 1, FALSE)), "", VLOOKUP(B330, Paste!$N$3:$O$250, 2, FALSE))</f>
        <v/>
      </c>
      <c r="M330" s="27">
        <f>VLOOKUP($B330, Paste!$W$3:$Z$10064, IF($H$4="Cap Hit",3, IF($H$4="AAV", 4, 2)), FALSE)</f>
        <v>1</v>
      </c>
      <c r="N330" s="11" t="str">
        <f>IF(ISERROR(VLOOKUP(B330, Paste!$Q$3:$Q$245, 1, FALSE)), "", VLOOKUP(B330, Paste!$Q$3:$R$245, 2, FALSE))</f>
        <v>Y</v>
      </c>
      <c r="O330" s="18" t="str">
        <f>IF(VLOOKUP(B330, 'Points&amp;Potential'!$B$7:$O$1835, 14, FALSE)=0, "", VLOOKUP(B330, 'Points&amp;Potential'!$B$7:$O$1835, 14, FALSE))</f>
        <v/>
      </c>
      <c r="P330" s="7" t="str">
        <f>IF(ISERROR(VLOOKUP(B330, Paste!$T$3:$T$1045, 1, FALSE)), "", VLOOKUP(B330, Paste!$T$3:$U$1045, 2, FALSE))</f>
        <v/>
      </c>
    </row>
    <row r="331" spans="1:16">
      <c r="A331" s="11" t="str">
        <f t="shared" si="10"/>
        <v>LAK</v>
      </c>
      <c r="B331" s="67" t="s">
        <v>208</v>
      </c>
      <c r="C331" s="11" t="str">
        <f>VLOOKUP($B331, Paste!$A$3:$H$933, 6, FALSE)</f>
        <v>RD</v>
      </c>
      <c r="D331" s="11" t="s">
        <v>941</v>
      </c>
      <c r="E331" s="11">
        <v>1</v>
      </c>
      <c r="F331" s="11" t="str">
        <f>VLOOKUP($B331, Paste!$A$3:$H$933, 8, FALSE)</f>
        <v>LAK</v>
      </c>
      <c r="G331" s="71">
        <f>VLOOKUP($B331, Paste!$A$3:$H$933, 2, FALSE)</f>
        <v>83</v>
      </c>
      <c r="H331" s="71">
        <f>VLOOKUP($B331, Paste!$A$3:$H$933, 3, FALSE)</f>
        <v>7.8405326236972925</v>
      </c>
      <c r="I331" s="71">
        <f t="shared" si="11"/>
        <v>39.759967376302711</v>
      </c>
      <c r="J331" s="71">
        <f>VLOOKUP($B331, Paste!$A$3:$H$933, 4, FALSE)</f>
        <v>47.600500000000004</v>
      </c>
      <c r="K331" s="11">
        <f>VLOOKUP($B331, Paste!$AB$3:$AE$1033, 4, FALSE)</f>
        <v>174</v>
      </c>
      <c r="L331" s="11">
        <f>IF(ISERROR(VLOOKUP(B331, Paste!$N$3:$N$250, 1, FALSE)), "", VLOOKUP(B331, Paste!$N$3:$O$250, 2, FALSE))</f>
        <v>55</v>
      </c>
      <c r="M331" s="27">
        <f>VLOOKUP($B331, Paste!$W$3:$Z$10064, IF($H$4="Cap Hit",3, IF($H$4="AAV", 4, 2)), FALSE)</f>
        <v>7.4</v>
      </c>
      <c r="N331" s="11" t="str">
        <f>IF(ISERROR(VLOOKUP(B331, Paste!$Q$3:$Q$245, 1, FALSE)), "", VLOOKUP(B331, Paste!$Q$3:$R$245, 2, FALSE))</f>
        <v/>
      </c>
      <c r="O331" s="18" t="str">
        <f>IF(VLOOKUP(B331, 'Points&amp;Potential'!$B$7:$O$1835, 14, FALSE)=0, "", VLOOKUP(B331, 'Points&amp;Potential'!$B$7:$O$1835, 14, FALSE))</f>
        <v/>
      </c>
      <c r="P331" s="7" t="str">
        <f>IF(ISERROR(VLOOKUP(B331, Paste!$T$3:$T$1045, 1, FALSE)), "", VLOOKUP(B331, Paste!$T$3:$U$1045, 2, FALSE))</f>
        <v/>
      </c>
    </row>
    <row r="332" spans="1:16">
      <c r="A332" s="11" t="str">
        <f t="shared" si="10"/>
        <v>LAK</v>
      </c>
      <c r="B332" s="67" t="s">
        <v>231</v>
      </c>
      <c r="C332" s="11" t="str">
        <f>VLOOKUP($B332, Paste!$A$3:$H$933, 6, FALSE)</f>
        <v>RW</v>
      </c>
      <c r="D332" s="11" t="s">
        <v>941</v>
      </c>
      <c r="E332" s="11">
        <v>2</v>
      </c>
      <c r="F332" s="11" t="str">
        <f>VLOOKUP($B332, Paste!$A$3:$H$933, 8, FALSE)</f>
        <v>LAK</v>
      </c>
      <c r="G332" s="71">
        <f>VLOOKUP($B332, Paste!$A$3:$H$933, 2, FALSE)</f>
        <v>82</v>
      </c>
      <c r="H332" s="71">
        <f>VLOOKUP($B332, Paste!$A$3:$H$933, 3, FALSE)</f>
        <v>20.5</v>
      </c>
      <c r="I332" s="71">
        <f t="shared" si="11"/>
        <v>24.239701111111103</v>
      </c>
      <c r="J332" s="71">
        <f>VLOOKUP($B332, Paste!$A$3:$H$933, 4, FALSE)</f>
        <v>44.739701111111103</v>
      </c>
      <c r="K332" s="11">
        <f>VLOOKUP($B332, Paste!$AB$3:$AE$1033, 4, FALSE)</f>
        <v>213</v>
      </c>
      <c r="L332" s="11" t="str">
        <f>IF(ISERROR(VLOOKUP(B332, Paste!$N$3:$N$250, 1, FALSE)), "", VLOOKUP(B332, Paste!$N$3:$O$250, 2, FALSE))</f>
        <v/>
      </c>
      <c r="M332" s="27">
        <f>VLOOKUP($B332, Paste!$W$3:$Z$10064, IF($H$4="Cap Hit",3, IF($H$4="AAV", 4, 2)), FALSE)</f>
        <v>4.0999999999999996</v>
      </c>
      <c r="N332" s="11" t="str">
        <f>IF(ISERROR(VLOOKUP(B332, Paste!$Q$3:$Q$245, 1, FALSE)), "", VLOOKUP(B332, Paste!$Q$3:$R$245, 2, FALSE))</f>
        <v/>
      </c>
      <c r="O332" s="18" t="str">
        <f>IF(VLOOKUP(B332, 'Points&amp;Potential'!$B$7:$O$1835, 14, FALSE)=0, "", VLOOKUP(B332, 'Points&amp;Potential'!$B$7:$O$1835, 14, FALSE))</f>
        <v/>
      </c>
      <c r="P332" s="7" t="str">
        <f>IF(ISERROR(VLOOKUP(B332, Paste!$T$3:$T$1045, 1, FALSE)), "", VLOOKUP(B332, Paste!$T$3:$U$1045, 2, FALSE))</f>
        <v/>
      </c>
    </row>
    <row r="333" spans="1:16">
      <c r="A333" s="11" t="str">
        <f t="shared" si="10"/>
        <v>LAK</v>
      </c>
      <c r="B333" s="67" t="s">
        <v>305</v>
      </c>
      <c r="C333" s="11" t="str">
        <f>VLOOKUP($B333, Paste!$A$3:$H$933, 6, FALSE)</f>
        <v>LW</v>
      </c>
      <c r="D333" s="11" t="s">
        <v>941</v>
      </c>
      <c r="E333" s="11"/>
      <c r="F333" s="11" t="str">
        <f>VLOOKUP($B333, Paste!$A$3:$H$933, 8, FALSE)</f>
        <v>LAK</v>
      </c>
      <c r="G333" s="71">
        <f>VLOOKUP($B333, Paste!$A$3:$H$933, 2, FALSE)</f>
        <v>76</v>
      </c>
      <c r="H333" s="71">
        <f>VLOOKUP($B333, Paste!$A$3:$H$933, 3, FALSE)</f>
        <v>19.570875030064762</v>
      </c>
      <c r="I333" s="71">
        <f t="shared" si="11"/>
        <v>16.180218469935234</v>
      </c>
      <c r="J333" s="71">
        <f>VLOOKUP($B333, Paste!$A$3:$H$933, 4, FALSE)</f>
        <v>35.751093499999996</v>
      </c>
      <c r="K333" s="11">
        <f>VLOOKUP($B333, Paste!$AB$3:$AE$1033, 4, FALSE)</f>
        <v>167</v>
      </c>
      <c r="L333" s="11" t="str">
        <f>IF(ISERROR(VLOOKUP(B333, Paste!$N$3:$N$250, 1, FALSE)), "", VLOOKUP(B333, Paste!$N$3:$O$250, 2, FALSE))</f>
        <v/>
      </c>
      <c r="M333" s="27">
        <f>VLOOKUP($B333, Paste!$W$3:$Z$10064, IF($H$4="Cap Hit",3, IF($H$4="AAV", 4, 2)), FALSE)</f>
        <v>4.2</v>
      </c>
      <c r="N333" s="11" t="str">
        <f>IF(ISERROR(VLOOKUP(B333, Paste!$Q$3:$Q$245, 1, FALSE)), "", VLOOKUP(B333, Paste!$Q$3:$R$245, 2, FALSE))</f>
        <v>Y</v>
      </c>
      <c r="O333" s="18" t="str">
        <f>IF(VLOOKUP(B333, 'Points&amp;Potential'!$B$7:$O$1835, 14, FALSE)=0, "", VLOOKUP(B333, 'Points&amp;Potential'!$B$7:$O$1835, 14, FALSE))</f>
        <v/>
      </c>
      <c r="P333" s="7" t="str">
        <f>IF(ISERROR(VLOOKUP(B333, Paste!$T$3:$T$1045, 1, FALSE)), "", VLOOKUP(B333, Paste!$T$3:$U$1045, 2, FALSE))</f>
        <v/>
      </c>
    </row>
    <row r="334" spans="1:16">
      <c r="A334" s="11" t="str">
        <f t="shared" si="10"/>
        <v>LAK</v>
      </c>
      <c r="B334" s="67" t="s">
        <v>332</v>
      </c>
      <c r="C334" s="11" t="str">
        <f>VLOOKUP($B334, Paste!$A$3:$H$933, 6, FALSE)</f>
        <v>C</v>
      </c>
      <c r="D334" s="11" t="s">
        <v>941</v>
      </c>
      <c r="E334" s="11"/>
      <c r="F334" s="11" t="str">
        <f>VLOOKUP($B334, Paste!$A$3:$H$933, 8, FALSE)</f>
        <v>LAK</v>
      </c>
      <c r="G334" s="71">
        <f>VLOOKUP($B334, Paste!$A$3:$H$933, 2, FALSE)</f>
        <v>77.333333333333329</v>
      </c>
      <c r="H334" s="71">
        <f>VLOOKUP($B334, Paste!$A$3:$H$933, 3, FALSE)</f>
        <v>15.466666666666667</v>
      </c>
      <c r="I334" s="71">
        <f t="shared" si="11"/>
        <v>18.286701583333326</v>
      </c>
      <c r="J334" s="71">
        <f>VLOOKUP($B334, Paste!$A$3:$H$933, 4, FALSE)</f>
        <v>33.753368249999994</v>
      </c>
      <c r="K334" s="11">
        <f>VLOOKUP($B334, Paste!$AB$3:$AE$1033, 4, FALSE)</f>
        <v>131</v>
      </c>
      <c r="L334" s="11" t="str">
        <f>IF(ISERROR(VLOOKUP(B334, Paste!$N$3:$N$250, 1, FALSE)), "", VLOOKUP(B334, Paste!$N$3:$O$250, 2, FALSE))</f>
        <v/>
      </c>
      <c r="M334" s="27">
        <f>VLOOKUP($B334, Paste!$W$3:$Z$10064, IF($H$4="Cap Hit",3, IF($H$4="AAV", 4, 2)), FALSE)</f>
        <v>3.6</v>
      </c>
      <c r="N334" s="11" t="str">
        <f>IF(ISERROR(VLOOKUP(B334, Paste!$Q$3:$Q$245, 1, FALSE)), "", VLOOKUP(B334, Paste!$Q$3:$R$245, 2, FALSE))</f>
        <v/>
      </c>
      <c r="O334" s="18" t="str">
        <f>IF(VLOOKUP(B334, 'Points&amp;Potential'!$B$7:$O$1835, 14, FALSE)=0, "", VLOOKUP(B334, 'Points&amp;Potential'!$B$7:$O$1835, 14, FALSE))</f>
        <v/>
      </c>
      <c r="P334" s="7" t="str">
        <f>IF(ISERROR(VLOOKUP(B334, Paste!$T$3:$T$1045, 1, FALSE)), "", VLOOKUP(B334, Paste!$T$3:$U$1045, 2, FALSE))</f>
        <v/>
      </c>
    </row>
    <row r="335" spans="1:16">
      <c r="A335" s="11" t="str">
        <f t="shared" si="10"/>
        <v>LAK</v>
      </c>
      <c r="B335" s="67" t="s">
        <v>373</v>
      </c>
      <c r="C335" s="11" t="str">
        <f>VLOOKUP($B335, Paste!$A$3:$H$933, 6, FALSE)</f>
        <v>C</v>
      </c>
      <c r="D335" s="11" t="s">
        <v>941</v>
      </c>
      <c r="E335" s="11"/>
      <c r="F335" s="11" t="str">
        <f>VLOOKUP($B335, Paste!$A$3:$H$933, 8, FALSE)</f>
        <v>LAK</v>
      </c>
      <c r="G335" s="71">
        <f>VLOOKUP($B335, Paste!$A$3:$H$933, 2, FALSE)</f>
        <v>77.333333333333329</v>
      </c>
      <c r="H335" s="71">
        <f>VLOOKUP($B335, Paste!$A$3:$H$933, 3, FALSE)</f>
        <v>13.164185216644162</v>
      </c>
      <c r="I335" s="71">
        <f t="shared" si="11"/>
        <v>17.01799978335584</v>
      </c>
      <c r="J335" s="71">
        <f>VLOOKUP($B335, Paste!$A$3:$H$933, 4, FALSE)</f>
        <v>30.182185000000004</v>
      </c>
      <c r="K335" s="11">
        <f>VLOOKUP($B335, Paste!$AB$3:$AE$1033, 4, FALSE)</f>
        <v>124</v>
      </c>
      <c r="L335" s="11" t="str">
        <f>IF(ISERROR(VLOOKUP(B335, Paste!$N$3:$N$250, 1, FALSE)), "", VLOOKUP(B335, Paste!$N$3:$O$250, 2, FALSE))</f>
        <v/>
      </c>
      <c r="M335" s="27">
        <f>VLOOKUP($B335, Paste!$W$3:$Z$10064, IF($H$4="Cap Hit",3, IF($H$4="AAV", 4, 2)), FALSE)</f>
        <v>3.5</v>
      </c>
      <c r="N335" s="11" t="str">
        <f>IF(ISERROR(VLOOKUP(B335, Paste!$Q$3:$Q$245, 1, FALSE)), "", VLOOKUP(B335, Paste!$Q$3:$R$245, 2, FALSE))</f>
        <v/>
      </c>
      <c r="O335" s="18" t="str">
        <f>IF(VLOOKUP(B335, 'Points&amp;Potential'!$B$7:$O$1835, 14, FALSE)=0, "", VLOOKUP(B335, 'Points&amp;Potential'!$B$7:$O$1835, 14, FALSE))</f>
        <v/>
      </c>
      <c r="P335" s="7" t="str">
        <f>IF(ISERROR(VLOOKUP(B335, Paste!$T$3:$T$1045, 1, FALSE)), "", VLOOKUP(B335, Paste!$T$3:$U$1045, 2, FALSE))</f>
        <v/>
      </c>
    </row>
    <row r="336" spans="1:16">
      <c r="A336" s="11" t="str">
        <f t="shared" si="10"/>
        <v>LAK</v>
      </c>
      <c r="B336" s="67" t="s">
        <v>391</v>
      </c>
      <c r="C336" s="11" t="str">
        <f>VLOOKUP($B336, Paste!$A$3:$H$933, 6, FALSE)</f>
        <v>RW</v>
      </c>
      <c r="D336" s="11" t="s">
        <v>941</v>
      </c>
      <c r="E336" s="11">
        <v>2</v>
      </c>
      <c r="F336" s="11" t="str">
        <f>VLOOKUP($B336, Paste!$A$3:$H$933, 8, FALSE)</f>
        <v>LAK</v>
      </c>
      <c r="G336" s="71">
        <f>VLOOKUP($B336, Paste!$A$3:$H$933, 2, FALSE)</f>
        <v>71</v>
      </c>
      <c r="H336" s="71">
        <f>VLOOKUP($B336, Paste!$A$3:$H$933, 3, FALSE)</f>
        <v>16.715331472133851</v>
      </c>
      <c r="I336" s="71">
        <f t="shared" si="11"/>
        <v>12.123290750088366</v>
      </c>
      <c r="J336" s="71">
        <f>VLOOKUP($B336, Paste!$A$3:$H$933, 4, FALSE)</f>
        <v>28.838622222222217</v>
      </c>
      <c r="K336" s="11">
        <f>VLOOKUP($B336, Paste!$AB$3:$AE$1033, 4, FALSE)</f>
        <v>107</v>
      </c>
      <c r="L336" s="11" t="str">
        <f>IF(ISERROR(VLOOKUP(B336, Paste!$N$3:$N$250, 1, FALSE)), "", VLOOKUP(B336, Paste!$N$3:$O$250, 2, FALSE))</f>
        <v/>
      </c>
      <c r="M336" s="27">
        <f>VLOOKUP($B336, Paste!$W$3:$Z$10064, IF($H$4="Cap Hit",3, IF($H$4="AAV", 4, 2)), FALSE)</f>
        <v>1</v>
      </c>
      <c r="N336" s="11" t="str">
        <f>IF(ISERROR(VLOOKUP(B336, Paste!$Q$3:$Q$245, 1, FALSE)), "", VLOOKUP(B336, Paste!$Q$3:$R$245, 2, FALSE))</f>
        <v/>
      </c>
      <c r="O336" s="18" t="str">
        <f>IF(VLOOKUP(B336, 'Points&amp;Potential'!$B$7:$O$1835, 14, FALSE)=0, "", VLOOKUP(B336, 'Points&amp;Potential'!$B$7:$O$1835, 14, FALSE))</f>
        <v/>
      </c>
      <c r="P336" s="7" t="str">
        <f>IF(ISERROR(VLOOKUP(B336, Paste!$T$3:$T$1045, 1, FALSE)), "", VLOOKUP(B336, Paste!$T$3:$U$1045, 2, FALSE))</f>
        <v/>
      </c>
    </row>
    <row r="337" spans="1:16">
      <c r="A337" s="11" t="str">
        <f t="shared" si="10"/>
        <v>LAK</v>
      </c>
      <c r="B337" s="67" t="s">
        <v>420</v>
      </c>
      <c r="C337" s="11" t="str">
        <f>VLOOKUP($B337, Paste!$A$3:$H$933, 6, FALSE)</f>
        <v>C</v>
      </c>
      <c r="D337" s="11" t="s">
        <v>942</v>
      </c>
      <c r="E337" s="11"/>
      <c r="F337" s="11" t="str">
        <f>VLOOKUP($B337, Paste!$A$3:$H$933, 8, FALSE)</f>
        <v>LAK</v>
      </c>
      <c r="G337" s="71">
        <f>VLOOKUP($B337, Paste!$A$3:$H$933, 2, FALSE)</f>
        <v>69</v>
      </c>
      <c r="H337" s="71">
        <f>VLOOKUP($B337, Paste!$A$3:$H$933, 3, FALSE)</f>
        <v>7.59</v>
      </c>
      <c r="I337" s="71">
        <f t="shared" si="11"/>
        <v>18.6967</v>
      </c>
      <c r="J337" s="71">
        <f>VLOOKUP($B337, Paste!$A$3:$H$933, 4, FALSE)</f>
        <v>26.2867</v>
      </c>
      <c r="K337" s="11">
        <f>VLOOKUP($B337, Paste!$AB$3:$AE$1033, 4, FALSE)</f>
        <v>83</v>
      </c>
      <c r="L337" s="11" t="str">
        <f>IF(ISERROR(VLOOKUP(B337, Paste!$N$3:$N$250, 1, FALSE)), "", VLOOKUP(B337, Paste!$N$3:$O$250, 2, FALSE))</f>
        <v/>
      </c>
      <c r="M337" s="27">
        <f>VLOOKUP($B337, Paste!$W$3:$Z$10064, IF($H$4="Cap Hit",3, IF($H$4="AAV", 4, 2)), FALSE)</f>
        <v>0.77500000000000002</v>
      </c>
      <c r="N337" s="11" t="str">
        <f>IF(ISERROR(VLOOKUP(B337, Paste!$Q$3:$Q$245, 1, FALSE)), "", VLOOKUP(B337, Paste!$Q$3:$R$245, 2, FALSE))</f>
        <v>Y</v>
      </c>
      <c r="O337" s="18" t="str">
        <f>IF(VLOOKUP(B337, 'Points&amp;Potential'!$B$7:$O$1835, 14, FALSE)=0, "", VLOOKUP(B337, 'Points&amp;Potential'!$B$7:$O$1835, 14, FALSE))</f>
        <v/>
      </c>
      <c r="P337" s="7" t="str">
        <f>IF(ISERROR(VLOOKUP(B337, Paste!$T$3:$T$1045, 1, FALSE)), "", VLOOKUP(B337, Paste!$T$3:$U$1045, 2, FALSE))</f>
        <v/>
      </c>
    </row>
    <row r="338" spans="1:16">
      <c r="A338" s="11" t="str">
        <f t="shared" si="10"/>
        <v>LAK</v>
      </c>
      <c r="B338" s="67" t="s">
        <v>433</v>
      </c>
      <c r="C338" s="11" t="str">
        <f>VLOOKUP($B338, Paste!$A$3:$H$933, 6, FALSE)</f>
        <v>RD</v>
      </c>
      <c r="D338" s="11" t="s">
        <v>941</v>
      </c>
      <c r="E338" s="11">
        <v>2</v>
      </c>
      <c r="F338" s="11" t="str">
        <f>VLOOKUP($B338, Paste!$A$3:$H$933, 8, FALSE)</f>
        <v>LAK</v>
      </c>
      <c r="G338" s="71">
        <f>VLOOKUP($B338, Paste!$A$3:$H$933, 2, FALSE)</f>
        <v>69</v>
      </c>
      <c r="H338" s="71">
        <f>VLOOKUP($B338, Paste!$A$3:$H$933, 3, FALSE)</f>
        <v>8.4666049531782441</v>
      </c>
      <c r="I338" s="71">
        <f t="shared" si="11"/>
        <v>16.756530484321754</v>
      </c>
      <c r="J338" s="71">
        <f>VLOOKUP($B338, Paste!$A$3:$H$933, 4, FALSE)</f>
        <v>25.223135437499998</v>
      </c>
      <c r="K338" s="11">
        <f>VLOOKUP($B338, Paste!$AB$3:$AE$1033, 4, FALSE)</f>
        <v>90</v>
      </c>
      <c r="L338" s="11" t="str">
        <f>IF(ISERROR(VLOOKUP(B338, Paste!$N$3:$N$250, 1, FALSE)), "", VLOOKUP(B338, Paste!$N$3:$O$250, 2, FALSE))</f>
        <v/>
      </c>
      <c r="M338" s="27">
        <f>VLOOKUP($B338, Paste!$W$3:$Z$10064, IF($H$4="Cap Hit",3, IF($H$4="AAV", 4, 2)), FALSE)</f>
        <v>11</v>
      </c>
      <c r="N338" s="11" t="str">
        <f>IF(ISERROR(VLOOKUP(B338, Paste!$Q$3:$Q$245, 1, FALSE)), "", VLOOKUP(B338, Paste!$Q$3:$R$245, 2, FALSE))</f>
        <v>Y</v>
      </c>
      <c r="O338" s="18" t="str">
        <f>IF(VLOOKUP(B338, 'Points&amp;Potential'!$B$7:$O$1835, 14, FALSE)=0, "", VLOOKUP(B338, 'Points&amp;Potential'!$B$7:$O$1835, 14, FALSE))</f>
        <v/>
      </c>
      <c r="P338" s="7" t="str">
        <f>IF(ISERROR(VLOOKUP(B338, Paste!$T$3:$T$1045, 1, FALSE)), "", VLOOKUP(B338, Paste!$T$3:$U$1045, 2, FALSE))</f>
        <v/>
      </c>
    </row>
    <row r="339" spans="1:16">
      <c r="A339" s="11" t="str">
        <f t="shared" si="10"/>
        <v>LAK</v>
      </c>
      <c r="B339" s="67" t="s">
        <v>480</v>
      </c>
      <c r="C339" s="11" t="str">
        <f>VLOOKUP($B339, Paste!$A$3:$H$933, 6, FALSE)</f>
        <v>LW</v>
      </c>
      <c r="D339" s="11" t="s">
        <v>941</v>
      </c>
      <c r="E339" s="11"/>
      <c r="F339" s="11" t="str">
        <f>VLOOKUP($B339, Paste!$A$3:$H$933, 8, FALSE)</f>
        <v>LAK</v>
      </c>
      <c r="G339" s="71">
        <f>VLOOKUP($B339, Paste!$A$3:$H$933, 2, FALSE)</f>
        <v>73.333333333333329</v>
      </c>
      <c r="H339" s="71">
        <f>VLOOKUP($B339, Paste!$A$3:$H$933, 3, FALSE)</f>
        <v>13.232819160201235</v>
      </c>
      <c r="I339" s="71">
        <f t="shared" si="11"/>
        <v>7.7759382472061738</v>
      </c>
      <c r="J339" s="71">
        <f>VLOOKUP($B339, Paste!$A$3:$H$933, 4, FALSE)</f>
        <v>21.008757407407408</v>
      </c>
      <c r="K339" s="11">
        <f>VLOOKUP($B339, Paste!$AB$3:$AE$1033, 4, FALSE)</f>
        <v>95</v>
      </c>
      <c r="L339" s="11" t="str">
        <f>IF(ISERROR(VLOOKUP(B339, Paste!$N$3:$N$250, 1, FALSE)), "", VLOOKUP(B339, Paste!$N$3:$O$250, 2, FALSE))</f>
        <v/>
      </c>
      <c r="M339" s="27">
        <f>VLOOKUP($B339, Paste!$W$3:$Z$10064, IF($H$4="Cap Hit",3, IF($H$4="AAV", 4, 2)), FALSE)</f>
        <v>2.5</v>
      </c>
      <c r="N339" s="11" t="str">
        <f>IF(ISERROR(VLOOKUP(B339, Paste!$Q$3:$Q$245, 1, FALSE)), "", VLOOKUP(B339, Paste!$Q$3:$R$245, 2, FALSE))</f>
        <v>Y</v>
      </c>
      <c r="O339" s="18" t="str">
        <f>IF(VLOOKUP(B339, 'Points&amp;Potential'!$B$7:$O$1835, 14, FALSE)=0, "", VLOOKUP(B339, 'Points&amp;Potential'!$B$7:$O$1835, 14, FALSE))</f>
        <v/>
      </c>
      <c r="P339" s="7" t="str">
        <f>IF(ISERROR(VLOOKUP(B339, Paste!$T$3:$T$1045, 1, FALSE)), "", VLOOKUP(B339, Paste!$T$3:$U$1045, 2, FALSE))</f>
        <v/>
      </c>
    </row>
    <row r="340" spans="1:16">
      <c r="A340" s="11" t="str">
        <f t="shared" si="10"/>
        <v>LAK</v>
      </c>
      <c r="B340" s="67" t="s">
        <v>492</v>
      </c>
      <c r="C340" s="11" t="str">
        <f>VLOOKUP($B340, Paste!$A$3:$H$933, 6, FALSE)</f>
        <v>LD</v>
      </c>
      <c r="D340" s="11" t="s">
        <v>941</v>
      </c>
      <c r="E340" s="11"/>
      <c r="F340" s="11" t="str">
        <f>VLOOKUP($B340, Paste!$A$3:$H$933, 8, FALSE)</f>
        <v>LAK</v>
      </c>
      <c r="G340" s="71">
        <f>VLOOKUP($B340, Paste!$A$3:$H$933, 2, FALSE)</f>
        <v>60</v>
      </c>
      <c r="H340" s="71">
        <f>VLOOKUP($B340, Paste!$A$3:$H$933, 3, FALSE)</f>
        <v>3.9000000000000004</v>
      </c>
      <c r="I340" s="71">
        <f t="shared" si="11"/>
        <v>16.562400000000004</v>
      </c>
      <c r="J340" s="71">
        <f>VLOOKUP($B340, Paste!$A$3:$H$933, 4, FALSE)</f>
        <v>20.462400000000002</v>
      </c>
      <c r="K340" s="11">
        <f>VLOOKUP($B340, Paste!$AB$3:$AE$1033, 4, FALSE)</f>
        <v>66</v>
      </c>
      <c r="L340" s="11" t="str">
        <f>IF(ISERROR(VLOOKUP(B340, Paste!$N$3:$N$250, 1, FALSE)), "", VLOOKUP(B340, Paste!$N$3:$O$250, 2, FALSE))</f>
        <v/>
      </c>
      <c r="M340" s="27">
        <f>VLOOKUP($B340, Paste!$W$3:$Z$10064, IF($H$4="Cap Hit",3, IF($H$4="AAV", 4, 2)), FALSE)</f>
        <v>1</v>
      </c>
      <c r="N340" s="11" t="str">
        <f>IF(ISERROR(VLOOKUP(B340, Paste!$Q$3:$Q$245, 1, FALSE)), "", VLOOKUP(B340, Paste!$Q$3:$R$245, 2, FALSE))</f>
        <v/>
      </c>
      <c r="O340" s="18" t="str">
        <f>IF(VLOOKUP(B340, 'Points&amp;Potential'!$B$7:$O$1835, 14, FALSE)=0, "", VLOOKUP(B340, 'Points&amp;Potential'!$B$7:$O$1835, 14, FALSE))</f>
        <v/>
      </c>
      <c r="P340" s="7" t="str">
        <f>IF(ISERROR(VLOOKUP(B340, Paste!$T$3:$T$1045, 1, FALSE)), "", VLOOKUP(B340, Paste!$T$3:$U$1045, 2, FALSE))</f>
        <v/>
      </c>
    </row>
    <row r="341" spans="1:16">
      <c r="A341" s="11" t="str">
        <f t="shared" si="10"/>
        <v>LAK</v>
      </c>
      <c r="B341" s="67" t="s">
        <v>535</v>
      </c>
      <c r="C341" s="11" t="str">
        <f>VLOOKUP($B341, Paste!$A$3:$H$933, 6, FALSE)</f>
        <v>LD</v>
      </c>
      <c r="D341" s="11" t="s">
        <v>943</v>
      </c>
      <c r="E341" s="11"/>
      <c r="F341" s="11" t="str">
        <f>VLOOKUP($B341, Paste!$A$3:$H$933, 8, FALSE)</f>
        <v>LAK</v>
      </c>
      <c r="G341" s="71">
        <f>VLOOKUP($B341, Paste!$A$3:$H$933, 2, FALSE)</f>
        <v>79</v>
      </c>
      <c r="H341" s="71">
        <f>VLOOKUP($B341, Paste!$A$3:$H$933, 3, FALSE)</f>
        <v>3.9699312087649021</v>
      </c>
      <c r="I341" s="71">
        <f t="shared" si="11"/>
        <v>13.702024658457319</v>
      </c>
      <c r="J341" s="71">
        <f>VLOOKUP($B341, Paste!$A$3:$H$933, 4, FALSE)</f>
        <v>17.67195586722222</v>
      </c>
      <c r="K341" s="11">
        <f>VLOOKUP($B341, Paste!$AB$3:$AE$1033, 4, FALSE)</f>
        <v>79</v>
      </c>
      <c r="L341" s="11" t="str">
        <f>IF(ISERROR(VLOOKUP(B341, Paste!$N$3:$N$250, 1, FALSE)), "", VLOOKUP(B341, Paste!$N$3:$O$250, 2, FALSE))</f>
        <v/>
      </c>
      <c r="M341" s="27">
        <f>VLOOKUP($B341, Paste!$W$3:$Z$10064, IF($H$4="Cap Hit",3, IF($H$4="AAV", 4, 2)), FALSE)</f>
        <v>4.125</v>
      </c>
      <c r="N341" s="11" t="str">
        <f>IF(ISERROR(VLOOKUP(B341, Paste!$Q$3:$Q$245, 1, FALSE)), "", VLOOKUP(B341, Paste!$Q$3:$R$245, 2, FALSE))</f>
        <v/>
      </c>
      <c r="O341" s="18" t="str">
        <f>IF(VLOOKUP(B341, 'Points&amp;Potential'!$B$7:$O$1835, 14, FALSE)=0, "", VLOOKUP(B341, 'Points&amp;Potential'!$B$7:$O$1835, 14, FALSE))</f>
        <v/>
      </c>
      <c r="P341" s="7" t="str">
        <f>IF(ISERROR(VLOOKUP(B341, Paste!$T$3:$T$1045, 1, FALSE)), "", VLOOKUP(B341, Paste!$T$3:$U$1045, 2, FALSE))</f>
        <v/>
      </c>
    </row>
    <row r="342" spans="1:16">
      <c r="A342" s="11" t="str">
        <f t="shared" si="10"/>
        <v>LAK</v>
      </c>
      <c r="B342" s="67" t="s">
        <v>577</v>
      </c>
      <c r="C342" s="11" t="str">
        <f>VLOOKUP($B342, Paste!$A$3:$H$933, 6, FALSE)</f>
        <v>LD</v>
      </c>
      <c r="D342" s="11" t="s">
        <v>943</v>
      </c>
      <c r="E342" s="11"/>
      <c r="F342" s="11" t="str">
        <f>VLOOKUP($B342, Paste!$A$3:$H$933, 8, FALSE)</f>
        <v>LAK</v>
      </c>
      <c r="G342" s="71">
        <f>VLOOKUP($B342, Paste!$A$3:$H$933, 2, FALSE)</f>
        <v>74</v>
      </c>
      <c r="H342" s="71">
        <f>VLOOKUP($B342, Paste!$A$3:$H$933, 3, FALSE)</f>
        <v>3.1588530326787518</v>
      </c>
      <c r="I342" s="71">
        <f t="shared" si="11"/>
        <v>12.753588967321249</v>
      </c>
      <c r="J342" s="71">
        <f>VLOOKUP($B342, Paste!$A$3:$H$933, 4, FALSE)</f>
        <v>15.912442</v>
      </c>
      <c r="K342" s="11">
        <f>VLOOKUP($B342, Paste!$AB$3:$AE$1033, 4, FALSE)</f>
        <v>89</v>
      </c>
      <c r="L342" s="11" t="str">
        <f>IF(ISERROR(VLOOKUP(B342, Paste!$N$3:$N$250, 1, FALSE)), "", VLOOKUP(B342, Paste!$N$3:$O$250, 2, FALSE))</f>
        <v/>
      </c>
      <c r="M342" s="27">
        <f>VLOOKUP($B342, Paste!$W$3:$Z$10064, IF($H$4="Cap Hit",3, IF($H$4="AAV", 4, 2)), FALSE)</f>
        <v>3.85</v>
      </c>
      <c r="N342" s="11" t="str">
        <f>IF(ISERROR(VLOOKUP(B342, Paste!$Q$3:$Q$245, 1, FALSE)), "", VLOOKUP(B342, Paste!$Q$3:$R$245, 2, FALSE))</f>
        <v/>
      </c>
      <c r="O342" s="18" t="str">
        <f>IF(VLOOKUP(B342, 'Points&amp;Potential'!$B$7:$O$1835, 14, FALSE)=0, "", VLOOKUP(B342, 'Points&amp;Potential'!$B$7:$O$1835, 14, FALSE))</f>
        <v/>
      </c>
      <c r="P342" s="7" t="str">
        <f>IF(ISERROR(VLOOKUP(B342, Paste!$T$3:$T$1045, 1, FALSE)), "", VLOOKUP(B342, Paste!$T$3:$U$1045, 2, FALSE))</f>
        <v/>
      </c>
    </row>
    <row r="343" spans="1:16">
      <c r="A343" s="11" t="str">
        <f t="shared" si="10"/>
        <v>LAK</v>
      </c>
      <c r="B343" s="67" t="s">
        <v>600</v>
      </c>
      <c r="C343" s="11" t="str">
        <f>VLOOKUP($B343, Paste!$A$3:$H$933, 6, FALSE)</f>
        <v>LD</v>
      </c>
      <c r="D343" s="11" t="s">
        <v>941</v>
      </c>
      <c r="E343" s="11"/>
      <c r="F343" s="11" t="str">
        <f>VLOOKUP($B343, Paste!$A$3:$H$933, 8, FALSE)</f>
        <v>LAK</v>
      </c>
      <c r="G343" s="71">
        <f>VLOOKUP($B343, Paste!$A$3:$H$933, 2, FALSE)</f>
        <v>82.666666666666671</v>
      </c>
      <c r="H343" s="71">
        <f>VLOOKUP($B343, Paste!$A$3:$H$933, 3, FALSE)</f>
        <v>3.6125289980626114</v>
      </c>
      <c r="I343" s="71">
        <f t="shared" si="11"/>
        <v>11.08079055193739</v>
      </c>
      <c r="J343" s="71">
        <f>VLOOKUP($B343, Paste!$A$3:$H$933, 4, FALSE)</f>
        <v>14.693319550000002</v>
      </c>
      <c r="K343" s="11">
        <f>VLOOKUP($B343, Paste!$AB$3:$AE$1033, 4, FALSE)</f>
        <v>58</v>
      </c>
      <c r="L343" s="11" t="str">
        <f>IF(ISERROR(VLOOKUP(B343, Paste!$N$3:$N$250, 1, FALSE)), "", VLOOKUP(B343, Paste!$N$3:$O$250, 2, FALSE))</f>
        <v/>
      </c>
      <c r="M343" s="27">
        <f>VLOOKUP($B343, Paste!$W$3:$Z$10064, IF($H$4="Cap Hit",3, IF($H$4="AAV", 4, 2)), FALSE)</f>
        <v>4</v>
      </c>
      <c r="N343" s="11" t="str">
        <f>IF(ISERROR(VLOOKUP(B343, Paste!$Q$3:$Q$245, 1, FALSE)), "", VLOOKUP(B343, Paste!$Q$3:$R$245, 2, FALSE))</f>
        <v/>
      </c>
      <c r="O343" s="18" t="str">
        <f>IF(VLOOKUP(B343, 'Points&amp;Potential'!$B$7:$O$1835, 14, FALSE)=0, "", VLOOKUP(B343, 'Points&amp;Potential'!$B$7:$O$1835, 14, FALSE))</f>
        <v/>
      </c>
      <c r="P343" s="7" t="str">
        <f>IF(ISERROR(VLOOKUP(B343, Paste!$T$3:$T$1045, 1, FALSE)), "", VLOOKUP(B343, Paste!$T$3:$U$1045, 2, FALSE))</f>
        <v/>
      </c>
    </row>
    <row r="344" spans="1:16">
      <c r="A344" s="11" t="str">
        <f t="shared" si="10"/>
        <v>LAK</v>
      </c>
      <c r="B344" s="67" t="s">
        <v>632</v>
      </c>
      <c r="C344" s="11" t="str">
        <f>VLOOKUP($B344, Paste!$A$3:$H$933, 6, FALSE)</f>
        <v>C</v>
      </c>
      <c r="D344" s="11" t="s">
        <v>941</v>
      </c>
      <c r="E344" s="11"/>
      <c r="F344" s="11" t="str">
        <f>VLOOKUP($B344, Paste!$A$3:$H$933, 8, FALSE)</f>
        <v>LAK</v>
      </c>
      <c r="G344" s="71">
        <f>VLOOKUP($B344, Paste!$A$3:$H$933, 2, FALSE)</f>
        <v>70</v>
      </c>
      <c r="H344" s="71">
        <f>VLOOKUP($B344, Paste!$A$3:$H$933, 3, FALSE)</f>
        <v>6.2247906893127416</v>
      </c>
      <c r="I344" s="71">
        <f t="shared" si="11"/>
        <v>6.8698905606872591</v>
      </c>
      <c r="J344" s="71">
        <f>VLOOKUP($B344, Paste!$A$3:$H$933, 4, FALSE)</f>
        <v>13.094681250000001</v>
      </c>
      <c r="K344" s="11">
        <f>VLOOKUP($B344, Paste!$AB$3:$AE$1033, 4, FALSE)</f>
        <v>56</v>
      </c>
      <c r="L344" s="11" t="str">
        <f>IF(ISERROR(VLOOKUP(B344, Paste!$N$3:$N$250, 1, FALSE)), "", VLOOKUP(B344, Paste!$N$3:$O$250, 2, FALSE))</f>
        <v/>
      </c>
      <c r="M344" s="27">
        <f>VLOOKUP($B344, Paste!$W$3:$Z$10064, IF($H$4="Cap Hit",3, IF($H$4="AAV", 4, 2)), FALSE)</f>
        <v>0.875</v>
      </c>
      <c r="N344" s="11" t="str">
        <f>IF(ISERROR(VLOOKUP(B344, Paste!$Q$3:$Q$245, 1, FALSE)), "", VLOOKUP(B344, Paste!$Q$3:$R$245, 2, FALSE))</f>
        <v/>
      </c>
      <c r="O344" s="18" t="str">
        <f>IF(VLOOKUP(B344, 'Points&amp;Potential'!$B$7:$O$1835, 14, FALSE)=0, "", VLOOKUP(B344, 'Points&amp;Potential'!$B$7:$O$1835, 14, FALSE))</f>
        <v/>
      </c>
      <c r="P344" s="7" t="str">
        <f>IF(ISERROR(VLOOKUP(B344, Paste!$T$3:$T$1045, 1, FALSE)), "", VLOOKUP(B344, Paste!$T$3:$U$1045, 2, FALSE))</f>
        <v/>
      </c>
    </row>
    <row r="345" spans="1:16">
      <c r="A345" s="11" t="str">
        <f t="shared" si="10"/>
        <v>LAK</v>
      </c>
      <c r="B345" s="67" t="s">
        <v>644</v>
      </c>
      <c r="C345" s="11" t="str">
        <f>VLOOKUP($B345, Paste!$A$3:$H$933, 6, FALSE)</f>
        <v>RD</v>
      </c>
      <c r="D345" s="11" t="s">
        <v>942</v>
      </c>
      <c r="E345" s="11"/>
      <c r="F345" s="11" t="str">
        <f>VLOOKUP($B345, Paste!$A$3:$H$933, 8, FALSE)</f>
        <v>LAK</v>
      </c>
      <c r="G345" s="71">
        <f>VLOOKUP($B345, Paste!$A$3:$H$933, 2, FALSE)</f>
        <v>84</v>
      </c>
      <c r="H345" s="71">
        <f>VLOOKUP($B345, Paste!$A$3:$H$933, 3, FALSE)</f>
        <v>2.9007208126581165</v>
      </c>
      <c r="I345" s="71">
        <f t="shared" si="11"/>
        <v>9.5961681373418859</v>
      </c>
      <c r="J345" s="71">
        <f>VLOOKUP($B345, Paste!$A$3:$H$933, 4, FALSE)</f>
        <v>12.496888950000002</v>
      </c>
      <c r="K345" s="11">
        <f>VLOOKUP($B345, Paste!$AB$3:$AE$1033, 4, FALSE)</f>
        <v>59</v>
      </c>
      <c r="L345" s="11" t="str">
        <f>IF(ISERROR(VLOOKUP(B345, Paste!$N$3:$N$250, 1, FALSE)), "", VLOOKUP(B345, Paste!$N$3:$O$250, 2, FALSE))</f>
        <v/>
      </c>
      <c r="M345" s="27">
        <f>VLOOKUP($B345, Paste!$W$3:$Z$10064, IF($H$4="Cap Hit",3, IF($H$4="AAV", 4, 2)), FALSE)</f>
        <v>4.5</v>
      </c>
      <c r="N345" s="11" t="str">
        <f>IF(ISERROR(VLOOKUP(B345, Paste!$Q$3:$Q$245, 1, FALSE)), "", VLOOKUP(B345, Paste!$Q$3:$R$245, 2, FALSE))</f>
        <v/>
      </c>
      <c r="O345" s="18" t="str">
        <f>IF(VLOOKUP(B345, 'Points&amp;Potential'!$B$7:$O$1835, 14, FALSE)=0, "", VLOOKUP(B345, 'Points&amp;Potential'!$B$7:$O$1835, 14, FALSE))</f>
        <v/>
      </c>
      <c r="P345" s="7" t="str">
        <f>IF(ISERROR(VLOOKUP(B345, Paste!$T$3:$T$1045, 1, FALSE)), "", VLOOKUP(B345, Paste!$T$3:$U$1045, 2, FALSE))</f>
        <v/>
      </c>
    </row>
    <row r="346" spans="1:16">
      <c r="A346" s="11" t="str">
        <f t="shared" si="10"/>
        <v>LAK</v>
      </c>
      <c r="B346" s="67" t="s">
        <v>707</v>
      </c>
      <c r="C346" s="11" t="str">
        <f>VLOOKUP($B346, Paste!$A$3:$H$933, 6, FALSE)</f>
        <v>RW</v>
      </c>
      <c r="D346" s="11" t="s">
        <v>941</v>
      </c>
      <c r="E346" s="11"/>
      <c r="F346" s="11" t="str">
        <f>VLOOKUP($B346, Paste!$A$3:$H$933, 8, FALSE)</f>
        <v>LAK</v>
      </c>
      <c r="G346" s="71">
        <f>VLOOKUP($B346, Paste!$A$3:$H$933, 2, FALSE)</f>
        <v>55</v>
      </c>
      <c r="H346" s="71">
        <f>VLOOKUP($B346, Paste!$A$3:$H$933, 3, FALSE)</f>
        <v>3.5881256038647344</v>
      </c>
      <c r="I346" s="71">
        <f t="shared" si="11"/>
        <v>5.844374396135267</v>
      </c>
      <c r="J346" s="71">
        <f>VLOOKUP($B346, Paste!$A$3:$H$933, 4, FALSE)</f>
        <v>9.432500000000001</v>
      </c>
      <c r="K346" s="11">
        <f>VLOOKUP($B346, Paste!$AB$3:$AE$1033, 4, FALSE)</f>
        <v>72</v>
      </c>
      <c r="L346" s="11" t="str">
        <f>IF(ISERROR(VLOOKUP(B346, Paste!$N$3:$N$250, 1, FALSE)), "", VLOOKUP(B346, Paste!$N$3:$O$250, 2, FALSE))</f>
        <v/>
      </c>
      <c r="M346" s="27">
        <f>VLOOKUP($B346, Paste!$W$3:$Z$10064, IF($H$4="Cap Hit",3, IF($H$4="AAV", 4, 2)), FALSE)</f>
        <v>0.86750000000000005</v>
      </c>
      <c r="N346" s="11" t="str">
        <f>IF(ISERROR(VLOOKUP(B346, Paste!$Q$3:$Q$245, 1, FALSE)), "", VLOOKUP(B346, Paste!$Q$3:$R$245, 2, FALSE))</f>
        <v/>
      </c>
      <c r="O346" s="18" t="str">
        <f>IF(VLOOKUP(B346, 'Points&amp;Potential'!$B$7:$O$1835, 14, FALSE)=0, "", VLOOKUP(B346, 'Points&amp;Potential'!$B$7:$O$1835, 14, FALSE))</f>
        <v/>
      </c>
      <c r="P346" s="7" t="str">
        <f>IF(ISERROR(VLOOKUP(B346, Paste!$T$3:$T$1045, 1, FALSE)), "", VLOOKUP(B346, Paste!$T$3:$U$1045, 2, FALSE))</f>
        <v>Y</v>
      </c>
    </row>
    <row r="347" spans="1:16">
      <c r="A347" s="11" t="str">
        <f t="shared" si="10"/>
        <v>LAK</v>
      </c>
      <c r="B347" s="67" t="s">
        <v>763</v>
      </c>
      <c r="C347" s="11" t="str">
        <f>VLOOKUP($B347, Paste!$A$3:$H$933, 6, FALSE)</f>
        <v>RW</v>
      </c>
      <c r="D347" s="11" t="s">
        <v>941</v>
      </c>
      <c r="E347" s="11"/>
      <c r="F347" s="11" t="str">
        <f>VLOOKUP($B347, Paste!$A$3:$H$933, 8, FALSE)</f>
        <v>LAK</v>
      </c>
      <c r="G347" s="71">
        <f>VLOOKUP($B347, Paste!$A$3:$H$933, 2, FALSE)</f>
        <v>28</v>
      </c>
      <c r="H347" s="71">
        <f>VLOOKUP($B347, Paste!$A$3:$H$933, 3, FALSE)</f>
        <v>2.8000000000000003</v>
      </c>
      <c r="I347" s="71">
        <f t="shared" si="11"/>
        <v>3.556387722222222</v>
      </c>
      <c r="J347" s="71">
        <f>VLOOKUP($B347, Paste!$A$3:$H$933, 4, FALSE)</f>
        <v>6.3563877222222223</v>
      </c>
      <c r="K347" s="11">
        <f>VLOOKUP($B347, Paste!$AB$3:$AE$1033, 4, FALSE)</f>
        <v>34</v>
      </c>
      <c r="L347" s="11" t="str">
        <f>IF(ISERROR(VLOOKUP(B347, Paste!$N$3:$N$250, 1, FALSE)), "", VLOOKUP(B347, Paste!$N$3:$O$250, 2, FALSE))</f>
        <v/>
      </c>
      <c r="M347" s="27">
        <f>VLOOKUP($B347, Paste!$W$3:$Z$10064, IF($H$4="Cap Hit",3, IF($H$4="AAV", 4, 2)), FALSE)</f>
        <v>0.875</v>
      </c>
      <c r="N347" s="11" t="str">
        <f>IF(ISERROR(VLOOKUP(B347, Paste!$Q$3:$Q$245, 1, FALSE)), "", VLOOKUP(B347, Paste!$Q$3:$R$245, 2, FALSE))</f>
        <v/>
      </c>
      <c r="O347" s="18" t="str">
        <f>IF(VLOOKUP(B347, 'Points&amp;Potential'!$B$7:$O$1835, 14, FALSE)=0, "", VLOOKUP(B347, 'Points&amp;Potential'!$B$7:$O$1835, 14, FALSE))</f>
        <v/>
      </c>
      <c r="P347" s="7" t="str">
        <f>IF(ISERROR(VLOOKUP(B347, Paste!$T$3:$T$1045, 1, FALSE)), "", VLOOKUP(B347, Paste!$T$3:$U$1045, 2, FALSE))</f>
        <v/>
      </c>
    </row>
    <row r="348" spans="1:16">
      <c r="A348" s="11" t="str">
        <f t="shared" si="10"/>
        <v>LAK</v>
      </c>
      <c r="B348" s="67" t="s">
        <v>802</v>
      </c>
      <c r="C348" s="11" t="str">
        <f>VLOOKUP($B348, Paste!$A$3:$H$933, 6, FALSE)</f>
        <v>LW</v>
      </c>
      <c r="D348" s="11" t="s">
        <v>941</v>
      </c>
      <c r="E348" s="11"/>
      <c r="F348" s="11" t="str">
        <f>VLOOKUP($B348, Paste!$A$3:$H$933, 8, FALSE)</f>
        <v>LAK</v>
      </c>
      <c r="G348" s="71">
        <f>VLOOKUP($B348, Paste!$A$3:$H$933, 2, FALSE)</f>
        <v>23</v>
      </c>
      <c r="H348" s="71">
        <f>VLOOKUP($B348, Paste!$A$3:$H$933, 3, FALSE)</f>
        <v>2.3170230263157894</v>
      </c>
      <c r="I348" s="71">
        <f t="shared" si="11"/>
        <v>2.1591532948224206</v>
      </c>
      <c r="J348" s="71">
        <f>VLOOKUP($B348, Paste!$A$3:$H$933, 4, FALSE)</f>
        <v>4.47617632113821</v>
      </c>
      <c r="K348" s="11">
        <f>VLOOKUP($B348, Paste!$AB$3:$AE$1033, 4, FALSE)</f>
        <v>35</v>
      </c>
      <c r="L348" s="11" t="str">
        <f>IF(ISERROR(VLOOKUP(B348, Paste!$N$3:$N$250, 1, FALSE)), "", VLOOKUP(B348, Paste!$N$3:$O$250, 2, FALSE))</f>
        <v/>
      </c>
      <c r="M348" s="27">
        <f>VLOOKUP($B348, Paste!$W$3:$Z$10064, IF($H$4="Cap Hit",3, IF($H$4="AAV", 4, 2)), FALSE)</f>
        <v>0.85</v>
      </c>
      <c r="N348" s="11" t="str">
        <f>IF(ISERROR(VLOOKUP(B348, Paste!$Q$3:$Q$245, 1, FALSE)), "", VLOOKUP(B348, Paste!$Q$3:$R$245, 2, FALSE))</f>
        <v/>
      </c>
      <c r="O348" s="18" t="str">
        <f>IF(VLOOKUP(B348, 'Points&amp;Potential'!$B$7:$O$1835, 14, FALSE)=0, "", VLOOKUP(B348, 'Points&amp;Potential'!$B$7:$O$1835, 14, FALSE))</f>
        <v/>
      </c>
      <c r="P348" s="7" t="str">
        <f>IF(ISERROR(VLOOKUP(B348, Paste!$T$3:$T$1045, 1, FALSE)), "", VLOOKUP(B348, Paste!$T$3:$U$1045, 2, FALSE))</f>
        <v>Y</v>
      </c>
    </row>
    <row r="349" spans="1:16">
      <c r="A349" s="11" t="str">
        <f t="shared" si="10"/>
        <v>LAK</v>
      </c>
      <c r="B349" s="67" t="s">
        <v>867</v>
      </c>
      <c r="C349" s="11" t="str">
        <f>VLOOKUP($B349, Paste!$A$3:$H$933, 6, FALSE)</f>
        <v>C</v>
      </c>
      <c r="D349" s="11" t="s">
        <v>941</v>
      </c>
      <c r="E349" s="11"/>
      <c r="F349" s="11" t="str">
        <f>VLOOKUP($B349, Paste!$A$3:$H$933, 8, FALSE)</f>
        <v>LAK</v>
      </c>
      <c r="G349" s="71">
        <f>VLOOKUP($B349, Paste!$A$3:$H$933, 2, FALSE)</f>
        <v>15</v>
      </c>
      <c r="H349" s="71">
        <f>VLOOKUP($B349, Paste!$A$3:$H$933, 3, FALSE)</f>
        <v>1.7546666666666664</v>
      </c>
      <c r="I349" s="71">
        <f t="shared" si="11"/>
        <v>0.27848882113821127</v>
      </c>
      <c r="J349" s="71">
        <f>VLOOKUP($B349, Paste!$A$3:$H$933, 4, FALSE)</f>
        <v>2.0331554878048776</v>
      </c>
      <c r="K349" s="11">
        <f>VLOOKUP($B349, Paste!$AB$3:$AE$1033, 4, FALSE)</f>
        <v>17</v>
      </c>
      <c r="L349" s="11" t="str">
        <f>IF(ISERROR(VLOOKUP(B349, Paste!$N$3:$N$250, 1, FALSE)), "", VLOOKUP(B349, Paste!$N$3:$O$250, 2, FALSE))</f>
        <v/>
      </c>
      <c r="M349" s="27">
        <f>VLOOKUP($B349, Paste!$W$3:$Z$10064, IF($H$4="Cap Hit",3, IF($H$4="AAV", 4, 2)), FALSE)</f>
        <v>0.86750000000000005</v>
      </c>
      <c r="N349" s="11"/>
      <c r="O349" s="18" t="str">
        <f>IF(VLOOKUP(B349, 'Points&amp;Potential'!$B$7:$O$1835, 14, FALSE)=0, "", VLOOKUP(B349, 'Points&amp;Potential'!$B$7:$O$1835, 14, FALSE))</f>
        <v/>
      </c>
      <c r="P349" s="7" t="str">
        <f>IF(ISERROR(VLOOKUP(B349, Paste!$T$3:$T$1045, 1, FALSE)), "", VLOOKUP(B349, Paste!$T$3:$U$1045, 2, FALSE))</f>
        <v>Y</v>
      </c>
    </row>
    <row r="350" spans="1:16">
      <c r="A350" s="11" t="str">
        <f t="shared" si="10"/>
        <v>LAK</v>
      </c>
      <c r="B350" s="67" t="s">
        <v>886</v>
      </c>
      <c r="C350" s="11" t="str">
        <f>VLOOKUP($B350, Paste!$A$3:$H$933, 6, FALSE)</f>
        <v>LD</v>
      </c>
      <c r="D350" s="11" t="s">
        <v>941</v>
      </c>
      <c r="E350" s="11"/>
      <c r="F350" s="11" t="str">
        <f>VLOOKUP($B350, Paste!$A$3:$H$933, 8, FALSE)</f>
        <v>LAK</v>
      </c>
      <c r="G350" s="71">
        <f>VLOOKUP($B350, Paste!$A$3:$H$933, 2, FALSE)</f>
        <v>18</v>
      </c>
      <c r="H350" s="71">
        <f>VLOOKUP($B350, Paste!$A$3:$H$933, 3, FALSE)</f>
        <v>0.9</v>
      </c>
      <c r="I350" s="71">
        <f t="shared" si="11"/>
        <v>0.75512195121951231</v>
      </c>
      <c r="J350" s="71">
        <f>VLOOKUP($B350, Paste!$A$3:$H$933, 4, FALSE)</f>
        <v>1.6551219512195123</v>
      </c>
      <c r="K350" s="11">
        <f>VLOOKUP($B350, Paste!$AB$3:$AE$1033, 4, FALSE)</f>
        <v>13</v>
      </c>
      <c r="L350" s="11" t="str">
        <f>IF(ISERROR(VLOOKUP(B350, Paste!$N$3:$N$250, 1, FALSE)), "", VLOOKUP(B350, Paste!$N$3:$O$250, 2, FALSE))</f>
        <v/>
      </c>
      <c r="M350" s="27">
        <f>VLOOKUP($B350, Paste!$W$3:$Z$10064, IF($H$4="Cap Hit",3, IF($H$4="AAV", 4, 2)), FALSE)</f>
        <v>0.92500000000000004</v>
      </c>
      <c r="N350" s="11" t="str">
        <f>IF(ISERROR(VLOOKUP(B350, Paste!$Q$3:$Q$245, 1, FALSE)), "", VLOOKUP(B350, Paste!$Q$3:$R$245, 2, FALSE))</f>
        <v/>
      </c>
      <c r="O350" s="18" t="str">
        <f>IF(VLOOKUP(B350, 'Points&amp;Potential'!$B$7:$O$1835, 14, FALSE)=0, "", VLOOKUP(B350, 'Points&amp;Potential'!$B$7:$O$1835, 14, FALSE))</f>
        <v/>
      </c>
      <c r="P350" s="7" t="str">
        <f>IF(ISERROR(VLOOKUP(B350, Paste!$T$3:$T$1045, 1, FALSE)), "", VLOOKUP(B350, Paste!$T$3:$U$1045, 2, FALSE))</f>
        <v>Y</v>
      </c>
    </row>
    <row r="351" spans="1:16">
      <c r="A351" s="11" t="str">
        <f t="shared" si="10"/>
        <v>LAK</v>
      </c>
      <c r="B351" s="67" t="s">
        <v>891</v>
      </c>
      <c r="C351" s="11" t="str">
        <f>VLOOKUP($B351, Paste!$A$3:$H$933, 6, FALSE)</f>
        <v>LW</v>
      </c>
      <c r="D351" s="11" t="s">
        <v>941</v>
      </c>
      <c r="E351" s="11"/>
      <c r="F351" s="11" t="str">
        <f>VLOOKUP($B351, Paste!$A$3:$H$933, 8, FALSE)</f>
        <v>LAK</v>
      </c>
      <c r="G351" s="71">
        <f>VLOOKUP($B351, Paste!$A$3:$H$933, 2, FALSE)</f>
        <v>6</v>
      </c>
      <c r="H351" s="71">
        <f>VLOOKUP($B351, Paste!$A$3:$H$933, 3, FALSE)</f>
        <v>0.60444078947368418</v>
      </c>
      <c r="I351" s="71">
        <f t="shared" si="11"/>
        <v>0.93066796052631584</v>
      </c>
      <c r="J351" s="71">
        <f>VLOOKUP($B351, Paste!$A$3:$H$933, 4, FALSE)</f>
        <v>1.53510875</v>
      </c>
      <c r="K351" s="11">
        <f>VLOOKUP($B351, Paste!$AB$3:$AE$1033, 4, FALSE)</f>
        <v>5</v>
      </c>
      <c r="L351" s="11" t="str">
        <f>IF(ISERROR(VLOOKUP(B351, Paste!$N$3:$N$250, 1, FALSE)), "", VLOOKUP(B351, Paste!$N$3:$O$250, 2, FALSE))</f>
        <v/>
      </c>
      <c r="M351" s="27">
        <f>VLOOKUP($B351, Paste!$W$3:$Z$10064, IF($H$4="Cap Hit",3, IF($H$4="AAV", 4, 2)), FALSE)</f>
        <v>0.77500000000000002</v>
      </c>
      <c r="N351" s="11" t="str">
        <f>IF(ISERROR(VLOOKUP(B351, Paste!$Q$3:$Q$245, 1, FALSE)), "", VLOOKUP(B351, Paste!$Q$3:$R$245, 2, FALSE))</f>
        <v/>
      </c>
      <c r="O351" s="18" t="str">
        <f>IF(VLOOKUP(B351, 'Points&amp;Potential'!$B$7:$O$1835, 14, FALSE)=0, "", VLOOKUP(B351, 'Points&amp;Potential'!$B$7:$O$1835, 14, FALSE))</f>
        <v/>
      </c>
      <c r="P351" s="7" t="str">
        <f>IF(ISERROR(VLOOKUP(B351, Paste!$T$3:$T$1045, 1, FALSE)), "", VLOOKUP(B351, Paste!$T$3:$U$1045, 2, FALSE))</f>
        <v/>
      </c>
    </row>
    <row r="352" spans="1:16">
      <c r="A352" s="11" t="str">
        <f t="shared" si="10"/>
        <v>LAK</v>
      </c>
      <c r="B352" s="67" t="s">
        <v>922</v>
      </c>
      <c r="C352" s="11" t="str">
        <f>VLOOKUP($B352, Paste!$A$3:$H$933, 6, FALSE)</f>
        <v>LD</v>
      </c>
      <c r="D352" s="11" t="s">
        <v>941</v>
      </c>
      <c r="E352" s="11"/>
      <c r="F352" s="11" t="str">
        <f>VLOOKUP($B352, Paste!$A$3:$H$933, 8, FALSE)</f>
        <v>LAK</v>
      </c>
      <c r="G352" s="71">
        <f>VLOOKUP($B352, Paste!$A$3:$H$933, 2, FALSE)</f>
        <v>4</v>
      </c>
      <c r="H352" s="71">
        <f>VLOOKUP($B352, Paste!$A$3:$H$933, 3, FALSE)</f>
        <v>0.4</v>
      </c>
      <c r="I352" s="71">
        <f t="shared" si="11"/>
        <v>0.42000000000000004</v>
      </c>
      <c r="J352" s="71">
        <f>VLOOKUP($B352, Paste!$A$3:$H$933, 4, FALSE)</f>
        <v>0.82000000000000006</v>
      </c>
      <c r="K352" s="11">
        <f>VLOOKUP($B352, Paste!$AB$3:$AE$1033, 4, FALSE)</f>
        <v>3</v>
      </c>
      <c r="L352" s="11" t="str">
        <f>IF(ISERROR(VLOOKUP(B352, Paste!$N$3:$N$250, 1, FALSE)), "", VLOOKUP(B352, Paste!$N$3:$O$250, 2, FALSE))</f>
        <v/>
      </c>
      <c r="M352" s="27">
        <f>VLOOKUP($B352, Paste!$W$3:$Z$10064, IF($H$4="Cap Hit",3, IF($H$4="AAV", 4, 2)), FALSE)</f>
        <v>0.82666700000000004</v>
      </c>
      <c r="N352" s="11" t="str">
        <f>IF(ISERROR(VLOOKUP(B352, Paste!$Q$3:$Q$245, 1, FALSE)), "", VLOOKUP(B352, Paste!$Q$3:$R$245, 2, FALSE))</f>
        <v/>
      </c>
      <c r="O352" s="18" t="str">
        <f>IF(VLOOKUP(B352, 'Points&amp;Potential'!$B$7:$O$1835, 14, FALSE)=0, "", VLOOKUP(B352, 'Points&amp;Potential'!$B$7:$O$1835, 14, FALSE))</f>
        <v/>
      </c>
      <c r="P352" s="7" t="str">
        <f>IF(ISERROR(VLOOKUP(B352, Paste!$T$3:$T$1045, 1, FALSE)), "", VLOOKUP(B352, Paste!$T$3:$U$1045, 2, FALSE))</f>
        <v>Y</v>
      </c>
    </row>
    <row r="353" spans="1:16">
      <c r="A353" s="11" t="str">
        <f t="shared" si="10"/>
        <v>MIN</v>
      </c>
      <c r="B353" s="67" t="s">
        <v>40</v>
      </c>
      <c r="C353" s="11" t="str">
        <f>VLOOKUP($B353, Paste!$A$3:$H$933, 6, FALSE)</f>
        <v>LW</v>
      </c>
      <c r="D353" s="11" t="s">
        <v>944</v>
      </c>
      <c r="E353" s="11">
        <v>1</v>
      </c>
      <c r="F353" s="11" t="str">
        <f>VLOOKUP($B353, Paste!$A$3:$H$933, 8, FALSE)</f>
        <v>MIN</v>
      </c>
      <c r="G353" s="71">
        <f>VLOOKUP($B353, Paste!$A$3:$H$933, 2, FALSE)</f>
        <v>76</v>
      </c>
      <c r="H353" s="71">
        <f>VLOOKUP($B353, Paste!$A$3:$H$933, 3, FALSE)</f>
        <v>45.085074072522261</v>
      </c>
      <c r="I353" s="71">
        <f t="shared" si="11"/>
        <v>51.181705406644369</v>
      </c>
      <c r="J353" s="71">
        <f>VLOOKUP($B353, Paste!$A$3:$H$933, 4, FALSE)</f>
        <v>96.26677947916663</v>
      </c>
      <c r="K353" s="11">
        <f>VLOOKUP($B353, Paste!$AB$3:$AE$1033, 4, FALSE)</f>
        <v>266</v>
      </c>
      <c r="L353" s="11" t="str">
        <f>IF(ISERROR(VLOOKUP(B353, Paste!$N$3:$N$250, 1, FALSE)), "", VLOOKUP(B353, Paste!$N$3:$O$250, 2, FALSE))</f>
        <v/>
      </c>
      <c r="M353" s="27">
        <f>VLOOKUP($B353, Paste!$W$3:$Z$10064, IF($H$4="Cap Hit",3, IF($H$4="AAV", 4, 2)), FALSE)</f>
        <v>17</v>
      </c>
      <c r="N353" s="11" t="str">
        <f>IF(ISERROR(VLOOKUP(B353, Paste!$Q$3:$Q$245, 1, FALSE)), "", VLOOKUP(B353, Paste!$Q$3:$R$245, 2, FALSE))</f>
        <v/>
      </c>
      <c r="O353" s="18" t="str">
        <f>IF(VLOOKUP(B353, 'Points&amp;Potential'!$B$7:$O$1835, 14, FALSE)=0, "", VLOOKUP(B353, 'Points&amp;Potential'!$B$7:$O$1835, 14, FALSE))</f>
        <v/>
      </c>
      <c r="P353" s="7" t="str">
        <f>IF(ISERROR(VLOOKUP(B353, Paste!$T$3:$T$1045, 1, FALSE)), "", VLOOKUP(B353, Paste!$T$3:$U$1045, 2, FALSE))</f>
        <v/>
      </c>
    </row>
    <row r="354" spans="1:16">
      <c r="A354" s="11" t="str">
        <f t="shared" si="10"/>
        <v>MIN</v>
      </c>
      <c r="B354" s="67" t="s">
        <v>50</v>
      </c>
      <c r="C354" s="11" t="str">
        <f>VLOOKUP($B354, Paste!$A$3:$H$933, 6, FALSE)</f>
        <v>LW</v>
      </c>
      <c r="D354" s="11" t="s">
        <v>944</v>
      </c>
      <c r="E354" s="11">
        <v>1</v>
      </c>
      <c r="F354" s="11" t="str">
        <f>VLOOKUP($B354, Paste!$A$3:$H$933, 8, FALSE)</f>
        <v>MIN</v>
      </c>
      <c r="G354" s="71">
        <f>VLOOKUP($B354, Paste!$A$3:$H$933, 2, FALSE)</f>
        <v>79.666666666666671</v>
      </c>
      <c r="H354" s="71">
        <f>VLOOKUP($B354, Paste!$A$3:$H$933, 3, FALSE)</f>
        <v>38.24</v>
      </c>
      <c r="I354" s="71">
        <f t="shared" si="11"/>
        <v>50.810323946759247</v>
      </c>
      <c r="J354" s="71">
        <f>VLOOKUP($B354, Paste!$A$3:$H$933, 4, FALSE)</f>
        <v>89.050323946759249</v>
      </c>
      <c r="K354" s="11">
        <f>VLOOKUP($B354, Paste!$AB$3:$AE$1033, 4, FALSE)</f>
        <v>271</v>
      </c>
      <c r="L354" s="11" t="str">
        <f>IF(ISERROR(VLOOKUP(B354, Paste!$N$3:$N$250, 1, FALSE)), "", VLOOKUP(B354, Paste!$N$3:$O$250, 2, FALSE))</f>
        <v/>
      </c>
      <c r="M354" s="27">
        <f>VLOOKUP($B354, Paste!$W$3:$Z$10064, IF($H$4="Cap Hit",3, IF($H$4="AAV", 4, 2)), FALSE)</f>
        <v>7</v>
      </c>
      <c r="N354" s="11" t="str">
        <f>IF(ISERROR(VLOOKUP(B354, Paste!$Q$3:$Q$245, 1, FALSE)), "", VLOOKUP(B354, Paste!$Q$3:$R$245, 2, FALSE))</f>
        <v/>
      </c>
      <c r="O354" s="18" t="str">
        <f>IF(VLOOKUP(B354, 'Points&amp;Potential'!$B$7:$O$1835, 14, FALSE)=0, "", VLOOKUP(B354, 'Points&amp;Potential'!$B$7:$O$1835, 14, FALSE))</f>
        <v/>
      </c>
      <c r="P354" s="7" t="str">
        <f>IF(ISERROR(VLOOKUP(B354, Paste!$T$3:$T$1045, 1, FALSE)), "", VLOOKUP(B354, Paste!$T$3:$U$1045, 2, FALSE))</f>
        <v/>
      </c>
    </row>
    <row r="355" spans="1:16">
      <c r="A355" s="11" t="str">
        <f t="shared" si="10"/>
        <v>MIN</v>
      </c>
      <c r="B355" s="67" t="s">
        <v>54</v>
      </c>
      <c r="C355" s="11" t="str">
        <f>VLOOKUP($B355, Paste!$A$3:$H$933, 6, FALSE)</f>
        <v>LD</v>
      </c>
      <c r="D355" s="11" t="s">
        <v>944</v>
      </c>
      <c r="E355" s="11">
        <v>1</v>
      </c>
      <c r="F355" s="11" t="str">
        <f>VLOOKUP($B355, Paste!$A$3:$H$933, 8, FALSE)</f>
        <v>MIN</v>
      </c>
      <c r="G355" s="71">
        <f>VLOOKUP($B355, Paste!$A$3:$H$933, 2, FALSE)</f>
        <v>76.666666666666671</v>
      </c>
      <c r="H355" s="71">
        <f>VLOOKUP($B355, Paste!$A$3:$H$933, 3, FALSE)</f>
        <v>13.745682356487427</v>
      </c>
      <c r="I355" s="71">
        <f t="shared" si="11"/>
        <v>73.087267550919989</v>
      </c>
      <c r="J355" s="71">
        <f>VLOOKUP($B355, Paste!$A$3:$H$933, 4, FALSE)</f>
        <v>86.832949907407411</v>
      </c>
      <c r="K355" s="11">
        <f>VLOOKUP($B355, Paste!$AB$3:$AE$1033, 4, FALSE)</f>
        <v>207</v>
      </c>
      <c r="L355" s="11" t="str">
        <f>IF(ISERROR(VLOOKUP(B355, Paste!$N$3:$N$250, 1, FALSE)), "", VLOOKUP(B355, Paste!$N$3:$O$250, 2, FALSE))</f>
        <v/>
      </c>
      <c r="M355" s="27">
        <f>VLOOKUP($B355, Paste!$W$3:$Z$10064, IF($H$4="Cap Hit",3, IF($H$4="AAV", 4, 2)), FALSE)</f>
        <v>7.85</v>
      </c>
      <c r="N355" s="11" t="str">
        <f>IF(ISERROR(VLOOKUP(B355, Paste!$Q$3:$Q$245, 1, FALSE)), "", VLOOKUP(B355, Paste!$Q$3:$R$245, 2, FALSE))</f>
        <v/>
      </c>
      <c r="O355" s="18" t="str">
        <f>IF(VLOOKUP(B355, 'Points&amp;Potential'!$B$7:$O$1835, 14, FALSE)=0, "", VLOOKUP(B355, 'Points&amp;Potential'!$B$7:$O$1835, 14, FALSE))</f>
        <v/>
      </c>
      <c r="P355" s="7" t="str">
        <f>IF(ISERROR(VLOOKUP(B355, Paste!$T$3:$T$1045, 1, FALSE)), "", VLOOKUP(B355, Paste!$T$3:$U$1045, 2, FALSE))</f>
        <v/>
      </c>
    </row>
    <row r="356" spans="1:16">
      <c r="A356" s="11" t="str">
        <f t="shared" si="10"/>
        <v>MIN</v>
      </c>
      <c r="B356" s="67" t="s">
        <v>201</v>
      </c>
      <c r="C356" s="11" t="str">
        <f>VLOOKUP($B356, Paste!$A$3:$H$933, 6, FALSE)</f>
        <v>RD</v>
      </c>
      <c r="D356" s="11" t="s">
        <v>944</v>
      </c>
      <c r="E356" s="11">
        <v>2</v>
      </c>
      <c r="F356" s="11" t="str">
        <f>VLOOKUP($B356, Paste!$A$3:$H$933, 8, FALSE)</f>
        <v>MIN</v>
      </c>
      <c r="G356" s="71">
        <f>VLOOKUP($B356, Paste!$A$3:$H$933, 2, FALSE)</f>
        <v>82</v>
      </c>
      <c r="H356" s="71">
        <f>VLOOKUP($B356, Paste!$A$3:$H$933, 3, FALSE)</f>
        <v>13.940000000000001</v>
      </c>
      <c r="I356" s="71">
        <f t="shared" si="11"/>
        <v>35.50072466666667</v>
      </c>
      <c r="J356" s="71">
        <f>VLOOKUP($B356, Paste!$A$3:$H$933, 4, FALSE)</f>
        <v>49.440724666666668</v>
      </c>
      <c r="K356" s="11">
        <f>VLOOKUP($B356, Paste!$AB$3:$AE$1033, 4, FALSE)</f>
        <v>172</v>
      </c>
      <c r="L356" s="11" t="str">
        <f>IF(ISERROR(VLOOKUP(B356, Paste!$N$3:$N$250, 1, FALSE)), "", VLOOKUP(B356, Paste!$N$3:$O$250, 2, FALSE))</f>
        <v/>
      </c>
      <c r="M356" s="27">
        <f>VLOOKUP($B356, Paste!$W$3:$Z$10064, IF($H$4="Cap Hit",3, IF($H$4="AAV", 4, 2)), FALSE)</f>
        <v>8.5</v>
      </c>
      <c r="N356" s="11" t="str">
        <f>IF(ISERROR(VLOOKUP(B356, Paste!$Q$3:$Q$245, 1, FALSE)), "", VLOOKUP(B356, Paste!$Q$3:$R$245, 2, FALSE))</f>
        <v/>
      </c>
      <c r="O356" s="18" t="str">
        <f>IF(VLOOKUP(B356, 'Points&amp;Potential'!$B$7:$O$1835, 14, FALSE)=0, "", VLOOKUP(B356, 'Points&amp;Potential'!$B$7:$O$1835, 14, FALSE))</f>
        <v/>
      </c>
      <c r="P356" s="7" t="str">
        <f>IF(ISERROR(VLOOKUP(B356, Paste!$T$3:$T$1045, 1, FALSE)), "", VLOOKUP(B356, Paste!$T$3:$U$1045, 2, FALSE))</f>
        <v/>
      </c>
    </row>
    <row r="357" spans="1:16">
      <c r="A357" s="11" t="str">
        <f t="shared" si="10"/>
        <v>MIN</v>
      </c>
      <c r="B357" s="67" t="s">
        <v>232</v>
      </c>
      <c r="C357" s="11" t="str">
        <f>VLOOKUP($B357, Paste!$A$3:$H$933, 6, FALSE)</f>
        <v>C</v>
      </c>
      <c r="D357" s="11" t="s">
        <v>944</v>
      </c>
      <c r="E357" s="11">
        <v>1</v>
      </c>
      <c r="F357" s="11" t="str">
        <f>VLOOKUP($B357, Paste!$A$3:$H$933, 8, FALSE)</f>
        <v>MIN</v>
      </c>
      <c r="G357" s="71">
        <f>VLOOKUP($B357, Paste!$A$3:$H$933, 2, FALSE)</f>
        <v>66.333333333333329</v>
      </c>
      <c r="H357" s="71">
        <f>VLOOKUP($B357, Paste!$A$3:$H$933, 3, FALSE)</f>
        <v>20.428558533594817</v>
      </c>
      <c r="I357" s="71">
        <f t="shared" si="11"/>
        <v>24.176331705988503</v>
      </c>
      <c r="J357" s="71">
        <f>VLOOKUP($B357, Paste!$A$3:$H$933, 4, FALSE)</f>
        <v>44.60489023958332</v>
      </c>
      <c r="K357" s="11">
        <f>VLOOKUP($B357, Paste!$AB$3:$AE$1033, 4, FALSE)</f>
        <v>199</v>
      </c>
      <c r="L357" s="11" t="str">
        <f>IF(ISERROR(VLOOKUP(B357, Paste!$N$3:$N$250, 1, FALSE)), "", VLOOKUP(B357, Paste!$N$3:$O$250, 2, FALSE))</f>
        <v/>
      </c>
      <c r="M357" s="27">
        <f>VLOOKUP($B357, Paste!$W$3:$Z$10064, IF($H$4="Cap Hit",3, IF($H$4="AAV", 4, 2)), FALSE)</f>
        <v>5.25</v>
      </c>
      <c r="N357" s="11" t="str">
        <f>IF(ISERROR(VLOOKUP(B357, Paste!$Q$3:$Q$245, 1, FALSE)), "", VLOOKUP(B357, Paste!$Q$3:$R$245, 2, FALSE))</f>
        <v>Y</v>
      </c>
      <c r="O357" s="18" t="str">
        <f>IF(VLOOKUP(B357, 'Points&amp;Potential'!$B$7:$O$1835, 14, FALSE)=0, "", VLOOKUP(B357, 'Points&amp;Potential'!$B$7:$O$1835, 14, FALSE))</f>
        <v/>
      </c>
      <c r="P357" s="7" t="str">
        <f>IF(ISERROR(VLOOKUP(B357, Paste!$T$3:$T$1045, 1, FALSE)), "", VLOOKUP(B357, Paste!$T$3:$U$1045, 2, FALSE))</f>
        <v/>
      </c>
    </row>
    <row r="358" spans="1:16">
      <c r="A358" s="11" t="str">
        <f t="shared" si="10"/>
        <v>MIN</v>
      </c>
      <c r="B358" s="67" t="s">
        <v>269</v>
      </c>
      <c r="C358" s="11" t="str">
        <f>VLOOKUP($B358, Paste!$A$3:$H$933, 6, FALSE)</f>
        <v>LW</v>
      </c>
      <c r="D358" s="11" t="s">
        <v>941</v>
      </c>
      <c r="E358" s="11">
        <v>1</v>
      </c>
      <c r="F358" s="11" t="str">
        <f>VLOOKUP($B358, Paste!$A$3:$H$933, 8, FALSE)</f>
        <v>MIN</v>
      </c>
      <c r="G358" s="71">
        <f>VLOOKUP($B358, Paste!$A$3:$H$933, 2, FALSE)</f>
        <v>67</v>
      </c>
      <c r="H358" s="71">
        <f>VLOOKUP($B358, Paste!$A$3:$H$933, 3, FALSE)</f>
        <v>16.75</v>
      </c>
      <c r="I358" s="71">
        <f t="shared" si="11"/>
        <v>22.716350000000013</v>
      </c>
      <c r="J358" s="71">
        <f>VLOOKUP($B358, Paste!$A$3:$H$933, 4, FALSE)</f>
        <v>39.466350000000013</v>
      </c>
      <c r="K358" s="11">
        <f>VLOOKUP($B358, Paste!$AB$3:$AE$1033, 4, FALSE)</f>
        <v>114</v>
      </c>
      <c r="L358" s="11" t="str">
        <f>IF(ISERROR(VLOOKUP(B358, Paste!$N$3:$N$250, 1, FALSE)), "", VLOOKUP(B358, Paste!$N$3:$O$250, 2, FALSE))</f>
        <v/>
      </c>
      <c r="M358" s="27">
        <f>VLOOKUP($B358, Paste!$W$3:$Z$10064, IF($H$4="Cap Hit",3, IF($H$4="AAV", 4, 2)), FALSE)</f>
        <v>1.6</v>
      </c>
      <c r="N358" s="11"/>
      <c r="O358" s="18" t="str">
        <f>IF(VLOOKUP(B358, 'Points&amp;Potential'!$B$7:$O$1835, 14, FALSE)=0, "", VLOOKUP(B358, 'Points&amp;Potential'!$B$7:$O$1835, 14, FALSE))</f>
        <v/>
      </c>
      <c r="P358" s="7" t="str">
        <f>IF(ISERROR(VLOOKUP(B358, Paste!$T$3:$T$1045, 1, FALSE)), "", VLOOKUP(B358, Paste!$T$3:$U$1045, 2, FALSE))</f>
        <v/>
      </c>
    </row>
    <row r="359" spans="1:16">
      <c r="A359" s="11" t="str">
        <f t="shared" si="10"/>
        <v>MIN</v>
      </c>
      <c r="B359" s="67" t="s">
        <v>283</v>
      </c>
      <c r="C359" s="11" t="str">
        <f>VLOOKUP($B359, Paste!$A$3:$H$933, 6, FALSE)</f>
        <v>RW</v>
      </c>
      <c r="D359" s="11" t="s">
        <v>941</v>
      </c>
      <c r="E359" s="11">
        <v>2</v>
      </c>
      <c r="F359" s="11" t="str">
        <f>VLOOKUP($B359, Paste!$A$3:$H$933, 8, FALSE)</f>
        <v>MIN</v>
      </c>
      <c r="G359" s="71">
        <f>VLOOKUP($B359, Paste!$A$3:$H$933, 2, FALSE)</f>
        <v>73</v>
      </c>
      <c r="H359" s="71">
        <f>VLOOKUP($B359, Paste!$A$3:$H$933, 3, FALSE)</f>
        <v>13.860938842641289</v>
      </c>
      <c r="I359" s="71">
        <f t="shared" si="11"/>
        <v>24.062074490692055</v>
      </c>
      <c r="J359" s="71">
        <f>VLOOKUP($B359, Paste!$A$3:$H$933, 4, FALSE)</f>
        <v>37.923013333333344</v>
      </c>
      <c r="K359" s="11">
        <f>VLOOKUP($B359, Paste!$AB$3:$AE$1033, 4, FALSE)</f>
        <v>102</v>
      </c>
      <c r="L359" s="11">
        <f>IF(ISERROR(VLOOKUP(B359, Paste!$N$3:$N$250, 1, FALSE)), "", VLOOKUP(B359, Paste!$N$3:$O$250, 2, FALSE))</f>
        <v>60</v>
      </c>
      <c r="M359" s="27">
        <f>VLOOKUP($B359, Paste!$W$3:$Z$10064, IF($H$4="Cap Hit",3, IF($H$4="AAV", 4, 2)), FALSE)</f>
        <v>2.75</v>
      </c>
      <c r="N359" s="11" t="str">
        <f>IF(ISERROR(VLOOKUP(B359, Paste!$Q$3:$Q$245, 1, FALSE)), "", VLOOKUP(B359, Paste!$Q$3:$R$245, 2, FALSE))</f>
        <v>Y</v>
      </c>
      <c r="O359" s="18" t="str">
        <f>IF(VLOOKUP(B359, 'Points&amp;Potential'!$B$7:$O$1835, 14, FALSE)=0, "", VLOOKUP(B359, 'Points&amp;Potential'!$B$7:$O$1835, 14, FALSE))</f>
        <v/>
      </c>
      <c r="P359" s="7" t="str">
        <f>IF(ISERROR(VLOOKUP(B359, Paste!$T$3:$T$1045, 1, FALSE)), "", VLOOKUP(B359, Paste!$T$3:$U$1045, 2, FALSE))</f>
        <v/>
      </c>
    </row>
    <row r="360" spans="1:16">
      <c r="A360" s="11" t="str">
        <f t="shared" si="10"/>
        <v>MIN</v>
      </c>
      <c r="B360" s="67" t="s">
        <v>286</v>
      </c>
      <c r="C360" s="11" t="str">
        <f>VLOOKUP($B360, Paste!$A$3:$H$933, 6, FALSE)</f>
        <v>C</v>
      </c>
      <c r="D360" s="11" t="s">
        <v>941</v>
      </c>
      <c r="E360" s="11">
        <v>2</v>
      </c>
      <c r="F360" s="11" t="str">
        <f>VLOOKUP($B360, Paste!$A$3:$H$933, 8, FALSE)</f>
        <v>MIN</v>
      </c>
      <c r="G360" s="71">
        <f>VLOOKUP($B360, Paste!$A$3:$H$933, 2, FALSE)</f>
        <v>78</v>
      </c>
      <c r="H360" s="71">
        <f>VLOOKUP($B360, Paste!$A$3:$H$933, 3, FALSE)</f>
        <v>14.04</v>
      </c>
      <c r="I360" s="71">
        <f t="shared" si="11"/>
        <v>23.740355853658535</v>
      </c>
      <c r="J360" s="71">
        <f>VLOOKUP($B360, Paste!$A$3:$H$933, 4, FALSE)</f>
        <v>37.780355853658534</v>
      </c>
      <c r="K360" s="11">
        <f>VLOOKUP($B360, Paste!$AB$3:$AE$1033, 4, FALSE)</f>
        <v>140</v>
      </c>
      <c r="L360" s="11">
        <f>IF(ISERROR(VLOOKUP(B360, Paste!$N$3:$N$250, 1, FALSE)), "", VLOOKUP(B360, Paste!$N$3:$O$250, 2, FALSE))</f>
        <v>50</v>
      </c>
      <c r="M360" s="27">
        <f>VLOOKUP($B360, Paste!$W$3:$Z$10064, IF($H$4="Cap Hit",3, IF($H$4="AAV", 4, 2)), FALSE)</f>
        <v>1.075</v>
      </c>
      <c r="N360" s="11" t="str">
        <f>IF(ISERROR(VLOOKUP(B360, Paste!$Q$3:$Q$245, 1, FALSE)), "", VLOOKUP(B360, Paste!$Q$3:$R$245, 2, FALSE))</f>
        <v/>
      </c>
      <c r="O360" s="18" t="str">
        <f>IF(VLOOKUP(B360, 'Points&amp;Potential'!$B$7:$O$1835, 14, FALSE)=0, "", VLOOKUP(B360, 'Points&amp;Potential'!$B$7:$O$1835, 14, FALSE))</f>
        <v/>
      </c>
      <c r="P360" s="7" t="str">
        <f>IF(ISERROR(VLOOKUP(B360, Paste!$T$3:$T$1045, 1, FALSE)), "", VLOOKUP(B360, Paste!$T$3:$U$1045, 2, FALSE))</f>
        <v>Y</v>
      </c>
    </row>
    <row r="361" spans="1:16">
      <c r="A361" s="11" t="str">
        <f t="shared" si="10"/>
        <v>MIN</v>
      </c>
      <c r="B361" s="67" t="s">
        <v>297</v>
      </c>
      <c r="C361" s="11" t="str">
        <f>VLOOKUP($B361, Paste!$A$3:$H$933, 6, FALSE)</f>
        <v>C</v>
      </c>
      <c r="D361" s="11" t="s">
        <v>941</v>
      </c>
      <c r="E361" s="11">
        <v>2</v>
      </c>
      <c r="F361" s="11" t="str">
        <f>VLOOKUP($B361, Paste!$A$3:$H$933, 8, FALSE)</f>
        <v>MIN</v>
      </c>
      <c r="G361" s="71">
        <f>VLOOKUP($B361, Paste!$A$3:$H$933, 2, FALSE)</f>
        <v>75</v>
      </c>
      <c r="H361" s="71">
        <f>VLOOKUP($B361, Paste!$A$3:$H$933, 3, FALSE)</f>
        <v>18.504402125951096</v>
      </c>
      <c r="I361" s="71">
        <f t="shared" si="11"/>
        <v>17.980718967798907</v>
      </c>
      <c r="J361" s="71">
        <f>VLOOKUP($B361, Paste!$A$3:$H$933, 4, FALSE)</f>
        <v>36.485121093750003</v>
      </c>
      <c r="K361" s="11">
        <f>VLOOKUP($B361, Paste!$AB$3:$AE$1033, 4, FALSE)</f>
        <v>173</v>
      </c>
      <c r="L361" s="11" t="str">
        <f>IF(ISERROR(VLOOKUP(B361, Paste!$N$3:$N$250, 1, FALSE)), "", VLOOKUP(B361, Paste!$N$3:$O$250, 2, FALSE))</f>
        <v/>
      </c>
      <c r="M361" s="27">
        <f>VLOOKUP($B361, Paste!$W$3:$Z$10064, IF($H$4="Cap Hit",3, IF($H$4="AAV", 4, 2)), FALSE)</f>
        <v>4</v>
      </c>
      <c r="N361" s="11" t="str">
        <f>IF(ISERROR(VLOOKUP(B361, Paste!$Q$3:$Q$245, 1, FALSE)), "", VLOOKUP(B361, Paste!$Q$3:$R$245, 2, FALSE))</f>
        <v/>
      </c>
      <c r="O361" s="18" t="str">
        <f>IF(VLOOKUP(B361, 'Points&amp;Potential'!$B$7:$O$1835, 14, FALSE)=0, "", VLOOKUP(B361, 'Points&amp;Potential'!$B$7:$O$1835, 14, FALSE))</f>
        <v/>
      </c>
      <c r="P361" s="7" t="str">
        <f>IF(ISERROR(VLOOKUP(B361, Paste!$T$3:$T$1045, 1, FALSE)), "", VLOOKUP(B361, Paste!$T$3:$U$1045, 2, FALSE))</f>
        <v/>
      </c>
    </row>
    <row r="362" spans="1:16">
      <c r="A362" s="11" t="str">
        <f t="shared" si="10"/>
        <v>MIN</v>
      </c>
      <c r="B362" s="67" t="s">
        <v>316</v>
      </c>
      <c r="C362" s="11" t="str">
        <f>VLOOKUP($B362, Paste!$A$3:$H$933, 6, FALSE)</f>
        <v>LW</v>
      </c>
      <c r="D362" s="11" t="s">
        <v>943</v>
      </c>
      <c r="E362" s="11">
        <v>2</v>
      </c>
      <c r="F362" s="11" t="str">
        <f>VLOOKUP($B362, Paste!$A$3:$H$933, 8, FALSE)</f>
        <v>MIN</v>
      </c>
      <c r="G362" s="71">
        <f>VLOOKUP($B362, Paste!$A$3:$H$933, 2, FALSE)</f>
        <v>78.333333333333329</v>
      </c>
      <c r="H362" s="71">
        <f>VLOOKUP($B362, Paste!$A$3:$H$933, 3, FALSE)</f>
        <v>19.583333333333332</v>
      </c>
      <c r="I362" s="71">
        <f t="shared" si="11"/>
        <v>15.452963541666659</v>
      </c>
      <c r="J362" s="71">
        <f>VLOOKUP($B362, Paste!$A$3:$H$933, 4, FALSE)</f>
        <v>35.036296874999991</v>
      </c>
      <c r="K362" s="11">
        <f>VLOOKUP($B362, Paste!$AB$3:$AE$1033, 4, FALSE)</f>
        <v>180</v>
      </c>
      <c r="L362" s="11" t="str">
        <f>IF(ISERROR(VLOOKUP(B362, Paste!$N$3:$N$250, 1, FALSE)), "", VLOOKUP(B362, Paste!$N$3:$O$250, 2, FALSE))</f>
        <v/>
      </c>
      <c r="M362" s="27">
        <f>VLOOKUP($B362, Paste!$W$3:$Z$10064, IF($H$4="Cap Hit",3, IF($H$4="AAV", 4, 2)), FALSE)</f>
        <v>4.9000000000000004</v>
      </c>
      <c r="N362" s="11" t="str">
        <f>IF(ISERROR(VLOOKUP(B362, Paste!$Q$3:$Q$245, 1, FALSE)), "", VLOOKUP(B362, Paste!$Q$3:$R$245, 2, FALSE))</f>
        <v/>
      </c>
      <c r="O362" s="18" t="str">
        <f>IF(VLOOKUP(B362, 'Points&amp;Potential'!$B$7:$O$1835, 14, FALSE)=0, "", VLOOKUP(B362, 'Points&amp;Potential'!$B$7:$O$1835, 14, FALSE))</f>
        <v/>
      </c>
      <c r="P362" s="7" t="str">
        <f>IF(ISERROR(VLOOKUP(B362, Paste!$T$3:$T$1045, 1, FALSE)), "", VLOOKUP(B362, Paste!$T$3:$U$1045, 2, FALSE))</f>
        <v/>
      </c>
    </row>
    <row r="363" spans="1:16">
      <c r="A363" s="11" t="str">
        <f t="shared" si="10"/>
        <v>MIN</v>
      </c>
      <c r="B363" s="67" t="s">
        <v>343</v>
      </c>
      <c r="C363" s="11" t="str">
        <f>VLOOKUP($B363, Paste!$A$3:$H$933, 6, FALSE)</f>
        <v>C</v>
      </c>
      <c r="D363" s="11" t="s">
        <v>941</v>
      </c>
      <c r="E363" s="11">
        <v>2</v>
      </c>
      <c r="F363" s="11" t="str">
        <f>VLOOKUP($B363, Paste!$A$3:$H$933, 8, FALSE)</f>
        <v>MIN</v>
      </c>
      <c r="G363" s="71">
        <f>VLOOKUP($B363, Paste!$A$3:$H$933, 2, FALSE)</f>
        <v>78</v>
      </c>
      <c r="H363" s="71">
        <f>VLOOKUP($B363, Paste!$A$3:$H$933, 3, FALSE)</f>
        <v>10.033269406392694</v>
      </c>
      <c r="I363" s="71">
        <f t="shared" si="11"/>
        <v>22.508980593607301</v>
      </c>
      <c r="J363" s="71">
        <f>VLOOKUP($B363, Paste!$A$3:$H$933, 4, FALSE)</f>
        <v>32.542249999999996</v>
      </c>
      <c r="K363" s="11">
        <f>VLOOKUP($B363, Paste!$AB$3:$AE$1033, 4, FALSE)</f>
        <v>101</v>
      </c>
      <c r="L363" s="11">
        <f>IF(ISERROR(VLOOKUP(B363, Paste!$N$3:$N$250, 1, FALSE)), "", VLOOKUP(B363, Paste!$N$3:$O$250, 2, FALSE))</f>
        <v>53</v>
      </c>
      <c r="M363" s="27">
        <f>VLOOKUP($B363, Paste!$W$3:$Z$10064, IF($H$4="Cap Hit",3, IF($H$4="AAV", 4, 2)), FALSE)</f>
        <v>0.95</v>
      </c>
      <c r="N363" s="11" t="str">
        <f>IF(ISERROR(VLOOKUP(B363, Paste!$Q$3:$Q$245, 1, FALSE)), "", VLOOKUP(B363, Paste!$Q$3:$R$245, 2, FALSE))</f>
        <v/>
      </c>
      <c r="O363" s="18" t="str">
        <f>IF(VLOOKUP(B363, 'Points&amp;Potential'!$B$7:$O$1835, 14, FALSE)=0, "", VLOOKUP(B363, 'Points&amp;Potential'!$B$7:$O$1835, 14, FALSE))</f>
        <v/>
      </c>
      <c r="P363" s="7" t="str">
        <f>IF(ISERROR(VLOOKUP(B363, Paste!$T$3:$T$1045, 1, FALSE)), "", VLOOKUP(B363, Paste!$T$3:$U$1045, 2, FALSE))</f>
        <v/>
      </c>
    </row>
    <row r="364" spans="1:16">
      <c r="A364" s="11" t="str">
        <f t="shared" si="10"/>
        <v>MIN</v>
      </c>
      <c r="B364" s="67" t="s">
        <v>495</v>
      </c>
      <c r="C364" s="11" t="str">
        <f>VLOOKUP($B364, Paste!$A$3:$H$933, 6, FALSE)</f>
        <v>RD</v>
      </c>
      <c r="D364" s="11" t="s">
        <v>941</v>
      </c>
      <c r="E364" s="11"/>
      <c r="F364" s="11" t="str">
        <f>VLOOKUP($B364, Paste!$A$3:$H$933, 8, FALSE)</f>
        <v>MIN</v>
      </c>
      <c r="G364" s="71">
        <f>VLOOKUP($B364, Paste!$A$3:$H$933, 2, FALSE)</f>
        <v>73</v>
      </c>
      <c r="H364" s="71">
        <f>VLOOKUP($B364, Paste!$A$3:$H$933, 3, FALSE)</f>
        <v>4.2708433992248418</v>
      </c>
      <c r="I364" s="71">
        <f t="shared" si="11"/>
        <v>15.999440725775163</v>
      </c>
      <c r="J364" s="71">
        <f>VLOOKUP($B364, Paste!$A$3:$H$933, 4, FALSE)</f>
        <v>20.270284125000003</v>
      </c>
      <c r="K364" s="11">
        <f>VLOOKUP($B364, Paste!$AB$3:$AE$1033, 4, FALSE)</f>
        <v>95</v>
      </c>
      <c r="L364" s="11" t="str">
        <f>IF(ISERROR(VLOOKUP(B364, Paste!$N$3:$N$250, 1, FALSE)), "", VLOOKUP(B364, Paste!$N$3:$O$250, 2, FALSE))</f>
        <v/>
      </c>
      <c r="M364" s="27">
        <f>VLOOKUP($B364, Paste!$W$3:$Z$10064, IF($H$4="Cap Hit",3, IF($H$4="AAV", 4, 2)), FALSE)</f>
        <v>7.5750000000000002</v>
      </c>
      <c r="N364" s="11" t="str">
        <f>IF(ISERROR(VLOOKUP(B364, Paste!$Q$3:$Q$245, 1, FALSE)), "", VLOOKUP(B364, Paste!$Q$3:$R$245, 2, FALSE))</f>
        <v>Y</v>
      </c>
      <c r="O364" s="18" t="str">
        <f>IF(VLOOKUP(B364, 'Points&amp;Potential'!$B$7:$O$1835, 14, FALSE)=0, "", VLOOKUP(B364, 'Points&amp;Potential'!$B$7:$O$1835, 14, FALSE))</f>
        <v/>
      </c>
      <c r="P364" s="7" t="str">
        <f>IF(ISERROR(VLOOKUP(B364, Paste!$T$3:$T$1045, 1, FALSE)), "", VLOOKUP(B364, Paste!$T$3:$U$1045, 2, FALSE))</f>
        <v/>
      </c>
    </row>
    <row r="365" spans="1:16">
      <c r="A365" s="11" t="str">
        <f t="shared" si="10"/>
        <v>MIN</v>
      </c>
      <c r="B365" s="67" t="s">
        <v>500</v>
      </c>
      <c r="C365" s="11" t="str">
        <f>VLOOKUP($B365, Paste!$A$3:$H$933, 6, FALSE)</f>
        <v>LW</v>
      </c>
      <c r="D365" s="11" t="s">
        <v>941</v>
      </c>
      <c r="E365" s="11"/>
      <c r="F365" s="11" t="str">
        <f>VLOOKUP($B365, Paste!$A$3:$H$933, 8, FALSE)</f>
        <v>MIN</v>
      </c>
      <c r="G365" s="71">
        <f>VLOOKUP($B365, Paste!$A$3:$H$933, 2, FALSE)</f>
        <v>70.666666666666671</v>
      </c>
      <c r="H365" s="71">
        <f>VLOOKUP($B365, Paste!$A$3:$H$933, 3, FALSE)</f>
        <v>9.1866666666666674</v>
      </c>
      <c r="I365" s="71">
        <f t="shared" si="11"/>
        <v>10.704730208333334</v>
      </c>
      <c r="J365" s="71">
        <f>VLOOKUP($B365, Paste!$A$3:$H$933, 4, FALSE)</f>
        <v>19.891396875000002</v>
      </c>
      <c r="K365" s="11">
        <f>VLOOKUP($B365, Paste!$AB$3:$AE$1033, 4, FALSE)</f>
        <v>71</v>
      </c>
      <c r="L365" s="11" t="str">
        <f>IF(ISERROR(VLOOKUP(B365, Paste!$N$3:$N$250, 1, FALSE)), "", VLOOKUP(B365, Paste!$N$3:$O$250, 2, FALSE))</f>
        <v/>
      </c>
      <c r="M365" s="27">
        <f>VLOOKUP($B365, Paste!$W$3:$Z$10064, IF($H$4="Cap Hit",3, IF($H$4="AAV", 4, 2)), FALSE)</f>
        <v>0.9</v>
      </c>
      <c r="N365" s="11" t="str">
        <f>IF(ISERROR(VLOOKUP(B365, Paste!$Q$3:$Q$245, 1, FALSE)), "", VLOOKUP(B365, Paste!$Q$3:$R$245, 2, FALSE))</f>
        <v/>
      </c>
      <c r="O365" s="18" t="str">
        <f>IF(VLOOKUP(B365, 'Points&amp;Potential'!$B$7:$O$1835, 14, FALSE)=0, "", VLOOKUP(B365, 'Points&amp;Potential'!$B$7:$O$1835, 14, FALSE))</f>
        <v/>
      </c>
      <c r="P365" s="7" t="str">
        <f>IF(ISERROR(VLOOKUP(B365, Paste!$T$3:$T$1045, 1, FALSE)), "", VLOOKUP(B365, Paste!$T$3:$U$1045, 2, FALSE))</f>
        <v/>
      </c>
    </row>
    <row r="366" spans="1:16">
      <c r="A366" s="11" t="str">
        <f t="shared" si="10"/>
        <v>MIN</v>
      </c>
      <c r="B366" s="67" t="s">
        <v>536</v>
      </c>
      <c r="C366" s="11" t="str">
        <f>VLOOKUP($B366, Paste!$A$3:$H$933, 6, FALSE)</f>
        <v>C</v>
      </c>
      <c r="D366" s="11" t="s">
        <v>941</v>
      </c>
      <c r="E366" s="11"/>
      <c r="F366" s="11" t="str">
        <f>VLOOKUP($B366, Paste!$A$3:$H$933, 8, FALSE)</f>
        <v>MIN</v>
      </c>
      <c r="G366" s="71">
        <f>VLOOKUP($B366, Paste!$A$3:$H$933, 2, FALSE)</f>
        <v>80</v>
      </c>
      <c r="H366" s="71">
        <f>VLOOKUP($B366, Paste!$A$3:$H$933, 3, FALSE)</f>
        <v>8.0678856583874143</v>
      </c>
      <c r="I366" s="71">
        <f t="shared" si="11"/>
        <v>9.5975490638348049</v>
      </c>
      <c r="J366" s="71">
        <f>VLOOKUP($B366, Paste!$A$3:$H$933, 4, FALSE)</f>
        <v>17.665434722222219</v>
      </c>
      <c r="K366" s="11">
        <f>VLOOKUP($B366, Paste!$AB$3:$AE$1033, 4, FALSE)</f>
        <v>96</v>
      </c>
      <c r="L366" s="11" t="str">
        <f>IF(ISERROR(VLOOKUP(B366, Paste!$N$3:$N$250, 1, FALSE)), "", VLOOKUP(B366, Paste!$N$3:$O$250, 2, FALSE))</f>
        <v/>
      </c>
      <c r="M366" s="27">
        <f>VLOOKUP($B366, Paste!$W$3:$Z$10064, IF($H$4="Cap Hit",3, IF($H$4="AAV", 4, 2)), FALSE)</f>
        <v>3.5</v>
      </c>
      <c r="N366" s="11"/>
      <c r="O366" s="18" t="str">
        <f>IF(VLOOKUP(B366, 'Points&amp;Potential'!$B$7:$O$1835, 14, FALSE)=0, "", VLOOKUP(B366, 'Points&amp;Potential'!$B$7:$O$1835, 14, FALSE))</f>
        <v/>
      </c>
      <c r="P366" s="7" t="str">
        <f>IF(ISERROR(VLOOKUP(B366, Paste!$T$3:$T$1045, 1, FALSE)), "", VLOOKUP(B366, Paste!$T$3:$U$1045, 2, FALSE))</f>
        <v/>
      </c>
    </row>
    <row r="367" spans="1:16">
      <c r="A367" s="11" t="str">
        <f t="shared" si="10"/>
        <v>MIN</v>
      </c>
      <c r="B367" s="67" t="s">
        <v>557</v>
      </c>
      <c r="C367" s="11" t="str">
        <f>VLOOKUP($B367, Paste!$A$3:$H$933, 6, FALSE)</f>
        <v>LD</v>
      </c>
      <c r="D367" s="11" t="s">
        <v>941</v>
      </c>
      <c r="E367" s="11"/>
      <c r="F367" s="11" t="str">
        <f>VLOOKUP($B367, Paste!$A$3:$H$933, 8, FALSE)</f>
        <v>MIN</v>
      </c>
      <c r="G367" s="71">
        <f>VLOOKUP($B367, Paste!$A$3:$H$933, 2, FALSE)</f>
        <v>66</v>
      </c>
      <c r="H367" s="71">
        <f>VLOOKUP($B367, Paste!$A$3:$H$933, 3, FALSE)</f>
        <v>3.0774106136623236</v>
      </c>
      <c r="I367" s="71">
        <f t="shared" si="11"/>
        <v>13.667182251337675</v>
      </c>
      <c r="J367" s="71">
        <f>VLOOKUP($B367, Paste!$A$3:$H$933, 4, FALSE)</f>
        <v>16.744592864999998</v>
      </c>
      <c r="K367" s="11">
        <f>VLOOKUP($B367, Paste!$AB$3:$AE$1033, 4, FALSE)</f>
        <v>59</v>
      </c>
      <c r="L367" s="11" t="str">
        <f>IF(ISERROR(VLOOKUP(B367, Paste!$N$3:$N$250, 1, FALSE)), "", VLOOKUP(B367, Paste!$N$3:$O$250, 2, FALSE))</f>
        <v/>
      </c>
      <c r="M367" s="27">
        <f>VLOOKUP($B367, Paste!$W$3:$Z$10064, IF($H$4="Cap Hit",3, IF($H$4="AAV", 4, 2)), FALSE)</f>
        <v>3.5</v>
      </c>
      <c r="N367" s="11" t="str">
        <f>IF(ISERROR(VLOOKUP(B367, Paste!$Q$3:$Q$245, 1, FALSE)), "", VLOOKUP(B367, Paste!$Q$3:$R$245, 2, FALSE))</f>
        <v>Y</v>
      </c>
      <c r="O367" s="18" t="str">
        <f>IF(VLOOKUP(B367, 'Points&amp;Potential'!$B$7:$O$1835, 14, FALSE)=0, "", VLOOKUP(B367, 'Points&amp;Potential'!$B$7:$O$1835, 14, FALSE))</f>
        <v/>
      </c>
      <c r="P367" s="7" t="str">
        <f>IF(ISERROR(VLOOKUP(B367, Paste!$T$3:$T$1045, 1, FALSE)), "", VLOOKUP(B367, Paste!$T$3:$U$1045, 2, FALSE))</f>
        <v/>
      </c>
    </row>
    <row r="368" spans="1:16">
      <c r="A368" s="11" t="str">
        <f t="shared" si="10"/>
        <v>MIN</v>
      </c>
      <c r="B368" s="67" t="s">
        <v>566</v>
      </c>
      <c r="C368" s="11" t="str">
        <f>VLOOKUP($B368, Paste!$A$3:$H$933, 6, FALSE)</f>
        <v>LD</v>
      </c>
      <c r="D368" s="11" t="s">
        <v>944</v>
      </c>
      <c r="E368" s="11"/>
      <c r="F368" s="11" t="str">
        <f>VLOOKUP($B368, Paste!$A$3:$H$933, 8, FALSE)</f>
        <v>MIN</v>
      </c>
      <c r="G368" s="71">
        <f>VLOOKUP($B368, Paste!$A$3:$H$933, 2, FALSE)</f>
        <v>60</v>
      </c>
      <c r="H368" s="71">
        <f>VLOOKUP($B368, Paste!$A$3:$H$933, 3, FALSE)</f>
        <v>4.7293848765835191</v>
      </c>
      <c r="I368" s="71">
        <f t="shared" si="11"/>
        <v>11.433955498416481</v>
      </c>
      <c r="J368" s="71">
        <f>VLOOKUP($B368, Paste!$A$3:$H$933, 4, FALSE)</f>
        <v>16.163340375000001</v>
      </c>
      <c r="K368" s="11">
        <f>VLOOKUP($B368, Paste!$AB$3:$AE$1033, 4, FALSE)</f>
        <v>78</v>
      </c>
      <c r="L368" s="11" t="str">
        <f>IF(ISERROR(VLOOKUP(B368, Paste!$N$3:$N$250, 1, FALSE)), "", VLOOKUP(B368, Paste!$N$3:$O$250, 2, FALSE))</f>
        <v/>
      </c>
      <c r="M368" s="27">
        <f>VLOOKUP($B368, Paste!$W$3:$Z$10064, IF($H$4="Cap Hit",3, IF($H$4="AAV", 4, 2)), FALSE)</f>
        <v>6</v>
      </c>
      <c r="N368" s="11" t="str">
        <f>IF(ISERROR(VLOOKUP(B368, Paste!$Q$3:$Q$245, 1, FALSE)), "", VLOOKUP(B368, Paste!$Q$3:$R$245, 2, FALSE))</f>
        <v>Y</v>
      </c>
      <c r="O368" s="18" t="str">
        <f>IF(VLOOKUP(B368, 'Points&amp;Potential'!$B$7:$O$1835, 14, FALSE)=0, "", VLOOKUP(B368, 'Points&amp;Potential'!$B$7:$O$1835, 14, FALSE))</f>
        <v/>
      </c>
      <c r="P368" s="7" t="str">
        <f>IF(ISERROR(VLOOKUP(B368, Paste!$T$3:$T$1045, 1, FALSE)), "", VLOOKUP(B368, Paste!$T$3:$U$1045, 2, FALSE))</f>
        <v/>
      </c>
    </row>
    <row r="369" spans="1:16">
      <c r="A369" s="11" t="str">
        <f t="shared" si="10"/>
        <v>MIN</v>
      </c>
      <c r="B369" s="67" t="s">
        <v>603</v>
      </c>
      <c r="C369" s="11" t="str">
        <f>VLOOKUP($B369, Paste!$A$3:$H$933, 6, FALSE)</f>
        <v>LW</v>
      </c>
      <c r="D369" s="11" t="s">
        <v>942</v>
      </c>
      <c r="E369" s="11"/>
      <c r="F369" s="11" t="str">
        <f>VLOOKUP($B369, Paste!$A$3:$H$933, 8, FALSE)</f>
        <v>MIN</v>
      </c>
      <c r="G369" s="71">
        <f>VLOOKUP($B369, Paste!$A$3:$H$933, 2, FALSE)</f>
        <v>64.666666666666657</v>
      </c>
      <c r="H369" s="71">
        <f>VLOOKUP($B369, Paste!$A$3:$H$933, 3, FALSE)</f>
        <v>11.23222830740688</v>
      </c>
      <c r="I369" s="71">
        <f t="shared" si="11"/>
        <v>3.3000314703708966</v>
      </c>
      <c r="J369" s="71">
        <f>VLOOKUP($B369, Paste!$A$3:$H$933, 4, FALSE)</f>
        <v>14.532259777777776</v>
      </c>
      <c r="K369" s="11">
        <f>VLOOKUP($B369, Paste!$AB$3:$AE$1033, 4, FALSE)</f>
        <v>71</v>
      </c>
      <c r="L369" s="11" t="str">
        <f>IF(ISERROR(VLOOKUP(B369, Paste!$N$3:$N$250, 1, FALSE)), "", VLOOKUP(B369, Paste!$N$3:$O$250, 2, FALSE))</f>
        <v/>
      </c>
      <c r="M369" s="27">
        <f>VLOOKUP($B369, Paste!$W$3:$Z$10064, IF($H$4="Cap Hit",3, IF($H$4="AAV", 4, 2)), FALSE)</f>
        <v>4</v>
      </c>
      <c r="N369" s="11" t="str">
        <f>IF(ISERROR(VLOOKUP(B369, Paste!$Q$3:$Q$245, 1, FALSE)), "", VLOOKUP(B369, Paste!$Q$3:$R$245, 2, FALSE))</f>
        <v>Y</v>
      </c>
      <c r="O369" s="18" t="str">
        <f>IF(VLOOKUP(B369, 'Points&amp;Potential'!$B$7:$O$1835, 14, FALSE)=0, "", VLOOKUP(B369, 'Points&amp;Potential'!$B$7:$O$1835, 14, FALSE))</f>
        <v/>
      </c>
      <c r="P369" s="7" t="str">
        <f>IF(ISERROR(VLOOKUP(B369, Paste!$T$3:$T$1045, 1, FALSE)), "", VLOOKUP(B369, Paste!$T$3:$U$1045, 2, FALSE))</f>
        <v/>
      </c>
    </row>
    <row r="370" spans="1:16">
      <c r="A370" s="11" t="str">
        <f t="shared" si="10"/>
        <v>MIN</v>
      </c>
      <c r="B370" s="67" t="s">
        <v>604</v>
      </c>
      <c r="C370" s="11" t="str">
        <f>VLOOKUP($B370, Paste!$A$3:$H$933, 6, FALSE)</f>
        <v>C</v>
      </c>
      <c r="D370" s="11" t="s">
        <v>941</v>
      </c>
      <c r="E370" s="11"/>
      <c r="F370" s="11" t="str">
        <f>VLOOKUP($B370, Paste!$A$3:$H$933, 8, FALSE)</f>
        <v>MIN</v>
      </c>
      <c r="G370" s="71">
        <f>VLOOKUP($B370, Paste!$A$3:$H$933, 2, FALSE)</f>
        <v>65</v>
      </c>
      <c r="H370" s="71">
        <f>VLOOKUP($B370, Paste!$A$3:$H$933, 3, FALSE)</f>
        <v>6.8202222222222231</v>
      </c>
      <c r="I370" s="71">
        <f t="shared" si="11"/>
        <v>7.7018611111111133</v>
      </c>
      <c r="J370" s="71">
        <f>VLOOKUP($B370, Paste!$A$3:$H$933, 4, FALSE)</f>
        <v>14.522083333333336</v>
      </c>
      <c r="K370" s="11">
        <f>VLOOKUP($B370, Paste!$AB$3:$AE$1033, 4, FALSE)</f>
        <v>85</v>
      </c>
      <c r="L370" s="11" t="str">
        <f>IF(ISERROR(VLOOKUP(B370, Paste!$N$3:$N$250, 1, FALSE)), "", VLOOKUP(B370, Paste!$N$3:$O$250, 2, FALSE))</f>
        <v/>
      </c>
      <c r="M370" s="27">
        <f>VLOOKUP($B370, Paste!$W$3:$Z$10064, IF($H$4="Cap Hit",3, IF($H$4="AAV", 4, 2)), FALSE)</f>
        <v>0.86583299999999996</v>
      </c>
      <c r="N370" s="11" t="str">
        <f>IF(ISERROR(VLOOKUP(B370, Paste!$Q$3:$Q$245, 1, FALSE)), "", VLOOKUP(B370, Paste!$Q$3:$R$245, 2, FALSE))</f>
        <v/>
      </c>
      <c r="O370" s="18" t="str">
        <f>IF(VLOOKUP(B370, 'Points&amp;Potential'!$B$7:$O$1835, 14, FALSE)=0, "", VLOOKUP(B370, 'Points&amp;Potential'!$B$7:$O$1835, 14, FALSE))</f>
        <v/>
      </c>
      <c r="P370" s="7" t="str">
        <f>IF(ISERROR(VLOOKUP(B370, Paste!$T$3:$T$1045, 1, FALSE)), "", VLOOKUP(B370, Paste!$T$3:$U$1045, 2, FALSE))</f>
        <v>Y</v>
      </c>
    </row>
    <row r="371" spans="1:16">
      <c r="A371" s="11" t="str">
        <f t="shared" si="10"/>
        <v>MIN</v>
      </c>
      <c r="B371" s="67" t="s">
        <v>617</v>
      </c>
      <c r="C371" s="11" t="str">
        <f>VLOOKUP($B371, Paste!$A$3:$H$933, 6, FALSE)</f>
        <v>C</v>
      </c>
      <c r="D371" s="11" t="s">
        <v>941</v>
      </c>
      <c r="E371" s="11"/>
      <c r="F371" s="11" t="str">
        <f>VLOOKUP($B371, Paste!$A$3:$H$933, 8, FALSE)</f>
        <v>MIN</v>
      </c>
      <c r="G371" s="71">
        <f>VLOOKUP($B371, Paste!$A$3:$H$933, 2, FALSE)</f>
        <v>77</v>
      </c>
      <c r="H371" s="71">
        <f>VLOOKUP($B371, Paste!$A$3:$H$933, 3, FALSE)</f>
        <v>8.6183353003957563</v>
      </c>
      <c r="I371" s="71">
        <f t="shared" si="11"/>
        <v>4.9923194496042438</v>
      </c>
      <c r="J371" s="71">
        <f>VLOOKUP($B371, Paste!$A$3:$H$933, 4, FALSE)</f>
        <v>13.61065475</v>
      </c>
      <c r="K371" s="11">
        <f>VLOOKUP($B371, Paste!$AB$3:$AE$1033, 4, FALSE)</f>
        <v>100</v>
      </c>
      <c r="L371" s="11" t="str">
        <f>IF(ISERROR(VLOOKUP(B371, Paste!$N$3:$N$250, 1, FALSE)), "", VLOOKUP(B371, Paste!$N$3:$O$250, 2, FALSE))</f>
        <v/>
      </c>
      <c r="M371" s="27">
        <f>VLOOKUP($B371, Paste!$W$3:$Z$10064, IF($H$4="Cap Hit",3, IF($H$4="AAV", 4, 2)), FALSE)</f>
        <v>3.3333330000000001</v>
      </c>
      <c r="N371" s="11" t="str">
        <f>IF(ISERROR(VLOOKUP(B371, Paste!$Q$3:$Q$245, 1, FALSE)), "", VLOOKUP(B371, Paste!$Q$3:$R$245, 2, FALSE))</f>
        <v/>
      </c>
      <c r="O371" s="18" t="str">
        <f>IF(VLOOKUP(B371, 'Points&amp;Potential'!$B$7:$O$1835, 14, FALSE)=0, "", VLOOKUP(B371, 'Points&amp;Potential'!$B$7:$O$1835, 14, FALSE))</f>
        <v/>
      </c>
      <c r="P371" s="7" t="str">
        <f>IF(ISERROR(VLOOKUP(B371, Paste!$T$3:$T$1045, 1, FALSE)), "", VLOOKUP(B371, Paste!$T$3:$U$1045, 2, FALSE))</f>
        <v/>
      </c>
    </row>
    <row r="372" spans="1:16">
      <c r="A372" s="11" t="str">
        <f t="shared" si="10"/>
        <v>MIN</v>
      </c>
      <c r="B372" s="67" t="s">
        <v>704</v>
      </c>
      <c r="C372" s="11" t="str">
        <f>VLOOKUP($B372, Paste!$A$3:$H$933, 6, FALSE)</f>
        <v>C</v>
      </c>
      <c r="D372" s="11" t="s">
        <v>941</v>
      </c>
      <c r="E372" s="11"/>
      <c r="F372" s="11" t="str">
        <f>VLOOKUP($B372, Paste!$A$3:$H$933, 8, FALSE)</f>
        <v>MIN</v>
      </c>
      <c r="G372" s="71">
        <f>VLOOKUP($B372, Paste!$A$3:$H$933, 2, FALSE)</f>
        <v>60</v>
      </c>
      <c r="H372" s="71">
        <f>VLOOKUP($B372, Paste!$A$3:$H$933, 3, FALSE)</f>
        <v>5.7242265719558763</v>
      </c>
      <c r="I372" s="71">
        <f t="shared" si="11"/>
        <v>3.8569984280441219</v>
      </c>
      <c r="J372" s="71">
        <f>VLOOKUP($B372, Paste!$A$3:$H$933, 4, FALSE)</f>
        <v>9.5812249999999981</v>
      </c>
      <c r="K372" s="11">
        <f>VLOOKUP($B372, Paste!$AB$3:$AE$1033, 4, FALSE)</f>
        <v>48</v>
      </c>
      <c r="L372" s="11" t="str">
        <f>IF(ISERROR(VLOOKUP(B372, Paste!$N$3:$N$250, 1, FALSE)), "", VLOOKUP(B372, Paste!$N$3:$O$250, 2, FALSE))</f>
        <v/>
      </c>
      <c r="M372" s="27">
        <f>VLOOKUP($B372, Paste!$W$3:$Z$10064, IF($H$4="Cap Hit",3, IF($H$4="AAV", 4, 2)), FALSE)</f>
        <v>2</v>
      </c>
      <c r="N372" s="11" t="str">
        <f>IF(ISERROR(VLOOKUP(B372, Paste!$Q$3:$Q$245, 1, FALSE)), "", VLOOKUP(B372, Paste!$Q$3:$R$245, 2, FALSE))</f>
        <v/>
      </c>
      <c r="O372" s="18" t="str">
        <f>IF(VLOOKUP(B372, 'Points&amp;Potential'!$B$7:$O$1835, 14, FALSE)=0, "", VLOOKUP(B372, 'Points&amp;Potential'!$B$7:$O$1835, 14, FALSE))</f>
        <v/>
      </c>
      <c r="P372" s="7" t="str">
        <f>IF(ISERROR(VLOOKUP(B372, Paste!$T$3:$T$1045, 1, FALSE)), "", VLOOKUP(B372, Paste!$T$3:$U$1045, 2, FALSE))</f>
        <v/>
      </c>
    </row>
    <row r="373" spans="1:16">
      <c r="A373" s="11" t="str">
        <f t="shared" si="10"/>
        <v>MIN</v>
      </c>
      <c r="B373" s="10" t="s">
        <v>725</v>
      </c>
      <c r="C373" s="11" t="str">
        <f>VLOOKUP($B373, Paste!$A$3:$H$933, 6, FALSE)</f>
        <v>RD</v>
      </c>
      <c r="D373" s="11" t="s">
        <v>941</v>
      </c>
      <c r="E373" s="11"/>
      <c r="F373" s="11" t="str">
        <f>VLOOKUP($B373, Paste!$A$3:$H$933, 8, FALSE)</f>
        <v>MIN</v>
      </c>
      <c r="G373" s="71">
        <f>VLOOKUP($B373, Paste!$A$3:$H$933, 2, FALSE)</f>
        <v>64.333333333333343</v>
      </c>
      <c r="H373" s="71">
        <f>VLOOKUP($B373, Paste!$A$3:$H$933, 3, FALSE)</f>
        <v>2.9739007008857485</v>
      </c>
      <c r="I373" s="71">
        <f t="shared" si="11"/>
        <v>5.3454728616142564</v>
      </c>
      <c r="J373" s="71">
        <f>VLOOKUP($B373, Paste!$A$3:$H$933, 4, FALSE)</f>
        <v>8.3193735625000045</v>
      </c>
      <c r="K373" s="11">
        <f>VLOOKUP($B373, Paste!$AB$3:$AE$1033, 4, FALSE)</f>
        <v>45</v>
      </c>
      <c r="L373" s="11" t="str">
        <f>IF(ISERROR(VLOOKUP(B373, Paste!$N$3:$N$250, 1, FALSE)), "", VLOOKUP(B373, Paste!$N$3:$O$250, 2, FALSE))</f>
        <v/>
      </c>
      <c r="M373" s="27">
        <f>VLOOKUP($B373, Paste!$W$3:$Z$10064, IF($H$4="Cap Hit",3, IF($H$4="AAV", 4, 2)), FALSE)</f>
        <v>1.25</v>
      </c>
      <c r="N373" s="11" t="str">
        <f>IF(ISERROR(VLOOKUP(B373, Paste!$Q$3:$Q$245, 1, FALSE)), "", VLOOKUP(B373, Paste!$Q$3:$R$245, 2, FALSE))</f>
        <v/>
      </c>
      <c r="O373" s="18" t="str">
        <f>IF(VLOOKUP(B373, 'Points&amp;Potential'!$B$7:$O$1835, 14, FALSE)=0, "", VLOOKUP(B373, 'Points&amp;Potential'!$B$7:$O$1835, 14, FALSE))</f>
        <v/>
      </c>
      <c r="P373" s="7" t="str">
        <f>IF(ISERROR(VLOOKUP(B373, Paste!$T$3:$T$1045, 1, FALSE)), "", VLOOKUP(B373, Paste!$T$3:$U$1045, 2, FALSE))</f>
        <v/>
      </c>
    </row>
    <row r="374" spans="1:16">
      <c r="A374" s="11" t="str">
        <f t="shared" si="10"/>
        <v>MIN</v>
      </c>
      <c r="B374" s="67" t="s">
        <v>824</v>
      </c>
      <c r="C374" s="11" t="str">
        <f>VLOOKUP($B374, Paste!$A$3:$H$933, 6, FALSE)</f>
        <v>LD</v>
      </c>
      <c r="D374" s="11" t="s">
        <v>941</v>
      </c>
      <c r="E374" s="11"/>
      <c r="F374" s="11" t="str">
        <f>VLOOKUP($B374, Paste!$A$3:$H$933, 8, FALSE)</f>
        <v>MIN</v>
      </c>
      <c r="G374" s="71">
        <f>VLOOKUP($B374, Paste!$A$3:$H$933, 2, FALSE)</f>
        <v>23</v>
      </c>
      <c r="H374" s="71">
        <f>VLOOKUP($B374, Paste!$A$3:$H$933, 3, FALSE)</f>
        <v>1.0804888888888888</v>
      </c>
      <c r="I374" s="71">
        <f t="shared" si="11"/>
        <v>2.4615111111111112</v>
      </c>
      <c r="J374" s="71">
        <f>VLOOKUP($B374, Paste!$A$3:$H$933, 4, FALSE)</f>
        <v>3.5419999999999998</v>
      </c>
      <c r="K374" s="11">
        <f>VLOOKUP($B374, Paste!$AB$3:$AE$1033, 4, FALSE)</f>
        <v>23</v>
      </c>
      <c r="L374" s="11" t="str">
        <f>IF(ISERROR(VLOOKUP(B374, Paste!$N$3:$N$250, 1, FALSE)), "", VLOOKUP(B374, Paste!$N$3:$O$250, 2, FALSE))</f>
        <v/>
      </c>
      <c r="M374" s="27">
        <f>VLOOKUP($B374, Paste!$W$3:$Z$10064, IF($H$4="Cap Hit",3, IF($H$4="AAV", 4, 2)), FALSE)</f>
        <v>0.85</v>
      </c>
      <c r="N374" s="11" t="str">
        <f>IF(ISERROR(VLOOKUP(B374, Paste!$Q$3:$Q$245, 1, FALSE)), "", VLOOKUP(B374, Paste!$Q$3:$R$245, 2, FALSE))</f>
        <v/>
      </c>
      <c r="O374" s="18" t="str">
        <f>IF(VLOOKUP(B374, 'Points&amp;Potential'!$B$7:$O$1835, 14, FALSE)=0, "", VLOOKUP(B374, 'Points&amp;Potential'!$B$7:$O$1835, 14, FALSE))</f>
        <v/>
      </c>
      <c r="P374" s="7" t="str">
        <f>IF(ISERROR(VLOOKUP(B374, Paste!$T$3:$T$1045, 1, FALSE)), "", VLOOKUP(B374, Paste!$T$3:$U$1045, 2, FALSE))</f>
        <v>Y</v>
      </c>
    </row>
    <row r="375" spans="1:16">
      <c r="A375" s="11" t="str">
        <f t="shared" si="10"/>
        <v>MIN</v>
      </c>
      <c r="B375" s="67" t="s">
        <v>842</v>
      </c>
      <c r="C375" s="11" t="str">
        <f>VLOOKUP($B375, Paste!$A$3:$H$933, 6, FALSE)</f>
        <v>LD</v>
      </c>
      <c r="D375" s="11" t="s">
        <v>941</v>
      </c>
      <c r="E375" s="11"/>
      <c r="F375" s="11" t="str">
        <f>VLOOKUP($B375, Paste!$A$3:$H$933, 8, FALSE)</f>
        <v>MIN</v>
      </c>
      <c r="G375" s="71">
        <f>VLOOKUP($B375, Paste!$A$3:$H$933, 2, FALSE)</f>
        <v>17</v>
      </c>
      <c r="H375" s="71">
        <f>VLOOKUP($B375, Paste!$A$3:$H$933, 3, FALSE)</f>
        <v>1.262309027777778</v>
      </c>
      <c r="I375" s="71">
        <f t="shared" si="11"/>
        <v>1.6518522222222223</v>
      </c>
      <c r="J375" s="71">
        <f>VLOOKUP($B375, Paste!$A$3:$H$933, 4, FALSE)</f>
        <v>2.9141612500000003</v>
      </c>
      <c r="K375" s="11">
        <f>VLOOKUP($B375, Paste!$AB$3:$AE$1033, 4, FALSE)</f>
        <v>14</v>
      </c>
      <c r="L375" s="11" t="str">
        <f>IF(ISERROR(VLOOKUP(B375, Paste!$N$3:$N$250, 1, FALSE)), "", VLOOKUP(B375, Paste!$N$3:$O$250, 2, FALSE))</f>
        <v/>
      </c>
      <c r="M375" s="27">
        <f>VLOOKUP($B375, Paste!$W$3:$Z$10064, IF($H$4="Cap Hit",3, IF($H$4="AAV", 4, 2)), FALSE)</f>
        <v>0.9</v>
      </c>
      <c r="N375" s="11" t="str">
        <f>IF(ISERROR(VLOOKUP(B375, Paste!$Q$3:$Q$245, 1, FALSE)), "", VLOOKUP(B375, Paste!$Q$3:$R$245, 2, FALSE))</f>
        <v/>
      </c>
      <c r="O375" s="18" t="str">
        <f>IF(VLOOKUP(B375, 'Points&amp;Potential'!$B$7:$O$1835, 14, FALSE)=0, "", VLOOKUP(B375, 'Points&amp;Potential'!$B$7:$O$1835, 14, FALSE))</f>
        <v/>
      </c>
      <c r="P375" s="7" t="str">
        <f>IF(ISERROR(VLOOKUP(B375, Paste!$T$3:$T$1045, 1, FALSE)), "", VLOOKUP(B375, Paste!$T$3:$U$1045, 2, FALSE))</f>
        <v/>
      </c>
    </row>
    <row r="376" spans="1:16">
      <c r="A376" s="11" t="str">
        <f t="shared" si="10"/>
        <v>MIN</v>
      </c>
      <c r="B376" s="67" t="s">
        <v>866</v>
      </c>
      <c r="C376" s="11" t="str">
        <f>VLOOKUP($B376, Paste!$A$3:$H$933, 6, FALSE)</f>
        <v>LD</v>
      </c>
      <c r="D376" s="11" t="s">
        <v>941</v>
      </c>
      <c r="E376" s="11"/>
      <c r="F376" s="11" t="str">
        <f>VLOOKUP($B376, Paste!$A$3:$H$933, 8, FALSE)</f>
        <v>MIN</v>
      </c>
      <c r="G376" s="71">
        <f>VLOOKUP($B376, Paste!$A$3:$H$933, 2, FALSE)</f>
        <v>6</v>
      </c>
      <c r="H376" s="71">
        <f>VLOOKUP($B376, Paste!$A$3:$H$933, 3, FALSE)</f>
        <v>8.1666666666666665E-2</v>
      </c>
      <c r="I376" s="71">
        <f t="shared" si="11"/>
        <v>1.9535973333333332</v>
      </c>
      <c r="J376" s="71">
        <f>VLOOKUP($B376, Paste!$A$3:$H$933, 4, FALSE)</f>
        <v>2.0352639999999997</v>
      </c>
      <c r="K376" s="11">
        <f>VLOOKUP($B376, Paste!$AB$3:$AE$1033, 4, FALSE)</f>
        <v>4</v>
      </c>
      <c r="L376" s="11" t="str">
        <f>IF(ISERROR(VLOOKUP(B376, Paste!$N$3:$N$250, 1, FALSE)), "", VLOOKUP(B376, Paste!$N$3:$O$250, 2, FALSE))</f>
        <v/>
      </c>
      <c r="M376" s="27">
        <f>VLOOKUP($B376, Paste!$W$3:$Z$10064, IF($H$4="Cap Hit",3, IF($H$4="AAV", 4, 2)), FALSE)</f>
        <v>0.77500000000000002</v>
      </c>
      <c r="N376" s="11" t="str">
        <f>IF(ISERROR(VLOOKUP(B376, Paste!$Q$3:$Q$245, 1, FALSE)), "", VLOOKUP(B376, Paste!$Q$3:$R$245, 2, FALSE))</f>
        <v/>
      </c>
      <c r="O376" s="18" t="str">
        <f>IF(VLOOKUP(B376, 'Points&amp;Potential'!$B$7:$O$1835, 14, FALSE)=0, "", VLOOKUP(B376, 'Points&amp;Potential'!$B$7:$O$1835, 14, FALSE))</f>
        <v/>
      </c>
      <c r="P376" s="7" t="str">
        <f>IF(ISERROR(VLOOKUP(B376, Paste!$T$3:$T$1045, 1, FALSE)), "", VLOOKUP(B376, Paste!$T$3:$U$1045, 2, FALSE))</f>
        <v/>
      </c>
    </row>
    <row r="377" spans="1:16">
      <c r="A377" s="11" t="str">
        <f t="shared" si="10"/>
        <v>MIN</v>
      </c>
      <c r="B377" s="67" t="s">
        <v>902</v>
      </c>
      <c r="C377" s="11" t="str">
        <f>VLOOKUP($B377, Paste!$A$3:$H$933, 6, FALSE)</f>
        <v>LD</v>
      </c>
      <c r="D377" s="11" t="s">
        <v>941</v>
      </c>
      <c r="E377" s="11"/>
      <c r="F377" s="11" t="str">
        <f>VLOOKUP($B377, Paste!$A$3:$H$933, 8, FALSE)</f>
        <v>MIN</v>
      </c>
      <c r="G377" s="71">
        <f>VLOOKUP($B377, Paste!$A$3:$H$933, 2, FALSE)</f>
        <v>4</v>
      </c>
      <c r="H377" s="71">
        <f>VLOOKUP($B377, Paste!$A$3:$H$933, 3, FALSE)</f>
        <v>1.8666666666666669E-3</v>
      </c>
      <c r="I377" s="71">
        <f t="shared" si="11"/>
        <v>1.2761333333333333</v>
      </c>
      <c r="J377" s="71">
        <f>VLOOKUP($B377, Paste!$A$3:$H$933, 4, FALSE)</f>
        <v>1.278</v>
      </c>
      <c r="K377" s="11">
        <f>VLOOKUP($B377, Paste!$AB$3:$AE$1033, 4, FALSE)</f>
        <v>3</v>
      </c>
      <c r="L377" s="11" t="str">
        <f>IF(ISERROR(VLOOKUP(B377, Paste!$N$3:$N$250, 1, FALSE)), "", VLOOKUP(B377, Paste!$N$3:$O$250, 2, FALSE))</f>
        <v/>
      </c>
      <c r="M377" s="27" t="e">
        <f>VLOOKUP($B377, Paste!$W$3:$Z$10064, IF($H$4="Cap Hit",3, IF($H$4="AAV", 4, 2)), FALSE)</f>
        <v>#N/A</v>
      </c>
      <c r="N377" s="11"/>
      <c r="O377" s="18" t="str">
        <f>IF(VLOOKUP(B377, 'Points&amp;Potential'!$B$7:$O$1835, 14, FALSE)=0, "", VLOOKUP(B377, 'Points&amp;Potential'!$B$7:$O$1835, 14, FALSE))</f>
        <v/>
      </c>
      <c r="P377" s="7" t="str">
        <f>IF(ISERROR(VLOOKUP(B377, Paste!$T$3:$T$1045, 1, FALSE)), "", VLOOKUP(B377, Paste!$T$3:$U$1045, 2, FALSE))</f>
        <v>Y</v>
      </c>
    </row>
    <row r="378" spans="1:16">
      <c r="A378" s="11" t="str">
        <f t="shared" si="10"/>
        <v>MIN</v>
      </c>
      <c r="B378" s="67" t="s">
        <v>927</v>
      </c>
      <c r="C378" s="11" t="str">
        <f>VLOOKUP($B378, Paste!$A$3:$H$933, 6, FALSE)</f>
        <v>RD</v>
      </c>
      <c r="D378" s="11" t="s">
        <v>941</v>
      </c>
      <c r="E378" s="11"/>
      <c r="F378" s="11" t="str">
        <f>VLOOKUP($B378, Paste!$A$3:$H$933, 8, FALSE)</f>
        <v>MIN</v>
      </c>
      <c r="G378" s="71">
        <f>VLOOKUP($B378, Paste!$A$3:$H$933, 2, FALSE)</f>
        <v>4</v>
      </c>
      <c r="H378" s="71">
        <f>VLOOKUP($B378, Paste!$A$3:$H$933, 3, FALSE)</f>
        <v>1.8666666666666669E-3</v>
      </c>
      <c r="I378" s="71">
        <f t="shared" si="11"/>
        <v>0.64313333333333333</v>
      </c>
      <c r="J378" s="71">
        <f>VLOOKUP($B378, Paste!$A$3:$H$933, 4, FALSE)</f>
        <v>0.64500000000000002</v>
      </c>
      <c r="K378" s="11">
        <f>VLOOKUP($B378, Paste!$AB$3:$AE$1033, 4, FALSE)</f>
        <v>6</v>
      </c>
      <c r="L378" s="11" t="str">
        <f>IF(ISERROR(VLOOKUP(B378, Paste!$N$3:$N$250, 1, FALSE)), "", VLOOKUP(B378, Paste!$N$3:$O$250, 2, FALSE))</f>
        <v/>
      </c>
      <c r="M378" s="27">
        <f>VLOOKUP($B378, Paste!$W$3:$Z$10064, IF($H$4="Cap Hit",3, IF($H$4="AAV", 4, 2)), FALSE)</f>
        <v>0.85</v>
      </c>
      <c r="N378" s="11" t="str">
        <f>IF(ISERROR(VLOOKUP(B378, Paste!$Q$3:$Q$245, 1, FALSE)), "", VLOOKUP(B378, Paste!$Q$3:$R$245, 2, FALSE))</f>
        <v/>
      </c>
      <c r="O378" s="18" t="str">
        <f>IF(VLOOKUP(B378, 'Points&amp;Potential'!$B$7:$O$1835, 14, FALSE)=0, "", VLOOKUP(B378, 'Points&amp;Potential'!$B$7:$O$1835, 14, FALSE))</f>
        <v/>
      </c>
      <c r="P378" s="7" t="str">
        <f>IF(ISERROR(VLOOKUP(B378, Paste!$T$3:$T$1045, 1, FALSE)), "", VLOOKUP(B378, Paste!$T$3:$U$1045, 2, FALSE))</f>
        <v>Y</v>
      </c>
    </row>
    <row r="379" spans="1:16">
      <c r="A379" s="11" t="str">
        <f t="shared" si="10"/>
        <v>MTL</v>
      </c>
      <c r="B379" s="67" t="s">
        <v>41</v>
      </c>
      <c r="C379" s="11" t="str">
        <f>VLOOKUP($B379, Paste!$A$3:$H$933, 6, FALSE)</f>
        <v>C</v>
      </c>
      <c r="D379" s="11" t="s">
        <v>944</v>
      </c>
      <c r="E379" s="11">
        <v>1</v>
      </c>
      <c r="F379" s="11" t="str">
        <f>VLOOKUP($B379, Paste!$A$3:$H$933, 8, FALSE)</f>
        <v>MTL</v>
      </c>
      <c r="G379" s="71">
        <f>VLOOKUP($B379, Paste!$A$3:$H$933, 2, FALSE)</f>
        <v>84</v>
      </c>
      <c r="H379" s="71">
        <f>VLOOKUP($B379, Paste!$A$3:$H$933, 3, FALSE)</f>
        <v>31.366018224318623</v>
      </c>
      <c r="I379" s="71">
        <f t="shared" si="11"/>
        <v>64.40391244234803</v>
      </c>
      <c r="J379" s="71">
        <f>VLOOKUP($B379, Paste!$A$3:$H$933, 4, FALSE)</f>
        <v>95.769930666666653</v>
      </c>
      <c r="K379" s="11">
        <f>VLOOKUP($B379, Paste!$AB$3:$AE$1033, 4, FALSE)</f>
        <v>185</v>
      </c>
      <c r="L379" s="11" t="str">
        <f>IF(ISERROR(VLOOKUP(B379, Paste!$N$3:$N$250, 1, FALSE)), "", VLOOKUP(B379, Paste!$N$3:$O$250, 2, FALSE))</f>
        <v/>
      </c>
      <c r="M379" s="27">
        <f>VLOOKUP($B379, Paste!$W$3:$Z$10064, IF($H$4="Cap Hit",3, IF($H$4="AAV", 4, 2)), FALSE)</f>
        <v>7.875</v>
      </c>
      <c r="N379" s="11" t="str">
        <f>IF(ISERROR(VLOOKUP(B379, Paste!$Q$3:$Q$245, 1, FALSE)), "", VLOOKUP(B379, Paste!$Q$3:$R$245, 2, FALSE))</f>
        <v/>
      </c>
      <c r="O379" s="18" t="str">
        <f>IF(VLOOKUP(B379, 'Points&amp;Potential'!$B$7:$O$1835, 14, FALSE)=0, "", VLOOKUP(B379, 'Points&amp;Potential'!$B$7:$O$1835, 14, FALSE))</f>
        <v/>
      </c>
      <c r="P379" s="7" t="str">
        <f>IF(ISERROR(VLOOKUP(B379, Paste!$T$3:$T$1045, 1, FALSE)), "", VLOOKUP(B379, Paste!$T$3:$U$1045, 2, FALSE))</f>
        <v/>
      </c>
    </row>
    <row r="380" spans="1:16">
      <c r="A380" s="11" t="str">
        <f t="shared" si="10"/>
        <v>MTL</v>
      </c>
      <c r="B380" s="67" t="s">
        <v>48</v>
      </c>
      <c r="C380" s="11" t="str">
        <f>VLOOKUP($B380, Paste!$A$3:$H$933, 6, FALSE)</f>
        <v>LW</v>
      </c>
      <c r="D380" s="11" t="s">
        <v>944</v>
      </c>
      <c r="E380" s="11">
        <v>1</v>
      </c>
      <c r="F380" s="11" t="str">
        <f>VLOOKUP($B380, Paste!$A$3:$H$933, 8, FALSE)</f>
        <v>MTL</v>
      </c>
      <c r="G380" s="71">
        <f>VLOOKUP($B380, Paste!$A$3:$H$933, 2, FALSE)</f>
        <v>83.666666666666671</v>
      </c>
      <c r="H380" s="71">
        <f>VLOOKUP($B380, Paste!$A$3:$H$933, 3, FALSE)</f>
        <v>47.69</v>
      </c>
      <c r="I380" s="71">
        <f t="shared" si="11"/>
        <v>42.179817916666693</v>
      </c>
      <c r="J380" s="71">
        <f>VLOOKUP($B380, Paste!$A$3:$H$933, 4, FALSE)</f>
        <v>89.86981791666669</v>
      </c>
      <c r="K380" s="11">
        <f>VLOOKUP($B380, Paste!$AB$3:$AE$1033, 4, FALSE)</f>
        <v>284</v>
      </c>
      <c r="L380" s="11" t="str">
        <f>IF(ISERROR(VLOOKUP(B380, Paste!$N$3:$N$250, 1, FALSE)), "", VLOOKUP(B380, Paste!$N$3:$O$250, 2, FALSE))</f>
        <v/>
      </c>
      <c r="M380" s="27">
        <f>VLOOKUP($B380, Paste!$W$3:$Z$10064, IF($H$4="Cap Hit",3, IF($H$4="AAV", 4, 2)), FALSE)</f>
        <v>7.85</v>
      </c>
      <c r="N380" s="11" t="str">
        <f>IF(ISERROR(VLOOKUP(B380, Paste!$Q$3:$Q$245, 1, FALSE)), "", VLOOKUP(B380, Paste!$Q$3:$R$245, 2, FALSE))</f>
        <v/>
      </c>
      <c r="O380" s="18" t="str">
        <f>IF(VLOOKUP(B380, 'Points&amp;Potential'!$B$7:$O$1835, 14, FALSE)=0, "", VLOOKUP(B380, 'Points&amp;Potential'!$B$7:$O$1835, 14, FALSE))</f>
        <v/>
      </c>
      <c r="P380" s="7" t="str">
        <f>IF(ISERROR(VLOOKUP(B380, Paste!$T$3:$T$1045, 1, FALSE)), "", VLOOKUP(B380, Paste!$T$3:$U$1045, 2, FALSE))</f>
        <v/>
      </c>
    </row>
    <row r="381" spans="1:16">
      <c r="A381" s="11" t="str">
        <f t="shared" si="10"/>
        <v>MTL</v>
      </c>
      <c r="B381" s="67" t="s">
        <v>68</v>
      </c>
      <c r="C381" s="11" t="str">
        <f>VLOOKUP($B381, Paste!$A$3:$H$933, 6, FALSE)</f>
        <v>RW</v>
      </c>
      <c r="D381" s="11" t="s">
        <v>944</v>
      </c>
      <c r="E381" s="11">
        <v>1</v>
      </c>
      <c r="F381" s="11" t="str">
        <f>VLOOKUP($B381, Paste!$A$3:$H$933, 8, FALSE)</f>
        <v>MTL</v>
      </c>
      <c r="G381" s="71">
        <f>VLOOKUP($B381, Paste!$A$3:$H$933, 2, FALSE)</f>
        <v>83</v>
      </c>
      <c r="H381" s="71">
        <f>VLOOKUP($B381, Paste!$A$3:$H$933, 3, FALSE)</f>
        <v>28.220000000000002</v>
      </c>
      <c r="I381" s="71">
        <f t="shared" si="11"/>
        <v>52.018878194444454</v>
      </c>
      <c r="J381" s="71">
        <f>VLOOKUP($B381, Paste!$A$3:$H$933, 4, FALSE)</f>
        <v>80.238878194444453</v>
      </c>
      <c r="K381" s="11">
        <f>VLOOKUP($B381, Paste!$AB$3:$AE$1033, 4, FALSE)</f>
        <v>191</v>
      </c>
      <c r="L381" s="11" t="str">
        <f>IF(ISERROR(VLOOKUP(B381, Paste!$N$3:$N$250, 1, FALSE)), "", VLOOKUP(B381, Paste!$N$3:$O$250, 2, FALSE))</f>
        <v/>
      </c>
      <c r="M381" s="27">
        <f>VLOOKUP($B381, Paste!$W$3:$Z$10064, IF($H$4="Cap Hit",3, IF($H$4="AAV", 4, 2)), FALSE)</f>
        <v>7.6</v>
      </c>
      <c r="N381" s="11" t="str">
        <f>IF(ISERROR(VLOOKUP(B381, Paste!$Q$3:$Q$245, 1, FALSE)), "", VLOOKUP(B381, Paste!$Q$3:$R$245, 2, FALSE))</f>
        <v/>
      </c>
      <c r="O381" s="18" t="str">
        <f>IF(VLOOKUP(B381, 'Points&amp;Potential'!$B$7:$O$1835, 14, FALSE)=0, "", VLOOKUP(B381, 'Points&amp;Potential'!$B$7:$O$1835, 14, FALSE))</f>
        <v/>
      </c>
      <c r="P381" s="7" t="str">
        <f>IF(ISERROR(VLOOKUP(B381, Paste!$T$3:$T$1045, 1, FALSE)), "", VLOOKUP(B381, Paste!$T$3:$U$1045, 2, FALSE))</f>
        <v/>
      </c>
    </row>
    <row r="382" spans="1:16">
      <c r="A382" s="11" t="str">
        <f t="shared" si="10"/>
        <v>MTL</v>
      </c>
      <c r="B382" s="67" t="s">
        <v>73</v>
      </c>
      <c r="C382" s="11" t="str">
        <f>VLOOKUP($B382, Paste!$A$3:$H$933, 6, FALSE)</f>
        <v>LD</v>
      </c>
      <c r="D382" s="11" t="s">
        <v>944</v>
      </c>
      <c r="E382" s="11">
        <v>1</v>
      </c>
      <c r="F382" s="11" t="str">
        <f>VLOOKUP($B382, Paste!$A$3:$H$933, 8, FALSE)</f>
        <v>MTL</v>
      </c>
      <c r="G382" s="71">
        <f>VLOOKUP($B382, Paste!$A$3:$H$933, 2, FALSE)</f>
        <v>84</v>
      </c>
      <c r="H382" s="71">
        <f>VLOOKUP($B382, Paste!$A$3:$H$933, 3, FALSE)</f>
        <v>6.278520849724627</v>
      </c>
      <c r="I382" s="71">
        <f t="shared" si="11"/>
        <v>72.286404983608705</v>
      </c>
      <c r="J382" s="71">
        <f>VLOOKUP($B382, Paste!$A$3:$H$933, 4, FALSE)</f>
        <v>78.564925833333334</v>
      </c>
      <c r="K382" s="11">
        <f>VLOOKUP($B382, Paste!$AB$3:$AE$1033, 4, FALSE)</f>
        <v>134</v>
      </c>
      <c r="L382" s="11" t="str">
        <f>IF(ISERROR(VLOOKUP(B382, Paste!$N$3:$N$250, 1, FALSE)), "", VLOOKUP(B382, Paste!$N$3:$O$250, 2, FALSE))</f>
        <v/>
      </c>
      <c r="M382" s="27">
        <f>VLOOKUP($B382, Paste!$W$3:$Z$10064, IF($H$4="Cap Hit",3, IF($H$4="AAV", 4, 2)), FALSE)</f>
        <v>8.85</v>
      </c>
      <c r="N382" s="11" t="str">
        <f>IF(ISERROR(VLOOKUP(B382, Paste!$Q$3:$Q$245, 1, FALSE)), "", VLOOKUP(B382, Paste!$Q$3:$R$245, 2, FALSE))</f>
        <v/>
      </c>
      <c r="O382" s="18" t="str">
        <f>IF(VLOOKUP(B382, 'Points&amp;Potential'!$B$7:$O$1835, 14, FALSE)=0, "", VLOOKUP(B382, 'Points&amp;Potential'!$B$7:$O$1835, 14, FALSE))</f>
        <v/>
      </c>
      <c r="P382" s="7" t="str">
        <f>IF(ISERROR(VLOOKUP(B382, Paste!$T$3:$T$1045, 1, FALSE)), "", VLOOKUP(B382, Paste!$T$3:$U$1045, 2, FALSE))</f>
        <v/>
      </c>
    </row>
    <row r="383" spans="1:16">
      <c r="A383" s="11" t="str">
        <f t="shared" si="10"/>
        <v>MTL</v>
      </c>
      <c r="B383" s="67" t="s">
        <v>81</v>
      </c>
      <c r="C383" s="11" t="str">
        <f>VLOOKUP($B383, Paste!$A$3:$H$933, 6, FALSE)</f>
        <v>RW</v>
      </c>
      <c r="D383" s="11" t="s">
        <v>941</v>
      </c>
      <c r="E383" s="11">
        <v>1</v>
      </c>
      <c r="F383" s="11" t="str">
        <f>VLOOKUP($B383, Paste!$A$3:$H$933, 8, FALSE)</f>
        <v>MTL</v>
      </c>
      <c r="G383" s="71">
        <f>VLOOKUP($B383, Paste!$A$3:$H$933, 2, FALSE)</f>
        <v>82</v>
      </c>
      <c r="H383" s="71">
        <f>VLOOKUP($B383, Paste!$A$3:$H$933, 3, FALSE)</f>
        <v>27.881102362204732</v>
      </c>
      <c r="I383" s="71">
        <f t="shared" si="11"/>
        <v>47.58813362737861</v>
      </c>
      <c r="J383" s="71">
        <f>VLOOKUP($B383, Paste!$A$3:$H$933, 4, FALSE)</f>
        <v>75.469235989583339</v>
      </c>
      <c r="K383" s="11">
        <f>VLOOKUP($B383, Paste!$AB$3:$AE$1033, 4, FALSE)</f>
        <v>156</v>
      </c>
      <c r="L383" s="11" t="str">
        <f>IF(ISERROR(VLOOKUP(B383, Paste!$N$3:$N$250, 1, FALSE)), "", VLOOKUP(B383, Paste!$N$3:$O$250, 2, FALSE))</f>
        <v/>
      </c>
      <c r="M383" s="27">
        <f>VLOOKUP($B383, Paste!$W$3:$Z$10064, IF($H$4="Cap Hit",3, IF($H$4="AAV", 4, 2)), FALSE)</f>
        <v>0.94083300000000003</v>
      </c>
      <c r="N383" s="11" t="str">
        <f>IF(ISERROR(VLOOKUP(B383, Paste!$Q$3:$Q$245, 1, FALSE)), "", VLOOKUP(B383, Paste!$Q$3:$R$245, 2, FALSE))</f>
        <v/>
      </c>
      <c r="O383" s="18" t="str">
        <f>IF(VLOOKUP(B383, 'Points&amp;Potential'!$B$7:$O$1835, 14, FALSE)=0, "", VLOOKUP(B383, 'Points&amp;Potential'!$B$7:$O$1835, 14, FALSE))</f>
        <v/>
      </c>
      <c r="P383" s="7" t="str">
        <f>IF(ISERROR(VLOOKUP(B383, Paste!$T$3:$T$1045, 1, FALSE)), "", VLOOKUP(B383, Paste!$T$3:$U$1045, 2, FALSE))</f>
        <v/>
      </c>
    </row>
    <row r="384" spans="1:16">
      <c r="A384" s="11" t="str">
        <f t="shared" si="10"/>
        <v>MTL</v>
      </c>
      <c r="B384" s="67" t="s">
        <v>213</v>
      </c>
      <c r="C384" s="11" t="str">
        <f>VLOOKUP($B384, Paste!$A$3:$H$933, 6, FALSE)</f>
        <v>RD</v>
      </c>
      <c r="D384" s="11" t="s">
        <v>941</v>
      </c>
      <c r="E384" s="11">
        <v>2</v>
      </c>
      <c r="F384" s="11" t="str">
        <f>VLOOKUP($B384, Paste!$A$3:$H$933, 8, FALSE)</f>
        <v>MTL</v>
      </c>
      <c r="G384" s="71">
        <f>VLOOKUP($B384, Paste!$A$3:$H$933, 2, FALSE)</f>
        <v>78.666666666666671</v>
      </c>
      <c r="H384" s="71">
        <f>VLOOKUP($B384, Paste!$A$3:$H$933, 3, FALSE)</f>
        <v>11.001851259602187</v>
      </c>
      <c r="I384" s="71">
        <f t="shared" si="11"/>
        <v>35.780731388545973</v>
      </c>
      <c r="J384" s="71">
        <f>VLOOKUP($B384, Paste!$A$3:$H$933, 4, FALSE)</f>
        <v>46.782582648148157</v>
      </c>
      <c r="K384" s="11">
        <f>VLOOKUP($B384, Paste!$AB$3:$AE$1033, 4, FALSE)</f>
        <v>165</v>
      </c>
      <c r="L384" s="11" t="str">
        <f>IF(ISERROR(VLOOKUP(B384, Paste!$N$3:$N$250, 1, FALSE)), "", VLOOKUP(B384, Paste!$N$3:$O$250, 2, FALSE))</f>
        <v/>
      </c>
      <c r="M384" s="27">
        <f>VLOOKUP($B384, Paste!$W$3:$Z$10064, IF($H$4="Cap Hit",3, IF($H$4="AAV", 4, 2)), FALSE)</f>
        <v>9.5</v>
      </c>
      <c r="N384" s="11" t="str">
        <f>IF(ISERROR(VLOOKUP(B384, Paste!$Q$3:$Q$245, 1, FALSE)), "", VLOOKUP(B384, Paste!$Q$3:$R$245, 2, FALSE))</f>
        <v/>
      </c>
      <c r="O384" s="18" t="str">
        <f>IF(VLOOKUP(B384, 'Points&amp;Potential'!$B$7:$O$1835, 14, FALSE)=0, "", VLOOKUP(B384, 'Points&amp;Potential'!$B$7:$O$1835, 14, FALSE))</f>
        <v/>
      </c>
      <c r="P384" s="7" t="str">
        <f>IF(ISERROR(VLOOKUP(B384, Paste!$T$3:$T$1045, 1, FALSE)), "", VLOOKUP(B384, Paste!$T$3:$U$1045, 2, FALSE))</f>
        <v/>
      </c>
    </row>
    <row r="385" spans="1:16">
      <c r="A385" s="11" t="str">
        <f t="shared" si="10"/>
        <v>MTL</v>
      </c>
      <c r="B385" s="67" t="s">
        <v>237</v>
      </c>
      <c r="C385" s="11" t="str">
        <f>VLOOKUP($B385, Paste!$A$3:$H$933, 6, FALSE)</f>
        <v>LW</v>
      </c>
      <c r="D385" s="11" t="s">
        <v>943</v>
      </c>
      <c r="E385" s="11">
        <v>2</v>
      </c>
      <c r="F385" s="11" t="str">
        <f>VLOOKUP($B385, Paste!$A$3:$H$933, 8, FALSE)</f>
        <v>MTL</v>
      </c>
      <c r="G385" s="71">
        <f>VLOOKUP($B385, Paste!$A$3:$H$933, 2, FALSE)</f>
        <v>76</v>
      </c>
      <c r="H385" s="71">
        <f>VLOOKUP($B385, Paste!$A$3:$H$933, 3, FALSE)</f>
        <v>19.156200629696773</v>
      </c>
      <c r="I385" s="71">
        <f t="shared" si="11"/>
        <v>24.506849648081005</v>
      </c>
      <c r="J385" s="71">
        <f>VLOOKUP($B385, Paste!$A$3:$H$933, 4, FALSE)</f>
        <v>43.663050277777778</v>
      </c>
      <c r="K385" s="11">
        <f>VLOOKUP($B385, Paste!$AB$3:$AE$1033, 4, FALSE)</f>
        <v>114</v>
      </c>
      <c r="L385" s="11">
        <f>IF(ISERROR(VLOOKUP(B385, Paste!$N$3:$N$250, 1, FALSE)), "", VLOOKUP(B385, Paste!$N$3:$O$250, 2, FALSE))</f>
        <v>60</v>
      </c>
      <c r="M385" s="27">
        <f>VLOOKUP($B385, Paste!$W$3:$Z$10064, IF($H$4="Cap Hit",3, IF($H$4="AAV", 4, 2)), FALSE)</f>
        <v>2.9</v>
      </c>
      <c r="N385" s="11" t="str">
        <f>IF(ISERROR(VLOOKUP(B385, Paste!$Q$3:$Q$245, 1, FALSE)), "", VLOOKUP(B385, Paste!$Q$3:$R$245, 2, FALSE))</f>
        <v>Y</v>
      </c>
      <c r="O385" s="18" t="str">
        <f>IF(VLOOKUP(B385, 'Points&amp;Potential'!$B$7:$O$1835, 14, FALSE)=0, "", VLOOKUP(B385, 'Points&amp;Potential'!$B$7:$O$1835, 14, FALSE))</f>
        <v/>
      </c>
      <c r="P385" s="7" t="str">
        <f>IF(ISERROR(VLOOKUP(B385, Paste!$T$3:$T$1045, 1, FALSE)), "", VLOOKUP(B385, Paste!$T$3:$U$1045, 2, FALSE))</f>
        <v/>
      </c>
    </row>
    <row r="386" spans="1:16">
      <c r="A386" s="11" t="str">
        <f t="shared" si="10"/>
        <v>MTL</v>
      </c>
      <c r="B386" s="67" t="s">
        <v>310</v>
      </c>
      <c r="C386" s="11" t="str">
        <f>VLOOKUP($B386, Paste!$A$3:$H$933, 6, FALSE)</f>
        <v>C</v>
      </c>
      <c r="D386" s="11" t="s">
        <v>941</v>
      </c>
      <c r="E386" s="11">
        <v>2</v>
      </c>
      <c r="F386" s="11" t="str">
        <f>VLOOKUP($B386, Paste!$A$3:$H$933, 8, FALSE)</f>
        <v>MTL</v>
      </c>
      <c r="G386" s="71">
        <f>VLOOKUP($B386, Paste!$A$3:$H$933, 2, FALSE)</f>
        <v>83</v>
      </c>
      <c r="H386" s="71">
        <f>VLOOKUP($B386, Paste!$A$3:$H$933, 3, FALSE)</f>
        <v>14.223273133494693</v>
      </c>
      <c r="I386" s="71">
        <f t="shared" si="11"/>
        <v>21.313326727616413</v>
      </c>
      <c r="J386" s="71">
        <f>VLOOKUP($B386, Paste!$A$3:$H$933, 4, FALSE)</f>
        <v>35.536599861111107</v>
      </c>
      <c r="K386" s="11">
        <f>VLOOKUP($B386, Paste!$AB$3:$AE$1033, 4, FALSE)</f>
        <v>133</v>
      </c>
      <c r="L386" s="11" t="str">
        <f>IF(ISERROR(VLOOKUP(B386, Paste!$N$3:$N$250, 1, FALSE)), "", VLOOKUP(B386, Paste!$N$3:$O$250, 2, FALSE))</f>
        <v/>
      </c>
      <c r="M386" s="27">
        <f>VLOOKUP($B386, Paste!$W$3:$Z$10064, IF($H$4="Cap Hit",3, IF($H$4="AAV", 4, 2)), FALSE)</f>
        <v>0.92500000000000004</v>
      </c>
      <c r="N386" s="11" t="str">
        <f>IF(ISERROR(VLOOKUP(B386, Paste!$Q$3:$Q$245, 1, FALSE)), "", VLOOKUP(B386, Paste!$Q$3:$R$245, 2, FALSE))</f>
        <v/>
      </c>
      <c r="O386" s="18" t="str">
        <f>IF(VLOOKUP(B386, 'Points&amp;Potential'!$B$7:$O$1835, 14, FALSE)=0, "", VLOOKUP(B386, 'Points&amp;Potential'!$B$7:$O$1835, 14, FALSE))</f>
        <v/>
      </c>
      <c r="P386" s="7" t="str">
        <f>IF(ISERROR(VLOOKUP(B386, Paste!$T$3:$T$1045, 1, FALSE)), "", VLOOKUP(B386, Paste!$T$3:$U$1045, 2, FALSE))</f>
        <v/>
      </c>
    </row>
    <row r="387" spans="1:16">
      <c r="A387" s="11" t="str">
        <f t="shared" si="10"/>
        <v>MTL</v>
      </c>
      <c r="B387" s="67" t="s">
        <v>315</v>
      </c>
      <c r="C387" s="11" t="str">
        <f>VLOOKUP($B387, Paste!$A$3:$H$933, 6, FALSE)</f>
        <v>LW</v>
      </c>
      <c r="D387" s="11" t="s">
        <v>942</v>
      </c>
      <c r="E387" s="11">
        <v>2</v>
      </c>
      <c r="F387" s="11" t="str">
        <f>VLOOKUP($B387, Paste!$A$3:$H$933, 8, FALSE)</f>
        <v>MTL</v>
      </c>
      <c r="G387" s="71">
        <f>VLOOKUP($B387, Paste!$A$3:$H$933, 2, FALSE)</f>
        <v>79</v>
      </c>
      <c r="H387" s="71">
        <f>VLOOKUP($B387, Paste!$A$3:$H$933, 3, FALSE)</f>
        <v>15.675559553105989</v>
      </c>
      <c r="I387" s="71">
        <f t="shared" si="11"/>
        <v>19.577093224671785</v>
      </c>
      <c r="J387" s="71">
        <f>VLOOKUP($B387, Paste!$A$3:$H$933, 4, FALSE)</f>
        <v>35.252652777777776</v>
      </c>
      <c r="K387" s="11">
        <f>VLOOKUP($B387, Paste!$AB$3:$AE$1033, 4, FALSE)</f>
        <v>119</v>
      </c>
      <c r="L387" s="11" t="str">
        <f>IF(ISERROR(VLOOKUP(B387, Paste!$N$3:$N$250, 1, FALSE)), "", VLOOKUP(B387, Paste!$N$3:$O$250, 2, FALSE))</f>
        <v/>
      </c>
      <c r="M387" s="27" t="e">
        <f>VLOOKUP($B387, Paste!$W$3:$Z$10064, IF($H$4="Cap Hit",3, IF($H$4="AAV", 4, 2)), FALSE)</f>
        <v>#N/A</v>
      </c>
      <c r="N387" s="11" t="str">
        <f>IF(ISERROR(VLOOKUP(B387, Paste!$Q$3:$Q$245, 1, FALSE)), "", VLOOKUP(B387, Paste!$Q$3:$R$245, 2, FALSE))</f>
        <v/>
      </c>
      <c r="O387" s="18" t="str">
        <f>IF(VLOOKUP(B387, 'Points&amp;Potential'!$B$7:$O$1835, 14, FALSE)=0, "", VLOOKUP(B387, 'Points&amp;Potential'!$B$7:$O$1835, 14, FALSE))</f>
        <v/>
      </c>
      <c r="P387" s="7" t="str">
        <f>IF(ISERROR(VLOOKUP(B387, Paste!$T$3:$T$1045, 1, FALSE)), "", VLOOKUP(B387, Paste!$T$3:$U$1045, 2, FALSE))</f>
        <v/>
      </c>
    </row>
    <row r="388" spans="1:16">
      <c r="A388" s="11" t="str">
        <f t="shared" si="10"/>
        <v>MTL</v>
      </c>
      <c r="B388" s="67" t="s">
        <v>334</v>
      </c>
      <c r="C388" s="11" t="str">
        <f>VLOOKUP($B388, Paste!$A$3:$H$933, 6, FALSE)</f>
        <v>LD</v>
      </c>
      <c r="D388" s="11" t="s">
        <v>943</v>
      </c>
      <c r="E388" s="11"/>
      <c r="F388" s="11" t="str">
        <f>VLOOKUP($B388, Paste!$A$3:$H$933, 8, FALSE)</f>
        <v>MTL</v>
      </c>
      <c r="G388" s="71">
        <f>VLOOKUP($B388, Paste!$A$3:$H$933, 2, FALSE)</f>
        <v>82</v>
      </c>
      <c r="H388" s="71">
        <f>VLOOKUP($B388, Paste!$A$3:$H$933, 3, FALSE)</f>
        <v>7.5966838607573015</v>
      </c>
      <c r="I388" s="71">
        <f t="shared" si="11"/>
        <v>25.967065676742699</v>
      </c>
      <c r="J388" s="71">
        <f>VLOOKUP($B388, Paste!$A$3:$H$933, 4, FALSE)</f>
        <v>33.563749537500001</v>
      </c>
      <c r="K388" s="11">
        <f>VLOOKUP($B388, Paste!$AB$3:$AE$1033, 4, FALSE)</f>
        <v>131</v>
      </c>
      <c r="L388" s="11" t="str">
        <f>IF(ISERROR(VLOOKUP(B388, Paste!$N$3:$N$250, 1, FALSE)), "", VLOOKUP(B388, Paste!$N$3:$O$250, 2, FALSE))</f>
        <v/>
      </c>
      <c r="M388" s="27">
        <f>VLOOKUP($B388, Paste!$W$3:$Z$10064, IF($H$4="Cap Hit",3, IF($H$4="AAV", 4, 2)), FALSE)</f>
        <v>6</v>
      </c>
      <c r="N388" s="11" t="str">
        <f>IF(ISERROR(VLOOKUP(B388, Paste!$Q$3:$Q$245, 1, FALSE)), "", VLOOKUP(B388, Paste!$Q$3:$R$245, 2, FALSE))</f>
        <v/>
      </c>
      <c r="O388" s="18" t="str">
        <f>IF(VLOOKUP(B388, 'Points&amp;Potential'!$B$7:$O$1835, 14, FALSE)=0, "", VLOOKUP(B388, 'Points&amp;Potential'!$B$7:$O$1835, 14, FALSE))</f>
        <v/>
      </c>
      <c r="P388" s="7" t="str">
        <f>IF(ISERROR(VLOOKUP(B388, Paste!$T$3:$T$1045, 1, FALSE)), "", VLOOKUP(B388, Paste!$T$3:$U$1045, 2, FALSE))</f>
        <v/>
      </c>
    </row>
    <row r="389" spans="1:16">
      <c r="A389" s="11" t="str">
        <f t="shared" si="10"/>
        <v>MTL</v>
      </c>
      <c r="B389" s="67" t="s">
        <v>414</v>
      </c>
      <c r="C389" s="11" t="str">
        <f>VLOOKUP($B389, Paste!$A$3:$H$933, 6, FALSE)</f>
        <v>C</v>
      </c>
      <c r="D389" s="11" t="s">
        <v>942</v>
      </c>
      <c r="E389" s="11"/>
      <c r="F389" s="11" t="str">
        <f>VLOOKUP($B389, Paste!$A$3:$H$933, 8, FALSE)</f>
        <v>MTL</v>
      </c>
      <c r="G389" s="71">
        <f>VLOOKUP($B389, Paste!$A$3:$H$933, 2, FALSE)</f>
        <v>79.333333333333329</v>
      </c>
      <c r="H389" s="71">
        <f>VLOOKUP($B389, Paste!$A$3:$H$933, 3, FALSE)</f>
        <v>11.260346037282387</v>
      </c>
      <c r="I389" s="71">
        <f t="shared" si="11"/>
        <v>15.709851150217604</v>
      </c>
      <c r="J389" s="71">
        <f>VLOOKUP($B389, Paste!$A$3:$H$933, 4, FALSE)</f>
        <v>26.970197187499991</v>
      </c>
      <c r="K389" s="11">
        <f>VLOOKUP($B389, Paste!$AB$3:$AE$1033, 4, FALSE)</f>
        <v>87</v>
      </c>
      <c r="L389" s="11" t="str">
        <f>IF(ISERROR(VLOOKUP(B389, Paste!$N$3:$N$250, 1, FALSE)), "", VLOOKUP(B389, Paste!$N$3:$O$250, 2, FALSE))</f>
        <v/>
      </c>
      <c r="M389" s="27">
        <f>VLOOKUP($B389, Paste!$W$3:$Z$10064, IF($H$4="Cap Hit",3, IF($H$4="AAV", 4, 2)), FALSE)</f>
        <v>2.85</v>
      </c>
      <c r="N389" s="11" t="str">
        <f>IF(ISERROR(VLOOKUP(B389, Paste!$Q$3:$Q$245, 1, FALSE)), "", VLOOKUP(B389, Paste!$Q$3:$R$245, 2, FALSE))</f>
        <v/>
      </c>
      <c r="O389" s="18" t="str">
        <f>IF(VLOOKUP(B389, 'Points&amp;Potential'!$B$7:$O$1835, 14, FALSE)=0, "", VLOOKUP(B389, 'Points&amp;Potential'!$B$7:$O$1835, 14, FALSE))</f>
        <v/>
      </c>
      <c r="P389" s="7" t="str">
        <f>IF(ISERROR(VLOOKUP(B389, Paste!$T$3:$T$1045, 1, FALSE)), "", VLOOKUP(B389, Paste!$T$3:$U$1045, 2, FALSE))</f>
        <v/>
      </c>
    </row>
    <row r="390" spans="1:16">
      <c r="A390" s="11" t="str">
        <f t="shared" si="10"/>
        <v>MTL</v>
      </c>
      <c r="B390" s="67" t="s">
        <v>423</v>
      </c>
      <c r="C390" s="11" t="str">
        <f>VLOOKUP($B390, Paste!$A$3:$H$933, 6, FALSE)</f>
        <v>RW</v>
      </c>
      <c r="D390" s="11" t="s">
        <v>941</v>
      </c>
      <c r="E390" s="11">
        <v>2</v>
      </c>
      <c r="F390" s="11" t="str">
        <f>VLOOKUP($B390, Paste!$A$3:$H$933, 8, FALSE)</f>
        <v>MTL</v>
      </c>
      <c r="G390" s="71">
        <f>VLOOKUP($B390, Paste!$A$3:$H$933, 2, FALSE)</f>
        <v>58</v>
      </c>
      <c r="H390" s="71">
        <f>VLOOKUP($B390, Paste!$A$3:$H$933, 3, FALSE)</f>
        <v>11.600000000000001</v>
      </c>
      <c r="I390" s="71">
        <f t="shared" si="11"/>
        <v>14.549881450000004</v>
      </c>
      <c r="J390" s="71">
        <f>VLOOKUP($B390, Paste!$A$3:$H$933, 4, FALSE)</f>
        <v>26.149881450000006</v>
      </c>
      <c r="K390" s="11">
        <f>VLOOKUP($B390, Paste!$AB$3:$AE$1033, 4, FALSE)</f>
        <v>81</v>
      </c>
      <c r="L390" s="11">
        <f>IF(ISERROR(VLOOKUP(B390, Paste!$N$3:$N$250, 1, FALSE)), "", VLOOKUP(B390, Paste!$N$3:$O$250, 2, FALSE))</f>
        <v>45</v>
      </c>
      <c r="M390" s="27">
        <f>VLOOKUP($B390, Paste!$W$3:$Z$10064, IF($H$4="Cap Hit",3, IF($H$4="AAV", 4, 2)), FALSE)</f>
        <v>3.6</v>
      </c>
      <c r="N390" s="11" t="str">
        <f>IF(ISERROR(VLOOKUP(B390, Paste!$Q$3:$Q$245, 1, FALSE)), "", VLOOKUP(B390, Paste!$Q$3:$R$245, 2, FALSE))</f>
        <v>Y</v>
      </c>
      <c r="O390" s="18" t="str">
        <f>IF(VLOOKUP(B390, 'Points&amp;Potential'!$B$7:$O$1835, 14, FALSE)=0, "", VLOOKUP(B390, 'Points&amp;Potential'!$B$7:$O$1835, 14, FALSE))</f>
        <v/>
      </c>
      <c r="P390" s="7" t="str">
        <f>IF(ISERROR(VLOOKUP(B390, Paste!$T$3:$T$1045, 1, FALSE)), "", VLOOKUP(B390, Paste!$T$3:$U$1045, 2, FALSE))</f>
        <v/>
      </c>
    </row>
    <row r="391" spans="1:16">
      <c r="A391" s="11" t="str">
        <f t="shared" ref="A391:A454" si="12">F391</f>
        <v>MTL</v>
      </c>
      <c r="B391" s="67" t="s">
        <v>432</v>
      </c>
      <c r="C391" s="11" t="str">
        <f>VLOOKUP($B391, Paste!$A$3:$H$933, 6, FALSE)</f>
        <v>C</v>
      </c>
      <c r="D391" s="11" t="s">
        <v>941</v>
      </c>
      <c r="E391" s="11"/>
      <c r="F391" s="11" t="str">
        <f>VLOOKUP($B391, Paste!$A$3:$H$933, 8, FALSE)</f>
        <v>MTL</v>
      </c>
      <c r="G391" s="71">
        <f>VLOOKUP($B391, Paste!$A$3:$H$933, 2, FALSE)</f>
        <v>79.666666666666671</v>
      </c>
      <c r="H391" s="71">
        <f>VLOOKUP($B391, Paste!$A$3:$H$933, 3, FALSE)</f>
        <v>9.2107627064223294</v>
      </c>
      <c r="I391" s="71">
        <f t="shared" ref="I391:I454" si="13">J391-H391</f>
        <v>16.063497251911006</v>
      </c>
      <c r="J391" s="71">
        <f>VLOOKUP($B391, Paste!$A$3:$H$933, 4, FALSE)</f>
        <v>25.274259958333335</v>
      </c>
      <c r="K391" s="11">
        <f>VLOOKUP($B391, Paste!$AB$3:$AE$1033, 4, FALSE)</f>
        <v>104</v>
      </c>
      <c r="L391" s="11" t="str">
        <f>IF(ISERROR(VLOOKUP(B391, Paste!$N$3:$N$250, 1, FALSE)), "", VLOOKUP(B391, Paste!$N$3:$O$250, 2, FALSE))</f>
        <v/>
      </c>
      <c r="M391" s="27">
        <f>VLOOKUP($B391, Paste!$W$3:$Z$10064, IF($H$4="Cap Hit",3, IF($H$4="AAV", 4, 2)), FALSE)</f>
        <v>5.5</v>
      </c>
      <c r="N391" s="11" t="str">
        <f>IF(ISERROR(VLOOKUP(B391, Paste!$Q$3:$Q$245, 1, FALSE)), "", VLOOKUP(B391, Paste!$Q$3:$R$245, 2, FALSE))</f>
        <v/>
      </c>
      <c r="O391" s="18" t="str">
        <f>IF(VLOOKUP(B391, 'Points&amp;Potential'!$B$7:$O$1835, 14, FALSE)=0, "", VLOOKUP(B391, 'Points&amp;Potential'!$B$7:$O$1835, 14, FALSE))</f>
        <v/>
      </c>
      <c r="P391" s="7" t="str">
        <f>IF(ISERROR(VLOOKUP(B391, Paste!$T$3:$T$1045, 1, FALSE)), "", VLOOKUP(B391, Paste!$T$3:$U$1045, 2, FALSE))</f>
        <v/>
      </c>
    </row>
    <row r="392" spans="1:16">
      <c r="A392" s="11" t="str">
        <f t="shared" si="12"/>
        <v>MTL</v>
      </c>
      <c r="B392" s="67" t="s">
        <v>491</v>
      </c>
      <c r="C392" s="11" t="str">
        <f>VLOOKUP($B392, Paste!$A$3:$H$933, 6, FALSE)</f>
        <v>LW</v>
      </c>
      <c r="D392" s="11" t="s">
        <v>941</v>
      </c>
      <c r="E392" s="11"/>
      <c r="F392" s="11" t="str">
        <f>VLOOKUP($B392, Paste!$A$3:$H$933, 8, FALSE)</f>
        <v>MTL</v>
      </c>
      <c r="G392" s="71">
        <f>VLOOKUP($B392, Paste!$A$3:$H$933, 2, FALSE)</f>
        <v>55.333333333333336</v>
      </c>
      <c r="H392" s="71">
        <f>VLOOKUP($B392, Paste!$A$3:$H$933, 3, FALSE)</f>
        <v>9.3321017197178495</v>
      </c>
      <c r="I392" s="71">
        <f t="shared" si="13"/>
        <v>11.144799749032151</v>
      </c>
      <c r="J392" s="71">
        <f>VLOOKUP($B392, Paste!$A$3:$H$933, 4, FALSE)</f>
        <v>20.47690146875</v>
      </c>
      <c r="K392" s="11">
        <f>VLOOKUP($B392, Paste!$AB$3:$AE$1033, 4, FALSE)</f>
        <v>77</v>
      </c>
      <c r="L392" s="11" t="str">
        <f>IF(ISERROR(VLOOKUP(B392, Paste!$N$3:$N$250, 1, FALSE)), "", VLOOKUP(B392, Paste!$N$3:$O$250, 2, FALSE))</f>
        <v/>
      </c>
      <c r="M392" s="27">
        <f>VLOOKUP($B392, Paste!$W$3:$Z$10064, IF($H$4="Cap Hit",3, IF($H$4="AAV", 4, 2)), FALSE)</f>
        <v>2.5</v>
      </c>
      <c r="N392" s="11" t="str">
        <f>IF(ISERROR(VLOOKUP(B392, Paste!$Q$3:$Q$245, 1, FALSE)), "", VLOOKUP(B392, Paste!$Q$3:$R$245, 2, FALSE))</f>
        <v>Y</v>
      </c>
      <c r="O392" s="18" t="str">
        <f>IF(VLOOKUP(B392, 'Points&amp;Potential'!$B$7:$O$1835, 14, FALSE)=0, "", VLOOKUP(B392, 'Points&amp;Potential'!$B$7:$O$1835, 14, FALSE))</f>
        <v/>
      </c>
      <c r="P392" s="7" t="str">
        <f>IF(ISERROR(VLOOKUP(B392, Paste!$T$3:$T$1045, 1, FALSE)), "", VLOOKUP(B392, Paste!$T$3:$U$1045, 2, FALSE))</f>
        <v/>
      </c>
    </row>
    <row r="393" spans="1:16">
      <c r="A393" s="11" t="str">
        <f t="shared" si="12"/>
        <v>MTL</v>
      </c>
      <c r="B393" s="67" t="s">
        <v>503</v>
      </c>
      <c r="C393" s="11" t="str">
        <f>VLOOKUP($B393, Paste!$A$3:$H$933, 6, FALSE)</f>
        <v>RD</v>
      </c>
      <c r="D393" s="11" t="s">
        <v>941</v>
      </c>
      <c r="E393" s="11"/>
      <c r="F393" s="11" t="str">
        <f>VLOOKUP($B393, Paste!$A$3:$H$933, 8, FALSE)</f>
        <v>MTL</v>
      </c>
      <c r="G393" s="71">
        <f>VLOOKUP($B393, Paste!$A$3:$H$933, 2, FALSE)</f>
        <v>77</v>
      </c>
      <c r="H393" s="71">
        <f>VLOOKUP($B393, Paste!$A$3:$H$933, 3, FALSE)</f>
        <v>4.9619562088849607</v>
      </c>
      <c r="I393" s="71">
        <f t="shared" si="13"/>
        <v>14.70730590361504</v>
      </c>
      <c r="J393" s="71">
        <f>VLOOKUP($B393, Paste!$A$3:$H$933, 4, FALSE)</f>
        <v>19.6692621125</v>
      </c>
      <c r="K393" s="11">
        <f>VLOOKUP($B393, Paste!$AB$3:$AE$1033, 4, FALSE)</f>
        <v>69</v>
      </c>
      <c r="L393" s="11" t="str">
        <f>IF(ISERROR(VLOOKUP(B393, Paste!$N$3:$N$250, 1, FALSE)), "", VLOOKUP(B393, Paste!$N$3:$O$250, 2, FALSE))</f>
        <v/>
      </c>
      <c r="M393" s="27">
        <f>VLOOKUP($B393, Paste!$W$3:$Z$10064, IF($H$4="Cap Hit",3, IF($H$4="AAV", 4, 2)), FALSE)</f>
        <v>3.75</v>
      </c>
      <c r="N393" s="11" t="str">
        <f>IF(ISERROR(VLOOKUP(B393, Paste!$Q$3:$Q$245, 1, FALSE)), "", VLOOKUP(B393, Paste!$Q$3:$R$245, 2, FALSE))</f>
        <v/>
      </c>
      <c r="O393" s="18" t="str">
        <f>IF(VLOOKUP(B393, 'Points&amp;Potential'!$B$7:$O$1835, 14, FALSE)=0, "", VLOOKUP(B393, 'Points&amp;Potential'!$B$7:$O$1835, 14, FALSE))</f>
        <v/>
      </c>
      <c r="P393" s="7" t="str">
        <f>IF(ISERROR(VLOOKUP(B393, Paste!$T$3:$T$1045, 1, FALSE)), "", VLOOKUP(B393, Paste!$T$3:$U$1045, 2, FALSE))</f>
        <v/>
      </c>
    </row>
    <row r="394" spans="1:16">
      <c r="A394" s="11" t="str">
        <f t="shared" si="12"/>
        <v>MTL</v>
      </c>
      <c r="B394" s="67" t="s">
        <v>511</v>
      </c>
      <c r="C394" s="11" t="str">
        <f>VLOOKUP($B394, Paste!$A$3:$H$933, 6, FALSE)</f>
        <v>RD</v>
      </c>
      <c r="D394" s="11" t="s">
        <v>941</v>
      </c>
      <c r="E394" s="11"/>
      <c r="F394" s="11" t="str">
        <f>VLOOKUP($B394, Paste!$A$3:$H$933, 8, FALSE)</f>
        <v>MTL</v>
      </c>
      <c r="G394" s="71">
        <f>VLOOKUP($B394, Paste!$A$3:$H$933, 2, FALSE)</f>
        <v>40</v>
      </c>
      <c r="H394" s="71">
        <f>VLOOKUP($B394, Paste!$A$3:$H$933, 3, FALSE)</f>
        <v>2.8124444444444445</v>
      </c>
      <c r="I394" s="71">
        <f t="shared" si="13"/>
        <v>16.453620555555556</v>
      </c>
      <c r="J394" s="71">
        <f>VLOOKUP($B394, Paste!$A$3:$H$933, 4, FALSE)</f>
        <v>19.266065000000001</v>
      </c>
      <c r="K394" s="11">
        <f>VLOOKUP($B394, Paste!$AB$3:$AE$1033, 4, FALSE)</f>
        <v>48</v>
      </c>
      <c r="L394" s="11" t="str">
        <f>IF(ISERROR(VLOOKUP(B394, Paste!$N$3:$N$250, 1, FALSE)), "", VLOOKUP(B394, Paste!$N$3:$O$250, 2, FALSE))</f>
        <v/>
      </c>
      <c r="M394" s="27">
        <f>VLOOKUP($B394, Paste!$W$3:$Z$10064, IF($H$4="Cap Hit",3, IF($H$4="AAV", 4, 2)), FALSE)</f>
        <v>0.88666599999999995</v>
      </c>
      <c r="N394" s="11" t="str">
        <f>IF(ISERROR(VLOOKUP(B394, Paste!$Q$3:$Q$245, 1, FALSE)), "", VLOOKUP(B394, Paste!$Q$3:$R$245, 2, FALSE))</f>
        <v/>
      </c>
      <c r="O394" s="18" t="str">
        <f>IF(VLOOKUP(B394, 'Points&amp;Potential'!$B$7:$O$1835, 14, FALSE)=0, "", VLOOKUP(B394, 'Points&amp;Potential'!$B$7:$O$1835, 14, FALSE))</f>
        <v/>
      </c>
      <c r="P394" s="7" t="str">
        <f>IF(ISERROR(VLOOKUP(B394, Paste!$T$3:$T$1045, 1, FALSE)), "", VLOOKUP(B394, Paste!$T$3:$U$1045, 2, FALSE))</f>
        <v>Y</v>
      </c>
    </row>
    <row r="395" spans="1:16">
      <c r="A395" s="11" t="str">
        <f t="shared" si="12"/>
        <v>MTL</v>
      </c>
      <c r="B395" s="67" t="s">
        <v>523</v>
      </c>
      <c r="C395" s="11" t="str">
        <f>VLOOKUP($B395, Paste!$A$3:$H$933, 6, FALSE)</f>
        <v>RW</v>
      </c>
      <c r="D395" s="11" t="s">
        <v>941</v>
      </c>
      <c r="E395" s="11"/>
      <c r="F395" s="11" t="str">
        <f>VLOOKUP($B395, Paste!$A$3:$H$933, 8, FALSE)</f>
        <v>MTL</v>
      </c>
      <c r="G395" s="71">
        <f>VLOOKUP($B395, Paste!$A$3:$H$933, 2, FALSE)</f>
        <v>79</v>
      </c>
      <c r="H395" s="71">
        <f>VLOOKUP($B395, Paste!$A$3:$H$933, 3, FALSE)</f>
        <v>12.922561656155581</v>
      </c>
      <c r="I395" s="71">
        <f t="shared" si="13"/>
        <v>5.6743280105110809</v>
      </c>
      <c r="J395" s="71">
        <f>VLOOKUP($B395, Paste!$A$3:$H$933, 4, FALSE)</f>
        <v>18.596889666666662</v>
      </c>
      <c r="K395" s="11">
        <f>VLOOKUP($B395, Paste!$AB$3:$AE$1033, 4, FALSE)</f>
        <v>95</v>
      </c>
      <c r="L395" s="11" t="str">
        <f>IF(ISERROR(VLOOKUP(B395, Paste!$N$3:$N$250, 1, FALSE)), "", VLOOKUP(B395, Paste!$N$3:$O$250, 2, FALSE))</f>
        <v/>
      </c>
      <c r="M395" s="27">
        <f>VLOOKUP($B395, Paste!$W$3:$Z$10064, IF($H$4="Cap Hit",3, IF($H$4="AAV", 4, 2)), FALSE)</f>
        <v>5.5</v>
      </c>
      <c r="N395" s="11" t="str">
        <f>IF(ISERROR(VLOOKUP(B395, Paste!$Q$3:$Q$245, 1, FALSE)), "", VLOOKUP(B395, Paste!$Q$3:$R$245, 2, FALSE))</f>
        <v/>
      </c>
      <c r="O395" s="18" t="str">
        <f>IF(VLOOKUP(B395, 'Points&amp;Potential'!$B$7:$O$1835, 14, FALSE)=0, "", VLOOKUP(B395, 'Points&amp;Potential'!$B$7:$O$1835, 14, FALSE))</f>
        <v/>
      </c>
      <c r="P395" s="7" t="str">
        <f>IF(ISERROR(VLOOKUP(B395, Paste!$T$3:$T$1045, 1, FALSE)), "", VLOOKUP(B395, Paste!$T$3:$U$1045, 2, FALSE))</f>
        <v/>
      </c>
    </row>
    <row r="396" spans="1:16">
      <c r="A396" s="11" t="str">
        <f t="shared" si="12"/>
        <v>MTL</v>
      </c>
      <c r="B396" s="67" t="s">
        <v>548</v>
      </c>
      <c r="C396" s="11" t="str">
        <f>VLOOKUP($B396, Paste!$A$3:$H$933, 6, FALSE)</f>
        <v>C</v>
      </c>
      <c r="D396" s="11" t="s">
        <v>941</v>
      </c>
      <c r="E396" s="11"/>
      <c r="F396" s="11" t="str">
        <f>VLOOKUP($B396, Paste!$A$3:$H$933, 8, FALSE)</f>
        <v>MTL</v>
      </c>
      <c r="G396" s="71">
        <f>VLOOKUP($B396, Paste!$A$3:$H$933, 2, FALSE)</f>
        <v>56</v>
      </c>
      <c r="H396" s="71">
        <f>VLOOKUP($B396, Paste!$A$3:$H$933, 3, FALSE)</f>
        <v>4.1427272727272726</v>
      </c>
      <c r="I396" s="71">
        <f t="shared" si="13"/>
        <v>13.182272727272723</v>
      </c>
      <c r="J396" s="71">
        <f>VLOOKUP($B396, Paste!$A$3:$H$933, 4, FALSE)</f>
        <v>17.324999999999996</v>
      </c>
      <c r="K396" s="11">
        <f>VLOOKUP($B396, Paste!$AB$3:$AE$1033, 4, FALSE)</f>
        <v>45</v>
      </c>
      <c r="L396" s="11" t="str">
        <f>IF(ISERROR(VLOOKUP(B396, Paste!$N$3:$N$250, 1, FALSE)), "", VLOOKUP(B396, Paste!$N$3:$O$250, 2, FALSE))</f>
        <v/>
      </c>
      <c r="M396" s="27">
        <f>VLOOKUP($B396, Paste!$W$3:$Z$10064, IF($H$4="Cap Hit",3, IF($H$4="AAV", 4, 2)), FALSE)</f>
        <v>0.85333300000000001</v>
      </c>
      <c r="N396" s="11" t="str">
        <f>IF(ISERROR(VLOOKUP(B396, Paste!$Q$3:$Q$245, 1, FALSE)), "", VLOOKUP(B396, Paste!$Q$3:$R$245, 2, FALSE))</f>
        <v/>
      </c>
      <c r="O396" s="18" t="str">
        <f>IF(VLOOKUP(B396, 'Points&amp;Potential'!$B$7:$O$1835, 14, FALSE)=0, "", VLOOKUP(B396, 'Points&amp;Potential'!$B$7:$O$1835, 14, FALSE))</f>
        <v/>
      </c>
      <c r="P396" s="7" t="str">
        <f>IF(ISERROR(VLOOKUP(B396, Paste!$T$3:$T$1045, 1, FALSE)), "", VLOOKUP(B396, Paste!$T$3:$U$1045, 2, FALSE))</f>
        <v/>
      </c>
    </row>
    <row r="397" spans="1:16">
      <c r="A397" s="11" t="str">
        <f t="shared" si="12"/>
        <v>MTL</v>
      </c>
      <c r="B397" s="67" t="s">
        <v>550</v>
      </c>
      <c r="C397" s="11" t="str">
        <f>VLOOKUP($B397, Paste!$A$3:$H$933, 6, FALSE)</f>
        <v>RW</v>
      </c>
      <c r="D397" s="11" t="s">
        <v>941</v>
      </c>
      <c r="E397" s="11"/>
      <c r="F397" s="11" t="str">
        <f>VLOOKUP($B397, Paste!$A$3:$H$933, 8, FALSE)</f>
        <v>MTL</v>
      </c>
      <c r="G397" s="71">
        <f>VLOOKUP($B397, Paste!$A$3:$H$933, 2, FALSE)</f>
        <v>65</v>
      </c>
      <c r="H397" s="71">
        <f>VLOOKUP($B397, Paste!$A$3:$H$933, 3, FALSE)</f>
        <v>3.8044794188861992</v>
      </c>
      <c r="I397" s="71">
        <f t="shared" si="13"/>
        <v>13.339270581113805</v>
      </c>
      <c r="J397" s="71">
        <f>VLOOKUP($B397, Paste!$A$3:$H$933, 4, FALSE)</f>
        <v>17.143750000000004</v>
      </c>
      <c r="K397" s="11">
        <f>VLOOKUP($B397, Paste!$AB$3:$AE$1033, 4, FALSE)</f>
        <v>85</v>
      </c>
      <c r="L397" s="11" t="str">
        <f>IF(ISERROR(VLOOKUP(B397, Paste!$N$3:$N$250, 1, FALSE)), "", VLOOKUP(B397, Paste!$N$3:$O$250, 2, FALSE))</f>
        <v/>
      </c>
      <c r="M397" s="27">
        <f>VLOOKUP($B397, Paste!$W$3:$Z$10064, IF($H$4="Cap Hit",3, IF($H$4="AAV", 4, 2)), FALSE)</f>
        <v>0.85</v>
      </c>
      <c r="N397" s="11" t="str">
        <f>IF(ISERROR(VLOOKUP(B397, Paste!$Q$3:$Q$245, 1, FALSE)), "", VLOOKUP(B397, Paste!$Q$3:$R$245, 2, FALSE))</f>
        <v/>
      </c>
      <c r="O397" s="18" t="str">
        <f>IF(VLOOKUP(B397, 'Points&amp;Potential'!$B$7:$O$1835, 14, FALSE)=0, "", VLOOKUP(B397, 'Points&amp;Potential'!$B$7:$O$1835, 14, FALSE))</f>
        <v/>
      </c>
      <c r="P397" s="7" t="str">
        <f>IF(ISERROR(VLOOKUP(B397, Paste!$T$3:$T$1045, 1, FALSE)), "", VLOOKUP(B397, Paste!$T$3:$U$1045, 2, FALSE))</f>
        <v/>
      </c>
    </row>
    <row r="398" spans="1:16">
      <c r="A398" s="11" t="str">
        <f t="shared" si="12"/>
        <v>MTL</v>
      </c>
      <c r="B398" s="10" t="s">
        <v>595</v>
      </c>
      <c r="C398" s="11" t="str">
        <f>VLOOKUP($B398, Paste!$A$3:$H$933, 6, FALSE)</f>
        <v>LD</v>
      </c>
      <c r="D398" s="11" t="s">
        <v>941</v>
      </c>
      <c r="E398" s="11"/>
      <c r="F398" s="11" t="str">
        <f>VLOOKUP($B398, Paste!$A$3:$H$933, 8, FALSE)</f>
        <v>MTL</v>
      </c>
      <c r="G398" s="71">
        <f>VLOOKUP($B398, Paste!$A$3:$H$933, 2, FALSE)</f>
        <v>56.666666666666664</v>
      </c>
      <c r="H398" s="71">
        <f>VLOOKUP($B398, Paste!$A$3:$H$933, 3, FALSE)</f>
        <v>4.3658338812712438</v>
      </c>
      <c r="I398" s="71">
        <f t="shared" si="13"/>
        <v>10.701301535395423</v>
      </c>
      <c r="J398" s="71">
        <f>VLOOKUP($B398, Paste!$A$3:$H$933, 4, FALSE)</f>
        <v>15.067135416666666</v>
      </c>
      <c r="K398" s="11">
        <f>VLOOKUP($B398, Paste!$AB$3:$AE$1033, 4, FALSE)</f>
        <v>68</v>
      </c>
      <c r="L398" s="11" t="str">
        <f>IF(ISERROR(VLOOKUP(B398, Paste!$N$3:$N$250, 1, FALSE)), "", VLOOKUP(B398, Paste!$N$3:$O$250, 2, FALSE))</f>
        <v/>
      </c>
      <c r="M398" s="27">
        <f>VLOOKUP($B398, Paste!$W$3:$Z$10064, IF($H$4="Cap Hit",3, IF($H$4="AAV", 4, 2)), FALSE)</f>
        <v>5.55</v>
      </c>
      <c r="N398" s="11" t="str">
        <f>IF(ISERROR(VLOOKUP(B398, Paste!$Q$3:$Q$245, 1, FALSE)), "", VLOOKUP(B398, Paste!$Q$3:$R$245, 2, FALSE))</f>
        <v>Y</v>
      </c>
      <c r="O398" s="18" t="str">
        <f>IF(VLOOKUP(B398, 'Points&amp;Potential'!$B$7:$O$1835, 14, FALSE)=0, "", VLOOKUP(B398, 'Points&amp;Potential'!$B$7:$O$1835, 14, FALSE))</f>
        <v/>
      </c>
      <c r="P398" s="7" t="str">
        <f>IF(ISERROR(VLOOKUP(B398, Paste!$T$3:$T$1045, 1, FALSE)), "", VLOOKUP(B398, Paste!$T$3:$U$1045, 2, FALSE))</f>
        <v/>
      </c>
    </row>
    <row r="399" spans="1:16">
      <c r="A399" s="11" t="str">
        <f t="shared" si="12"/>
        <v>MTL</v>
      </c>
      <c r="B399" s="67" t="s">
        <v>676</v>
      </c>
      <c r="C399" s="11" t="str">
        <f>VLOOKUP($B399, Paste!$A$3:$H$933, 6, FALSE)</f>
        <v>LD</v>
      </c>
      <c r="D399" s="11" t="s">
        <v>941</v>
      </c>
      <c r="E399" s="11"/>
      <c r="F399" s="11" t="str">
        <f>VLOOKUP($B399, Paste!$A$3:$H$933, 8, FALSE)</f>
        <v>MTL</v>
      </c>
      <c r="G399" s="71">
        <f>VLOOKUP($B399, Paste!$A$3:$H$933, 2, FALSE)</f>
        <v>59</v>
      </c>
      <c r="H399" s="71">
        <f>VLOOKUP($B399, Paste!$A$3:$H$933, 3, FALSE)</f>
        <v>2.3173433454351007</v>
      </c>
      <c r="I399" s="71">
        <f t="shared" si="13"/>
        <v>8.4788953906760103</v>
      </c>
      <c r="J399" s="71">
        <f>VLOOKUP($B399, Paste!$A$3:$H$933, 4, FALSE)</f>
        <v>10.796238736111111</v>
      </c>
      <c r="K399" s="11">
        <f>VLOOKUP($B399, Paste!$AB$3:$AE$1033, 4, FALSE)</f>
        <v>41</v>
      </c>
      <c r="L399" s="11" t="str">
        <f>IF(ISERROR(VLOOKUP(B399, Paste!$N$3:$N$250, 1, FALSE)), "", VLOOKUP(B399, Paste!$N$3:$O$250, 2, FALSE))</f>
        <v/>
      </c>
      <c r="M399" s="27">
        <f>VLOOKUP($B399, Paste!$W$3:$Z$10064, IF($H$4="Cap Hit",3, IF($H$4="AAV", 4, 2)), FALSE)</f>
        <v>1.4125000000000001</v>
      </c>
      <c r="N399" s="11" t="str">
        <f>IF(ISERROR(VLOOKUP(B399, Paste!$Q$3:$Q$245, 1, FALSE)), "", VLOOKUP(B399, Paste!$Q$3:$R$245, 2, FALSE))</f>
        <v/>
      </c>
      <c r="O399" s="18" t="str">
        <f>IF(VLOOKUP(B399, 'Points&amp;Potential'!$B$7:$O$1835, 14, FALSE)=0, "", VLOOKUP(B399, 'Points&amp;Potential'!$B$7:$O$1835, 14, FALSE))</f>
        <v/>
      </c>
      <c r="P399" s="7" t="str">
        <f>IF(ISERROR(VLOOKUP(B399, Paste!$T$3:$T$1045, 1, FALSE)), "", VLOOKUP(B399, Paste!$T$3:$U$1045, 2, FALSE))</f>
        <v/>
      </c>
    </row>
    <row r="400" spans="1:16">
      <c r="A400" s="11" t="str">
        <f t="shared" si="12"/>
        <v>MTL</v>
      </c>
      <c r="B400" s="67" t="s">
        <v>730</v>
      </c>
      <c r="C400" s="11" t="str">
        <f>VLOOKUP($B400, Paste!$A$3:$H$933, 6, FALSE)</f>
        <v>LD</v>
      </c>
      <c r="D400" s="11" t="s">
        <v>941</v>
      </c>
      <c r="E400" s="11"/>
      <c r="F400" s="11" t="str">
        <f>VLOOKUP($B400, Paste!$A$3:$H$933, 8, FALSE)</f>
        <v>MTL</v>
      </c>
      <c r="G400" s="71">
        <f>VLOOKUP($B400, Paste!$A$3:$H$933, 2, FALSE)</f>
        <v>37</v>
      </c>
      <c r="H400" s="71">
        <f>VLOOKUP($B400, Paste!$A$3:$H$933, 3, FALSE)</f>
        <v>2.96</v>
      </c>
      <c r="I400" s="71">
        <f t="shared" si="13"/>
        <v>5.1854710365853682</v>
      </c>
      <c r="J400" s="71">
        <f>VLOOKUP($B400, Paste!$A$3:$H$933, 4, FALSE)</f>
        <v>8.1454710365853682</v>
      </c>
      <c r="K400" s="11">
        <f>VLOOKUP($B400, Paste!$AB$3:$AE$1033, 4, FALSE)</f>
        <v>41</v>
      </c>
      <c r="L400" s="11" t="str">
        <f>IF(ISERROR(VLOOKUP(B400, Paste!$N$3:$N$250, 1, FALSE)), "", VLOOKUP(B400, Paste!$N$3:$O$250, 2, FALSE))</f>
        <v/>
      </c>
      <c r="M400" s="27">
        <f>VLOOKUP($B400, Paste!$W$3:$Z$10064, IF($H$4="Cap Hit",3, IF($H$4="AAV", 4, 2)), FALSE)</f>
        <v>0.89666699999999999</v>
      </c>
      <c r="N400" s="11" t="str">
        <f>IF(ISERROR(VLOOKUP(B400, Paste!$Q$3:$Q$245, 1, FALSE)), "", VLOOKUP(B400, Paste!$Q$3:$R$245, 2, FALSE))</f>
        <v/>
      </c>
      <c r="O400" s="18" t="str">
        <f>IF(VLOOKUP(B400, 'Points&amp;Potential'!$B$7:$O$1835, 14, FALSE)=0, "", VLOOKUP(B400, 'Points&amp;Potential'!$B$7:$O$1835, 14, FALSE))</f>
        <v/>
      </c>
      <c r="P400" s="7" t="str">
        <f>IF(ISERROR(VLOOKUP(B400, Paste!$T$3:$T$1045, 1, FALSE)), "", VLOOKUP(B400, Paste!$T$3:$U$1045, 2, FALSE))</f>
        <v>Y</v>
      </c>
    </row>
    <row r="401" spans="1:16">
      <c r="A401" s="11" t="str">
        <f t="shared" si="12"/>
        <v>MTL</v>
      </c>
      <c r="B401" s="67" t="s">
        <v>792</v>
      </c>
      <c r="C401" s="11" t="str">
        <f>VLOOKUP($B401, Paste!$A$3:$H$933, 6, FALSE)</f>
        <v>LD</v>
      </c>
      <c r="D401" s="11" t="s">
        <v>942</v>
      </c>
      <c r="E401" s="11"/>
      <c r="F401" s="11" t="str">
        <f>VLOOKUP($B401, Paste!$A$3:$H$933, 8, FALSE)</f>
        <v>MTL</v>
      </c>
      <c r="G401" s="71">
        <f>VLOOKUP($B401, Paste!$A$3:$H$933, 2, FALSE)</f>
        <v>61.666666666666664</v>
      </c>
      <c r="H401" s="71">
        <f>VLOOKUP($B401, Paste!$A$3:$H$933, 3, FALSE)</f>
        <v>1.5808932873430082</v>
      </c>
      <c r="I401" s="71">
        <f t="shared" si="13"/>
        <v>3.2240962959903254</v>
      </c>
      <c r="J401" s="71">
        <f>VLOOKUP($B401, Paste!$A$3:$H$933, 4, FALSE)</f>
        <v>4.8049895833333336</v>
      </c>
      <c r="K401" s="11">
        <f>VLOOKUP($B401, Paste!$AB$3:$AE$1033, 4, FALSE)</f>
        <v>49</v>
      </c>
      <c r="L401" s="11" t="str">
        <f>IF(ISERROR(VLOOKUP(B401, Paste!$N$3:$N$250, 1, FALSE)), "", VLOOKUP(B401, Paste!$N$3:$O$250, 2, FALSE))</f>
        <v/>
      </c>
      <c r="M401" s="27" t="e">
        <f>VLOOKUP($B401, Paste!$W$3:$Z$10064, IF($H$4="Cap Hit",3, IF($H$4="AAV", 4, 2)), FALSE)</f>
        <v>#N/A</v>
      </c>
      <c r="N401" s="11" t="str">
        <f>IF(ISERROR(VLOOKUP(B401, Paste!$Q$3:$Q$245, 1, FALSE)), "", VLOOKUP(B401, Paste!$Q$3:$R$245, 2, FALSE))</f>
        <v/>
      </c>
      <c r="O401" s="18" t="str">
        <f>IF(VLOOKUP(B401, 'Points&amp;Potential'!$B$7:$O$1835, 14, FALSE)=0, "", VLOOKUP(B401, 'Points&amp;Potential'!$B$7:$O$1835, 14, FALSE))</f>
        <v/>
      </c>
      <c r="P401" s="7" t="str">
        <f>IF(ISERROR(VLOOKUP(B401, Paste!$T$3:$T$1045, 1, FALSE)), "", VLOOKUP(B401, Paste!$T$3:$U$1045, 2, FALSE))</f>
        <v/>
      </c>
    </row>
    <row r="402" spans="1:16">
      <c r="A402" s="11" t="str">
        <f t="shared" si="12"/>
        <v>MTL</v>
      </c>
      <c r="B402" s="67" t="s">
        <v>863</v>
      </c>
      <c r="C402" s="11" t="str">
        <f>VLOOKUP($B402, Paste!$A$3:$H$933, 6, FALSE)</f>
        <v>RW</v>
      </c>
      <c r="D402" s="11" t="s">
        <v>941</v>
      </c>
      <c r="E402" s="11"/>
      <c r="F402" s="11" t="str">
        <f>VLOOKUP($B402, Paste!$A$3:$H$933, 8, FALSE)</f>
        <v>MTL</v>
      </c>
      <c r="G402" s="71">
        <f>VLOOKUP($B402, Paste!$A$3:$H$933, 2, FALSE)</f>
        <v>6</v>
      </c>
      <c r="H402" s="71">
        <f>VLOOKUP($B402, Paste!$A$3:$H$933, 3, FALSE)</f>
        <v>7.0555555555555552E-2</v>
      </c>
      <c r="I402" s="71">
        <f t="shared" si="13"/>
        <v>2.0019444444444447</v>
      </c>
      <c r="J402" s="71">
        <f>VLOOKUP($B402, Paste!$A$3:$H$933, 4, FALSE)</f>
        <v>2.0725000000000002</v>
      </c>
      <c r="K402" s="11">
        <f>VLOOKUP($B402, Paste!$AB$3:$AE$1033, 4, FALSE)</f>
        <v>4</v>
      </c>
      <c r="L402" s="11" t="str">
        <f>IF(ISERROR(VLOOKUP(B402, Paste!$N$3:$N$250, 1, FALSE)), "", VLOOKUP(B402, Paste!$N$3:$O$250, 2, FALSE))</f>
        <v/>
      </c>
      <c r="M402" s="27">
        <f>VLOOKUP($B402, Paste!$W$3:$Z$10064, IF($H$4="Cap Hit",3, IF($H$4="AAV", 4, 2)), FALSE)</f>
        <v>0.85</v>
      </c>
      <c r="N402" s="11"/>
      <c r="O402" s="18" t="str">
        <f>IF(VLOOKUP(B402, 'Points&amp;Potential'!$B$7:$O$1835, 14, FALSE)=0, "", VLOOKUP(B402, 'Points&amp;Potential'!$B$7:$O$1835, 14, FALSE))</f>
        <v/>
      </c>
      <c r="P402" s="7" t="str">
        <f>IF(ISERROR(VLOOKUP(B402, Paste!$T$3:$T$1045, 1, FALSE)), "", VLOOKUP(B402, Paste!$T$3:$U$1045, 2, FALSE))</f>
        <v>Y</v>
      </c>
    </row>
    <row r="403" spans="1:16">
      <c r="A403" s="11" t="str">
        <f t="shared" si="12"/>
        <v>MTL</v>
      </c>
      <c r="B403" s="67" t="s">
        <v>896</v>
      </c>
      <c r="C403" s="11" t="str">
        <f>VLOOKUP($B403, Paste!$A$3:$H$933, 6, FALSE)</f>
        <v>LW</v>
      </c>
      <c r="D403" s="11" t="s">
        <v>941</v>
      </c>
      <c r="E403" s="11"/>
      <c r="F403" s="11" t="str">
        <f>VLOOKUP($B403, Paste!$A$3:$H$933, 8, FALSE)</f>
        <v>MTL</v>
      </c>
      <c r="G403" s="71">
        <f>VLOOKUP($B403, Paste!$A$3:$H$933, 2, FALSE)</f>
        <v>7</v>
      </c>
      <c r="H403" s="71">
        <f>VLOOKUP($B403, Paste!$A$3:$H$933, 3, FALSE)</f>
        <v>0.26351111111111114</v>
      </c>
      <c r="I403" s="71">
        <f t="shared" si="13"/>
        <v>1.1924888888888892</v>
      </c>
      <c r="J403" s="71">
        <f>VLOOKUP($B403, Paste!$A$3:$H$933, 4, FALSE)</f>
        <v>1.4560000000000002</v>
      </c>
      <c r="K403" s="11">
        <f>VLOOKUP($B403, Paste!$AB$3:$AE$1033, 4, FALSE)</f>
        <v>6</v>
      </c>
      <c r="L403" s="11" t="str">
        <f>IF(ISERROR(VLOOKUP(B403, Paste!$N$3:$N$250, 1, FALSE)), "", VLOOKUP(B403, Paste!$N$3:$O$250, 2, FALSE))</f>
        <v/>
      </c>
      <c r="M403" s="27">
        <f>VLOOKUP($B403, Paste!$W$3:$Z$10064, IF($H$4="Cap Hit",3, IF($H$4="AAV", 4, 2)), FALSE)</f>
        <v>0.86666699999999997</v>
      </c>
      <c r="N403" s="11" t="str">
        <f>IF(ISERROR(VLOOKUP(B403, Paste!$Q$3:$Q$245, 1, FALSE)), "", VLOOKUP(B403, Paste!$Q$3:$R$245, 2, FALSE))</f>
        <v/>
      </c>
      <c r="O403" s="18" t="str">
        <f>IF(VLOOKUP(B403, 'Points&amp;Potential'!$B$7:$O$1835, 14, FALSE)=0, "", VLOOKUP(B403, 'Points&amp;Potential'!$B$7:$O$1835, 14, FALSE))</f>
        <v/>
      </c>
      <c r="P403" s="7" t="str">
        <f>IF(ISERROR(VLOOKUP(B403, Paste!$T$3:$T$1045, 1, FALSE)), "", VLOOKUP(B403, Paste!$T$3:$U$1045, 2, FALSE))</f>
        <v>Y</v>
      </c>
    </row>
    <row r="404" spans="1:16">
      <c r="A404" s="11" t="str">
        <f t="shared" si="12"/>
        <v>MTL</v>
      </c>
      <c r="B404" s="67" t="s">
        <v>908</v>
      </c>
      <c r="C404" s="11" t="str">
        <f>VLOOKUP($B404, Paste!$A$3:$H$933, 6, FALSE)</f>
        <v>LW</v>
      </c>
      <c r="D404" s="11" t="s">
        <v>941</v>
      </c>
      <c r="E404" s="11"/>
      <c r="F404" s="11" t="str">
        <f>VLOOKUP($B404, Paste!$A$3:$H$933, 8, FALSE)</f>
        <v>MTL</v>
      </c>
      <c r="G404" s="71">
        <f>VLOOKUP($B404, Paste!$A$3:$H$933, 2, FALSE)</f>
        <v>12</v>
      </c>
      <c r="H404" s="71">
        <f>VLOOKUP($B404, Paste!$A$3:$H$933, 3, FALSE)</f>
        <v>0.50773333333333337</v>
      </c>
      <c r="I404" s="71">
        <f t="shared" si="13"/>
        <v>0.6515833333333334</v>
      </c>
      <c r="J404" s="71">
        <f>VLOOKUP($B404, Paste!$A$3:$H$933, 4, FALSE)</f>
        <v>1.1593166666666668</v>
      </c>
      <c r="K404" s="11">
        <f>VLOOKUP($B404, Paste!$AB$3:$AE$1033, 4, FALSE)</f>
        <v>12</v>
      </c>
      <c r="L404" s="11" t="str">
        <f>IF(ISERROR(VLOOKUP(B404, Paste!$N$3:$N$250, 1, FALSE)), "", VLOOKUP(B404, Paste!$N$3:$O$250, 2, FALSE))</f>
        <v/>
      </c>
      <c r="M404" s="27">
        <f>VLOOKUP($B404, Paste!$W$3:$Z$10064, IF($H$4="Cap Hit",3, IF($H$4="AAV", 4, 2)), FALSE)</f>
        <v>0.85</v>
      </c>
      <c r="N404" s="11" t="str">
        <f>IF(ISERROR(VLOOKUP(B404, Paste!$Q$3:$Q$245, 1, FALSE)), "", VLOOKUP(B404, Paste!$Q$3:$R$245, 2, FALSE))</f>
        <v/>
      </c>
      <c r="O404" s="18" t="str">
        <f>IF(VLOOKUP(B404, 'Points&amp;Potential'!$B$7:$O$1835, 14, FALSE)=0, "", VLOOKUP(B404, 'Points&amp;Potential'!$B$7:$O$1835, 14, FALSE))</f>
        <v/>
      </c>
      <c r="P404" s="7" t="str">
        <f>IF(ISERROR(VLOOKUP(B404, Paste!$T$3:$T$1045, 1, FALSE)), "", VLOOKUP(B404, Paste!$T$3:$U$1045, 2, FALSE))</f>
        <v>Y</v>
      </c>
    </row>
    <row r="405" spans="1:16">
      <c r="A405" s="11" t="str">
        <f t="shared" si="12"/>
        <v>NJD</v>
      </c>
      <c r="B405" s="67" t="s">
        <v>53</v>
      </c>
      <c r="C405" s="11" t="str">
        <f>VLOOKUP($B405, Paste!$A$3:$H$933, 6, FALSE)</f>
        <v>C</v>
      </c>
      <c r="D405" s="11" t="s">
        <v>943</v>
      </c>
      <c r="E405" s="11">
        <v>1</v>
      </c>
      <c r="F405" s="11" t="str">
        <f>VLOOKUP($B405, Paste!$A$3:$H$933, 8, FALSE)</f>
        <v>NJD</v>
      </c>
      <c r="G405" s="71">
        <f>VLOOKUP($B405, Paste!$A$3:$H$933, 2, FALSE)</f>
        <v>68</v>
      </c>
      <c r="H405" s="71">
        <f>VLOOKUP($B405, Paste!$A$3:$H$933, 3, FALSE)</f>
        <v>29.120811319677554</v>
      </c>
      <c r="I405" s="71">
        <f t="shared" si="13"/>
        <v>58.024947569211321</v>
      </c>
      <c r="J405" s="71">
        <f>VLOOKUP($B405, Paste!$A$3:$H$933, 4, FALSE)</f>
        <v>87.145758888888878</v>
      </c>
      <c r="K405" s="11">
        <f>VLOOKUP($B405, Paste!$AB$3:$AE$1033, 4, FALSE)</f>
        <v>258</v>
      </c>
      <c r="L405" s="11">
        <f>IF(ISERROR(VLOOKUP(B405, Paste!$N$3:$N$250, 1, FALSE)), "", VLOOKUP(B405, Paste!$N$3:$O$250, 2, FALSE))</f>
        <v>120</v>
      </c>
      <c r="M405" s="27">
        <f>VLOOKUP($B405, Paste!$W$3:$Z$10064, IF($H$4="Cap Hit",3, IF($H$4="AAV", 4, 2)), FALSE)</f>
        <v>8</v>
      </c>
      <c r="N405" s="11" t="str">
        <f>IF(ISERROR(VLOOKUP(B405, Paste!$Q$3:$Q$245, 1, FALSE)), "", VLOOKUP(B405, Paste!$Q$3:$R$245, 2, FALSE))</f>
        <v>Y</v>
      </c>
      <c r="O405" s="18" t="str">
        <f>IF(VLOOKUP(B405, 'Points&amp;Potential'!$B$7:$O$1835, 14, FALSE)=0, "", VLOOKUP(B405, 'Points&amp;Potential'!$B$7:$O$1835, 14, FALSE))</f>
        <v/>
      </c>
      <c r="P405" s="7" t="str">
        <f>IF(ISERROR(VLOOKUP(B405, Paste!$T$3:$T$1045, 1, FALSE)), "", VLOOKUP(B405, Paste!$T$3:$U$1045, 2, FALSE))</f>
        <v/>
      </c>
    </row>
    <row r="406" spans="1:16">
      <c r="A406" s="11" t="str">
        <f t="shared" si="12"/>
        <v>NJD</v>
      </c>
      <c r="B406" s="67" t="s">
        <v>67</v>
      </c>
      <c r="C406" s="11" t="str">
        <f>VLOOKUP($B406, Paste!$A$3:$H$933, 6, FALSE)</f>
        <v>LW</v>
      </c>
      <c r="D406" s="11" t="s">
        <v>943</v>
      </c>
      <c r="E406" s="11">
        <v>1</v>
      </c>
      <c r="F406" s="11" t="str">
        <f>VLOOKUP($B406, Paste!$A$3:$H$933, 8, FALSE)</f>
        <v>NJD</v>
      </c>
      <c r="G406" s="71">
        <f>VLOOKUP($B406, Paste!$A$3:$H$933, 2, FALSE)</f>
        <v>83.666666666666671</v>
      </c>
      <c r="H406" s="71">
        <f>VLOOKUP($B406, Paste!$A$3:$H$933, 3, FALSE)</f>
        <v>22.688730564020791</v>
      </c>
      <c r="I406" s="71">
        <f t="shared" si="13"/>
        <v>57.573318648942191</v>
      </c>
      <c r="J406" s="71">
        <f>VLOOKUP($B406, Paste!$A$3:$H$933, 4, FALSE)</f>
        <v>80.262049212962978</v>
      </c>
      <c r="K406" s="11">
        <f>VLOOKUP($B406, Paste!$AB$3:$AE$1033, 4, FALSE)</f>
        <v>192</v>
      </c>
      <c r="L406" s="11" t="str">
        <f>IF(ISERROR(VLOOKUP(B406, Paste!$N$3:$N$250, 1, FALSE)), "", VLOOKUP(B406, Paste!$N$3:$O$250, 2, FALSE))</f>
        <v/>
      </c>
      <c r="M406" s="27">
        <f>VLOOKUP($B406, Paste!$W$3:$Z$10064, IF($H$4="Cap Hit",3, IF($H$4="AAV", 4, 2)), FALSE)</f>
        <v>7.875</v>
      </c>
      <c r="N406" s="11" t="str">
        <f>IF(ISERROR(VLOOKUP(B406, Paste!$Q$3:$Q$245, 1, FALSE)), "", VLOOKUP(B406, Paste!$Q$3:$R$245, 2, FALSE))</f>
        <v/>
      </c>
      <c r="O406" s="18" t="str">
        <f>IF(VLOOKUP(B406, 'Points&amp;Potential'!$B$7:$O$1835, 14, FALSE)=0, "", VLOOKUP(B406, 'Points&amp;Potential'!$B$7:$O$1835, 14, FALSE))</f>
        <v/>
      </c>
      <c r="P406" s="7" t="str">
        <f>IF(ISERROR(VLOOKUP(B406, Paste!$T$3:$T$1045, 1, FALSE)), "", VLOOKUP(B406, Paste!$T$3:$U$1045, 2, FALSE))</f>
        <v/>
      </c>
    </row>
    <row r="407" spans="1:16">
      <c r="A407" s="11" t="str">
        <f t="shared" si="12"/>
        <v>NJD</v>
      </c>
      <c r="B407" s="67" t="s">
        <v>98</v>
      </c>
      <c r="C407" s="11" t="str">
        <f>VLOOKUP($B407, Paste!$A$3:$H$933, 6, FALSE)</f>
        <v>C</v>
      </c>
      <c r="D407" s="11" t="s">
        <v>941</v>
      </c>
      <c r="E407" s="11">
        <v>1</v>
      </c>
      <c r="F407" s="11" t="str">
        <f>VLOOKUP($B407, Paste!$A$3:$H$933, 8, FALSE)</f>
        <v>NJD</v>
      </c>
      <c r="G407" s="71">
        <f>VLOOKUP($B407, Paste!$A$3:$H$933, 2, FALSE)</f>
        <v>79</v>
      </c>
      <c r="H407" s="71">
        <f>VLOOKUP($B407, Paste!$A$3:$H$933, 3, FALSE)</f>
        <v>31.3783407215317</v>
      </c>
      <c r="I407" s="71">
        <f t="shared" si="13"/>
        <v>38.054234531940509</v>
      </c>
      <c r="J407" s="71">
        <f>VLOOKUP($B407, Paste!$A$3:$H$933, 4, FALSE)</f>
        <v>69.432575253472208</v>
      </c>
      <c r="K407" s="11">
        <f>VLOOKUP($B407, Paste!$AB$3:$AE$1033, 4, FALSE)</f>
        <v>198</v>
      </c>
      <c r="L407" s="11" t="str">
        <f>IF(ISERROR(VLOOKUP(B407, Paste!$N$3:$N$250, 1, FALSE)), "", VLOOKUP(B407, Paste!$N$3:$O$250, 2, FALSE))</f>
        <v/>
      </c>
      <c r="M407" s="27">
        <f>VLOOKUP($B407, Paste!$W$3:$Z$10064, IF($H$4="Cap Hit",3, IF($H$4="AAV", 4, 2)), FALSE)</f>
        <v>7.25</v>
      </c>
      <c r="N407" s="11" t="str">
        <f>IF(ISERROR(VLOOKUP(B407, Paste!$Q$3:$Q$245, 1, FALSE)), "", VLOOKUP(B407, Paste!$Q$3:$R$245, 2, FALSE))</f>
        <v/>
      </c>
      <c r="O407" s="18" t="str">
        <f>IF(VLOOKUP(B407, 'Points&amp;Potential'!$B$7:$O$1835, 14, FALSE)=0, "", VLOOKUP(B407, 'Points&amp;Potential'!$B$7:$O$1835, 14, FALSE))</f>
        <v/>
      </c>
      <c r="P407" s="7" t="str">
        <f>IF(ISERROR(VLOOKUP(B407, Paste!$T$3:$T$1045, 1, FALSE)), "", VLOOKUP(B407, Paste!$T$3:$U$1045, 2, FALSE))</f>
        <v/>
      </c>
    </row>
    <row r="408" spans="1:16">
      <c r="A408" s="11" t="str">
        <f t="shared" si="12"/>
        <v>NJD</v>
      </c>
      <c r="B408" s="67" t="s">
        <v>185</v>
      </c>
      <c r="C408" s="11" t="str">
        <f>VLOOKUP($B408, Paste!$A$3:$H$933, 6, FALSE)</f>
        <v>RW</v>
      </c>
      <c r="D408" s="11" t="s">
        <v>941</v>
      </c>
      <c r="E408" s="11">
        <v>1</v>
      </c>
      <c r="F408" s="11" t="str">
        <f>VLOOKUP($B408, Paste!$A$3:$H$933, 8, FALSE)</f>
        <v>NJD</v>
      </c>
      <c r="G408" s="71">
        <f>VLOOKUP($B408, Paste!$A$3:$H$933, 2, FALSE)</f>
        <v>74</v>
      </c>
      <c r="H408" s="71">
        <f>VLOOKUP($B408, Paste!$A$3:$H$933, 3, FALSE)</f>
        <v>26.742606246245476</v>
      </c>
      <c r="I408" s="71">
        <f t="shared" si="13"/>
        <v>25.74176219819898</v>
      </c>
      <c r="J408" s="71">
        <f>VLOOKUP($B408, Paste!$A$3:$H$933, 4, FALSE)</f>
        <v>52.484368444444456</v>
      </c>
      <c r="K408" s="11">
        <f>VLOOKUP($B408, Paste!$AB$3:$AE$1033, 4, FALSE)</f>
        <v>141</v>
      </c>
      <c r="L408" s="11" t="str">
        <f>IF(ISERROR(VLOOKUP(B408, Paste!$N$3:$N$250, 1, FALSE)), "", VLOOKUP(B408, Paste!$N$3:$O$250, 2, FALSE))</f>
        <v/>
      </c>
      <c r="M408" s="27">
        <f>VLOOKUP($B408, Paste!$W$3:$Z$10064, IF($H$4="Cap Hit",3, IF($H$4="AAV", 4, 2)), FALSE)</f>
        <v>4.75</v>
      </c>
      <c r="N408" s="11" t="str">
        <f>IF(ISERROR(VLOOKUP(B408, Paste!$Q$3:$Q$245, 1, FALSE)), "", VLOOKUP(B408, Paste!$Q$3:$R$245, 2, FALSE))</f>
        <v/>
      </c>
      <c r="O408" s="18" t="str">
        <f>IF(VLOOKUP(B408, 'Points&amp;Potential'!$B$7:$O$1835, 14, FALSE)=0, "", VLOOKUP(B408, 'Points&amp;Potential'!$B$7:$O$1835, 14, FALSE))</f>
        <v/>
      </c>
      <c r="P408" s="7" t="str">
        <f>IF(ISERROR(VLOOKUP(B408, Paste!$T$3:$T$1045, 1, FALSE)), "", VLOOKUP(B408, Paste!$T$3:$U$1045, 2, FALSE))</f>
        <v/>
      </c>
    </row>
    <row r="409" spans="1:16">
      <c r="A409" s="11" t="str">
        <f t="shared" si="12"/>
        <v>NJD</v>
      </c>
      <c r="B409" s="67" t="s">
        <v>200</v>
      </c>
      <c r="C409" s="11" t="str">
        <f>VLOOKUP($B409, Paste!$A$3:$H$933, 6, FALSE)</f>
        <v>LW</v>
      </c>
      <c r="D409" s="11" t="s">
        <v>942</v>
      </c>
      <c r="E409" s="11">
        <v>2</v>
      </c>
      <c r="F409" s="11" t="str">
        <f>VLOOKUP($B409, Paste!$A$3:$H$933, 8, FALSE)</f>
        <v>NJD</v>
      </c>
      <c r="G409" s="71">
        <f>VLOOKUP($B409, Paste!$A$3:$H$933, 2, FALSE)</f>
        <v>77.333333333333329</v>
      </c>
      <c r="H409" s="71">
        <f>VLOOKUP($B409, Paste!$A$3:$H$933, 3, FALSE)</f>
        <v>27.85943028565946</v>
      </c>
      <c r="I409" s="71">
        <f t="shared" si="13"/>
        <v>21.735130769896077</v>
      </c>
      <c r="J409" s="71">
        <f>VLOOKUP($B409, Paste!$A$3:$H$933, 4, FALSE)</f>
        <v>49.594561055555538</v>
      </c>
      <c r="K409" s="11">
        <f>VLOOKUP($B409, Paste!$AB$3:$AE$1033, 4, FALSE)</f>
        <v>263</v>
      </c>
      <c r="L409" s="11" t="str">
        <f>IF(ISERROR(VLOOKUP(B409, Paste!$N$3:$N$250, 1, FALSE)), "", VLOOKUP(B409, Paste!$N$3:$O$250, 2, FALSE))</f>
        <v/>
      </c>
      <c r="M409" s="27">
        <f>VLOOKUP($B409, Paste!$W$3:$Z$10064, IF($H$4="Cap Hit",3, IF($H$4="AAV", 4, 2)), FALSE)</f>
        <v>8.8000000000000007</v>
      </c>
      <c r="N409" s="11" t="str">
        <f>IF(ISERROR(VLOOKUP(B409, Paste!$Q$3:$Q$245, 1, FALSE)), "", VLOOKUP(B409, Paste!$Q$3:$R$245, 2, FALSE))</f>
        <v/>
      </c>
      <c r="O409" s="18" t="str">
        <f>IF(VLOOKUP(B409, 'Points&amp;Potential'!$B$7:$O$1835, 14, FALSE)=0, "", VLOOKUP(B409, 'Points&amp;Potential'!$B$7:$O$1835, 14, FALSE))</f>
        <v/>
      </c>
      <c r="P409" s="7" t="str">
        <f>IF(ISERROR(VLOOKUP(B409, Paste!$T$3:$T$1045, 1, FALSE)), "", VLOOKUP(B409, Paste!$T$3:$U$1045, 2, FALSE))</f>
        <v/>
      </c>
    </row>
    <row r="410" spans="1:16">
      <c r="A410" s="11" t="str">
        <f t="shared" si="12"/>
        <v>NJD</v>
      </c>
      <c r="B410" s="10" t="s">
        <v>215</v>
      </c>
      <c r="C410" s="11" t="str">
        <f>VLOOKUP($B410, Paste!$A$3:$H$933, 6, FALSE)</f>
        <v>LD</v>
      </c>
      <c r="D410" s="11" t="s">
        <v>941</v>
      </c>
      <c r="E410" s="11">
        <v>2</v>
      </c>
      <c r="F410" s="11" t="str">
        <f>VLOOKUP($B410, Paste!$A$3:$H$933, 8, FALSE)</f>
        <v>NJD</v>
      </c>
      <c r="G410" s="71">
        <f>VLOOKUP($B410, Paste!$A$3:$H$933, 2, FALSE)</f>
        <v>75.666666666666671</v>
      </c>
      <c r="H410" s="71">
        <f>VLOOKUP($B410, Paste!$A$3:$H$933, 3, FALSE)</f>
        <v>8.0724784219568964</v>
      </c>
      <c r="I410" s="71">
        <f t="shared" si="13"/>
        <v>38.637868568783851</v>
      </c>
      <c r="J410" s="71">
        <f>VLOOKUP($B410, Paste!$A$3:$H$933, 4, FALSE)</f>
        <v>46.710346990740746</v>
      </c>
      <c r="K410" s="11">
        <f>VLOOKUP($B410, Paste!$AB$3:$AE$1033, 4, FALSE)</f>
        <v>182</v>
      </c>
      <c r="L410" s="11">
        <f>IF(ISERROR(VLOOKUP(B410, Paste!$N$3:$N$250, 1, FALSE)), "", VLOOKUP(B410, Paste!$N$3:$O$250, 2, FALSE))</f>
        <v>65</v>
      </c>
      <c r="M410" s="27">
        <f>VLOOKUP($B410, Paste!$W$3:$Z$10064, IF($H$4="Cap Hit",3, IF($H$4="AAV", 4, 2)), FALSE)</f>
        <v>9</v>
      </c>
      <c r="N410" s="11" t="str">
        <f>IF(ISERROR(VLOOKUP(B410, Paste!$Q$3:$Q$245, 1, FALSE)), "", VLOOKUP(B410, Paste!$Q$3:$R$245, 2, FALSE))</f>
        <v>Y</v>
      </c>
      <c r="O410" s="18" t="str">
        <f>IF(VLOOKUP(B410, 'Points&amp;Potential'!$B$7:$O$1835, 14, FALSE)=0, "", VLOOKUP(B410, 'Points&amp;Potential'!$B$7:$O$1835, 14, FALSE))</f>
        <v/>
      </c>
      <c r="P410" s="7" t="str">
        <f>IF(ISERROR(VLOOKUP(B410, Paste!$T$3:$T$1045, 1, FALSE)), "", VLOOKUP(B410, Paste!$T$3:$U$1045, 2, FALSE))</f>
        <v/>
      </c>
    </row>
    <row r="411" spans="1:16">
      <c r="A411" s="11" t="str">
        <f t="shared" si="12"/>
        <v>NJD</v>
      </c>
      <c r="B411" s="67" t="s">
        <v>240</v>
      </c>
      <c r="C411" s="11" t="str">
        <f>VLOOKUP($B411, Paste!$A$3:$H$933, 6, FALSE)</f>
        <v>RW</v>
      </c>
      <c r="D411" s="11" t="s">
        <v>941</v>
      </c>
      <c r="E411" s="11">
        <v>2</v>
      </c>
      <c r="F411" s="11" t="str">
        <f>VLOOKUP($B411, Paste!$A$3:$H$933, 8, FALSE)</f>
        <v>NJD</v>
      </c>
      <c r="G411" s="71">
        <f>VLOOKUP($B411, Paste!$A$3:$H$933, 2, FALSE)</f>
        <v>84</v>
      </c>
      <c r="H411" s="71">
        <f>VLOOKUP($B411, Paste!$A$3:$H$933, 3, FALSE)</f>
        <v>20.794998651018702</v>
      </c>
      <c r="I411" s="71">
        <f t="shared" si="13"/>
        <v>22.191534682314632</v>
      </c>
      <c r="J411" s="71">
        <f>VLOOKUP($B411, Paste!$A$3:$H$933, 4, FALSE)</f>
        <v>42.986533333333334</v>
      </c>
      <c r="K411" s="11">
        <f>VLOOKUP($B411, Paste!$AB$3:$AE$1033, 4, FALSE)</f>
        <v>168</v>
      </c>
      <c r="L411" s="11">
        <f>IF(ISERROR(VLOOKUP(B411, Paste!$N$3:$N$250, 1, FALSE)), "", VLOOKUP(B411, Paste!$N$3:$O$250, 2, FALSE))</f>
        <v>55</v>
      </c>
      <c r="M411" s="27">
        <f>VLOOKUP($B411, Paste!$W$3:$Z$10064, IF($H$4="Cap Hit",3, IF($H$4="AAV", 4, 2)), FALSE)</f>
        <v>4</v>
      </c>
      <c r="N411" s="11" t="str">
        <f>IF(ISERROR(VLOOKUP(B411, Paste!$Q$3:$Q$245, 1, FALSE)), "", VLOOKUP(B411, Paste!$Q$3:$R$245, 2, FALSE))</f>
        <v/>
      </c>
      <c r="O411" s="18" t="str">
        <f>IF(VLOOKUP(B411, 'Points&amp;Potential'!$B$7:$O$1835, 14, FALSE)=0, "", VLOOKUP(B411, 'Points&amp;Potential'!$B$7:$O$1835, 14, FALSE))</f>
        <v/>
      </c>
      <c r="P411" s="7" t="str">
        <f>IF(ISERROR(VLOOKUP(B411, Paste!$T$3:$T$1045, 1, FALSE)), "", VLOOKUP(B411, Paste!$T$3:$U$1045, 2, FALSE))</f>
        <v/>
      </c>
    </row>
    <row r="412" spans="1:16">
      <c r="A412" s="11" t="str">
        <f t="shared" si="12"/>
        <v>NJD</v>
      </c>
      <c r="B412" s="67" t="s">
        <v>267</v>
      </c>
      <c r="C412" s="11" t="str">
        <f>VLOOKUP($B412, Paste!$A$3:$H$933, 6, FALSE)</f>
        <v>RD</v>
      </c>
      <c r="D412" s="11" t="s">
        <v>941</v>
      </c>
      <c r="E412" s="11">
        <v>1</v>
      </c>
      <c r="F412" s="11" t="str">
        <f>VLOOKUP($B412, Paste!$A$3:$H$933, 8, FALSE)</f>
        <v>NJD</v>
      </c>
      <c r="G412" s="71">
        <f>VLOOKUP($B412, Paste!$A$3:$H$933, 2, FALSE)</f>
        <v>73</v>
      </c>
      <c r="H412" s="71">
        <f>VLOOKUP($B412, Paste!$A$3:$H$933, 3, FALSE)</f>
        <v>12.887230410250236</v>
      </c>
      <c r="I412" s="71">
        <f t="shared" si="13"/>
        <v>26.905169964749771</v>
      </c>
      <c r="J412" s="71">
        <f>VLOOKUP($B412, Paste!$A$3:$H$933, 4, FALSE)</f>
        <v>39.792400375000007</v>
      </c>
      <c r="K412" s="11">
        <f>VLOOKUP($B412, Paste!$AB$3:$AE$1033, 4, FALSE)</f>
        <v>197</v>
      </c>
      <c r="L412" s="11">
        <f>IF(ISERROR(VLOOKUP(B412, Paste!$N$3:$N$250, 1, FALSE)), "", VLOOKUP(B412, Paste!$N$3:$O$250, 2, FALSE))</f>
        <v>60</v>
      </c>
      <c r="M412" s="27">
        <f>VLOOKUP($B412, Paste!$W$3:$Z$10064, IF($H$4="Cap Hit",3, IF($H$4="AAV", 4, 2)), FALSE)</f>
        <v>9</v>
      </c>
      <c r="N412" s="11" t="str">
        <f>IF(ISERROR(VLOOKUP(B412, Paste!$Q$3:$Q$245, 1, FALSE)), "", VLOOKUP(B412, Paste!$Q$3:$R$245, 2, FALSE))</f>
        <v>Y</v>
      </c>
      <c r="O412" s="18" t="str">
        <f>IF(VLOOKUP(B412, 'Points&amp;Potential'!$B$7:$O$1835, 14, FALSE)=0, "", VLOOKUP(B412, 'Points&amp;Potential'!$B$7:$O$1835, 14, FALSE))</f>
        <v/>
      </c>
      <c r="P412" s="7" t="str">
        <f>IF(ISERROR(VLOOKUP(B412, Paste!$T$3:$T$1045, 1, FALSE)), "", VLOOKUP(B412, Paste!$T$3:$U$1045, 2, FALSE))</f>
        <v/>
      </c>
    </row>
    <row r="413" spans="1:16">
      <c r="A413" s="11" t="str">
        <f t="shared" si="12"/>
        <v>NJD</v>
      </c>
      <c r="B413" s="10" t="s">
        <v>280</v>
      </c>
      <c r="C413" s="11" t="str">
        <f>VLOOKUP($B413, Paste!$A$3:$H$933, 6, FALSE)</f>
        <v>LW</v>
      </c>
      <c r="D413" s="11" t="s">
        <v>941</v>
      </c>
      <c r="E413" s="11">
        <v>2</v>
      </c>
      <c r="F413" s="11" t="str">
        <f>VLOOKUP($B413, Paste!$A$3:$H$933, 8, FALSE)</f>
        <v>NJD</v>
      </c>
      <c r="G413" s="71">
        <f>VLOOKUP($B413, Paste!$A$3:$H$933, 2, FALSE)</f>
        <v>76</v>
      </c>
      <c r="H413" s="71">
        <f>VLOOKUP($B413, Paste!$A$3:$H$933, 3, FALSE)</f>
        <v>16.476795878245539</v>
      </c>
      <c r="I413" s="71">
        <f t="shared" si="13"/>
        <v>21.889481899532242</v>
      </c>
      <c r="J413" s="71">
        <f>VLOOKUP($B413, Paste!$A$3:$H$933, 4, FALSE)</f>
        <v>38.366277777777782</v>
      </c>
      <c r="K413" s="11">
        <f>VLOOKUP($B413, Paste!$AB$3:$AE$1033, 4, FALSE)</f>
        <v>175</v>
      </c>
      <c r="L413" s="11" t="str">
        <f>IF(ISERROR(VLOOKUP(B413, Paste!$N$3:$N$250, 1, FALSE)), "", VLOOKUP(B413, Paste!$N$3:$O$250, 2, FALSE))</f>
        <v/>
      </c>
      <c r="M413" s="27">
        <f>VLOOKUP($B413, Paste!$W$3:$Z$10064, IF($H$4="Cap Hit",3, IF($H$4="AAV", 4, 2)), FALSE)</f>
        <v>3.25</v>
      </c>
      <c r="N413" s="11" t="str">
        <f>IF(ISERROR(VLOOKUP(B413, Paste!$Q$3:$Q$245, 1, FALSE)), "", VLOOKUP(B413, Paste!$Q$3:$R$245, 2, FALSE))</f>
        <v/>
      </c>
      <c r="O413" s="18" t="str">
        <f>IF(VLOOKUP(B413, 'Points&amp;Potential'!$B$7:$O$1835, 14, FALSE)=0, "", VLOOKUP(B413, 'Points&amp;Potential'!$B$7:$O$1835, 14, FALSE))</f>
        <v/>
      </c>
      <c r="P413" s="7" t="str">
        <f>IF(ISERROR(VLOOKUP(B413, Paste!$T$3:$T$1045, 1, FALSE)), "", VLOOKUP(B413, Paste!$T$3:$U$1045, 2, FALSE))</f>
        <v/>
      </c>
    </row>
    <row r="414" spans="1:16">
      <c r="A414" s="11" t="str">
        <f t="shared" si="12"/>
        <v>NJD</v>
      </c>
      <c r="B414" s="67" t="s">
        <v>281</v>
      </c>
      <c r="C414" s="11" t="str">
        <f>VLOOKUP($B414, Paste!$A$3:$H$933, 6, FALSE)</f>
        <v>RW</v>
      </c>
      <c r="D414" s="11" t="s">
        <v>941</v>
      </c>
      <c r="E414" s="11">
        <v>2</v>
      </c>
      <c r="F414" s="11" t="str">
        <f>VLOOKUP($B414, Paste!$A$3:$H$933, 8, FALSE)</f>
        <v>NJD</v>
      </c>
      <c r="G414" s="71">
        <f>VLOOKUP($B414, Paste!$A$3:$H$933, 2, FALSE)</f>
        <v>78</v>
      </c>
      <c r="H414" s="71">
        <f>VLOOKUP($B414, Paste!$A$3:$H$933, 3, FALSE)</f>
        <v>14.04</v>
      </c>
      <c r="I414" s="71">
        <f t="shared" si="13"/>
        <v>24.127798499999997</v>
      </c>
      <c r="J414" s="71">
        <f>VLOOKUP($B414, Paste!$A$3:$H$933, 4, FALSE)</f>
        <v>38.167798499999996</v>
      </c>
      <c r="K414" s="11">
        <f>VLOOKUP($B414, Paste!$AB$3:$AE$1033, 4, FALSE)</f>
        <v>109</v>
      </c>
      <c r="L414" s="11" t="str">
        <f>IF(ISERROR(VLOOKUP(B414, Paste!$N$3:$N$250, 1, FALSE)), "", VLOOKUP(B414, Paste!$N$3:$O$250, 2, FALSE))</f>
        <v/>
      </c>
      <c r="M414" s="27">
        <f>VLOOKUP($B414, Paste!$W$3:$Z$10064, IF($H$4="Cap Hit",3, IF($H$4="AAV", 4, 2)), FALSE)</f>
        <v>3</v>
      </c>
      <c r="N414" s="11" t="str">
        <f>IF(ISERROR(VLOOKUP(B414, Paste!$Q$3:$Q$245, 1, FALSE)), "", VLOOKUP(B414, Paste!$Q$3:$R$245, 2, FALSE))</f>
        <v/>
      </c>
      <c r="O414" s="18" t="str">
        <f>IF(VLOOKUP(B414, 'Points&amp;Potential'!$B$7:$O$1835, 14, FALSE)=0, "", VLOOKUP(B414, 'Points&amp;Potential'!$B$7:$O$1835, 14, FALSE))</f>
        <v/>
      </c>
      <c r="P414" s="7" t="str">
        <f>IF(ISERROR(VLOOKUP(B414, Paste!$T$3:$T$1045, 1, FALSE)), "", VLOOKUP(B414, Paste!$T$3:$U$1045, 2, FALSE))</f>
        <v/>
      </c>
    </row>
    <row r="415" spans="1:16">
      <c r="A415" s="11" t="str">
        <f t="shared" si="12"/>
        <v>NJD</v>
      </c>
      <c r="B415" s="67" t="s">
        <v>331</v>
      </c>
      <c r="C415" s="11" t="str">
        <f>VLOOKUP($B415, Paste!$A$3:$H$933, 6, FALSE)</f>
        <v>C</v>
      </c>
      <c r="D415" s="11" t="s">
        <v>941</v>
      </c>
      <c r="E415" s="11">
        <v>2</v>
      </c>
      <c r="F415" s="11" t="str">
        <f>VLOOKUP($B415, Paste!$A$3:$H$933, 8, FALSE)</f>
        <v>NJD</v>
      </c>
      <c r="G415" s="71">
        <f>VLOOKUP($B415, Paste!$A$3:$H$933, 2, FALSE)</f>
        <v>79</v>
      </c>
      <c r="H415" s="71">
        <f>VLOOKUP($B415, Paste!$A$3:$H$933, 3, FALSE)</f>
        <v>13.126365775308557</v>
      </c>
      <c r="I415" s="71">
        <f t="shared" si="13"/>
        <v>20.683002537191442</v>
      </c>
      <c r="J415" s="71">
        <f>VLOOKUP($B415, Paste!$A$3:$H$933, 4, FALSE)</f>
        <v>33.809368312499998</v>
      </c>
      <c r="K415" s="11">
        <f>VLOOKUP($B415, Paste!$AB$3:$AE$1033, 4, FALSE)</f>
        <v>182</v>
      </c>
      <c r="L415" s="11" t="str">
        <f>IF(ISERROR(VLOOKUP(B415, Paste!$N$3:$N$250, 1, FALSE)), "", VLOOKUP(B415, Paste!$N$3:$O$250, 2, FALSE))</f>
        <v/>
      </c>
      <c r="M415" s="27">
        <f>VLOOKUP($B415, Paste!$W$3:$Z$10064, IF($H$4="Cap Hit",3, IF($H$4="AAV", 4, 2)), FALSE)</f>
        <v>3</v>
      </c>
      <c r="N415" s="11" t="str">
        <f>IF(ISERROR(VLOOKUP(B415, Paste!$Q$3:$Q$245, 1, FALSE)), "", VLOOKUP(B415, Paste!$Q$3:$R$245, 2, FALSE))</f>
        <v/>
      </c>
      <c r="O415" s="18" t="str">
        <f>IF(VLOOKUP(B415, 'Points&amp;Potential'!$B$7:$O$1835, 14, FALSE)=0, "", VLOOKUP(B415, 'Points&amp;Potential'!$B$7:$O$1835, 14, FALSE))</f>
        <v/>
      </c>
      <c r="P415" s="7" t="str">
        <f>IF(ISERROR(VLOOKUP(B415, Paste!$T$3:$T$1045, 1, FALSE)), "", VLOOKUP(B415, Paste!$T$3:$U$1045, 2, FALSE))</f>
        <v/>
      </c>
    </row>
    <row r="416" spans="1:16">
      <c r="A416" s="11" t="str">
        <f t="shared" si="12"/>
        <v>NJD</v>
      </c>
      <c r="B416" s="67" t="s">
        <v>402</v>
      </c>
      <c r="C416" s="11" t="str">
        <f>VLOOKUP($B416, Paste!$A$3:$H$933, 6, FALSE)</f>
        <v>C</v>
      </c>
      <c r="D416" s="11" t="s">
        <v>941</v>
      </c>
      <c r="E416" s="11"/>
      <c r="F416" s="11" t="str">
        <f>VLOOKUP($B416, Paste!$A$3:$H$933, 8, FALSE)</f>
        <v>NJD</v>
      </c>
      <c r="G416" s="71">
        <f>VLOOKUP($B416, Paste!$A$3:$H$933, 2, FALSE)</f>
        <v>72</v>
      </c>
      <c r="H416" s="71">
        <f>VLOOKUP($B416, Paste!$A$3:$H$933, 3, FALSE)</f>
        <v>11.915687100356088</v>
      </c>
      <c r="I416" s="71">
        <f t="shared" si="13"/>
        <v>16.094965762143918</v>
      </c>
      <c r="J416" s="71">
        <f>VLOOKUP($B416, Paste!$A$3:$H$933, 4, FALSE)</f>
        <v>28.010652862500006</v>
      </c>
      <c r="K416" s="11">
        <f>VLOOKUP($B416, Paste!$AB$3:$AE$1033, 4, FALSE)</f>
        <v>101</v>
      </c>
      <c r="L416" s="11" t="str">
        <f>IF(ISERROR(VLOOKUP(B416, Paste!$N$3:$N$250, 1, FALSE)), "", VLOOKUP(B416, Paste!$N$3:$O$250, 2, FALSE))</f>
        <v/>
      </c>
      <c r="M416" s="27">
        <f>VLOOKUP($B416, Paste!$W$3:$Z$10064, IF($H$4="Cap Hit",3, IF($H$4="AAV", 4, 2)), FALSE)</f>
        <v>2.5</v>
      </c>
      <c r="N416" s="11" t="str">
        <f>IF(ISERROR(VLOOKUP(B416, Paste!$Q$3:$Q$245, 1, FALSE)), "", VLOOKUP(B416, Paste!$Q$3:$R$245, 2, FALSE))</f>
        <v>Y</v>
      </c>
      <c r="O416" s="18" t="str">
        <f>IF(VLOOKUP(B416, 'Points&amp;Potential'!$B$7:$O$1835, 14, FALSE)=0, "", VLOOKUP(B416, 'Points&amp;Potential'!$B$7:$O$1835, 14, FALSE))</f>
        <v/>
      </c>
      <c r="P416" s="7" t="str">
        <f>IF(ISERROR(VLOOKUP(B416, Paste!$T$3:$T$1045, 1, FALSE)), "", VLOOKUP(B416, Paste!$T$3:$U$1045, 2, FALSE))</f>
        <v/>
      </c>
    </row>
    <row r="417" spans="1:16">
      <c r="A417" s="11" t="str">
        <f t="shared" si="12"/>
        <v>NJD</v>
      </c>
      <c r="B417" s="10" t="s">
        <v>450</v>
      </c>
      <c r="C417" s="11" t="str">
        <f>VLOOKUP($B417, Paste!$A$3:$H$933, 6, FALSE)</f>
        <v>LW</v>
      </c>
      <c r="D417" s="11" t="s">
        <v>942</v>
      </c>
      <c r="E417" s="11"/>
      <c r="F417" s="11" t="str">
        <f>VLOOKUP($B417, Paste!$A$3:$H$933, 8, FALSE)</f>
        <v>NJD</v>
      </c>
      <c r="G417" s="71">
        <f>VLOOKUP($B417, Paste!$A$3:$H$933, 2, FALSE)</f>
        <v>67.666666666666671</v>
      </c>
      <c r="H417" s="71">
        <f>VLOOKUP($B417, Paste!$A$3:$H$933, 3, FALSE)</f>
        <v>11.572514183445358</v>
      </c>
      <c r="I417" s="71">
        <f t="shared" si="13"/>
        <v>12.300748910304643</v>
      </c>
      <c r="J417" s="71">
        <f>VLOOKUP($B417, Paste!$A$3:$H$933, 4, FALSE)</f>
        <v>23.873263093750001</v>
      </c>
      <c r="K417" s="11">
        <f>VLOOKUP($B417, Paste!$AB$3:$AE$1033, 4, FALSE)</f>
        <v>108</v>
      </c>
      <c r="L417" s="11" t="str">
        <f>IF(ISERROR(VLOOKUP(B417, Paste!$N$3:$N$250, 1, FALSE)), "", VLOOKUP(B417, Paste!$N$3:$O$250, 2, FALSE))</f>
        <v/>
      </c>
      <c r="M417" s="27">
        <f>VLOOKUP($B417, Paste!$W$3:$Z$10064, IF($H$4="Cap Hit",3, IF($H$4="AAV", 4, 2)), FALSE)</f>
        <v>2.75</v>
      </c>
      <c r="N417" s="11" t="str">
        <f>IF(ISERROR(VLOOKUP(B417, Paste!$Q$3:$Q$245, 1, FALSE)), "", VLOOKUP(B417, Paste!$Q$3:$R$245, 2, FALSE))</f>
        <v/>
      </c>
      <c r="O417" s="18" t="str">
        <f>IF(VLOOKUP(B417, 'Points&amp;Potential'!$B$7:$O$1835, 14, FALSE)=0, "", VLOOKUP(B417, 'Points&amp;Potential'!$B$7:$O$1835, 14, FALSE))</f>
        <v/>
      </c>
      <c r="P417" s="7" t="str">
        <f>IF(ISERROR(VLOOKUP(B417, Paste!$T$3:$T$1045, 1, FALSE)), "", VLOOKUP(B417, Paste!$T$3:$U$1045, 2, FALSE))</f>
        <v/>
      </c>
    </row>
    <row r="418" spans="1:16">
      <c r="A418" s="11" t="str">
        <f t="shared" si="12"/>
        <v>NJD</v>
      </c>
      <c r="B418" s="67" t="s">
        <v>472</v>
      </c>
      <c r="C418" s="11" t="str">
        <f>VLOOKUP($B418, Paste!$A$3:$H$933, 6, FALSE)</f>
        <v>LW</v>
      </c>
      <c r="D418" s="11" t="s">
        <v>941</v>
      </c>
      <c r="E418" s="11"/>
      <c r="F418" s="11" t="str">
        <f>VLOOKUP($B418, Paste!$A$3:$H$933, 8, FALSE)</f>
        <v>NJD</v>
      </c>
      <c r="G418" s="71">
        <f>VLOOKUP($B418, Paste!$A$3:$H$933, 2, FALSE)</f>
        <v>72</v>
      </c>
      <c r="H418" s="71">
        <f>VLOOKUP($B418, Paste!$A$3:$H$933, 3, FALSE)</f>
        <v>8.64</v>
      </c>
      <c r="I418" s="71">
        <f t="shared" si="13"/>
        <v>13.219860000000004</v>
      </c>
      <c r="J418" s="71">
        <f>VLOOKUP($B418, Paste!$A$3:$H$933, 4, FALSE)</f>
        <v>21.859860000000005</v>
      </c>
      <c r="K418" s="11">
        <f>VLOOKUP($B418, Paste!$AB$3:$AE$1033, 4, FALSE)</f>
        <v>101</v>
      </c>
      <c r="L418" s="11" t="str">
        <f>IF(ISERROR(VLOOKUP(B418, Paste!$N$3:$N$250, 1, FALSE)), "", VLOOKUP(B418, Paste!$N$3:$O$250, 2, FALSE))</f>
        <v/>
      </c>
      <c r="M418" s="27">
        <f>VLOOKUP($B418, Paste!$W$3:$Z$10064, IF($H$4="Cap Hit",3, IF($H$4="AAV", 4, 2)), FALSE)</f>
        <v>0.95</v>
      </c>
      <c r="N418" s="11" t="str">
        <f>IF(ISERROR(VLOOKUP(B418, Paste!$Q$3:$Q$245, 1, FALSE)), "", VLOOKUP(B418, Paste!$Q$3:$R$245, 2, FALSE))</f>
        <v/>
      </c>
      <c r="O418" s="18" t="str">
        <f>IF(VLOOKUP(B418, 'Points&amp;Potential'!$B$7:$O$1835, 14, FALSE)=0, "", VLOOKUP(B418, 'Points&amp;Potential'!$B$7:$O$1835, 14, FALSE))</f>
        <v/>
      </c>
      <c r="P418" s="7" t="str">
        <f>IF(ISERROR(VLOOKUP(B418, Paste!$T$3:$T$1045, 1, FALSE)), "", VLOOKUP(B418, Paste!$T$3:$U$1045, 2, FALSE))</f>
        <v/>
      </c>
    </row>
    <row r="419" spans="1:16">
      <c r="A419" s="11" t="str">
        <f t="shared" si="12"/>
        <v>NJD</v>
      </c>
      <c r="B419" s="67" t="s">
        <v>475</v>
      </c>
      <c r="C419" s="11" t="str">
        <f>VLOOKUP($B419, Paste!$A$3:$H$933, 6, FALSE)</f>
        <v>C</v>
      </c>
      <c r="D419" s="11" t="s">
        <v>941</v>
      </c>
      <c r="E419" s="11"/>
      <c r="F419" s="11" t="str">
        <f>VLOOKUP($B419, Paste!$A$3:$H$933, 8, FALSE)</f>
        <v>NJD</v>
      </c>
      <c r="G419" s="71">
        <f>VLOOKUP($B419, Paste!$A$3:$H$933, 2, FALSE)</f>
        <v>65</v>
      </c>
      <c r="H419" s="71">
        <f>VLOOKUP($B419, Paste!$A$3:$H$933, 3, FALSE)</f>
        <v>11.05</v>
      </c>
      <c r="I419" s="71">
        <f t="shared" si="13"/>
        <v>10.401613109756099</v>
      </c>
      <c r="J419" s="71">
        <f>VLOOKUP($B419, Paste!$A$3:$H$933, 4, FALSE)</f>
        <v>21.451613109756099</v>
      </c>
      <c r="K419" s="11">
        <f>VLOOKUP($B419, Paste!$AB$3:$AE$1033, 4, FALSE)</f>
        <v>91</v>
      </c>
      <c r="L419" s="11">
        <f>IF(ISERROR(VLOOKUP(B419, Paste!$N$3:$N$250, 1, FALSE)), "", VLOOKUP(B419, Paste!$N$3:$O$250, 2, FALSE))</f>
        <v>40</v>
      </c>
      <c r="M419" s="27">
        <f>VLOOKUP($B419, Paste!$W$3:$Z$10064, IF($H$4="Cap Hit",3, IF($H$4="AAV", 4, 2)), FALSE)</f>
        <v>0.875</v>
      </c>
      <c r="N419" s="11" t="str">
        <f>IF(ISERROR(VLOOKUP(B419, Paste!$Q$3:$Q$245, 1, FALSE)), "", VLOOKUP(B419, Paste!$Q$3:$R$245, 2, FALSE))</f>
        <v/>
      </c>
      <c r="O419" s="18" t="str">
        <f>IF(VLOOKUP(B419, 'Points&amp;Potential'!$B$7:$O$1835, 14, FALSE)=0, "", VLOOKUP(B419, 'Points&amp;Potential'!$B$7:$O$1835, 14, FALSE))</f>
        <v/>
      </c>
      <c r="P419" s="7" t="str">
        <f>IF(ISERROR(VLOOKUP(B419, Paste!$T$3:$T$1045, 1, FALSE)), "", VLOOKUP(B419, Paste!$T$3:$U$1045, 2, FALSE))</f>
        <v>Y</v>
      </c>
    </row>
    <row r="420" spans="1:16">
      <c r="A420" s="11" t="str">
        <f t="shared" si="12"/>
        <v>NJD</v>
      </c>
      <c r="B420" s="67" t="s">
        <v>554</v>
      </c>
      <c r="C420" s="11" t="str">
        <f>VLOOKUP($B420, Paste!$A$3:$H$933, 6, FALSE)</f>
        <v>RW</v>
      </c>
      <c r="D420" s="11" t="s">
        <v>941</v>
      </c>
      <c r="E420" s="11"/>
      <c r="F420" s="11" t="str">
        <f>VLOOKUP($B420, Paste!$A$3:$H$933, 8, FALSE)</f>
        <v>NJD</v>
      </c>
      <c r="G420" s="71">
        <f>VLOOKUP($B420, Paste!$A$3:$H$933, 2, FALSE)</f>
        <v>76</v>
      </c>
      <c r="H420" s="71">
        <f>VLOOKUP($B420, Paste!$A$3:$H$933, 3, FALSE)</f>
        <v>11.4</v>
      </c>
      <c r="I420" s="71">
        <f t="shared" si="13"/>
        <v>5.6063088888888881</v>
      </c>
      <c r="J420" s="71">
        <f>VLOOKUP($B420, Paste!$A$3:$H$933, 4, FALSE)</f>
        <v>17.006308888888888</v>
      </c>
      <c r="K420" s="11">
        <f>VLOOKUP($B420, Paste!$AB$3:$AE$1033, 4, FALSE)</f>
        <v>84</v>
      </c>
      <c r="L420" s="11" t="str">
        <f>IF(ISERROR(VLOOKUP(B420, Paste!$N$3:$N$250, 1, FALSE)), "", VLOOKUP(B420, Paste!$N$3:$O$250, 2, FALSE))</f>
        <v/>
      </c>
      <c r="M420" s="27">
        <f>VLOOKUP($B420, Paste!$W$3:$Z$10064, IF($H$4="Cap Hit",3, IF($H$4="AAV", 4, 2)), FALSE)</f>
        <v>1.5</v>
      </c>
      <c r="N420" s="11" t="str">
        <f>IF(ISERROR(VLOOKUP(B420, Paste!$Q$3:$Q$245, 1, FALSE)), "", VLOOKUP(B420, Paste!$Q$3:$R$245, 2, FALSE))</f>
        <v/>
      </c>
      <c r="O420" s="18" t="str">
        <f>IF(VLOOKUP(B420, 'Points&amp;Potential'!$B$7:$O$1835, 14, FALSE)=0, "", VLOOKUP(B420, 'Points&amp;Potential'!$B$7:$O$1835, 14, FALSE))</f>
        <v/>
      </c>
      <c r="P420" s="7" t="str">
        <f>IF(ISERROR(VLOOKUP(B420, Paste!$T$3:$T$1045, 1, FALSE)), "", VLOOKUP(B420, Paste!$T$3:$U$1045, 2, FALSE))</f>
        <v/>
      </c>
    </row>
    <row r="421" spans="1:16">
      <c r="A421" s="11" t="str">
        <f t="shared" si="12"/>
        <v>NJD</v>
      </c>
      <c r="B421" s="10" t="s">
        <v>585</v>
      </c>
      <c r="C421" s="11" t="str">
        <f>VLOOKUP($B421, Paste!$A$3:$H$933, 6, FALSE)</f>
        <v>RW</v>
      </c>
      <c r="D421" s="11" t="s">
        <v>941</v>
      </c>
      <c r="E421" s="11"/>
      <c r="F421" s="11" t="str">
        <f>VLOOKUP($B421, Paste!$A$3:$H$933, 8, FALSE)</f>
        <v>NJD</v>
      </c>
      <c r="G421" s="71">
        <f>VLOOKUP($B421, Paste!$A$3:$H$933, 2, FALSE)</f>
        <v>67</v>
      </c>
      <c r="H421" s="71">
        <f>VLOOKUP($B421, Paste!$A$3:$H$933, 3, FALSE)</f>
        <v>9.870325364659676</v>
      </c>
      <c r="I421" s="71">
        <f t="shared" si="13"/>
        <v>5.7147024575625451</v>
      </c>
      <c r="J421" s="71">
        <f>VLOOKUP($B421, Paste!$A$3:$H$933, 4, FALSE)</f>
        <v>15.585027822222221</v>
      </c>
      <c r="K421" s="11">
        <f>VLOOKUP($B421, Paste!$AB$3:$AE$1033, 4, FALSE)</f>
        <v>94</v>
      </c>
      <c r="L421" s="11" t="str">
        <f>IF(ISERROR(VLOOKUP(B421, Paste!$N$3:$N$250, 1, FALSE)), "", VLOOKUP(B421, Paste!$N$3:$O$250, 2, FALSE))</f>
        <v/>
      </c>
      <c r="M421" s="27">
        <f>VLOOKUP($B421, Paste!$W$3:$Z$10064, IF($H$4="Cap Hit",3, IF($H$4="AAV", 4, 2)), FALSE)</f>
        <v>1.75</v>
      </c>
      <c r="N421" s="11" t="str">
        <f>IF(ISERROR(VLOOKUP(B421, Paste!$Q$3:$Q$245, 1, FALSE)), "", VLOOKUP(B421, Paste!$Q$3:$R$245, 2, FALSE))</f>
        <v>Y</v>
      </c>
      <c r="O421" s="18" t="str">
        <f>IF(VLOOKUP(B421, 'Points&amp;Potential'!$B$7:$O$1835, 14, FALSE)=0, "", VLOOKUP(B421, 'Points&amp;Potential'!$B$7:$O$1835, 14, FALSE))</f>
        <v/>
      </c>
      <c r="P421" s="7" t="str">
        <f>IF(ISERROR(VLOOKUP(B421, Paste!$T$3:$T$1045, 1, FALSE)), "", VLOOKUP(B421, Paste!$T$3:$U$1045, 2, FALSE))</f>
        <v/>
      </c>
    </row>
    <row r="422" spans="1:16">
      <c r="A422" s="11" t="str">
        <f t="shared" si="12"/>
        <v>NJD</v>
      </c>
      <c r="B422" s="67" t="s">
        <v>619</v>
      </c>
      <c r="C422" s="11" t="str">
        <f>VLOOKUP($B422, Paste!$A$3:$H$933, 6, FALSE)</f>
        <v>LD</v>
      </c>
      <c r="D422" s="11" t="s">
        <v>941</v>
      </c>
      <c r="E422" s="11"/>
      <c r="F422" s="11" t="str">
        <f>VLOOKUP($B422, Paste!$A$3:$H$933, 8, FALSE)</f>
        <v>NJD</v>
      </c>
      <c r="G422" s="71">
        <f>VLOOKUP($B422, Paste!$A$3:$H$933, 2, FALSE)</f>
        <v>64</v>
      </c>
      <c r="H422" s="71">
        <f>VLOOKUP($B422, Paste!$A$3:$H$933, 3, FALSE)</f>
        <v>3.4599728183130027</v>
      </c>
      <c r="I422" s="71">
        <f t="shared" si="13"/>
        <v>10.101049403909219</v>
      </c>
      <c r="J422" s="71">
        <f>VLOOKUP($B422, Paste!$A$3:$H$933, 4, FALSE)</f>
        <v>13.561022222222222</v>
      </c>
      <c r="K422" s="11">
        <f>VLOOKUP($B422, Paste!$AB$3:$AE$1033, 4, FALSE)</f>
        <v>58</v>
      </c>
      <c r="L422" s="11" t="str">
        <f>IF(ISERROR(VLOOKUP(B422, Paste!$N$3:$N$250, 1, FALSE)), "", VLOOKUP(B422, Paste!$N$3:$O$250, 2, FALSE))</f>
        <v/>
      </c>
      <c r="M422" s="27">
        <f>VLOOKUP($B422, Paste!$W$3:$Z$10064, IF($H$4="Cap Hit",3, IF($H$4="AAV", 4, 2)), FALSE)</f>
        <v>1.6</v>
      </c>
      <c r="N422" s="11" t="str">
        <f>IF(ISERROR(VLOOKUP(B422, Paste!$Q$3:$Q$245, 1, FALSE)), "", VLOOKUP(B422, Paste!$Q$3:$R$245, 2, FALSE))</f>
        <v/>
      </c>
      <c r="O422" s="18" t="str">
        <f>IF(VLOOKUP(B422, 'Points&amp;Potential'!$B$7:$O$1835, 14, FALSE)=0, "", VLOOKUP(B422, 'Points&amp;Potential'!$B$7:$O$1835, 14, FALSE))</f>
        <v/>
      </c>
      <c r="P422" s="7" t="str">
        <f>IF(ISERROR(VLOOKUP(B422, Paste!$T$3:$T$1045, 1, FALSE)), "", VLOOKUP(B422, Paste!$T$3:$U$1045, 2, FALSE))</f>
        <v/>
      </c>
    </row>
    <row r="423" spans="1:16">
      <c r="A423" s="11" t="str">
        <f t="shared" si="12"/>
        <v>NJD</v>
      </c>
      <c r="B423" s="67" t="s">
        <v>624</v>
      </c>
      <c r="C423" s="11" t="str">
        <f>VLOOKUP($B423, Paste!$A$3:$H$933, 6, FALSE)</f>
        <v>RD</v>
      </c>
      <c r="D423" s="11" t="s">
        <v>941</v>
      </c>
      <c r="E423" s="11"/>
      <c r="F423" s="11" t="str">
        <f>VLOOKUP($B423, Paste!$A$3:$H$933, 8, FALSE)</f>
        <v>NJD</v>
      </c>
      <c r="G423" s="71">
        <f>VLOOKUP($B423, Paste!$A$3:$H$933, 2, FALSE)</f>
        <v>68</v>
      </c>
      <c r="H423" s="71">
        <f>VLOOKUP($B423, Paste!$A$3:$H$933, 3, FALSE)</f>
        <v>2.8563499346835282</v>
      </c>
      <c r="I423" s="71">
        <f t="shared" si="13"/>
        <v>10.525237880872027</v>
      </c>
      <c r="J423" s="71">
        <f>VLOOKUP($B423, Paste!$A$3:$H$933, 4, FALSE)</f>
        <v>13.381587815555555</v>
      </c>
      <c r="K423" s="11">
        <f>VLOOKUP($B423, Paste!$AB$3:$AE$1033, 4, FALSE)</f>
        <v>61</v>
      </c>
      <c r="L423" s="11" t="str">
        <f>IF(ISERROR(VLOOKUP(B423, Paste!$N$3:$N$250, 1, FALSE)), "", VLOOKUP(B423, Paste!$N$3:$O$250, 2, FALSE))</f>
        <v/>
      </c>
      <c r="M423" s="27">
        <f>VLOOKUP($B423, Paste!$W$3:$Z$10064, IF($H$4="Cap Hit",3, IF($H$4="AAV", 4, 2)), FALSE)</f>
        <v>4</v>
      </c>
      <c r="N423" s="11" t="str">
        <f>IF(ISERROR(VLOOKUP(B423, Paste!$Q$3:$Q$245, 1, FALSE)), "", VLOOKUP(B423, Paste!$Q$3:$R$245, 2, FALSE))</f>
        <v/>
      </c>
      <c r="O423" s="18" t="str">
        <f>IF(VLOOKUP(B423, 'Points&amp;Potential'!$B$7:$O$1835, 14, FALSE)=0, "", VLOOKUP(B423, 'Points&amp;Potential'!$B$7:$O$1835, 14, FALSE))</f>
        <v/>
      </c>
      <c r="P423" s="7" t="str">
        <f>IF(ISERROR(VLOOKUP(B423, Paste!$T$3:$T$1045, 1, FALSE)), "", VLOOKUP(B423, Paste!$T$3:$U$1045, 2, FALSE))</f>
        <v/>
      </c>
    </row>
    <row r="424" spans="1:16">
      <c r="A424" s="11" t="str">
        <f t="shared" si="12"/>
        <v>NJD</v>
      </c>
      <c r="B424" s="67" t="s">
        <v>634</v>
      </c>
      <c r="C424" s="11" t="str">
        <f>VLOOKUP($B424, Paste!$A$3:$H$933, 6, FALSE)</f>
        <v>LD</v>
      </c>
      <c r="D424" s="11" t="s">
        <v>942</v>
      </c>
      <c r="E424" s="11"/>
      <c r="F424" s="11" t="str">
        <f>VLOOKUP($B424, Paste!$A$3:$H$933, 8, FALSE)</f>
        <v>NJD</v>
      </c>
      <c r="G424" s="71">
        <f>VLOOKUP($B424, Paste!$A$3:$H$933, 2, FALSE)</f>
        <v>82.333333333333329</v>
      </c>
      <c r="H424" s="71">
        <f>VLOOKUP($B424, Paste!$A$3:$H$933, 3, FALSE)</f>
        <v>3.8018106774611886</v>
      </c>
      <c r="I424" s="71">
        <f t="shared" si="13"/>
        <v>9.1539321225388122</v>
      </c>
      <c r="J424" s="71">
        <f>VLOOKUP($B424, Paste!$A$3:$H$933, 4, FALSE)</f>
        <v>12.955742800000001</v>
      </c>
      <c r="K424" s="11">
        <f>VLOOKUP($B424, Paste!$AB$3:$AE$1033, 4, FALSE)</f>
        <v>58</v>
      </c>
      <c r="L424" s="11" t="str">
        <f>IF(ISERROR(VLOOKUP(B424, Paste!$N$3:$N$250, 1, FALSE)), "", VLOOKUP(B424, Paste!$N$3:$O$250, 2, FALSE))</f>
        <v/>
      </c>
      <c r="M424" s="27">
        <f>VLOOKUP($B424, Paste!$W$3:$Z$10064, IF($H$4="Cap Hit",3, IF($H$4="AAV", 4, 2)), FALSE)</f>
        <v>4</v>
      </c>
      <c r="N424" s="11" t="str">
        <f>IF(ISERROR(VLOOKUP(B424, Paste!$Q$3:$Q$245, 1, FALSE)), "", VLOOKUP(B424, Paste!$Q$3:$R$245, 2, FALSE))</f>
        <v/>
      </c>
      <c r="O424" s="18" t="str">
        <f>IF(VLOOKUP(B424, 'Points&amp;Potential'!$B$7:$O$1835, 14, FALSE)=0, "", VLOOKUP(B424, 'Points&amp;Potential'!$B$7:$O$1835, 14, FALSE))</f>
        <v/>
      </c>
      <c r="P424" s="7" t="str">
        <f>IF(ISERROR(VLOOKUP(B424, Paste!$T$3:$T$1045, 1, FALSE)), "", VLOOKUP(B424, Paste!$T$3:$U$1045, 2, FALSE))</f>
        <v/>
      </c>
    </row>
    <row r="425" spans="1:16">
      <c r="A425" s="11" t="str">
        <f t="shared" si="12"/>
        <v>NJD</v>
      </c>
      <c r="B425" s="67" t="s">
        <v>645</v>
      </c>
      <c r="C425" s="11" t="str">
        <f>VLOOKUP($B425, Paste!$A$3:$H$933, 6, FALSE)</f>
        <v>LD</v>
      </c>
      <c r="D425" s="11" t="s">
        <v>941</v>
      </c>
      <c r="E425" s="11"/>
      <c r="F425" s="11" t="str">
        <f>VLOOKUP($B425, Paste!$A$3:$H$933, 8, FALSE)</f>
        <v>NJD</v>
      </c>
      <c r="G425" s="71">
        <f>VLOOKUP($B425, Paste!$A$3:$H$933, 2, FALSE)</f>
        <v>78</v>
      </c>
      <c r="H425" s="71">
        <f>VLOOKUP($B425, Paste!$A$3:$H$933, 3, FALSE)</f>
        <v>1.2222888460372414</v>
      </c>
      <c r="I425" s="71">
        <f t="shared" si="13"/>
        <v>11.216946295629423</v>
      </c>
      <c r="J425" s="71">
        <f>VLOOKUP($B425, Paste!$A$3:$H$933, 4, FALSE)</f>
        <v>12.439235141666664</v>
      </c>
      <c r="K425" s="11">
        <f>VLOOKUP($B425, Paste!$AB$3:$AE$1033, 4, FALSE)</f>
        <v>70</v>
      </c>
      <c r="L425" s="11" t="str">
        <f>IF(ISERROR(VLOOKUP(B425, Paste!$N$3:$N$250, 1, FALSE)), "", VLOOKUP(B425, Paste!$N$3:$O$250, 2, FALSE))</f>
        <v/>
      </c>
      <c r="M425" s="27">
        <f>VLOOKUP($B425, Paste!$W$3:$Z$10064, IF($H$4="Cap Hit",3, IF($H$4="AAV", 4, 2)), FALSE)</f>
        <v>3.4</v>
      </c>
      <c r="N425" s="11" t="str">
        <f>IF(ISERROR(VLOOKUP(B425, Paste!$Q$3:$Q$245, 1, FALSE)), "", VLOOKUP(B425, Paste!$Q$3:$R$245, 2, FALSE))</f>
        <v/>
      </c>
      <c r="O425" s="18" t="str">
        <f>IF(VLOOKUP(B425, 'Points&amp;Potential'!$B$7:$O$1835, 14, FALSE)=0, "", VLOOKUP(B425, 'Points&amp;Potential'!$B$7:$O$1835, 14, FALSE))</f>
        <v/>
      </c>
      <c r="P425" s="7" t="str">
        <f>IF(ISERROR(VLOOKUP(B425, Paste!$T$3:$T$1045, 1, FALSE)), "", VLOOKUP(B425, Paste!$T$3:$U$1045, 2, FALSE))</f>
        <v/>
      </c>
    </row>
    <row r="426" spans="1:16">
      <c r="A426" s="11" t="str">
        <f t="shared" si="12"/>
        <v>NJD</v>
      </c>
      <c r="B426" s="67" t="s">
        <v>650</v>
      </c>
      <c r="C426" s="11" t="str">
        <f>VLOOKUP($B426, Paste!$A$3:$H$933, 6, FALSE)</f>
        <v>RD</v>
      </c>
      <c r="D426" s="11" t="s">
        <v>941</v>
      </c>
      <c r="E426" s="11"/>
      <c r="F426" s="11" t="str">
        <f>VLOOKUP($B426, Paste!$A$3:$H$933, 8, FALSE)</f>
        <v>NJD</v>
      </c>
      <c r="G426" s="71">
        <f>VLOOKUP($B426, Paste!$A$3:$H$933, 2, FALSE)</f>
        <v>66</v>
      </c>
      <c r="H426" s="71">
        <f>VLOOKUP($B426, Paste!$A$3:$H$933, 3, FALSE)</f>
        <v>2.3416717251296695</v>
      </c>
      <c r="I426" s="71">
        <f t="shared" si="13"/>
        <v>9.8506834498703295</v>
      </c>
      <c r="J426" s="71">
        <f>VLOOKUP($B426, Paste!$A$3:$H$933, 4, FALSE)</f>
        <v>12.192355174999999</v>
      </c>
      <c r="K426" s="11">
        <f>VLOOKUP($B426, Paste!$AB$3:$AE$1033, 4, FALSE)</f>
        <v>86</v>
      </c>
      <c r="L426" s="11" t="str">
        <f>IF(ISERROR(VLOOKUP(B426, Paste!$N$3:$N$250, 1, FALSE)), "", VLOOKUP(B426, Paste!$N$3:$O$250, 2, FALSE))</f>
        <v/>
      </c>
      <c r="M426" s="27">
        <f>VLOOKUP($B426, Paste!$W$3:$Z$10064, IF($H$4="Cap Hit",3, IF($H$4="AAV", 4, 2)), FALSE)</f>
        <v>5.5</v>
      </c>
      <c r="N426" s="11" t="str">
        <f>IF(ISERROR(VLOOKUP(B426, Paste!$Q$3:$Q$245, 1, FALSE)), "", VLOOKUP(B426, Paste!$Q$3:$R$245, 2, FALSE))</f>
        <v>Y</v>
      </c>
      <c r="O426" s="18" t="str">
        <f>IF(VLOOKUP(B426, 'Points&amp;Potential'!$B$7:$O$1835, 14, FALSE)=0, "", VLOOKUP(B426, 'Points&amp;Potential'!$B$7:$O$1835, 14, FALSE))</f>
        <v/>
      </c>
      <c r="P426" s="7" t="str">
        <f>IF(ISERROR(VLOOKUP(B426, Paste!$T$3:$T$1045, 1, FALSE)), "", VLOOKUP(B426, Paste!$T$3:$U$1045, 2, FALSE))</f>
        <v/>
      </c>
    </row>
    <row r="427" spans="1:16">
      <c r="A427" s="11" t="str">
        <f t="shared" si="12"/>
        <v>NJD</v>
      </c>
      <c r="B427" s="67" t="s">
        <v>688</v>
      </c>
      <c r="C427" s="11" t="str">
        <f>VLOOKUP($B427, Paste!$A$3:$H$933, 6, FALSE)</f>
        <v>RD</v>
      </c>
      <c r="D427" s="11" t="s">
        <v>941</v>
      </c>
      <c r="E427" s="11"/>
      <c r="F427" s="11" t="str">
        <f>VLOOKUP($B427, Paste!$A$3:$H$933, 8, FALSE)</f>
        <v>NJD</v>
      </c>
      <c r="G427" s="71">
        <f>VLOOKUP($B427, Paste!$A$3:$H$933, 2, FALSE)</f>
        <v>38</v>
      </c>
      <c r="H427" s="71">
        <f>VLOOKUP($B427, Paste!$A$3:$H$933, 3, FALSE)</f>
        <v>3.8000000000000003</v>
      </c>
      <c r="I427" s="71">
        <f t="shared" si="13"/>
        <v>6.4694999999999983</v>
      </c>
      <c r="J427" s="71">
        <f>VLOOKUP($B427, Paste!$A$3:$H$933, 4, FALSE)</f>
        <v>10.269499999999999</v>
      </c>
      <c r="K427" s="11">
        <f>VLOOKUP($B427, Paste!$AB$3:$AE$1033, 4, FALSE)</f>
        <v>46</v>
      </c>
      <c r="L427" s="11" t="str">
        <f>IF(ISERROR(VLOOKUP(B427, Paste!$N$3:$N$250, 1, FALSE)), "", VLOOKUP(B427, Paste!$N$3:$O$250, 2, FALSE))</f>
        <v/>
      </c>
      <c r="M427" s="27">
        <f>VLOOKUP($B427, Paste!$W$3:$Z$10064, IF($H$4="Cap Hit",3, IF($H$4="AAV", 4, 2)), FALSE)</f>
        <v>0.95</v>
      </c>
      <c r="N427" s="11" t="str">
        <f>IF(ISERROR(VLOOKUP(B427, Paste!$Q$3:$Q$245, 1, FALSE)), "", VLOOKUP(B427, Paste!$Q$3:$R$245, 2, FALSE))</f>
        <v/>
      </c>
      <c r="O427" s="18" t="str">
        <f>IF(VLOOKUP(B427, 'Points&amp;Potential'!$B$7:$O$1835, 14, FALSE)=0, "", VLOOKUP(B427, 'Points&amp;Potential'!$B$7:$O$1835, 14, FALSE))</f>
        <v/>
      </c>
      <c r="P427" s="7" t="str">
        <f>IF(ISERROR(VLOOKUP(B427, Paste!$T$3:$T$1045, 1, FALSE)), "", VLOOKUP(B427, Paste!$T$3:$U$1045, 2, FALSE))</f>
        <v>Y</v>
      </c>
    </row>
    <row r="428" spans="1:16">
      <c r="A428" s="11" t="str">
        <f t="shared" si="12"/>
        <v>NJD</v>
      </c>
      <c r="B428" s="67" t="s">
        <v>775</v>
      </c>
      <c r="C428" s="11" t="str">
        <f>VLOOKUP($B428, Paste!$A$3:$H$933, 6, FALSE)</f>
        <v>LD</v>
      </c>
      <c r="D428" s="11" t="s">
        <v>941</v>
      </c>
      <c r="E428" s="11"/>
      <c r="F428" s="11" t="str">
        <f>VLOOKUP($B428, Paste!$A$3:$H$933, 8, FALSE)</f>
        <v>NJD</v>
      </c>
      <c r="G428" s="71">
        <f>VLOOKUP($B428, Paste!$A$3:$H$933, 2, FALSE)</f>
        <v>19.666666666666668</v>
      </c>
      <c r="H428" s="71">
        <f>VLOOKUP($B428, Paste!$A$3:$H$933, 3, FALSE)</f>
        <v>2.0573158323158331</v>
      </c>
      <c r="I428" s="71">
        <f t="shared" si="13"/>
        <v>3.8493795750915751</v>
      </c>
      <c r="J428" s="71">
        <f>VLOOKUP($B428, Paste!$A$3:$H$933, 4, FALSE)</f>
        <v>5.9066954074074083</v>
      </c>
      <c r="K428" s="11">
        <f>VLOOKUP($B428, Paste!$AB$3:$AE$1033, 4, FALSE)</f>
        <v>16</v>
      </c>
      <c r="L428" s="11" t="str">
        <f>IF(ISERROR(VLOOKUP(B428, Paste!$N$3:$N$250, 1, FALSE)), "", VLOOKUP(B428, Paste!$N$3:$O$250, 2, FALSE))</f>
        <v/>
      </c>
      <c r="M428" s="27">
        <f>VLOOKUP($B428, Paste!$W$3:$Z$10064, IF($H$4="Cap Hit",3, IF($H$4="AAV", 4, 2)), FALSE)</f>
        <v>0.85</v>
      </c>
      <c r="N428" s="11" t="str">
        <f>IF(ISERROR(VLOOKUP(B428, Paste!$Q$3:$Q$245, 1, FALSE)), "", VLOOKUP(B428, Paste!$Q$3:$R$245, 2, FALSE))</f>
        <v/>
      </c>
      <c r="O428" s="18" t="str">
        <f>IF(VLOOKUP(B428, 'Points&amp;Potential'!$B$7:$O$1835, 14, FALSE)=0, "", VLOOKUP(B428, 'Points&amp;Potential'!$B$7:$O$1835, 14, FALSE))</f>
        <v/>
      </c>
      <c r="P428" s="7" t="str">
        <f>IF(ISERROR(VLOOKUP(B428, Paste!$T$3:$T$1045, 1, FALSE)), "", VLOOKUP(B428, Paste!$T$3:$U$1045, 2, FALSE))</f>
        <v/>
      </c>
    </row>
    <row r="429" spans="1:16">
      <c r="A429" s="11" t="str">
        <f t="shared" si="12"/>
        <v>NJD</v>
      </c>
      <c r="B429" s="67" t="s">
        <v>888</v>
      </c>
      <c r="C429" s="11" t="str">
        <f>VLOOKUP($B429, Paste!$A$3:$H$933, 6, FALSE)</f>
        <v>LD</v>
      </c>
      <c r="D429" s="11" t="s">
        <v>941</v>
      </c>
      <c r="E429" s="11"/>
      <c r="F429" s="11" t="str">
        <f>VLOOKUP($B429, Paste!$A$3:$H$933, 8, FALSE)</f>
        <v>NJD</v>
      </c>
      <c r="G429" s="71">
        <f>VLOOKUP($B429, Paste!$A$3:$H$933, 2, FALSE)</f>
        <v>7</v>
      </c>
      <c r="H429" s="71">
        <f>VLOOKUP($B429, Paste!$A$3:$H$933, 3, FALSE)</f>
        <v>3.2666666666666669E-3</v>
      </c>
      <c r="I429" s="71">
        <f t="shared" si="13"/>
        <v>1.6207333333333334</v>
      </c>
      <c r="J429" s="71">
        <f>VLOOKUP($B429, Paste!$A$3:$H$933, 4, FALSE)</f>
        <v>1.6240000000000001</v>
      </c>
      <c r="K429" s="11">
        <f>VLOOKUP($B429, Paste!$AB$3:$AE$1033, 4, FALSE)</f>
        <v>5</v>
      </c>
      <c r="L429" s="11" t="str">
        <f>IF(ISERROR(VLOOKUP(B429, Paste!$N$3:$N$250, 1, FALSE)), "", VLOOKUP(B429, Paste!$N$3:$O$250, 2, FALSE))</f>
        <v/>
      </c>
      <c r="M429" s="27" t="e">
        <f>VLOOKUP($B429, Paste!$W$3:$Z$10064, IF($H$4="Cap Hit",3, IF($H$4="AAV", 4, 2)), FALSE)</f>
        <v>#N/A</v>
      </c>
      <c r="N429" s="11" t="str">
        <f>IF(ISERROR(VLOOKUP(B429, Paste!$Q$3:$Q$245, 1, FALSE)), "", VLOOKUP(B429, Paste!$Q$3:$R$245, 2, FALSE))</f>
        <v/>
      </c>
      <c r="O429" s="18" t="str">
        <f>IF(VLOOKUP(B429, 'Points&amp;Potential'!$B$7:$O$1835, 14, FALSE)=0, "", VLOOKUP(B429, 'Points&amp;Potential'!$B$7:$O$1835, 14, FALSE))</f>
        <v/>
      </c>
      <c r="P429" s="7" t="str">
        <f>IF(ISERROR(VLOOKUP(B429, Paste!$T$3:$T$1045, 1, FALSE)), "", VLOOKUP(B429, Paste!$T$3:$U$1045, 2, FALSE))</f>
        <v>Y</v>
      </c>
    </row>
    <row r="430" spans="1:16">
      <c r="A430" s="11" t="str">
        <f t="shared" si="12"/>
        <v>NSH</v>
      </c>
      <c r="B430" s="67" t="s">
        <v>78</v>
      </c>
      <c r="C430" s="11" t="str">
        <f>VLOOKUP($B430, Paste!$A$3:$H$933, 6, FALSE)</f>
        <v>LW</v>
      </c>
      <c r="D430" s="11" t="s">
        <v>941</v>
      </c>
      <c r="E430" s="11">
        <v>1</v>
      </c>
      <c r="F430" s="11" t="str">
        <f>VLOOKUP($B430, Paste!$A$3:$H$933, 8, FALSE)</f>
        <v>NSH</v>
      </c>
      <c r="G430" s="71">
        <f>VLOOKUP($B430, Paste!$A$3:$H$933, 2, FALSE)</f>
        <v>84</v>
      </c>
      <c r="H430" s="71">
        <f>VLOOKUP($B430, Paste!$A$3:$H$933, 3, FALSE)</f>
        <v>38.547205967311179</v>
      </c>
      <c r="I430" s="71">
        <f t="shared" si="13"/>
        <v>39.205225782688807</v>
      </c>
      <c r="J430" s="71">
        <f>VLOOKUP($B430, Paste!$A$3:$H$933, 4, FALSE)</f>
        <v>77.752431749999985</v>
      </c>
      <c r="K430" s="11">
        <f>VLOOKUP($B430, Paste!$AB$3:$AE$1033, 4, FALSE)</f>
        <v>260</v>
      </c>
      <c r="L430" s="11" t="str">
        <f>IF(ISERROR(VLOOKUP(B430, Paste!$N$3:$N$250, 1, FALSE)), "", VLOOKUP(B430, Paste!$N$3:$O$250, 2, FALSE))</f>
        <v/>
      </c>
      <c r="M430" s="27">
        <f>VLOOKUP($B430, Paste!$W$3:$Z$10064, IF($H$4="Cap Hit",3, IF($H$4="AAV", 4, 2)), FALSE)</f>
        <v>8.5</v>
      </c>
      <c r="N430" s="11" t="str">
        <f>IF(ISERROR(VLOOKUP(B430, Paste!$Q$3:$Q$245, 1, FALSE)), "", VLOOKUP(B430, Paste!$Q$3:$R$245, 2, FALSE))</f>
        <v/>
      </c>
      <c r="O430" s="18" t="str">
        <f>IF(VLOOKUP(B430, 'Points&amp;Potential'!$B$7:$O$1835, 14, FALSE)=0, "", VLOOKUP(B430, 'Points&amp;Potential'!$B$7:$O$1835, 14, FALSE))</f>
        <v/>
      </c>
      <c r="P430" s="7" t="str">
        <f>IF(ISERROR(VLOOKUP(B430, Paste!$T$3:$T$1045, 1, FALSE)), "", VLOOKUP(B430, Paste!$T$3:$U$1045, 2, FALSE))</f>
        <v/>
      </c>
    </row>
    <row r="431" spans="1:16">
      <c r="A431" s="11" t="str">
        <f t="shared" si="12"/>
        <v>NSH</v>
      </c>
      <c r="B431" s="67" t="s">
        <v>109</v>
      </c>
      <c r="C431" s="11" t="str">
        <f>VLOOKUP($B431, Paste!$A$3:$H$933, 6, FALSE)</f>
        <v>C</v>
      </c>
      <c r="D431" s="11" t="s">
        <v>943</v>
      </c>
      <c r="E431" s="11">
        <v>1</v>
      </c>
      <c r="F431" s="11" t="str">
        <f>VLOOKUP($B431, Paste!$A$3:$H$933, 8, FALSE)</f>
        <v>NSH</v>
      </c>
      <c r="G431" s="71">
        <f>VLOOKUP($B431, Paste!$A$3:$H$933, 2, FALSE)</f>
        <v>83</v>
      </c>
      <c r="H431" s="71">
        <f>VLOOKUP($B431, Paste!$A$3:$H$933, 3, FALSE)</f>
        <v>24.09830346176669</v>
      </c>
      <c r="I431" s="71">
        <f t="shared" si="13"/>
        <v>42.579227788233297</v>
      </c>
      <c r="J431" s="71">
        <f>VLOOKUP($B431, Paste!$A$3:$H$933, 4, FALSE)</f>
        <v>66.677531249999987</v>
      </c>
      <c r="K431" s="11">
        <f>VLOOKUP($B431, Paste!$AB$3:$AE$1033, 4, FALSE)</f>
        <v>149</v>
      </c>
      <c r="L431" s="11" t="str">
        <f>IF(ISERROR(VLOOKUP(B431, Paste!$N$3:$N$250, 1, FALSE)), "", VLOOKUP(B431, Paste!$N$3:$O$250, 2, FALSE))</f>
        <v/>
      </c>
      <c r="M431" s="27">
        <f>VLOOKUP($B431, Paste!$W$3:$Z$10064, IF($H$4="Cap Hit",3, IF($H$4="AAV", 4, 2)), FALSE)</f>
        <v>4.5</v>
      </c>
      <c r="N431" s="11" t="str">
        <f>IF(ISERROR(VLOOKUP(B431, Paste!$Q$3:$Q$245, 1, FALSE)), "", VLOOKUP(B431, Paste!$Q$3:$R$245, 2, FALSE))</f>
        <v/>
      </c>
      <c r="O431" s="18" t="str">
        <f>IF(VLOOKUP(B431, 'Points&amp;Potential'!$B$7:$O$1835, 14, FALSE)=0, "", VLOOKUP(B431, 'Points&amp;Potential'!$B$7:$O$1835, 14, FALSE))</f>
        <v/>
      </c>
      <c r="P431" s="7" t="str">
        <f>IF(ISERROR(VLOOKUP(B431, Paste!$T$3:$T$1045, 1, FALSE)), "", VLOOKUP(B431, Paste!$T$3:$U$1045, 2, FALSE))</f>
        <v/>
      </c>
    </row>
    <row r="432" spans="1:16">
      <c r="A432" s="11" t="str">
        <f t="shared" si="12"/>
        <v>NSH</v>
      </c>
      <c r="B432" s="67" t="s">
        <v>116</v>
      </c>
      <c r="C432" s="11" t="str">
        <f>VLOOKUP($B432, Paste!$A$3:$H$933, 6, FALSE)</f>
        <v>LW</v>
      </c>
      <c r="D432" s="11" t="s">
        <v>942</v>
      </c>
      <c r="E432" s="11">
        <v>1</v>
      </c>
      <c r="F432" s="11" t="str">
        <f>VLOOKUP($B432, Paste!$A$3:$H$933, 8, FALSE)</f>
        <v>NSH</v>
      </c>
      <c r="G432" s="71">
        <f>VLOOKUP($B432, Paste!$A$3:$H$933, 2, FALSE)</f>
        <v>83</v>
      </c>
      <c r="H432" s="71">
        <f>VLOOKUP($B432, Paste!$A$3:$H$933, 3, FALSE)</f>
        <v>35.628035017482894</v>
      </c>
      <c r="I432" s="71">
        <f t="shared" si="13"/>
        <v>28.028358482517106</v>
      </c>
      <c r="J432" s="71">
        <f>VLOOKUP($B432, Paste!$A$3:$H$933, 4, FALSE)</f>
        <v>63.6563935</v>
      </c>
      <c r="K432" s="11">
        <f>VLOOKUP($B432, Paste!$AB$3:$AE$1033, 4, FALSE)</f>
        <v>191</v>
      </c>
      <c r="L432" s="11" t="str">
        <f>IF(ISERROR(VLOOKUP(B432, Paste!$N$3:$N$250, 1, FALSE)), "", VLOOKUP(B432, Paste!$N$3:$O$250, 2, FALSE))</f>
        <v/>
      </c>
      <c r="M432" s="27">
        <f>VLOOKUP($B432, Paste!$W$3:$Z$10064, IF($H$4="Cap Hit",3, IF($H$4="AAV", 4, 2)), FALSE)</f>
        <v>8</v>
      </c>
      <c r="N432" s="11"/>
      <c r="O432" s="18" t="str">
        <f>IF(VLOOKUP(B432, 'Points&amp;Potential'!$B$7:$O$1835, 14, FALSE)=0, "", VLOOKUP(B432, 'Points&amp;Potential'!$B$7:$O$1835, 14, FALSE))</f>
        <v/>
      </c>
      <c r="P432" s="7" t="str">
        <f>IF(ISERROR(VLOOKUP(B432, Paste!$T$3:$T$1045, 1, FALSE)), "", VLOOKUP(B432, Paste!$T$3:$U$1045, 2, FALSE))</f>
        <v/>
      </c>
    </row>
    <row r="433" spans="1:16">
      <c r="A433" s="11" t="str">
        <f t="shared" si="12"/>
        <v>NSH</v>
      </c>
      <c r="B433" s="67" t="s">
        <v>149</v>
      </c>
      <c r="C433" s="11" t="str">
        <f>VLOOKUP($B433, Paste!$A$3:$H$933, 6, FALSE)</f>
        <v>RW</v>
      </c>
      <c r="D433" s="11" t="s">
        <v>941</v>
      </c>
      <c r="E433" s="11">
        <v>2</v>
      </c>
      <c r="F433" s="11" t="str">
        <f>VLOOKUP($B433, Paste!$A$3:$H$933, 8, FALSE)</f>
        <v>NSH</v>
      </c>
      <c r="G433" s="71">
        <f>VLOOKUP($B433, Paste!$A$3:$H$933, 2, FALSE)</f>
        <v>80</v>
      </c>
      <c r="H433" s="71">
        <f>VLOOKUP($B433, Paste!$A$3:$H$933, 3, FALSE)</f>
        <v>13.216750346202266</v>
      </c>
      <c r="I433" s="71">
        <f t="shared" si="13"/>
        <v>44.479209098242173</v>
      </c>
      <c r="J433" s="71">
        <f>VLOOKUP($B433, Paste!$A$3:$H$933, 4, FALSE)</f>
        <v>57.695959444444441</v>
      </c>
      <c r="K433" s="11">
        <f>VLOOKUP($B433, Paste!$AB$3:$AE$1033, 4, FALSE)</f>
        <v>184</v>
      </c>
      <c r="L433" s="11" t="str">
        <f>IF(ISERROR(VLOOKUP(B433, Paste!$N$3:$N$250, 1, FALSE)), "", VLOOKUP(B433, Paste!$N$3:$O$250, 2, FALSE))</f>
        <v/>
      </c>
      <c r="M433" s="27">
        <f>VLOOKUP($B433, Paste!$W$3:$Z$10064, IF($H$4="Cap Hit",3, IF($H$4="AAV", 4, 2)), FALSE)</f>
        <v>3</v>
      </c>
      <c r="N433" s="11" t="str">
        <f>IF(ISERROR(VLOOKUP(B433, Paste!$Q$3:$Q$245, 1, FALSE)), "", VLOOKUP(B433, Paste!$Q$3:$R$245, 2, FALSE))</f>
        <v/>
      </c>
      <c r="O433" s="18" t="str">
        <f>IF(VLOOKUP(B433, 'Points&amp;Potential'!$B$7:$O$1835, 14, FALSE)=0, "", VLOOKUP(B433, 'Points&amp;Potential'!$B$7:$O$1835, 14, FALSE))</f>
        <v/>
      </c>
      <c r="P433" s="7" t="str">
        <f>IF(ISERROR(VLOOKUP(B433, Paste!$T$3:$T$1045, 1, FALSE)), "", VLOOKUP(B433, Paste!$T$3:$U$1045, 2, FALSE))</f>
        <v/>
      </c>
    </row>
    <row r="434" spans="1:16">
      <c r="A434" s="11" t="str">
        <f t="shared" si="12"/>
        <v>NSH</v>
      </c>
      <c r="B434" s="67" t="s">
        <v>186</v>
      </c>
      <c r="C434" s="11" t="str">
        <f>VLOOKUP($B434, Paste!$A$3:$H$933, 6, FALSE)</f>
        <v>LD</v>
      </c>
      <c r="D434" s="11" t="s">
        <v>942</v>
      </c>
      <c r="E434" s="11">
        <v>1</v>
      </c>
      <c r="F434" s="11" t="str">
        <f>VLOOKUP($B434, Paste!$A$3:$H$933, 8, FALSE)</f>
        <v>NSH</v>
      </c>
      <c r="G434" s="71">
        <f>VLOOKUP($B434, Paste!$A$3:$H$933, 2, FALSE)</f>
        <v>69.666666666666671</v>
      </c>
      <c r="H434" s="71">
        <f>VLOOKUP($B434, Paste!$A$3:$H$933, 3, FALSE)</f>
        <v>14.247702254144533</v>
      </c>
      <c r="I434" s="71">
        <f t="shared" si="13"/>
        <v>37.997490745855458</v>
      </c>
      <c r="J434" s="71">
        <f>VLOOKUP($B434, Paste!$A$3:$H$933, 4, FALSE)</f>
        <v>52.245192999999993</v>
      </c>
      <c r="K434" s="11">
        <f>VLOOKUP($B434, Paste!$AB$3:$AE$1033, 4, FALSE)</f>
        <v>181</v>
      </c>
      <c r="L434" s="11" t="str">
        <f>IF(ISERROR(VLOOKUP(B434, Paste!$N$3:$N$250, 1, FALSE)), "", VLOOKUP(B434, Paste!$N$3:$O$250, 2, FALSE))</f>
        <v/>
      </c>
      <c r="M434" s="27">
        <f>VLOOKUP($B434, Paste!$W$3:$Z$10064, IF($H$4="Cap Hit",3, IF($H$4="AAV", 4, 2)), FALSE)</f>
        <v>9.0589999999999993</v>
      </c>
      <c r="N434" s="11" t="str">
        <f>IF(ISERROR(VLOOKUP(B434, Paste!$Q$3:$Q$245, 1, FALSE)), "", VLOOKUP(B434, Paste!$Q$3:$R$245, 2, FALSE))</f>
        <v>Y</v>
      </c>
      <c r="O434" s="18" t="str">
        <f>IF(VLOOKUP(B434, 'Points&amp;Potential'!$B$7:$O$1835, 14, FALSE)=0, "", VLOOKUP(B434, 'Points&amp;Potential'!$B$7:$O$1835, 14, FALSE))</f>
        <v/>
      </c>
      <c r="P434" s="7" t="str">
        <f>IF(ISERROR(VLOOKUP(B434, Paste!$T$3:$T$1045, 1, FALSE)), "", VLOOKUP(B434, Paste!$T$3:$U$1045, 2, FALSE))</f>
        <v/>
      </c>
    </row>
    <row r="435" spans="1:16">
      <c r="A435" s="11" t="str">
        <f t="shared" si="12"/>
        <v>NSH</v>
      </c>
      <c r="B435" s="67" t="s">
        <v>219</v>
      </c>
      <c r="C435" s="11" t="str">
        <f>VLOOKUP($B435, Paste!$A$3:$H$933, 6, FALSE)</f>
        <v>RW</v>
      </c>
      <c r="D435" s="11" t="s">
        <v>941</v>
      </c>
      <c r="E435" s="11">
        <v>1</v>
      </c>
      <c r="F435" s="11" t="str">
        <f>VLOOKUP($B435, Paste!$A$3:$H$933, 8, FALSE)</f>
        <v>NSH</v>
      </c>
      <c r="G435" s="71">
        <f>VLOOKUP($B435, Paste!$A$3:$H$933, 2, FALSE)</f>
        <v>83</v>
      </c>
      <c r="H435" s="71">
        <f>VLOOKUP($B435, Paste!$A$3:$H$933, 3, FALSE)</f>
        <v>20.75</v>
      </c>
      <c r="I435" s="71">
        <f t="shared" si="13"/>
        <v>25.63420416666667</v>
      </c>
      <c r="J435" s="71">
        <f>VLOOKUP($B435, Paste!$A$3:$H$933, 4, FALSE)</f>
        <v>46.38420416666667</v>
      </c>
      <c r="K435" s="11">
        <f>VLOOKUP($B435, Paste!$AB$3:$AE$1033, 4, FALSE)</f>
        <v>166</v>
      </c>
      <c r="L435" s="11">
        <f>IF(ISERROR(VLOOKUP(B435, Paste!$N$3:$N$250, 1, FALSE)), "", VLOOKUP(B435, Paste!$N$3:$O$250, 2, FALSE))</f>
        <v>60</v>
      </c>
      <c r="M435" s="27">
        <f>VLOOKUP($B435, Paste!$W$3:$Z$10064, IF($H$4="Cap Hit",3, IF($H$4="AAV", 4, 2)), FALSE)</f>
        <v>5.5</v>
      </c>
      <c r="N435" s="11" t="str">
        <f>IF(ISERROR(VLOOKUP(B435, Paste!$Q$3:$Q$245, 1, FALSE)), "", VLOOKUP(B435, Paste!$Q$3:$R$245, 2, FALSE))</f>
        <v/>
      </c>
      <c r="O435" s="18" t="str">
        <f>IF(VLOOKUP(B435, 'Points&amp;Potential'!$B$7:$O$1835, 14, FALSE)=0, "", VLOOKUP(B435, 'Points&amp;Potential'!$B$7:$O$1835, 14, FALSE))</f>
        <v/>
      </c>
      <c r="P435" s="7" t="str">
        <f>IF(ISERROR(VLOOKUP(B435, Paste!$T$3:$T$1045, 1, FALSE)), "", VLOOKUP(B435, Paste!$T$3:$U$1045, 2, FALSE))</f>
        <v/>
      </c>
    </row>
    <row r="436" spans="1:16">
      <c r="A436" s="11" t="str">
        <f t="shared" si="12"/>
        <v>NSH</v>
      </c>
      <c r="B436" s="67" t="s">
        <v>263</v>
      </c>
      <c r="C436" s="11" t="str">
        <f>VLOOKUP($B436, Paste!$A$3:$H$933, 6, FALSE)</f>
        <v>RW</v>
      </c>
      <c r="D436" s="11" t="s">
        <v>942</v>
      </c>
      <c r="E436" s="11">
        <v>2</v>
      </c>
      <c r="F436" s="11" t="str">
        <f>VLOOKUP($B436, Paste!$A$3:$H$933, 8, FALSE)</f>
        <v>NSH</v>
      </c>
      <c r="G436" s="71">
        <f>VLOOKUP($B436, Paste!$A$3:$H$933, 2, FALSE)</f>
        <v>74</v>
      </c>
      <c r="H436" s="71">
        <f>VLOOKUP($B436, Paste!$A$3:$H$933, 3, FALSE)</f>
        <v>18.5</v>
      </c>
      <c r="I436" s="71">
        <f t="shared" si="13"/>
        <v>21.729174999999998</v>
      </c>
      <c r="J436" s="71">
        <f>VLOOKUP($B436, Paste!$A$3:$H$933, 4, FALSE)</f>
        <v>40.229174999999998</v>
      </c>
      <c r="K436" s="11">
        <f>VLOOKUP($B436, Paste!$AB$3:$AE$1033, 4, FALSE)</f>
        <v>163</v>
      </c>
      <c r="L436" s="11" t="str">
        <f>IF(ISERROR(VLOOKUP(B436, Paste!$N$3:$N$250, 1, FALSE)), "", VLOOKUP(B436, Paste!$N$3:$O$250, 2, FALSE))</f>
        <v/>
      </c>
      <c r="M436" s="27">
        <f>VLOOKUP($B436, Paste!$W$3:$Z$10064, IF($H$4="Cap Hit",3, IF($H$4="AAV", 4, 2)), FALSE)</f>
        <v>5.5</v>
      </c>
      <c r="N436" s="11"/>
      <c r="O436" s="18" t="str">
        <f>IF(VLOOKUP(B436, 'Points&amp;Potential'!$B$7:$O$1835, 14, FALSE)=0, "", VLOOKUP(B436, 'Points&amp;Potential'!$B$7:$O$1835, 14, FALSE))</f>
        <v/>
      </c>
      <c r="P436" s="7" t="str">
        <f>IF(ISERROR(VLOOKUP(B436, Paste!$T$3:$T$1045, 1, FALSE)), "", VLOOKUP(B436, Paste!$T$3:$U$1045, 2, FALSE))</f>
        <v/>
      </c>
    </row>
    <row r="437" spans="1:16">
      <c r="A437" s="11" t="str">
        <f t="shared" si="12"/>
        <v>NSH</v>
      </c>
      <c r="B437" s="67" t="s">
        <v>307</v>
      </c>
      <c r="C437" s="11" t="str">
        <f>VLOOKUP($B437, Paste!$A$3:$H$933, 6, FALSE)</f>
        <v>RD</v>
      </c>
      <c r="D437" s="11" t="s">
        <v>941</v>
      </c>
      <c r="E437" s="11">
        <v>2</v>
      </c>
      <c r="F437" s="11" t="str">
        <f>VLOOKUP($B437, Paste!$A$3:$H$933, 8, FALSE)</f>
        <v>NSH</v>
      </c>
      <c r="G437" s="71">
        <f>VLOOKUP($B437, Paste!$A$3:$H$933, 2, FALSE)</f>
        <v>60</v>
      </c>
      <c r="H437" s="71">
        <f>VLOOKUP($B437, Paste!$A$3:$H$933, 3, FALSE)</f>
        <v>3.0138888888888893</v>
      </c>
      <c r="I437" s="71">
        <f t="shared" si="13"/>
        <v>32.643702777777776</v>
      </c>
      <c r="J437" s="71">
        <f>VLOOKUP($B437, Paste!$A$3:$H$933, 4, FALSE)</f>
        <v>35.657591666666661</v>
      </c>
      <c r="K437" s="11">
        <f>VLOOKUP($B437, Paste!$AB$3:$AE$1033, 4, FALSE)</f>
        <v>72</v>
      </c>
      <c r="L437" s="11">
        <f>IF(ISERROR(VLOOKUP(B437, Paste!$N$3:$N$250, 1, FALSE)), "", VLOOKUP(B437, Paste!$N$3:$O$250, 2, FALSE))</f>
        <v>45</v>
      </c>
      <c r="M437" s="27">
        <f>VLOOKUP($B437, Paste!$W$3:$Z$10064, IF($H$4="Cap Hit",3, IF($H$4="AAV", 4, 2)), FALSE)</f>
        <v>0.92500000000000004</v>
      </c>
      <c r="N437" s="11" t="str">
        <f>IF(ISERROR(VLOOKUP(B437, Paste!$Q$3:$Q$245, 1, FALSE)), "", VLOOKUP(B437, Paste!$Q$3:$R$245, 2, FALSE))</f>
        <v/>
      </c>
      <c r="O437" s="18" t="str">
        <f>IF(VLOOKUP(B437, 'Points&amp;Potential'!$B$7:$O$1835, 14, FALSE)=0, "", VLOOKUP(B437, 'Points&amp;Potential'!$B$7:$O$1835, 14, FALSE))</f>
        <v/>
      </c>
      <c r="P437" s="7" t="str">
        <f>IF(ISERROR(VLOOKUP(B437, Paste!$T$3:$T$1045, 1, FALSE)), "", VLOOKUP(B437, Paste!$T$3:$U$1045, 2, FALSE))</f>
        <v>Y</v>
      </c>
    </row>
    <row r="438" spans="1:16">
      <c r="A438" s="11" t="str">
        <f t="shared" si="12"/>
        <v>NSH</v>
      </c>
      <c r="B438" s="67" t="s">
        <v>309</v>
      </c>
      <c r="C438" s="11" t="str">
        <f>VLOOKUP($B438, Paste!$A$3:$H$933, 6, FALSE)</f>
        <v>C</v>
      </c>
      <c r="D438" s="11" t="s">
        <v>941</v>
      </c>
      <c r="E438" s="11">
        <v>2</v>
      </c>
      <c r="F438" s="11" t="str">
        <f>VLOOKUP($B438, Paste!$A$3:$H$933, 8, FALSE)</f>
        <v>NSH</v>
      </c>
      <c r="G438" s="71">
        <f>VLOOKUP($B438, Paste!$A$3:$H$933, 2, FALSE)</f>
        <v>74</v>
      </c>
      <c r="H438" s="71">
        <f>VLOOKUP($B438, Paste!$A$3:$H$933, 3, FALSE)</f>
        <v>18.5</v>
      </c>
      <c r="I438" s="71">
        <f t="shared" si="13"/>
        <v>17.0490275152439</v>
      </c>
      <c r="J438" s="71">
        <f>VLOOKUP($B438, Paste!$A$3:$H$933, 4, FALSE)</f>
        <v>35.5490275152439</v>
      </c>
      <c r="K438" s="11">
        <f>VLOOKUP($B438, Paste!$AB$3:$AE$1033, 4, FALSE)</f>
        <v>133</v>
      </c>
      <c r="L438" s="11">
        <f>IF(ISERROR(VLOOKUP(B438, Paste!$N$3:$N$250, 1, FALSE)), "", VLOOKUP(B438, Paste!$N$3:$O$250, 2, FALSE))</f>
        <v>55</v>
      </c>
      <c r="M438" s="27" t="e">
        <f>VLOOKUP($B438, Paste!$W$3:$Z$10064, IF($H$4="Cap Hit",3, IF($H$4="AAV", 4, 2)), FALSE)</f>
        <v>#N/A</v>
      </c>
      <c r="N438" s="11" t="str">
        <f>IF(ISERROR(VLOOKUP(B438, Paste!$Q$3:$Q$245, 1, FALSE)), "", VLOOKUP(B438, Paste!$Q$3:$R$245, 2, FALSE))</f>
        <v/>
      </c>
      <c r="O438" s="18" t="str">
        <f>IF(VLOOKUP(B438, 'Points&amp;Potential'!$B$7:$O$1835, 14, FALSE)=0, "", VLOOKUP(B438, 'Points&amp;Potential'!$B$7:$O$1835, 14, FALSE))</f>
        <v/>
      </c>
      <c r="P438" s="7" t="str">
        <f>IF(ISERROR(VLOOKUP(B438, Paste!$T$3:$T$1045, 1, FALSE)), "", VLOOKUP(B438, Paste!$T$3:$U$1045, 2, FALSE))</f>
        <v>Y</v>
      </c>
    </row>
    <row r="439" spans="1:16">
      <c r="A439" s="11" t="str">
        <f t="shared" si="12"/>
        <v>NSH</v>
      </c>
      <c r="B439" s="67" t="s">
        <v>318</v>
      </c>
      <c r="C439" s="11" t="str">
        <f>VLOOKUP($B439, Paste!$A$3:$H$933, 6, FALSE)</f>
        <v>C</v>
      </c>
      <c r="D439" s="11" t="s">
        <v>941</v>
      </c>
      <c r="E439" s="11">
        <v>2</v>
      </c>
      <c r="F439" s="11" t="str">
        <f>VLOOKUP($B439, Paste!$A$3:$H$933, 8, FALSE)</f>
        <v>NSH</v>
      </c>
      <c r="G439" s="71">
        <f>VLOOKUP($B439, Paste!$A$3:$H$933, 2, FALSE)</f>
        <v>74</v>
      </c>
      <c r="H439" s="71">
        <f>VLOOKUP($B439, Paste!$A$3:$H$933, 3, FALSE)</f>
        <v>18.5</v>
      </c>
      <c r="I439" s="71">
        <f t="shared" si="13"/>
        <v>16.346831250000001</v>
      </c>
      <c r="J439" s="71">
        <f>VLOOKUP($B439, Paste!$A$3:$H$933, 4, FALSE)</f>
        <v>34.846831250000001</v>
      </c>
      <c r="K439" s="11">
        <f>VLOOKUP($B439, Paste!$AB$3:$AE$1033, 4, FALSE)</f>
        <v>126</v>
      </c>
      <c r="L439" s="11">
        <f>IF(ISERROR(VLOOKUP(B439, Paste!$N$3:$N$250, 1, FALSE)), "", VLOOKUP(B439, Paste!$N$3:$O$250, 2, FALSE))</f>
        <v>55</v>
      </c>
      <c r="M439" s="27">
        <f>VLOOKUP($B439, Paste!$W$3:$Z$10064, IF($H$4="Cap Hit",3, IF($H$4="AAV", 4, 2)), FALSE)</f>
        <v>0.95</v>
      </c>
      <c r="N439" s="11" t="str">
        <f>IF(ISERROR(VLOOKUP(B439, Paste!$Q$3:$Q$245, 1, FALSE)), "", VLOOKUP(B439, Paste!$Q$3:$R$245, 2, FALSE))</f>
        <v/>
      </c>
      <c r="O439" s="18" t="str">
        <f>IF(VLOOKUP(B439, 'Points&amp;Potential'!$B$7:$O$1835, 14, FALSE)=0, "", VLOOKUP(B439, 'Points&amp;Potential'!$B$7:$O$1835, 14, FALSE))</f>
        <v/>
      </c>
      <c r="P439" s="7" t="str">
        <f>IF(ISERROR(VLOOKUP(B439, Paste!$T$3:$T$1045, 1, FALSE)), "", VLOOKUP(B439, Paste!$T$3:$U$1045, 2, FALSE))</f>
        <v/>
      </c>
    </row>
    <row r="440" spans="1:16">
      <c r="A440" s="11" t="str">
        <f t="shared" si="12"/>
        <v>NSH</v>
      </c>
      <c r="B440" s="67" t="s">
        <v>396</v>
      </c>
      <c r="C440" s="11" t="str">
        <f>VLOOKUP($B440, Paste!$A$3:$H$933, 6, FALSE)</f>
        <v>LD</v>
      </c>
      <c r="D440" s="11" t="s">
        <v>942</v>
      </c>
      <c r="E440" s="11"/>
      <c r="F440" s="11" t="str">
        <f>VLOOKUP($B440, Paste!$A$3:$H$933, 8, FALSE)</f>
        <v>NSH</v>
      </c>
      <c r="G440" s="71">
        <f>VLOOKUP($B440, Paste!$A$3:$H$933, 2, FALSE)</f>
        <v>83.333333333333329</v>
      </c>
      <c r="H440" s="71">
        <f>VLOOKUP($B440, Paste!$A$3:$H$933, 3, FALSE)</f>
        <v>7.6054855081785977</v>
      </c>
      <c r="I440" s="71">
        <f t="shared" si="13"/>
        <v>20.941167095988071</v>
      </c>
      <c r="J440" s="71">
        <f>VLOOKUP($B440, Paste!$A$3:$H$933, 4, FALSE)</f>
        <v>28.54665260416667</v>
      </c>
      <c r="K440" s="11">
        <f>VLOOKUP($B440, Paste!$AB$3:$AE$1033, 4, FALSE)</f>
        <v>133</v>
      </c>
      <c r="L440" s="11" t="str">
        <f>IF(ISERROR(VLOOKUP(B440, Paste!$N$3:$N$250, 1, FALSE)), "", VLOOKUP(B440, Paste!$N$3:$O$250, 2, FALSE))</f>
        <v/>
      </c>
      <c r="M440" s="27">
        <f>VLOOKUP($B440, Paste!$W$3:$Z$10064, IF($H$4="Cap Hit",3, IF($H$4="AAV", 4, 2)), FALSE)</f>
        <v>7</v>
      </c>
      <c r="N440" s="11" t="str">
        <f>IF(ISERROR(VLOOKUP(B440, Paste!$Q$3:$Q$245, 1, FALSE)), "", VLOOKUP(B440, Paste!$Q$3:$R$245, 2, FALSE))</f>
        <v/>
      </c>
      <c r="O440" s="18" t="str">
        <f>IF(VLOOKUP(B440, 'Points&amp;Potential'!$B$7:$O$1835, 14, FALSE)=0, "", VLOOKUP(B440, 'Points&amp;Potential'!$B$7:$O$1835, 14, FALSE))</f>
        <v/>
      </c>
      <c r="P440" s="7" t="str">
        <f>IF(ISERROR(VLOOKUP(B440, Paste!$T$3:$T$1045, 1, FALSE)), "", VLOOKUP(B440, Paste!$T$3:$U$1045, 2, FALSE))</f>
        <v/>
      </c>
    </row>
    <row r="441" spans="1:16">
      <c r="A441" s="11" t="str">
        <f t="shared" si="12"/>
        <v>NSH</v>
      </c>
      <c r="B441" s="10" t="s">
        <v>404</v>
      </c>
      <c r="C441" s="11" t="str">
        <f>VLOOKUP($B441, Paste!$A$3:$H$933, 6, FALSE)</f>
        <v>C</v>
      </c>
      <c r="D441" s="11" t="s">
        <v>941</v>
      </c>
      <c r="E441" s="11"/>
      <c r="F441" s="11" t="str">
        <f>VLOOKUP($B441, Paste!$A$3:$H$933, 8, FALSE)</f>
        <v>NSH</v>
      </c>
      <c r="G441" s="71">
        <f>VLOOKUP($B441, Paste!$A$3:$H$933, 2, FALSE)</f>
        <v>83</v>
      </c>
      <c r="H441" s="71">
        <f>VLOOKUP($B441, Paste!$A$3:$H$933, 3, FALSE)</f>
        <v>10.790000000000001</v>
      </c>
      <c r="I441" s="71">
        <f t="shared" si="13"/>
        <v>16.937383472222223</v>
      </c>
      <c r="J441" s="71">
        <f>VLOOKUP($B441, Paste!$A$3:$H$933, 4, FALSE)</f>
        <v>27.727383472222225</v>
      </c>
      <c r="K441" s="11">
        <f>VLOOKUP($B441, Paste!$AB$3:$AE$1033, 4, FALSE)</f>
        <v>116</v>
      </c>
      <c r="L441" s="11" t="str">
        <f>IF(ISERROR(VLOOKUP(B441, Paste!$N$3:$N$250, 1, FALSE)), "", VLOOKUP(B441, Paste!$N$3:$O$250, 2, FALSE))</f>
        <v/>
      </c>
      <c r="M441" s="27">
        <f>VLOOKUP($B441, Paste!$W$3:$Z$10064, IF($H$4="Cap Hit",3, IF($H$4="AAV", 4, 2)), FALSE)</f>
        <v>4.5</v>
      </c>
      <c r="N441" s="11" t="str">
        <f>IF(ISERROR(VLOOKUP(B441, Paste!$Q$3:$Q$245, 1, FALSE)), "", VLOOKUP(B441, Paste!$Q$3:$R$245, 2, FALSE))</f>
        <v/>
      </c>
      <c r="O441" s="18" t="str">
        <f>IF(VLOOKUP(B441, 'Points&amp;Potential'!$B$7:$O$1835, 14, FALSE)=0, "", VLOOKUP(B441, 'Points&amp;Potential'!$B$7:$O$1835, 14, FALSE))</f>
        <v/>
      </c>
      <c r="P441" s="7" t="str">
        <f>IF(ISERROR(VLOOKUP(B441, Paste!$T$3:$T$1045, 1, FALSE)), "", VLOOKUP(B441, Paste!$T$3:$U$1045, 2, FALSE))</f>
        <v/>
      </c>
    </row>
    <row r="442" spans="1:16">
      <c r="A442" s="11" t="str">
        <f t="shared" si="12"/>
        <v>NSH</v>
      </c>
      <c r="B442" s="67" t="s">
        <v>418</v>
      </c>
      <c r="C442" s="11" t="str">
        <f>VLOOKUP($B442, Paste!$A$3:$H$933, 6, FALSE)</f>
        <v>LW</v>
      </c>
      <c r="D442" s="11" t="s">
        <v>941</v>
      </c>
      <c r="E442" s="11"/>
      <c r="F442" s="11" t="str">
        <f>VLOOKUP($B442, Paste!$A$3:$H$933, 8, FALSE)</f>
        <v>NSH</v>
      </c>
      <c r="G442" s="71">
        <f>VLOOKUP($B442, Paste!$A$3:$H$933, 2, FALSE)</f>
        <v>73.333333333333329</v>
      </c>
      <c r="H442" s="71">
        <f>VLOOKUP($B442, Paste!$A$3:$H$933, 3, FALSE)</f>
        <v>15.086868929292038</v>
      </c>
      <c r="I442" s="71">
        <f t="shared" si="13"/>
        <v>11.535009218856104</v>
      </c>
      <c r="J442" s="71">
        <f>VLOOKUP($B442, Paste!$A$3:$H$933, 4, FALSE)</f>
        <v>26.621878148148141</v>
      </c>
      <c r="K442" s="11">
        <f>VLOOKUP($B442, Paste!$AB$3:$AE$1033, 4, FALSE)</f>
        <v>154</v>
      </c>
      <c r="L442" s="11" t="str">
        <f>IF(ISERROR(VLOOKUP(B442, Paste!$N$3:$N$250, 1, FALSE)), "", VLOOKUP(B442, Paste!$N$3:$O$250, 2, FALSE))</f>
        <v/>
      </c>
      <c r="M442" s="27">
        <f>VLOOKUP($B442, Paste!$W$3:$Z$10064, IF($H$4="Cap Hit",3, IF($H$4="AAV", 4, 2)), FALSE)</f>
        <v>4</v>
      </c>
      <c r="N442" s="11" t="str">
        <f>IF(ISERROR(VLOOKUP(B442, Paste!$Q$3:$Q$245, 1, FALSE)), "", VLOOKUP(B442, Paste!$Q$3:$R$245, 2, FALSE))</f>
        <v/>
      </c>
      <c r="O442" s="18" t="str">
        <f>IF(VLOOKUP(B442, 'Points&amp;Potential'!$B$7:$O$1835, 14, FALSE)=0, "", VLOOKUP(B442, 'Points&amp;Potential'!$B$7:$O$1835, 14, FALSE))</f>
        <v/>
      </c>
      <c r="P442" s="7" t="str">
        <f>IF(ISERROR(VLOOKUP(B442, Paste!$T$3:$T$1045, 1, FALSE)), "", VLOOKUP(B442, Paste!$T$3:$U$1045, 2, FALSE))</f>
        <v/>
      </c>
    </row>
    <row r="443" spans="1:16">
      <c r="A443" s="11" t="str">
        <f t="shared" si="12"/>
        <v>NSH</v>
      </c>
      <c r="B443" s="67" t="s">
        <v>439</v>
      </c>
      <c r="C443" s="11" t="str">
        <f>VLOOKUP($B443, Paste!$A$3:$H$933, 6, FALSE)</f>
        <v>LW</v>
      </c>
      <c r="D443" s="11" t="s">
        <v>941</v>
      </c>
      <c r="E443" s="11"/>
      <c r="F443" s="11" t="str">
        <f>VLOOKUP($B443, Paste!$A$3:$H$933, 8, FALSE)</f>
        <v>NSH</v>
      </c>
      <c r="G443" s="71">
        <f>VLOOKUP($B443, Paste!$A$3:$H$933, 2, FALSE)</f>
        <v>78</v>
      </c>
      <c r="H443" s="71">
        <f>VLOOKUP($B443, Paste!$A$3:$H$933, 3, FALSE)</f>
        <v>13.00988111235408</v>
      </c>
      <c r="I443" s="71">
        <f t="shared" si="13"/>
        <v>11.711731387645923</v>
      </c>
      <c r="J443" s="71">
        <f>VLOOKUP($B443, Paste!$A$3:$H$933, 4, FALSE)</f>
        <v>24.721612500000003</v>
      </c>
      <c r="K443" s="11">
        <f>VLOOKUP($B443, Paste!$AB$3:$AE$1033, 4, FALSE)</f>
        <v>94</v>
      </c>
      <c r="L443" s="11" t="str">
        <f>IF(ISERROR(VLOOKUP(B443, Paste!$N$3:$N$250, 1, FALSE)), "", VLOOKUP(B443, Paste!$N$3:$O$250, 2, FALSE))</f>
        <v/>
      </c>
      <c r="M443" s="27">
        <f>VLOOKUP($B443, Paste!$W$3:$Z$10064, IF($H$4="Cap Hit",3, IF($H$4="AAV", 4, 2)), FALSE)</f>
        <v>3.5</v>
      </c>
      <c r="N443" s="11" t="str">
        <f>IF(ISERROR(VLOOKUP(B443, Paste!$Q$3:$Q$245, 1, FALSE)), "", VLOOKUP(B443, Paste!$Q$3:$R$245, 2, FALSE))</f>
        <v/>
      </c>
      <c r="O443" s="18" t="str">
        <f>IF(VLOOKUP(B443, 'Points&amp;Potential'!$B$7:$O$1835, 14, FALSE)=0, "", VLOOKUP(B443, 'Points&amp;Potential'!$B$7:$O$1835, 14, FALSE))</f>
        <v/>
      </c>
      <c r="P443" s="7" t="str">
        <f>IF(ISERROR(VLOOKUP(B443, Paste!$T$3:$T$1045, 1, FALSE)), "", VLOOKUP(B443, Paste!$T$3:$U$1045, 2, FALSE))</f>
        <v/>
      </c>
    </row>
    <row r="444" spans="1:16">
      <c r="A444" s="11" t="str">
        <f t="shared" si="12"/>
        <v>NSH</v>
      </c>
      <c r="B444" s="67" t="s">
        <v>526</v>
      </c>
      <c r="C444" s="11" t="str">
        <f>VLOOKUP($B444, Paste!$A$3:$H$933, 6, FALSE)</f>
        <v>LW</v>
      </c>
      <c r="D444" s="11" t="s">
        <v>941</v>
      </c>
      <c r="E444" s="11"/>
      <c r="F444" s="11" t="str">
        <f>VLOOKUP($B444, Paste!$A$3:$H$933, 8, FALSE)</f>
        <v>NSH</v>
      </c>
      <c r="G444" s="71">
        <f>VLOOKUP($B444, Paste!$A$3:$H$933, 2, FALSE)</f>
        <v>65.333333333333343</v>
      </c>
      <c r="H444" s="71">
        <f>VLOOKUP($B444, Paste!$A$3:$H$933, 3, FALSE)</f>
        <v>8.4288230243912654</v>
      </c>
      <c r="I444" s="71">
        <f t="shared" si="13"/>
        <v>10.078551836719848</v>
      </c>
      <c r="J444" s="71">
        <f>VLOOKUP($B444, Paste!$A$3:$H$933, 4, FALSE)</f>
        <v>18.507374861111114</v>
      </c>
      <c r="K444" s="11">
        <f>VLOOKUP($B444, Paste!$AB$3:$AE$1033, 4, FALSE)</f>
        <v>72</v>
      </c>
      <c r="L444" s="11" t="str">
        <f>IF(ISERROR(VLOOKUP(B444, Paste!$N$3:$N$250, 1, FALSE)), "", VLOOKUP(B444, Paste!$N$3:$O$250, 2, FALSE))</f>
        <v/>
      </c>
      <c r="M444" s="27">
        <f>VLOOKUP($B444, Paste!$W$3:$Z$10064, IF($H$4="Cap Hit",3, IF($H$4="AAV", 4, 2)), FALSE)</f>
        <v>3</v>
      </c>
      <c r="N444" s="11" t="str">
        <f>IF(ISERROR(VLOOKUP(B444, Paste!$Q$3:$Q$245, 1, FALSE)), "", VLOOKUP(B444, Paste!$Q$3:$R$245, 2, FALSE))</f>
        <v/>
      </c>
      <c r="O444" s="18" t="str">
        <f>IF(VLOOKUP(B444, 'Points&amp;Potential'!$B$7:$O$1835, 14, FALSE)=0, "", VLOOKUP(B444, 'Points&amp;Potential'!$B$7:$O$1835, 14, FALSE))</f>
        <v/>
      </c>
      <c r="P444" s="7" t="str">
        <f>IF(ISERROR(VLOOKUP(B444, Paste!$T$3:$T$1045, 1, FALSE)), "", VLOOKUP(B444, Paste!$T$3:$U$1045, 2, FALSE))</f>
        <v/>
      </c>
    </row>
    <row r="445" spans="1:16">
      <c r="A445" s="11" t="str">
        <f t="shared" si="12"/>
        <v>NSH</v>
      </c>
      <c r="B445" s="67" t="s">
        <v>549</v>
      </c>
      <c r="C445" s="11" t="str">
        <f>VLOOKUP($B445, Paste!$A$3:$H$933, 6, FALSE)</f>
        <v>RD</v>
      </c>
      <c r="D445" s="11" t="s">
        <v>942</v>
      </c>
      <c r="E445" s="11"/>
      <c r="F445" s="11" t="str">
        <f>VLOOKUP($B445, Paste!$A$3:$H$933, 8, FALSE)</f>
        <v>NSH</v>
      </c>
      <c r="G445" s="71">
        <f>VLOOKUP($B445, Paste!$A$3:$H$933, 2, FALSE)</f>
        <v>78.666666666666671</v>
      </c>
      <c r="H445" s="71">
        <f>VLOOKUP($B445, Paste!$A$3:$H$933, 3, FALSE)</f>
        <v>3.9586188461483731</v>
      </c>
      <c r="I445" s="71">
        <f t="shared" si="13"/>
        <v>13.297546005703484</v>
      </c>
      <c r="J445" s="71">
        <f>VLOOKUP($B445, Paste!$A$3:$H$933, 4, FALSE)</f>
        <v>17.256164851851857</v>
      </c>
      <c r="K445" s="11">
        <f>VLOOKUP($B445, Paste!$AB$3:$AE$1033, 4, FALSE)</f>
        <v>87</v>
      </c>
      <c r="L445" s="11" t="str">
        <f>IF(ISERROR(VLOOKUP(B445, Paste!$N$3:$N$250, 1, FALSE)), "", VLOOKUP(B445, Paste!$N$3:$O$250, 2, FALSE))</f>
        <v/>
      </c>
      <c r="M445" s="27">
        <f>VLOOKUP($B445, Paste!$W$3:$Z$10064, IF($H$4="Cap Hit",3, IF($H$4="AAV", 4, 2)), FALSE)</f>
        <v>2.75</v>
      </c>
      <c r="N445" s="11" t="str">
        <f>IF(ISERROR(VLOOKUP(B445, Paste!$Q$3:$Q$245, 1, FALSE)), "", VLOOKUP(B445, Paste!$Q$3:$R$245, 2, FALSE))</f>
        <v/>
      </c>
      <c r="O445" s="18" t="str">
        <f>IF(VLOOKUP(B445, 'Points&amp;Potential'!$B$7:$O$1835, 14, FALSE)=0, "", VLOOKUP(B445, 'Points&amp;Potential'!$B$7:$O$1835, 14, FALSE))</f>
        <v/>
      </c>
      <c r="P445" s="7" t="str">
        <f>IF(ISERROR(VLOOKUP(B445, Paste!$T$3:$T$1045, 1, FALSE)), "", VLOOKUP(B445, Paste!$T$3:$U$1045, 2, FALSE))</f>
        <v/>
      </c>
    </row>
    <row r="446" spans="1:16">
      <c r="A446" s="11" t="str">
        <f t="shared" si="12"/>
        <v>NSH</v>
      </c>
      <c r="B446" s="67" t="s">
        <v>571</v>
      </c>
      <c r="C446" s="11" t="str">
        <f>VLOOKUP($B446, Paste!$A$3:$H$933, 6, FALSE)</f>
        <v>LW</v>
      </c>
      <c r="D446" s="11" t="s">
        <v>942</v>
      </c>
      <c r="E446" s="11"/>
      <c r="F446" s="11" t="str">
        <f>VLOOKUP($B446, Paste!$A$3:$H$933, 8, FALSE)</f>
        <v>NSH</v>
      </c>
      <c r="G446" s="71">
        <f>VLOOKUP($B446, Paste!$A$3:$H$933, 2, FALSE)</f>
        <v>80</v>
      </c>
      <c r="H446" s="71">
        <f>VLOOKUP($B446, Paste!$A$3:$H$933, 3, FALSE)</f>
        <v>7.8926932169485378</v>
      </c>
      <c r="I446" s="71">
        <f t="shared" si="13"/>
        <v>8.1480567830514623</v>
      </c>
      <c r="J446" s="71">
        <f>VLOOKUP($B446, Paste!$A$3:$H$933, 4, FALSE)</f>
        <v>16.040749999999999</v>
      </c>
      <c r="K446" s="11">
        <f>VLOOKUP($B446, Paste!$AB$3:$AE$1033, 4, FALSE)</f>
        <v>72</v>
      </c>
      <c r="L446" s="11" t="str">
        <f>IF(ISERROR(VLOOKUP(B446, Paste!$N$3:$N$250, 1, FALSE)), "", VLOOKUP(B446, Paste!$N$3:$O$250, 2, FALSE))</f>
        <v/>
      </c>
      <c r="M446" s="27">
        <f>VLOOKUP($B446, Paste!$W$3:$Z$10064, IF($H$4="Cap Hit",3, IF($H$4="AAV", 4, 2)), FALSE)</f>
        <v>0.88666599999999995</v>
      </c>
      <c r="N446" s="11" t="str">
        <f>IF(ISERROR(VLOOKUP(B446, Paste!$Q$3:$Q$245, 1, FALSE)), "", VLOOKUP(B446, Paste!$Q$3:$R$245, 2, FALSE))</f>
        <v/>
      </c>
      <c r="O446" s="18" t="str">
        <f>IF(VLOOKUP(B446, 'Points&amp;Potential'!$B$7:$O$1835, 14, FALSE)=0, "", VLOOKUP(B446, 'Points&amp;Potential'!$B$7:$O$1835, 14, FALSE))</f>
        <v/>
      </c>
      <c r="P446" s="7" t="str">
        <f>IF(ISERROR(VLOOKUP(B446, Paste!$T$3:$T$1045, 1, FALSE)), "", VLOOKUP(B446, Paste!$T$3:$U$1045, 2, FALSE))</f>
        <v/>
      </c>
    </row>
    <row r="447" spans="1:16">
      <c r="A447" s="11" t="str">
        <f t="shared" si="12"/>
        <v>NSH</v>
      </c>
      <c r="B447" s="67" t="s">
        <v>596</v>
      </c>
      <c r="C447" s="11" t="str">
        <f>VLOOKUP($B447, Paste!$A$3:$H$933, 6, FALSE)</f>
        <v>LD</v>
      </c>
      <c r="D447" s="11" t="s">
        <v>942</v>
      </c>
      <c r="E447" s="11"/>
      <c r="F447" s="11" t="str">
        <f>VLOOKUP($B447, Paste!$A$3:$H$933, 8, FALSE)</f>
        <v>NSH</v>
      </c>
      <c r="G447" s="71">
        <f>VLOOKUP($B447, Paste!$A$3:$H$933, 2, FALSE)</f>
        <v>69.666666666666671</v>
      </c>
      <c r="H447" s="71">
        <f>VLOOKUP($B447, Paste!$A$3:$H$933, 3, FALSE)</f>
        <v>3.4315122965545792</v>
      </c>
      <c r="I447" s="71">
        <f t="shared" si="13"/>
        <v>11.574776721963943</v>
      </c>
      <c r="J447" s="71">
        <f>VLOOKUP($B447, Paste!$A$3:$H$933, 4, FALSE)</f>
        <v>15.006289018518522</v>
      </c>
      <c r="K447" s="11">
        <f>VLOOKUP($B447, Paste!$AB$3:$AE$1033, 4, FALSE)</f>
        <v>70</v>
      </c>
      <c r="L447" s="11" t="str">
        <f>IF(ISERROR(VLOOKUP(B447, Paste!$N$3:$N$250, 1, FALSE)), "", VLOOKUP(B447, Paste!$N$3:$O$250, 2, FALSE))</f>
        <v/>
      </c>
      <c r="M447" s="27">
        <f>VLOOKUP($B447, Paste!$W$3:$Z$10064, IF($H$4="Cap Hit",3, IF($H$4="AAV", 4, 2)), FALSE)</f>
        <v>5.5</v>
      </c>
      <c r="N447" s="11" t="str">
        <f>IF(ISERROR(VLOOKUP(B447, Paste!$Q$3:$Q$245, 1, FALSE)), "", VLOOKUP(B447, Paste!$Q$3:$R$245, 2, FALSE))</f>
        <v>Y</v>
      </c>
      <c r="O447" s="18" t="str">
        <f>IF(VLOOKUP(B447, 'Points&amp;Potential'!$B$7:$O$1835, 14, FALSE)=0, "", VLOOKUP(B447, 'Points&amp;Potential'!$B$7:$O$1835, 14, FALSE))</f>
        <v/>
      </c>
      <c r="P447" s="7" t="str">
        <f>IF(ISERROR(VLOOKUP(B447, Paste!$T$3:$T$1045, 1, FALSE)), "", VLOOKUP(B447, Paste!$T$3:$U$1045, 2, FALSE))</f>
        <v/>
      </c>
    </row>
    <row r="448" spans="1:16">
      <c r="A448" s="11" t="str">
        <f t="shared" si="12"/>
        <v>NSH</v>
      </c>
      <c r="B448" s="67" t="s">
        <v>608</v>
      </c>
      <c r="C448" s="11" t="str">
        <f>VLOOKUP($B448, Paste!$A$3:$H$933, 6, FALSE)</f>
        <v>LD</v>
      </c>
      <c r="D448" s="11" t="s">
        <v>941</v>
      </c>
      <c r="E448" s="11"/>
      <c r="F448" s="11" t="str">
        <f>VLOOKUP($B448, Paste!$A$3:$H$933, 8, FALSE)</f>
        <v>NSH</v>
      </c>
      <c r="G448" s="71">
        <f>VLOOKUP($B448, Paste!$A$3:$H$933, 2, FALSE)</f>
        <v>62</v>
      </c>
      <c r="H448" s="71">
        <f>VLOOKUP($B448, Paste!$A$3:$H$933, 3, FALSE)</f>
        <v>1.7380391621238231</v>
      </c>
      <c r="I448" s="71">
        <f t="shared" si="13"/>
        <v>12.363826393431729</v>
      </c>
      <c r="J448" s="71">
        <f>VLOOKUP($B448, Paste!$A$3:$H$933, 4, FALSE)</f>
        <v>14.101865555555552</v>
      </c>
      <c r="K448" s="11">
        <f>VLOOKUP($B448, Paste!$AB$3:$AE$1033, 4, FALSE)</f>
        <v>68</v>
      </c>
      <c r="L448" s="11" t="str">
        <f>IF(ISERROR(VLOOKUP(B448, Paste!$N$3:$N$250, 1, FALSE)), "", VLOOKUP(B448, Paste!$N$3:$O$250, 2, FALSE))</f>
        <v/>
      </c>
      <c r="M448" s="27">
        <f>VLOOKUP($B448, Paste!$W$3:$Z$10064, IF($H$4="Cap Hit",3, IF($H$4="AAV", 4, 2)), FALSE)</f>
        <v>0.77500000000000002</v>
      </c>
      <c r="N448" s="11" t="str">
        <f>IF(ISERROR(VLOOKUP(B448, Paste!$Q$3:$Q$245, 1, FALSE)), "", VLOOKUP(B448, Paste!$Q$3:$R$245, 2, FALSE))</f>
        <v/>
      </c>
      <c r="O448" s="18" t="str">
        <f>IF(VLOOKUP(B448, 'Points&amp;Potential'!$B$7:$O$1835, 14, FALSE)=0, "", VLOOKUP(B448, 'Points&amp;Potential'!$B$7:$O$1835, 14, FALSE))</f>
        <v/>
      </c>
      <c r="P448" s="7" t="str">
        <f>IF(ISERROR(VLOOKUP(B448, Paste!$T$3:$T$1045, 1, FALSE)), "", VLOOKUP(B448, Paste!$T$3:$U$1045, 2, FALSE))</f>
        <v/>
      </c>
    </row>
    <row r="449" spans="1:16">
      <c r="A449" s="11" t="str">
        <f t="shared" si="12"/>
        <v>NSH</v>
      </c>
      <c r="B449" s="67" t="s">
        <v>673</v>
      </c>
      <c r="C449" s="11" t="str">
        <f>VLOOKUP($B449, Paste!$A$3:$H$933, 6, FALSE)</f>
        <v>RD</v>
      </c>
      <c r="D449" s="11" t="s">
        <v>941</v>
      </c>
      <c r="E449" s="11"/>
      <c r="F449" s="11" t="str">
        <f>VLOOKUP($B449, Paste!$A$3:$H$933, 8, FALSE)</f>
        <v>NSH</v>
      </c>
      <c r="G449" s="71">
        <f>VLOOKUP($B449, Paste!$A$3:$H$933, 2, FALSE)</f>
        <v>68</v>
      </c>
      <c r="H449" s="71">
        <f>VLOOKUP($B449, Paste!$A$3:$H$933, 3, FALSE)</f>
        <v>4.0516791869200182</v>
      </c>
      <c r="I449" s="71">
        <f t="shared" si="13"/>
        <v>6.966828313079982</v>
      </c>
      <c r="J449" s="71">
        <f>VLOOKUP($B449, Paste!$A$3:$H$933, 4, FALSE)</f>
        <v>11.0185075</v>
      </c>
      <c r="K449" s="11">
        <f>VLOOKUP($B449, Paste!$AB$3:$AE$1033, 4, FALSE)</f>
        <v>61</v>
      </c>
      <c r="L449" s="11" t="str">
        <f>IF(ISERROR(VLOOKUP(B449, Paste!$N$3:$N$250, 1, FALSE)), "", VLOOKUP(B449, Paste!$N$3:$O$250, 2, FALSE))</f>
        <v/>
      </c>
      <c r="M449" s="27">
        <f>VLOOKUP($B449, Paste!$W$3:$Z$10064, IF($H$4="Cap Hit",3, IF($H$4="AAV", 4, 2)), FALSE)</f>
        <v>1.575</v>
      </c>
      <c r="N449" s="11" t="str">
        <f>IF(ISERROR(VLOOKUP(B449, Paste!$Q$3:$Q$245, 1, FALSE)), "", VLOOKUP(B449, Paste!$Q$3:$R$245, 2, FALSE))</f>
        <v/>
      </c>
      <c r="O449" s="18" t="str">
        <f>IF(VLOOKUP(B449, 'Points&amp;Potential'!$B$7:$O$1835, 14, FALSE)=0, "", VLOOKUP(B449, 'Points&amp;Potential'!$B$7:$O$1835, 14, FALSE))</f>
        <v/>
      </c>
      <c r="P449" s="7" t="str">
        <f>IF(ISERROR(VLOOKUP(B449, Paste!$T$3:$T$1045, 1, FALSE)), "", VLOOKUP(B449, Paste!$T$3:$U$1045, 2, FALSE))</f>
        <v/>
      </c>
    </row>
    <row r="450" spans="1:16">
      <c r="A450" s="11" t="str">
        <f t="shared" si="12"/>
        <v>NSH</v>
      </c>
      <c r="B450" s="67" t="s">
        <v>759</v>
      </c>
      <c r="C450" s="11" t="str">
        <f>VLOOKUP($B450, Paste!$A$3:$H$933, 6, FALSE)</f>
        <v>RW</v>
      </c>
      <c r="D450" s="11" t="s">
        <v>941</v>
      </c>
      <c r="E450" s="11"/>
      <c r="F450" s="11" t="str">
        <f>VLOOKUP($B450, Paste!$A$3:$H$933, 8, FALSE)</f>
        <v>NSH</v>
      </c>
      <c r="G450" s="71">
        <f>VLOOKUP($B450, Paste!$A$3:$H$933, 2, FALSE)</f>
        <v>35</v>
      </c>
      <c r="H450" s="71">
        <f>VLOOKUP($B450, Paste!$A$3:$H$933, 3, FALSE)</f>
        <v>3.5</v>
      </c>
      <c r="I450" s="71">
        <f t="shared" si="13"/>
        <v>3.1165190972222225</v>
      </c>
      <c r="J450" s="71">
        <f>VLOOKUP($B450, Paste!$A$3:$H$933, 4, FALSE)</f>
        <v>6.6165190972222225</v>
      </c>
      <c r="K450" s="11">
        <f>VLOOKUP($B450, Paste!$AB$3:$AE$1033, 4, FALSE)</f>
        <v>32</v>
      </c>
      <c r="L450" s="11" t="str">
        <f>IF(ISERROR(VLOOKUP(B450, Paste!$N$3:$N$250, 1, FALSE)), "", VLOOKUP(B450, Paste!$N$3:$O$250, 2, FALSE))</f>
        <v/>
      </c>
      <c r="M450" s="27">
        <f>VLOOKUP($B450, Paste!$W$3:$Z$10064, IF($H$4="Cap Hit",3, IF($H$4="AAV", 4, 2)), FALSE)</f>
        <v>0.88666599999999995</v>
      </c>
      <c r="N450" s="11" t="str">
        <f>IF(ISERROR(VLOOKUP(B450, Paste!$Q$3:$Q$245, 1, FALSE)), "", VLOOKUP(B450, Paste!$Q$3:$R$245, 2, FALSE))</f>
        <v/>
      </c>
      <c r="O450" s="18" t="str">
        <f>IF(VLOOKUP(B450, 'Points&amp;Potential'!$B$7:$O$1835, 14, FALSE)=0, "", VLOOKUP(B450, 'Points&amp;Potential'!$B$7:$O$1835, 14, FALSE))</f>
        <v/>
      </c>
      <c r="P450" s="7" t="str">
        <f>IF(ISERROR(VLOOKUP(B450, Paste!$T$3:$T$1045, 1, FALSE)), "", VLOOKUP(B450, Paste!$T$3:$U$1045, 2, FALSE))</f>
        <v>Y</v>
      </c>
    </row>
    <row r="451" spans="1:16">
      <c r="A451" s="11" t="str">
        <f t="shared" si="12"/>
        <v>NSH</v>
      </c>
      <c r="B451" s="67" t="s">
        <v>765</v>
      </c>
      <c r="C451" s="11" t="str">
        <f>VLOOKUP($B451, Paste!$A$3:$H$933, 6, FALSE)</f>
        <v>RD</v>
      </c>
      <c r="D451" s="11" t="s">
        <v>941</v>
      </c>
      <c r="E451" s="11"/>
      <c r="F451" s="11" t="str">
        <f>VLOOKUP($B451, Paste!$A$3:$H$933, 8, FALSE)</f>
        <v>NSH</v>
      </c>
      <c r="G451" s="71">
        <f>VLOOKUP($B451, Paste!$A$3:$H$933, 2, FALSE)</f>
        <v>51</v>
      </c>
      <c r="H451" s="71">
        <f>VLOOKUP($B451, Paste!$A$3:$H$933, 3, FALSE)</f>
        <v>0.53427106351634646</v>
      </c>
      <c r="I451" s="71">
        <f t="shared" si="13"/>
        <v>5.6041475864836547</v>
      </c>
      <c r="J451" s="71">
        <f>VLOOKUP($B451, Paste!$A$3:$H$933, 4, FALSE)</f>
        <v>6.1384186500000011</v>
      </c>
      <c r="K451" s="11">
        <f>VLOOKUP($B451, Paste!$AB$3:$AE$1033, 4, FALSE)</f>
        <v>31</v>
      </c>
      <c r="L451" s="11" t="str">
        <f>IF(ISERROR(VLOOKUP(B451, Paste!$N$3:$N$250, 1, FALSE)), "", VLOOKUP(B451, Paste!$N$3:$O$250, 2, FALSE))</f>
        <v/>
      </c>
      <c r="M451" s="27">
        <f>VLOOKUP($B451, Paste!$W$3:$Z$10064, IF($H$4="Cap Hit",3, IF($H$4="AAV", 4, 2)), FALSE)</f>
        <v>3.25</v>
      </c>
      <c r="N451" s="11" t="str">
        <f>IF(ISERROR(VLOOKUP(B451, Paste!$Q$3:$Q$245, 1, FALSE)), "", VLOOKUP(B451, Paste!$Q$3:$R$245, 2, FALSE))</f>
        <v/>
      </c>
      <c r="O451" s="18" t="str">
        <f>IF(VLOOKUP(B451, 'Points&amp;Potential'!$B$7:$O$1835, 14, FALSE)=0, "", VLOOKUP(B451, 'Points&amp;Potential'!$B$7:$O$1835, 14, FALSE))</f>
        <v/>
      </c>
      <c r="P451" s="7" t="str">
        <f>IF(ISERROR(VLOOKUP(B451, Paste!$T$3:$T$1045, 1, FALSE)), "", VLOOKUP(B451, Paste!$T$3:$U$1045, 2, FALSE))</f>
        <v/>
      </c>
    </row>
    <row r="452" spans="1:16">
      <c r="A452" s="11" t="str">
        <f t="shared" si="12"/>
        <v>NSH</v>
      </c>
      <c r="B452" s="67" t="s">
        <v>773</v>
      </c>
      <c r="C452" s="11" t="str">
        <f>VLOOKUP($B452, Paste!$A$3:$H$933, 6, FALSE)</f>
        <v>RW</v>
      </c>
      <c r="D452" s="11" t="s">
        <v>941</v>
      </c>
      <c r="E452" s="11"/>
      <c r="F452" s="11" t="str">
        <f>VLOOKUP($B452, Paste!$A$3:$H$933, 8, FALSE)</f>
        <v>NSH</v>
      </c>
      <c r="G452" s="71">
        <f>VLOOKUP($B452, Paste!$A$3:$H$933, 2, FALSE)</f>
        <v>43</v>
      </c>
      <c r="H452" s="71">
        <f>VLOOKUP($B452, Paste!$A$3:$H$933, 3, FALSE)</f>
        <v>1.6505729166666665</v>
      </c>
      <c r="I452" s="71">
        <f t="shared" si="13"/>
        <v>4.3192574305555542</v>
      </c>
      <c r="J452" s="71">
        <f>VLOOKUP($B452, Paste!$A$3:$H$933, 4, FALSE)</f>
        <v>5.9698303472222207</v>
      </c>
      <c r="K452" s="11">
        <f>VLOOKUP($B452, Paste!$AB$3:$AE$1033, 4, FALSE)</f>
        <v>34</v>
      </c>
      <c r="L452" s="11" t="str">
        <f>IF(ISERROR(VLOOKUP(B452, Paste!$N$3:$N$250, 1, FALSE)), "", VLOOKUP(B452, Paste!$N$3:$O$250, 2, FALSE))</f>
        <v/>
      </c>
      <c r="M452" s="27">
        <f>VLOOKUP($B452, Paste!$W$3:$Z$10064, IF($H$4="Cap Hit",3, IF($H$4="AAV", 4, 2)), FALSE)</f>
        <v>0.77500000000000002</v>
      </c>
      <c r="N452" s="11" t="str">
        <f>IF(ISERROR(VLOOKUP(B452, Paste!$Q$3:$Q$245, 1, FALSE)), "", VLOOKUP(B452, Paste!$Q$3:$R$245, 2, FALSE))</f>
        <v/>
      </c>
      <c r="O452" s="18" t="str">
        <f>IF(VLOOKUP(B452, 'Points&amp;Potential'!$B$7:$O$1835, 14, FALSE)=0, "", VLOOKUP(B452, 'Points&amp;Potential'!$B$7:$O$1835, 14, FALSE))</f>
        <v/>
      </c>
      <c r="P452" s="7" t="str">
        <f>IF(ISERROR(VLOOKUP(B452, Paste!$T$3:$T$1045, 1, FALSE)), "", VLOOKUP(B452, Paste!$T$3:$U$1045, 2, FALSE))</f>
        <v/>
      </c>
    </row>
    <row r="453" spans="1:16">
      <c r="A453" s="11" t="str">
        <f t="shared" si="12"/>
        <v>NSH</v>
      </c>
      <c r="B453" s="67" t="s">
        <v>776</v>
      </c>
      <c r="C453" s="11" t="str">
        <f>VLOOKUP($B453, Paste!$A$3:$H$933, 6, FALSE)</f>
        <v>C</v>
      </c>
      <c r="D453" s="11" t="s">
        <v>941</v>
      </c>
      <c r="E453" s="11"/>
      <c r="F453" s="11" t="str">
        <f>VLOOKUP($B453, Paste!$A$3:$H$933, 8, FALSE)</f>
        <v>NSH</v>
      </c>
      <c r="G453" s="71">
        <f>VLOOKUP($B453, Paste!$A$3:$H$933, 2, FALSE)</f>
        <v>34</v>
      </c>
      <c r="H453" s="71">
        <f>VLOOKUP($B453, Paste!$A$3:$H$933, 3, FALSE)</f>
        <v>4.6701556258485564</v>
      </c>
      <c r="I453" s="71">
        <f t="shared" si="13"/>
        <v>1.1955527074847776</v>
      </c>
      <c r="J453" s="71">
        <f>VLOOKUP($B453, Paste!$A$3:$H$933, 4, FALSE)</f>
        <v>5.865708333333334</v>
      </c>
      <c r="K453" s="11">
        <f>VLOOKUP($B453, Paste!$AB$3:$AE$1033, 4, FALSE)</f>
        <v>31</v>
      </c>
      <c r="L453" s="11" t="str">
        <f>IF(ISERROR(VLOOKUP(B453, Paste!$N$3:$N$250, 1, FALSE)), "", VLOOKUP(B453, Paste!$N$3:$O$250, 2, FALSE))</f>
        <v/>
      </c>
      <c r="M453" s="27">
        <f>VLOOKUP($B453, Paste!$W$3:$Z$10064, IF($H$4="Cap Hit",3, IF($H$4="AAV", 4, 2)), FALSE)</f>
        <v>0.97499999999999998</v>
      </c>
      <c r="N453" s="11" t="str">
        <f>IF(ISERROR(VLOOKUP(B453, Paste!$Q$3:$Q$245, 1, FALSE)), "", VLOOKUP(B453, Paste!$Q$3:$R$245, 2, FALSE))</f>
        <v/>
      </c>
      <c r="O453" s="18" t="str">
        <f>IF(VLOOKUP(B453, 'Points&amp;Potential'!$B$7:$O$1835, 14, FALSE)=0, "", VLOOKUP(B453, 'Points&amp;Potential'!$B$7:$O$1835, 14, FALSE))</f>
        <v/>
      </c>
      <c r="P453" s="7" t="str">
        <f>IF(ISERROR(VLOOKUP(B453, Paste!$T$3:$T$1045, 1, FALSE)), "", VLOOKUP(B453, Paste!$T$3:$U$1045, 2, FALSE))</f>
        <v/>
      </c>
    </row>
    <row r="454" spans="1:16">
      <c r="A454" s="11" t="str">
        <f t="shared" si="12"/>
        <v>NSH</v>
      </c>
      <c r="B454" s="67" t="s">
        <v>821</v>
      </c>
      <c r="C454" s="11" t="str">
        <f>VLOOKUP($B454, Paste!$A$3:$H$933, 6, FALSE)</f>
        <v>C</v>
      </c>
      <c r="D454" s="11" t="s">
        <v>941</v>
      </c>
      <c r="E454" s="11"/>
      <c r="F454" s="11" t="str">
        <f>VLOOKUP($B454, Paste!$A$3:$H$933, 8, FALSE)</f>
        <v>NSH</v>
      </c>
      <c r="G454" s="71">
        <f>VLOOKUP($B454, Paste!$A$3:$H$933, 2, FALSE)</f>
        <v>9</v>
      </c>
      <c r="H454" s="71">
        <f>VLOOKUP($B454, Paste!$A$3:$H$933, 3, FALSE)</f>
        <v>0.28280000000000005</v>
      </c>
      <c r="I454" s="71">
        <f t="shared" si="13"/>
        <v>3.4457874999999998</v>
      </c>
      <c r="J454" s="71">
        <f>VLOOKUP($B454, Paste!$A$3:$H$933, 4, FALSE)</f>
        <v>3.7285874999999997</v>
      </c>
      <c r="K454" s="11">
        <f>VLOOKUP($B454, Paste!$AB$3:$AE$1033, 4, FALSE)</f>
        <v>14</v>
      </c>
      <c r="L454" s="11">
        <f>IF(ISERROR(VLOOKUP(B454, Paste!$N$3:$N$250, 1, FALSE)), "", VLOOKUP(B454, Paste!$N$3:$O$250, 2, FALSE))</f>
        <v>45</v>
      </c>
      <c r="M454" s="27">
        <f>VLOOKUP($B454, Paste!$W$3:$Z$10064, IF($H$4="Cap Hit",3, IF($H$4="AAV", 4, 2)), FALSE)</f>
        <v>0.97499999999999998</v>
      </c>
      <c r="N454" s="11"/>
      <c r="O454" s="18" t="str">
        <f>IF(VLOOKUP(B454, 'Points&amp;Potential'!$B$7:$O$1835, 14, FALSE)=0, "", VLOOKUP(B454, 'Points&amp;Potential'!$B$7:$O$1835, 14, FALSE))</f>
        <v/>
      </c>
      <c r="P454" s="7" t="str">
        <f>IF(ISERROR(VLOOKUP(B454, Paste!$T$3:$T$1045, 1, FALSE)), "", VLOOKUP(B454, Paste!$T$3:$U$1045, 2, FALSE))</f>
        <v>Y</v>
      </c>
    </row>
    <row r="455" spans="1:16">
      <c r="A455" s="11" t="str">
        <f t="shared" ref="A455:A518" si="14">F455</f>
        <v>NSH</v>
      </c>
      <c r="B455" s="10" t="s">
        <v>835</v>
      </c>
      <c r="C455" s="11" t="str">
        <f>VLOOKUP($B455, Paste!$A$3:$H$933, 6, FALSE)</f>
        <v>RW</v>
      </c>
      <c r="D455" s="11" t="s">
        <v>941</v>
      </c>
      <c r="E455" s="11"/>
      <c r="F455" s="11" t="str">
        <f>VLOOKUP($B455, Paste!$A$3:$H$933, 8, FALSE)</f>
        <v>NSH</v>
      </c>
      <c r="G455" s="71">
        <f>VLOOKUP($B455, Paste!$A$3:$H$933, 2, FALSE)</f>
        <v>8</v>
      </c>
      <c r="H455" s="71">
        <f>VLOOKUP($B455, Paste!$A$3:$H$933, 3, FALSE)</f>
        <v>0.37582222222222222</v>
      </c>
      <c r="I455" s="71">
        <f t="shared" ref="I455:I518" si="15">J455-H455</f>
        <v>2.927372222222222</v>
      </c>
      <c r="J455" s="71">
        <f>VLOOKUP($B455, Paste!$A$3:$H$933, 4, FALSE)</f>
        <v>3.3031944444444443</v>
      </c>
      <c r="K455" s="11">
        <f>VLOOKUP($B455, Paste!$AB$3:$AE$1033, 4, FALSE)</f>
        <v>10</v>
      </c>
      <c r="L455" s="11" t="str">
        <f>IF(ISERROR(VLOOKUP(B455, Paste!$N$3:$N$250, 1, FALSE)), "", VLOOKUP(B455, Paste!$N$3:$O$250, 2, FALSE))</f>
        <v/>
      </c>
      <c r="M455" s="27">
        <f>VLOOKUP($B455, Paste!$W$3:$Z$10064, IF($H$4="Cap Hit",3, IF($H$4="AAV", 4, 2)), FALSE)</f>
        <v>0.86</v>
      </c>
      <c r="N455" s="11" t="str">
        <f>IF(ISERROR(VLOOKUP(B455, Paste!$Q$3:$Q$245, 1, FALSE)), "", VLOOKUP(B455, Paste!$Q$3:$R$245, 2, FALSE))</f>
        <v/>
      </c>
      <c r="O455" s="18" t="str">
        <f>IF(VLOOKUP(B455, 'Points&amp;Potential'!$B$7:$O$1835, 14, FALSE)=0, "", VLOOKUP(B455, 'Points&amp;Potential'!$B$7:$O$1835, 14, FALSE))</f>
        <v/>
      </c>
      <c r="P455" s="7" t="str">
        <f>IF(ISERROR(VLOOKUP(B455, Paste!$T$3:$T$1045, 1, FALSE)), "", VLOOKUP(B455, Paste!$T$3:$U$1045, 2, FALSE))</f>
        <v>Y</v>
      </c>
    </row>
    <row r="456" spans="1:16">
      <c r="A456" s="11" t="str">
        <f t="shared" si="14"/>
        <v>NSH</v>
      </c>
      <c r="B456" s="67" t="s">
        <v>850</v>
      </c>
      <c r="C456" s="11" t="str">
        <f>VLOOKUP($B456, Paste!$A$3:$H$933, 6, FALSE)</f>
        <v>RD</v>
      </c>
      <c r="D456" s="11" t="s">
        <v>941</v>
      </c>
      <c r="E456" s="11"/>
      <c r="F456" s="11" t="str">
        <f>VLOOKUP($B456, Paste!$A$3:$H$933, 8, FALSE)</f>
        <v>NSH</v>
      </c>
      <c r="G456" s="71">
        <f>VLOOKUP($B456, Paste!$A$3:$H$933, 2, FALSE)</f>
        <v>11.5</v>
      </c>
      <c r="H456" s="71">
        <f>VLOOKUP($B456, Paste!$A$3:$H$933, 3, FALSE)</f>
        <v>0.57766203703703711</v>
      </c>
      <c r="I456" s="71">
        <f t="shared" si="15"/>
        <v>1.906369228587963</v>
      </c>
      <c r="J456" s="71">
        <f>VLOOKUP($B456, Paste!$A$3:$H$933, 4, FALSE)</f>
        <v>2.4840312656250001</v>
      </c>
      <c r="K456" s="11">
        <f>VLOOKUP($B456, Paste!$AB$3:$AE$1033, 4, FALSE)</f>
        <v>15</v>
      </c>
      <c r="L456" s="11" t="str">
        <f>IF(ISERROR(VLOOKUP(B456, Paste!$N$3:$N$250, 1, FALSE)), "", VLOOKUP(B456, Paste!$N$3:$O$250, 2, FALSE))</f>
        <v/>
      </c>
      <c r="M456" s="27">
        <f>VLOOKUP($B456, Paste!$W$3:$Z$10064, IF($H$4="Cap Hit",3, IF($H$4="AAV", 4, 2)), FALSE)</f>
        <v>0.88666599999999995</v>
      </c>
      <c r="N456" s="11" t="str">
        <f>IF(ISERROR(VLOOKUP(B456, Paste!$Q$3:$Q$245, 1, FALSE)), "", VLOOKUP(B456, Paste!$Q$3:$R$245, 2, FALSE))</f>
        <v/>
      </c>
      <c r="O456" s="18" t="str">
        <f>IF(VLOOKUP(B456, 'Points&amp;Potential'!$B$7:$O$1835, 14, FALSE)=0, "", VLOOKUP(B456, 'Points&amp;Potential'!$B$7:$O$1835, 14, FALSE))</f>
        <v/>
      </c>
      <c r="P456" s="7" t="str">
        <f>IF(ISERROR(VLOOKUP(B456, Paste!$T$3:$T$1045, 1, FALSE)), "", VLOOKUP(B456, Paste!$T$3:$U$1045, 2, FALSE))</f>
        <v>Y</v>
      </c>
    </row>
    <row r="457" spans="1:16">
      <c r="A457" s="11" t="str">
        <f t="shared" si="14"/>
        <v>NYI</v>
      </c>
      <c r="B457" s="67" t="s">
        <v>100</v>
      </c>
      <c r="C457" s="11" t="str">
        <f>VLOOKUP($B457, Paste!$A$3:$H$933, 6, FALSE)</f>
        <v>C</v>
      </c>
      <c r="D457" s="11" t="s">
        <v>943</v>
      </c>
      <c r="E457" s="11">
        <v>1</v>
      </c>
      <c r="F457" s="11" t="str">
        <f>VLOOKUP($B457, Paste!$A$3:$H$933, 8, FALSE)</f>
        <v>NYI</v>
      </c>
      <c r="G457" s="71">
        <f>VLOOKUP($B457, Paste!$A$3:$H$933, 2, FALSE)</f>
        <v>79</v>
      </c>
      <c r="H457" s="71">
        <f>VLOOKUP($B457, Paste!$A$3:$H$933, 3, FALSE)</f>
        <v>19.75</v>
      </c>
      <c r="I457" s="71">
        <f t="shared" si="15"/>
        <v>49.319453124999995</v>
      </c>
      <c r="J457" s="71">
        <f>VLOOKUP($B457, Paste!$A$3:$H$933, 4, FALSE)</f>
        <v>69.069453124999995</v>
      </c>
      <c r="K457" s="11">
        <f>VLOOKUP($B457, Paste!$AB$3:$AE$1033, 4, FALSE)</f>
        <v>190</v>
      </c>
      <c r="L457" s="11" t="str">
        <f>IF(ISERROR(VLOOKUP(B457, Paste!$N$3:$N$250, 1, FALSE)), "", VLOOKUP(B457, Paste!$N$3:$O$250, 2, FALSE))</f>
        <v/>
      </c>
      <c r="M457" s="27">
        <f>VLOOKUP($B457, Paste!$W$3:$Z$10064, IF($H$4="Cap Hit",3, IF($H$4="AAV", 4, 2)), FALSE)</f>
        <v>9.15</v>
      </c>
      <c r="N457" s="11" t="str">
        <f>IF(ISERROR(VLOOKUP(B457, Paste!$Q$3:$Q$245, 1, FALSE)), "", VLOOKUP(B457, Paste!$Q$3:$R$245, 2, FALSE))</f>
        <v/>
      </c>
      <c r="O457" s="18" t="str">
        <f>IF(VLOOKUP(B457, 'Points&amp;Potential'!$B$7:$O$1835, 14, FALSE)=0, "", VLOOKUP(B457, 'Points&amp;Potential'!$B$7:$O$1835, 14, FALSE))</f>
        <v/>
      </c>
      <c r="P457" s="7" t="str">
        <f>IF(ISERROR(VLOOKUP(B457, Paste!$T$3:$T$1045, 1, FALSE)), "", VLOOKUP(B457, Paste!$T$3:$U$1045, 2, FALSE))</f>
        <v/>
      </c>
    </row>
    <row r="458" spans="1:16">
      <c r="A458" s="11" t="str">
        <f t="shared" si="14"/>
        <v>NYI</v>
      </c>
      <c r="B458" s="67" t="s">
        <v>123</v>
      </c>
      <c r="C458" s="11" t="str">
        <f>VLOOKUP($B458, Paste!$A$3:$H$933, 6, FALSE)</f>
        <v>LD</v>
      </c>
      <c r="D458" s="11" t="s">
        <v>944</v>
      </c>
      <c r="E458" s="11">
        <v>1</v>
      </c>
      <c r="F458" s="11" t="str">
        <f>VLOOKUP($B458, Paste!$A$3:$H$933, 8, FALSE)</f>
        <v>NYI</v>
      </c>
      <c r="G458" s="71">
        <f>VLOOKUP($B458, Paste!$A$3:$H$933, 2, FALSE)</f>
        <v>84</v>
      </c>
      <c r="H458" s="71">
        <f>VLOOKUP($B458, Paste!$A$3:$H$933, 3, FALSE)</f>
        <v>23.071306819014136</v>
      </c>
      <c r="I458" s="71">
        <f t="shared" si="15"/>
        <v>38.717613555985864</v>
      </c>
      <c r="J458" s="71">
        <f>VLOOKUP($B458, Paste!$A$3:$H$933, 4, FALSE)</f>
        <v>61.788920374999996</v>
      </c>
      <c r="K458" s="11">
        <f>VLOOKUP($B458, Paste!$AB$3:$AE$1033, 4, FALSE)</f>
        <v>235</v>
      </c>
      <c r="L458" s="11" t="str">
        <f>IF(ISERROR(VLOOKUP(B458, Paste!$N$3:$N$250, 1, FALSE)), "", VLOOKUP(B458, Paste!$N$3:$O$250, 2, FALSE))</f>
        <v/>
      </c>
      <c r="M458" s="27">
        <f>VLOOKUP($B458, Paste!$W$3:$Z$10064, IF($H$4="Cap Hit",3, IF($H$4="AAV", 4, 2)), FALSE)</f>
        <v>0.97499999999999998</v>
      </c>
      <c r="N458" s="11" t="str">
        <f>IF(ISERROR(VLOOKUP(B458, Paste!$Q$3:$Q$245, 1, FALSE)), "", VLOOKUP(B458, Paste!$Q$3:$R$245, 2, FALSE))</f>
        <v/>
      </c>
      <c r="O458" s="18" t="str">
        <f>IF(VLOOKUP(B458, 'Points&amp;Potential'!$B$7:$O$1835, 14, FALSE)=0, "", VLOOKUP(B458, 'Points&amp;Potential'!$B$7:$O$1835, 14, FALSE))</f>
        <v/>
      </c>
      <c r="P458" s="7" t="str">
        <f>IF(ISERROR(VLOOKUP(B458, Paste!$T$3:$T$1045, 1, FALSE)), "", VLOOKUP(B458, Paste!$T$3:$U$1045, 2, FALSE))</f>
        <v/>
      </c>
    </row>
    <row r="459" spans="1:16">
      <c r="A459" s="11" t="str">
        <f t="shared" si="14"/>
        <v>NYI</v>
      </c>
      <c r="B459" s="67" t="s">
        <v>124</v>
      </c>
      <c r="C459" s="11" t="str">
        <f>VLOOKUP($B459, Paste!$A$3:$H$933, 6, FALSE)</f>
        <v>C</v>
      </c>
      <c r="D459" s="11" t="s">
        <v>943</v>
      </c>
      <c r="E459" s="11">
        <v>1</v>
      </c>
      <c r="F459" s="11" t="str">
        <f>VLOOKUP($B459, Paste!$A$3:$H$933, 8, FALSE)</f>
        <v>NYI</v>
      </c>
      <c r="G459" s="71">
        <f>VLOOKUP($B459, Paste!$A$3:$H$933, 2, FALSE)</f>
        <v>78.666666666666671</v>
      </c>
      <c r="H459" s="71">
        <f>VLOOKUP($B459, Paste!$A$3:$H$933, 3, FALSE)</f>
        <v>32.061813407565609</v>
      </c>
      <c r="I459" s="71">
        <f t="shared" si="15"/>
        <v>29.691741175767724</v>
      </c>
      <c r="J459" s="71">
        <f>VLOOKUP($B459, Paste!$A$3:$H$933, 4, FALSE)</f>
        <v>61.753554583333333</v>
      </c>
      <c r="K459" s="11">
        <f>VLOOKUP($B459, Paste!$AB$3:$AE$1033, 4, FALSE)</f>
        <v>244</v>
      </c>
      <c r="L459" s="11" t="str">
        <f>IF(ISERROR(VLOOKUP(B459, Paste!$N$3:$N$250, 1, FALSE)), "", VLOOKUP(B459, Paste!$N$3:$O$250, 2, FALSE))</f>
        <v/>
      </c>
      <c r="M459" s="27">
        <f>VLOOKUP($B459, Paste!$W$3:$Z$10064, IF($H$4="Cap Hit",3, IF($H$4="AAV", 4, 2)), FALSE)</f>
        <v>8.5</v>
      </c>
      <c r="N459" s="11" t="str">
        <f>IF(ISERROR(VLOOKUP(B459, Paste!$Q$3:$Q$245, 1, FALSE)), "", VLOOKUP(B459, Paste!$Q$3:$R$245, 2, FALSE))</f>
        <v/>
      </c>
      <c r="O459" s="18" t="str">
        <f>IF(VLOOKUP(B459, 'Points&amp;Potential'!$B$7:$O$1835, 14, FALSE)=0, "", VLOOKUP(B459, 'Points&amp;Potential'!$B$7:$O$1835, 14, FALSE))</f>
        <v/>
      </c>
      <c r="P459" s="7" t="str">
        <f>IF(ISERROR(VLOOKUP(B459, Paste!$T$3:$T$1045, 1, FALSE)), "", VLOOKUP(B459, Paste!$T$3:$U$1045, 2, FALSE))</f>
        <v/>
      </c>
    </row>
    <row r="460" spans="1:16">
      <c r="A460" s="11" t="str">
        <f t="shared" si="14"/>
        <v>NYI</v>
      </c>
      <c r="B460" s="67" t="s">
        <v>203</v>
      </c>
      <c r="C460" s="11" t="str">
        <f>VLOOKUP($B460, Paste!$A$3:$H$933, 6, FALSE)</f>
        <v>RW</v>
      </c>
      <c r="D460" s="11" t="s">
        <v>941</v>
      </c>
      <c r="E460" s="11">
        <v>2</v>
      </c>
      <c r="F460" s="11" t="str">
        <f>VLOOKUP($B460, Paste!$A$3:$H$933, 8, FALSE)</f>
        <v>NYI</v>
      </c>
      <c r="G460" s="71">
        <f>VLOOKUP($B460, Paste!$A$3:$H$933, 2, FALSE)</f>
        <v>73</v>
      </c>
      <c r="H460" s="71">
        <f>VLOOKUP($B460, Paste!$A$3:$H$933, 3, FALSE)</f>
        <v>10.95</v>
      </c>
      <c r="I460" s="71">
        <f t="shared" si="15"/>
        <v>38.040026250000011</v>
      </c>
      <c r="J460" s="71">
        <f>VLOOKUP($B460, Paste!$A$3:$H$933, 4, FALSE)</f>
        <v>48.990026250000007</v>
      </c>
      <c r="K460" s="11">
        <f>VLOOKUP($B460, Paste!$AB$3:$AE$1033, 4, FALSE)</f>
        <v>110</v>
      </c>
      <c r="L460" s="11">
        <f>IF(ISERROR(VLOOKUP(B460, Paste!$N$3:$N$250, 1, FALSE)), "", VLOOKUP(B460, Paste!$N$3:$O$250, 2, FALSE))</f>
        <v>55</v>
      </c>
      <c r="M460" s="27">
        <f>VLOOKUP($B460, Paste!$W$3:$Z$10064, IF($H$4="Cap Hit",3, IF($H$4="AAV", 4, 2)), FALSE)</f>
        <v>0.97499999999999998</v>
      </c>
      <c r="N460" s="11" t="str">
        <f>IF(ISERROR(VLOOKUP(B460, Paste!$Q$3:$Q$245, 1, FALSE)), "", VLOOKUP(B460, Paste!$Q$3:$R$245, 2, FALSE))</f>
        <v/>
      </c>
      <c r="O460" s="18" t="str">
        <f>IF(VLOOKUP(B460, 'Points&amp;Potential'!$B$7:$O$1835, 14, FALSE)=0, "", VLOOKUP(B460, 'Points&amp;Potential'!$B$7:$O$1835, 14, FALSE))</f>
        <v/>
      </c>
      <c r="P460" s="7" t="str">
        <f>IF(ISERROR(VLOOKUP(B460, Paste!$T$3:$T$1045, 1, FALSE)), "", VLOOKUP(B460, Paste!$T$3:$U$1045, 2, FALSE))</f>
        <v>Y</v>
      </c>
    </row>
    <row r="461" spans="1:16">
      <c r="A461" s="11" t="str">
        <f t="shared" si="14"/>
        <v>NYI</v>
      </c>
      <c r="B461" s="67" t="s">
        <v>206</v>
      </c>
      <c r="C461" s="11" t="str">
        <f>VLOOKUP($B461, Paste!$A$3:$H$933, 6, FALSE)</f>
        <v>RW</v>
      </c>
      <c r="D461" s="11" t="s">
        <v>941</v>
      </c>
      <c r="E461" s="11">
        <v>1</v>
      </c>
      <c r="F461" s="11" t="str">
        <f>VLOOKUP($B461, Paste!$A$3:$H$933, 8, FALSE)</f>
        <v>NYI</v>
      </c>
      <c r="G461" s="71">
        <f>VLOOKUP($B461, Paste!$A$3:$H$933, 2, FALSE)</f>
        <v>72</v>
      </c>
      <c r="H461" s="71">
        <f>VLOOKUP($B461, Paste!$A$3:$H$933, 3, FALSE)</f>
        <v>22.301810937227753</v>
      </c>
      <c r="I461" s="71">
        <f t="shared" si="15"/>
        <v>26.085033062772244</v>
      </c>
      <c r="J461" s="71">
        <f>VLOOKUP($B461, Paste!$A$3:$H$933, 4, FALSE)</f>
        <v>48.386843999999996</v>
      </c>
      <c r="K461" s="11">
        <f>VLOOKUP($B461, Paste!$AB$3:$AE$1033, 4, FALSE)</f>
        <v>173</v>
      </c>
      <c r="L461" s="11" t="str">
        <f>IF(ISERROR(VLOOKUP(B461, Paste!$N$3:$N$250, 1, FALSE)), "", VLOOKUP(B461, Paste!$N$3:$O$250, 2, FALSE))</f>
        <v/>
      </c>
      <c r="M461" s="27">
        <f>VLOOKUP($B461, Paste!$W$3:$Z$10064, IF($H$4="Cap Hit",3, IF($H$4="AAV", 4, 2)), FALSE)</f>
        <v>4.75</v>
      </c>
      <c r="N461" s="11" t="str">
        <f>IF(ISERROR(VLOOKUP(B461, Paste!$Q$3:$Q$245, 1, FALSE)), "", VLOOKUP(B461, Paste!$Q$3:$R$245, 2, FALSE))</f>
        <v/>
      </c>
      <c r="O461" s="18" t="str">
        <f>IF(VLOOKUP(B461, 'Points&amp;Potential'!$B$7:$O$1835, 14, FALSE)=0, "", VLOOKUP(B461, 'Points&amp;Potential'!$B$7:$O$1835, 14, FALSE))</f>
        <v/>
      </c>
      <c r="P461" s="7" t="str">
        <f>IF(ISERROR(VLOOKUP(B461, Paste!$T$3:$T$1045, 1, FALSE)), "", VLOOKUP(B461, Paste!$T$3:$U$1045, 2, FALSE))</f>
        <v/>
      </c>
    </row>
    <row r="462" spans="1:16">
      <c r="A462" s="11" t="str">
        <f t="shared" si="14"/>
        <v>NYI</v>
      </c>
      <c r="B462" s="67" t="s">
        <v>244</v>
      </c>
      <c r="C462" s="11" t="str">
        <f>VLOOKUP($B462, Paste!$A$3:$H$933, 6, FALSE)</f>
        <v>LW</v>
      </c>
      <c r="D462" s="11" t="s">
        <v>941</v>
      </c>
      <c r="E462" s="11">
        <v>2</v>
      </c>
      <c r="F462" s="11" t="str">
        <f>VLOOKUP($B462, Paste!$A$3:$H$933, 8, FALSE)</f>
        <v>NYI</v>
      </c>
      <c r="G462" s="71">
        <f>VLOOKUP($B462, Paste!$A$3:$H$933, 2, FALSE)</f>
        <v>76</v>
      </c>
      <c r="H462" s="71">
        <f>VLOOKUP($B462, Paste!$A$3:$H$933, 3, FALSE)</f>
        <v>13.378966927299023</v>
      </c>
      <c r="I462" s="71">
        <f t="shared" si="15"/>
        <v>28.816317517145414</v>
      </c>
      <c r="J462" s="71">
        <f>VLOOKUP($B462, Paste!$A$3:$H$933, 4, FALSE)</f>
        <v>42.195284444444439</v>
      </c>
      <c r="K462" s="11">
        <f>VLOOKUP($B462, Paste!$AB$3:$AE$1033, 4, FALSE)</f>
        <v>114</v>
      </c>
      <c r="L462" s="11">
        <f>IF(ISERROR(VLOOKUP(B462, Paste!$N$3:$N$250, 1, FALSE)), "", VLOOKUP(B462, Paste!$N$3:$O$250, 2, FALSE))</f>
        <v>60</v>
      </c>
      <c r="M462" s="27">
        <f>VLOOKUP($B462, Paste!$W$3:$Z$10064, IF($H$4="Cap Hit",3, IF($H$4="AAV", 4, 2)), FALSE)</f>
        <v>2.25</v>
      </c>
      <c r="N462" s="11" t="str">
        <f>IF(ISERROR(VLOOKUP(B462, Paste!$Q$3:$Q$245, 1, FALSE)), "", VLOOKUP(B462, Paste!$Q$3:$R$245, 2, FALSE))</f>
        <v/>
      </c>
      <c r="O462" s="18" t="str">
        <f>IF(VLOOKUP(B462, 'Points&amp;Potential'!$B$7:$O$1835, 14, FALSE)=0, "", VLOOKUP(B462, 'Points&amp;Potential'!$B$7:$O$1835, 14, FALSE))</f>
        <v/>
      </c>
      <c r="P462" s="7" t="str">
        <f>IF(ISERROR(VLOOKUP(B462, Paste!$T$3:$T$1045, 1, FALSE)), "", VLOOKUP(B462, Paste!$T$3:$U$1045, 2, FALSE))</f>
        <v/>
      </c>
    </row>
    <row r="463" spans="1:16">
      <c r="A463" s="11" t="str">
        <f t="shared" si="14"/>
        <v>NYI</v>
      </c>
      <c r="B463" s="67" t="s">
        <v>252</v>
      </c>
      <c r="C463" s="11" t="str">
        <f>VLOOKUP($B463, Paste!$A$3:$H$933, 6, FALSE)</f>
        <v>RW</v>
      </c>
      <c r="D463" s="11" t="s">
        <v>941</v>
      </c>
      <c r="E463" s="11"/>
      <c r="F463" s="11" t="str">
        <f>VLOOKUP($B463, Paste!$A$3:$H$933, 8, FALSE)</f>
        <v>NYI</v>
      </c>
      <c r="G463" s="71">
        <f>VLOOKUP($B463, Paste!$A$3:$H$933, 2, FALSE)</f>
        <v>78.333333333333329</v>
      </c>
      <c r="H463" s="71">
        <f>VLOOKUP($B463, Paste!$A$3:$H$933, 3, FALSE)</f>
        <v>19.31901984685107</v>
      </c>
      <c r="I463" s="71">
        <f t="shared" si="15"/>
        <v>22.146773671667447</v>
      </c>
      <c r="J463" s="71">
        <f>VLOOKUP($B463, Paste!$A$3:$H$933, 4, FALSE)</f>
        <v>41.465793518518517</v>
      </c>
      <c r="K463" s="11">
        <f>VLOOKUP($B463, Paste!$AB$3:$AE$1033, 4, FALSE)</f>
        <v>110</v>
      </c>
      <c r="L463" s="11" t="str">
        <f>IF(ISERROR(VLOOKUP(B463, Paste!$N$3:$N$250, 1, FALSE)), "", VLOOKUP(B463, Paste!$N$3:$O$250, 2, FALSE))</f>
        <v/>
      </c>
      <c r="M463" s="27">
        <f>VLOOKUP($B463, Paste!$W$3:$Z$10064, IF($H$4="Cap Hit",3, IF($H$4="AAV", 4, 2)), FALSE)</f>
        <v>3.625</v>
      </c>
      <c r="N463" s="11" t="str">
        <f>IF(ISERROR(VLOOKUP(B463, Paste!$Q$3:$Q$245, 1, FALSE)), "", VLOOKUP(B463, Paste!$Q$3:$R$245, 2, FALSE))</f>
        <v/>
      </c>
      <c r="O463" s="18" t="str">
        <f>IF(VLOOKUP(B463, 'Points&amp;Potential'!$B$7:$O$1835, 14, FALSE)=0, "", VLOOKUP(B463, 'Points&amp;Potential'!$B$7:$O$1835, 14, FALSE))</f>
        <v/>
      </c>
      <c r="P463" s="7" t="str">
        <f>IF(ISERROR(VLOOKUP(B463, Paste!$T$3:$T$1045, 1, FALSE)), "", VLOOKUP(B463, Paste!$T$3:$U$1045, 2, FALSE))</f>
        <v/>
      </c>
    </row>
    <row r="464" spans="1:16">
      <c r="A464" s="11" t="str">
        <f t="shared" si="14"/>
        <v>NYI</v>
      </c>
      <c r="B464" s="67" t="s">
        <v>260</v>
      </c>
      <c r="C464" s="11" t="str">
        <f>VLOOKUP($B464, Paste!$A$3:$H$933, 6, FALSE)</f>
        <v>LW</v>
      </c>
      <c r="D464" s="11" t="s">
        <v>941</v>
      </c>
      <c r="E464" s="11">
        <v>1</v>
      </c>
      <c r="F464" s="11" t="str">
        <f>VLOOKUP($B464, Paste!$A$3:$H$933, 8, FALSE)</f>
        <v>NYI</v>
      </c>
      <c r="G464" s="71">
        <f>VLOOKUP($B464, Paste!$A$3:$H$933, 2, FALSE)</f>
        <v>83.333333333333329</v>
      </c>
      <c r="H464" s="71">
        <f>VLOOKUP($B464, Paste!$A$3:$H$933, 3, FALSE)</f>
        <v>18.323751629716927</v>
      </c>
      <c r="I464" s="71">
        <f t="shared" si="15"/>
        <v>22.354060870283067</v>
      </c>
      <c r="J464" s="71">
        <f>VLOOKUP($B464, Paste!$A$3:$H$933, 4, FALSE)</f>
        <v>40.677812499999995</v>
      </c>
      <c r="K464" s="11">
        <f>VLOOKUP($B464, Paste!$AB$3:$AE$1033, 4, FALSE)</f>
        <v>142</v>
      </c>
      <c r="L464" s="11" t="str">
        <f>IF(ISERROR(VLOOKUP(B464, Paste!$N$3:$N$250, 1, FALSE)), "", VLOOKUP(B464, Paste!$N$3:$O$250, 2, FALSE))</f>
        <v/>
      </c>
      <c r="M464" s="27">
        <f>VLOOKUP($B464, Paste!$W$3:$Z$10064, IF($H$4="Cap Hit",3, IF($H$4="AAV", 4, 2)), FALSE)</f>
        <v>6.5</v>
      </c>
      <c r="N464" s="11" t="str">
        <f>IF(ISERROR(VLOOKUP(B464, Paste!$Q$3:$Q$245, 1, FALSE)), "", VLOOKUP(B464, Paste!$Q$3:$R$245, 2, FALSE))</f>
        <v/>
      </c>
      <c r="O464" s="18" t="str">
        <f>IF(VLOOKUP(B464, 'Points&amp;Potential'!$B$7:$O$1835, 14, FALSE)=0, "", VLOOKUP(B464, 'Points&amp;Potential'!$B$7:$O$1835, 14, FALSE))</f>
        <v/>
      </c>
      <c r="P464" s="7" t="str">
        <f>IF(ISERROR(VLOOKUP(B464, Paste!$T$3:$T$1045, 1, FALSE)), "", VLOOKUP(B464, Paste!$T$3:$U$1045, 2, FALSE))</f>
        <v/>
      </c>
    </row>
    <row r="465" spans="1:16">
      <c r="A465" s="11" t="str">
        <f t="shared" si="14"/>
        <v>NYI</v>
      </c>
      <c r="B465" s="67" t="s">
        <v>270</v>
      </c>
      <c r="C465" s="11" t="str">
        <f>VLOOKUP($B465, Paste!$A$3:$H$933, 6, FALSE)</f>
        <v>RW</v>
      </c>
      <c r="D465" s="11" t="s">
        <v>942</v>
      </c>
      <c r="E465" s="11">
        <v>2</v>
      </c>
      <c r="F465" s="11" t="str">
        <f>VLOOKUP($B465, Paste!$A$3:$H$933, 8, FALSE)</f>
        <v>NYI</v>
      </c>
      <c r="G465" s="71">
        <f>VLOOKUP($B465, Paste!$A$3:$H$933, 2, FALSE)</f>
        <v>83</v>
      </c>
      <c r="H465" s="71">
        <f>VLOOKUP($B465, Paste!$A$3:$H$933, 3, FALSE)</f>
        <v>20.75</v>
      </c>
      <c r="I465" s="71">
        <f t="shared" si="15"/>
        <v>18.509</v>
      </c>
      <c r="J465" s="71">
        <f>VLOOKUP($B465, Paste!$A$3:$H$933, 4, FALSE)</f>
        <v>39.259</v>
      </c>
      <c r="K465" s="11">
        <f>VLOOKUP($B465, Paste!$AB$3:$AE$1033, 4, FALSE)</f>
        <v>183</v>
      </c>
      <c r="L465" s="11">
        <f>IF(ISERROR(VLOOKUP(B465, Paste!$N$3:$N$250, 1, FALSE)), "", VLOOKUP(B465, Paste!$N$3:$O$250, 2, FALSE))</f>
        <v>55</v>
      </c>
      <c r="M465" s="27">
        <f>VLOOKUP($B465, Paste!$W$3:$Z$10064, IF($H$4="Cap Hit",3, IF($H$4="AAV", 4, 2)), FALSE)</f>
        <v>1.1000000000000001</v>
      </c>
      <c r="N465" s="11" t="str">
        <f>IF(ISERROR(VLOOKUP(B465, Paste!$Q$3:$Q$245, 1, FALSE)), "", VLOOKUP(B465, Paste!$Q$3:$R$245, 2, FALSE))</f>
        <v/>
      </c>
      <c r="O465" s="18" t="str">
        <f>IF(VLOOKUP(B465, 'Points&amp;Potential'!$B$7:$O$1835, 14, FALSE)=0, "", VLOOKUP(B465, 'Points&amp;Potential'!$B$7:$O$1835, 14, FALSE))</f>
        <v/>
      </c>
      <c r="P465" s="7" t="str">
        <f>IF(ISERROR(VLOOKUP(B465, Paste!$T$3:$T$1045, 1, FALSE)), "", VLOOKUP(B465, Paste!$T$3:$U$1045, 2, FALSE))</f>
        <v/>
      </c>
    </row>
    <row r="466" spans="1:16">
      <c r="A466" s="11" t="str">
        <f t="shared" si="14"/>
        <v>NYI</v>
      </c>
      <c r="B466" s="67" t="s">
        <v>274</v>
      </c>
      <c r="C466" s="11" t="str">
        <f>VLOOKUP($B466, Paste!$A$3:$H$933, 6, FALSE)</f>
        <v>RW</v>
      </c>
      <c r="D466" s="11" t="s">
        <v>942</v>
      </c>
      <c r="E466" s="11">
        <v>2</v>
      </c>
      <c r="F466" s="11" t="str">
        <f>VLOOKUP($B466, Paste!$A$3:$H$933, 8, FALSE)</f>
        <v>NYI</v>
      </c>
      <c r="G466" s="71">
        <f>VLOOKUP($B466, Paste!$A$3:$H$933, 2, FALSE)</f>
        <v>71</v>
      </c>
      <c r="H466" s="71">
        <f>VLOOKUP($B466, Paste!$A$3:$H$933, 3, FALSE)</f>
        <v>14.200000000000001</v>
      </c>
      <c r="I466" s="71">
        <f t="shared" si="15"/>
        <v>24.795655416666669</v>
      </c>
      <c r="J466" s="71">
        <f>VLOOKUP($B466, Paste!$A$3:$H$933, 4, FALSE)</f>
        <v>38.995655416666672</v>
      </c>
      <c r="K466" s="11">
        <f>VLOOKUP($B466, Paste!$AB$3:$AE$1033, 4, FALSE)</f>
        <v>107</v>
      </c>
      <c r="L466" s="11" t="str">
        <f>IF(ISERROR(VLOOKUP(B466, Paste!$N$3:$N$250, 1, FALSE)), "", VLOOKUP(B466, Paste!$N$3:$O$250, 2, FALSE))</f>
        <v/>
      </c>
      <c r="M466" s="27">
        <f>VLOOKUP($B466, Paste!$W$3:$Z$10064, IF($H$4="Cap Hit",3, IF($H$4="AAV", 4, 2)), FALSE)</f>
        <v>0.91833299999999995</v>
      </c>
      <c r="N466" s="11" t="str">
        <f>IF(ISERROR(VLOOKUP(B466, Paste!$Q$3:$Q$245, 1, FALSE)), "", VLOOKUP(B466, Paste!$Q$3:$R$245, 2, FALSE))</f>
        <v/>
      </c>
      <c r="O466" s="18" t="str">
        <f>IF(VLOOKUP(B466, 'Points&amp;Potential'!$B$7:$O$1835, 14, FALSE)=0, "", VLOOKUP(B466, 'Points&amp;Potential'!$B$7:$O$1835, 14, FALSE))</f>
        <v/>
      </c>
      <c r="P466" s="7" t="str">
        <f>IF(ISERROR(VLOOKUP(B466, Paste!$T$3:$T$1045, 1, FALSE)), "", VLOOKUP(B466, Paste!$T$3:$U$1045, 2, FALSE))</f>
        <v/>
      </c>
    </row>
    <row r="467" spans="1:16">
      <c r="A467" s="11" t="str">
        <f t="shared" si="14"/>
        <v>NYI</v>
      </c>
      <c r="B467" s="67" t="s">
        <v>313</v>
      </c>
      <c r="C467" s="11" t="str">
        <f>VLOOKUP($B467, Paste!$A$3:$H$933, 6, FALSE)</f>
        <v>RD</v>
      </c>
      <c r="D467" s="11" t="s">
        <v>941</v>
      </c>
      <c r="E467" s="11">
        <v>2</v>
      </c>
      <c r="F467" s="11" t="str">
        <f>VLOOKUP($B467, Paste!$A$3:$H$933, 8, FALSE)</f>
        <v>NYI</v>
      </c>
      <c r="G467" s="71">
        <f>VLOOKUP($B467, Paste!$A$3:$H$933, 2, FALSE)</f>
        <v>75</v>
      </c>
      <c r="H467" s="71">
        <f>VLOOKUP($B467, Paste!$A$3:$H$933, 3, FALSE)</f>
        <v>7.4749780518925366</v>
      </c>
      <c r="I467" s="71">
        <f t="shared" si="15"/>
        <v>27.89485528144079</v>
      </c>
      <c r="J467" s="71">
        <f>VLOOKUP($B467, Paste!$A$3:$H$933, 4, FALSE)</f>
        <v>35.369833333333325</v>
      </c>
      <c r="K467" s="11">
        <f>VLOOKUP($B467, Paste!$AB$3:$AE$1033, 4, FALSE)</f>
        <v>135</v>
      </c>
      <c r="L467" s="11" t="str">
        <f>IF(ISERROR(VLOOKUP(B467, Paste!$N$3:$N$250, 1, FALSE)), "", VLOOKUP(B467, Paste!$N$3:$O$250, 2, FALSE))</f>
        <v/>
      </c>
      <c r="M467" s="27">
        <f>VLOOKUP($B467, Paste!$W$3:$Z$10064, IF($H$4="Cap Hit",3, IF($H$4="AAV", 4, 2)), FALSE)</f>
        <v>4.5</v>
      </c>
      <c r="N467" s="11" t="str">
        <f>IF(ISERROR(VLOOKUP(B467, Paste!$Q$3:$Q$245, 1, FALSE)), "", VLOOKUP(B467, Paste!$Q$3:$R$245, 2, FALSE))</f>
        <v>Y</v>
      </c>
      <c r="O467" s="18" t="str">
        <f>IF(VLOOKUP(B467, 'Points&amp;Potential'!$B$7:$O$1835, 14, FALSE)=0, "", VLOOKUP(B467, 'Points&amp;Potential'!$B$7:$O$1835, 14, FALSE))</f>
        <v/>
      </c>
      <c r="P467" s="7" t="str">
        <f>IF(ISERROR(VLOOKUP(B467, Paste!$T$3:$T$1045, 1, FALSE)), "", VLOOKUP(B467, Paste!$T$3:$U$1045, 2, FALSE))</f>
        <v/>
      </c>
    </row>
    <row r="468" spans="1:16">
      <c r="A468" s="11" t="str">
        <f t="shared" si="14"/>
        <v>NYI</v>
      </c>
      <c r="B468" s="67" t="s">
        <v>347</v>
      </c>
      <c r="C468" s="11" t="str">
        <f>VLOOKUP($B468, Paste!$A$3:$H$933, 6, FALSE)</f>
        <v>C</v>
      </c>
      <c r="D468" s="11" t="s">
        <v>941</v>
      </c>
      <c r="E468" s="11"/>
      <c r="F468" s="11" t="str">
        <f>VLOOKUP($B468, Paste!$A$3:$H$933, 8, FALSE)</f>
        <v>NYI</v>
      </c>
      <c r="G468" s="71">
        <f>VLOOKUP($B468, Paste!$A$3:$H$933, 2, FALSE)</f>
        <v>80.333333333333329</v>
      </c>
      <c r="H468" s="71">
        <f>VLOOKUP($B468, Paste!$A$3:$H$933, 3, FALSE)</f>
        <v>14.663261347744109</v>
      </c>
      <c r="I468" s="71">
        <f t="shared" si="15"/>
        <v>17.637863214755882</v>
      </c>
      <c r="J468" s="71">
        <f>VLOOKUP($B468, Paste!$A$3:$H$933, 4, FALSE)</f>
        <v>32.301124562499993</v>
      </c>
      <c r="K468" s="11">
        <f>VLOOKUP($B468, Paste!$AB$3:$AE$1033, 4, FALSE)</f>
        <v>104</v>
      </c>
      <c r="L468" s="11" t="str">
        <f>IF(ISERROR(VLOOKUP(B468, Paste!$N$3:$N$250, 1, FALSE)), "", VLOOKUP(B468, Paste!$N$3:$O$250, 2, FALSE))</f>
        <v/>
      </c>
      <c r="M468" s="27">
        <f>VLOOKUP($B468, Paste!$W$3:$Z$10064, IF($H$4="Cap Hit",3, IF($H$4="AAV", 4, 2)), FALSE)</f>
        <v>4.8499999999999996</v>
      </c>
      <c r="N468" s="11" t="str">
        <f>IF(ISERROR(VLOOKUP(B468, Paste!$Q$3:$Q$245, 1, FALSE)), "", VLOOKUP(B468, Paste!$Q$3:$R$245, 2, FALSE))</f>
        <v/>
      </c>
      <c r="O468" s="18" t="str">
        <f>IF(VLOOKUP(B468, 'Points&amp;Potential'!$B$7:$O$1835, 14, FALSE)=0, "", VLOOKUP(B468, 'Points&amp;Potential'!$B$7:$O$1835, 14, FALSE))</f>
        <v/>
      </c>
      <c r="P468" s="7" t="str">
        <f>IF(ISERROR(VLOOKUP(B468, Paste!$T$3:$T$1045, 1, FALSE)), "", VLOOKUP(B468, Paste!$T$3:$U$1045, 2, FALSE))</f>
        <v/>
      </c>
    </row>
    <row r="469" spans="1:16">
      <c r="A469" s="11" t="str">
        <f t="shared" si="14"/>
        <v>NYI</v>
      </c>
      <c r="B469" s="67" t="s">
        <v>356</v>
      </c>
      <c r="C469" s="11" t="str">
        <f>VLOOKUP($B469, Paste!$A$3:$H$933, 6, FALSE)</f>
        <v>LW</v>
      </c>
      <c r="D469" s="11" t="s">
        <v>941</v>
      </c>
      <c r="E469" s="11">
        <v>2</v>
      </c>
      <c r="F469" s="11" t="str">
        <f>VLOOKUP($B469, Paste!$A$3:$H$933, 8, FALSE)</f>
        <v>NYI</v>
      </c>
      <c r="G469" s="71">
        <f>VLOOKUP($B469, Paste!$A$3:$H$933, 2, FALSE)</f>
        <v>61.666666666666664</v>
      </c>
      <c r="H469" s="71">
        <f>VLOOKUP($B469, Paste!$A$3:$H$933, 3, FALSE)</f>
        <v>17.266666666666669</v>
      </c>
      <c r="I469" s="71">
        <f t="shared" si="15"/>
        <v>14.212239583333332</v>
      </c>
      <c r="J469" s="71">
        <f>VLOOKUP($B469, Paste!$A$3:$H$933, 4, FALSE)</f>
        <v>31.478906250000001</v>
      </c>
      <c r="K469" s="11">
        <f>VLOOKUP($B469, Paste!$AB$3:$AE$1033, 4, FALSE)</f>
        <v>86</v>
      </c>
      <c r="L469" s="11" t="str">
        <f>IF(ISERROR(VLOOKUP(B469, Paste!$N$3:$N$250, 1, FALSE)), "", VLOOKUP(B469, Paste!$N$3:$O$250, 2, FALSE))</f>
        <v/>
      </c>
      <c r="M469" s="27">
        <f>VLOOKUP($B469, Paste!$W$3:$Z$10064, IF($H$4="Cap Hit",3, IF($H$4="AAV", 4, 2)), FALSE)</f>
        <v>3.5</v>
      </c>
      <c r="N469" s="11" t="str">
        <f>IF(ISERROR(VLOOKUP(B469, Paste!$Q$3:$Q$245, 1, FALSE)), "", VLOOKUP(B469, Paste!$Q$3:$R$245, 2, FALSE))</f>
        <v>Y</v>
      </c>
      <c r="O469" s="18" t="str">
        <f>IF(VLOOKUP(B469, 'Points&amp;Potential'!$B$7:$O$1835, 14, FALSE)=0, "", VLOOKUP(B469, 'Points&amp;Potential'!$B$7:$O$1835, 14, FALSE))</f>
        <v/>
      </c>
      <c r="P469" s="7" t="str">
        <f>IF(ISERROR(VLOOKUP(B469, Paste!$T$3:$T$1045, 1, FALSE)), "", VLOOKUP(B469, Paste!$T$3:$U$1045, 2, FALSE))</f>
        <v/>
      </c>
    </row>
    <row r="470" spans="1:16">
      <c r="A470" s="11" t="str">
        <f t="shared" si="14"/>
        <v>NYI</v>
      </c>
      <c r="B470" s="67" t="s">
        <v>479</v>
      </c>
      <c r="C470" s="11" t="str">
        <f>VLOOKUP($B470, Paste!$A$3:$H$933, 6, FALSE)</f>
        <v>RD</v>
      </c>
      <c r="D470" s="11" t="s">
        <v>943</v>
      </c>
      <c r="E470" s="11"/>
      <c r="F470" s="11" t="str">
        <f>VLOOKUP($B470, Paste!$A$3:$H$933, 8, FALSE)</f>
        <v>NYI</v>
      </c>
      <c r="G470" s="71">
        <f>VLOOKUP($B470, Paste!$A$3:$H$933, 2, FALSE)</f>
        <v>71.333333333333329</v>
      </c>
      <c r="H470" s="71">
        <f>VLOOKUP($B470, Paste!$A$3:$H$933, 3, FALSE)</f>
        <v>4.3322930897047529</v>
      </c>
      <c r="I470" s="71">
        <f t="shared" si="15"/>
        <v>16.735780030665623</v>
      </c>
      <c r="J470" s="71">
        <f>VLOOKUP($B470, Paste!$A$3:$H$933, 4, FALSE)</f>
        <v>21.068073120370375</v>
      </c>
      <c r="K470" s="11">
        <f>VLOOKUP($B470, Paste!$AB$3:$AE$1033, 4, FALSE)</f>
        <v>86</v>
      </c>
      <c r="L470" s="11" t="str">
        <f>IF(ISERROR(VLOOKUP(B470, Paste!$N$3:$N$250, 1, FALSE)), "", VLOOKUP(B470, Paste!$N$3:$O$250, 2, FALSE))</f>
        <v/>
      </c>
      <c r="M470" s="27">
        <f>VLOOKUP($B470, Paste!$W$3:$Z$10064, IF($H$4="Cap Hit",3, IF($H$4="AAV", 4, 2)), FALSE)</f>
        <v>6.15</v>
      </c>
      <c r="N470" s="11" t="str">
        <f>IF(ISERROR(VLOOKUP(B470, Paste!$Q$3:$Q$245, 1, FALSE)), "", VLOOKUP(B470, Paste!$Q$3:$R$245, 2, FALSE))</f>
        <v/>
      </c>
      <c r="O470" s="18" t="str">
        <f>IF(VLOOKUP(B470, 'Points&amp;Potential'!$B$7:$O$1835, 14, FALSE)=0, "", VLOOKUP(B470, 'Points&amp;Potential'!$B$7:$O$1835, 14, FALSE))</f>
        <v/>
      </c>
      <c r="P470" s="7" t="str">
        <f>IF(ISERROR(VLOOKUP(B470, Paste!$T$3:$T$1045, 1, FALSE)), "", VLOOKUP(B470, Paste!$T$3:$U$1045, 2, FALSE))</f>
        <v/>
      </c>
    </row>
    <row r="471" spans="1:16">
      <c r="A471" s="11" t="str">
        <f t="shared" si="14"/>
        <v>NYI</v>
      </c>
      <c r="B471" s="67" t="s">
        <v>518</v>
      </c>
      <c r="C471" s="11" t="str">
        <f>VLOOKUP($B471, Paste!$A$3:$H$933, 6, FALSE)</f>
        <v>LW</v>
      </c>
      <c r="D471" s="11" t="s">
        <v>941</v>
      </c>
      <c r="E471" s="11"/>
      <c r="F471" s="11" t="str">
        <f>VLOOKUP($B471, Paste!$A$3:$H$933, 8, FALSE)</f>
        <v>NYI</v>
      </c>
      <c r="G471" s="71">
        <f>VLOOKUP($B471, Paste!$A$3:$H$933, 2, FALSE)</f>
        <v>78</v>
      </c>
      <c r="H471" s="71">
        <f>VLOOKUP($B471, Paste!$A$3:$H$933, 3, FALSE)</f>
        <v>9.846557767201249</v>
      </c>
      <c r="I471" s="71">
        <f t="shared" si="15"/>
        <v>9.0571858577987516</v>
      </c>
      <c r="J471" s="71">
        <f>VLOOKUP($B471, Paste!$A$3:$H$933, 4, FALSE)</f>
        <v>18.903743625000001</v>
      </c>
      <c r="K471" s="11">
        <f>VLOOKUP($B471, Paste!$AB$3:$AE$1033, 4, FALSE)</f>
        <v>86</v>
      </c>
      <c r="L471" s="11" t="str">
        <f>IF(ISERROR(VLOOKUP(B471, Paste!$N$3:$N$250, 1, FALSE)), "", VLOOKUP(B471, Paste!$N$3:$O$250, 2, FALSE))</f>
        <v/>
      </c>
      <c r="M471" s="27">
        <f>VLOOKUP($B471, Paste!$W$3:$Z$10064, IF($H$4="Cap Hit",3, IF($H$4="AAV", 4, 2)), FALSE)</f>
        <v>6</v>
      </c>
      <c r="N471" s="11" t="str">
        <f>IF(ISERROR(VLOOKUP(B471, Paste!$Q$3:$Q$245, 1, FALSE)), "", VLOOKUP(B471, Paste!$Q$3:$R$245, 2, FALSE))</f>
        <v/>
      </c>
      <c r="O471" s="18" t="str">
        <f>IF(VLOOKUP(B471, 'Points&amp;Potential'!$B$7:$O$1835, 14, FALSE)=0, "", VLOOKUP(B471, 'Points&amp;Potential'!$B$7:$O$1835, 14, FALSE))</f>
        <v/>
      </c>
      <c r="P471" s="7" t="str">
        <f>IF(ISERROR(VLOOKUP(B471, Paste!$T$3:$T$1045, 1, FALSE)), "", VLOOKUP(B471, Paste!$T$3:$U$1045, 2, FALSE))</f>
        <v/>
      </c>
    </row>
    <row r="472" spans="1:16">
      <c r="A472" s="11" t="str">
        <f t="shared" si="14"/>
        <v>NYI</v>
      </c>
      <c r="B472" s="10" t="s">
        <v>524</v>
      </c>
      <c r="C472" s="11" t="str">
        <f>VLOOKUP($B472, Paste!$A$3:$H$933, 6, FALSE)</f>
        <v>LD</v>
      </c>
      <c r="D472" s="11" t="s">
        <v>941</v>
      </c>
      <c r="E472" s="11"/>
      <c r="F472" s="11" t="str">
        <f>VLOOKUP($B472, Paste!$A$3:$H$933, 8, FALSE)</f>
        <v>NYI</v>
      </c>
      <c r="G472" s="71">
        <f>VLOOKUP($B472, Paste!$A$3:$H$933, 2, FALSE)</f>
        <v>66</v>
      </c>
      <c r="H472" s="71">
        <f>VLOOKUP($B472, Paste!$A$3:$H$933, 3, FALSE)</f>
        <v>2.9174560778727452</v>
      </c>
      <c r="I472" s="71">
        <f t="shared" si="15"/>
        <v>15.628543922127257</v>
      </c>
      <c r="J472" s="71">
        <f>VLOOKUP($B472, Paste!$A$3:$H$933, 4, FALSE)</f>
        <v>18.546000000000003</v>
      </c>
      <c r="K472" s="11">
        <f>VLOOKUP($B472, Paste!$AB$3:$AE$1033, 4, FALSE)</f>
        <v>99</v>
      </c>
      <c r="L472" s="11" t="str">
        <f>IF(ISERROR(VLOOKUP(B472, Paste!$N$3:$N$250, 1, FALSE)), "", VLOOKUP(B472, Paste!$N$3:$O$250, 2, FALSE))</f>
        <v/>
      </c>
      <c r="M472" s="27">
        <f>VLOOKUP($B472, Paste!$W$3:$Z$10064, IF($H$4="Cap Hit",3, IF($H$4="AAV", 4, 2)), FALSE)</f>
        <v>6.25</v>
      </c>
      <c r="N472" s="11" t="str">
        <f>IF(ISERROR(VLOOKUP(B472, Paste!$Q$3:$Q$245, 1, FALSE)), "", VLOOKUP(B472, Paste!$Q$3:$R$245, 2, FALSE))</f>
        <v>Y</v>
      </c>
      <c r="O472" s="18" t="str">
        <f>IF(VLOOKUP(B472, 'Points&amp;Potential'!$B$7:$O$1835, 14, FALSE)=0, "", VLOOKUP(B472, 'Points&amp;Potential'!$B$7:$O$1835, 14, FALSE))</f>
        <v/>
      </c>
      <c r="P472" s="7" t="str">
        <f>IF(ISERROR(VLOOKUP(B472, Paste!$T$3:$T$1045, 1, FALSE)), "", VLOOKUP(B472, Paste!$T$3:$U$1045, 2, FALSE))</f>
        <v/>
      </c>
    </row>
    <row r="473" spans="1:16">
      <c r="A473" s="11" t="str">
        <f t="shared" si="14"/>
        <v>NYI</v>
      </c>
      <c r="B473" s="67" t="s">
        <v>575</v>
      </c>
      <c r="C473" s="11" t="str">
        <f>VLOOKUP($B473, Paste!$A$3:$H$933, 6, FALSE)</f>
        <v>C</v>
      </c>
      <c r="D473" s="11" t="s">
        <v>941</v>
      </c>
      <c r="E473" s="11"/>
      <c r="F473" s="11" t="str">
        <f>VLOOKUP($B473, Paste!$A$3:$H$933, 8, FALSE)</f>
        <v>NYI</v>
      </c>
      <c r="G473" s="71">
        <f>VLOOKUP($B473, Paste!$A$3:$H$933, 2, FALSE)</f>
        <v>79.666666666666671</v>
      </c>
      <c r="H473" s="71">
        <f>VLOOKUP($B473, Paste!$A$3:$H$933, 3, FALSE)</f>
        <v>9.1940293306654901</v>
      </c>
      <c r="I473" s="71">
        <f t="shared" si="15"/>
        <v>6.7457271276678448</v>
      </c>
      <c r="J473" s="71">
        <f>VLOOKUP($B473, Paste!$A$3:$H$933, 4, FALSE)</f>
        <v>15.939756458333335</v>
      </c>
      <c r="K473" s="11">
        <f>VLOOKUP($B473, Paste!$AB$3:$AE$1033, 4, FALSE)</f>
        <v>72</v>
      </c>
      <c r="L473" s="11" t="str">
        <f>IF(ISERROR(VLOOKUP(B473, Paste!$N$3:$N$250, 1, FALSE)), "", VLOOKUP(B473, Paste!$N$3:$O$250, 2, FALSE))</f>
        <v/>
      </c>
      <c r="M473" s="27">
        <f>VLOOKUP($B473, Paste!$W$3:$Z$10064, IF($H$4="Cap Hit",3, IF($H$4="AAV", 4, 2)), FALSE)</f>
        <v>2.5</v>
      </c>
      <c r="N473" s="11" t="str">
        <f>IF(ISERROR(VLOOKUP(B473, Paste!$Q$3:$Q$245, 1, FALSE)), "", VLOOKUP(B473, Paste!$Q$3:$R$245, 2, FALSE))</f>
        <v/>
      </c>
      <c r="O473" s="18" t="str">
        <f>IF(VLOOKUP(B473, 'Points&amp;Potential'!$B$7:$O$1835, 14, FALSE)=0, "", VLOOKUP(B473, 'Points&amp;Potential'!$B$7:$O$1835, 14, FALSE))</f>
        <v/>
      </c>
      <c r="P473" s="7" t="str">
        <f>IF(ISERROR(VLOOKUP(B473, Paste!$T$3:$T$1045, 1, FALSE)), "", VLOOKUP(B473, Paste!$T$3:$U$1045, 2, FALSE))</f>
        <v/>
      </c>
    </row>
    <row r="474" spans="1:16">
      <c r="A474" s="11" t="str">
        <f t="shared" si="14"/>
        <v>NYI</v>
      </c>
      <c r="B474" s="67" t="s">
        <v>584</v>
      </c>
      <c r="C474" s="11" t="str">
        <f>VLOOKUP($B474, Paste!$A$3:$H$933, 6, FALSE)</f>
        <v>LD</v>
      </c>
      <c r="D474" s="11" t="s">
        <v>941</v>
      </c>
      <c r="E474" s="11"/>
      <c r="F474" s="11" t="str">
        <f>VLOOKUP($B474, Paste!$A$3:$H$933, 8, FALSE)</f>
        <v>NYI</v>
      </c>
      <c r="G474" s="71">
        <f>VLOOKUP($B474, Paste!$A$3:$H$933, 2, FALSE)</f>
        <v>68.666666666666671</v>
      </c>
      <c r="H474" s="71">
        <f>VLOOKUP($B474, Paste!$A$3:$H$933, 3, FALSE)</f>
        <v>4.1556491099553075</v>
      </c>
      <c r="I474" s="71">
        <f t="shared" si="15"/>
        <v>11.487282984396547</v>
      </c>
      <c r="J474" s="71">
        <f>VLOOKUP($B474, Paste!$A$3:$H$933, 4, FALSE)</f>
        <v>15.642932094351854</v>
      </c>
      <c r="K474" s="11">
        <f>VLOOKUP($B474, Paste!$AB$3:$AE$1033, 4, FALSE)</f>
        <v>96</v>
      </c>
      <c r="L474" s="11" t="str">
        <f>IF(ISERROR(VLOOKUP(B474, Paste!$N$3:$N$250, 1, FALSE)), "", VLOOKUP(B474, Paste!$N$3:$O$250, 2, FALSE))</f>
        <v/>
      </c>
      <c r="M474" s="27">
        <f>VLOOKUP($B474, Paste!$W$3:$Z$10064, IF($H$4="Cap Hit",3, IF($H$4="AAV", 4, 2)), FALSE)</f>
        <v>5.75</v>
      </c>
      <c r="N474" s="11" t="str">
        <f>IF(ISERROR(VLOOKUP(B474, Paste!$Q$3:$Q$245, 1, FALSE)), "", VLOOKUP(B474, Paste!$Q$3:$R$245, 2, FALSE))</f>
        <v/>
      </c>
      <c r="O474" s="18" t="str">
        <f>IF(VLOOKUP(B474, 'Points&amp;Potential'!$B$7:$O$1835, 14, FALSE)=0, "", VLOOKUP(B474, 'Points&amp;Potential'!$B$7:$O$1835, 14, FALSE))</f>
        <v/>
      </c>
      <c r="P474" s="7" t="str">
        <f>IF(ISERROR(VLOOKUP(B474, Paste!$T$3:$T$1045, 1, FALSE)), "", VLOOKUP(B474, Paste!$T$3:$U$1045, 2, FALSE))</f>
        <v/>
      </c>
    </row>
    <row r="475" spans="1:16">
      <c r="A475" s="11" t="str">
        <f t="shared" si="14"/>
        <v>NYI</v>
      </c>
      <c r="B475" s="10" t="s">
        <v>690</v>
      </c>
      <c r="C475" s="11" t="str">
        <f>VLOOKUP($B475, Paste!$A$3:$H$933, 6, FALSE)</f>
        <v>RD</v>
      </c>
      <c r="D475" s="11" t="s">
        <v>942</v>
      </c>
      <c r="E475" s="11"/>
      <c r="F475" s="11" t="str">
        <f>VLOOKUP($B475, Paste!$A$3:$H$933, 8, FALSE)</f>
        <v>NYI</v>
      </c>
      <c r="G475" s="71">
        <f>VLOOKUP($B475, Paste!$A$3:$H$933, 2, FALSE)</f>
        <v>64.333333333333343</v>
      </c>
      <c r="H475" s="71">
        <f>VLOOKUP($B475, Paste!$A$3:$H$933, 3, FALSE)</f>
        <v>1.5813289361474996</v>
      </c>
      <c r="I475" s="71">
        <f t="shared" si="15"/>
        <v>8.5484972096858343</v>
      </c>
      <c r="J475" s="71">
        <f>VLOOKUP($B475, Paste!$A$3:$H$933, 4, FALSE)</f>
        <v>10.129826145833334</v>
      </c>
      <c r="K475" s="11">
        <f>VLOOKUP($B475, Paste!$AB$3:$AE$1033, 4, FALSE)</f>
        <v>51</v>
      </c>
      <c r="L475" s="11" t="str">
        <f>IF(ISERROR(VLOOKUP(B475, Paste!$N$3:$N$250, 1, FALSE)), "", VLOOKUP(B475, Paste!$N$3:$O$250, 2, FALSE))</f>
        <v/>
      </c>
      <c r="M475" s="27">
        <f>VLOOKUP($B475, Paste!$W$3:$Z$10064, IF($H$4="Cap Hit",3, IF($H$4="AAV", 4, 2)), FALSE)</f>
        <v>3.5</v>
      </c>
      <c r="N475" s="11" t="str">
        <f>IF(ISERROR(VLOOKUP(B475, Paste!$Q$3:$Q$245, 1, FALSE)), "", VLOOKUP(B475, Paste!$Q$3:$R$245, 2, FALSE))</f>
        <v/>
      </c>
      <c r="O475" s="18" t="str">
        <f>IF(VLOOKUP(B475, 'Points&amp;Potential'!$B$7:$O$1835, 14, FALSE)=0, "", VLOOKUP(B475, 'Points&amp;Potential'!$B$7:$O$1835, 14, FALSE))</f>
        <v/>
      </c>
      <c r="P475" s="7" t="str">
        <f>IF(ISERROR(VLOOKUP(B475, Paste!$T$3:$T$1045, 1, FALSE)), "", VLOOKUP(B475, Paste!$T$3:$U$1045, 2, FALSE))</f>
        <v/>
      </c>
    </row>
    <row r="476" spans="1:16">
      <c r="A476" s="11" t="str">
        <f t="shared" si="14"/>
        <v>NYI</v>
      </c>
      <c r="B476" s="67" t="s">
        <v>722</v>
      </c>
      <c r="C476" s="11" t="str">
        <f>VLOOKUP($B476, Paste!$A$3:$H$933, 6, FALSE)</f>
        <v>LW</v>
      </c>
      <c r="D476" s="11" t="s">
        <v>941</v>
      </c>
      <c r="E476" s="11"/>
      <c r="F476" s="11" t="str">
        <f>VLOOKUP($B476, Paste!$A$3:$H$933, 8, FALSE)</f>
        <v>NYI</v>
      </c>
      <c r="G476" s="71">
        <f>VLOOKUP($B476, Paste!$A$3:$H$933, 2, FALSE)</f>
        <v>57</v>
      </c>
      <c r="H476" s="71">
        <f>VLOOKUP($B476, Paste!$A$3:$H$933, 3, FALSE)</f>
        <v>3.7938307973466148</v>
      </c>
      <c r="I476" s="71">
        <f t="shared" si="15"/>
        <v>4.611659358903383</v>
      </c>
      <c r="J476" s="71">
        <f>VLOOKUP($B476, Paste!$A$3:$H$933, 4, FALSE)</f>
        <v>8.4054901562499982</v>
      </c>
      <c r="K476" s="11">
        <f>VLOOKUP($B476, Paste!$AB$3:$AE$1033, 4, FALSE)</f>
        <v>46</v>
      </c>
      <c r="L476" s="11" t="str">
        <f>IF(ISERROR(VLOOKUP(B476, Paste!$N$3:$N$250, 1, FALSE)), "", VLOOKUP(B476, Paste!$N$3:$O$250, 2, FALSE))</f>
        <v/>
      </c>
      <c r="M476" s="27">
        <f>VLOOKUP($B476, Paste!$W$3:$Z$10064, IF($H$4="Cap Hit",3, IF($H$4="AAV", 4, 2)), FALSE)</f>
        <v>0.77500000000000002</v>
      </c>
      <c r="N476" s="11" t="str">
        <f>IF(ISERROR(VLOOKUP(B476, Paste!$Q$3:$Q$245, 1, FALSE)), "", VLOOKUP(B476, Paste!$Q$3:$R$245, 2, FALSE))</f>
        <v/>
      </c>
      <c r="O476" s="18" t="str">
        <f>IF(VLOOKUP(B476, 'Points&amp;Potential'!$B$7:$O$1835, 14, FALSE)=0, "", VLOOKUP(B476, 'Points&amp;Potential'!$B$7:$O$1835, 14, FALSE))</f>
        <v/>
      </c>
      <c r="P476" s="7" t="str">
        <f>IF(ISERROR(VLOOKUP(B476, Paste!$T$3:$T$1045, 1, FALSE)), "", VLOOKUP(B476, Paste!$T$3:$U$1045, 2, FALSE))</f>
        <v/>
      </c>
    </row>
    <row r="477" spans="1:16">
      <c r="A477" s="11" t="str">
        <f t="shared" si="14"/>
        <v>NYI</v>
      </c>
      <c r="B477" s="67" t="s">
        <v>806</v>
      </c>
      <c r="C477" s="11" t="str">
        <f>VLOOKUP($B477, Paste!$A$3:$H$933, 6, FALSE)</f>
        <v>LD</v>
      </c>
      <c r="D477" s="11" t="s">
        <v>941</v>
      </c>
      <c r="E477" s="11"/>
      <c r="F477" s="11" t="str">
        <f>VLOOKUP($B477, Paste!$A$3:$H$933, 8, FALSE)</f>
        <v>NYI</v>
      </c>
      <c r="G477" s="71">
        <f>VLOOKUP($B477, Paste!$A$3:$H$933, 2, FALSE)</f>
        <v>20.5</v>
      </c>
      <c r="H477" s="71">
        <f>VLOOKUP($B477, Paste!$A$3:$H$933, 3, FALSE)</f>
        <v>0.24440316627816627</v>
      </c>
      <c r="I477" s="71">
        <f t="shared" si="15"/>
        <v>3.8658468337218341</v>
      </c>
      <c r="J477" s="71">
        <f>VLOOKUP($B477, Paste!$A$3:$H$933, 4, FALSE)</f>
        <v>4.1102500000000006</v>
      </c>
      <c r="K477" s="11">
        <f>VLOOKUP($B477, Paste!$AB$3:$AE$1033, 4, FALSE)</f>
        <v>16</v>
      </c>
      <c r="L477" s="11" t="str">
        <f>IF(ISERROR(VLOOKUP(B477, Paste!$N$3:$N$250, 1, FALSE)), "", VLOOKUP(B477, Paste!$N$3:$O$250, 2, FALSE))</f>
        <v/>
      </c>
      <c r="M477" s="27">
        <f>VLOOKUP($B477, Paste!$W$3:$Z$10064, IF($H$4="Cap Hit",3, IF($H$4="AAV", 4, 2)), FALSE)</f>
        <v>0.83833299999999999</v>
      </c>
      <c r="N477" s="11" t="str">
        <f>IF(ISERROR(VLOOKUP(B477, Paste!$Q$3:$Q$245, 1, FALSE)), "", VLOOKUP(B477, Paste!$Q$3:$R$245, 2, FALSE))</f>
        <v/>
      </c>
      <c r="O477" s="18" t="str">
        <f>IF(VLOOKUP(B477, 'Points&amp;Potential'!$B$7:$O$1835, 14, FALSE)=0, "", VLOOKUP(B477, 'Points&amp;Potential'!$B$7:$O$1835, 14, FALSE))</f>
        <v/>
      </c>
      <c r="P477" s="7" t="str">
        <f>IF(ISERROR(VLOOKUP(B477, Paste!$T$3:$T$1045, 1, FALSE)), "", VLOOKUP(B477, Paste!$T$3:$U$1045, 2, FALSE))</f>
        <v/>
      </c>
    </row>
    <row r="478" spans="1:16">
      <c r="A478" s="11" t="str">
        <f t="shared" si="14"/>
        <v>NYI</v>
      </c>
      <c r="B478" s="67" t="s">
        <v>830</v>
      </c>
      <c r="C478" s="11" t="str">
        <f>VLOOKUP($B478, Paste!$A$3:$H$933, 6, FALSE)</f>
        <v>LD</v>
      </c>
      <c r="D478" s="11" t="s">
        <v>941</v>
      </c>
      <c r="E478" s="11"/>
      <c r="F478" s="11" t="str">
        <f>VLOOKUP($B478, Paste!$A$3:$H$933, 8, FALSE)</f>
        <v>NYI</v>
      </c>
      <c r="G478" s="71">
        <f>VLOOKUP($B478, Paste!$A$3:$H$933, 2, FALSE)</f>
        <v>10</v>
      </c>
      <c r="H478" s="71">
        <f>VLOOKUP($B478, Paste!$A$3:$H$933, 3, FALSE)</f>
        <v>0.41144444444444433</v>
      </c>
      <c r="I478" s="71">
        <f t="shared" si="15"/>
        <v>3.0718333333333336</v>
      </c>
      <c r="J478" s="71">
        <f>VLOOKUP($B478, Paste!$A$3:$H$933, 4, FALSE)</f>
        <v>3.4832777777777779</v>
      </c>
      <c r="K478" s="11">
        <f>VLOOKUP($B478, Paste!$AB$3:$AE$1033, 4, FALSE)</f>
        <v>9</v>
      </c>
      <c r="L478" s="11" t="str">
        <f>IF(ISERROR(VLOOKUP(B478, Paste!$N$3:$N$250, 1, FALSE)), "", VLOOKUP(B478, Paste!$N$3:$O$250, 2, FALSE))</f>
        <v/>
      </c>
      <c r="M478" s="27">
        <f>VLOOKUP($B478, Paste!$W$3:$Z$10064, IF($H$4="Cap Hit",3, IF($H$4="AAV", 4, 2)), FALSE)</f>
        <v>0.85</v>
      </c>
      <c r="N478" s="11"/>
      <c r="O478" s="18" t="str">
        <f>IF(VLOOKUP(B478, 'Points&amp;Potential'!$B$7:$O$1835, 14, FALSE)=0, "", VLOOKUP(B478, 'Points&amp;Potential'!$B$7:$O$1835, 14, FALSE))</f>
        <v/>
      </c>
      <c r="P478" s="7" t="str">
        <f>IF(ISERROR(VLOOKUP(B478, Paste!$T$3:$T$1045, 1, FALSE)), "", VLOOKUP(B478, Paste!$T$3:$U$1045, 2, FALSE))</f>
        <v/>
      </c>
    </row>
    <row r="479" spans="1:16">
      <c r="A479" s="11" t="str">
        <f t="shared" si="14"/>
        <v>NYI</v>
      </c>
      <c r="B479" s="67" t="s">
        <v>844</v>
      </c>
      <c r="C479" s="11" t="str">
        <f>VLOOKUP($B479, Paste!$A$3:$H$933, 6, FALSE)</f>
        <v>RD</v>
      </c>
      <c r="D479" s="11" t="s">
        <v>941</v>
      </c>
      <c r="E479" s="11"/>
      <c r="F479" s="11" t="str">
        <f>VLOOKUP($B479, Paste!$A$3:$H$933, 8, FALSE)</f>
        <v>NYI</v>
      </c>
      <c r="G479" s="71">
        <f>VLOOKUP($B479, Paste!$A$3:$H$933, 2, FALSE)</f>
        <v>26</v>
      </c>
      <c r="H479" s="71">
        <f>VLOOKUP($B479, Paste!$A$3:$H$933, 3, FALSE)</f>
        <v>1.1764860426929393</v>
      </c>
      <c r="I479" s="71">
        <f t="shared" si="15"/>
        <v>1.6476917350848381</v>
      </c>
      <c r="J479" s="71">
        <f>VLOOKUP($B479, Paste!$A$3:$H$933, 4, FALSE)</f>
        <v>2.8241777777777775</v>
      </c>
      <c r="K479" s="11">
        <f>VLOOKUP($B479, Paste!$AB$3:$AE$1033, 4, FALSE)</f>
        <v>18</v>
      </c>
      <c r="L479" s="11" t="str">
        <f>IF(ISERROR(VLOOKUP(B479, Paste!$N$3:$N$250, 1, FALSE)), "", VLOOKUP(B479, Paste!$N$3:$O$250, 2, FALSE))</f>
        <v/>
      </c>
      <c r="M479" s="27">
        <f>VLOOKUP($B479, Paste!$W$3:$Z$10064, IF($H$4="Cap Hit",3, IF($H$4="AAV", 4, 2)), FALSE)</f>
        <v>0.85</v>
      </c>
      <c r="N479" s="11" t="str">
        <f>IF(ISERROR(VLOOKUP(B479, Paste!$Q$3:$Q$245, 1, FALSE)), "", VLOOKUP(B479, Paste!$Q$3:$R$245, 2, FALSE))</f>
        <v/>
      </c>
      <c r="O479" s="18" t="str">
        <f>IF(VLOOKUP(B479, 'Points&amp;Potential'!$B$7:$O$1835, 14, FALSE)=0, "", VLOOKUP(B479, 'Points&amp;Potential'!$B$7:$O$1835, 14, FALSE))</f>
        <v/>
      </c>
      <c r="P479" s="7" t="str">
        <f>IF(ISERROR(VLOOKUP(B479, Paste!$T$3:$T$1045, 1, FALSE)), "", VLOOKUP(B479, Paste!$T$3:$U$1045, 2, FALSE))</f>
        <v/>
      </c>
    </row>
    <row r="480" spans="1:16">
      <c r="A480" s="11" t="str">
        <f t="shared" si="14"/>
        <v>NYI</v>
      </c>
      <c r="B480" s="67" t="s">
        <v>864</v>
      </c>
      <c r="C480" s="11" t="str">
        <f>VLOOKUP($B480, Paste!$A$3:$H$933, 6, FALSE)</f>
        <v>RW</v>
      </c>
      <c r="D480" s="11" t="s">
        <v>941</v>
      </c>
      <c r="E480" s="11"/>
      <c r="F480" s="11" t="str">
        <f>VLOOKUP($B480, Paste!$A$3:$H$933, 8, FALSE)</f>
        <v>NYI</v>
      </c>
      <c r="G480" s="71">
        <f>VLOOKUP($B480, Paste!$A$3:$H$933, 2, FALSE)</f>
        <v>14</v>
      </c>
      <c r="H480" s="71">
        <f>VLOOKUP($B480, Paste!$A$3:$H$933, 3, FALSE)</f>
        <v>1.3672241661348417</v>
      </c>
      <c r="I480" s="71">
        <f t="shared" si="15"/>
        <v>0.69312316719849099</v>
      </c>
      <c r="J480" s="71">
        <f>VLOOKUP($B480, Paste!$A$3:$H$933, 4, FALSE)</f>
        <v>2.0603473333333326</v>
      </c>
      <c r="K480" s="11">
        <f>VLOOKUP($B480, Paste!$AB$3:$AE$1033, 4, FALSE)</f>
        <v>13</v>
      </c>
      <c r="L480" s="11" t="str">
        <f>IF(ISERROR(VLOOKUP(B480, Paste!$N$3:$N$250, 1, FALSE)), "", VLOOKUP(B480, Paste!$N$3:$O$250, 2, FALSE))</f>
        <v/>
      </c>
      <c r="M480" s="27">
        <f>VLOOKUP($B480, Paste!$W$3:$Z$10064, IF($H$4="Cap Hit",3, IF($H$4="AAV", 4, 2)), FALSE)</f>
        <v>0.85</v>
      </c>
      <c r="N480" s="11" t="str">
        <f>IF(ISERROR(VLOOKUP(B480, Paste!$Q$3:$Q$245, 1, FALSE)), "", VLOOKUP(B480, Paste!$Q$3:$R$245, 2, FALSE))</f>
        <v/>
      </c>
      <c r="O480" s="18" t="str">
        <f>IF(VLOOKUP(B480, 'Points&amp;Potential'!$B$7:$O$1835, 14, FALSE)=0, "", VLOOKUP(B480, 'Points&amp;Potential'!$B$7:$O$1835, 14, FALSE))</f>
        <v/>
      </c>
      <c r="P480" s="7" t="str">
        <f>IF(ISERROR(VLOOKUP(B480, Paste!$T$3:$T$1045, 1, FALSE)), "", VLOOKUP(B480, Paste!$T$3:$U$1045, 2, FALSE))</f>
        <v/>
      </c>
    </row>
    <row r="481" spans="1:16">
      <c r="A481" s="11" t="str">
        <f t="shared" si="14"/>
        <v>NYR</v>
      </c>
      <c r="B481" s="67" t="s">
        <v>84</v>
      </c>
      <c r="C481" s="11" t="str">
        <f>VLOOKUP($B481, Paste!$A$3:$H$933, 6, FALSE)</f>
        <v>C</v>
      </c>
      <c r="D481" s="11" t="s">
        <v>942</v>
      </c>
      <c r="E481" s="11">
        <v>1</v>
      </c>
      <c r="F481" s="11" t="str">
        <f>VLOOKUP($B481, Paste!$A$3:$H$933, 8, FALSE)</f>
        <v>NYR</v>
      </c>
      <c r="G481" s="71">
        <f>VLOOKUP($B481, Paste!$A$3:$H$933, 2, FALSE)</f>
        <v>83.333333333333329</v>
      </c>
      <c r="H481" s="71">
        <f>VLOOKUP($B481, Paste!$A$3:$H$933, 3, FALSE)</f>
        <v>27.015907472035643</v>
      </c>
      <c r="I481" s="71">
        <f t="shared" si="15"/>
        <v>46.780389402964339</v>
      </c>
      <c r="J481" s="71">
        <f>VLOOKUP($B481, Paste!$A$3:$H$933, 4, FALSE)</f>
        <v>73.796296874999982</v>
      </c>
      <c r="K481" s="11">
        <f>VLOOKUP($B481, Paste!$AB$3:$AE$1033, 4, FALSE)</f>
        <v>208</v>
      </c>
      <c r="L481" s="11" t="str">
        <f>IF(ISERROR(VLOOKUP(B481, Paste!$N$3:$N$250, 1, FALSE)), "", VLOOKUP(B481, Paste!$N$3:$O$250, 2, FALSE))</f>
        <v/>
      </c>
      <c r="M481" s="27">
        <f>VLOOKUP($B481, Paste!$W$3:$Z$10064, IF($H$4="Cap Hit",3, IF($H$4="AAV", 4, 2)), FALSE)</f>
        <v>8.5</v>
      </c>
      <c r="N481" s="11" t="str">
        <f>IF(ISERROR(VLOOKUP(B481, Paste!$Q$3:$Q$245, 1, FALSE)), "", VLOOKUP(B481, Paste!$Q$3:$R$245, 2, FALSE))</f>
        <v/>
      </c>
      <c r="O481" s="18" t="str">
        <f>IF(VLOOKUP(B481, 'Points&amp;Potential'!$B$7:$O$1835, 14, FALSE)=0, "", VLOOKUP(B481, 'Points&amp;Potential'!$B$7:$O$1835, 14, FALSE))</f>
        <v/>
      </c>
      <c r="P481" s="7" t="str">
        <f>IF(ISERROR(VLOOKUP(B481, Paste!$T$3:$T$1045, 1, FALSE)), "", VLOOKUP(B481, Paste!$T$3:$U$1045, 2, FALSE))</f>
        <v/>
      </c>
    </row>
    <row r="482" spans="1:16">
      <c r="A482" s="11" t="str">
        <f t="shared" si="14"/>
        <v>NYR</v>
      </c>
      <c r="B482" s="67" t="s">
        <v>89</v>
      </c>
      <c r="C482" s="11" t="str">
        <f>VLOOKUP($B482, Paste!$A$3:$H$933, 6, FALSE)</f>
        <v>RW</v>
      </c>
      <c r="D482" s="11" t="s">
        <v>941</v>
      </c>
      <c r="E482" s="11">
        <v>1</v>
      </c>
      <c r="F482" s="11" t="str">
        <f>VLOOKUP($B482, Paste!$A$3:$H$933, 8, FALSE)</f>
        <v>NYR</v>
      </c>
      <c r="G482" s="71">
        <f>VLOOKUP($B482, Paste!$A$3:$H$933, 2, FALSE)</f>
        <v>84</v>
      </c>
      <c r="H482" s="71">
        <f>VLOOKUP($B482, Paste!$A$3:$H$933, 3, FALSE)</f>
        <v>33.6</v>
      </c>
      <c r="I482" s="71">
        <f t="shared" si="15"/>
        <v>38.01784</v>
      </c>
      <c r="J482" s="71">
        <f>VLOOKUP($B482, Paste!$A$3:$H$933, 4, FALSE)</f>
        <v>71.617840000000001</v>
      </c>
      <c r="K482" s="11">
        <f>VLOOKUP($B482, Paste!$AB$3:$AE$1033, 4, FALSE)</f>
        <v>218</v>
      </c>
      <c r="L482" s="11">
        <f>IF(ISERROR(VLOOKUP(B482, Paste!$N$3:$N$250, 1, FALSE)), "", VLOOKUP(B482, Paste!$N$3:$O$250, 2, FALSE))</f>
        <v>80</v>
      </c>
      <c r="M482" s="27">
        <f>VLOOKUP($B482, Paste!$W$3:$Z$10064, IF($H$4="Cap Hit",3, IF($H$4="AAV", 4, 2)), FALSE)</f>
        <v>7.45</v>
      </c>
      <c r="N482" s="11" t="str">
        <f>IF(ISERROR(VLOOKUP(B482, Paste!$Q$3:$Q$245, 1, FALSE)), "", VLOOKUP(B482, Paste!$Q$3:$R$245, 2, FALSE))</f>
        <v/>
      </c>
      <c r="O482" s="18" t="str">
        <f>IF(VLOOKUP(B482, 'Points&amp;Potential'!$B$7:$O$1835, 14, FALSE)=0, "", VLOOKUP(B482, 'Points&amp;Potential'!$B$7:$O$1835, 14, FALSE))</f>
        <v/>
      </c>
      <c r="P482" s="7" t="str">
        <f>IF(ISERROR(VLOOKUP(B482, Paste!$T$3:$T$1045, 1, FALSE)), "", VLOOKUP(B482, Paste!$T$3:$U$1045, 2, FALSE))</f>
        <v/>
      </c>
    </row>
    <row r="483" spans="1:16">
      <c r="A483" s="11" t="str">
        <f t="shared" si="14"/>
        <v>NYR</v>
      </c>
      <c r="B483" s="67" t="s">
        <v>96</v>
      </c>
      <c r="C483" s="11" t="str">
        <f>VLOOKUP($B483, Paste!$A$3:$H$933, 6, FALSE)</f>
        <v>C</v>
      </c>
      <c r="D483" s="11" t="s">
        <v>942</v>
      </c>
      <c r="E483" s="11">
        <v>1</v>
      </c>
      <c r="F483" s="11" t="str">
        <f>VLOOKUP($B483, Paste!$A$3:$H$933, 8, FALSE)</f>
        <v>NYR</v>
      </c>
      <c r="G483" s="71">
        <f>VLOOKUP($B483, Paste!$A$3:$H$933, 2, FALSE)</f>
        <v>75.666666666666671</v>
      </c>
      <c r="H483" s="71">
        <f>VLOOKUP($B483, Paste!$A$3:$H$933, 3, FALSE)</f>
        <v>24.776229345423541</v>
      </c>
      <c r="I483" s="71">
        <f t="shared" si="15"/>
        <v>45.336976904576446</v>
      </c>
      <c r="J483" s="71">
        <f>VLOOKUP($B483, Paste!$A$3:$H$933, 4, FALSE)</f>
        <v>70.11320624999999</v>
      </c>
      <c r="K483" s="11">
        <f>VLOOKUP($B483, Paste!$AB$3:$AE$1033, 4, FALSE)</f>
        <v>182</v>
      </c>
      <c r="L483" s="11" t="str">
        <f>IF(ISERROR(VLOOKUP(B483, Paste!$N$3:$N$250, 1, FALSE)), "", VLOOKUP(B483, Paste!$N$3:$O$250, 2, FALSE))</f>
        <v/>
      </c>
      <c r="M483" s="27">
        <f>VLOOKUP($B483, Paste!$W$3:$Z$10064, IF($H$4="Cap Hit",3, IF($H$4="AAV", 4, 2)), FALSE)</f>
        <v>8</v>
      </c>
      <c r="N483" s="11" t="str">
        <f>IF(ISERROR(VLOOKUP(B483, Paste!$Q$3:$Q$245, 1, FALSE)), "", VLOOKUP(B483, Paste!$Q$3:$R$245, 2, FALSE))</f>
        <v>Y</v>
      </c>
      <c r="O483" s="18" t="str">
        <f>IF(VLOOKUP(B483, 'Points&amp;Potential'!$B$7:$O$1835, 14, FALSE)=0, "", VLOOKUP(B483, 'Points&amp;Potential'!$B$7:$O$1835, 14, FALSE))</f>
        <v/>
      </c>
      <c r="P483" s="7" t="str">
        <f>IF(ISERROR(VLOOKUP(B483, Paste!$T$3:$T$1045, 1, FALSE)), "", VLOOKUP(B483, Paste!$T$3:$U$1045, 2, FALSE))</f>
        <v/>
      </c>
    </row>
    <row r="484" spans="1:16">
      <c r="A484" s="11" t="str">
        <f t="shared" si="14"/>
        <v>NYR</v>
      </c>
      <c r="B484" s="67" t="s">
        <v>110</v>
      </c>
      <c r="C484" s="11" t="str">
        <f>VLOOKUP($B484, Paste!$A$3:$H$933, 6, FALSE)</f>
        <v>RD</v>
      </c>
      <c r="D484" s="11" t="s">
        <v>943</v>
      </c>
      <c r="E484" s="11">
        <v>1</v>
      </c>
      <c r="F484" s="11" t="str">
        <f>VLOOKUP($B484, Paste!$A$3:$H$933, 8, FALSE)</f>
        <v>NYR</v>
      </c>
      <c r="G484" s="71">
        <f>VLOOKUP($B484, Paste!$A$3:$H$933, 2, FALSE)</f>
        <v>73</v>
      </c>
      <c r="H484" s="71">
        <f>VLOOKUP($B484, Paste!$A$3:$H$933, 3, FALSE)</f>
        <v>12.668069674303339</v>
      </c>
      <c r="I484" s="71">
        <f t="shared" si="15"/>
        <v>53.903084849307774</v>
      </c>
      <c r="J484" s="71">
        <f>VLOOKUP($B484, Paste!$A$3:$H$933, 4, FALSE)</f>
        <v>66.571154523611114</v>
      </c>
      <c r="K484" s="11">
        <f>VLOOKUP($B484, Paste!$AB$3:$AE$1033, 4, FALSE)</f>
        <v>131</v>
      </c>
      <c r="L484" s="11" t="str">
        <f>IF(ISERROR(VLOOKUP(B484, Paste!$N$3:$N$250, 1, FALSE)), "", VLOOKUP(B484, Paste!$N$3:$O$250, 2, FALSE))</f>
        <v/>
      </c>
      <c r="M484" s="27">
        <f>VLOOKUP($B484, Paste!$W$3:$Z$10064, IF($H$4="Cap Hit",3, IF($H$4="AAV", 4, 2)), FALSE)</f>
        <v>9.5</v>
      </c>
      <c r="N484" s="11" t="str">
        <f>IF(ISERROR(VLOOKUP(B484, Paste!$Q$3:$Q$245, 1, FALSE)), "", VLOOKUP(B484, Paste!$Q$3:$R$245, 2, FALSE))</f>
        <v>Y</v>
      </c>
      <c r="O484" s="18" t="str">
        <f>IF(VLOOKUP(B484, 'Points&amp;Potential'!$B$7:$O$1835, 14, FALSE)=0, "", VLOOKUP(B484, 'Points&amp;Potential'!$B$7:$O$1835, 14, FALSE))</f>
        <v/>
      </c>
      <c r="P484" s="7" t="str">
        <f>IF(ISERROR(VLOOKUP(B484, Paste!$T$3:$T$1045, 1, FALSE)), "", VLOOKUP(B484, Paste!$T$3:$U$1045, 2, FALSE))</f>
        <v/>
      </c>
    </row>
    <row r="485" spans="1:16">
      <c r="A485" s="11" t="str">
        <f t="shared" si="14"/>
        <v>NYR</v>
      </c>
      <c r="B485" s="67" t="s">
        <v>115</v>
      </c>
      <c r="C485" s="11" t="str">
        <f>VLOOKUP($B485, Paste!$A$3:$H$933, 6, FALSE)</f>
        <v>RW</v>
      </c>
      <c r="D485" s="11" t="s">
        <v>941</v>
      </c>
      <c r="E485" s="11">
        <v>1</v>
      </c>
      <c r="F485" s="11" t="str">
        <f>VLOOKUP($B485, Paste!$A$3:$H$933, 8, FALSE)</f>
        <v>NYR</v>
      </c>
      <c r="G485" s="71">
        <f>VLOOKUP($B485, Paste!$A$3:$H$933, 2, FALSE)</f>
        <v>83</v>
      </c>
      <c r="H485" s="71">
        <f>VLOOKUP($B485, Paste!$A$3:$H$933, 3, FALSE)</f>
        <v>33.25963444429884</v>
      </c>
      <c r="I485" s="71">
        <f t="shared" si="15"/>
        <v>30.756627170284503</v>
      </c>
      <c r="J485" s="71">
        <f>VLOOKUP($B485, Paste!$A$3:$H$933, 4, FALSE)</f>
        <v>64.016261614583343</v>
      </c>
      <c r="K485" s="11">
        <f>VLOOKUP($B485, Paste!$AB$3:$AE$1033, 4, FALSE)</f>
        <v>249</v>
      </c>
      <c r="L485" s="11" t="str">
        <f>IF(ISERROR(VLOOKUP(B485, Paste!$N$3:$N$250, 1, FALSE)), "", VLOOKUP(B485, Paste!$N$3:$O$250, 2, FALSE))</f>
        <v/>
      </c>
      <c r="M485" s="27">
        <f>VLOOKUP($B485, Paste!$W$3:$Z$10064, IF($H$4="Cap Hit",3, IF($H$4="AAV", 4, 2)), FALSE)</f>
        <v>11</v>
      </c>
      <c r="N485" s="11" t="str">
        <f>IF(ISERROR(VLOOKUP(B485, Paste!$Q$3:$Q$245, 1, FALSE)), "", VLOOKUP(B485, Paste!$Q$3:$R$245, 2, FALSE))</f>
        <v/>
      </c>
      <c r="O485" s="18" t="str">
        <f>IF(VLOOKUP(B485, 'Points&amp;Potential'!$B$7:$O$1835, 14, FALSE)=0, "", VLOOKUP(B485, 'Points&amp;Potential'!$B$7:$O$1835, 14, FALSE))</f>
        <v/>
      </c>
      <c r="P485" s="7" t="str">
        <f>IF(ISERROR(VLOOKUP(B485, Paste!$T$3:$T$1045, 1, FALSE)), "", VLOOKUP(B485, Paste!$T$3:$U$1045, 2, FALSE))</f>
        <v/>
      </c>
    </row>
    <row r="486" spans="1:16">
      <c r="A486" s="11" t="str">
        <f t="shared" si="14"/>
        <v>NYR</v>
      </c>
      <c r="B486" s="10" t="s">
        <v>189</v>
      </c>
      <c r="C486" s="11" t="str">
        <f>VLOOKUP($B486, Paste!$A$3:$H$933, 6, FALSE)</f>
        <v>LW</v>
      </c>
      <c r="D486" s="11" t="s">
        <v>941</v>
      </c>
      <c r="E486" s="11">
        <v>2</v>
      </c>
      <c r="F486" s="11" t="str">
        <f>VLOOKUP($B486, Paste!$A$3:$H$933, 8, FALSE)</f>
        <v>NYR</v>
      </c>
      <c r="G486" s="71">
        <f>VLOOKUP($B486, Paste!$A$3:$H$933, 2, FALSE)</f>
        <v>79</v>
      </c>
      <c r="H486" s="71">
        <f>VLOOKUP($B486, Paste!$A$3:$H$933, 3, FALSE)</f>
        <v>19.75</v>
      </c>
      <c r="I486" s="71">
        <f t="shared" si="15"/>
        <v>31.866789583333336</v>
      </c>
      <c r="J486" s="71">
        <f>VLOOKUP($B486, Paste!$A$3:$H$933, 4, FALSE)</f>
        <v>51.616789583333336</v>
      </c>
      <c r="K486" s="11">
        <f>VLOOKUP($B486, Paste!$AB$3:$AE$1033, 4, FALSE)</f>
        <v>134</v>
      </c>
      <c r="L486" s="11">
        <f>IF(ISERROR(VLOOKUP(B486, Paste!$N$3:$N$250, 1, FALSE)), "", VLOOKUP(B486, Paste!$N$3:$O$250, 2, FALSE))</f>
        <v>65</v>
      </c>
      <c r="M486" s="27">
        <f>VLOOKUP($B486, Paste!$W$3:$Z$10064, IF($H$4="Cap Hit",3, IF($H$4="AAV", 4, 2)), FALSE)</f>
        <v>0.94166700000000003</v>
      </c>
      <c r="N486" s="11" t="str">
        <f>IF(ISERROR(VLOOKUP(B486, Paste!$Q$3:$Q$245, 1, FALSE)), "", VLOOKUP(B486, Paste!$Q$3:$R$245, 2, FALSE))</f>
        <v/>
      </c>
      <c r="O486" s="18" t="str">
        <f>IF(VLOOKUP(B486, 'Points&amp;Potential'!$B$7:$O$1835, 14, FALSE)=0, "", VLOOKUP(B486, 'Points&amp;Potential'!$B$7:$O$1835, 14, FALSE))</f>
        <v/>
      </c>
      <c r="P486" s="7" t="str">
        <f>IF(ISERROR(VLOOKUP(B486, Paste!$T$3:$T$1045, 1, FALSE)), "", VLOOKUP(B486, Paste!$T$3:$U$1045, 2, FALSE))</f>
        <v/>
      </c>
    </row>
    <row r="487" spans="1:16">
      <c r="A487" s="11" t="str">
        <f t="shared" si="14"/>
        <v>NYR</v>
      </c>
      <c r="B487" s="67" t="s">
        <v>253</v>
      </c>
      <c r="C487" s="11" t="str">
        <f>VLOOKUP($B487, Paste!$A$3:$H$933, 6, FALSE)</f>
        <v>LW</v>
      </c>
      <c r="D487" s="11" t="s">
        <v>942</v>
      </c>
      <c r="E487" s="11">
        <v>2</v>
      </c>
      <c r="F487" s="11" t="str">
        <f>VLOOKUP($B487, Paste!$A$3:$H$933, 8, FALSE)</f>
        <v>NYR</v>
      </c>
      <c r="G487" s="71">
        <f>VLOOKUP($B487, Paste!$A$3:$H$933, 2, FALSE)</f>
        <v>83.666666666666671</v>
      </c>
      <c r="H487" s="71">
        <f>VLOOKUP($B487, Paste!$A$3:$H$933, 3, FALSE)</f>
        <v>18.690189364693168</v>
      </c>
      <c r="I487" s="71">
        <f t="shared" si="15"/>
        <v>22.684859801973502</v>
      </c>
      <c r="J487" s="71">
        <f>VLOOKUP($B487, Paste!$A$3:$H$933, 4, FALSE)</f>
        <v>41.37504916666667</v>
      </c>
      <c r="K487" s="11">
        <f>VLOOKUP($B487, Paste!$AB$3:$AE$1033, 4, FALSE)</f>
        <v>167</v>
      </c>
      <c r="L487" s="11" t="str">
        <f>IF(ISERROR(VLOOKUP(B487, Paste!$N$3:$N$250, 1, FALSE)), "", VLOOKUP(B487, Paste!$N$3:$O$250, 2, FALSE))</f>
        <v/>
      </c>
      <c r="M487" s="27">
        <f>VLOOKUP($B487, Paste!$W$3:$Z$10064, IF($H$4="Cap Hit",3, IF($H$4="AAV", 4, 2)), FALSE)</f>
        <v>3.9</v>
      </c>
      <c r="N487" s="11" t="str">
        <f>IF(ISERROR(VLOOKUP(B487, Paste!$Q$3:$Q$245, 1, FALSE)), "", VLOOKUP(B487, Paste!$Q$3:$R$245, 2, FALSE))</f>
        <v/>
      </c>
      <c r="O487" s="18" t="str">
        <f>IF(VLOOKUP(B487, 'Points&amp;Potential'!$B$7:$O$1835, 14, FALSE)=0, "", VLOOKUP(B487, 'Points&amp;Potential'!$B$7:$O$1835, 14, FALSE))</f>
        <v/>
      </c>
      <c r="P487" s="7" t="str">
        <f>IF(ISERROR(VLOOKUP(B487, Paste!$T$3:$T$1045, 1, FALSE)), "", VLOOKUP(B487, Paste!$T$3:$U$1045, 2, FALSE))</f>
        <v/>
      </c>
    </row>
    <row r="488" spans="1:16">
      <c r="A488" s="11" t="str">
        <f t="shared" si="14"/>
        <v>NYR</v>
      </c>
      <c r="B488" s="67" t="s">
        <v>264</v>
      </c>
      <c r="C488" s="11" t="str">
        <f>VLOOKUP($B488, Paste!$A$3:$H$933, 6, FALSE)</f>
        <v>RW</v>
      </c>
      <c r="D488" s="11" t="s">
        <v>942</v>
      </c>
      <c r="E488" s="11">
        <v>2</v>
      </c>
      <c r="F488" s="11" t="str">
        <f>VLOOKUP($B488, Paste!$A$3:$H$933, 8, FALSE)</f>
        <v>NYR</v>
      </c>
      <c r="G488" s="71">
        <f>VLOOKUP($B488, Paste!$A$3:$H$933, 2, FALSE)</f>
        <v>82.333333333333329</v>
      </c>
      <c r="H488" s="71">
        <f>VLOOKUP($B488, Paste!$A$3:$H$933, 3, FALSE)</f>
        <v>16.980379414091423</v>
      </c>
      <c r="I488" s="71">
        <f t="shared" si="15"/>
        <v>22.962330210908569</v>
      </c>
      <c r="J488" s="71">
        <f>VLOOKUP($B488, Paste!$A$3:$H$933, 4, FALSE)</f>
        <v>39.942709624999992</v>
      </c>
      <c r="K488" s="11">
        <f>VLOOKUP($B488, Paste!$AB$3:$AE$1033, 4, FALSE)</f>
        <v>156</v>
      </c>
      <c r="L488" s="11" t="str">
        <f>IF(ISERROR(VLOOKUP(B488, Paste!$N$3:$N$250, 1, FALSE)), "", VLOOKUP(B488, Paste!$N$3:$O$250, 2, FALSE))</f>
        <v/>
      </c>
      <c r="M488" s="27">
        <f>VLOOKUP($B488, Paste!$W$3:$Z$10064, IF($H$4="Cap Hit",3, IF($H$4="AAV", 4, 2)), FALSE)</f>
        <v>4.5</v>
      </c>
      <c r="N488" s="11" t="str">
        <f>IF(ISERROR(VLOOKUP(B488, Paste!$Q$3:$Q$245, 1, FALSE)), "", VLOOKUP(B488, Paste!$Q$3:$R$245, 2, FALSE))</f>
        <v/>
      </c>
      <c r="O488" s="18" t="str">
        <f>IF(VLOOKUP(B488, 'Points&amp;Potential'!$B$7:$O$1835, 14, FALSE)=0, "", VLOOKUP(B488, 'Points&amp;Potential'!$B$7:$O$1835, 14, FALSE))</f>
        <v/>
      </c>
      <c r="P488" s="7" t="str">
        <f>IF(ISERROR(VLOOKUP(B488, Paste!$T$3:$T$1045, 1, FALSE)), "", VLOOKUP(B488, Paste!$T$3:$U$1045, 2, FALSE))</f>
        <v/>
      </c>
    </row>
    <row r="489" spans="1:16">
      <c r="A489" s="11" t="str">
        <f t="shared" si="14"/>
        <v>NYR</v>
      </c>
      <c r="B489" s="67" t="s">
        <v>340</v>
      </c>
      <c r="C489" s="11" t="str">
        <f>VLOOKUP($B489, Paste!$A$3:$H$933, 6, FALSE)</f>
        <v>RD</v>
      </c>
      <c r="D489" s="11" t="s">
        <v>941</v>
      </c>
      <c r="E489" s="11">
        <v>2</v>
      </c>
      <c r="F489" s="11" t="str">
        <f>VLOOKUP($B489, Paste!$A$3:$H$933, 8, FALSE)</f>
        <v>NYR</v>
      </c>
      <c r="G489" s="71">
        <f>VLOOKUP($B489, Paste!$A$3:$H$933, 2, FALSE)</f>
        <v>69</v>
      </c>
      <c r="H489" s="71">
        <f>VLOOKUP($B489, Paste!$A$3:$H$933, 3, FALSE)</f>
        <v>7.4920707443038781</v>
      </c>
      <c r="I489" s="71">
        <f t="shared" si="15"/>
        <v>25.400837701529458</v>
      </c>
      <c r="J489" s="71">
        <f>VLOOKUP($B489, Paste!$A$3:$H$933, 4, FALSE)</f>
        <v>32.892908445833335</v>
      </c>
      <c r="K489" s="11">
        <f>VLOOKUP($B489, Paste!$AB$3:$AE$1033, 4, FALSE)</f>
        <v>104</v>
      </c>
      <c r="L489" s="11">
        <f>IF(ISERROR(VLOOKUP(B489, Paste!$N$3:$N$250, 1, FALSE)), "", VLOOKUP(B489, Paste!$N$3:$O$250, 2, FALSE))</f>
        <v>45</v>
      </c>
      <c r="M489" s="27">
        <f>VLOOKUP($B489, Paste!$W$3:$Z$10064, IF($H$4="Cap Hit",3, IF($H$4="AAV", 4, 2)), FALSE)</f>
        <v>6</v>
      </c>
      <c r="N489" s="11" t="str">
        <f>IF(ISERROR(VLOOKUP(B489, Paste!$Q$3:$Q$245, 1, FALSE)), "", VLOOKUP(B489, Paste!$Q$3:$R$245, 2, FALSE))</f>
        <v>Y</v>
      </c>
      <c r="O489" s="18" t="str">
        <f>IF(VLOOKUP(B489, 'Points&amp;Potential'!$B$7:$O$1835, 14, FALSE)=0, "", VLOOKUP(B489, 'Points&amp;Potential'!$B$7:$O$1835, 14, FALSE))</f>
        <v/>
      </c>
      <c r="P489" s="7" t="str">
        <f>IF(ISERROR(VLOOKUP(B489, Paste!$T$3:$T$1045, 1, FALSE)), "", VLOOKUP(B489, Paste!$T$3:$U$1045, 2, FALSE))</f>
        <v/>
      </c>
    </row>
    <row r="490" spans="1:16">
      <c r="A490" s="11" t="str">
        <f t="shared" si="14"/>
        <v>NYR</v>
      </c>
      <c r="B490" s="67" t="s">
        <v>366</v>
      </c>
      <c r="C490" s="11" t="str">
        <f>VLOOKUP($B490, Paste!$A$3:$H$933, 6, FALSE)</f>
        <v>LD</v>
      </c>
      <c r="D490" s="11" t="s">
        <v>942</v>
      </c>
      <c r="E490" s="11"/>
      <c r="F490" s="11" t="str">
        <f>VLOOKUP($B490, Paste!$A$3:$H$933, 8, FALSE)</f>
        <v>NYR</v>
      </c>
      <c r="G490" s="71">
        <f>VLOOKUP($B490, Paste!$A$3:$H$933, 2, FALSE)</f>
        <v>82.333333333333329</v>
      </c>
      <c r="H490" s="71">
        <f>VLOOKUP($B490, Paste!$A$3:$H$933, 3, FALSE)</f>
        <v>8.4208378088239488</v>
      </c>
      <c r="I490" s="71">
        <f t="shared" si="15"/>
        <v>22.470941198490863</v>
      </c>
      <c r="J490" s="71">
        <f>VLOOKUP($B490, Paste!$A$3:$H$933, 4, FALSE)</f>
        <v>30.89177900731481</v>
      </c>
      <c r="K490" s="11">
        <f>VLOOKUP($B490, Paste!$AB$3:$AE$1033, 4, FALSE)</f>
        <v>115</v>
      </c>
      <c r="L490" s="11" t="str">
        <f>IF(ISERROR(VLOOKUP(B490, Paste!$N$3:$N$250, 1, FALSE)), "", VLOOKUP(B490, Paste!$N$3:$O$250, 2, FALSE))</f>
        <v/>
      </c>
      <c r="M490" s="27">
        <f>VLOOKUP($B490, Paste!$W$3:$Z$10064, IF($H$4="Cap Hit",3, IF($H$4="AAV", 4, 2)), FALSE)</f>
        <v>7</v>
      </c>
      <c r="N490" s="11" t="str">
        <f>IF(ISERROR(VLOOKUP(B490, Paste!$Q$3:$Q$245, 1, FALSE)), "", VLOOKUP(B490, Paste!$Q$3:$R$245, 2, FALSE))</f>
        <v/>
      </c>
      <c r="O490" s="18" t="str">
        <f>IF(VLOOKUP(B490, 'Points&amp;Potential'!$B$7:$O$1835, 14, FALSE)=0, "", VLOOKUP(B490, 'Points&amp;Potential'!$B$7:$O$1835, 14, FALSE))</f>
        <v/>
      </c>
      <c r="P490" s="7" t="str">
        <f>IF(ISERROR(VLOOKUP(B490, Paste!$T$3:$T$1045, 1, FALSE)), "", VLOOKUP(B490, Paste!$T$3:$U$1045, 2, FALSE))</f>
        <v/>
      </c>
    </row>
    <row r="491" spans="1:16">
      <c r="A491" s="11" t="str">
        <f t="shared" si="14"/>
        <v>NYR</v>
      </c>
      <c r="B491" s="10" t="s">
        <v>386</v>
      </c>
      <c r="C491" s="11" t="str">
        <f>VLOOKUP($B491, Paste!$A$3:$H$933, 6, FALSE)</f>
        <v>LW</v>
      </c>
      <c r="D491" s="11" t="s">
        <v>941</v>
      </c>
      <c r="E491" s="11">
        <v>2</v>
      </c>
      <c r="F491" s="11" t="str">
        <f>VLOOKUP($B491, Paste!$A$3:$H$933, 8, FALSE)</f>
        <v>NYR</v>
      </c>
      <c r="G491" s="71">
        <f>VLOOKUP($B491, Paste!$A$3:$H$933, 2, FALSE)</f>
        <v>76</v>
      </c>
      <c r="H491" s="71">
        <f>VLOOKUP($B491, Paste!$A$3:$H$933, 3, FALSE)</f>
        <v>10.64</v>
      </c>
      <c r="I491" s="71">
        <f t="shared" si="15"/>
        <v>18.672250000000005</v>
      </c>
      <c r="J491" s="71">
        <f>VLOOKUP($B491, Paste!$A$3:$H$933, 4, FALSE)</f>
        <v>29.312250000000006</v>
      </c>
      <c r="K491" s="11">
        <f>VLOOKUP($B491, Paste!$AB$3:$AE$1033, 4, FALSE)</f>
        <v>84</v>
      </c>
      <c r="L491" s="11">
        <f>IF(ISERROR(VLOOKUP(B491, Paste!$N$3:$N$250, 1, FALSE)), "", VLOOKUP(B491, Paste!$N$3:$O$250, 2, FALSE))</f>
        <v>42</v>
      </c>
      <c r="M491" s="27">
        <f>VLOOKUP($B491, Paste!$W$3:$Z$10064, IF($H$4="Cap Hit",3, IF($H$4="AAV", 4, 2)), FALSE)</f>
        <v>1.25</v>
      </c>
      <c r="N491" s="11" t="str">
        <f>IF(ISERROR(VLOOKUP(B491, Paste!$Q$3:$Q$245, 1, FALSE)), "", VLOOKUP(B491, Paste!$Q$3:$R$245, 2, FALSE))</f>
        <v>Y</v>
      </c>
      <c r="O491" s="18" t="str">
        <f>IF(VLOOKUP(B491, 'Points&amp;Potential'!$B$7:$O$1835, 14, FALSE)=0, "", VLOOKUP(B491, 'Points&amp;Potential'!$B$7:$O$1835, 14, FALSE))</f>
        <v/>
      </c>
      <c r="P491" s="7" t="str">
        <f>IF(ISERROR(VLOOKUP(B491, Paste!$T$3:$T$1045, 1, FALSE)), "", VLOOKUP(B491, Paste!$T$3:$U$1045, 2, FALSE))</f>
        <v/>
      </c>
    </row>
    <row r="492" spans="1:16">
      <c r="A492" s="11" t="str">
        <f t="shared" si="14"/>
        <v>NYR</v>
      </c>
      <c r="B492" s="67" t="s">
        <v>429</v>
      </c>
      <c r="C492" s="11" t="str">
        <f>VLOOKUP($B492, Paste!$A$3:$H$933, 6, FALSE)</f>
        <v>C</v>
      </c>
      <c r="D492" s="11" t="s">
        <v>941</v>
      </c>
      <c r="E492" s="11">
        <v>2</v>
      </c>
      <c r="F492" s="11" t="str">
        <f>VLOOKUP($B492, Paste!$A$3:$H$933, 8, FALSE)</f>
        <v>NYR</v>
      </c>
      <c r="G492" s="71">
        <f>VLOOKUP($B492, Paste!$A$3:$H$933, 2, FALSE)</f>
        <v>76</v>
      </c>
      <c r="H492" s="71">
        <f>VLOOKUP($B492, Paste!$A$3:$H$933, 3, FALSE)</f>
        <v>9.8800000000000008</v>
      </c>
      <c r="I492" s="71">
        <f t="shared" si="15"/>
        <v>15.678166666666664</v>
      </c>
      <c r="J492" s="71">
        <f>VLOOKUP($B492, Paste!$A$3:$H$933, 4, FALSE)</f>
        <v>25.558166666666665</v>
      </c>
      <c r="K492" s="11">
        <f>VLOOKUP($B492, Paste!$AB$3:$AE$1033, 4, FALSE)</f>
        <v>91</v>
      </c>
      <c r="L492" s="11" t="str">
        <f>IF(ISERROR(VLOOKUP(B492, Paste!$N$3:$N$250, 1, FALSE)), "", VLOOKUP(B492, Paste!$N$3:$O$250, 2, FALSE))</f>
        <v/>
      </c>
      <c r="M492" s="27">
        <f>VLOOKUP($B492, Paste!$W$3:$Z$10064, IF($H$4="Cap Hit",3, IF($H$4="AAV", 4, 2)), FALSE)</f>
        <v>0.87</v>
      </c>
      <c r="N492" s="11" t="str">
        <f>IF(ISERROR(VLOOKUP(B492, Paste!$Q$3:$Q$245, 1, FALSE)), "", VLOOKUP(B492, Paste!$Q$3:$R$245, 2, FALSE))</f>
        <v/>
      </c>
      <c r="O492" s="18" t="str">
        <f>IF(VLOOKUP(B492, 'Points&amp;Potential'!$B$7:$O$1835, 14, FALSE)=0, "", VLOOKUP(B492, 'Points&amp;Potential'!$B$7:$O$1835, 14, FALSE))</f>
        <v/>
      </c>
      <c r="P492" s="7" t="str">
        <f>IF(ISERROR(VLOOKUP(B492, Paste!$T$3:$T$1045, 1, FALSE)), "", VLOOKUP(B492, Paste!$T$3:$U$1045, 2, FALSE))</f>
        <v/>
      </c>
    </row>
    <row r="493" spans="1:16">
      <c r="A493" s="11" t="str">
        <f t="shared" si="14"/>
        <v>NYR</v>
      </c>
      <c r="B493" s="67" t="s">
        <v>478</v>
      </c>
      <c r="C493" s="11" t="str">
        <f>VLOOKUP($B493, Paste!$A$3:$H$933, 6, FALSE)</f>
        <v>LD</v>
      </c>
      <c r="D493" s="11" t="s">
        <v>941</v>
      </c>
      <c r="E493" s="11"/>
      <c r="F493" s="11" t="str">
        <f>VLOOKUP($B493, Paste!$A$3:$H$933, 8, FALSE)</f>
        <v>NYR</v>
      </c>
      <c r="G493" s="71">
        <f>VLOOKUP($B493, Paste!$A$3:$H$933, 2, FALSE)</f>
        <v>82.666666666666671</v>
      </c>
      <c r="H493" s="71">
        <f>VLOOKUP($B493, Paste!$A$3:$H$933, 3, FALSE)</f>
        <v>3.550428667737938</v>
      </c>
      <c r="I493" s="71">
        <f t="shared" si="15"/>
        <v>17.607823598928725</v>
      </c>
      <c r="J493" s="71">
        <f>VLOOKUP($B493, Paste!$A$3:$H$933, 4, FALSE)</f>
        <v>21.158252266666665</v>
      </c>
      <c r="K493" s="11">
        <f>VLOOKUP($B493, Paste!$AB$3:$AE$1033, 4, FALSE)</f>
        <v>74</v>
      </c>
      <c r="L493" s="11" t="str">
        <f>IF(ISERROR(VLOOKUP(B493, Paste!$N$3:$N$250, 1, FALSE)), "", VLOOKUP(B493, Paste!$N$3:$O$250, 2, FALSE))</f>
        <v/>
      </c>
      <c r="M493" s="27">
        <f>VLOOKUP($B493, Paste!$W$3:$Z$10064, IF($H$4="Cap Hit",3, IF($H$4="AAV", 4, 2)), FALSE)</f>
        <v>5.5</v>
      </c>
      <c r="N493" s="11"/>
      <c r="O493" s="18" t="str">
        <f>IF(VLOOKUP(B493, 'Points&amp;Potential'!$B$7:$O$1835, 14, FALSE)=0, "", VLOOKUP(B493, 'Points&amp;Potential'!$B$7:$O$1835, 14, FALSE))</f>
        <v/>
      </c>
      <c r="P493" s="7" t="str">
        <f>IF(ISERROR(VLOOKUP(B493, Paste!$T$3:$T$1045, 1, FALSE)), "", VLOOKUP(B493, Paste!$T$3:$U$1045, 2, FALSE))</f>
        <v/>
      </c>
    </row>
    <row r="494" spans="1:16">
      <c r="A494" s="11" t="str">
        <f t="shared" si="14"/>
        <v>NYR</v>
      </c>
      <c r="B494" s="67" t="s">
        <v>482</v>
      </c>
      <c r="C494" s="11" t="str">
        <f>VLOOKUP($B494, Paste!$A$3:$H$933, 6, FALSE)</f>
        <v>LW</v>
      </c>
      <c r="D494" s="11" t="s">
        <v>941</v>
      </c>
      <c r="E494" s="11"/>
      <c r="F494" s="11" t="str">
        <f>VLOOKUP($B494, Paste!$A$3:$H$933, 8, FALSE)</f>
        <v>NYR</v>
      </c>
      <c r="G494" s="71">
        <f>VLOOKUP($B494, Paste!$A$3:$H$933, 2, FALSE)</f>
        <v>70</v>
      </c>
      <c r="H494" s="71">
        <f>VLOOKUP($B494, Paste!$A$3:$H$933, 3, FALSE)</f>
        <v>9.1</v>
      </c>
      <c r="I494" s="71">
        <f t="shared" si="15"/>
        <v>11.879</v>
      </c>
      <c r="J494" s="71">
        <f>VLOOKUP($B494, Paste!$A$3:$H$933, 4, FALSE)</f>
        <v>20.978999999999999</v>
      </c>
      <c r="K494" s="11">
        <f>VLOOKUP($B494, Paste!$AB$3:$AE$1033, 4, FALSE)</f>
        <v>63</v>
      </c>
      <c r="L494" s="11" t="str">
        <f>IF(ISERROR(VLOOKUP(B494, Paste!$N$3:$N$250, 1, FALSE)), "", VLOOKUP(B494, Paste!$N$3:$O$250, 2, FALSE))</f>
        <v/>
      </c>
      <c r="M494" s="27">
        <f>VLOOKUP($B494, Paste!$W$3:$Z$10064, IF($H$4="Cap Hit",3, IF($H$4="AAV", 4, 2)), FALSE)</f>
        <v>1.5</v>
      </c>
      <c r="N494" s="11" t="str">
        <f>IF(ISERROR(VLOOKUP(B494, Paste!$Q$3:$Q$245, 1, FALSE)), "", VLOOKUP(B494, Paste!$Q$3:$R$245, 2, FALSE))</f>
        <v/>
      </c>
      <c r="O494" s="18" t="str">
        <f>IF(VLOOKUP(B494, 'Points&amp;Potential'!$B$7:$O$1835, 14, FALSE)=0, "", VLOOKUP(B494, 'Points&amp;Potential'!$B$7:$O$1835, 14, FALSE))</f>
        <v/>
      </c>
      <c r="P494" s="7" t="str">
        <f>IF(ISERROR(VLOOKUP(B494, Paste!$T$3:$T$1045, 1, FALSE)), "", VLOOKUP(B494, Paste!$T$3:$U$1045, 2, FALSE))</f>
        <v/>
      </c>
    </row>
    <row r="495" spans="1:16">
      <c r="A495" s="11" t="str">
        <f t="shared" si="14"/>
        <v>NYR</v>
      </c>
      <c r="B495" s="67" t="s">
        <v>504</v>
      </c>
      <c r="C495" s="11" t="str">
        <f>VLOOKUP($B495, Paste!$A$3:$H$933, 6, FALSE)</f>
        <v>RD</v>
      </c>
      <c r="D495" s="11" t="s">
        <v>941</v>
      </c>
      <c r="E495" s="11"/>
      <c r="F495" s="11" t="str">
        <f>VLOOKUP($B495, Paste!$A$3:$H$933, 8, FALSE)</f>
        <v>NYR</v>
      </c>
      <c r="G495" s="71">
        <f>VLOOKUP($B495, Paste!$A$3:$H$933, 2, FALSE)</f>
        <v>83.333333333333329</v>
      </c>
      <c r="H495" s="71">
        <f>VLOOKUP($B495, Paste!$A$3:$H$933, 3, FALSE)</f>
        <v>4.5541413446470198</v>
      </c>
      <c r="I495" s="71">
        <f t="shared" si="15"/>
        <v>15.091431572019646</v>
      </c>
      <c r="J495" s="71">
        <f>VLOOKUP($B495, Paste!$A$3:$H$933, 4, FALSE)</f>
        <v>19.645572916666666</v>
      </c>
      <c r="K495" s="11">
        <f>VLOOKUP($B495, Paste!$AB$3:$AE$1033, 4, FALSE)</f>
        <v>108</v>
      </c>
      <c r="L495" s="11" t="str">
        <f>IF(ISERROR(VLOOKUP(B495, Paste!$N$3:$N$250, 1, FALSE)), "", VLOOKUP(B495, Paste!$N$3:$O$250, 2, FALSE))</f>
        <v/>
      </c>
      <c r="M495" s="27">
        <f>VLOOKUP($B495, Paste!$W$3:$Z$10064, IF($H$4="Cap Hit",3, IF($H$4="AAV", 4, 2)), FALSE)</f>
        <v>5.5</v>
      </c>
      <c r="N495" s="11" t="str">
        <f>IF(ISERROR(VLOOKUP(B495, Paste!$Q$3:$Q$245, 1, FALSE)), "", VLOOKUP(B495, Paste!$Q$3:$R$245, 2, FALSE))</f>
        <v/>
      </c>
      <c r="O495" s="18" t="str">
        <f>IF(VLOOKUP(B495, 'Points&amp;Potential'!$B$7:$O$1835, 14, FALSE)=0, "", VLOOKUP(B495, 'Points&amp;Potential'!$B$7:$O$1835, 14, FALSE))</f>
        <v/>
      </c>
      <c r="P495" s="7" t="str">
        <f>IF(ISERROR(VLOOKUP(B495, Paste!$T$3:$T$1045, 1, FALSE)), "", VLOOKUP(B495, Paste!$T$3:$U$1045, 2, FALSE))</f>
        <v/>
      </c>
    </row>
    <row r="496" spans="1:16">
      <c r="A496" s="11" t="str">
        <f t="shared" si="14"/>
        <v>NYR</v>
      </c>
      <c r="B496" s="67" t="s">
        <v>532</v>
      </c>
      <c r="C496" s="11" t="str">
        <f>VLOOKUP($B496, Paste!$A$3:$H$933, 6, FALSE)</f>
        <v>LD</v>
      </c>
      <c r="D496" s="11" t="s">
        <v>941</v>
      </c>
      <c r="E496" s="11"/>
      <c r="F496" s="11" t="str">
        <f>VLOOKUP($B496, Paste!$A$3:$H$933, 8, FALSE)</f>
        <v>NYR</v>
      </c>
      <c r="G496" s="71">
        <f>VLOOKUP($B496, Paste!$A$3:$H$933, 2, FALSE)</f>
        <v>75</v>
      </c>
      <c r="H496" s="71">
        <f>VLOOKUP($B496, Paste!$A$3:$H$933, 3, FALSE)</f>
        <v>5.7834970552039389</v>
      </c>
      <c r="I496" s="71">
        <f t="shared" si="15"/>
        <v>12.06814356979606</v>
      </c>
      <c r="J496" s="71">
        <f>VLOOKUP($B496, Paste!$A$3:$H$933, 4, FALSE)</f>
        <v>17.851640624999998</v>
      </c>
      <c r="K496" s="11">
        <f>VLOOKUP($B496, Paste!$AB$3:$AE$1033, 4, FALSE)</f>
        <v>90</v>
      </c>
      <c r="L496" s="11" t="str">
        <f>IF(ISERROR(VLOOKUP(B496, Paste!$N$3:$N$250, 1, FALSE)), "", VLOOKUP(B496, Paste!$N$3:$O$250, 2, FALSE))</f>
        <v/>
      </c>
      <c r="M496" s="27">
        <f>VLOOKUP($B496, Paste!$W$3:$Z$10064, IF($H$4="Cap Hit",3, IF($H$4="AAV", 4, 2)), FALSE)</f>
        <v>0.77500000000000002</v>
      </c>
      <c r="N496" s="11" t="str">
        <f>IF(ISERROR(VLOOKUP(B496, Paste!$Q$3:$Q$245, 1, FALSE)), "", VLOOKUP(B496, Paste!$Q$3:$R$245, 2, FALSE))</f>
        <v/>
      </c>
      <c r="O496" s="18" t="str">
        <f>IF(VLOOKUP(B496, 'Points&amp;Potential'!$B$7:$O$1835, 14, FALSE)=0, "", VLOOKUP(B496, 'Points&amp;Potential'!$B$7:$O$1835, 14, FALSE))</f>
        <v/>
      </c>
      <c r="P496" s="7" t="str">
        <f>IF(ISERROR(VLOOKUP(B496, Paste!$T$3:$T$1045, 1, FALSE)), "", VLOOKUP(B496, Paste!$T$3:$U$1045, 2, FALSE))</f>
        <v/>
      </c>
    </row>
    <row r="497" spans="1:16">
      <c r="A497" s="11" t="str">
        <f t="shared" si="14"/>
        <v>NYR</v>
      </c>
      <c r="B497" s="67" t="s">
        <v>538</v>
      </c>
      <c r="C497" s="11" t="str">
        <f>VLOOKUP($B497, Paste!$A$3:$H$933, 6, FALSE)</f>
        <v>LW</v>
      </c>
      <c r="D497" s="11" t="s">
        <v>941</v>
      </c>
      <c r="E497" s="11"/>
      <c r="F497" s="11" t="str">
        <f>VLOOKUP($B497, Paste!$A$3:$H$933, 8, FALSE)</f>
        <v>NYR</v>
      </c>
      <c r="G497" s="71">
        <f>VLOOKUP($B497, Paste!$A$3:$H$933, 2, FALSE)</f>
        <v>45</v>
      </c>
      <c r="H497" s="71">
        <f>VLOOKUP($B497, Paste!$A$3:$H$933, 3, FALSE)</f>
        <v>8.2218181818181808</v>
      </c>
      <c r="I497" s="71">
        <f t="shared" si="15"/>
        <v>9.4190880681818197</v>
      </c>
      <c r="J497" s="71">
        <f>VLOOKUP($B497, Paste!$A$3:$H$933, 4, FALSE)</f>
        <v>17.64090625</v>
      </c>
      <c r="K497" s="11">
        <f>VLOOKUP($B497, Paste!$AB$3:$AE$1033, 4, FALSE)</f>
        <v>63</v>
      </c>
      <c r="L497" s="11" t="str">
        <f>IF(ISERROR(VLOOKUP(B497, Paste!$N$3:$N$250, 1, FALSE)), "", VLOOKUP(B497, Paste!$N$3:$O$250, 2, FALSE))</f>
        <v/>
      </c>
      <c r="M497" s="27">
        <f>VLOOKUP($B497, Paste!$W$3:$Z$10064, IF($H$4="Cap Hit",3, IF($H$4="AAV", 4, 2)), FALSE)</f>
        <v>0.80666599999999999</v>
      </c>
      <c r="N497" s="11" t="str">
        <f>IF(ISERROR(VLOOKUP(B497, Paste!$Q$3:$Q$245, 1, FALSE)), "", VLOOKUP(B497, Paste!$Q$3:$R$245, 2, FALSE))</f>
        <v/>
      </c>
      <c r="O497" s="18" t="str">
        <f>IF(VLOOKUP(B497, 'Points&amp;Potential'!$B$7:$O$1835, 14, FALSE)=0, "", VLOOKUP(B497, 'Points&amp;Potential'!$B$7:$O$1835, 14, FALSE))</f>
        <v/>
      </c>
      <c r="P497" s="7" t="str">
        <f>IF(ISERROR(VLOOKUP(B497, Paste!$T$3:$T$1045, 1, FALSE)), "", VLOOKUP(B497, Paste!$T$3:$U$1045, 2, FALSE))</f>
        <v>Y</v>
      </c>
    </row>
    <row r="498" spans="1:16">
      <c r="A498" s="11" t="str">
        <f t="shared" si="14"/>
        <v>NYR</v>
      </c>
      <c r="B498" s="67" t="s">
        <v>582</v>
      </c>
      <c r="C498" s="11" t="str">
        <f>VLOOKUP($B498, Paste!$A$3:$H$933, 6, FALSE)</f>
        <v>RD</v>
      </c>
      <c r="D498" s="11" t="s">
        <v>941</v>
      </c>
      <c r="E498" s="11"/>
      <c r="F498" s="11" t="str">
        <f>VLOOKUP($B498, Paste!$A$3:$H$933, 8, FALSE)</f>
        <v>NYR</v>
      </c>
      <c r="G498" s="71">
        <f>VLOOKUP($B498, Paste!$A$3:$H$933, 2, FALSE)</f>
        <v>42</v>
      </c>
      <c r="H498" s="71">
        <f>VLOOKUP($B498, Paste!$A$3:$H$933, 3, FALSE)</f>
        <v>4.2</v>
      </c>
      <c r="I498" s="71">
        <f t="shared" si="15"/>
        <v>11.583373666666663</v>
      </c>
      <c r="J498" s="71">
        <f>VLOOKUP($B498, Paste!$A$3:$H$933, 4, FALSE)</f>
        <v>15.783373666666664</v>
      </c>
      <c r="K498" s="11">
        <f>VLOOKUP($B498, Paste!$AB$3:$AE$1033, 4, FALSE)</f>
        <v>50</v>
      </c>
      <c r="L498" s="11" t="str">
        <f>IF(ISERROR(VLOOKUP(B498, Paste!$N$3:$N$250, 1, FALSE)), "", VLOOKUP(B498, Paste!$N$3:$O$250, 2, FALSE))</f>
        <v/>
      </c>
      <c r="M498" s="27" t="e">
        <f>VLOOKUP($B498, Paste!$W$3:$Z$10064, IF($H$4="Cap Hit",3, IF($H$4="AAV", 4, 2)), FALSE)</f>
        <v>#N/A</v>
      </c>
      <c r="N498" s="11" t="str">
        <f>IF(ISERROR(VLOOKUP(B498, Paste!$Q$3:$Q$245, 1, FALSE)), "", VLOOKUP(B498, Paste!$Q$3:$R$245, 2, FALSE))</f>
        <v/>
      </c>
      <c r="O498" s="18" t="str">
        <f>IF(VLOOKUP(B498, 'Points&amp;Potential'!$B$7:$O$1835, 14, FALSE)=0, "", VLOOKUP(B498, 'Points&amp;Potential'!$B$7:$O$1835, 14, FALSE))</f>
        <v/>
      </c>
      <c r="P498" s="7" t="str">
        <f>IF(ISERROR(VLOOKUP(B498, Paste!$T$3:$T$1045, 1, FALSE)), "", VLOOKUP(B498, Paste!$T$3:$U$1045, 2, FALSE))</f>
        <v/>
      </c>
    </row>
    <row r="499" spans="1:16">
      <c r="A499" s="11" t="str">
        <f t="shared" si="14"/>
        <v>NYR</v>
      </c>
      <c r="B499" s="67" t="s">
        <v>674</v>
      </c>
      <c r="C499" s="11" t="str">
        <f>VLOOKUP($B499, Paste!$A$3:$H$933, 6, FALSE)</f>
        <v>C</v>
      </c>
      <c r="D499" s="11" t="s">
        <v>941</v>
      </c>
      <c r="E499" s="11"/>
      <c r="F499" s="11" t="str">
        <f>VLOOKUP($B499, Paste!$A$3:$H$933, 8, FALSE)</f>
        <v>NYR</v>
      </c>
      <c r="G499" s="71">
        <f>VLOOKUP($B499, Paste!$A$3:$H$933, 2, FALSE)</f>
        <v>70</v>
      </c>
      <c r="H499" s="71">
        <f>VLOOKUP($B499, Paste!$A$3:$H$933, 3, FALSE)</f>
        <v>6.2650911764722288</v>
      </c>
      <c r="I499" s="71">
        <f t="shared" si="15"/>
        <v>4.7104244138055495</v>
      </c>
      <c r="J499" s="71">
        <f>VLOOKUP($B499, Paste!$A$3:$H$933, 4, FALSE)</f>
        <v>10.975515590277778</v>
      </c>
      <c r="K499" s="11">
        <f>VLOOKUP($B499, Paste!$AB$3:$AE$1033, 4, FALSE)</f>
        <v>70</v>
      </c>
      <c r="L499" s="11" t="str">
        <f>IF(ISERROR(VLOOKUP(B499, Paste!$N$3:$N$250, 1, FALSE)), "", VLOOKUP(B499, Paste!$N$3:$O$250, 2, FALSE))</f>
        <v/>
      </c>
      <c r="M499" s="27">
        <f>VLOOKUP($B499, Paste!$W$3:$Z$10064, IF($H$4="Cap Hit",3, IF($H$4="AAV", 4, 2)), FALSE)</f>
        <v>1.2</v>
      </c>
      <c r="N499" s="11" t="str">
        <f>IF(ISERROR(VLOOKUP(B499, Paste!$Q$3:$Q$245, 1, FALSE)), "", VLOOKUP(B499, Paste!$Q$3:$R$245, 2, FALSE))</f>
        <v/>
      </c>
      <c r="O499" s="18" t="str">
        <f>IF(VLOOKUP(B499, 'Points&amp;Potential'!$B$7:$O$1835, 14, FALSE)=0, "", VLOOKUP(B499, 'Points&amp;Potential'!$B$7:$O$1835, 14, FALSE))</f>
        <v/>
      </c>
      <c r="P499" s="7" t="str">
        <f>IF(ISERROR(VLOOKUP(B499, Paste!$T$3:$T$1045, 1, FALSE)), "", VLOOKUP(B499, Paste!$T$3:$U$1045, 2, FALSE))</f>
        <v/>
      </c>
    </row>
    <row r="500" spans="1:16">
      <c r="A500" s="11" t="str">
        <f t="shared" si="14"/>
        <v>NYR</v>
      </c>
      <c r="B500" s="67" t="s">
        <v>706</v>
      </c>
      <c r="C500" s="11" t="str">
        <f>VLOOKUP($B500, Paste!$A$3:$H$933, 6, FALSE)</f>
        <v>LD</v>
      </c>
      <c r="D500" s="11" t="s">
        <v>941</v>
      </c>
      <c r="E500" s="11"/>
      <c r="F500" s="11" t="str">
        <f>VLOOKUP($B500, Paste!$A$3:$H$933, 8, FALSE)</f>
        <v>NYR</v>
      </c>
      <c r="G500" s="71">
        <f>VLOOKUP($B500, Paste!$A$3:$H$933, 2, FALSE)</f>
        <v>53</v>
      </c>
      <c r="H500" s="71">
        <f>VLOOKUP($B500, Paste!$A$3:$H$933, 3, FALSE)</f>
        <v>0.85850393225283483</v>
      </c>
      <c r="I500" s="71">
        <f t="shared" si="15"/>
        <v>8.6421368764971636</v>
      </c>
      <c r="J500" s="71">
        <f>VLOOKUP($B500, Paste!$A$3:$H$933, 4, FALSE)</f>
        <v>9.5006408087499992</v>
      </c>
      <c r="K500" s="11">
        <f>VLOOKUP($B500, Paste!$AB$3:$AE$1033, 4, FALSE)</f>
        <v>42</v>
      </c>
      <c r="L500" s="11" t="str">
        <f>IF(ISERROR(VLOOKUP(B500, Paste!$N$3:$N$250, 1, FALSE)), "", VLOOKUP(B500, Paste!$N$3:$O$250, 2, FALSE))</f>
        <v/>
      </c>
      <c r="M500" s="27">
        <f>VLOOKUP($B500, Paste!$W$3:$Z$10064, IF($H$4="Cap Hit",3, IF($H$4="AAV", 4, 2)), FALSE)</f>
        <v>1.55</v>
      </c>
      <c r="N500" s="11" t="str">
        <f>IF(ISERROR(VLOOKUP(B500, Paste!$Q$3:$Q$245, 1, FALSE)), "", VLOOKUP(B500, Paste!$Q$3:$R$245, 2, FALSE))</f>
        <v/>
      </c>
      <c r="O500" s="18" t="str">
        <f>IF(VLOOKUP(B500, 'Points&amp;Potential'!$B$7:$O$1835, 14, FALSE)=0, "", VLOOKUP(B500, 'Points&amp;Potential'!$B$7:$O$1835, 14, FALSE))</f>
        <v/>
      </c>
      <c r="P500" s="7" t="str">
        <f>IF(ISERROR(VLOOKUP(B500, Paste!$T$3:$T$1045, 1, FALSE)), "", VLOOKUP(B500, Paste!$T$3:$U$1045, 2, FALSE))</f>
        <v/>
      </c>
    </row>
    <row r="501" spans="1:16">
      <c r="A501" s="11" t="str">
        <f t="shared" si="14"/>
        <v>NYR</v>
      </c>
      <c r="B501" s="67" t="s">
        <v>740</v>
      </c>
      <c r="C501" s="11" t="str">
        <f>VLOOKUP($B501, Paste!$A$3:$H$933, 6, FALSE)</f>
        <v>C</v>
      </c>
      <c r="D501" s="11" t="s">
        <v>941</v>
      </c>
      <c r="E501" s="11"/>
      <c r="F501" s="11" t="str">
        <f>VLOOKUP($B501, Paste!$A$3:$H$933, 8, FALSE)</f>
        <v>NYR</v>
      </c>
      <c r="G501" s="71">
        <f>VLOOKUP($B501, Paste!$A$3:$H$933, 2, FALSE)</f>
        <v>39.333333333333336</v>
      </c>
      <c r="H501" s="71">
        <f>VLOOKUP($B501, Paste!$A$3:$H$933, 3, FALSE)</f>
        <v>5.0426918880159635</v>
      </c>
      <c r="I501" s="71">
        <f t="shared" si="15"/>
        <v>2.4227477369840349</v>
      </c>
      <c r="J501" s="71">
        <f>VLOOKUP($B501, Paste!$A$3:$H$933, 4, FALSE)</f>
        <v>7.4654396249999984</v>
      </c>
      <c r="K501" s="11">
        <f>VLOOKUP($B501, Paste!$AB$3:$AE$1033, 4, FALSE)</f>
        <v>35</v>
      </c>
      <c r="L501" s="11" t="str">
        <f>IF(ISERROR(VLOOKUP(B501, Paste!$N$3:$N$250, 1, FALSE)), "", VLOOKUP(B501, Paste!$N$3:$O$250, 2, FALSE))</f>
        <v/>
      </c>
      <c r="M501" s="27">
        <f>VLOOKUP($B501, Paste!$W$3:$Z$10064, IF($H$4="Cap Hit",3, IF($H$4="AAV", 4, 2)), FALSE)</f>
        <v>1.25</v>
      </c>
      <c r="N501" s="11"/>
      <c r="O501" s="18" t="str">
        <f>IF(VLOOKUP(B501, 'Points&amp;Potential'!$B$7:$O$1835, 14, FALSE)=0, "", VLOOKUP(B501, 'Points&amp;Potential'!$B$7:$O$1835, 14, FALSE))</f>
        <v/>
      </c>
      <c r="P501" s="7" t="str">
        <f>IF(ISERROR(VLOOKUP(B501, Paste!$T$3:$T$1045, 1, FALSE)), "", VLOOKUP(B501, Paste!$T$3:$U$1045, 2, FALSE))</f>
        <v/>
      </c>
    </row>
    <row r="502" spans="1:16">
      <c r="A502" s="11" t="str">
        <f t="shared" si="14"/>
        <v>NYR</v>
      </c>
      <c r="B502" s="67" t="s">
        <v>766</v>
      </c>
      <c r="C502" s="11" t="str">
        <f>VLOOKUP($B502, Paste!$A$3:$H$933, 6, FALSE)</f>
        <v>RW</v>
      </c>
      <c r="D502" s="11" t="s">
        <v>941</v>
      </c>
      <c r="E502" s="11"/>
      <c r="F502" s="11" t="str">
        <f>VLOOKUP($B502, Paste!$A$3:$H$933, 8, FALSE)</f>
        <v>NYR</v>
      </c>
      <c r="G502" s="71">
        <f>VLOOKUP($B502, Paste!$A$3:$H$933, 2, FALSE)</f>
        <v>30</v>
      </c>
      <c r="H502" s="71">
        <f>VLOOKUP($B502, Paste!$A$3:$H$933, 3, FALSE)</f>
        <v>3.0963561076604553</v>
      </c>
      <c r="I502" s="71">
        <f t="shared" si="15"/>
        <v>3.0216438923395432</v>
      </c>
      <c r="J502" s="71">
        <f>VLOOKUP($B502, Paste!$A$3:$H$933, 4, FALSE)</f>
        <v>6.1179999999999986</v>
      </c>
      <c r="K502" s="11">
        <f>VLOOKUP($B502, Paste!$AB$3:$AE$1033, 4, FALSE)</f>
        <v>27</v>
      </c>
      <c r="L502" s="11" t="str">
        <f>IF(ISERROR(VLOOKUP(B502, Paste!$N$3:$N$250, 1, FALSE)), "", VLOOKUP(B502, Paste!$N$3:$O$250, 2, FALSE))</f>
        <v/>
      </c>
      <c r="M502" s="27">
        <f>VLOOKUP($B502, Paste!$W$3:$Z$10064, IF($H$4="Cap Hit",3, IF($H$4="AAV", 4, 2)), FALSE)</f>
        <v>0.86750000000000005</v>
      </c>
      <c r="N502" s="11" t="str">
        <f>IF(ISERROR(VLOOKUP(B502, Paste!$Q$3:$Q$245, 1, FALSE)), "", VLOOKUP(B502, Paste!$Q$3:$R$245, 2, FALSE))</f>
        <v/>
      </c>
      <c r="O502" s="18" t="str">
        <f>IF(VLOOKUP(B502, 'Points&amp;Potential'!$B$7:$O$1835, 14, FALSE)=0, "", VLOOKUP(B502, 'Points&amp;Potential'!$B$7:$O$1835, 14, FALSE))</f>
        <v/>
      </c>
      <c r="P502" s="7" t="str">
        <f>IF(ISERROR(VLOOKUP(B502, Paste!$T$3:$T$1045, 1, FALSE)), "", VLOOKUP(B502, Paste!$T$3:$U$1045, 2, FALSE))</f>
        <v/>
      </c>
    </row>
    <row r="503" spans="1:16">
      <c r="A503" s="11" t="str">
        <f t="shared" si="14"/>
        <v>NYR</v>
      </c>
      <c r="B503" s="67" t="s">
        <v>823</v>
      </c>
      <c r="C503" s="11" t="str">
        <f>VLOOKUP($B503, Paste!$A$3:$H$933, 6, FALSE)</f>
        <v>RW</v>
      </c>
      <c r="D503" s="11" t="s">
        <v>941</v>
      </c>
      <c r="E503" s="11"/>
      <c r="F503" s="11" t="str">
        <f>VLOOKUP($B503, Paste!$A$3:$H$933, 8, FALSE)</f>
        <v>NYR</v>
      </c>
      <c r="G503" s="71">
        <f>VLOOKUP($B503, Paste!$A$3:$H$933, 2, FALSE)</f>
        <v>30.333333333333332</v>
      </c>
      <c r="H503" s="71">
        <f>VLOOKUP($B503, Paste!$A$3:$H$933, 3, FALSE)</f>
        <v>1.6284041394335513</v>
      </c>
      <c r="I503" s="71">
        <f t="shared" si="15"/>
        <v>1.9458736383442263</v>
      </c>
      <c r="J503" s="71">
        <f>VLOOKUP($B503, Paste!$A$3:$H$933, 4, FALSE)</f>
        <v>3.5742777777777777</v>
      </c>
      <c r="K503" s="11">
        <f>VLOOKUP($B503, Paste!$AB$3:$AE$1033, 4, FALSE)</f>
        <v>21</v>
      </c>
      <c r="L503" s="11" t="str">
        <f>IF(ISERROR(VLOOKUP(B503, Paste!$N$3:$N$250, 1, FALSE)), "", VLOOKUP(B503, Paste!$N$3:$O$250, 2, FALSE))</f>
        <v/>
      </c>
      <c r="M503" s="27">
        <f>VLOOKUP($B503, Paste!$W$3:$Z$10064, IF($H$4="Cap Hit",3, IF($H$4="AAV", 4, 2)), FALSE)</f>
        <v>0.97499999999999998</v>
      </c>
      <c r="N503" s="11" t="str">
        <f>IF(ISERROR(VLOOKUP(B503, Paste!$Q$3:$Q$245, 1, FALSE)), "", VLOOKUP(B503, Paste!$Q$3:$R$245, 2, FALSE))</f>
        <v/>
      </c>
      <c r="O503" s="18" t="str">
        <f>IF(VLOOKUP(B503, 'Points&amp;Potential'!$B$7:$O$1835, 14, FALSE)=0, "", VLOOKUP(B503, 'Points&amp;Potential'!$B$7:$O$1835, 14, FALSE))</f>
        <v/>
      </c>
      <c r="P503" s="7" t="str">
        <f>IF(ISERROR(VLOOKUP(B503, Paste!$T$3:$T$1045, 1, FALSE)), "", VLOOKUP(B503, Paste!$T$3:$U$1045, 2, FALSE))</f>
        <v/>
      </c>
    </row>
    <row r="504" spans="1:16">
      <c r="A504" s="11" t="str">
        <f t="shared" si="14"/>
        <v>NYR</v>
      </c>
      <c r="B504" s="67" t="s">
        <v>833</v>
      </c>
      <c r="C504" s="11" t="str">
        <f>VLOOKUP($B504, Paste!$A$3:$H$933, 6, FALSE)</f>
        <v>RD</v>
      </c>
      <c r="D504" s="11" t="s">
        <v>941</v>
      </c>
      <c r="E504" s="11"/>
      <c r="F504" s="11" t="str">
        <f>VLOOKUP($B504, Paste!$A$3:$H$933, 8, FALSE)</f>
        <v>NYR</v>
      </c>
      <c r="G504" s="71">
        <f>VLOOKUP($B504, Paste!$A$3:$H$933, 2, FALSE)</f>
        <v>24</v>
      </c>
      <c r="H504" s="71">
        <f>VLOOKUP($B504, Paste!$A$3:$H$933, 3, FALSE)</f>
        <v>0.36088888888888893</v>
      </c>
      <c r="I504" s="71">
        <f t="shared" si="15"/>
        <v>3.0834611111111103</v>
      </c>
      <c r="J504" s="71">
        <f>VLOOKUP($B504, Paste!$A$3:$H$933, 4, FALSE)</f>
        <v>3.4443499999999991</v>
      </c>
      <c r="K504" s="11">
        <f>VLOOKUP($B504, Paste!$AB$3:$AE$1033, 4, FALSE)</f>
        <v>17</v>
      </c>
      <c r="L504" s="11" t="str">
        <f>IF(ISERROR(VLOOKUP(B504, Paste!$N$3:$N$250, 1, FALSE)), "", VLOOKUP(B504, Paste!$N$3:$O$250, 2, FALSE))</f>
        <v/>
      </c>
      <c r="M504" s="27" t="e">
        <f>VLOOKUP($B504, Paste!$W$3:$Z$10064, IF($H$4="Cap Hit",3, IF($H$4="AAV", 4, 2)), FALSE)</f>
        <v>#N/A</v>
      </c>
      <c r="N504" s="11" t="str">
        <f>IF(ISERROR(VLOOKUP(B504, Paste!$Q$3:$Q$245, 1, FALSE)), "", VLOOKUP(B504, Paste!$Q$3:$R$245, 2, FALSE))</f>
        <v/>
      </c>
      <c r="O504" s="18" t="str">
        <f>IF(VLOOKUP(B504, 'Points&amp;Potential'!$B$7:$O$1835, 14, FALSE)=0, "", VLOOKUP(B504, 'Points&amp;Potential'!$B$7:$O$1835, 14, FALSE))</f>
        <v/>
      </c>
      <c r="P504" s="7" t="str">
        <f>IF(ISERROR(VLOOKUP(B504, Paste!$T$3:$T$1045, 1, FALSE)), "", VLOOKUP(B504, Paste!$T$3:$U$1045, 2, FALSE))</f>
        <v/>
      </c>
    </row>
    <row r="505" spans="1:16">
      <c r="A505" s="11" t="str">
        <f t="shared" si="14"/>
        <v>NYR</v>
      </c>
      <c r="B505" s="67" t="s">
        <v>854</v>
      </c>
      <c r="C505" s="11" t="str">
        <f>VLOOKUP($B505, Paste!$A$3:$H$933, 6, FALSE)</f>
        <v>LD</v>
      </c>
      <c r="D505" s="11" t="s">
        <v>941</v>
      </c>
      <c r="E505" s="11"/>
      <c r="F505" s="11" t="str">
        <f>VLOOKUP($B505, Paste!$A$3:$H$933, 8, FALSE)</f>
        <v>NYR</v>
      </c>
      <c r="G505" s="71">
        <f>VLOOKUP($B505, Paste!$A$3:$H$933, 2, FALSE)</f>
        <v>11</v>
      </c>
      <c r="H505" s="71">
        <f>VLOOKUP($B505, Paste!$A$3:$H$933, 3, FALSE)</f>
        <v>0.17453333333333335</v>
      </c>
      <c r="I505" s="71">
        <f t="shared" si="15"/>
        <v>2.1863877291666665</v>
      </c>
      <c r="J505" s="71">
        <f>VLOOKUP($B505, Paste!$A$3:$H$933, 4, FALSE)</f>
        <v>2.3609210624999997</v>
      </c>
      <c r="K505" s="11">
        <f>VLOOKUP($B505, Paste!$AB$3:$AE$1033, 4, FALSE)</f>
        <v>6</v>
      </c>
      <c r="L505" s="11" t="str">
        <f>IF(ISERROR(VLOOKUP(B505, Paste!$N$3:$N$250, 1, FALSE)), "", VLOOKUP(B505, Paste!$N$3:$O$250, 2, FALSE))</f>
        <v/>
      </c>
      <c r="M505" s="27">
        <f>VLOOKUP($B505, Paste!$W$3:$Z$10064, IF($H$4="Cap Hit",3, IF($H$4="AAV", 4, 2)), FALSE)</f>
        <v>0.92333299999999996</v>
      </c>
      <c r="N505" s="11" t="str">
        <f>IF(ISERROR(VLOOKUP(B505, Paste!$Q$3:$Q$245, 1, FALSE)), "", VLOOKUP(B505, Paste!$Q$3:$R$245, 2, FALSE))</f>
        <v/>
      </c>
      <c r="O505" s="18" t="str">
        <f>IF(VLOOKUP(B505, 'Points&amp;Potential'!$B$7:$O$1835, 14, FALSE)=0, "", VLOOKUP(B505, 'Points&amp;Potential'!$B$7:$O$1835, 14, FALSE))</f>
        <v/>
      </c>
      <c r="P505" s="7" t="str">
        <f>IF(ISERROR(VLOOKUP(B505, Paste!$T$3:$T$1045, 1, FALSE)), "", VLOOKUP(B505, Paste!$T$3:$U$1045, 2, FALSE))</f>
        <v>Y</v>
      </c>
    </row>
    <row r="506" spans="1:16">
      <c r="A506" s="11" t="str">
        <f t="shared" si="14"/>
        <v>NYR</v>
      </c>
      <c r="B506" s="67" t="s">
        <v>919</v>
      </c>
      <c r="C506" s="11" t="str">
        <f>VLOOKUP($B506, Paste!$A$3:$H$933, 6, FALSE)</f>
        <v>LD</v>
      </c>
      <c r="D506" s="11" t="s">
        <v>941</v>
      </c>
      <c r="E506" s="11"/>
      <c r="F506" s="11" t="str">
        <f>VLOOKUP($B506, Paste!$A$3:$H$933, 8, FALSE)</f>
        <v>NYR</v>
      </c>
      <c r="G506" s="71">
        <f>VLOOKUP($B506, Paste!$A$3:$H$933, 2, FALSE)</f>
        <v>5</v>
      </c>
      <c r="H506" s="71">
        <f>VLOOKUP($B506, Paste!$A$3:$H$933, 3, FALSE)</f>
        <v>0.18306938159879341</v>
      </c>
      <c r="I506" s="71">
        <f t="shared" si="15"/>
        <v>0.67218539756787332</v>
      </c>
      <c r="J506" s="71">
        <f>VLOOKUP($B506, Paste!$A$3:$H$933, 4, FALSE)</f>
        <v>0.8552547791666667</v>
      </c>
      <c r="K506" s="11">
        <f>VLOOKUP($B506, Paste!$AB$3:$AE$1033, 4, FALSE)</f>
        <v>4</v>
      </c>
      <c r="L506" s="11" t="str">
        <f>IF(ISERROR(VLOOKUP(B506, Paste!$N$3:$N$250, 1, FALSE)), "", VLOOKUP(B506, Paste!$N$3:$O$250, 2, FALSE))</f>
        <v/>
      </c>
      <c r="M506" s="27">
        <f>VLOOKUP($B506, Paste!$W$3:$Z$10064, IF($H$4="Cap Hit",3, IF($H$4="AAV", 4, 2)), FALSE)</f>
        <v>0.875</v>
      </c>
      <c r="N506" s="11" t="str">
        <f>IF(ISERROR(VLOOKUP(B506, Paste!$Q$3:$Q$245, 1, FALSE)), "", VLOOKUP(B506, Paste!$Q$3:$R$245, 2, FALSE))</f>
        <v/>
      </c>
      <c r="O506" s="18" t="str">
        <f>IF(VLOOKUP(B506, 'Points&amp;Potential'!$B$7:$O$1835, 14, FALSE)=0, "", VLOOKUP(B506, 'Points&amp;Potential'!$B$7:$O$1835, 14, FALSE))</f>
        <v/>
      </c>
      <c r="P506" s="7" t="str">
        <f>IF(ISERROR(VLOOKUP(B506, Paste!$T$3:$T$1045, 1, FALSE)), "", VLOOKUP(B506, Paste!$T$3:$U$1045, 2, FALSE))</f>
        <v/>
      </c>
    </row>
    <row r="507" spans="1:16">
      <c r="A507" s="11" t="str">
        <f t="shared" si="14"/>
        <v>NYR</v>
      </c>
      <c r="B507" s="67" t="s">
        <v>928</v>
      </c>
      <c r="C507" s="11" t="str">
        <f>VLOOKUP($B507, Paste!$A$3:$H$933, 6, FALSE)</f>
        <v>LD</v>
      </c>
      <c r="D507" s="11" t="s">
        <v>941</v>
      </c>
      <c r="E507" s="11"/>
      <c r="F507" s="11" t="str">
        <f>VLOOKUP($B507, Paste!$A$3:$H$933, 8, FALSE)</f>
        <v>NYR</v>
      </c>
      <c r="G507" s="71">
        <f>VLOOKUP($B507, Paste!$A$3:$H$933, 2, FALSE)</f>
        <v>3</v>
      </c>
      <c r="H507" s="71">
        <f>VLOOKUP($B507, Paste!$A$3:$H$933, 3, FALSE)</f>
        <v>0.10984162895927604</v>
      </c>
      <c r="I507" s="71">
        <f t="shared" si="15"/>
        <v>0.52455065229072384</v>
      </c>
      <c r="J507" s="71">
        <f>VLOOKUP($B507, Paste!$A$3:$H$933, 4, FALSE)</f>
        <v>0.63439228124999991</v>
      </c>
      <c r="K507" s="11">
        <f>VLOOKUP($B507, Paste!$AB$3:$AE$1033, 4, FALSE)</f>
        <v>4</v>
      </c>
      <c r="L507" s="11" t="str">
        <f>IF(ISERROR(VLOOKUP(B507, Paste!$N$3:$N$250, 1, FALSE)), "", VLOOKUP(B507, Paste!$N$3:$O$250, 2, FALSE))</f>
        <v/>
      </c>
      <c r="M507" s="27" t="e">
        <f>VLOOKUP($B507, Paste!$W$3:$Z$10064, IF($H$4="Cap Hit",3, IF($H$4="AAV", 4, 2)), FALSE)</f>
        <v>#N/A</v>
      </c>
      <c r="N507" s="11" t="str">
        <f>IF(ISERROR(VLOOKUP(B507, Paste!$Q$3:$Q$245, 1, FALSE)), "", VLOOKUP(B507, Paste!$Q$3:$R$245, 2, FALSE))</f>
        <v/>
      </c>
      <c r="O507" s="18" t="str">
        <f>IF(VLOOKUP(B507, 'Points&amp;Potential'!$B$7:$O$1835, 14, FALSE)=0, "", VLOOKUP(B507, 'Points&amp;Potential'!$B$7:$O$1835, 14, FALSE))</f>
        <v/>
      </c>
      <c r="P507" s="7" t="str">
        <f>IF(ISERROR(VLOOKUP(B507, Paste!$T$3:$T$1045, 1, FALSE)), "", VLOOKUP(B507, Paste!$T$3:$U$1045, 2, FALSE))</f>
        <v>Y</v>
      </c>
    </row>
    <row r="508" spans="1:16">
      <c r="A508" s="11" t="str">
        <f t="shared" si="14"/>
        <v>OTT</v>
      </c>
      <c r="B508" s="67" t="s">
        <v>55</v>
      </c>
      <c r="C508" s="11" t="str">
        <f>VLOOKUP($B508, Paste!$A$3:$H$933, 6, FALSE)</f>
        <v>C</v>
      </c>
      <c r="D508" s="11" t="s">
        <v>943</v>
      </c>
      <c r="E508" s="11">
        <v>1</v>
      </c>
      <c r="F508" s="11" t="str">
        <f>VLOOKUP($B508, Paste!$A$3:$H$933, 8, FALSE)</f>
        <v>OTT</v>
      </c>
      <c r="G508" s="71">
        <f>VLOOKUP($B508, Paste!$A$3:$H$933, 2, FALSE)</f>
        <v>81</v>
      </c>
      <c r="H508" s="71">
        <f>VLOOKUP($B508, Paste!$A$3:$H$933, 3, FALSE)</f>
        <v>29.97</v>
      </c>
      <c r="I508" s="71">
        <f t="shared" si="15"/>
        <v>56.788987500000005</v>
      </c>
      <c r="J508" s="71">
        <f>VLOOKUP($B508, Paste!$A$3:$H$933, 4, FALSE)</f>
        <v>86.758987500000003</v>
      </c>
      <c r="K508" s="11">
        <f>VLOOKUP($B508, Paste!$AB$3:$AE$1033, 4, FALSE)</f>
        <v>194</v>
      </c>
      <c r="L508" s="11" t="str">
        <f>IF(ISERROR(VLOOKUP(B508, Paste!$N$3:$N$250, 1, FALSE)), "", VLOOKUP(B508, Paste!$N$3:$O$250, 2, FALSE))</f>
        <v/>
      </c>
      <c r="M508" s="27">
        <f>VLOOKUP($B508, Paste!$W$3:$Z$10064, IF($H$4="Cap Hit",3, IF($H$4="AAV", 4, 2)), FALSE)</f>
        <v>8.35</v>
      </c>
      <c r="N508" s="11" t="str">
        <f>IF(ISERROR(VLOOKUP(B508, Paste!$Q$3:$Q$245, 1, FALSE)), "", VLOOKUP(B508, Paste!$Q$3:$R$245, 2, FALSE))</f>
        <v/>
      </c>
      <c r="O508" s="18" t="str">
        <f>IF(VLOOKUP(B508, 'Points&amp;Potential'!$B$7:$O$1835, 14, FALSE)=0, "", VLOOKUP(B508, 'Points&amp;Potential'!$B$7:$O$1835, 14, FALSE))</f>
        <v/>
      </c>
      <c r="P508" s="7" t="str">
        <f>IF(ISERROR(VLOOKUP(B508, Paste!$T$3:$T$1045, 1, FALSE)), "", VLOOKUP(B508, Paste!$T$3:$U$1045, 2, FALSE))</f>
        <v/>
      </c>
    </row>
    <row r="509" spans="1:16">
      <c r="A509" s="11" t="str">
        <f t="shared" si="14"/>
        <v>OTT</v>
      </c>
      <c r="B509" s="67" t="s">
        <v>75</v>
      </c>
      <c r="C509" s="11" t="str">
        <f>VLOOKUP($B509, Paste!$A$3:$H$933, 6, FALSE)</f>
        <v>RW</v>
      </c>
      <c r="D509" s="11" t="s">
        <v>941</v>
      </c>
      <c r="E509" s="11">
        <v>1</v>
      </c>
      <c r="F509" s="11" t="str">
        <f>VLOOKUP($B509, Paste!$A$3:$H$933, 8, FALSE)</f>
        <v>OTT</v>
      </c>
      <c r="G509" s="71">
        <f>VLOOKUP($B509, Paste!$A$3:$H$933, 2, FALSE)</f>
        <v>83</v>
      </c>
      <c r="H509" s="71">
        <f>VLOOKUP($B509, Paste!$A$3:$H$933, 3, FALSE)</f>
        <v>30.71</v>
      </c>
      <c r="I509" s="71">
        <f t="shared" si="15"/>
        <v>47.72811250000003</v>
      </c>
      <c r="J509" s="71">
        <f>VLOOKUP($B509, Paste!$A$3:$H$933, 4, FALSE)</f>
        <v>78.438112500000031</v>
      </c>
      <c r="K509" s="11">
        <f>VLOOKUP($B509, Paste!$AB$3:$AE$1033, 4, FALSE)</f>
        <v>191</v>
      </c>
      <c r="L509" s="11" t="str">
        <f>IF(ISERROR(VLOOKUP(B509, Paste!$N$3:$N$250, 1, FALSE)), "", VLOOKUP(B509, Paste!$N$3:$O$250, 2, FALSE))</f>
        <v/>
      </c>
      <c r="M509" s="27">
        <f>VLOOKUP($B509, Paste!$W$3:$Z$10064, IF($H$4="Cap Hit",3, IF($H$4="AAV", 4, 2)), FALSE)</f>
        <v>4.9749999999999996</v>
      </c>
      <c r="N509" s="11" t="str">
        <f>IF(ISERROR(VLOOKUP(B509, Paste!$Q$3:$Q$245, 1, FALSE)), "", VLOOKUP(B509, Paste!$Q$3:$R$245, 2, FALSE))</f>
        <v/>
      </c>
      <c r="O509" s="18" t="str">
        <f>IF(VLOOKUP(B509, 'Points&amp;Potential'!$B$7:$O$1835, 14, FALSE)=0, "", VLOOKUP(B509, 'Points&amp;Potential'!$B$7:$O$1835, 14, FALSE))</f>
        <v/>
      </c>
      <c r="P509" s="7" t="str">
        <f>IF(ISERROR(VLOOKUP(B509, Paste!$T$3:$T$1045, 1, FALSE)), "", VLOOKUP(B509, Paste!$T$3:$U$1045, 2, FALSE))</f>
        <v/>
      </c>
    </row>
    <row r="510" spans="1:16">
      <c r="A510" s="11" t="str">
        <f t="shared" si="14"/>
        <v>OTT</v>
      </c>
      <c r="B510" s="67" t="s">
        <v>125</v>
      </c>
      <c r="C510" s="11" t="str">
        <f>VLOOKUP($B510, Paste!$A$3:$H$933, 6, FALSE)</f>
        <v>LD</v>
      </c>
      <c r="D510" s="11" t="s">
        <v>944</v>
      </c>
      <c r="E510" s="11">
        <v>1</v>
      </c>
      <c r="F510" s="11" t="str">
        <f>VLOOKUP($B510, Paste!$A$3:$H$933, 8, FALSE)</f>
        <v>OTT</v>
      </c>
      <c r="G510" s="71">
        <f>VLOOKUP($B510, Paste!$A$3:$H$933, 2, FALSE)</f>
        <v>78</v>
      </c>
      <c r="H510" s="71">
        <f>VLOOKUP($B510, Paste!$A$3:$H$933, 3, FALSE)</f>
        <v>12.540463948662781</v>
      </c>
      <c r="I510" s="71">
        <f t="shared" si="15"/>
        <v>48.791640218003884</v>
      </c>
      <c r="J510" s="71">
        <f>VLOOKUP($B510, Paste!$A$3:$H$933, 4, FALSE)</f>
        <v>61.332104166666667</v>
      </c>
      <c r="K510" s="11">
        <f>VLOOKUP($B510, Paste!$AB$3:$AE$1033, 4, FALSE)</f>
        <v>179</v>
      </c>
      <c r="L510" s="11" t="str">
        <f>IF(ISERROR(VLOOKUP(B510, Paste!$N$3:$N$250, 1, FALSE)), "", VLOOKUP(B510, Paste!$N$3:$O$250, 2, FALSE))</f>
        <v/>
      </c>
      <c r="M510" s="27">
        <f>VLOOKUP($B510, Paste!$W$3:$Z$10064, IF($H$4="Cap Hit",3, IF($H$4="AAV", 4, 2)), FALSE)</f>
        <v>8.0500000000000007</v>
      </c>
      <c r="N510" s="11" t="str">
        <f>IF(ISERROR(VLOOKUP(B510, Paste!$Q$3:$Q$245, 1, FALSE)), "", VLOOKUP(B510, Paste!$Q$3:$R$245, 2, FALSE))</f>
        <v/>
      </c>
      <c r="O510" s="18" t="str">
        <f>IF(VLOOKUP(B510, 'Points&amp;Potential'!$B$7:$O$1835, 14, FALSE)=0, "", VLOOKUP(B510, 'Points&amp;Potential'!$B$7:$O$1835, 14, FALSE))</f>
        <v/>
      </c>
      <c r="P510" s="7" t="str">
        <f>IF(ISERROR(VLOOKUP(B510, Paste!$T$3:$T$1045, 1, FALSE)), "", VLOOKUP(B510, Paste!$T$3:$U$1045, 2, FALSE))</f>
        <v/>
      </c>
    </row>
    <row r="511" spans="1:16">
      <c r="A511" s="11" t="str">
        <f t="shared" si="14"/>
        <v>OTT</v>
      </c>
      <c r="B511" s="67" t="s">
        <v>129</v>
      </c>
      <c r="C511" s="11" t="str">
        <f>VLOOKUP($B511, Paste!$A$3:$H$933, 6, FALSE)</f>
        <v>C</v>
      </c>
      <c r="D511" s="11" t="s">
        <v>941</v>
      </c>
      <c r="E511" s="11">
        <v>1</v>
      </c>
      <c r="F511" s="11" t="str">
        <f>VLOOKUP($B511, Paste!$A$3:$H$933, 8, FALSE)</f>
        <v>OTT</v>
      </c>
      <c r="G511" s="71">
        <f>VLOOKUP($B511, Paste!$A$3:$H$933, 2, FALSE)</f>
        <v>83</v>
      </c>
      <c r="H511" s="71">
        <f>VLOOKUP($B511, Paste!$A$3:$H$933, 3, FALSE)</f>
        <v>24.9</v>
      </c>
      <c r="I511" s="71">
        <f t="shared" si="15"/>
        <v>35.932191838541669</v>
      </c>
      <c r="J511" s="71">
        <f>VLOOKUP($B511, Paste!$A$3:$H$933, 4, FALSE)</f>
        <v>60.832191838541668</v>
      </c>
      <c r="K511" s="11">
        <f>VLOOKUP($B511, Paste!$AB$3:$AE$1033, 4, FALSE)</f>
        <v>199</v>
      </c>
      <c r="L511" s="11" t="str">
        <f>IF(ISERROR(VLOOKUP(B511, Paste!$N$3:$N$250, 1, FALSE)), "", VLOOKUP(B511, Paste!$N$3:$O$250, 2, FALSE))</f>
        <v/>
      </c>
      <c r="M511" s="27">
        <f>VLOOKUP($B511, Paste!$W$3:$Z$10064, IF($H$4="Cap Hit",3, IF($H$4="AAV", 4, 2)), FALSE)</f>
        <v>7.1</v>
      </c>
      <c r="N511" s="11" t="str">
        <f>IF(ISERROR(VLOOKUP(B511, Paste!$Q$3:$Q$245, 1, FALSE)), "", VLOOKUP(B511, Paste!$Q$3:$R$245, 2, FALSE))</f>
        <v/>
      </c>
      <c r="O511" s="18" t="str">
        <f>IF(VLOOKUP(B511, 'Points&amp;Potential'!$B$7:$O$1835, 14, FALSE)=0, "", VLOOKUP(B511, 'Points&amp;Potential'!$B$7:$O$1835, 14, FALSE))</f>
        <v/>
      </c>
      <c r="P511" s="7" t="str">
        <f>IF(ISERROR(VLOOKUP(B511, Paste!$T$3:$T$1045, 1, FALSE)), "", VLOOKUP(B511, Paste!$T$3:$U$1045, 2, FALSE))</f>
        <v/>
      </c>
    </row>
    <row r="512" spans="1:16">
      <c r="A512" s="11" t="str">
        <f t="shared" si="14"/>
        <v>OTT</v>
      </c>
      <c r="B512" s="67" t="s">
        <v>155</v>
      </c>
      <c r="C512" s="11" t="str">
        <f>VLOOKUP($B512, Paste!$A$3:$H$933, 6, FALSE)</f>
        <v>LW</v>
      </c>
      <c r="D512" s="11" t="s">
        <v>941</v>
      </c>
      <c r="E512" s="11">
        <v>1</v>
      </c>
      <c r="F512" s="11" t="str">
        <f>VLOOKUP($B512, Paste!$A$3:$H$933, 8, FALSE)</f>
        <v>OTT</v>
      </c>
      <c r="G512" s="71">
        <f>VLOOKUP($B512, Paste!$A$3:$H$933, 2, FALSE)</f>
        <v>80.333333333333329</v>
      </c>
      <c r="H512" s="71">
        <f>VLOOKUP($B512, Paste!$A$3:$H$933, 3, FALSE)</f>
        <v>17.707957109951391</v>
      </c>
      <c r="I512" s="71">
        <f t="shared" si="15"/>
        <v>38.956902901622684</v>
      </c>
      <c r="J512" s="71">
        <f>VLOOKUP($B512, Paste!$A$3:$H$933, 4, FALSE)</f>
        <v>56.664860011574078</v>
      </c>
      <c r="K512" s="11">
        <f>VLOOKUP($B512, Paste!$AB$3:$AE$1033, 4, FALSE)</f>
        <v>193</v>
      </c>
      <c r="L512" s="11">
        <f>IF(ISERROR(VLOOKUP(B512, Paste!$N$3:$N$250, 1, FALSE)), "", VLOOKUP(B512, Paste!$N$3:$O$250, 2, FALSE))</f>
        <v>70</v>
      </c>
      <c r="M512" s="27">
        <f>VLOOKUP($B512, Paste!$W$3:$Z$10064, IF($H$4="Cap Hit",3, IF($H$4="AAV", 4, 2)), FALSE)</f>
        <v>5.6</v>
      </c>
      <c r="N512" s="11" t="str">
        <f>IF(ISERROR(VLOOKUP(B512, Paste!$Q$3:$Q$245, 1, FALSE)), "", VLOOKUP(B512, Paste!$Q$3:$R$245, 2, FALSE))</f>
        <v/>
      </c>
      <c r="O512" s="18" t="str">
        <f>IF(VLOOKUP(B512, 'Points&amp;Potential'!$B$7:$O$1835, 14, FALSE)=0, "", VLOOKUP(B512, 'Points&amp;Potential'!$B$7:$O$1835, 14, FALSE))</f>
        <v/>
      </c>
      <c r="P512" s="7" t="str">
        <f>IF(ISERROR(VLOOKUP(B512, Paste!$T$3:$T$1045, 1, FALSE)), "", VLOOKUP(B512, Paste!$T$3:$U$1045, 2, FALSE))</f>
        <v/>
      </c>
    </row>
    <row r="513" spans="1:16">
      <c r="A513" s="11" t="str">
        <f t="shared" si="14"/>
        <v>OTT</v>
      </c>
      <c r="B513" s="67" t="s">
        <v>220</v>
      </c>
      <c r="C513" s="11" t="str">
        <f>VLOOKUP($B513, Paste!$A$3:$H$933, 6, FALSE)</f>
        <v>C</v>
      </c>
      <c r="D513" s="11" t="s">
        <v>941</v>
      </c>
      <c r="E513" s="11">
        <v>2</v>
      </c>
      <c r="F513" s="11" t="str">
        <f>VLOOKUP($B513, Paste!$A$3:$H$933, 8, FALSE)</f>
        <v>OTT</v>
      </c>
      <c r="G513" s="71">
        <f>VLOOKUP($B513, Paste!$A$3:$H$933, 2, FALSE)</f>
        <v>70</v>
      </c>
      <c r="H513" s="71">
        <f>VLOOKUP($B513, Paste!$A$3:$H$933, 3, FALSE)</f>
        <v>19.677376429301368</v>
      </c>
      <c r="I513" s="71">
        <f t="shared" si="15"/>
        <v>26.589541383198629</v>
      </c>
      <c r="J513" s="71">
        <f>VLOOKUP($B513, Paste!$A$3:$H$933, 4, FALSE)</f>
        <v>46.266917812499997</v>
      </c>
      <c r="K513" s="11">
        <f>VLOOKUP($B513, Paste!$AB$3:$AE$1033, 4, FALSE)</f>
        <v>161</v>
      </c>
      <c r="L513" s="11" t="str">
        <f>IF(ISERROR(VLOOKUP(B513, Paste!$N$3:$N$250, 1, FALSE)), "", VLOOKUP(B513, Paste!$N$3:$O$250, 2, FALSE))</f>
        <v/>
      </c>
      <c r="M513" s="27">
        <f>VLOOKUP($B513, Paste!$W$3:$Z$10064, IF($H$4="Cap Hit",3, IF($H$4="AAV", 4, 2)), FALSE)</f>
        <v>7.5</v>
      </c>
      <c r="N513" s="11" t="str">
        <f>IF(ISERROR(VLOOKUP(B513, Paste!$Q$3:$Q$245, 1, FALSE)), "", VLOOKUP(B513, Paste!$Q$3:$R$245, 2, FALSE))</f>
        <v>Y</v>
      </c>
      <c r="O513" s="18" t="str">
        <f>IF(VLOOKUP(B513, 'Points&amp;Potential'!$B$7:$O$1835, 14, FALSE)=0, "", VLOOKUP(B513, 'Points&amp;Potential'!$B$7:$O$1835, 14, FALSE))</f>
        <v/>
      </c>
      <c r="P513" s="7" t="str">
        <f>IF(ISERROR(VLOOKUP(B513, Paste!$T$3:$T$1045, 1, FALSE)), "", VLOOKUP(B513, Paste!$T$3:$U$1045, 2, FALSE))</f>
        <v/>
      </c>
    </row>
    <row r="514" spans="1:16">
      <c r="A514" s="11" t="str">
        <f t="shared" si="14"/>
        <v>OTT</v>
      </c>
      <c r="B514" s="67" t="s">
        <v>221</v>
      </c>
      <c r="C514" s="11" t="str">
        <f>VLOOKUP($B514, Paste!$A$3:$H$933, 6, FALSE)</f>
        <v>RW</v>
      </c>
      <c r="D514" s="11" t="s">
        <v>944</v>
      </c>
      <c r="E514" s="11">
        <v>2</v>
      </c>
      <c r="F514" s="11" t="str">
        <f>VLOOKUP($B514, Paste!$A$3:$H$933, 8, FALSE)</f>
        <v>OTT</v>
      </c>
      <c r="G514" s="71">
        <f>VLOOKUP($B514, Paste!$A$3:$H$933, 2, FALSE)</f>
        <v>83.666666666666671</v>
      </c>
      <c r="H514" s="71">
        <f>VLOOKUP($B514, Paste!$A$3:$H$933, 3, FALSE)</f>
        <v>16.138983367108821</v>
      </c>
      <c r="I514" s="71">
        <f t="shared" si="15"/>
        <v>30.05474288289119</v>
      </c>
      <c r="J514" s="71">
        <f>VLOOKUP($B514, Paste!$A$3:$H$933, 4, FALSE)</f>
        <v>46.193726250000012</v>
      </c>
      <c r="K514" s="11">
        <f>VLOOKUP($B514, Paste!$AB$3:$AE$1033, 4, FALSE)</f>
        <v>134</v>
      </c>
      <c r="L514" s="11" t="str">
        <f>IF(ISERROR(VLOOKUP(B514, Paste!$N$3:$N$250, 1, FALSE)), "", VLOOKUP(B514, Paste!$N$3:$O$250, 2, FALSE))</f>
        <v/>
      </c>
      <c r="M514" s="27">
        <f>VLOOKUP($B514, Paste!$W$3:$Z$10064, IF($H$4="Cap Hit",3, IF($H$4="AAV", 4, 2)), FALSE)</f>
        <v>2</v>
      </c>
      <c r="N514" s="11" t="str">
        <f>IF(ISERROR(VLOOKUP(B514, Paste!$Q$3:$Q$245, 1, FALSE)), "", VLOOKUP(B514, Paste!$Q$3:$R$245, 2, FALSE))</f>
        <v/>
      </c>
      <c r="O514" s="18" t="str">
        <f>IF(VLOOKUP(B514, 'Points&amp;Potential'!$B$7:$O$1835, 14, FALSE)=0, "", VLOOKUP(B514, 'Points&amp;Potential'!$B$7:$O$1835, 14, FALSE))</f>
        <v/>
      </c>
      <c r="P514" s="7" t="str">
        <f>IF(ISERROR(VLOOKUP(B514, Paste!$T$3:$T$1045, 1, FALSE)), "", VLOOKUP(B514, Paste!$T$3:$U$1045, 2, FALSE))</f>
        <v/>
      </c>
    </row>
    <row r="515" spans="1:16">
      <c r="A515" s="11" t="str">
        <f t="shared" si="14"/>
        <v>OTT</v>
      </c>
      <c r="B515" s="10" t="s">
        <v>265</v>
      </c>
      <c r="C515" s="11" t="str">
        <f>VLOOKUP($B515, Paste!$A$3:$H$933, 6, FALSE)</f>
        <v>RD</v>
      </c>
      <c r="D515" s="11" t="s">
        <v>941</v>
      </c>
      <c r="E515" s="11">
        <v>2</v>
      </c>
      <c r="F515" s="11" t="str">
        <f>VLOOKUP($B515, Paste!$A$3:$H$933, 8, FALSE)</f>
        <v>OTT</v>
      </c>
      <c r="G515" s="71">
        <f>VLOOKUP($B515, Paste!$A$3:$H$933, 2, FALSE)</f>
        <v>69</v>
      </c>
      <c r="H515" s="71">
        <f>VLOOKUP($B515, Paste!$A$3:$H$933, 3, FALSE)</f>
        <v>11.561333333333332</v>
      </c>
      <c r="I515" s="71">
        <f t="shared" si="15"/>
        <v>28.330134760416669</v>
      </c>
      <c r="J515" s="71">
        <f>VLOOKUP($B515, Paste!$A$3:$H$933, 4, FALSE)</f>
        <v>39.891468093749999</v>
      </c>
      <c r="K515" s="11">
        <f>VLOOKUP($B515, Paste!$AB$3:$AE$1033, 4, FALSE)</f>
        <v>117</v>
      </c>
      <c r="L515" s="11">
        <f>IF(ISERROR(VLOOKUP(B515, Paste!$N$3:$N$250, 1, FALSE)), "", VLOOKUP(B515, Paste!$N$3:$O$250, 2, FALSE))</f>
        <v>50</v>
      </c>
      <c r="M515" s="27">
        <f>VLOOKUP($B515, Paste!$W$3:$Z$10064, IF($H$4="Cap Hit",3, IF($H$4="AAV", 4, 2)), FALSE)</f>
        <v>0.9425</v>
      </c>
      <c r="N515" s="11" t="str">
        <f>IF(ISERROR(VLOOKUP(B515, Paste!$Q$3:$Q$245, 1, FALSE)), "", VLOOKUP(B515, Paste!$Q$3:$R$245, 2, FALSE))</f>
        <v/>
      </c>
      <c r="O515" s="18" t="str">
        <f>IF(VLOOKUP(B515, 'Points&amp;Potential'!$B$7:$O$1835, 14, FALSE)=0, "", VLOOKUP(B515, 'Points&amp;Potential'!$B$7:$O$1835, 14, FALSE))</f>
        <v/>
      </c>
      <c r="P515" s="7" t="str">
        <f>IF(ISERROR(VLOOKUP(B515, Paste!$T$3:$T$1045, 1, FALSE)), "", VLOOKUP(B515, Paste!$T$3:$U$1045, 2, FALSE))</f>
        <v>Y</v>
      </c>
    </row>
    <row r="516" spans="1:16">
      <c r="A516" s="11" t="str">
        <f t="shared" si="14"/>
        <v>OTT</v>
      </c>
      <c r="B516" s="67" t="s">
        <v>277</v>
      </c>
      <c r="C516" s="11" t="str">
        <f>VLOOKUP($B516, Paste!$A$3:$H$933, 6, FALSE)</f>
        <v>LW</v>
      </c>
      <c r="D516" s="11" t="s">
        <v>941</v>
      </c>
      <c r="E516" s="11"/>
      <c r="F516" s="11" t="str">
        <f>VLOOKUP($B516, Paste!$A$3:$H$933, 8, FALSE)</f>
        <v>OTT</v>
      </c>
      <c r="G516" s="71">
        <f>VLOOKUP($B516, Paste!$A$3:$H$933, 2, FALSE)</f>
        <v>77.666666666666671</v>
      </c>
      <c r="H516" s="71">
        <f>VLOOKUP($B516, Paste!$A$3:$H$933, 3, FALSE)</f>
        <v>13.990324897048902</v>
      </c>
      <c r="I516" s="71">
        <f t="shared" si="15"/>
        <v>24.52230982517333</v>
      </c>
      <c r="J516" s="71">
        <f>VLOOKUP($B516, Paste!$A$3:$H$933, 4, FALSE)</f>
        <v>38.512634722222231</v>
      </c>
      <c r="K516" s="11">
        <f>VLOOKUP($B516, Paste!$AB$3:$AE$1033, 4, FALSE)</f>
        <v>140</v>
      </c>
      <c r="L516" s="11" t="str">
        <f>IF(ISERROR(VLOOKUP(B516, Paste!$N$3:$N$250, 1, FALSE)), "", VLOOKUP(B516, Paste!$N$3:$O$250, 2, FALSE))</f>
        <v/>
      </c>
      <c r="M516" s="27">
        <f>VLOOKUP($B516, Paste!$W$3:$Z$10064, IF($H$4="Cap Hit",3, IF($H$4="AAV", 4, 2)), FALSE)</f>
        <v>3.25</v>
      </c>
      <c r="N516" s="11" t="str">
        <f>IF(ISERROR(VLOOKUP(B516, Paste!$Q$3:$Q$245, 1, FALSE)), "", VLOOKUP(B516, Paste!$Q$3:$R$245, 2, FALSE))</f>
        <v/>
      </c>
      <c r="O516" s="18" t="str">
        <f>IF(VLOOKUP(B516, 'Points&amp;Potential'!$B$7:$O$1835, 14, FALSE)=0, "", VLOOKUP(B516, 'Points&amp;Potential'!$B$7:$O$1835, 14, FALSE))</f>
        <v/>
      </c>
      <c r="P516" s="7" t="str">
        <f>IF(ISERROR(VLOOKUP(B516, Paste!$T$3:$T$1045, 1, FALSE)), "", VLOOKUP(B516, Paste!$T$3:$U$1045, 2, FALSE))</f>
        <v/>
      </c>
    </row>
    <row r="517" spans="1:16">
      <c r="A517" s="11" t="str">
        <f t="shared" si="14"/>
        <v>OTT</v>
      </c>
      <c r="B517" s="67" t="s">
        <v>323</v>
      </c>
      <c r="C517" s="11" t="str">
        <f>VLOOKUP($B517, Paste!$A$3:$H$933, 6, FALSE)</f>
        <v>RD</v>
      </c>
      <c r="D517" s="11" t="s">
        <v>943</v>
      </c>
      <c r="E517" s="11">
        <v>2</v>
      </c>
      <c r="F517" s="11" t="str">
        <f>VLOOKUP($B517, Paste!$A$3:$H$933, 8, FALSE)</f>
        <v>OTT</v>
      </c>
      <c r="G517" s="71">
        <f>VLOOKUP($B517, Paste!$A$3:$H$933, 2, FALSE)</f>
        <v>77</v>
      </c>
      <c r="H517" s="71">
        <f>VLOOKUP($B517, Paste!$A$3:$H$933, 3, FALSE)</f>
        <v>7.7</v>
      </c>
      <c r="I517" s="71">
        <f t="shared" si="15"/>
        <v>26.963186196527783</v>
      </c>
      <c r="J517" s="71">
        <f>VLOOKUP($B517, Paste!$A$3:$H$933, 4, FALSE)</f>
        <v>34.663186196527782</v>
      </c>
      <c r="K517" s="11">
        <f>VLOOKUP($B517, Paste!$AB$3:$AE$1033, 4, FALSE)</f>
        <v>123</v>
      </c>
      <c r="L517" s="11">
        <f>IF(ISERROR(VLOOKUP(B517, Paste!$N$3:$N$250, 1, FALSE)), "", VLOOKUP(B517, Paste!$N$3:$O$250, 2, FALSE))</f>
        <v>50</v>
      </c>
      <c r="M517" s="27">
        <f>VLOOKUP($B517, Paste!$W$3:$Z$10064, IF($H$4="Cap Hit",3, IF($H$4="AAV", 4, 2)), FALSE)</f>
        <v>5</v>
      </c>
      <c r="N517" s="11" t="str">
        <f>IF(ISERROR(VLOOKUP(B517, Paste!$Q$3:$Q$245, 1, FALSE)), "", VLOOKUP(B517, Paste!$Q$3:$R$245, 2, FALSE))</f>
        <v/>
      </c>
      <c r="O517" s="18" t="str">
        <f>IF(VLOOKUP(B517, 'Points&amp;Potential'!$B$7:$O$1835, 14, FALSE)=0, "", VLOOKUP(B517, 'Points&amp;Potential'!$B$7:$O$1835, 14, FALSE))</f>
        <v/>
      </c>
      <c r="P517" s="7" t="str">
        <f>IF(ISERROR(VLOOKUP(B517, Paste!$T$3:$T$1045, 1, FALSE)), "", VLOOKUP(B517, Paste!$T$3:$U$1045, 2, FALSE))</f>
        <v/>
      </c>
    </row>
    <row r="518" spans="1:16">
      <c r="A518" s="11" t="str">
        <f t="shared" si="14"/>
        <v>OTT</v>
      </c>
      <c r="B518" s="67" t="s">
        <v>329</v>
      </c>
      <c r="C518" s="11" t="str">
        <f>VLOOKUP($B518, Paste!$A$3:$H$933, 6, FALSE)</f>
        <v>LD</v>
      </c>
      <c r="D518" s="11" t="s">
        <v>941</v>
      </c>
      <c r="E518" s="11">
        <v>2</v>
      </c>
      <c r="F518" s="11" t="str">
        <f>VLOOKUP($B518, Paste!$A$3:$H$933, 8, FALSE)</f>
        <v>OTT</v>
      </c>
      <c r="G518" s="71">
        <f>VLOOKUP($B518, Paste!$A$3:$H$933, 2, FALSE)</f>
        <v>64.666666666666657</v>
      </c>
      <c r="H518" s="71">
        <f>VLOOKUP($B518, Paste!$A$3:$H$933, 3, FALSE)</f>
        <v>8.4978982532335667</v>
      </c>
      <c r="I518" s="71">
        <f t="shared" si="15"/>
        <v>25.467372016673842</v>
      </c>
      <c r="J518" s="71">
        <f>VLOOKUP($B518, Paste!$A$3:$H$933, 4, FALSE)</f>
        <v>33.965270269907407</v>
      </c>
      <c r="K518" s="11">
        <f>VLOOKUP($B518, Paste!$AB$3:$AE$1033, 4, FALSE)</f>
        <v>129</v>
      </c>
      <c r="L518" s="11" t="str">
        <f>IF(ISERROR(VLOOKUP(B518, Paste!$N$3:$N$250, 1, FALSE)), "", VLOOKUP(B518, Paste!$N$3:$O$250, 2, FALSE))</f>
        <v/>
      </c>
      <c r="M518" s="27">
        <f>VLOOKUP($B518, Paste!$W$3:$Z$10064, IF($H$4="Cap Hit",3, IF($H$4="AAV", 4, 2)), FALSE)</f>
        <v>8</v>
      </c>
      <c r="N518" s="11" t="str">
        <f>IF(ISERROR(VLOOKUP(B518, Paste!$Q$3:$Q$245, 1, FALSE)), "", VLOOKUP(B518, Paste!$Q$3:$R$245, 2, FALSE))</f>
        <v>Y</v>
      </c>
      <c r="O518" s="18" t="str">
        <f>IF(VLOOKUP(B518, 'Points&amp;Potential'!$B$7:$O$1835, 14, FALSE)=0, "", VLOOKUP(B518, 'Points&amp;Potential'!$B$7:$O$1835, 14, FALSE))</f>
        <v/>
      </c>
      <c r="P518" s="7" t="str">
        <f>IF(ISERROR(VLOOKUP(B518, Paste!$T$3:$T$1045, 1, FALSE)), "", VLOOKUP(B518, Paste!$T$3:$U$1045, 2, FALSE))</f>
        <v/>
      </c>
    </row>
    <row r="519" spans="1:16">
      <c r="A519" s="11" t="str">
        <f t="shared" ref="A519:A582" si="16">F519</f>
        <v>OTT</v>
      </c>
      <c r="B519" s="67" t="s">
        <v>336</v>
      </c>
      <c r="C519" s="11" t="str">
        <f>VLOOKUP($B519, Paste!$A$3:$H$933, 6, FALSE)</f>
        <v>RW</v>
      </c>
      <c r="D519" s="11" t="s">
        <v>943</v>
      </c>
      <c r="E519" s="11"/>
      <c r="F519" s="11" t="str">
        <f>VLOOKUP($B519, Paste!$A$3:$H$933, 8, FALSE)</f>
        <v>OTT</v>
      </c>
      <c r="G519" s="71">
        <f>VLOOKUP($B519, Paste!$A$3:$H$933, 2, FALSE)</f>
        <v>77.333333333333329</v>
      </c>
      <c r="H519" s="71">
        <f>VLOOKUP($B519, Paste!$A$3:$H$933, 3, FALSE)</f>
        <v>13.093680029272033</v>
      </c>
      <c r="I519" s="71">
        <f t="shared" ref="I519:I582" si="17">J519-H519</f>
        <v>20.350598970727969</v>
      </c>
      <c r="J519" s="71">
        <f>VLOOKUP($B519, Paste!$A$3:$H$933, 4, FALSE)</f>
        <v>33.444279000000002</v>
      </c>
      <c r="K519" s="11">
        <f>VLOOKUP($B519, Paste!$AB$3:$AE$1033, 4, FALSE)</f>
        <v>85</v>
      </c>
      <c r="L519" s="11" t="str">
        <f>IF(ISERROR(VLOOKUP(B519, Paste!$N$3:$N$250, 1, FALSE)), "", VLOOKUP(B519, Paste!$N$3:$O$250, 2, FALSE))</f>
        <v/>
      </c>
      <c r="M519" s="27">
        <f>VLOOKUP($B519, Paste!$W$3:$Z$10064, IF($H$4="Cap Hit",3, IF($H$4="AAV", 4, 2)), FALSE)</f>
        <v>2.6</v>
      </c>
      <c r="N519" s="11" t="str">
        <f>IF(ISERROR(VLOOKUP(B519, Paste!$Q$3:$Q$245, 1, FALSE)), "", VLOOKUP(B519, Paste!$Q$3:$R$245, 2, FALSE))</f>
        <v/>
      </c>
      <c r="O519" s="18" t="str">
        <f>IF(VLOOKUP(B519, 'Points&amp;Potential'!$B$7:$O$1835, 14, FALSE)=0, "", VLOOKUP(B519, 'Points&amp;Potential'!$B$7:$O$1835, 14, FALSE))</f>
        <v/>
      </c>
      <c r="P519" s="7" t="str">
        <f>IF(ISERROR(VLOOKUP(B519, Paste!$T$3:$T$1045, 1, FALSE)), "", VLOOKUP(B519, Paste!$T$3:$U$1045, 2, FALSE))</f>
        <v/>
      </c>
    </row>
    <row r="520" spans="1:16">
      <c r="A520" s="11" t="str">
        <f t="shared" si="16"/>
        <v>OTT</v>
      </c>
      <c r="B520" s="67" t="s">
        <v>341</v>
      </c>
      <c r="C520" s="11" t="str">
        <f>VLOOKUP($B520, Paste!$A$3:$H$933, 6, FALSE)</f>
        <v>LW</v>
      </c>
      <c r="D520" s="11" t="s">
        <v>941</v>
      </c>
      <c r="E520" s="11">
        <v>2</v>
      </c>
      <c r="F520" s="11" t="str">
        <f>VLOOKUP($B520, Paste!$A$3:$H$933, 8, FALSE)</f>
        <v>OTT</v>
      </c>
      <c r="G520" s="71">
        <f>VLOOKUP($B520, Paste!$A$3:$H$933, 2, FALSE)</f>
        <v>77</v>
      </c>
      <c r="H520" s="71">
        <f>VLOOKUP($B520, Paste!$A$3:$H$933, 3, FALSE)</f>
        <v>10.244451823214373</v>
      </c>
      <c r="I520" s="71">
        <f t="shared" si="17"/>
        <v>22.535692796230077</v>
      </c>
      <c r="J520" s="71">
        <f>VLOOKUP($B520, Paste!$A$3:$H$933, 4, FALSE)</f>
        <v>32.780144619444449</v>
      </c>
      <c r="K520" s="11">
        <f>VLOOKUP($B520, Paste!$AB$3:$AE$1033, 4, FALSE)</f>
        <v>100</v>
      </c>
      <c r="L520" s="11" t="str">
        <f>IF(ISERROR(VLOOKUP(B520, Paste!$N$3:$N$250, 1, FALSE)), "", VLOOKUP(B520, Paste!$N$3:$O$250, 2, FALSE))</f>
        <v/>
      </c>
      <c r="M520" s="27">
        <f>VLOOKUP($B520, Paste!$W$3:$Z$10064, IF($H$4="Cap Hit",3, IF($H$4="AAV", 4, 2)), FALSE)</f>
        <v>5.5</v>
      </c>
      <c r="N520" s="11" t="str">
        <f>IF(ISERROR(VLOOKUP(B520, Paste!$Q$3:$Q$245, 1, FALSE)), "", VLOOKUP(B520, Paste!$Q$3:$R$245, 2, FALSE))</f>
        <v/>
      </c>
      <c r="O520" s="18" t="str">
        <f>IF(VLOOKUP(B520, 'Points&amp;Potential'!$B$7:$O$1835, 14, FALSE)=0, "", VLOOKUP(B520, 'Points&amp;Potential'!$B$7:$O$1835, 14, FALSE))</f>
        <v/>
      </c>
      <c r="P520" s="7" t="str">
        <f>IF(ISERROR(VLOOKUP(B520, Paste!$T$3:$T$1045, 1, FALSE)), "", VLOOKUP(B520, Paste!$T$3:$U$1045, 2, FALSE))</f>
        <v/>
      </c>
    </row>
    <row r="521" spans="1:16">
      <c r="A521" s="11" t="str">
        <f t="shared" si="16"/>
        <v>OTT</v>
      </c>
      <c r="B521" s="67" t="s">
        <v>353</v>
      </c>
      <c r="C521" s="11" t="str">
        <f>VLOOKUP($B521, Paste!$A$3:$H$933, 6, FALSE)</f>
        <v>RW</v>
      </c>
      <c r="D521" s="11" t="s">
        <v>941</v>
      </c>
      <c r="E521" s="11"/>
      <c r="F521" s="11" t="str">
        <f>VLOOKUP($B521, Paste!$A$3:$H$933, 8, FALSE)</f>
        <v>OTT</v>
      </c>
      <c r="G521" s="71">
        <f>VLOOKUP($B521, Paste!$A$3:$H$933, 2, FALSE)</f>
        <v>84</v>
      </c>
      <c r="H521" s="71">
        <f>VLOOKUP($B521, Paste!$A$3:$H$933, 3, FALSE)</f>
        <v>19.06646563582564</v>
      </c>
      <c r="I521" s="71">
        <f t="shared" si="17"/>
        <v>12.822694989174355</v>
      </c>
      <c r="J521" s="71">
        <f>VLOOKUP($B521, Paste!$A$3:$H$933, 4, FALSE)</f>
        <v>31.889160624999995</v>
      </c>
      <c r="K521" s="11">
        <f>VLOOKUP($B521, Paste!$AB$3:$AE$1033, 4, FALSE)</f>
        <v>143</v>
      </c>
      <c r="L521" s="11" t="str">
        <f>IF(ISERROR(VLOOKUP(B521, Paste!$N$3:$N$250, 1, FALSE)), "", VLOOKUP(B521, Paste!$N$3:$O$250, 2, FALSE))</f>
        <v/>
      </c>
      <c r="M521" s="27">
        <f>VLOOKUP($B521, Paste!$W$3:$Z$10064, IF($H$4="Cap Hit",3, IF($H$4="AAV", 4, 2)), FALSE)</f>
        <v>4.2750000000000004</v>
      </c>
      <c r="N521" s="11" t="str">
        <f>IF(ISERROR(VLOOKUP(B521, Paste!$Q$3:$Q$245, 1, FALSE)), "", VLOOKUP(B521, Paste!$Q$3:$R$245, 2, FALSE))</f>
        <v/>
      </c>
      <c r="O521" s="18" t="str">
        <f>IF(VLOOKUP(B521, 'Points&amp;Potential'!$B$7:$O$1835, 14, FALSE)=0, "", VLOOKUP(B521, 'Points&amp;Potential'!$B$7:$O$1835, 14, FALSE))</f>
        <v/>
      </c>
      <c r="P521" s="7" t="str">
        <f>IF(ISERROR(VLOOKUP(B521, Paste!$T$3:$T$1045, 1, FALSE)), "", VLOOKUP(B521, Paste!$T$3:$U$1045, 2, FALSE))</f>
        <v/>
      </c>
    </row>
    <row r="522" spans="1:16">
      <c r="A522" s="11" t="str">
        <f t="shared" si="16"/>
        <v>OTT</v>
      </c>
      <c r="B522" s="67" t="s">
        <v>377</v>
      </c>
      <c r="C522" s="11" t="str">
        <f>VLOOKUP($B522, Paste!$A$3:$H$933, 6, FALSE)</f>
        <v>LW</v>
      </c>
      <c r="D522" s="11" t="s">
        <v>941</v>
      </c>
      <c r="E522" s="11"/>
      <c r="F522" s="11" t="str">
        <f>VLOOKUP($B522, Paste!$A$3:$H$933, 8, FALSE)</f>
        <v>OTT</v>
      </c>
      <c r="G522" s="71">
        <f>VLOOKUP($B522, Paste!$A$3:$H$933, 2, FALSE)</f>
        <v>79.333333333333329</v>
      </c>
      <c r="H522" s="71">
        <f>VLOOKUP($B522, Paste!$A$3:$H$933, 3, FALSE)</f>
        <v>18.094140010455995</v>
      </c>
      <c r="I522" s="71">
        <f t="shared" si="17"/>
        <v>11.707426656210679</v>
      </c>
      <c r="J522" s="71">
        <f>VLOOKUP($B522, Paste!$A$3:$H$933, 4, FALSE)</f>
        <v>29.801566666666673</v>
      </c>
      <c r="K522" s="11">
        <f>VLOOKUP($B522, Paste!$AB$3:$AE$1033, 4, FALSE)</f>
        <v>143</v>
      </c>
      <c r="L522" s="11" t="str">
        <f>IF(ISERROR(VLOOKUP(B522, Paste!$N$3:$N$250, 1, FALSE)), "", VLOOKUP(B522, Paste!$N$3:$O$250, 2, FALSE))</f>
        <v/>
      </c>
      <c r="M522" s="27">
        <f>VLOOKUP($B522, Paste!$W$3:$Z$10064, IF($H$4="Cap Hit",3, IF($H$4="AAV", 4, 2)), FALSE)</f>
        <v>3.5</v>
      </c>
      <c r="N522" s="11" t="str">
        <f>IF(ISERROR(VLOOKUP(B522, Paste!$Q$3:$Q$245, 1, FALSE)), "", VLOOKUP(B522, Paste!$Q$3:$R$245, 2, FALSE))</f>
        <v/>
      </c>
      <c r="O522" s="18" t="str">
        <f>IF(VLOOKUP(B522, 'Points&amp;Potential'!$B$7:$O$1835, 14, FALSE)=0, "", VLOOKUP(B522, 'Points&amp;Potential'!$B$7:$O$1835, 14, FALSE))</f>
        <v/>
      </c>
      <c r="P522" s="7" t="str">
        <f>IF(ISERROR(VLOOKUP(B522, Paste!$T$3:$T$1045, 1, FALSE)), "", VLOOKUP(B522, Paste!$T$3:$U$1045, 2, FALSE))</f>
        <v/>
      </c>
    </row>
    <row r="523" spans="1:16">
      <c r="A523" s="11" t="str">
        <f t="shared" si="16"/>
        <v>OTT</v>
      </c>
      <c r="B523" s="67" t="s">
        <v>403</v>
      </c>
      <c r="C523" s="11" t="str">
        <f>VLOOKUP($B523, Paste!$A$3:$H$933, 6, FALSE)</f>
        <v>RD</v>
      </c>
      <c r="D523" s="11" t="s">
        <v>944</v>
      </c>
      <c r="E523" s="11"/>
      <c r="F523" s="11" t="str">
        <f>VLOOKUP($B523, Paste!$A$3:$H$933, 8, FALSE)</f>
        <v>OTT</v>
      </c>
      <c r="G523" s="71">
        <f>VLOOKUP($B523, Paste!$A$3:$H$933, 2, FALSE)</f>
        <v>70.666666666666671</v>
      </c>
      <c r="H523" s="71">
        <f>VLOOKUP($B523, Paste!$A$3:$H$933, 3, FALSE)</f>
        <v>3.8852147686545333</v>
      </c>
      <c r="I523" s="71">
        <f t="shared" si="17"/>
        <v>23.960468481345465</v>
      </c>
      <c r="J523" s="71">
        <f>VLOOKUP($B523, Paste!$A$3:$H$933, 4, FALSE)</f>
        <v>27.84568325</v>
      </c>
      <c r="K523" s="11">
        <f>VLOOKUP($B523, Paste!$AB$3:$AE$1033, 4, FALSE)</f>
        <v>78</v>
      </c>
      <c r="L523" s="11" t="str">
        <f>IF(ISERROR(VLOOKUP(B523, Paste!$N$3:$N$250, 1, FALSE)), "", VLOOKUP(B523, Paste!$N$3:$O$250, 2, FALSE))</f>
        <v/>
      </c>
      <c r="M523" s="27">
        <f>VLOOKUP($B523, Paste!$W$3:$Z$10064, IF($H$4="Cap Hit",3, IF($H$4="AAV", 4, 2)), FALSE)</f>
        <v>4.5999999999999996</v>
      </c>
      <c r="N523" s="11" t="str">
        <f>IF(ISERROR(VLOOKUP(B523, Paste!$Q$3:$Q$245, 1, FALSE)), "", VLOOKUP(B523, Paste!$Q$3:$R$245, 2, FALSE))</f>
        <v/>
      </c>
      <c r="O523" s="18" t="str">
        <f>IF(VLOOKUP(B523, 'Points&amp;Potential'!$B$7:$O$1835, 14, FALSE)=0, "", VLOOKUP(B523, 'Points&amp;Potential'!$B$7:$O$1835, 14, FALSE))</f>
        <v/>
      </c>
      <c r="P523" s="7" t="str">
        <f>IF(ISERROR(VLOOKUP(B523, Paste!$T$3:$T$1045, 1, FALSE)), "", VLOOKUP(B523, Paste!$T$3:$U$1045, 2, FALSE))</f>
        <v/>
      </c>
    </row>
    <row r="524" spans="1:16">
      <c r="A524" s="11" t="str">
        <f t="shared" si="16"/>
        <v>OTT</v>
      </c>
      <c r="B524" s="67" t="s">
        <v>408</v>
      </c>
      <c r="C524" s="11" t="str">
        <f>VLOOKUP($B524, Paste!$A$3:$H$933, 6, FALSE)</f>
        <v>C</v>
      </c>
      <c r="D524" s="11" t="s">
        <v>941</v>
      </c>
      <c r="E524" s="11"/>
      <c r="F524" s="11" t="str">
        <f>VLOOKUP($B524, Paste!$A$3:$H$933, 8, FALSE)</f>
        <v>OTT</v>
      </c>
      <c r="G524" s="71">
        <f>VLOOKUP($B524, Paste!$A$3:$H$933, 2, FALSE)</f>
        <v>67</v>
      </c>
      <c r="H524" s="71">
        <f>VLOOKUP($B524, Paste!$A$3:$H$933, 3, FALSE)</f>
        <v>8.0872941176470583</v>
      </c>
      <c r="I524" s="71">
        <f t="shared" si="17"/>
        <v>19.402433660130718</v>
      </c>
      <c r="J524" s="71">
        <f>VLOOKUP($B524, Paste!$A$3:$H$933, 4, FALSE)</f>
        <v>27.489727777777777</v>
      </c>
      <c r="K524" s="11">
        <f>VLOOKUP($B524, Paste!$AB$3:$AE$1033, 4, FALSE)</f>
        <v>87</v>
      </c>
      <c r="L524" s="11" t="str">
        <f>IF(ISERROR(VLOOKUP(B524, Paste!$N$3:$N$250, 1, FALSE)), "", VLOOKUP(B524, Paste!$N$3:$O$250, 2, FALSE))</f>
        <v/>
      </c>
      <c r="M524" s="27">
        <f>VLOOKUP($B524, Paste!$W$3:$Z$10064, IF($H$4="Cap Hit",3, IF($H$4="AAV", 4, 2)), FALSE)</f>
        <v>1.075</v>
      </c>
      <c r="N524" s="11" t="str">
        <f>IF(ISERROR(VLOOKUP(B524, Paste!$Q$3:$Q$245, 1, FALSE)), "", VLOOKUP(B524, Paste!$Q$3:$R$245, 2, FALSE))</f>
        <v/>
      </c>
      <c r="O524" s="18" t="str">
        <f>IF(VLOOKUP(B524, 'Points&amp;Potential'!$B$7:$O$1835, 14, FALSE)=0, "", VLOOKUP(B524, 'Points&amp;Potential'!$B$7:$O$1835, 14, FALSE))</f>
        <v/>
      </c>
      <c r="P524" s="7" t="str">
        <f>IF(ISERROR(VLOOKUP(B524, Paste!$T$3:$T$1045, 1, FALSE)), "", VLOOKUP(B524, Paste!$T$3:$U$1045, 2, FALSE))</f>
        <v/>
      </c>
    </row>
    <row r="525" spans="1:16">
      <c r="A525" s="11" t="str">
        <f t="shared" si="16"/>
        <v>OTT</v>
      </c>
      <c r="B525" s="67" t="s">
        <v>509</v>
      </c>
      <c r="C525" s="11" t="str">
        <f>VLOOKUP($B525, Paste!$A$3:$H$933, 6, FALSE)</f>
        <v>LW</v>
      </c>
      <c r="D525" s="11" t="s">
        <v>941</v>
      </c>
      <c r="E525" s="11"/>
      <c r="F525" s="11" t="str">
        <f>VLOOKUP($B525, Paste!$A$3:$H$933, 8, FALSE)</f>
        <v>OTT</v>
      </c>
      <c r="G525" s="71">
        <f>VLOOKUP($B525, Paste!$A$3:$H$933, 2, FALSE)</f>
        <v>72</v>
      </c>
      <c r="H525" s="71">
        <f>VLOOKUP($B525, Paste!$A$3:$H$933, 3, FALSE)</f>
        <v>7.6963528108811765</v>
      </c>
      <c r="I525" s="71">
        <f t="shared" si="17"/>
        <v>11.626368189118825</v>
      </c>
      <c r="J525" s="71">
        <f>VLOOKUP($B525, Paste!$A$3:$H$933, 4, FALSE)</f>
        <v>19.322721000000001</v>
      </c>
      <c r="K525" s="11">
        <f>VLOOKUP($B525, Paste!$AB$3:$AE$1033, 4, FALSE)</f>
        <v>72</v>
      </c>
      <c r="L525" s="11" t="str">
        <f>IF(ISERROR(VLOOKUP(B525, Paste!$N$3:$N$250, 1, FALSE)), "", VLOOKUP(B525, Paste!$N$3:$O$250, 2, FALSE))</f>
        <v/>
      </c>
      <c r="M525" s="27">
        <f>VLOOKUP($B525, Paste!$W$3:$Z$10064, IF($H$4="Cap Hit",3, IF($H$4="AAV", 4, 2)), FALSE)</f>
        <v>1.5874999999999999</v>
      </c>
      <c r="N525" s="11" t="str">
        <f>IF(ISERROR(VLOOKUP(B525, Paste!$Q$3:$Q$245, 1, FALSE)), "", VLOOKUP(B525, Paste!$Q$3:$R$245, 2, FALSE))</f>
        <v/>
      </c>
      <c r="O525" s="18" t="str">
        <f>IF(VLOOKUP(B525, 'Points&amp;Potential'!$B$7:$O$1835, 14, FALSE)=0, "", VLOOKUP(B525, 'Points&amp;Potential'!$B$7:$O$1835, 14, FALSE))</f>
        <v/>
      </c>
      <c r="P525" s="7" t="str">
        <f>IF(ISERROR(VLOOKUP(B525, Paste!$T$3:$T$1045, 1, FALSE)), "", VLOOKUP(B525, Paste!$T$3:$U$1045, 2, FALSE))</f>
        <v/>
      </c>
    </row>
    <row r="526" spans="1:16">
      <c r="A526" s="11" t="str">
        <f t="shared" si="16"/>
        <v>OTT</v>
      </c>
      <c r="B526" s="67" t="s">
        <v>609</v>
      </c>
      <c r="C526" s="11" t="str">
        <f>VLOOKUP($B526, Paste!$A$3:$H$933, 6, FALSE)</f>
        <v>LD</v>
      </c>
      <c r="D526" s="11" t="s">
        <v>941</v>
      </c>
      <c r="E526" s="11"/>
      <c r="F526" s="11" t="str">
        <f>VLOOKUP($B526, Paste!$A$3:$H$933, 8, FALSE)</f>
        <v>OTT</v>
      </c>
      <c r="G526" s="71">
        <f>VLOOKUP($B526, Paste!$A$3:$H$933, 2, FALSE)</f>
        <v>76</v>
      </c>
      <c r="H526" s="71">
        <f>VLOOKUP($B526, Paste!$A$3:$H$933, 3, FALSE)</f>
        <v>3.42</v>
      </c>
      <c r="I526" s="71">
        <f t="shared" si="17"/>
        <v>10.649737500000001</v>
      </c>
      <c r="J526" s="71">
        <f>VLOOKUP($B526, Paste!$A$3:$H$933, 4, FALSE)</f>
        <v>14.0697375</v>
      </c>
      <c r="K526" s="11">
        <f>VLOOKUP($B526, Paste!$AB$3:$AE$1033, 4, FALSE)</f>
        <v>99</v>
      </c>
      <c r="L526" s="11" t="str">
        <f>IF(ISERROR(VLOOKUP(B526, Paste!$N$3:$N$250, 1, FALSE)), "", VLOOKUP(B526, Paste!$N$3:$O$250, 2, FALSE))</f>
        <v/>
      </c>
      <c r="M526" s="27">
        <f>VLOOKUP($B526, Paste!$W$3:$Z$10064, IF($H$4="Cap Hit",3, IF($H$4="AAV", 4, 2)), FALSE)</f>
        <v>1.6</v>
      </c>
      <c r="N526" s="11" t="str">
        <f>IF(ISERROR(VLOOKUP(B526, Paste!$Q$3:$Q$245, 1, FALSE)), "", VLOOKUP(B526, Paste!$Q$3:$R$245, 2, FALSE))</f>
        <v/>
      </c>
      <c r="O526" s="18" t="str">
        <f>IF(VLOOKUP(B526, 'Points&amp;Potential'!$B$7:$O$1835, 14, FALSE)=0, "", VLOOKUP(B526, 'Points&amp;Potential'!$B$7:$O$1835, 14, FALSE))</f>
        <v/>
      </c>
      <c r="P526" s="7" t="str">
        <f>IF(ISERROR(VLOOKUP(B526, Paste!$T$3:$T$1045, 1, FALSE)), "", VLOOKUP(B526, Paste!$T$3:$U$1045, 2, FALSE))</f>
        <v/>
      </c>
    </row>
    <row r="527" spans="1:16">
      <c r="A527" s="11" t="str">
        <f t="shared" si="16"/>
        <v>OTT</v>
      </c>
      <c r="B527" s="67" t="s">
        <v>622</v>
      </c>
      <c r="C527" s="11" t="str">
        <f>VLOOKUP($B527, Paste!$A$3:$H$933, 6, FALSE)</f>
        <v>LW</v>
      </c>
      <c r="D527" s="11" t="s">
        <v>941</v>
      </c>
      <c r="E527" s="11"/>
      <c r="F527" s="11" t="str">
        <f>VLOOKUP($B527, Paste!$A$3:$H$933, 8, FALSE)</f>
        <v>OTT</v>
      </c>
      <c r="G527" s="71">
        <f>VLOOKUP($B527, Paste!$A$3:$H$933, 2, FALSE)</f>
        <v>39</v>
      </c>
      <c r="H527" s="71">
        <f>VLOOKUP($B527, Paste!$A$3:$H$933, 3, FALSE)</f>
        <v>3.0846693348580145</v>
      </c>
      <c r="I527" s="71">
        <f t="shared" si="17"/>
        <v>10.332177696391982</v>
      </c>
      <c r="J527" s="71">
        <f>VLOOKUP($B527, Paste!$A$3:$H$933, 4, FALSE)</f>
        <v>13.416847031249997</v>
      </c>
      <c r="K527" s="11">
        <f>VLOOKUP($B527, Paste!$AB$3:$AE$1033, 4, FALSE)</f>
        <v>31</v>
      </c>
      <c r="L527" s="11" t="str">
        <f>IF(ISERROR(VLOOKUP(B527, Paste!$N$3:$N$250, 1, FALSE)), "", VLOOKUP(B527, Paste!$N$3:$O$250, 2, FALSE))</f>
        <v/>
      </c>
      <c r="M527" s="27">
        <f>VLOOKUP($B527, Paste!$W$3:$Z$10064, IF($H$4="Cap Hit",3, IF($H$4="AAV", 4, 2)), FALSE)</f>
        <v>0.92500000000000004</v>
      </c>
      <c r="N527" s="11" t="str">
        <f>IF(ISERROR(VLOOKUP(B527, Paste!$Q$3:$Q$245, 1, FALSE)), "", VLOOKUP(B527, Paste!$Q$3:$R$245, 2, FALSE))</f>
        <v/>
      </c>
      <c r="O527" s="18" t="str">
        <f>IF(VLOOKUP(B527, 'Points&amp;Potential'!$B$7:$O$1835, 14, FALSE)=0, "", VLOOKUP(B527, 'Points&amp;Potential'!$B$7:$O$1835, 14, FALSE))</f>
        <v/>
      </c>
      <c r="P527" s="7" t="str">
        <f>IF(ISERROR(VLOOKUP(B527, Paste!$T$3:$T$1045, 1, FALSE)), "", VLOOKUP(B527, Paste!$T$3:$U$1045, 2, FALSE))</f>
        <v/>
      </c>
    </row>
    <row r="528" spans="1:16">
      <c r="A528" s="11" t="str">
        <f t="shared" si="16"/>
        <v>OTT</v>
      </c>
      <c r="B528" s="67" t="s">
        <v>705</v>
      </c>
      <c r="C528" s="11" t="str">
        <f>VLOOKUP($B528, Paste!$A$3:$H$933, 6, FALSE)</f>
        <v>RW</v>
      </c>
      <c r="D528" s="11" t="s">
        <v>941</v>
      </c>
      <c r="E528" s="11"/>
      <c r="F528" s="11" t="str">
        <f>VLOOKUP($B528, Paste!$A$3:$H$933, 8, FALSE)</f>
        <v>OTT</v>
      </c>
      <c r="G528" s="71">
        <f>VLOOKUP($B528, Paste!$A$3:$H$933, 2, FALSE)</f>
        <v>39</v>
      </c>
      <c r="H528" s="71">
        <f>VLOOKUP($B528, Paste!$A$3:$H$933, 3, FALSE)</f>
        <v>3.7515541146572597</v>
      </c>
      <c r="I528" s="71">
        <f t="shared" si="17"/>
        <v>5.7843182811760734</v>
      </c>
      <c r="J528" s="71">
        <f>VLOOKUP($B528, Paste!$A$3:$H$933, 4, FALSE)</f>
        <v>9.5358723958333336</v>
      </c>
      <c r="K528" s="11">
        <f>VLOOKUP($B528, Paste!$AB$3:$AE$1033, 4, FALSE)</f>
        <v>43</v>
      </c>
      <c r="L528" s="11" t="str">
        <f>IF(ISERROR(VLOOKUP(B528, Paste!$N$3:$N$250, 1, FALSE)), "", VLOOKUP(B528, Paste!$N$3:$O$250, 2, FALSE))</f>
        <v/>
      </c>
      <c r="M528" s="27">
        <f>VLOOKUP($B528, Paste!$W$3:$Z$10064, IF($H$4="Cap Hit",3, IF($H$4="AAV", 4, 2)), FALSE)</f>
        <v>0.9</v>
      </c>
      <c r="N528" s="11" t="str">
        <f>IF(ISERROR(VLOOKUP(B528, Paste!$Q$3:$Q$245, 1, FALSE)), "", VLOOKUP(B528, Paste!$Q$3:$R$245, 2, FALSE))</f>
        <v/>
      </c>
      <c r="O528" s="18" t="str">
        <f>IF(VLOOKUP(B528, 'Points&amp;Potential'!$B$7:$O$1835, 14, FALSE)=0, "", VLOOKUP(B528, 'Points&amp;Potential'!$B$7:$O$1835, 14, FALSE))</f>
        <v/>
      </c>
      <c r="P528" s="7" t="str">
        <f>IF(ISERROR(VLOOKUP(B528, Paste!$T$3:$T$1045, 1, FALSE)), "", VLOOKUP(B528, Paste!$T$3:$U$1045, 2, FALSE))</f>
        <v/>
      </c>
    </row>
    <row r="529" spans="1:16">
      <c r="A529" s="11" t="str">
        <f t="shared" si="16"/>
        <v>OTT</v>
      </c>
      <c r="B529" s="67" t="s">
        <v>772</v>
      </c>
      <c r="C529" s="11" t="str">
        <f>VLOOKUP($B529, Paste!$A$3:$H$933, 6, FALSE)</f>
        <v>RD</v>
      </c>
      <c r="D529" s="11" t="s">
        <v>941</v>
      </c>
      <c r="E529" s="11"/>
      <c r="F529" s="11" t="str">
        <f>VLOOKUP($B529, Paste!$A$3:$H$933, 8, FALSE)</f>
        <v>OTT</v>
      </c>
      <c r="G529" s="71">
        <f>VLOOKUP($B529, Paste!$A$3:$H$933, 2, FALSE)</f>
        <v>59</v>
      </c>
      <c r="H529" s="71">
        <f>VLOOKUP($B529, Paste!$A$3:$H$933, 3, FALSE)</f>
        <v>0.3672301002079788</v>
      </c>
      <c r="I529" s="71">
        <f t="shared" si="17"/>
        <v>5.6649249175697998</v>
      </c>
      <c r="J529" s="71">
        <f>VLOOKUP($B529, Paste!$A$3:$H$933, 4, FALSE)</f>
        <v>6.0321550177777787</v>
      </c>
      <c r="K529" s="11">
        <f>VLOOKUP($B529, Paste!$AB$3:$AE$1033, 4, FALSE)</f>
        <v>53</v>
      </c>
      <c r="L529" s="11" t="str">
        <f>IF(ISERROR(VLOOKUP(B529, Paste!$N$3:$N$250, 1, FALSE)), "", VLOOKUP(B529, Paste!$N$3:$O$250, 2, FALSE))</f>
        <v/>
      </c>
      <c r="M529" s="27">
        <f>VLOOKUP($B529, Paste!$W$3:$Z$10064, IF($H$4="Cap Hit",3, IF($H$4="AAV", 4, 2)), FALSE)</f>
        <v>0.875</v>
      </c>
      <c r="N529" s="11"/>
      <c r="O529" s="18" t="str">
        <f>IF(VLOOKUP(B529, 'Points&amp;Potential'!$B$7:$O$1835, 14, FALSE)=0, "", VLOOKUP(B529, 'Points&amp;Potential'!$B$7:$O$1835, 14, FALSE))</f>
        <v/>
      </c>
      <c r="P529" s="7" t="str">
        <f>IF(ISERROR(VLOOKUP(B529, Paste!$T$3:$T$1045, 1, FALSE)), "", VLOOKUP(B529, Paste!$T$3:$U$1045, 2, FALSE))</f>
        <v/>
      </c>
    </row>
    <row r="530" spans="1:16">
      <c r="A530" s="11" t="str">
        <f t="shared" si="16"/>
        <v>OTT</v>
      </c>
      <c r="B530" s="67" t="s">
        <v>848</v>
      </c>
      <c r="C530" s="11" t="str">
        <f>VLOOKUP($B530, Paste!$A$3:$H$933, 6, FALSE)</f>
        <v>RW</v>
      </c>
      <c r="D530" s="11" t="s">
        <v>941</v>
      </c>
      <c r="E530" s="11"/>
      <c r="F530" s="11" t="str">
        <f>VLOOKUP($B530, Paste!$A$3:$H$933, 8, FALSE)</f>
        <v>OTT</v>
      </c>
      <c r="G530" s="71">
        <f>VLOOKUP($B530, Paste!$A$3:$H$933, 2, FALSE)</f>
        <v>18</v>
      </c>
      <c r="H530" s="71">
        <f>VLOOKUP($B530, Paste!$A$3:$H$933, 3, FALSE)</f>
        <v>1.2656000000000001</v>
      </c>
      <c r="I530" s="71">
        <f t="shared" si="17"/>
        <v>1.4193999999999996</v>
      </c>
      <c r="J530" s="71">
        <f>VLOOKUP($B530, Paste!$A$3:$H$933, 4, FALSE)</f>
        <v>2.6849999999999996</v>
      </c>
      <c r="K530" s="11">
        <f>VLOOKUP($B530, Paste!$AB$3:$AE$1033, 4, FALSE)</f>
        <v>27</v>
      </c>
      <c r="L530" s="11" t="str">
        <f>IF(ISERROR(VLOOKUP(B530, Paste!$N$3:$N$250, 1, FALSE)), "", VLOOKUP(B530, Paste!$N$3:$O$250, 2, FALSE))</f>
        <v/>
      </c>
      <c r="M530" s="27">
        <f>VLOOKUP($B530, Paste!$W$3:$Z$10064, IF($H$4="Cap Hit",3, IF($H$4="AAV", 4, 2)), FALSE)</f>
        <v>0.85</v>
      </c>
      <c r="N530" s="11" t="str">
        <f>IF(ISERROR(VLOOKUP(B530, Paste!$Q$3:$Q$245, 1, FALSE)), "", VLOOKUP(B530, Paste!$Q$3:$R$245, 2, FALSE))</f>
        <v/>
      </c>
      <c r="O530" s="18" t="str">
        <f>IF(VLOOKUP(B530, 'Points&amp;Potential'!$B$7:$O$1835, 14, FALSE)=0, "", VLOOKUP(B530, 'Points&amp;Potential'!$B$7:$O$1835, 14, FALSE))</f>
        <v/>
      </c>
      <c r="P530" s="7" t="str">
        <f>IF(ISERROR(VLOOKUP(B530, Paste!$T$3:$T$1045, 1, FALSE)), "", VLOOKUP(B530, Paste!$T$3:$U$1045, 2, FALSE))</f>
        <v>Y</v>
      </c>
    </row>
    <row r="531" spans="1:16">
      <c r="A531" s="11" t="str">
        <f t="shared" si="16"/>
        <v>OTT</v>
      </c>
      <c r="B531" s="67" t="s">
        <v>909</v>
      </c>
      <c r="C531" s="11" t="str">
        <f>VLOOKUP($B531, Paste!$A$3:$H$933, 6, FALSE)</f>
        <v>RW</v>
      </c>
      <c r="D531" s="11" t="s">
        <v>941</v>
      </c>
      <c r="E531" s="11"/>
      <c r="F531" s="11" t="str">
        <f>VLOOKUP($B531, Paste!$A$3:$H$933, 8, FALSE)</f>
        <v>OTT</v>
      </c>
      <c r="G531" s="71">
        <f>VLOOKUP($B531, Paste!$A$3:$H$933, 2, FALSE)</f>
        <v>8</v>
      </c>
      <c r="H531" s="71">
        <f>VLOOKUP($B531, Paste!$A$3:$H$933, 3, FALSE)</f>
        <v>0.56248888888888893</v>
      </c>
      <c r="I531" s="71">
        <f t="shared" si="17"/>
        <v>0.55995013550135508</v>
      </c>
      <c r="J531" s="71">
        <f>VLOOKUP($B531, Paste!$A$3:$H$933, 4, FALSE)</f>
        <v>1.122439024390244</v>
      </c>
      <c r="K531" s="11">
        <f>VLOOKUP($B531, Paste!$AB$3:$AE$1033, 4, FALSE)</f>
        <v>14</v>
      </c>
      <c r="L531" s="11" t="str">
        <f>IF(ISERROR(VLOOKUP(B531, Paste!$N$3:$N$250, 1, FALSE)), "", VLOOKUP(B531, Paste!$N$3:$O$250, 2, FALSE))</f>
        <v/>
      </c>
      <c r="M531" s="27">
        <f>VLOOKUP($B531, Paste!$W$3:$Z$10064, IF($H$4="Cap Hit",3, IF($H$4="AAV", 4, 2)), FALSE)</f>
        <v>0.87666599999999995</v>
      </c>
      <c r="N531" s="11" t="str">
        <f>IF(ISERROR(VLOOKUP(B531, Paste!$Q$3:$Q$245, 1, FALSE)), "", VLOOKUP(B531, Paste!$Q$3:$R$245, 2, FALSE))</f>
        <v/>
      </c>
      <c r="O531" s="18" t="str">
        <f>IF(VLOOKUP(B531, 'Points&amp;Potential'!$B$7:$O$1835, 14, FALSE)=0, "", VLOOKUP(B531, 'Points&amp;Potential'!$B$7:$O$1835, 14, FALSE))</f>
        <v/>
      </c>
      <c r="P531" s="7" t="str">
        <f>IF(ISERROR(VLOOKUP(B531, Paste!$T$3:$T$1045, 1, FALSE)), "", VLOOKUP(B531, Paste!$T$3:$U$1045, 2, FALSE))</f>
        <v>Y</v>
      </c>
    </row>
    <row r="532" spans="1:16">
      <c r="A532" s="11" t="str">
        <f t="shared" si="16"/>
        <v>OTT</v>
      </c>
      <c r="B532" s="67" t="s">
        <v>921</v>
      </c>
      <c r="C532" s="11" t="str">
        <f>VLOOKUP($B532, Paste!$A$3:$H$933, 6, FALSE)</f>
        <v>LD</v>
      </c>
      <c r="D532" s="11" t="s">
        <v>941</v>
      </c>
      <c r="E532" s="11"/>
      <c r="F532" s="11" t="str">
        <f>VLOOKUP($B532, Paste!$A$3:$H$933, 8, FALSE)</f>
        <v>OTT</v>
      </c>
      <c r="G532" s="71">
        <f>VLOOKUP($B532, Paste!$A$3:$H$933, 2, FALSE)</f>
        <v>8</v>
      </c>
      <c r="H532" s="71">
        <f>VLOOKUP($B532, Paste!$A$3:$H$933, 3, FALSE)</f>
        <v>0.18915555555555558</v>
      </c>
      <c r="I532" s="71">
        <f t="shared" si="17"/>
        <v>0.65484444444444434</v>
      </c>
      <c r="J532" s="71">
        <f>VLOOKUP($B532, Paste!$A$3:$H$933, 4, FALSE)</f>
        <v>0.84399999999999997</v>
      </c>
      <c r="K532" s="11">
        <f>VLOOKUP($B532, Paste!$AB$3:$AE$1033, 4, FALSE)</f>
        <v>6</v>
      </c>
      <c r="L532" s="11" t="str">
        <f>IF(ISERROR(VLOOKUP(B532, Paste!$N$3:$N$250, 1, FALSE)), "", VLOOKUP(B532, Paste!$N$3:$O$250, 2, FALSE))</f>
        <v/>
      </c>
      <c r="M532" s="27">
        <f>VLOOKUP($B532, Paste!$W$3:$Z$10064, IF($H$4="Cap Hit",3, IF($H$4="AAV", 4, 2)), FALSE)</f>
        <v>0.79666599999999999</v>
      </c>
      <c r="N532" s="11" t="str">
        <f>IF(ISERROR(VLOOKUP(B532, Paste!$Q$3:$Q$245, 1, FALSE)), "", VLOOKUP(B532, Paste!$Q$3:$R$245, 2, FALSE))</f>
        <v/>
      </c>
      <c r="O532" s="18" t="str">
        <f>IF(VLOOKUP(B532, 'Points&amp;Potential'!$B$7:$O$1835, 14, FALSE)=0, "", VLOOKUP(B532, 'Points&amp;Potential'!$B$7:$O$1835, 14, FALSE))</f>
        <v/>
      </c>
      <c r="P532" s="7" t="str">
        <f>IF(ISERROR(VLOOKUP(B532, Paste!$T$3:$T$1045, 1, FALSE)), "", VLOOKUP(B532, Paste!$T$3:$U$1045, 2, FALSE))</f>
        <v>Y</v>
      </c>
    </row>
    <row r="533" spans="1:16">
      <c r="A533" s="11" t="str">
        <f t="shared" si="16"/>
        <v>OTT</v>
      </c>
      <c r="B533" s="67" t="s">
        <v>934</v>
      </c>
      <c r="C533" s="11" t="str">
        <f>VLOOKUP($B533, Paste!$A$3:$H$933, 6, FALSE)</f>
        <v>RW</v>
      </c>
      <c r="D533" s="11" t="s">
        <v>941</v>
      </c>
      <c r="E533" s="11"/>
      <c r="F533" s="11" t="str">
        <f>VLOOKUP($B533, Paste!$A$3:$H$933, 8, FALSE)</f>
        <v>OTT</v>
      </c>
      <c r="G533" s="71">
        <f>VLOOKUP($B533, Paste!$A$3:$H$933, 2, FALSE)</f>
        <v>2</v>
      </c>
      <c r="H533" s="71">
        <f>VLOOKUP($B533, Paste!$A$3:$H$933, 3, FALSE)</f>
        <v>4.5500000000000006E-2</v>
      </c>
      <c r="I533" s="71">
        <f t="shared" si="17"/>
        <v>0.27156250000000004</v>
      </c>
      <c r="J533" s="71">
        <f>VLOOKUP($B533, Paste!$A$3:$H$933, 4, FALSE)</f>
        <v>0.31706250000000002</v>
      </c>
      <c r="K533" s="11">
        <f>VLOOKUP($B533, Paste!$AB$3:$AE$1033, 4, FALSE)</f>
        <v>1</v>
      </c>
      <c r="L533" s="11" t="str">
        <f>IF(ISERROR(VLOOKUP(B533, Paste!$N$3:$N$250, 1, FALSE)), "", VLOOKUP(B533, Paste!$N$3:$O$250, 2, FALSE))</f>
        <v/>
      </c>
      <c r="M533" s="27">
        <f>VLOOKUP($B533, Paste!$W$3:$Z$10064, IF($H$4="Cap Hit",3, IF($H$4="AAV", 4, 2)), FALSE)</f>
        <v>0.77500000000000002</v>
      </c>
      <c r="N533" s="11" t="str">
        <f>IF(ISERROR(VLOOKUP(B533, Paste!$Q$3:$Q$245, 1, FALSE)), "", VLOOKUP(B533, Paste!$Q$3:$R$245, 2, FALSE))</f>
        <v/>
      </c>
      <c r="O533" s="18" t="str">
        <f>IF(VLOOKUP(B533, 'Points&amp;Potential'!$B$7:$O$1835, 14, FALSE)=0, "", VLOOKUP(B533, 'Points&amp;Potential'!$B$7:$O$1835, 14, FALSE))</f>
        <v/>
      </c>
      <c r="P533" s="7" t="str">
        <f>IF(ISERROR(VLOOKUP(B533, Paste!$T$3:$T$1045, 1, FALSE)), "", VLOOKUP(B533, Paste!$T$3:$U$1045, 2, FALSE))</f>
        <v/>
      </c>
    </row>
    <row r="534" spans="1:16">
      <c r="A534" s="11" t="str">
        <f t="shared" si="16"/>
        <v>OTT</v>
      </c>
      <c r="B534" s="67" t="s">
        <v>935</v>
      </c>
      <c r="C534" s="11" t="str">
        <f>VLOOKUP($B534, Paste!$A$3:$H$933, 6, FALSE)</f>
        <v>LW</v>
      </c>
      <c r="D534" s="11" t="s">
        <v>941</v>
      </c>
      <c r="E534" s="11"/>
      <c r="F534" s="11" t="str">
        <f>VLOOKUP($B534, Paste!$A$3:$H$933, 8, FALSE)</f>
        <v>OTT</v>
      </c>
      <c r="G534" s="71">
        <f>VLOOKUP($B534, Paste!$A$3:$H$933, 2, FALSE)</f>
        <v>7</v>
      </c>
      <c r="H534" s="71">
        <f>VLOOKUP($B534, Paste!$A$3:$H$933, 3, FALSE)</f>
        <v>0.12101712009492331</v>
      </c>
      <c r="I534" s="71">
        <f t="shared" si="17"/>
        <v>0.1944495465717434</v>
      </c>
      <c r="J534" s="71">
        <f>VLOOKUP($B534, Paste!$A$3:$H$933, 4, FALSE)</f>
        <v>0.31546666666666673</v>
      </c>
      <c r="K534" s="11">
        <f>VLOOKUP($B534, Paste!$AB$3:$AE$1033, 4, FALSE)</f>
        <v>2</v>
      </c>
      <c r="L534" s="11" t="str">
        <f>IF(ISERROR(VLOOKUP(B534, Paste!$N$3:$N$250, 1, FALSE)), "", VLOOKUP(B534, Paste!$N$3:$O$250, 2, FALSE))</f>
        <v/>
      </c>
      <c r="M534" s="27">
        <f>VLOOKUP($B534, Paste!$W$3:$Z$10064, IF($H$4="Cap Hit",3, IF($H$4="AAV", 4, 2)), FALSE)</f>
        <v>1.1499999999999999</v>
      </c>
      <c r="N534" s="11" t="str">
        <f>IF(ISERROR(VLOOKUP(B534, Paste!$Q$3:$Q$245, 1, FALSE)), "", VLOOKUP(B534, Paste!$Q$3:$R$245, 2, FALSE))</f>
        <v/>
      </c>
      <c r="O534" s="18" t="str">
        <f>IF(VLOOKUP(B534, 'Points&amp;Potential'!$B$7:$O$1835, 14, FALSE)=0, "", VLOOKUP(B534, 'Points&amp;Potential'!$B$7:$O$1835, 14, FALSE))</f>
        <v/>
      </c>
      <c r="P534" s="7" t="str">
        <f>IF(ISERROR(VLOOKUP(B534, Paste!$T$3:$T$1045, 1, FALSE)), "", VLOOKUP(B534, Paste!$T$3:$U$1045, 2, FALSE))</f>
        <v/>
      </c>
    </row>
    <row r="535" spans="1:16">
      <c r="A535" s="11" t="str">
        <f t="shared" si="16"/>
        <v>PHI</v>
      </c>
      <c r="B535" s="10" t="s">
        <v>93</v>
      </c>
      <c r="C535" s="11" t="str">
        <f>VLOOKUP($B535, Paste!$A$3:$H$933, 6, FALSE)</f>
        <v>RW</v>
      </c>
      <c r="D535" s="11" t="s">
        <v>943</v>
      </c>
      <c r="E535" s="11">
        <v>1</v>
      </c>
      <c r="F535" s="11" t="str">
        <f>VLOOKUP($B535, Paste!$A$3:$H$933, 8, FALSE)</f>
        <v>PHI</v>
      </c>
      <c r="G535" s="71">
        <f>VLOOKUP($B535, Paste!$A$3:$H$933, 2, FALSE)</f>
        <v>80.333333333333329</v>
      </c>
      <c r="H535" s="71">
        <f>VLOOKUP($B535, Paste!$A$3:$H$933, 3, FALSE)</f>
        <v>27.11374016622754</v>
      </c>
      <c r="I535" s="71">
        <f t="shared" si="17"/>
        <v>43.319057244073363</v>
      </c>
      <c r="J535" s="71">
        <f>VLOOKUP($B535, Paste!$A$3:$H$933, 4, FALSE)</f>
        <v>70.432797410300907</v>
      </c>
      <c r="K535" s="11">
        <f>VLOOKUP($B535, Paste!$AB$3:$AE$1033, 4, FALSE)</f>
        <v>185</v>
      </c>
      <c r="L535" s="11" t="str">
        <f>IF(ISERROR(VLOOKUP(B535, Paste!$N$3:$N$250, 1, FALSE)), "", VLOOKUP(B535, Paste!$N$3:$O$250, 2, FALSE))</f>
        <v/>
      </c>
      <c r="M535" s="27">
        <f>VLOOKUP($B535, Paste!$W$3:$Z$10064, IF($H$4="Cap Hit",3, IF($H$4="AAV", 4, 2)), FALSE)</f>
        <v>8.75</v>
      </c>
      <c r="N535" s="11" t="str">
        <f>IF(ISERROR(VLOOKUP(B535, Paste!$Q$3:$Q$245, 1, FALSE)), "", VLOOKUP(B535, Paste!$Q$3:$R$245, 2, FALSE))</f>
        <v/>
      </c>
      <c r="O535" s="18" t="str">
        <f>IF(VLOOKUP(B535, 'Points&amp;Potential'!$B$7:$O$1835, 14, FALSE)=0, "", VLOOKUP(B535, 'Points&amp;Potential'!$B$7:$O$1835, 14, FALSE))</f>
        <v/>
      </c>
      <c r="P535" s="7" t="str">
        <f>IF(ISERROR(VLOOKUP(B535, Paste!$T$3:$T$1045, 1, FALSE)), "", VLOOKUP(B535, Paste!$T$3:$U$1045, 2, FALSE))</f>
        <v/>
      </c>
    </row>
    <row r="536" spans="1:16">
      <c r="A536" s="11" t="str">
        <f t="shared" si="16"/>
        <v>PHI</v>
      </c>
      <c r="B536" s="67" t="s">
        <v>105</v>
      </c>
      <c r="C536" s="11" t="str">
        <f>VLOOKUP($B536, Paste!$A$3:$H$933, 6, FALSE)</f>
        <v>LW</v>
      </c>
      <c r="D536" s="11" t="s">
        <v>941</v>
      </c>
      <c r="E536" s="11">
        <v>1</v>
      </c>
      <c r="F536" s="11" t="str">
        <f>VLOOKUP($B536, Paste!$A$3:$H$933, 8, FALSE)</f>
        <v>PHI</v>
      </c>
      <c r="G536" s="71">
        <f>VLOOKUP($B536, Paste!$A$3:$H$933, 2, FALSE)</f>
        <v>82.5</v>
      </c>
      <c r="H536" s="71">
        <f>VLOOKUP($B536, Paste!$A$3:$H$933, 3, FALSE)</f>
        <v>23.099674926005662</v>
      </c>
      <c r="I536" s="71">
        <f t="shared" si="17"/>
        <v>45.158693823994341</v>
      </c>
      <c r="J536" s="71">
        <f>VLOOKUP($B536, Paste!$A$3:$H$933, 4, FALSE)</f>
        <v>68.258368750000002</v>
      </c>
      <c r="K536" s="11">
        <f>VLOOKUP($B536, Paste!$AB$3:$AE$1033, 4, FALSE)</f>
        <v>190</v>
      </c>
      <c r="L536" s="11">
        <f>IF(ISERROR(VLOOKUP(B536, Paste!$N$3:$N$250, 1, FALSE)), "", VLOOKUP(B536, Paste!$N$3:$O$250, 2, FALSE))</f>
        <v>80</v>
      </c>
      <c r="M536" s="27">
        <f>VLOOKUP($B536, Paste!$W$3:$Z$10064, IF($H$4="Cap Hit",3, IF($H$4="AAV", 4, 2)), FALSE)</f>
        <v>0.95</v>
      </c>
      <c r="N536" s="11" t="str">
        <f>IF(ISERROR(VLOOKUP(B536, Paste!$Q$3:$Q$245, 1, FALSE)), "", VLOOKUP(B536, Paste!$Q$3:$R$245, 2, FALSE))</f>
        <v/>
      </c>
      <c r="O536" s="18" t="str">
        <f>IF(VLOOKUP(B536, 'Points&amp;Potential'!$B$7:$O$1835, 14, FALSE)=0, "", VLOOKUP(B536, 'Points&amp;Potential'!$B$7:$O$1835, 14, FALSE))</f>
        <v/>
      </c>
      <c r="P536" s="7" t="str">
        <f>IF(ISERROR(VLOOKUP(B536, Paste!$T$3:$T$1045, 1, FALSE)), "", VLOOKUP(B536, Paste!$T$3:$U$1045, 2, FALSE))</f>
        <v/>
      </c>
    </row>
    <row r="537" spans="1:16">
      <c r="A537" s="11" t="str">
        <f t="shared" si="16"/>
        <v>PHI</v>
      </c>
      <c r="B537" s="67" t="s">
        <v>117</v>
      </c>
      <c r="C537" s="11" t="str">
        <f>VLOOKUP($B537, Paste!$A$3:$H$933, 6, FALSE)</f>
        <v>LW</v>
      </c>
      <c r="D537" s="11" t="s">
        <v>941</v>
      </c>
      <c r="E537" s="11">
        <v>1</v>
      </c>
      <c r="F537" s="11" t="str">
        <f>VLOOKUP($B537, Paste!$A$3:$H$933, 8, FALSE)</f>
        <v>PHI</v>
      </c>
      <c r="G537" s="71">
        <f>VLOOKUP($B537, Paste!$A$3:$H$933, 2, FALSE)</f>
        <v>71</v>
      </c>
      <c r="H537" s="71">
        <f>VLOOKUP($B537, Paste!$A$3:$H$933, 3, FALSE)</f>
        <v>24.849999999999998</v>
      </c>
      <c r="I537" s="71">
        <f t="shared" si="17"/>
        <v>38.751134374999992</v>
      </c>
      <c r="J537" s="71">
        <f>VLOOKUP($B537, Paste!$A$3:$H$933, 4, FALSE)</f>
        <v>63.601134374999994</v>
      </c>
      <c r="K537" s="11">
        <f>VLOOKUP($B537, Paste!$AB$3:$AE$1033, 4, FALSE)</f>
        <v>156</v>
      </c>
      <c r="L537" s="11">
        <f>IF(ISERROR(VLOOKUP(B537, Paste!$N$3:$N$250, 1, FALSE)), "", VLOOKUP(B537, Paste!$N$3:$O$250, 2, FALSE))</f>
        <v>80</v>
      </c>
      <c r="M537" s="27">
        <f>VLOOKUP($B537, Paste!$W$3:$Z$10064, IF($H$4="Cap Hit",3, IF($H$4="AAV", 4, 2)), FALSE)</f>
        <v>9.125</v>
      </c>
      <c r="N537" s="11" t="str">
        <f>IF(ISERROR(VLOOKUP(B537, Paste!$Q$3:$Q$245, 1, FALSE)), "", VLOOKUP(B537, Paste!$Q$3:$R$245, 2, FALSE))</f>
        <v>Y</v>
      </c>
      <c r="O537" s="18" t="str">
        <f>IF(VLOOKUP(B537, 'Points&amp;Potential'!$B$7:$O$1835, 14, FALSE)=0, "", VLOOKUP(B537, 'Points&amp;Potential'!$B$7:$O$1835, 14, FALSE))</f>
        <v/>
      </c>
      <c r="P537" s="7" t="str">
        <f>IF(ISERROR(VLOOKUP(B537, Paste!$T$3:$T$1045, 1, FALSE)), "", VLOOKUP(B537, Paste!$T$3:$U$1045, 2, FALSE))</f>
        <v/>
      </c>
    </row>
    <row r="538" spans="1:16">
      <c r="A538" s="11" t="str">
        <f t="shared" si="16"/>
        <v>PHI</v>
      </c>
      <c r="B538" s="67" t="s">
        <v>121</v>
      </c>
      <c r="C538" s="11" t="str">
        <f>VLOOKUP($B538, Paste!$A$3:$H$933, 6, FALSE)</f>
        <v>RW</v>
      </c>
      <c r="D538" s="11" t="s">
        <v>943</v>
      </c>
      <c r="E538" s="11">
        <v>1</v>
      </c>
      <c r="F538" s="11" t="str">
        <f>VLOOKUP($B538, Paste!$A$3:$H$933, 8, FALSE)</f>
        <v>PHI</v>
      </c>
      <c r="G538" s="71">
        <f>VLOOKUP($B538, Paste!$A$3:$H$933, 2, FALSE)</f>
        <v>81</v>
      </c>
      <c r="H538" s="71">
        <f>VLOOKUP($B538, Paste!$A$3:$H$933, 3, FALSE)</f>
        <v>25.578947368421051</v>
      </c>
      <c r="I538" s="71">
        <f t="shared" si="17"/>
        <v>36.702891725328953</v>
      </c>
      <c r="J538" s="71">
        <f>VLOOKUP($B538, Paste!$A$3:$H$933, 4, FALSE)</f>
        <v>62.281839093750008</v>
      </c>
      <c r="K538" s="11">
        <f>VLOOKUP($B538, Paste!$AB$3:$AE$1033, 4, FALSE)</f>
        <v>227</v>
      </c>
      <c r="L538" s="11">
        <f>IF(ISERROR(VLOOKUP(B538, Paste!$N$3:$N$250, 1, FALSE)), "", VLOOKUP(B538, Paste!$N$3:$O$250, 2, FALSE))</f>
        <v>70</v>
      </c>
      <c r="M538" s="27">
        <f>VLOOKUP($B538, Paste!$W$3:$Z$10064, IF($H$4="Cap Hit",3, IF($H$4="AAV", 4, 2)), FALSE)</f>
        <v>0.96666700000000005</v>
      </c>
      <c r="N538" s="11" t="str">
        <f>IF(ISERROR(VLOOKUP(B538, Paste!$Q$3:$Q$245, 1, FALSE)), "", VLOOKUP(B538, Paste!$Q$3:$R$245, 2, FALSE))</f>
        <v/>
      </c>
      <c r="O538" s="18" t="str">
        <f>IF(VLOOKUP(B538, 'Points&amp;Potential'!$B$7:$O$1835, 14, FALSE)=0, "", VLOOKUP(B538, 'Points&amp;Potential'!$B$7:$O$1835, 14, FALSE))</f>
        <v/>
      </c>
      <c r="P538" s="7" t="str">
        <f>IF(ISERROR(VLOOKUP(B538, Paste!$T$3:$T$1045, 1, FALSE)), "", VLOOKUP(B538, Paste!$T$3:$U$1045, 2, FALSE))</f>
        <v>Y</v>
      </c>
    </row>
    <row r="539" spans="1:16">
      <c r="A539" s="11" t="str">
        <f t="shared" si="16"/>
        <v>PHI</v>
      </c>
      <c r="B539" s="67" t="s">
        <v>193</v>
      </c>
      <c r="C539" s="11" t="str">
        <f>VLOOKUP($B539, Paste!$A$3:$H$933, 6, FALSE)</f>
        <v>C</v>
      </c>
      <c r="D539" s="11" t="s">
        <v>943</v>
      </c>
      <c r="E539" s="11">
        <v>2</v>
      </c>
      <c r="F539" s="11" t="str">
        <f>VLOOKUP($B539, Paste!$A$3:$H$933, 8, FALSE)</f>
        <v>PHI</v>
      </c>
      <c r="G539" s="71">
        <f>VLOOKUP($B539, Paste!$A$3:$H$933, 2, FALSE)</f>
        <v>79</v>
      </c>
      <c r="H539" s="71">
        <f>VLOOKUP($B539, Paste!$A$3:$H$933, 3, FALSE)</f>
        <v>17.38</v>
      </c>
      <c r="I539" s="71">
        <f t="shared" si="17"/>
        <v>32.993323000000004</v>
      </c>
      <c r="J539" s="71">
        <f>VLOOKUP($B539, Paste!$A$3:$H$933, 4, FALSE)</f>
        <v>50.373323000000006</v>
      </c>
      <c r="K539" s="11">
        <f>VLOOKUP($B539, Paste!$AB$3:$AE$1033, 4, FALSE)</f>
        <v>142</v>
      </c>
      <c r="L539" s="11" t="str">
        <f>IF(ISERROR(VLOOKUP(B539, Paste!$N$3:$N$250, 1, FALSE)), "", VLOOKUP(B539, Paste!$N$3:$O$250, 2, FALSE))</f>
        <v/>
      </c>
      <c r="M539" s="27">
        <f>VLOOKUP($B539, Paste!$W$3:$Z$10064, IF($H$4="Cap Hit",3, IF($H$4="AAV", 4, 2)), FALSE)</f>
        <v>5.15</v>
      </c>
      <c r="N539" s="11" t="str">
        <f>IF(ISERROR(VLOOKUP(B539, Paste!$Q$3:$Q$245, 1, FALSE)), "", VLOOKUP(B539, Paste!$Q$3:$R$245, 2, FALSE))</f>
        <v/>
      </c>
      <c r="O539" s="18" t="str">
        <f>IF(VLOOKUP(B539, 'Points&amp;Potential'!$B$7:$O$1835, 14, FALSE)=0, "", VLOOKUP(B539, 'Points&amp;Potential'!$B$7:$O$1835, 14, FALSE))</f>
        <v/>
      </c>
      <c r="P539" s="7" t="str">
        <f>IF(ISERROR(VLOOKUP(B539, Paste!$T$3:$T$1045, 1, FALSE)), "", VLOOKUP(B539, Paste!$T$3:$U$1045, 2, FALSE))</f>
        <v/>
      </c>
    </row>
    <row r="540" spans="1:16">
      <c r="A540" s="11" t="str">
        <f t="shared" si="16"/>
        <v>PHI</v>
      </c>
      <c r="B540" s="67" t="s">
        <v>196</v>
      </c>
      <c r="C540" s="11" t="str">
        <f>VLOOKUP($B540, Paste!$A$3:$H$933, 6, FALSE)</f>
        <v>RW</v>
      </c>
      <c r="D540" s="11" t="s">
        <v>941</v>
      </c>
      <c r="E540" s="11">
        <v>2</v>
      </c>
      <c r="F540" s="11" t="str">
        <f>VLOOKUP($B540, Paste!$A$3:$H$933, 8, FALSE)</f>
        <v>PHI</v>
      </c>
      <c r="G540" s="71">
        <f>VLOOKUP($B540, Paste!$A$3:$H$933, 2, FALSE)</f>
        <v>80.666666666666671</v>
      </c>
      <c r="H540" s="71">
        <f>VLOOKUP($B540, Paste!$A$3:$H$933, 3, FALSE)</f>
        <v>26.620000000000005</v>
      </c>
      <c r="I540" s="71">
        <f t="shared" si="17"/>
        <v>23.471035079861096</v>
      </c>
      <c r="J540" s="71">
        <f>VLOOKUP($B540, Paste!$A$3:$H$933, 4, FALSE)</f>
        <v>50.091035079861101</v>
      </c>
      <c r="K540" s="11">
        <f>VLOOKUP($B540, Paste!$AB$3:$AE$1033, 4, FALSE)</f>
        <v>210</v>
      </c>
      <c r="L540" s="11" t="str">
        <f>IF(ISERROR(VLOOKUP(B540, Paste!$N$3:$N$250, 1, FALSE)), "", VLOOKUP(B540, Paste!$N$3:$O$250, 2, FALSE))</f>
        <v/>
      </c>
      <c r="M540" s="27">
        <f>VLOOKUP($B540, Paste!$W$3:$Z$10064, IF($H$4="Cap Hit",3, IF($H$4="AAV", 4, 2)), FALSE)</f>
        <v>6.2</v>
      </c>
      <c r="N540" s="11" t="str">
        <f>IF(ISERROR(VLOOKUP(B540, Paste!$Q$3:$Q$245, 1, FALSE)), "", VLOOKUP(B540, Paste!$Q$3:$R$245, 2, FALSE))</f>
        <v/>
      </c>
      <c r="O540" s="18" t="str">
        <f>IF(VLOOKUP(B540, 'Points&amp;Potential'!$B$7:$O$1835, 14, FALSE)=0, "", VLOOKUP(B540, 'Points&amp;Potential'!$B$7:$O$1835, 14, FALSE))</f>
        <v/>
      </c>
      <c r="P540" s="7" t="str">
        <f>IF(ISERROR(VLOOKUP(B540, Paste!$T$3:$T$1045, 1, FALSE)), "", VLOOKUP(B540, Paste!$T$3:$U$1045, 2, FALSE))</f>
        <v/>
      </c>
    </row>
    <row r="541" spans="1:16">
      <c r="A541" s="11" t="str">
        <f t="shared" si="16"/>
        <v>PHI</v>
      </c>
      <c r="B541" s="67" t="s">
        <v>226</v>
      </c>
      <c r="C541" s="11" t="str">
        <f>VLOOKUP($B541, Paste!$A$3:$H$933, 6, FALSE)</f>
        <v>LW</v>
      </c>
      <c r="D541" s="11" t="s">
        <v>943</v>
      </c>
      <c r="E541" s="11">
        <v>2</v>
      </c>
      <c r="F541" s="11" t="str">
        <f>VLOOKUP($B541, Paste!$A$3:$H$933, 8, FALSE)</f>
        <v>PHI</v>
      </c>
      <c r="G541" s="71">
        <f>VLOOKUP($B541, Paste!$A$3:$H$933, 2, FALSE)</f>
        <v>74</v>
      </c>
      <c r="H541" s="71">
        <f>VLOOKUP($B541, Paste!$A$3:$H$933, 3, FALSE)</f>
        <v>25.096730108178374</v>
      </c>
      <c r="I541" s="71">
        <f t="shared" si="17"/>
        <v>20.741953225154962</v>
      </c>
      <c r="J541" s="71">
        <f>VLOOKUP($B541, Paste!$A$3:$H$933, 4, FALSE)</f>
        <v>45.838683333333336</v>
      </c>
      <c r="K541" s="11">
        <f>VLOOKUP($B541, Paste!$AB$3:$AE$1033, 4, FALSE)</f>
        <v>163</v>
      </c>
      <c r="L541" s="11">
        <f>IF(ISERROR(VLOOKUP(B541, Paste!$N$3:$N$250, 1, FALSE)), "", VLOOKUP(B541, Paste!$N$3:$O$250, 2, FALSE))</f>
        <v>60</v>
      </c>
      <c r="M541" s="27">
        <f>VLOOKUP($B541, Paste!$W$3:$Z$10064, IF($H$4="Cap Hit",3, IF($H$4="AAV", 4, 2)), FALSE)</f>
        <v>3.75</v>
      </c>
      <c r="N541" s="11" t="str">
        <f>IF(ISERROR(VLOOKUP(B541, Paste!$Q$3:$Q$245, 1, FALSE)), "", VLOOKUP(B541, Paste!$Q$3:$R$245, 2, FALSE))</f>
        <v/>
      </c>
      <c r="O541" s="18" t="str">
        <f>IF(VLOOKUP(B541, 'Points&amp;Potential'!$B$7:$O$1835, 14, FALSE)=0, "", VLOOKUP(B541, 'Points&amp;Potential'!$B$7:$O$1835, 14, FALSE))</f>
        <v/>
      </c>
      <c r="P541" s="7" t="str">
        <f>IF(ISERROR(VLOOKUP(B541, Paste!$T$3:$T$1045, 1, FALSE)), "", VLOOKUP(B541, Paste!$T$3:$U$1045, 2, FALSE))</f>
        <v/>
      </c>
    </row>
    <row r="542" spans="1:16">
      <c r="A542" s="11" t="str">
        <f t="shared" si="16"/>
        <v>PHI</v>
      </c>
      <c r="B542" s="67" t="s">
        <v>272</v>
      </c>
      <c r="C542" s="11" t="str">
        <f>VLOOKUP($B542, Paste!$A$3:$H$933, 6, FALSE)</f>
        <v>C</v>
      </c>
      <c r="D542" s="11" t="s">
        <v>944</v>
      </c>
      <c r="E542" s="11">
        <v>2</v>
      </c>
      <c r="F542" s="11" t="str">
        <f>VLOOKUP($B542, Paste!$A$3:$H$933, 8, FALSE)</f>
        <v>PHI</v>
      </c>
      <c r="G542" s="71">
        <f>VLOOKUP($B542, Paste!$A$3:$H$933, 2, FALSE)</f>
        <v>75</v>
      </c>
      <c r="H542" s="71">
        <f>VLOOKUP($B542, Paste!$A$3:$H$933, 3, FALSE)</f>
        <v>15.75</v>
      </c>
      <c r="I542" s="71">
        <f t="shared" si="17"/>
        <v>23.326914062499995</v>
      </c>
      <c r="J542" s="71">
        <f>VLOOKUP($B542, Paste!$A$3:$H$933, 4, FALSE)</f>
        <v>39.076914062499995</v>
      </c>
      <c r="K542" s="11">
        <f>VLOOKUP($B542, Paste!$AB$3:$AE$1033, 4, FALSE)</f>
        <v>128</v>
      </c>
      <c r="L542" s="11" t="str">
        <f>IF(ISERROR(VLOOKUP(B542, Paste!$N$3:$N$250, 1, FALSE)), "", VLOOKUP(B542, Paste!$N$3:$O$250, 2, FALSE))</f>
        <v/>
      </c>
      <c r="M542" s="27">
        <f>VLOOKUP($B542, Paste!$W$3:$Z$10064, IF($H$4="Cap Hit",3, IF($H$4="AAV", 4, 2)), FALSE)</f>
        <v>4</v>
      </c>
      <c r="N542" s="11" t="str">
        <f>IF(ISERROR(VLOOKUP(B542, Paste!$Q$3:$Q$245, 1, FALSE)), "", VLOOKUP(B542, Paste!$Q$3:$R$245, 2, FALSE))</f>
        <v/>
      </c>
      <c r="O542" s="18" t="str">
        <f>IF(VLOOKUP(B542, 'Points&amp;Potential'!$B$7:$O$1835, 14, FALSE)=0, "", VLOOKUP(B542, 'Points&amp;Potential'!$B$7:$O$1835, 14, FALSE))</f>
        <v/>
      </c>
      <c r="P542" s="7" t="str">
        <f>IF(ISERROR(VLOOKUP(B542, Paste!$T$3:$T$1045, 1, FALSE)), "", VLOOKUP(B542, Paste!$T$3:$U$1045, 2, FALSE))</f>
        <v/>
      </c>
    </row>
    <row r="543" spans="1:16">
      <c r="A543" s="11" t="str">
        <f t="shared" si="16"/>
        <v>PHI</v>
      </c>
      <c r="B543" s="67" t="s">
        <v>301</v>
      </c>
      <c r="C543" s="11" t="str">
        <f>VLOOKUP($B543, Paste!$A$3:$H$933, 6, FALSE)</f>
        <v>RD</v>
      </c>
      <c r="D543" s="11" t="s">
        <v>941</v>
      </c>
      <c r="E543" s="11">
        <v>1</v>
      </c>
      <c r="F543" s="11" t="str">
        <f>VLOOKUP($B543, Paste!$A$3:$H$933, 8, FALSE)</f>
        <v>PHI</v>
      </c>
      <c r="G543" s="71">
        <f>VLOOKUP($B543, Paste!$A$3:$H$933, 2, FALSE)</f>
        <v>74</v>
      </c>
      <c r="H543" s="71">
        <f>VLOOKUP($B543, Paste!$A$3:$H$933, 3, FALSE)</f>
        <v>8.879999999999999</v>
      </c>
      <c r="I543" s="71">
        <f t="shared" si="17"/>
        <v>27.309083333333344</v>
      </c>
      <c r="J543" s="71">
        <f>VLOOKUP($B543, Paste!$A$3:$H$933, 4, FALSE)</f>
        <v>36.189083333333343</v>
      </c>
      <c r="K543" s="11">
        <f>VLOOKUP($B543, Paste!$AB$3:$AE$1033, 4, FALSE)</f>
        <v>104</v>
      </c>
      <c r="L543" s="11">
        <f>IF(ISERROR(VLOOKUP(B543, Paste!$N$3:$N$250, 1, FALSE)), "", VLOOKUP(B543, Paste!$N$3:$O$250, 2, FALSE))</f>
        <v>50</v>
      </c>
      <c r="M543" s="27">
        <f>VLOOKUP($B543, Paste!$W$3:$Z$10064, IF($H$4="Cap Hit",3, IF($H$4="AAV", 4, 2)), FALSE)</f>
        <v>6.5</v>
      </c>
      <c r="N543" s="11" t="str">
        <f>IF(ISERROR(VLOOKUP(B543, Paste!$Q$3:$Q$245, 1, FALSE)), "", VLOOKUP(B543, Paste!$Q$3:$R$245, 2, FALSE))</f>
        <v>Y</v>
      </c>
      <c r="O543" s="18" t="str">
        <f>IF(VLOOKUP(B543, 'Points&amp;Potential'!$B$7:$O$1835, 14, FALSE)=0, "", VLOOKUP(B543, 'Points&amp;Potential'!$B$7:$O$1835, 14, FALSE))</f>
        <v/>
      </c>
      <c r="P543" s="7" t="str">
        <f>IF(ISERROR(VLOOKUP(B543, Paste!$T$3:$T$1045, 1, FALSE)), "", VLOOKUP(B543, Paste!$T$3:$U$1045, 2, FALSE))</f>
        <v/>
      </c>
    </row>
    <row r="544" spans="1:16">
      <c r="A544" s="11" t="str">
        <f t="shared" si="16"/>
        <v>PHI</v>
      </c>
      <c r="B544" s="67" t="s">
        <v>320</v>
      </c>
      <c r="C544" s="11" t="str">
        <f>VLOOKUP($B544, Paste!$A$3:$H$933, 6, FALSE)</f>
        <v>RW</v>
      </c>
      <c r="D544" s="11" t="s">
        <v>941</v>
      </c>
      <c r="E544" s="11">
        <v>2</v>
      </c>
      <c r="F544" s="11" t="str">
        <f>VLOOKUP($B544, Paste!$A$3:$H$933, 8, FALSE)</f>
        <v>PHI</v>
      </c>
      <c r="G544" s="71">
        <f>VLOOKUP($B544, Paste!$A$3:$H$933, 2, FALSE)</f>
        <v>73</v>
      </c>
      <c r="H544" s="71">
        <f>VLOOKUP($B544, Paste!$A$3:$H$933, 3, FALSE)</f>
        <v>9.49</v>
      </c>
      <c r="I544" s="71">
        <f t="shared" si="17"/>
        <v>25.324566874999995</v>
      </c>
      <c r="J544" s="71">
        <f>VLOOKUP($B544, Paste!$A$3:$H$933, 4, FALSE)</f>
        <v>34.814566874999997</v>
      </c>
      <c r="K544" s="11">
        <f>VLOOKUP($B544, Paste!$AB$3:$AE$1033, 4, FALSE)</f>
        <v>88</v>
      </c>
      <c r="L544" s="11" t="str">
        <f>IF(ISERROR(VLOOKUP(B544, Paste!$N$3:$N$250, 1, FALSE)), "", VLOOKUP(B544, Paste!$N$3:$O$250, 2, FALSE))</f>
        <v/>
      </c>
      <c r="M544" s="27">
        <f>VLOOKUP($B544, Paste!$W$3:$Z$10064, IF($H$4="Cap Hit",3, IF($H$4="AAV", 4, 2)), FALSE)</f>
        <v>0.86333300000000002</v>
      </c>
      <c r="N544" s="11" t="str">
        <f>IF(ISERROR(VLOOKUP(B544, Paste!$Q$3:$Q$245, 1, FALSE)), "", VLOOKUP(B544, Paste!$Q$3:$R$245, 2, FALSE))</f>
        <v/>
      </c>
      <c r="O544" s="18" t="str">
        <f>IF(VLOOKUP(B544, 'Points&amp;Potential'!$B$7:$O$1835, 14, FALSE)=0, "", VLOOKUP(B544, 'Points&amp;Potential'!$B$7:$O$1835, 14, FALSE))</f>
        <v/>
      </c>
      <c r="P544" s="7" t="str">
        <f>IF(ISERROR(VLOOKUP(B544, Paste!$T$3:$T$1045, 1, FALSE)), "", VLOOKUP(B544, Paste!$T$3:$U$1045, 2, FALSE))</f>
        <v/>
      </c>
    </row>
    <row r="545" spans="1:16">
      <c r="A545" s="11" t="str">
        <f t="shared" si="16"/>
        <v>PHI</v>
      </c>
      <c r="B545" s="67" t="s">
        <v>326</v>
      </c>
      <c r="C545" s="11" t="str">
        <f>VLOOKUP($B545, Paste!$A$3:$H$933, 6, FALSE)</f>
        <v>LW</v>
      </c>
      <c r="D545" s="11" t="s">
        <v>941</v>
      </c>
      <c r="E545" s="11"/>
      <c r="F545" s="11" t="str">
        <f>VLOOKUP($B545, Paste!$A$3:$H$933, 8, FALSE)</f>
        <v>PHI</v>
      </c>
      <c r="G545" s="71">
        <f>VLOOKUP($B545, Paste!$A$3:$H$933, 2, FALSE)</f>
        <v>65</v>
      </c>
      <c r="H545" s="71">
        <f>VLOOKUP($B545, Paste!$A$3:$H$933, 3, FALSE)</f>
        <v>12.295583972719523</v>
      </c>
      <c r="I545" s="71">
        <f t="shared" si="17"/>
        <v>22.042133041169368</v>
      </c>
      <c r="J545" s="71">
        <f>VLOOKUP($B545, Paste!$A$3:$H$933, 4, FALSE)</f>
        <v>34.337717013888891</v>
      </c>
      <c r="K545" s="11">
        <f>VLOOKUP($B545, Paste!$AB$3:$AE$1033, 4, FALSE)</f>
        <v>98</v>
      </c>
      <c r="L545" s="11">
        <f>IF(ISERROR(VLOOKUP(B545, Paste!$N$3:$N$250, 1, FALSE)), "", VLOOKUP(B545, Paste!$N$3:$O$250, 2, FALSE))</f>
        <v>45</v>
      </c>
      <c r="M545" s="27">
        <f>VLOOKUP($B545, Paste!$W$3:$Z$10064, IF($H$4="Cap Hit",3, IF($H$4="AAV", 4, 2)), FALSE)</f>
        <v>0.95</v>
      </c>
      <c r="N545" s="11" t="str">
        <f>IF(ISERROR(VLOOKUP(B545, Paste!$Q$3:$Q$245, 1, FALSE)), "", VLOOKUP(B545, Paste!$Q$3:$R$245, 2, FALSE))</f>
        <v/>
      </c>
      <c r="O545" s="18" t="str">
        <f>IF(VLOOKUP(B545, 'Points&amp;Potential'!$B$7:$O$1835, 14, FALSE)=0, "", VLOOKUP(B545, 'Points&amp;Potential'!$B$7:$O$1835, 14, FALSE))</f>
        <v/>
      </c>
      <c r="P545" s="7" t="str">
        <f>IF(ISERROR(VLOOKUP(B545, Paste!$T$3:$T$1045, 1, FALSE)), "", VLOOKUP(B545, Paste!$T$3:$U$1045, 2, FALSE))</f>
        <v>Y</v>
      </c>
    </row>
    <row r="546" spans="1:16">
      <c r="A546" s="11" t="str">
        <f t="shared" si="16"/>
        <v>PHI</v>
      </c>
      <c r="B546" s="67" t="s">
        <v>327</v>
      </c>
      <c r="C546" s="11" t="str">
        <f>VLOOKUP($B546, Paste!$A$3:$H$933, 6, FALSE)</f>
        <v>LD</v>
      </c>
      <c r="D546" s="11" t="s">
        <v>943</v>
      </c>
      <c r="E546" s="11">
        <v>2</v>
      </c>
      <c r="F546" s="11" t="str">
        <f>VLOOKUP($B546, Paste!$A$3:$H$933, 8, FALSE)</f>
        <v>PHI</v>
      </c>
      <c r="G546" s="71">
        <f>VLOOKUP($B546, Paste!$A$3:$H$933, 2, FALSE)</f>
        <v>83.333333333333329</v>
      </c>
      <c r="H546" s="71">
        <f>VLOOKUP($B546, Paste!$A$3:$H$933, 3, FALSE)</f>
        <v>9.7532150822240897</v>
      </c>
      <c r="I546" s="71">
        <f t="shared" si="17"/>
        <v>24.365360149257384</v>
      </c>
      <c r="J546" s="71">
        <f>VLOOKUP($B546, Paste!$A$3:$H$933, 4, FALSE)</f>
        <v>34.118575231481472</v>
      </c>
      <c r="K546" s="11">
        <f>VLOOKUP($B546, Paste!$AB$3:$AE$1033, 4, FALSE)</f>
        <v>117</v>
      </c>
      <c r="L546" s="11" t="str">
        <f>IF(ISERROR(VLOOKUP(B546, Paste!$N$3:$N$250, 1, FALSE)), "", VLOOKUP(B546, Paste!$N$3:$O$250, 2, FALSE))</f>
        <v/>
      </c>
      <c r="M546" s="27">
        <f>VLOOKUP($B546, Paste!$W$3:$Z$10064, IF($H$4="Cap Hit",3, IF($H$4="AAV", 4, 2)), FALSE)</f>
        <v>6.25</v>
      </c>
      <c r="N546" s="11" t="str">
        <f>IF(ISERROR(VLOOKUP(B546, Paste!$Q$3:$Q$245, 1, FALSE)), "", VLOOKUP(B546, Paste!$Q$3:$R$245, 2, FALSE))</f>
        <v/>
      </c>
      <c r="O546" s="18" t="str">
        <f>IF(VLOOKUP(B546, 'Points&amp;Potential'!$B$7:$O$1835, 14, FALSE)=0, "", VLOOKUP(B546, 'Points&amp;Potential'!$B$7:$O$1835, 14, FALSE))</f>
        <v/>
      </c>
      <c r="P546" s="7" t="str">
        <f>IF(ISERROR(VLOOKUP(B546, Paste!$T$3:$T$1045, 1, FALSE)), "", VLOOKUP(B546, Paste!$T$3:$U$1045, 2, FALSE))</f>
        <v/>
      </c>
    </row>
    <row r="547" spans="1:16">
      <c r="A547" s="11" t="str">
        <f t="shared" si="16"/>
        <v>PHI</v>
      </c>
      <c r="B547" s="67" t="s">
        <v>364</v>
      </c>
      <c r="C547" s="11" t="str">
        <f>VLOOKUP($B547, Paste!$A$3:$H$933, 6, FALSE)</f>
        <v>C</v>
      </c>
      <c r="D547" s="11" t="s">
        <v>941</v>
      </c>
      <c r="E547" s="11"/>
      <c r="F547" s="11" t="str">
        <f>VLOOKUP($B547, Paste!$A$3:$H$933, 8, FALSE)</f>
        <v>PHI</v>
      </c>
      <c r="G547" s="71">
        <f>VLOOKUP($B547, Paste!$A$3:$H$933, 2, FALSE)</f>
        <v>79</v>
      </c>
      <c r="H547" s="71">
        <f>VLOOKUP($B547, Paste!$A$3:$H$933, 3, FALSE)</f>
        <v>12.413222217368624</v>
      </c>
      <c r="I547" s="71">
        <f t="shared" si="17"/>
        <v>18.574422449298041</v>
      </c>
      <c r="J547" s="71">
        <f>VLOOKUP($B547, Paste!$A$3:$H$933, 4, FALSE)</f>
        <v>30.987644666666665</v>
      </c>
      <c r="K547" s="11">
        <f>VLOOKUP($B547, Paste!$AB$3:$AE$1033, 4, FALSE)</f>
        <v>126</v>
      </c>
      <c r="L547" s="11" t="str">
        <f>IF(ISERROR(VLOOKUP(B547, Paste!$N$3:$N$250, 1, FALSE)), "", VLOOKUP(B547, Paste!$N$3:$O$250, 2, FALSE))</f>
        <v/>
      </c>
      <c r="M547" s="27">
        <f>VLOOKUP($B547, Paste!$W$3:$Z$10064, IF($H$4="Cap Hit",3, IF($H$4="AAV", 4, 2)), FALSE)</f>
        <v>7.75</v>
      </c>
      <c r="N547" s="11" t="str">
        <f>IF(ISERROR(VLOOKUP(B547, Paste!$Q$3:$Q$245, 1, FALSE)), "", VLOOKUP(B547, Paste!$Q$3:$R$245, 2, FALSE))</f>
        <v/>
      </c>
      <c r="O547" s="18" t="str">
        <f>IF(VLOOKUP(B547, 'Points&amp;Potential'!$B$7:$O$1835, 14, FALSE)=0, "", VLOOKUP(B547, 'Points&amp;Potential'!$B$7:$O$1835, 14, FALSE))</f>
        <v/>
      </c>
      <c r="P547" s="7" t="str">
        <f>IF(ISERROR(VLOOKUP(B547, Paste!$T$3:$T$1045, 1, FALSE)), "", VLOOKUP(B547, Paste!$T$3:$U$1045, 2, FALSE))</f>
        <v/>
      </c>
    </row>
    <row r="548" spans="1:16">
      <c r="A548" s="11" t="str">
        <f t="shared" si="16"/>
        <v>PHI</v>
      </c>
      <c r="B548" s="67" t="s">
        <v>392</v>
      </c>
      <c r="C548" s="11" t="str">
        <f>VLOOKUP($B548, Paste!$A$3:$H$933, 6, FALSE)</f>
        <v>LD</v>
      </c>
      <c r="D548" s="11" t="s">
        <v>941</v>
      </c>
      <c r="E548" s="11">
        <v>2</v>
      </c>
      <c r="F548" s="11" t="str">
        <f>VLOOKUP($B548, Paste!$A$3:$H$933, 8, FALSE)</f>
        <v>PHI</v>
      </c>
      <c r="G548" s="71">
        <f>VLOOKUP($B548, Paste!$A$3:$H$933, 2, FALSE)</f>
        <v>76.333333333333329</v>
      </c>
      <c r="H548" s="71">
        <f>VLOOKUP($B548, Paste!$A$3:$H$933, 3, FALSE)</f>
        <v>5.5164659948509174</v>
      </c>
      <c r="I548" s="71">
        <f t="shared" si="17"/>
        <v>23.213227292186115</v>
      </c>
      <c r="J548" s="71">
        <f>VLOOKUP($B548, Paste!$A$3:$H$933, 4, FALSE)</f>
        <v>28.729693287037033</v>
      </c>
      <c r="K548" s="11">
        <f>VLOOKUP($B548, Paste!$AB$3:$AE$1033, 4, FALSE)</f>
        <v>99</v>
      </c>
      <c r="L548" s="11" t="str">
        <f>IF(ISERROR(VLOOKUP(B548, Paste!$N$3:$N$250, 1, FALSE)), "", VLOOKUP(B548, Paste!$N$3:$O$250, 2, FALSE))</f>
        <v/>
      </c>
      <c r="M548" s="27">
        <f>VLOOKUP($B548, Paste!$W$3:$Z$10064, IF($H$4="Cap Hit",3, IF($H$4="AAV", 4, 2)), FALSE)</f>
        <v>5.15</v>
      </c>
      <c r="N548" s="11" t="str">
        <f>IF(ISERROR(VLOOKUP(B548, Paste!$Q$3:$Q$245, 1, FALSE)), "", VLOOKUP(B548, Paste!$Q$3:$R$245, 2, FALSE))</f>
        <v/>
      </c>
      <c r="O548" s="18" t="str">
        <f>IF(VLOOKUP(B548, 'Points&amp;Potential'!$B$7:$O$1835, 14, FALSE)=0, "", VLOOKUP(B548, 'Points&amp;Potential'!$B$7:$O$1835, 14, FALSE))</f>
        <v/>
      </c>
      <c r="P548" s="7" t="str">
        <f>IF(ISERROR(VLOOKUP(B548, Paste!$T$3:$T$1045, 1, FALSE)), "", VLOOKUP(B548, Paste!$T$3:$U$1045, 2, FALSE))</f>
        <v/>
      </c>
    </row>
    <row r="549" spans="1:16">
      <c r="A549" s="11" t="str">
        <f t="shared" si="16"/>
        <v>PHI</v>
      </c>
      <c r="B549" s="67" t="s">
        <v>558</v>
      </c>
      <c r="C549" s="11" t="str">
        <f>VLOOKUP($B549, Paste!$A$3:$H$933, 6, FALSE)</f>
        <v>RD</v>
      </c>
      <c r="D549" s="11" t="s">
        <v>941</v>
      </c>
      <c r="E549" s="11"/>
      <c r="F549" s="11" t="str">
        <f>VLOOKUP($B549, Paste!$A$3:$H$933, 8, FALSE)</f>
        <v>PHI</v>
      </c>
      <c r="G549" s="71">
        <f>VLOOKUP($B549, Paste!$A$3:$H$933, 2, FALSE)</f>
        <v>61</v>
      </c>
      <c r="H549" s="71">
        <f>VLOOKUP($B549, Paste!$A$3:$H$933, 3, FALSE)</f>
        <v>2.3053278539243625</v>
      </c>
      <c r="I549" s="71">
        <f t="shared" si="17"/>
        <v>14.335873187186747</v>
      </c>
      <c r="J549" s="71">
        <f>VLOOKUP($B549, Paste!$A$3:$H$933, 4, FALSE)</f>
        <v>16.64120104111111</v>
      </c>
      <c r="K549" s="11">
        <f>VLOOKUP($B549, Paste!$AB$3:$AE$1033, 4, FALSE)</f>
        <v>79</v>
      </c>
      <c r="L549" s="11" t="str">
        <f>IF(ISERROR(VLOOKUP(B549, Paste!$N$3:$N$250, 1, FALSE)), "", VLOOKUP(B549, Paste!$N$3:$O$250, 2, FALSE))</f>
        <v/>
      </c>
      <c r="M549" s="27">
        <f>VLOOKUP($B549, Paste!$W$3:$Z$10064, IF($H$4="Cap Hit",3, IF($H$4="AAV", 4, 2)), FALSE)</f>
        <v>5.0999999999999996</v>
      </c>
      <c r="N549" s="11" t="str">
        <f>IF(ISERROR(VLOOKUP(B549, Paste!$Q$3:$Q$245, 1, FALSE)), "", VLOOKUP(B549, Paste!$Q$3:$R$245, 2, FALSE))</f>
        <v>Y</v>
      </c>
      <c r="O549" s="18" t="str">
        <f>IF(VLOOKUP(B549, 'Points&amp;Potential'!$B$7:$O$1835, 14, FALSE)=0, "", VLOOKUP(B549, 'Points&amp;Potential'!$B$7:$O$1835, 14, FALSE))</f>
        <v/>
      </c>
      <c r="P549" s="7" t="str">
        <f>IF(ISERROR(VLOOKUP(B549, Paste!$T$3:$T$1045, 1, FALSE)), "", VLOOKUP(B549, Paste!$T$3:$U$1045, 2, FALSE))</f>
        <v/>
      </c>
    </row>
    <row r="550" spans="1:16">
      <c r="A550" s="11" t="str">
        <f t="shared" si="16"/>
        <v>PHI</v>
      </c>
      <c r="B550" s="67" t="s">
        <v>588</v>
      </c>
      <c r="C550" s="11" t="str">
        <f>VLOOKUP($B550, Paste!$A$3:$H$933, 6, FALSE)</f>
        <v>RW</v>
      </c>
      <c r="D550" s="11" t="s">
        <v>941</v>
      </c>
      <c r="E550" s="11"/>
      <c r="F550" s="11" t="str">
        <f>VLOOKUP($B550, Paste!$A$3:$H$933, 8, FALSE)</f>
        <v>PHI</v>
      </c>
      <c r="G550" s="71">
        <f>VLOOKUP($B550, Paste!$A$3:$H$933, 2, FALSE)</f>
        <v>69</v>
      </c>
      <c r="H550" s="71">
        <f>VLOOKUP($B550, Paste!$A$3:$H$933, 3, FALSE)</f>
        <v>7.5015908463854117</v>
      </c>
      <c r="I550" s="71">
        <f t="shared" si="17"/>
        <v>7.7756560286145877</v>
      </c>
      <c r="J550" s="71">
        <f>VLOOKUP($B550, Paste!$A$3:$H$933, 4, FALSE)</f>
        <v>15.277246874999999</v>
      </c>
      <c r="K550" s="11">
        <f>VLOOKUP($B550, Paste!$AB$3:$AE$1033, 4, FALSE)</f>
        <v>76</v>
      </c>
      <c r="L550" s="11" t="str">
        <f>IF(ISERROR(VLOOKUP(B550, Paste!$N$3:$N$250, 1, FALSE)), "", VLOOKUP(B550, Paste!$N$3:$O$250, 2, FALSE))</f>
        <v/>
      </c>
      <c r="M550" s="27">
        <f>VLOOKUP($B550, Paste!$W$3:$Z$10064, IF($H$4="Cap Hit",3, IF($H$4="AAV", 4, 2)), FALSE)</f>
        <v>2.8</v>
      </c>
      <c r="N550" s="11" t="str">
        <f>IF(ISERROR(VLOOKUP(B550, Paste!$Q$3:$Q$245, 1, FALSE)), "", VLOOKUP(B550, Paste!$Q$3:$R$245, 2, FALSE))</f>
        <v/>
      </c>
      <c r="O550" s="18" t="str">
        <f>IF(VLOOKUP(B550, 'Points&amp;Potential'!$B$7:$O$1835, 14, FALSE)=0, "", VLOOKUP(B550, 'Points&amp;Potential'!$B$7:$O$1835, 14, FALSE))</f>
        <v/>
      </c>
      <c r="P550" s="7" t="str">
        <f>IF(ISERROR(VLOOKUP(B550, Paste!$T$3:$T$1045, 1, FALSE)), "", VLOOKUP(B550, Paste!$T$3:$U$1045, 2, FALSE))</f>
        <v/>
      </c>
    </row>
    <row r="551" spans="1:16">
      <c r="A551" s="11" t="str">
        <f t="shared" si="16"/>
        <v>PHI</v>
      </c>
      <c r="B551" s="10" t="s">
        <v>642</v>
      </c>
      <c r="C551" s="11" t="str">
        <f>VLOOKUP($B551, Paste!$A$3:$H$933, 6, FALSE)</f>
        <v>LW</v>
      </c>
      <c r="D551" s="11" t="s">
        <v>941</v>
      </c>
      <c r="E551" s="11"/>
      <c r="F551" s="11" t="str">
        <f>VLOOKUP($B551, Paste!$A$3:$H$933, 8, FALSE)</f>
        <v>PHI</v>
      </c>
      <c r="G551" s="71">
        <f>VLOOKUP($B551, Paste!$A$3:$H$933, 2, FALSE)</f>
        <v>50</v>
      </c>
      <c r="H551" s="71">
        <f>VLOOKUP($B551, Paste!$A$3:$H$933, 3, FALSE)</f>
        <v>2.2349025974025971</v>
      </c>
      <c r="I551" s="71">
        <f t="shared" si="17"/>
        <v>10.437041847041845</v>
      </c>
      <c r="J551" s="71">
        <f>VLOOKUP($B551, Paste!$A$3:$H$933, 4, FALSE)</f>
        <v>12.671944444444442</v>
      </c>
      <c r="K551" s="11">
        <f>VLOOKUP($B551, Paste!$AB$3:$AE$1033, 4, FALSE)</f>
        <v>35</v>
      </c>
      <c r="L551" s="11" t="str">
        <f>IF(ISERROR(VLOOKUP(B551, Paste!$N$3:$N$250, 1, FALSE)), "", VLOOKUP(B551, Paste!$N$3:$O$250, 2, FALSE))</f>
        <v/>
      </c>
      <c r="M551" s="27" t="e">
        <f>VLOOKUP($B551, Paste!$W$3:$Z$10064, IF($H$4="Cap Hit",3, IF($H$4="AAV", 4, 2)), FALSE)</f>
        <v>#N/A</v>
      </c>
      <c r="N551" s="11" t="str">
        <f>IF(ISERROR(VLOOKUP(B551, Paste!$Q$3:$Q$245, 1, FALSE)), "", VLOOKUP(B551, Paste!$Q$3:$R$245, 2, FALSE))</f>
        <v>Y</v>
      </c>
      <c r="O551" s="18" t="str">
        <f>IF(VLOOKUP(B551, 'Points&amp;Potential'!$B$7:$O$1835, 14, FALSE)=0, "", VLOOKUP(B551, 'Points&amp;Potential'!$B$7:$O$1835, 14, FALSE))</f>
        <v/>
      </c>
      <c r="P551" s="7" t="str">
        <f>IF(ISERROR(VLOOKUP(B551, Paste!$T$3:$T$1045, 1, FALSE)), "", VLOOKUP(B551, Paste!$T$3:$U$1045, 2, FALSE))</f>
        <v/>
      </c>
    </row>
    <row r="552" spans="1:16">
      <c r="A552" s="11" t="str">
        <f t="shared" si="16"/>
        <v>PHI</v>
      </c>
      <c r="B552" s="67" t="s">
        <v>655</v>
      </c>
      <c r="C552" s="11" t="str">
        <f>VLOOKUP($B552, Paste!$A$3:$H$933, 6, FALSE)</f>
        <v>LW</v>
      </c>
      <c r="D552" s="11" t="s">
        <v>941</v>
      </c>
      <c r="E552" s="11"/>
      <c r="F552" s="11" t="str">
        <f>VLOOKUP($B552, Paste!$A$3:$H$933, 8, FALSE)</f>
        <v>PHI</v>
      </c>
      <c r="G552" s="71">
        <f>VLOOKUP($B552, Paste!$A$3:$H$933, 2, FALSE)</f>
        <v>53</v>
      </c>
      <c r="H552" s="71">
        <f>VLOOKUP($B552, Paste!$A$3:$H$933, 3, FALSE)</f>
        <v>7.07953157047542</v>
      </c>
      <c r="I552" s="71">
        <f t="shared" si="17"/>
        <v>4.8486981170245782</v>
      </c>
      <c r="J552" s="71">
        <f>VLOOKUP($B552, Paste!$A$3:$H$933, 4, FALSE)</f>
        <v>11.928229687499998</v>
      </c>
      <c r="K552" s="11">
        <f>VLOOKUP($B552, Paste!$AB$3:$AE$1033, 4, FALSE)</f>
        <v>69</v>
      </c>
      <c r="L552" s="11" t="str">
        <f>IF(ISERROR(VLOOKUP(B552, Paste!$N$3:$N$250, 1, FALSE)), "", VLOOKUP(B552, Paste!$N$3:$O$250, 2, FALSE))</f>
        <v/>
      </c>
      <c r="M552" s="27">
        <f>VLOOKUP($B552, Paste!$W$3:$Z$10064, IF($H$4="Cap Hit",3, IF($H$4="AAV", 4, 2)), FALSE)</f>
        <v>1</v>
      </c>
      <c r="N552" s="11" t="str">
        <f>IF(ISERROR(VLOOKUP(B552, Paste!$Q$3:$Q$245, 1, FALSE)), "", VLOOKUP(B552, Paste!$Q$3:$R$245, 2, FALSE))</f>
        <v>Y</v>
      </c>
      <c r="O552" s="18" t="str">
        <f>IF(VLOOKUP(B552, 'Points&amp;Potential'!$B$7:$O$1835, 14, FALSE)=0, "", VLOOKUP(B552, 'Points&amp;Potential'!$B$7:$O$1835, 14, FALSE))</f>
        <v/>
      </c>
      <c r="P552" s="7" t="str">
        <f>IF(ISERROR(VLOOKUP(B552, Paste!$T$3:$T$1045, 1, FALSE)), "", VLOOKUP(B552, Paste!$T$3:$U$1045, 2, FALSE))</f>
        <v/>
      </c>
    </row>
    <row r="553" spans="1:16">
      <c r="A553" s="11" t="str">
        <f t="shared" si="16"/>
        <v>PHI</v>
      </c>
      <c r="B553" s="67" t="s">
        <v>669</v>
      </c>
      <c r="C553" s="11" t="str">
        <f>VLOOKUP($B553, Paste!$A$3:$H$933, 6, FALSE)</f>
        <v>LD</v>
      </c>
      <c r="D553" s="11" t="s">
        <v>941</v>
      </c>
      <c r="E553" s="11"/>
      <c r="F553" s="11" t="str">
        <f>VLOOKUP($B553, Paste!$A$3:$H$933, 8, FALSE)</f>
        <v>PHI</v>
      </c>
      <c r="G553" s="71">
        <f>VLOOKUP($B553, Paste!$A$3:$H$933, 2, FALSE)</f>
        <v>78</v>
      </c>
      <c r="H553" s="71">
        <f>VLOOKUP($B553, Paste!$A$3:$H$933, 3, FALSE)</f>
        <v>2.7248201220989876</v>
      </c>
      <c r="I553" s="71">
        <f t="shared" si="17"/>
        <v>8.3990767529010135</v>
      </c>
      <c r="J553" s="71">
        <f>VLOOKUP($B553, Paste!$A$3:$H$933, 4, FALSE)</f>
        <v>11.123896875000002</v>
      </c>
      <c r="K553" s="11">
        <f>VLOOKUP($B553, Paste!$AB$3:$AE$1033, 4, FALSE)</f>
        <v>86</v>
      </c>
      <c r="L553" s="11" t="str">
        <f>IF(ISERROR(VLOOKUP(B553, Paste!$N$3:$N$250, 1, FALSE)), "", VLOOKUP(B553, Paste!$N$3:$O$250, 2, FALSE))</f>
        <v/>
      </c>
      <c r="M553" s="27">
        <f>VLOOKUP($B553, Paste!$W$3:$Z$10064, IF($H$4="Cap Hit",3, IF($H$4="AAV", 4, 2)), FALSE)</f>
        <v>2.7</v>
      </c>
      <c r="N553" s="11" t="str">
        <f>IF(ISERROR(VLOOKUP(B553, Paste!$Q$3:$Q$245, 1, FALSE)), "", VLOOKUP(B553, Paste!$Q$3:$R$245, 2, FALSE))</f>
        <v/>
      </c>
      <c r="O553" s="18" t="str">
        <f>IF(VLOOKUP(B553, 'Points&amp;Potential'!$B$7:$O$1835, 14, FALSE)=0, "", VLOOKUP(B553, 'Points&amp;Potential'!$B$7:$O$1835, 14, FALSE))</f>
        <v/>
      </c>
      <c r="P553" s="7" t="str">
        <f>IF(ISERROR(VLOOKUP(B553, Paste!$T$3:$T$1045, 1, FALSE)), "", VLOOKUP(B553, Paste!$T$3:$U$1045, 2, FALSE))</f>
        <v/>
      </c>
    </row>
    <row r="554" spans="1:16">
      <c r="A554" s="11" t="str">
        <f t="shared" si="16"/>
        <v>PHI</v>
      </c>
      <c r="B554" s="67" t="s">
        <v>702</v>
      </c>
      <c r="C554" s="11" t="str">
        <f>VLOOKUP($B554, Paste!$A$3:$H$933, 6, FALSE)</f>
        <v>RD</v>
      </c>
      <c r="D554" s="11" t="s">
        <v>941</v>
      </c>
      <c r="E554" s="11"/>
      <c r="F554" s="11" t="str">
        <f>VLOOKUP($B554, Paste!$A$3:$H$933, 8, FALSE)</f>
        <v>PHI</v>
      </c>
      <c r="G554" s="71">
        <f>VLOOKUP($B554, Paste!$A$3:$H$933, 2, FALSE)</f>
        <v>53</v>
      </c>
      <c r="H554" s="71">
        <f>VLOOKUP($B554, Paste!$A$3:$H$933, 3, FALSE)</f>
        <v>1.7116013755650639</v>
      </c>
      <c r="I554" s="71">
        <f t="shared" si="17"/>
        <v>7.9012736244349373</v>
      </c>
      <c r="J554" s="71">
        <f>VLOOKUP($B554, Paste!$A$3:$H$933, 4, FALSE)</f>
        <v>9.6128750000000007</v>
      </c>
      <c r="K554" s="11">
        <f>VLOOKUP($B554, Paste!$AB$3:$AE$1033, 4, FALSE)</f>
        <v>48</v>
      </c>
      <c r="L554" s="11" t="str">
        <f>IF(ISERROR(VLOOKUP(B554, Paste!$N$3:$N$250, 1, FALSE)), "", VLOOKUP(B554, Paste!$N$3:$O$250, 2, FALSE))</f>
        <v/>
      </c>
      <c r="M554" s="27">
        <f>VLOOKUP($B554, Paste!$W$3:$Z$10064, IF($H$4="Cap Hit",3, IF($H$4="AAV", 4, 2)), FALSE)</f>
        <v>1.5</v>
      </c>
      <c r="N554" s="11" t="str">
        <f>IF(ISERROR(VLOOKUP(B554, Paste!$Q$3:$Q$245, 1, FALSE)), "", VLOOKUP(B554, Paste!$Q$3:$R$245, 2, FALSE))</f>
        <v/>
      </c>
      <c r="O554" s="18" t="str">
        <f>IF(VLOOKUP(B554, 'Points&amp;Potential'!$B$7:$O$1835, 14, FALSE)=0, "", VLOOKUP(B554, 'Points&amp;Potential'!$B$7:$O$1835, 14, FALSE))</f>
        <v/>
      </c>
      <c r="P554" s="7" t="str">
        <f>IF(ISERROR(VLOOKUP(B554, Paste!$T$3:$T$1045, 1, FALSE)), "", VLOOKUP(B554, Paste!$T$3:$U$1045, 2, FALSE))</f>
        <v/>
      </c>
    </row>
    <row r="555" spans="1:16">
      <c r="A555" s="11" t="str">
        <f t="shared" si="16"/>
        <v>PHI</v>
      </c>
      <c r="B555" s="67" t="s">
        <v>755</v>
      </c>
      <c r="C555" s="11" t="str">
        <f>VLOOKUP($B555, Paste!$A$3:$H$933, 6, FALSE)</f>
        <v>LD</v>
      </c>
      <c r="D555" s="11" t="s">
        <v>941</v>
      </c>
      <c r="E555" s="11"/>
      <c r="F555" s="11" t="str">
        <f>VLOOKUP($B555, Paste!$A$3:$H$933, 8, FALSE)</f>
        <v>PHI</v>
      </c>
      <c r="G555" s="71">
        <f>VLOOKUP($B555, Paste!$A$3:$H$933, 2, FALSE)</f>
        <v>73.666666666666671</v>
      </c>
      <c r="H555" s="71">
        <f>VLOOKUP($B555, Paste!$A$3:$H$933, 3, FALSE)</f>
        <v>0.73932663138749044</v>
      </c>
      <c r="I555" s="71">
        <f t="shared" si="17"/>
        <v>6.0799112486125093</v>
      </c>
      <c r="J555" s="71">
        <f>VLOOKUP($B555, Paste!$A$3:$H$933, 4, FALSE)</f>
        <v>6.8192378799999993</v>
      </c>
      <c r="K555" s="11">
        <f>VLOOKUP($B555, Paste!$AB$3:$AE$1033, 4, FALSE)</f>
        <v>59</v>
      </c>
      <c r="L555" s="11" t="str">
        <f>IF(ISERROR(VLOOKUP(B555, Paste!$N$3:$N$250, 1, FALSE)), "", VLOOKUP(B555, Paste!$N$3:$O$250, 2, FALSE))</f>
        <v/>
      </c>
      <c r="M555" s="27">
        <f>VLOOKUP($B555, Paste!$W$3:$Z$10064, IF($H$4="Cap Hit",3, IF($H$4="AAV", 4, 2)), FALSE)</f>
        <v>1.35</v>
      </c>
      <c r="N555" s="11" t="str">
        <f>IF(ISERROR(VLOOKUP(B555, Paste!$Q$3:$Q$245, 1, FALSE)), "", VLOOKUP(B555, Paste!$Q$3:$R$245, 2, FALSE))</f>
        <v/>
      </c>
      <c r="O555" s="18" t="str">
        <f>IF(VLOOKUP(B555, 'Points&amp;Potential'!$B$7:$O$1835, 14, FALSE)=0, "", VLOOKUP(B555, 'Points&amp;Potential'!$B$7:$O$1835, 14, FALSE))</f>
        <v/>
      </c>
      <c r="P555" s="7" t="str">
        <f>IF(ISERROR(VLOOKUP(B555, Paste!$T$3:$T$1045, 1, FALSE)), "", VLOOKUP(B555, Paste!$T$3:$U$1045, 2, FALSE))</f>
        <v/>
      </c>
    </row>
    <row r="556" spans="1:16">
      <c r="A556" s="11" t="str">
        <f t="shared" si="16"/>
        <v>PHI</v>
      </c>
      <c r="B556" s="67" t="s">
        <v>761</v>
      </c>
      <c r="C556" s="11" t="str">
        <f>VLOOKUP($B556, Paste!$A$3:$H$933, 6, FALSE)</f>
        <v>RD</v>
      </c>
      <c r="D556" s="11" t="s">
        <v>941</v>
      </c>
      <c r="E556" s="11"/>
      <c r="F556" s="11" t="str">
        <f>VLOOKUP($B556, Paste!$A$3:$H$933, 8, FALSE)</f>
        <v>PHI</v>
      </c>
      <c r="G556" s="71">
        <f>VLOOKUP($B556, Paste!$A$3:$H$933, 2, FALSE)</f>
        <v>42</v>
      </c>
      <c r="H556" s="71">
        <f>VLOOKUP($B556, Paste!$A$3:$H$933, 3, FALSE)</f>
        <v>2.9400000000000004</v>
      </c>
      <c r="I556" s="71">
        <f t="shared" si="17"/>
        <v>3.5070614634146331</v>
      </c>
      <c r="J556" s="71">
        <f>VLOOKUP($B556, Paste!$A$3:$H$933, 4, FALSE)</f>
        <v>6.4470614634146335</v>
      </c>
      <c r="K556" s="11">
        <f>VLOOKUP($B556, Paste!$AB$3:$AE$1033, 4, FALSE)</f>
        <v>50</v>
      </c>
      <c r="L556" s="11" t="str">
        <f>IF(ISERROR(VLOOKUP(B556, Paste!$N$3:$N$250, 1, FALSE)), "", VLOOKUP(B556, Paste!$N$3:$O$250, 2, FALSE))</f>
        <v/>
      </c>
      <c r="M556" s="27">
        <f>VLOOKUP($B556, Paste!$W$3:$Z$10064, IF($H$4="Cap Hit",3, IF($H$4="AAV", 4, 2)), FALSE)</f>
        <v>0.88666599999999995</v>
      </c>
      <c r="N556" s="11" t="str">
        <f>IF(ISERROR(VLOOKUP(B556, Paste!$Q$3:$Q$245, 1, FALSE)), "", VLOOKUP(B556, Paste!$Q$3:$R$245, 2, FALSE))</f>
        <v/>
      </c>
      <c r="O556" s="18" t="str">
        <f>IF(VLOOKUP(B556, 'Points&amp;Potential'!$B$7:$O$1835, 14, FALSE)=0, "", VLOOKUP(B556, 'Points&amp;Potential'!$B$7:$O$1835, 14, FALSE))</f>
        <v/>
      </c>
      <c r="P556" s="7" t="str">
        <f>IF(ISERROR(VLOOKUP(B556, Paste!$T$3:$T$1045, 1, FALSE)), "", VLOOKUP(B556, Paste!$T$3:$U$1045, 2, FALSE))</f>
        <v>Y</v>
      </c>
    </row>
    <row r="557" spans="1:16">
      <c r="A557" s="11" t="str">
        <f t="shared" si="16"/>
        <v>PHI</v>
      </c>
      <c r="B557" s="67" t="s">
        <v>780</v>
      </c>
      <c r="C557" s="11" t="str">
        <f>VLOOKUP($B557, Paste!$A$3:$H$933, 6, FALSE)</f>
        <v>LW</v>
      </c>
      <c r="D557" s="11" t="s">
        <v>941</v>
      </c>
      <c r="E557" s="11"/>
      <c r="F557" s="11" t="str">
        <f>VLOOKUP($B557, Paste!$A$3:$H$933, 8, FALSE)</f>
        <v>PHI</v>
      </c>
      <c r="G557" s="71">
        <f>VLOOKUP($B557, Paste!$A$3:$H$933, 2, FALSE)</f>
        <v>38.333333333333336</v>
      </c>
      <c r="H557" s="71">
        <f>VLOOKUP($B557, Paste!$A$3:$H$933, 3, FALSE)</f>
        <v>1.2026634992079959</v>
      </c>
      <c r="I557" s="71">
        <f t="shared" si="17"/>
        <v>4.4476554591253379</v>
      </c>
      <c r="J557" s="71">
        <f>VLOOKUP($B557, Paste!$A$3:$H$933, 4, FALSE)</f>
        <v>5.650318958333334</v>
      </c>
      <c r="K557" s="11">
        <f>VLOOKUP($B557, Paste!$AB$3:$AE$1033, 4, FALSE)</f>
        <v>27</v>
      </c>
      <c r="L557" s="11" t="str">
        <f>IF(ISERROR(VLOOKUP(B557, Paste!$N$3:$N$250, 1, FALSE)), "", VLOOKUP(B557, Paste!$N$3:$O$250, 2, FALSE))</f>
        <v/>
      </c>
      <c r="M557" s="27">
        <f>VLOOKUP($B557, Paste!$W$3:$Z$10064, IF($H$4="Cap Hit",3, IF($H$4="AAV", 4, 2)), FALSE)</f>
        <v>0.875</v>
      </c>
      <c r="N557" s="11" t="str">
        <f>IF(ISERROR(VLOOKUP(B557, Paste!$Q$3:$Q$245, 1, FALSE)), "", VLOOKUP(B557, Paste!$Q$3:$R$245, 2, FALSE))</f>
        <v>Y</v>
      </c>
      <c r="O557" s="18" t="str">
        <f>IF(VLOOKUP(B557, 'Points&amp;Potential'!$B$7:$O$1835, 14, FALSE)=0, "", VLOOKUP(B557, 'Points&amp;Potential'!$B$7:$O$1835, 14, FALSE))</f>
        <v/>
      </c>
      <c r="P557" s="7" t="str">
        <f>IF(ISERROR(VLOOKUP(B557, Paste!$T$3:$T$1045, 1, FALSE)), "", VLOOKUP(B557, Paste!$T$3:$U$1045, 2, FALSE))</f>
        <v/>
      </c>
    </row>
    <row r="558" spans="1:16">
      <c r="A558" s="11" t="str">
        <f t="shared" si="16"/>
        <v>PHI</v>
      </c>
      <c r="B558" s="67" t="s">
        <v>894</v>
      </c>
      <c r="C558" s="11" t="str">
        <f>VLOOKUP($B558, Paste!$A$3:$H$933, 6, FALSE)</f>
        <v>C</v>
      </c>
      <c r="D558" s="11" t="s">
        <v>941</v>
      </c>
      <c r="E558" s="11"/>
      <c r="F558" s="11" t="str">
        <f>VLOOKUP($B558, Paste!$A$3:$H$933, 8, FALSE)</f>
        <v>PHI</v>
      </c>
      <c r="G558" s="71">
        <f>VLOOKUP($B558, Paste!$A$3:$H$933, 2, FALSE)</f>
        <v>6</v>
      </c>
      <c r="H558" s="71">
        <f>VLOOKUP($B558, Paste!$A$3:$H$933, 3, FALSE)</f>
        <v>9.6250000000000002E-2</v>
      </c>
      <c r="I558" s="71">
        <f t="shared" si="17"/>
        <v>1.3832500000000001</v>
      </c>
      <c r="J558" s="71">
        <f>VLOOKUP($B558, Paste!$A$3:$H$933, 4, FALSE)</f>
        <v>1.4795</v>
      </c>
      <c r="K558" s="11">
        <f>VLOOKUP($B558, Paste!$AB$3:$AE$1033, 4, FALSE)</f>
        <v>5</v>
      </c>
      <c r="L558" s="11" t="str">
        <f>IF(ISERROR(VLOOKUP(B558, Paste!$N$3:$N$250, 1, FALSE)), "", VLOOKUP(B558, Paste!$N$3:$O$250, 2, FALSE))</f>
        <v/>
      </c>
      <c r="M558" s="27">
        <f>VLOOKUP($B558, Paste!$W$3:$Z$10064, IF($H$4="Cap Hit",3, IF($H$4="AAV", 4, 2)), FALSE)</f>
        <v>0.9425</v>
      </c>
      <c r="N558" s="11" t="str">
        <f>IF(ISERROR(VLOOKUP(B558, Paste!$Q$3:$Q$245, 1, FALSE)), "", VLOOKUP(B558, Paste!$Q$3:$R$245, 2, FALSE))</f>
        <v/>
      </c>
      <c r="O558" s="18" t="str">
        <f>IF(VLOOKUP(B558, 'Points&amp;Potential'!$B$7:$O$1835, 14, FALSE)=0, "", VLOOKUP(B558, 'Points&amp;Potential'!$B$7:$O$1835, 14, FALSE))</f>
        <v/>
      </c>
      <c r="P558" s="7" t="str">
        <f>IF(ISERROR(VLOOKUP(B558, Paste!$T$3:$T$1045, 1, FALSE)), "", VLOOKUP(B558, Paste!$T$3:$U$1045, 2, FALSE))</f>
        <v>Y</v>
      </c>
    </row>
    <row r="559" spans="1:16">
      <c r="A559" s="11" t="str">
        <f t="shared" si="16"/>
        <v>PHI</v>
      </c>
      <c r="B559" s="67" t="s">
        <v>899</v>
      </c>
      <c r="C559" s="11" t="str">
        <f>VLOOKUP($B559, Paste!$A$3:$H$933, 6, FALSE)</f>
        <v>LD</v>
      </c>
      <c r="D559" s="11" t="s">
        <v>941</v>
      </c>
      <c r="E559" s="11"/>
      <c r="F559" s="11" t="str">
        <f>VLOOKUP($B559, Paste!$A$3:$H$933, 8, FALSE)</f>
        <v>PHI</v>
      </c>
      <c r="G559" s="71">
        <f>VLOOKUP($B559, Paste!$A$3:$H$933, 2, FALSE)</f>
        <v>6</v>
      </c>
      <c r="H559" s="71">
        <f>VLOOKUP($B559, Paste!$A$3:$H$933, 3, FALSE)</f>
        <v>9.5200000000000007E-2</v>
      </c>
      <c r="I559" s="71">
        <f t="shared" si="17"/>
        <v>1.2548000000000001</v>
      </c>
      <c r="J559" s="71">
        <f>VLOOKUP($B559, Paste!$A$3:$H$933, 4, FALSE)</f>
        <v>1.35</v>
      </c>
      <c r="K559" s="11">
        <f>VLOOKUP($B559, Paste!$AB$3:$AE$1033, 4, FALSE)</f>
        <v>3</v>
      </c>
      <c r="L559" s="11" t="str">
        <f>IF(ISERROR(VLOOKUP(B559, Paste!$N$3:$N$250, 1, FALSE)), "", VLOOKUP(B559, Paste!$N$3:$O$250, 2, FALSE))</f>
        <v/>
      </c>
      <c r="M559" s="27">
        <f>VLOOKUP($B559, Paste!$W$3:$Z$10064, IF($H$4="Cap Hit",3, IF($H$4="AAV", 4, 2)), FALSE)</f>
        <v>0.86</v>
      </c>
      <c r="N559" s="11" t="str">
        <f>IF(ISERROR(VLOOKUP(B559, Paste!$Q$3:$Q$245, 1, FALSE)), "", VLOOKUP(B559, Paste!$Q$3:$R$245, 2, FALSE))</f>
        <v/>
      </c>
      <c r="O559" s="18" t="str">
        <f>IF(VLOOKUP(B559, 'Points&amp;Potential'!$B$7:$O$1835, 14, FALSE)=0, "", VLOOKUP(B559, 'Points&amp;Potential'!$B$7:$O$1835, 14, FALSE))</f>
        <v/>
      </c>
      <c r="P559" s="7" t="str">
        <f>IF(ISERROR(VLOOKUP(B559, Paste!$T$3:$T$1045, 1, FALSE)), "", VLOOKUP(B559, Paste!$T$3:$U$1045, 2, FALSE))</f>
        <v>Y</v>
      </c>
    </row>
    <row r="560" spans="1:16">
      <c r="A560" s="11" t="str">
        <f t="shared" si="16"/>
        <v>PHI</v>
      </c>
      <c r="B560" s="67" t="s">
        <v>926</v>
      </c>
      <c r="C560" s="11" t="str">
        <f>VLOOKUP($B560, Paste!$A$3:$H$933, 6, FALSE)</f>
        <v>LD</v>
      </c>
      <c r="D560" s="11" t="s">
        <v>941</v>
      </c>
      <c r="E560" s="11"/>
      <c r="F560" s="11" t="str">
        <f>VLOOKUP($B560, Paste!$A$3:$H$933, 8, FALSE)</f>
        <v>PHI</v>
      </c>
      <c r="G560" s="71">
        <f>VLOOKUP($B560, Paste!$A$3:$H$933, 2, FALSE)</f>
        <v>3</v>
      </c>
      <c r="H560" s="71">
        <f>VLOOKUP($B560, Paste!$A$3:$H$933, 3, FALSE)</f>
        <v>1.4000000000000002E-3</v>
      </c>
      <c r="I560" s="71">
        <f t="shared" si="17"/>
        <v>0.68944166666666662</v>
      </c>
      <c r="J560" s="71">
        <f>VLOOKUP($B560, Paste!$A$3:$H$933, 4, FALSE)</f>
        <v>0.69084166666666658</v>
      </c>
      <c r="K560" s="11">
        <f>VLOOKUP($B560, Paste!$AB$3:$AE$1033, 4, FALSE)</f>
        <v>1</v>
      </c>
      <c r="L560" s="11" t="str">
        <f>IF(ISERROR(VLOOKUP(B560, Paste!$N$3:$N$250, 1, FALSE)), "", VLOOKUP(B560, Paste!$N$3:$O$250, 2, FALSE))</f>
        <v/>
      </c>
      <c r="M560" s="27" t="e">
        <f>VLOOKUP($B560, Paste!$W$3:$Z$10064, IF($H$4="Cap Hit",3, IF($H$4="AAV", 4, 2)), FALSE)</f>
        <v>#N/A</v>
      </c>
      <c r="N560" s="11" t="str">
        <f>IF(ISERROR(VLOOKUP(B560, Paste!$Q$3:$Q$245, 1, FALSE)), "", VLOOKUP(B560, Paste!$Q$3:$R$245, 2, FALSE))</f>
        <v/>
      </c>
      <c r="O560" s="18" t="str">
        <f>IF(VLOOKUP(B560, 'Points&amp;Potential'!$B$7:$O$1835, 14, FALSE)=0, "", VLOOKUP(B560, 'Points&amp;Potential'!$B$7:$O$1835, 14, FALSE))</f>
        <v/>
      </c>
      <c r="P560" s="7" t="str">
        <f>IF(ISERROR(VLOOKUP(B560, Paste!$T$3:$T$1045, 1, FALSE)), "", VLOOKUP(B560, Paste!$T$3:$U$1045, 2, FALSE))</f>
        <v>Y</v>
      </c>
    </row>
    <row r="561" spans="1:16">
      <c r="A561" s="11" t="str">
        <f t="shared" si="16"/>
        <v>PIT</v>
      </c>
      <c r="B561" s="67" t="s">
        <v>65</v>
      </c>
      <c r="C561" s="11" t="str">
        <f>VLOOKUP($B561, Paste!$A$3:$H$933, 6, FALSE)</f>
        <v>C</v>
      </c>
      <c r="D561" s="11" t="s">
        <v>941</v>
      </c>
      <c r="E561" s="11">
        <v>1</v>
      </c>
      <c r="F561" s="11" t="str">
        <f>VLOOKUP($B561, Paste!$A$3:$H$933, 8, FALSE)</f>
        <v>PIT</v>
      </c>
      <c r="G561" s="71">
        <f>VLOOKUP($B561, Paste!$A$3:$H$933, 2, FALSE)</f>
        <v>78.666666666666671</v>
      </c>
      <c r="H561" s="71">
        <f>VLOOKUP($B561, Paste!$A$3:$H$933, 3, FALSE)</f>
        <v>31.466666666666669</v>
      </c>
      <c r="I561" s="71">
        <f t="shared" si="17"/>
        <v>49.975758249999998</v>
      </c>
      <c r="J561" s="71">
        <f>VLOOKUP($B561, Paste!$A$3:$H$933, 4, FALSE)</f>
        <v>81.442424916666667</v>
      </c>
      <c r="K561" s="11">
        <f>VLOOKUP($B561, Paste!$AB$3:$AE$1033, 4, FALSE)</f>
        <v>181</v>
      </c>
      <c r="L561" s="11" t="str">
        <f>IF(ISERROR(VLOOKUP(B561, Paste!$N$3:$N$250, 1, FALSE)), "", VLOOKUP(B561, Paste!$N$3:$O$250, 2, FALSE))</f>
        <v/>
      </c>
      <c r="M561" s="27">
        <f>VLOOKUP($B561, Paste!$W$3:$Z$10064, IF($H$4="Cap Hit",3, IF($H$4="AAV", 4, 2)), FALSE)</f>
        <v>8.6999999999999993</v>
      </c>
      <c r="N561" s="11" t="str">
        <f>IF(ISERROR(VLOOKUP(B561, Paste!$Q$3:$Q$245, 1, FALSE)), "", VLOOKUP(B561, Paste!$Q$3:$R$245, 2, FALSE))</f>
        <v/>
      </c>
      <c r="O561" s="18" t="str">
        <f>IF(VLOOKUP(B561, 'Points&amp;Potential'!$B$7:$O$1835, 14, FALSE)=0, "", VLOOKUP(B561, 'Points&amp;Potential'!$B$7:$O$1835, 14, FALSE))</f>
        <v/>
      </c>
      <c r="P561" s="7" t="str">
        <f>IF(ISERROR(VLOOKUP(B561, Paste!$T$3:$T$1045, 1, FALSE)), "", VLOOKUP(B561, Paste!$T$3:$U$1045, 2, FALSE))</f>
        <v/>
      </c>
    </row>
    <row r="562" spans="1:16">
      <c r="A562" s="11" t="str">
        <f t="shared" si="16"/>
        <v>PIT</v>
      </c>
      <c r="B562" s="67" t="s">
        <v>113</v>
      </c>
      <c r="C562" s="11" t="str">
        <f>VLOOKUP($B562, Paste!$A$3:$H$933, 6, FALSE)</f>
        <v>RW</v>
      </c>
      <c r="D562" s="11" t="s">
        <v>941</v>
      </c>
      <c r="E562" s="11">
        <v>1</v>
      </c>
      <c r="F562" s="11" t="str">
        <f>VLOOKUP($B562, Paste!$A$3:$H$933, 8, FALSE)</f>
        <v>PIT</v>
      </c>
      <c r="G562" s="71">
        <f>VLOOKUP($B562, Paste!$A$3:$H$933, 2, FALSE)</f>
        <v>73</v>
      </c>
      <c r="H562" s="71">
        <f>VLOOKUP($B562, Paste!$A$3:$H$933, 3, FALSE)</f>
        <v>30.397686495724503</v>
      </c>
      <c r="I562" s="71">
        <f t="shared" si="17"/>
        <v>33.860506473025481</v>
      </c>
      <c r="J562" s="71">
        <f>VLOOKUP($B562, Paste!$A$3:$H$933, 4, FALSE)</f>
        <v>64.258192968749981</v>
      </c>
      <c r="K562" s="11">
        <f>VLOOKUP($B562, Paste!$AB$3:$AE$1033, 4, FALSE)</f>
        <v>175</v>
      </c>
      <c r="L562" s="11" t="str">
        <f>IF(ISERROR(VLOOKUP(B562, Paste!$N$3:$N$250, 1, FALSE)), "", VLOOKUP(B562, Paste!$N$3:$O$250, 2, FALSE))</f>
        <v/>
      </c>
      <c r="M562" s="27">
        <f>VLOOKUP($B562, Paste!$W$3:$Z$10064, IF($H$4="Cap Hit",3, IF($H$4="AAV", 4, 2)), FALSE)</f>
        <v>5.125</v>
      </c>
      <c r="N562" s="11" t="str">
        <f>IF(ISERROR(VLOOKUP(B562, Paste!$Q$3:$Q$245, 1, FALSE)), "", VLOOKUP(B562, Paste!$Q$3:$R$245, 2, FALSE))</f>
        <v>Y</v>
      </c>
      <c r="O562" s="18" t="str">
        <f>IF(VLOOKUP(B562, 'Points&amp;Potential'!$B$7:$O$1835, 14, FALSE)=0, "", VLOOKUP(B562, 'Points&amp;Potential'!$B$7:$O$1835, 14, FALSE))</f>
        <v/>
      </c>
      <c r="P562" s="7" t="str">
        <f>IF(ISERROR(VLOOKUP(B562, Paste!$T$3:$T$1045, 1, FALSE)), "", VLOOKUP(B562, Paste!$T$3:$U$1045, 2, FALSE))</f>
        <v/>
      </c>
    </row>
    <row r="563" spans="1:16">
      <c r="A563" s="11" t="str">
        <f t="shared" si="16"/>
        <v>PIT</v>
      </c>
      <c r="B563" s="67" t="s">
        <v>153</v>
      </c>
      <c r="C563" s="11" t="str">
        <f>VLOOKUP($B563, Paste!$A$3:$H$933, 6, FALSE)</f>
        <v>RD</v>
      </c>
      <c r="D563" s="11" t="s">
        <v>943</v>
      </c>
      <c r="E563" s="11">
        <v>1</v>
      </c>
      <c r="F563" s="11" t="str">
        <f>VLOOKUP($B563, Paste!$A$3:$H$933, 8, FALSE)</f>
        <v>PIT</v>
      </c>
      <c r="G563" s="71">
        <f>VLOOKUP($B563, Paste!$A$3:$H$933, 2, FALSE)</f>
        <v>81.666666666666671</v>
      </c>
      <c r="H563" s="71">
        <f>VLOOKUP($B563, Paste!$A$3:$H$933, 3, FALSE)</f>
        <v>12.613185212282399</v>
      </c>
      <c r="I563" s="71">
        <f t="shared" si="17"/>
        <v>44.149188068967618</v>
      </c>
      <c r="J563" s="71">
        <f>VLOOKUP($B563, Paste!$A$3:$H$933, 4, FALSE)</f>
        <v>56.762373281250021</v>
      </c>
      <c r="K563" s="11">
        <f>VLOOKUP($B563, Paste!$AB$3:$AE$1033, 4, FALSE)</f>
        <v>180</v>
      </c>
      <c r="L563" s="11" t="str">
        <f>IF(ISERROR(VLOOKUP(B563, Paste!$N$3:$N$250, 1, FALSE)), "", VLOOKUP(B563, Paste!$N$3:$O$250, 2, FALSE))</f>
        <v/>
      </c>
      <c r="M563" s="27">
        <f>VLOOKUP($B563, Paste!$W$3:$Z$10064, IF($H$4="Cap Hit",3, IF($H$4="AAV", 4, 2)), FALSE)</f>
        <v>11.5</v>
      </c>
      <c r="N563" s="11" t="str">
        <f>IF(ISERROR(VLOOKUP(B563, Paste!$Q$3:$Q$245, 1, FALSE)), "", VLOOKUP(B563, Paste!$Q$3:$R$245, 2, FALSE))</f>
        <v/>
      </c>
      <c r="O563" s="18" t="str">
        <f>IF(VLOOKUP(B563, 'Points&amp;Potential'!$B$7:$O$1835, 14, FALSE)=0, "", VLOOKUP(B563, 'Points&amp;Potential'!$B$7:$O$1835, 14, FALSE))</f>
        <v/>
      </c>
      <c r="P563" s="7" t="str">
        <f>IF(ISERROR(VLOOKUP(B563, Paste!$T$3:$T$1045, 1, FALSE)), "", VLOOKUP(B563, Paste!$T$3:$U$1045, 2, FALSE))</f>
        <v/>
      </c>
    </row>
    <row r="564" spans="1:16">
      <c r="A564" s="11" t="str">
        <f t="shared" si="16"/>
        <v>PIT</v>
      </c>
      <c r="B564" s="67" t="s">
        <v>162</v>
      </c>
      <c r="C564" s="11" t="str">
        <f>VLOOKUP($B564, Paste!$A$3:$H$933, 6, FALSE)</f>
        <v>LW</v>
      </c>
      <c r="D564" s="11" t="s">
        <v>941</v>
      </c>
      <c r="E564" s="11">
        <v>1</v>
      </c>
      <c r="F564" s="11" t="str">
        <f>VLOOKUP($B564, Paste!$A$3:$H$933, 8, FALSE)</f>
        <v>PIT</v>
      </c>
      <c r="G564" s="71">
        <f>VLOOKUP($B564, Paste!$A$3:$H$933, 2, FALSE)</f>
        <v>72.333333333333329</v>
      </c>
      <c r="H564" s="71">
        <f>VLOOKUP($B564, Paste!$A$3:$H$933, 3, FALSE)</f>
        <v>25.684775558754236</v>
      </c>
      <c r="I564" s="71">
        <f t="shared" si="17"/>
        <v>30.408124066245758</v>
      </c>
      <c r="J564" s="71">
        <f>VLOOKUP($B564, Paste!$A$3:$H$933, 4, FALSE)</f>
        <v>56.092899624999994</v>
      </c>
      <c r="K564" s="11">
        <f>VLOOKUP($B564, Paste!$AB$3:$AE$1033, 4, FALSE)</f>
        <v>195</v>
      </c>
      <c r="L564" s="11" t="str">
        <f>IF(ISERROR(VLOOKUP(B564, Paste!$N$3:$N$250, 1, FALSE)), "", VLOOKUP(B564, Paste!$N$3:$O$250, 2, FALSE))</f>
        <v/>
      </c>
      <c r="M564" s="27">
        <f>VLOOKUP($B564, Paste!$W$3:$Z$10064, IF($H$4="Cap Hit",3, IF($H$4="AAV", 4, 2)), FALSE)</f>
        <v>5</v>
      </c>
      <c r="N564" s="11" t="str">
        <f>IF(ISERROR(VLOOKUP(B564, Paste!$Q$3:$Q$245, 1, FALSE)), "", VLOOKUP(B564, Paste!$Q$3:$R$245, 2, FALSE))</f>
        <v>Y</v>
      </c>
      <c r="O564" s="18" t="str">
        <f>IF(VLOOKUP(B564, 'Points&amp;Potential'!$B$7:$O$1835, 14, FALSE)=0, "", VLOOKUP(B564, 'Points&amp;Potential'!$B$7:$O$1835, 14, FALSE))</f>
        <v/>
      </c>
      <c r="P564" s="7" t="str">
        <f>IF(ISERROR(VLOOKUP(B564, Paste!$T$3:$T$1045, 1, FALSE)), "", VLOOKUP(B564, Paste!$T$3:$U$1045, 2, FALSE))</f>
        <v/>
      </c>
    </row>
    <row r="565" spans="1:16">
      <c r="A565" s="11" t="str">
        <f t="shared" si="16"/>
        <v>PIT</v>
      </c>
      <c r="B565" s="67" t="s">
        <v>165</v>
      </c>
      <c r="C565" s="11" t="str">
        <f>VLOOKUP($B565, Paste!$A$3:$H$933, 6, FALSE)</f>
        <v>RW</v>
      </c>
      <c r="D565" s="11" t="s">
        <v>941</v>
      </c>
      <c r="E565" s="11">
        <v>1</v>
      </c>
      <c r="F565" s="11" t="str">
        <f>VLOOKUP($B565, Paste!$A$3:$H$933, 8, FALSE)</f>
        <v>PIT</v>
      </c>
      <c r="G565" s="71">
        <f>VLOOKUP($B565, Paste!$A$3:$H$933, 2, FALSE)</f>
        <v>70.666666666666671</v>
      </c>
      <c r="H565" s="71">
        <f>VLOOKUP($B565, Paste!$A$3:$H$933, 3, FALSE)</f>
        <v>21.609133335580403</v>
      </c>
      <c r="I565" s="71">
        <f t="shared" si="17"/>
        <v>34.141071997752945</v>
      </c>
      <c r="J565" s="71">
        <f>VLOOKUP($B565, Paste!$A$3:$H$933, 4, FALSE)</f>
        <v>55.750205333333348</v>
      </c>
      <c r="K565" s="11">
        <f>VLOOKUP($B565, Paste!$AB$3:$AE$1033, 4, FALSE)</f>
        <v>163</v>
      </c>
      <c r="L565" s="11" t="str">
        <f>IF(ISERROR(VLOOKUP(B565, Paste!$N$3:$N$250, 1, FALSE)), "", VLOOKUP(B565, Paste!$N$3:$O$250, 2, FALSE))</f>
        <v/>
      </c>
      <c r="M565" s="27">
        <f>VLOOKUP($B565, Paste!$W$3:$Z$10064, IF($H$4="Cap Hit",3, IF($H$4="AAV", 4, 2)), FALSE)</f>
        <v>5.5</v>
      </c>
      <c r="N565" s="11" t="str">
        <f>IF(ISERROR(VLOOKUP(B565, Paste!$Q$3:$Q$245, 1, FALSE)), "", VLOOKUP(B565, Paste!$Q$3:$R$245, 2, FALSE))</f>
        <v>Y</v>
      </c>
      <c r="O565" s="18" t="str">
        <f>IF(VLOOKUP(B565, 'Points&amp;Potential'!$B$7:$O$1835, 14, FALSE)=0, "", VLOOKUP(B565, 'Points&amp;Potential'!$B$7:$O$1835, 14, FALSE))</f>
        <v/>
      </c>
      <c r="P565" s="7" t="str">
        <f>IF(ISERROR(VLOOKUP(B565, Paste!$T$3:$T$1045, 1, FALSE)), "", VLOOKUP(B565, Paste!$T$3:$U$1045, 2, FALSE))</f>
        <v/>
      </c>
    </row>
    <row r="566" spans="1:16">
      <c r="A566" s="11" t="str">
        <f t="shared" si="16"/>
        <v>PIT</v>
      </c>
      <c r="B566" s="67" t="s">
        <v>192</v>
      </c>
      <c r="C566" s="11" t="str">
        <f>VLOOKUP($B566, Paste!$A$3:$H$933, 6, FALSE)</f>
        <v>LW</v>
      </c>
      <c r="D566" s="11" t="s">
        <v>941</v>
      </c>
      <c r="E566" s="11">
        <v>2</v>
      </c>
      <c r="F566" s="11" t="str">
        <f>VLOOKUP($B566, Paste!$A$3:$H$933, 8, FALSE)</f>
        <v>PIT</v>
      </c>
      <c r="G566" s="71">
        <f>VLOOKUP($B566, Paste!$A$3:$H$933, 2, FALSE)</f>
        <v>71</v>
      </c>
      <c r="H566" s="71">
        <f>VLOOKUP($B566, Paste!$A$3:$H$933, 3, FALSE)</f>
        <v>21.3</v>
      </c>
      <c r="I566" s="71">
        <f t="shared" si="17"/>
        <v>29.338087500000004</v>
      </c>
      <c r="J566" s="71">
        <f>VLOOKUP($B566, Paste!$A$3:$H$933, 4, FALSE)</f>
        <v>50.638087500000005</v>
      </c>
      <c r="K566" s="11">
        <f>VLOOKUP($B566, Paste!$AB$3:$AE$1033, 4, FALSE)</f>
        <v>149</v>
      </c>
      <c r="L566" s="11" t="str">
        <f>IF(ISERROR(VLOOKUP(B566, Paste!$N$3:$N$250, 1, FALSE)), "", VLOOKUP(B566, Paste!$N$3:$O$250, 2, FALSE))</f>
        <v/>
      </c>
      <c r="M566" s="27">
        <f>VLOOKUP($B566, Paste!$W$3:$Z$10064, IF($H$4="Cap Hit",3, IF($H$4="AAV", 4, 2)), FALSE)</f>
        <v>6.25</v>
      </c>
      <c r="N566" s="11" t="str">
        <f>IF(ISERROR(VLOOKUP(B566, Paste!$Q$3:$Q$245, 1, FALSE)), "", VLOOKUP(B566, Paste!$Q$3:$R$245, 2, FALSE))</f>
        <v>Y</v>
      </c>
      <c r="O566" s="18" t="str">
        <f>IF(VLOOKUP(B566, 'Points&amp;Potential'!$B$7:$O$1835, 14, FALSE)=0, "", VLOOKUP(B566, 'Points&amp;Potential'!$B$7:$O$1835, 14, FALSE))</f>
        <v/>
      </c>
      <c r="P566" s="7" t="str">
        <f>IF(ISERROR(VLOOKUP(B566, Paste!$T$3:$T$1045, 1, FALSE)), "", VLOOKUP(B566, Paste!$T$3:$U$1045, 2, FALSE))</f>
        <v/>
      </c>
    </row>
    <row r="567" spans="1:16">
      <c r="A567" s="11" t="str">
        <f t="shared" si="16"/>
        <v>PIT</v>
      </c>
      <c r="B567" s="67" t="s">
        <v>255</v>
      </c>
      <c r="C567" s="11" t="str">
        <f>VLOOKUP($B567, Paste!$A$3:$H$933, 6, FALSE)</f>
        <v>RW</v>
      </c>
      <c r="D567" s="11" t="s">
        <v>941</v>
      </c>
      <c r="E567" s="11">
        <v>2</v>
      </c>
      <c r="F567" s="11" t="str">
        <f>VLOOKUP($B567, Paste!$A$3:$H$933, 8, FALSE)</f>
        <v>PIT</v>
      </c>
      <c r="G567" s="71">
        <f>VLOOKUP($B567, Paste!$A$3:$H$933, 2, FALSE)</f>
        <v>77</v>
      </c>
      <c r="H567" s="71">
        <f>VLOOKUP($B567, Paste!$A$3:$H$933, 3, FALSE)</f>
        <v>17.088369050428991</v>
      </c>
      <c r="I567" s="71">
        <f t="shared" si="17"/>
        <v>24.11994553290435</v>
      </c>
      <c r="J567" s="71">
        <f>VLOOKUP($B567, Paste!$A$3:$H$933, 4, FALSE)</f>
        <v>41.20831458333334</v>
      </c>
      <c r="K567" s="11">
        <f>VLOOKUP($B567, Paste!$AB$3:$AE$1033, 4, FALSE)</f>
        <v>139</v>
      </c>
      <c r="L567" s="11">
        <f>IF(ISERROR(VLOOKUP(B567, Paste!$N$3:$N$250, 1, FALSE)), "", VLOOKUP(B567, Paste!$N$3:$O$250, 2, FALSE))</f>
        <v>55</v>
      </c>
      <c r="M567" s="27">
        <f>VLOOKUP($B567, Paste!$W$3:$Z$10064, IF($H$4="Cap Hit",3, IF($H$4="AAV", 4, 2)), FALSE)</f>
        <v>3.25</v>
      </c>
      <c r="N567" s="11" t="str">
        <f>IF(ISERROR(VLOOKUP(B567, Paste!$Q$3:$Q$245, 1, FALSE)), "", VLOOKUP(B567, Paste!$Q$3:$R$245, 2, FALSE))</f>
        <v/>
      </c>
      <c r="O567" s="18" t="str">
        <f>IF(VLOOKUP(B567, 'Points&amp;Potential'!$B$7:$O$1835, 14, FALSE)=0, "", VLOOKUP(B567, 'Points&amp;Potential'!$B$7:$O$1835, 14, FALSE))</f>
        <v/>
      </c>
      <c r="P567" s="7" t="str">
        <f>IF(ISERROR(VLOOKUP(B567, Paste!$T$3:$T$1045, 1, FALSE)), "", VLOOKUP(B567, Paste!$T$3:$U$1045, 2, FALSE))</f>
        <v/>
      </c>
    </row>
    <row r="568" spans="1:16">
      <c r="A568" s="11" t="str">
        <f t="shared" si="16"/>
        <v>PIT</v>
      </c>
      <c r="B568" s="67" t="s">
        <v>259</v>
      </c>
      <c r="C568" s="11" t="str">
        <f>VLOOKUP($B568, Paste!$A$3:$H$933, 6, FALSE)</f>
        <v>C</v>
      </c>
      <c r="D568" s="11" t="s">
        <v>941</v>
      </c>
      <c r="E568" s="11">
        <v>2</v>
      </c>
      <c r="F568" s="11" t="str">
        <f>VLOOKUP($B568, Paste!$A$3:$H$933, 8, FALSE)</f>
        <v>PIT</v>
      </c>
      <c r="G568" s="71">
        <f>VLOOKUP($B568, Paste!$A$3:$H$933, 2, FALSE)</f>
        <v>79</v>
      </c>
      <c r="H568" s="71">
        <f>VLOOKUP($B568, Paste!$A$3:$H$933, 3, FALSE)</f>
        <v>16.196866985847119</v>
      </c>
      <c r="I568" s="71">
        <f t="shared" si="17"/>
        <v>24.523386764152878</v>
      </c>
      <c r="J568" s="71">
        <f>VLOOKUP($B568, Paste!$A$3:$H$933, 4, FALSE)</f>
        <v>40.720253749999998</v>
      </c>
      <c r="K568" s="11">
        <f>VLOOKUP($B568, Paste!$AB$3:$AE$1033, 4, FALSE)</f>
        <v>166</v>
      </c>
      <c r="L568" s="11" t="str">
        <f>IF(ISERROR(VLOOKUP(B568, Paste!$N$3:$N$250, 1, FALSE)), "", VLOOKUP(B568, Paste!$N$3:$O$250, 2, FALSE))</f>
        <v/>
      </c>
      <c r="M568" s="27">
        <f>VLOOKUP($B568, Paste!$W$3:$Z$10064, IF($H$4="Cap Hit",3, IF($H$4="AAV", 4, 2)), FALSE)</f>
        <v>0.97499999999999998</v>
      </c>
      <c r="N568" s="11" t="str">
        <f>IF(ISERROR(VLOOKUP(B568, Paste!$Q$3:$Q$245, 1, FALSE)), "", VLOOKUP(B568, Paste!$Q$3:$R$245, 2, FALSE))</f>
        <v/>
      </c>
      <c r="O568" s="18" t="str">
        <f>IF(VLOOKUP(B568, 'Points&amp;Potential'!$B$7:$O$1835, 14, FALSE)=0, "", VLOOKUP(B568, 'Points&amp;Potential'!$B$7:$O$1835, 14, FALSE))</f>
        <v/>
      </c>
      <c r="P568" s="7" t="str">
        <f>IF(ISERROR(VLOOKUP(B568, Paste!$T$3:$T$1045, 1, FALSE)), "", VLOOKUP(B568, Paste!$T$3:$U$1045, 2, FALSE))</f>
        <v/>
      </c>
    </row>
    <row r="569" spans="1:16">
      <c r="A569" s="11" t="str">
        <f t="shared" si="16"/>
        <v>PIT</v>
      </c>
      <c r="B569" s="67" t="s">
        <v>296</v>
      </c>
      <c r="C569" s="11" t="str">
        <f>VLOOKUP($B569, Paste!$A$3:$H$933, 6, FALSE)</f>
        <v>C</v>
      </c>
      <c r="D569" s="11" t="s">
        <v>941</v>
      </c>
      <c r="E569" s="11"/>
      <c r="F569" s="11" t="str">
        <f>VLOOKUP($B569, Paste!$A$3:$H$933, 8, FALSE)</f>
        <v>PIT</v>
      </c>
      <c r="G569" s="71">
        <f>VLOOKUP($B569, Paste!$A$3:$H$933, 2, FALSE)</f>
        <v>74</v>
      </c>
      <c r="H569" s="71">
        <f>VLOOKUP($B569, Paste!$A$3:$H$933, 3, FALSE)</f>
        <v>16.988568821359777</v>
      </c>
      <c r="I569" s="71">
        <f t="shared" si="17"/>
        <v>19.823786963362437</v>
      </c>
      <c r="J569" s="71">
        <f>VLOOKUP($B569, Paste!$A$3:$H$933, 4, FALSE)</f>
        <v>36.812355784722214</v>
      </c>
      <c r="K569" s="11">
        <f>VLOOKUP($B569, Paste!$AB$3:$AE$1033, 4, FALSE)</f>
        <v>118</v>
      </c>
      <c r="L569" s="11" t="str">
        <f>IF(ISERROR(VLOOKUP(B569, Paste!$N$3:$N$250, 1, FALSE)), "", VLOOKUP(B569, Paste!$N$3:$O$250, 2, FALSE))</f>
        <v/>
      </c>
      <c r="M569" s="27">
        <f>VLOOKUP($B569, Paste!$W$3:$Z$10064, IF($H$4="Cap Hit",3, IF($H$4="AAV", 4, 2)), FALSE)</f>
        <v>3.5</v>
      </c>
      <c r="N569" s="11" t="str">
        <f>IF(ISERROR(VLOOKUP(B569, Paste!$Q$3:$Q$245, 1, FALSE)), "", VLOOKUP(B569, Paste!$Q$3:$R$245, 2, FALSE))</f>
        <v>Y</v>
      </c>
      <c r="O569" s="18" t="str">
        <f>IF(VLOOKUP(B569, 'Points&amp;Potential'!$B$7:$O$1835, 14, FALSE)=0, "", VLOOKUP(B569, 'Points&amp;Potential'!$B$7:$O$1835, 14, FALSE))</f>
        <v/>
      </c>
      <c r="P569" s="7" t="str">
        <f>IF(ISERROR(VLOOKUP(B569, Paste!$T$3:$T$1045, 1, FALSE)), "", VLOOKUP(B569, Paste!$T$3:$U$1045, 2, FALSE))</f>
        <v/>
      </c>
    </row>
    <row r="570" spans="1:16">
      <c r="A570" s="11" t="str">
        <f t="shared" si="16"/>
        <v>PIT</v>
      </c>
      <c r="B570" s="67" t="s">
        <v>328</v>
      </c>
      <c r="C570" s="11" t="str">
        <f>VLOOKUP($B570, Paste!$A$3:$H$933, 6, FALSE)</f>
        <v>RW</v>
      </c>
      <c r="D570" s="11" t="s">
        <v>941</v>
      </c>
      <c r="E570" s="11">
        <v>2</v>
      </c>
      <c r="F570" s="11" t="str">
        <f>VLOOKUP($B570, Paste!$A$3:$H$933, 8, FALSE)</f>
        <v>PIT</v>
      </c>
      <c r="G570" s="71">
        <f>VLOOKUP($B570, Paste!$A$3:$H$933, 2, FALSE)</f>
        <v>65.333333333333343</v>
      </c>
      <c r="H570" s="71">
        <f>VLOOKUP($B570, Paste!$A$3:$H$933, 3, FALSE)</f>
        <v>14.91301578601451</v>
      </c>
      <c r="I570" s="71">
        <f t="shared" si="17"/>
        <v>19.104211338985493</v>
      </c>
      <c r="J570" s="71">
        <f>VLOOKUP($B570, Paste!$A$3:$H$933, 4, FALSE)</f>
        <v>34.017227125000005</v>
      </c>
      <c r="K570" s="11">
        <f>VLOOKUP($B570, Paste!$AB$3:$AE$1033, 4, FALSE)</f>
        <v>91</v>
      </c>
      <c r="L570" s="11" t="str">
        <f>IF(ISERROR(VLOOKUP(B570, Paste!$N$3:$N$250, 1, FALSE)), "", VLOOKUP(B570, Paste!$N$3:$O$250, 2, FALSE))</f>
        <v/>
      </c>
      <c r="M570" s="27">
        <f>VLOOKUP($B570, Paste!$W$3:$Z$10064, IF($H$4="Cap Hit",3, IF($H$4="AAV", 4, 2)), FALSE)</f>
        <v>5</v>
      </c>
      <c r="N570" s="11" t="str">
        <f>IF(ISERROR(VLOOKUP(B570, Paste!$Q$3:$Q$245, 1, FALSE)), "", VLOOKUP(B570, Paste!$Q$3:$R$245, 2, FALSE))</f>
        <v>Y</v>
      </c>
      <c r="O570" s="18" t="str">
        <f>IF(VLOOKUP(B570, 'Points&amp;Potential'!$B$7:$O$1835, 14, FALSE)=0, "", VLOOKUP(B570, 'Points&amp;Potential'!$B$7:$O$1835, 14, FALSE))</f>
        <v/>
      </c>
      <c r="P570" s="7" t="str">
        <f>IF(ISERROR(VLOOKUP(B570, Paste!$T$3:$T$1045, 1, FALSE)), "", VLOOKUP(B570, Paste!$T$3:$U$1045, 2, FALSE))</f>
        <v/>
      </c>
    </row>
    <row r="571" spans="1:16">
      <c r="A571" s="11" t="str">
        <f t="shared" si="16"/>
        <v>PIT</v>
      </c>
      <c r="B571" s="67" t="s">
        <v>368</v>
      </c>
      <c r="C571" s="11" t="str">
        <f>VLOOKUP($B571, Paste!$A$3:$H$933, 6, FALSE)</f>
        <v>RD</v>
      </c>
      <c r="D571" s="11" t="s">
        <v>941</v>
      </c>
      <c r="E571" s="11">
        <v>2</v>
      </c>
      <c r="F571" s="11" t="str">
        <f>VLOOKUP($B571, Paste!$A$3:$H$933, 8, FALSE)</f>
        <v>PIT</v>
      </c>
      <c r="G571" s="71">
        <f>VLOOKUP($B571, Paste!$A$3:$H$933, 2, FALSE)</f>
        <v>78.666666666666671</v>
      </c>
      <c r="H571" s="71">
        <f>VLOOKUP($B571, Paste!$A$3:$H$933, 3, FALSE)</f>
        <v>6.7356917295941701</v>
      </c>
      <c r="I571" s="71">
        <f t="shared" si="17"/>
        <v>23.929128062072497</v>
      </c>
      <c r="J571" s="71">
        <f>VLOOKUP($B571, Paste!$A$3:$H$933, 4, FALSE)</f>
        <v>30.664819791666666</v>
      </c>
      <c r="K571" s="11">
        <f>VLOOKUP($B571, Paste!$AB$3:$AE$1033, 4, FALSE)</f>
        <v>126</v>
      </c>
      <c r="L571" s="11" t="str">
        <f>IF(ISERROR(VLOOKUP(B571, Paste!$N$3:$N$250, 1, FALSE)), "", VLOOKUP(B571, Paste!$N$3:$O$250, 2, FALSE))</f>
        <v/>
      </c>
      <c r="M571" s="27">
        <f>VLOOKUP($B571, Paste!$W$3:$Z$10064, IF($H$4="Cap Hit",3, IF($H$4="AAV", 4, 2)), FALSE)</f>
        <v>6.1</v>
      </c>
      <c r="N571" s="11" t="str">
        <f>IF(ISERROR(VLOOKUP(B571, Paste!$Q$3:$Q$245, 1, FALSE)), "", VLOOKUP(B571, Paste!$Q$3:$R$245, 2, FALSE))</f>
        <v/>
      </c>
      <c r="O571" s="18" t="str">
        <f>IF(VLOOKUP(B571, 'Points&amp;Potential'!$B$7:$O$1835, 14, FALSE)=0, "", VLOOKUP(B571, 'Points&amp;Potential'!$B$7:$O$1835, 14, FALSE))</f>
        <v/>
      </c>
      <c r="P571" s="7" t="str">
        <f>IF(ISERROR(VLOOKUP(B571, Paste!$T$3:$T$1045, 1, FALSE)), "", VLOOKUP(B571, Paste!$T$3:$U$1045, 2, FALSE))</f>
        <v/>
      </c>
    </row>
    <row r="572" spans="1:16">
      <c r="A572" s="11" t="str">
        <f t="shared" si="16"/>
        <v>PIT</v>
      </c>
      <c r="B572" s="67" t="s">
        <v>447</v>
      </c>
      <c r="C572" s="11" t="str">
        <f>VLOOKUP($B572, Paste!$A$3:$H$933, 6, FALSE)</f>
        <v>LW</v>
      </c>
      <c r="D572" s="11" t="s">
        <v>941</v>
      </c>
      <c r="E572" s="11"/>
      <c r="F572" s="11" t="str">
        <f>VLOOKUP($B572, Paste!$A$3:$H$933, 8, FALSE)</f>
        <v>PIT</v>
      </c>
      <c r="G572" s="71">
        <f>VLOOKUP($B572, Paste!$A$3:$H$933, 2, FALSE)</f>
        <v>66</v>
      </c>
      <c r="H572" s="71">
        <f>VLOOKUP($B572, Paste!$A$3:$H$933, 3, FALSE)</f>
        <v>8.8077823093531116</v>
      </c>
      <c r="I572" s="71">
        <f t="shared" si="17"/>
        <v>15.316042690646889</v>
      </c>
      <c r="J572" s="71">
        <f>VLOOKUP($B572, Paste!$A$3:$H$933, 4, FALSE)</f>
        <v>24.123825</v>
      </c>
      <c r="K572" s="11">
        <f>VLOOKUP($B572, Paste!$AB$3:$AE$1033, 4, FALSE)</f>
        <v>86</v>
      </c>
      <c r="L572" s="11" t="str">
        <f>IF(ISERROR(VLOOKUP(B572, Paste!$N$3:$N$250, 1, FALSE)), "", VLOOKUP(B572, Paste!$N$3:$O$250, 2, FALSE))</f>
        <v/>
      </c>
      <c r="M572" s="27">
        <f>VLOOKUP($B572, Paste!$W$3:$Z$10064, IF($H$4="Cap Hit",3, IF($H$4="AAV", 4, 2)), FALSE)</f>
        <v>1.125</v>
      </c>
      <c r="N572" s="11" t="str">
        <f>IF(ISERROR(VLOOKUP(B572, Paste!$Q$3:$Q$245, 1, FALSE)), "", VLOOKUP(B572, Paste!$Q$3:$R$245, 2, FALSE))</f>
        <v/>
      </c>
      <c r="O572" s="18" t="str">
        <f>IF(VLOOKUP(B572, 'Points&amp;Potential'!$B$7:$O$1835, 14, FALSE)=0, "", VLOOKUP(B572, 'Points&amp;Potential'!$B$7:$O$1835, 14, FALSE))</f>
        <v/>
      </c>
      <c r="P572" s="7" t="str">
        <f>IF(ISERROR(VLOOKUP(B572, Paste!$T$3:$T$1045, 1, FALSE)), "", VLOOKUP(B572, Paste!$T$3:$U$1045, 2, FALSE))</f>
        <v/>
      </c>
    </row>
    <row r="573" spans="1:16">
      <c r="A573" s="11" t="str">
        <f t="shared" si="16"/>
        <v>PIT</v>
      </c>
      <c r="B573" s="67" t="s">
        <v>458</v>
      </c>
      <c r="C573" s="11" t="str">
        <f>VLOOKUP($B573, Paste!$A$3:$H$933, 6, FALSE)</f>
        <v>LW</v>
      </c>
      <c r="D573" s="11" t="s">
        <v>941</v>
      </c>
      <c r="E573" s="11"/>
      <c r="F573" s="11" t="str">
        <f>VLOOKUP($B573, Paste!$A$3:$H$933, 8, FALSE)</f>
        <v>PIT</v>
      </c>
      <c r="G573" s="71">
        <f>VLOOKUP($B573, Paste!$A$3:$H$933, 2, FALSE)</f>
        <v>77</v>
      </c>
      <c r="H573" s="71">
        <f>VLOOKUP($B573, Paste!$A$3:$H$933, 3, FALSE)</f>
        <v>11.092365442365441</v>
      </c>
      <c r="I573" s="71">
        <f t="shared" si="17"/>
        <v>12.159825057634553</v>
      </c>
      <c r="J573" s="71">
        <f>VLOOKUP($B573, Paste!$A$3:$H$933, 4, FALSE)</f>
        <v>23.252190499999994</v>
      </c>
      <c r="K573" s="11">
        <f>VLOOKUP($B573, Paste!$AB$3:$AE$1033, 4, FALSE)</f>
        <v>92</v>
      </c>
      <c r="L573" s="11" t="str">
        <f>IF(ISERROR(VLOOKUP(B573, Paste!$N$3:$N$250, 1, FALSE)), "", VLOOKUP(B573, Paste!$N$3:$O$250, 2, FALSE))</f>
        <v/>
      </c>
      <c r="M573" s="27">
        <f>VLOOKUP($B573, Paste!$W$3:$Z$10064, IF($H$4="Cap Hit",3, IF($H$4="AAV", 4, 2)), FALSE)</f>
        <v>2.25</v>
      </c>
      <c r="N573" s="11" t="str">
        <f>IF(ISERROR(VLOOKUP(B573, Paste!$Q$3:$Q$245, 1, FALSE)), "", VLOOKUP(B573, Paste!$Q$3:$R$245, 2, FALSE))</f>
        <v/>
      </c>
      <c r="O573" s="18" t="str">
        <f>IF(VLOOKUP(B573, 'Points&amp;Potential'!$B$7:$O$1835, 14, FALSE)=0, "", VLOOKUP(B573, 'Points&amp;Potential'!$B$7:$O$1835, 14, FALSE))</f>
        <v/>
      </c>
      <c r="P573" s="7" t="str">
        <f>IF(ISERROR(VLOOKUP(B573, Paste!$T$3:$T$1045, 1, FALSE)), "", VLOOKUP(B573, Paste!$T$3:$U$1045, 2, FALSE))</f>
        <v/>
      </c>
    </row>
    <row r="574" spans="1:16">
      <c r="A574" s="11" t="str">
        <f t="shared" si="16"/>
        <v>PIT</v>
      </c>
      <c r="B574" s="67" t="s">
        <v>470</v>
      </c>
      <c r="C574" s="11" t="str">
        <f>VLOOKUP($B574, Paste!$A$3:$H$933, 6, FALSE)</f>
        <v>RW</v>
      </c>
      <c r="D574" s="11" t="s">
        <v>941</v>
      </c>
      <c r="E574" s="11"/>
      <c r="F574" s="11" t="str">
        <f>VLOOKUP($B574, Paste!$A$3:$H$933, 8, FALSE)</f>
        <v>PIT</v>
      </c>
      <c r="G574" s="71">
        <f>VLOOKUP($B574, Paste!$A$3:$H$933, 2, FALSE)</f>
        <v>55</v>
      </c>
      <c r="H574" s="71">
        <f>VLOOKUP($B574, Paste!$A$3:$H$933, 3, FALSE)</f>
        <v>12.122257473934729</v>
      </c>
      <c r="I574" s="71">
        <f t="shared" si="17"/>
        <v>9.9736144010652712</v>
      </c>
      <c r="J574" s="71">
        <f>VLOOKUP($B574, Paste!$A$3:$H$933, 4, FALSE)</f>
        <v>22.095871875</v>
      </c>
      <c r="K574" s="11">
        <f>VLOOKUP($B574, Paste!$AB$3:$AE$1033, 4, FALSE)</f>
        <v>83</v>
      </c>
      <c r="L574" s="11" t="str">
        <f>IF(ISERROR(VLOOKUP(B574, Paste!$N$3:$N$250, 1, FALSE)), "", VLOOKUP(B574, Paste!$N$3:$O$250, 2, FALSE))</f>
        <v/>
      </c>
      <c r="M574" s="27">
        <f>VLOOKUP($B574, Paste!$W$3:$Z$10064, IF($H$4="Cap Hit",3, IF($H$4="AAV", 4, 2)), FALSE)</f>
        <v>1.5</v>
      </c>
      <c r="N574" s="11" t="str">
        <f>IF(ISERROR(VLOOKUP(B574, Paste!$Q$3:$Q$245, 1, FALSE)), "", VLOOKUP(B574, Paste!$Q$3:$R$245, 2, FALSE))</f>
        <v>Y</v>
      </c>
      <c r="O574" s="18" t="str">
        <f>IF(VLOOKUP(B574, 'Points&amp;Potential'!$B$7:$O$1835, 14, FALSE)=0, "", VLOOKUP(B574, 'Points&amp;Potential'!$B$7:$O$1835, 14, FALSE))</f>
        <v/>
      </c>
      <c r="P574" s="7" t="str">
        <f>IF(ISERROR(VLOOKUP(B574, Paste!$T$3:$T$1045, 1, FALSE)), "", VLOOKUP(B574, Paste!$T$3:$U$1045, 2, FALSE))</f>
        <v/>
      </c>
    </row>
    <row r="575" spans="1:16">
      <c r="A575" s="11" t="str">
        <f t="shared" si="16"/>
        <v>PIT</v>
      </c>
      <c r="B575" s="67" t="s">
        <v>471</v>
      </c>
      <c r="C575" s="11" t="str">
        <f>VLOOKUP($B575, Paste!$A$3:$H$933, 6, FALSE)</f>
        <v>LD</v>
      </c>
      <c r="D575" s="11" t="s">
        <v>941</v>
      </c>
      <c r="E575" s="11"/>
      <c r="F575" s="11" t="str">
        <f>VLOOKUP($B575, Paste!$A$3:$H$933, 8, FALSE)</f>
        <v>PIT</v>
      </c>
      <c r="G575" s="71">
        <f>VLOOKUP($B575, Paste!$A$3:$H$933, 2, FALSE)</f>
        <v>71</v>
      </c>
      <c r="H575" s="71">
        <f>VLOOKUP($B575, Paste!$A$3:$H$933, 3, FALSE)</f>
        <v>3.3884137339839198</v>
      </c>
      <c r="I575" s="71">
        <f t="shared" si="17"/>
        <v>18.621842161849418</v>
      </c>
      <c r="J575" s="71">
        <f>VLOOKUP($B575, Paste!$A$3:$H$933, 4, FALSE)</f>
        <v>22.010255895833339</v>
      </c>
      <c r="K575" s="11">
        <f>VLOOKUP($B575, Paste!$AB$3:$AE$1033, 4, FALSE)</f>
        <v>85</v>
      </c>
      <c r="L575" s="11" t="str">
        <f>IF(ISERROR(VLOOKUP(B575, Paste!$N$3:$N$250, 1, FALSE)), "", VLOOKUP(B575, Paste!$N$3:$O$250, 2, FALSE))</f>
        <v/>
      </c>
      <c r="M575" s="27">
        <f>VLOOKUP($B575, Paste!$W$3:$Z$10064, IF($H$4="Cap Hit",3, IF($H$4="AAV", 4, 2)), FALSE)</f>
        <v>5</v>
      </c>
      <c r="N575" s="11" t="str">
        <f>IF(ISERROR(VLOOKUP(B575, Paste!$Q$3:$Q$245, 1, FALSE)), "", VLOOKUP(B575, Paste!$Q$3:$R$245, 2, FALSE))</f>
        <v>Y</v>
      </c>
      <c r="O575" s="18" t="str">
        <f>IF(VLOOKUP(B575, 'Points&amp;Potential'!$B$7:$O$1835, 14, FALSE)=0, "", VLOOKUP(B575, 'Points&amp;Potential'!$B$7:$O$1835, 14, FALSE))</f>
        <v/>
      </c>
      <c r="P575" s="7" t="str">
        <f>IF(ISERROR(VLOOKUP(B575, Paste!$T$3:$T$1045, 1, FALSE)), "", VLOOKUP(B575, Paste!$T$3:$U$1045, 2, FALSE))</f>
        <v/>
      </c>
    </row>
    <row r="576" spans="1:16">
      <c r="A576" s="11" t="str">
        <f t="shared" si="16"/>
        <v>PIT</v>
      </c>
      <c r="B576" s="67" t="s">
        <v>476</v>
      </c>
      <c r="C576" s="11" t="str">
        <f>VLOOKUP($B576, Paste!$A$3:$H$933, 6, FALSE)</f>
        <v>LW</v>
      </c>
      <c r="D576" s="11" t="s">
        <v>941</v>
      </c>
      <c r="E576" s="11"/>
      <c r="F576" s="11" t="str">
        <f>VLOOKUP($B576, Paste!$A$3:$H$933, 8, FALSE)</f>
        <v>PIT</v>
      </c>
      <c r="G576" s="71">
        <f>VLOOKUP($B576, Paste!$A$3:$H$933, 2, FALSE)</f>
        <v>76</v>
      </c>
      <c r="H576" s="71">
        <f>VLOOKUP($B576, Paste!$A$3:$H$933, 3, FALSE)</f>
        <v>5.7213540029115322</v>
      </c>
      <c r="I576" s="71">
        <f t="shared" si="17"/>
        <v>15.54756266375513</v>
      </c>
      <c r="J576" s="71">
        <f>VLOOKUP($B576, Paste!$A$3:$H$933, 4, FALSE)</f>
        <v>21.268916666666662</v>
      </c>
      <c r="K576" s="11">
        <f>VLOOKUP($B576, Paste!$AB$3:$AE$1033, 4, FALSE)</f>
        <v>61</v>
      </c>
      <c r="L576" s="11" t="str">
        <f>IF(ISERROR(VLOOKUP(B576, Paste!$N$3:$N$250, 1, FALSE)), "", VLOOKUP(B576, Paste!$N$3:$O$250, 2, FALSE))</f>
        <v/>
      </c>
      <c r="M576" s="27">
        <f>VLOOKUP($B576, Paste!$W$3:$Z$10064, IF($H$4="Cap Hit",3, IF($H$4="AAV", 4, 2)), FALSE)</f>
        <v>1.3</v>
      </c>
      <c r="N576" s="11" t="str">
        <f>IF(ISERROR(VLOOKUP(B576, Paste!$Q$3:$Q$245, 1, FALSE)), "", VLOOKUP(B576, Paste!$Q$3:$R$245, 2, FALSE))</f>
        <v/>
      </c>
      <c r="O576" s="18" t="str">
        <f>IF(VLOOKUP(B576, 'Points&amp;Potential'!$B$7:$O$1835, 14, FALSE)=0, "", VLOOKUP(B576, 'Points&amp;Potential'!$B$7:$O$1835, 14, FALSE))</f>
        <v/>
      </c>
      <c r="P576" s="7" t="str">
        <f>IF(ISERROR(VLOOKUP(B576, Paste!$T$3:$T$1045, 1, FALSE)), "", VLOOKUP(B576, Paste!$T$3:$U$1045, 2, FALSE))</f>
        <v/>
      </c>
    </row>
    <row r="577" spans="1:16">
      <c r="A577" s="11" t="str">
        <f t="shared" si="16"/>
        <v>PIT</v>
      </c>
      <c r="B577" s="67" t="s">
        <v>488</v>
      </c>
      <c r="C577" s="11" t="str">
        <f>VLOOKUP($B577, Paste!$A$3:$H$933, 6, FALSE)</f>
        <v>C</v>
      </c>
      <c r="D577" s="11" t="s">
        <v>941</v>
      </c>
      <c r="E577" s="11"/>
      <c r="F577" s="11" t="str">
        <f>VLOOKUP($B577, Paste!$A$3:$H$933, 8, FALSE)</f>
        <v>PIT</v>
      </c>
      <c r="G577" s="71">
        <f>VLOOKUP($B577, Paste!$A$3:$H$933, 2, FALSE)</f>
        <v>60.666666666666664</v>
      </c>
      <c r="H577" s="71">
        <f>VLOOKUP($B577, Paste!$A$3:$H$933, 3, FALSE)</f>
        <v>8.5471130803557678</v>
      </c>
      <c r="I577" s="71">
        <f t="shared" si="17"/>
        <v>12.0859804613109</v>
      </c>
      <c r="J577" s="71">
        <f>VLOOKUP($B577, Paste!$A$3:$H$933, 4, FALSE)</f>
        <v>20.633093541666668</v>
      </c>
      <c r="K577" s="11">
        <f>VLOOKUP($B577, Paste!$AB$3:$AE$1033, 4, FALSE)</f>
        <v>55</v>
      </c>
      <c r="L577" s="11" t="str">
        <f>IF(ISERROR(VLOOKUP(B577, Paste!$N$3:$N$250, 1, FALSE)), "", VLOOKUP(B577, Paste!$N$3:$O$250, 2, FALSE))</f>
        <v/>
      </c>
      <c r="M577" s="27">
        <f>VLOOKUP($B577, Paste!$W$3:$Z$10064, IF($H$4="Cap Hit",3, IF($H$4="AAV", 4, 2)), FALSE)</f>
        <v>2.25</v>
      </c>
      <c r="N577" s="11" t="str">
        <f>IF(ISERROR(VLOOKUP(B577, Paste!$Q$3:$Q$245, 1, FALSE)), "", VLOOKUP(B577, Paste!$Q$3:$R$245, 2, FALSE))</f>
        <v>Y</v>
      </c>
      <c r="O577" s="18" t="str">
        <f>IF(VLOOKUP(B577, 'Points&amp;Potential'!$B$7:$O$1835, 14, FALSE)=0, "", VLOOKUP(B577, 'Points&amp;Potential'!$B$7:$O$1835, 14, FALSE))</f>
        <v/>
      </c>
      <c r="P577" s="7" t="str">
        <f>IF(ISERROR(VLOOKUP(B577, Paste!$T$3:$T$1045, 1, FALSE)), "", VLOOKUP(B577, Paste!$T$3:$U$1045, 2, FALSE))</f>
        <v/>
      </c>
    </row>
    <row r="578" spans="1:16">
      <c r="A578" s="11" t="str">
        <f t="shared" si="16"/>
        <v>PIT</v>
      </c>
      <c r="B578" s="67" t="s">
        <v>515</v>
      </c>
      <c r="C578" s="11" t="str">
        <f>VLOOKUP($B578, Paste!$A$3:$H$933, 6, FALSE)</f>
        <v>LW</v>
      </c>
      <c r="D578" s="11" t="s">
        <v>942</v>
      </c>
      <c r="E578" s="11"/>
      <c r="F578" s="11" t="str">
        <f>VLOOKUP($B578, Paste!$A$3:$H$933, 8, FALSE)</f>
        <v>PIT</v>
      </c>
      <c r="G578" s="71">
        <f>VLOOKUP($B578, Paste!$A$3:$H$933, 2, FALSE)</f>
        <v>45</v>
      </c>
      <c r="H578" s="71">
        <f>VLOOKUP($B578, Paste!$A$3:$H$933, 3, FALSE)</f>
        <v>3.7281850961538465</v>
      </c>
      <c r="I578" s="71">
        <f t="shared" si="17"/>
        <v>15.273264903846147</v>
      </c>
      <c r="J578" s="71">
        <f>VLOOKUP($B578, Paste!$A$3:$H$933, 4, FALSE)</f>
        <v>19.001449999999995</v>
      </c>
      <c r="K578" s="11">
        <f>VLOOKUP($B578, Paste!$AB$3:$AE$1033, 4, FALSE)</f>
        <v>50</v>
      </c>
      <c r="L578" s="11" t="str">
        <f>IF(ISERROR(VLOOKUP(B578, Paste!$N$3:$N$250, 1, FALSE)), "", VLOOKUP(B578, Paste!$N$3:$O$250, 2, FALSE))</f>
        <v/>
      </c>
      <c r="M578" s="27" t="e">
        <f>VLOOKUP($B578, Paste!$W$3:$Z$10064, IF($H$4="Cap Hit",3, IF($H$4="AAV", 4, 2)), FALSE)</f>
        <v>#N/A</v>
      </c>
      <c r="N578" s="11" t="str">
        <f>IF(ISERROR(VLOOKUP(B578, Paste!$Q$3:$Q$245, 1, FALSE)), "", VLOOKUP(B578, Paste!$Q$3:$R$245, 2, FALSE))</f>
        <v/>
      </c>
      <c r="O578" s="18" t="str">
        <f>IF(VLOOKUP(B578, 'Points&amp;Potential'!$B$7:$O$1835, 14, FALSE)=0, "", VLOOKUP(B578, 'Points&amp;Potential'!$B$7:$O$1835, 14, FALSE))</f>
        <v/>
      </c>
      <c r="P578" s="7" t="str">
        <f>IF(ISERROR(VLOOKUP(B578, Paste!$T$3:$T$1045, 1, FALSE)), "", VLOOKUP(B578, Paste!$T$3:$U$1045, 2, FALSE))</f>
        <v/>
      </c>
    </row>
    <row r="579" spans="1:16">
      <c r="A579" s="11" t="str">
        <f t="shared" si="16"/>
        <v>PIT</v>
      </c>
      <c r="B579" s="67" t="s">
        <v>519</v>
      </c>
      <c r="C579" s="11" t="str">
        <f>VLOOKUP($B579, Paste!$A$3:$H$933, 6, FALSE)</f>
        <v>LW</v>
      </c>
      <c r="D579" s="11" t="s">
        <v>941</v>
      </c>
      <c r="E579" s="11"/>
      <c r="F579" s="11" t="str">
        <f>VLOOKUP($B579, Paste!$A$3:$H$933, 8, FALSE)</f>
        <v>PIT</v>
      </c>
      <c r="G579" s="71">
        <f>VLOOKUP($B579, Paste!$A$3:$H$933, 2, FALSE)</f>
        <v>68</v>
      </c>
      <c r="H579" s="71">
        <f>VLOOKUP($B579, Paste!$A$3:$H$933, 3, FALSE)</f>
        <v>8.609063609063611</v>
      </c>
      <c r="I579" s="71">
        <f t="shared" si="17"/>
        <v>10.186306390936391</v>
      </c>
      <c r="J579" s="71">
        <f>VLOOKUP($B579, Paste!$A$3:$H$933, 4, FALSE)</f>
        <v>18.795370000000002</v>
      </c>
      <c r="K579" s="11">
        <f>VLOOKUP($B579, Paste!$AB$3:$AE$1033, 4, FALSE)</f>
        <v>109</v>
      </c>
      <c r="L579" s="11" t="str">
        <f>IF(ISERROR(VLOOKUP(B579, Paste!$N$3:$N$250, 1, FALSE)), "", VLOOKUP(B579, Paste!$N$3:$O$250, 2, FALSE))</f>
        <v/>
      </c>
      <c r="M579" s="27">
        <f>VLOOKUP($B579, Paste!$W$3:$Z$10064, IF($H$4="Cap Hit",3, IF($H$4="AAV", 4, 2)), FALSE)</f>
        <v>0.95</v>
      </c>
      <c r="N579" s="11" t="str">
        <f>IF(ISERROR(VLOOKUP(B579, Paste!$Q$3:$Q$245, 1, FALSE)), "", VLOOKUP(B579, Paste!$Q$3:$R$245, 2, FALSE))</f>
        <v/>
      </c>
      <c r="O579" s="18" t="str">
        <f>IF(VLOOKUP(B579, 'Points&amp;Potential'!$B$7:$O$1835, 14, FALSE)=0, "", VLOOKUP(B579, 'Points&amp;Potential'!$B$7:$O$1835, 14, FALSE))</f>
        <v/>
      </c>
      <c r="P579" s="7" t="str">
        <f>IF(ISERROR(VLOOKUP(B579, Paste!$T$3:$T$1045, 1, FALSE)), "", VLOOKUP(B579, Paste!$T$3:$U$1045, 2, FALSE))</f>
        <v/>
      </c>
    </row>
    <row r="580" spans="1:16">
      <c r="A580" s="11" t="str">
        <f t="shared" si="16"/>
        <v>PIT</v>
      </c>
      <c r="B580" s="67" t="s">
        <v>533</v>
      </c>
      <c r="C580" s="11" t="str">
        <f>VLOOKUP($B580, Paste!$A$3:$H$933, 6, FALSE)</f>
        <v>RD</v>
      </c>
      <c r="D580" s="11" t="s">
        <v>941</v>
      </c>
      <c r="E580" s="11"/>
      <c r="F580" s="11" t="str">
        <f>VLOOKUP($B580, Paste!$A$3:$H$933, 8, FALSE)</f>
        <v>PIT</v>
      </c>
      <c r="G580" s="71">
        <f>VLOOKUP($B580, Paste!$A$3:$H$933, 2, FALSE)</f>
        <v>76</v>
      </c>
      <c r="H580" s="71">
        <f>VLOOKUP($B580, Paste!$A$3:$H$933, 3, FALSE)</f>
        <v>3.3453397435897432</v>
      </c>
      <c r="I580" s="71">
        <f t="shared" si="17"/>
        <v>14.364230923076924</v>
      </c>
      <c r="J580" s="71">
        <f>VLOOKUP($B580, Paste!$A$3:$H$933, 4, FALSE)</f>
        <v>17.709570666666668</v>
      </c>
      <c r="K580" s="11">
        <f>VLOOKUP($B580, Paste!$AB$3:$AE$1033, 4, FALSE)</f>
        <v>68</v>
      </c>
      <c r="L580" s="11" t="str">
        <f>IF(ISERROR(VLOOKUP(B580, Paste!$N$3:$N$250, 1, FALSE)), "", VLOOKUP(B580, Paste!$N$3:$O$250, 2, FALSE))</f>
        <v/>
      </c>
      <c r="M580" s="27">
        <f>VLOOKUP($B580, Paste!$W$3:$Z$10064, IF($H$4="Cap Hit",3, IF($H$4="AAV", 4, 2)), FALSE)</f>
        <v>3.25</v>
      </c>
      <c r="N580" s="11" t="str">
        <f>IF(ISERROR(VLOOKUP(B580, Paste!$Q$3:$Q$245, 1, FALSE)), "", VLOOKUP(B580, Paste!$Q$3:$R$245, 2, FALSE))</f>
        <v/>
      </c>
      <c r="O580" s="18" t="str">
        <f>IF(VLOOKUP(B580, 'Points&amp;Potential'!$B$7:$O$1835, 14, FALSE)=0, "", VLOOKUP(B580, 'Points&amp;Potential'!$B$7:$O$1835, 14, FALSE))</f>
        <v/>
      </c>
      <c r="P580" s="7" t="str">
        <f>IF(ISERROR(VLOOKUP(B580, Paste!$T$3:$T$1045, 1, FALSE)), "", VLOOKUP(B580, Paste!$T$3:$U$1045, 2, FALSE))</f>
        <v/>
      </c>
    </row>
    <row r="581" spans="1:16">
      <c r="A581" s="11" t="str">
        <f t="shared" si="16"/>
        <v>PIT</v>
      </c>
      <c r="B581" s="67" t="s">
        <v>626</v>
      </c>
      <c r="C581" s="11" t="str">
        <f>VLOOKUP($B581, Paste!$A$3:$H$933, 6, FALSE)</f>
        <v>RD</v>
      </c>
      <c r="D581" s="11" t="s">
        <v>941</v>
      </c>
      <c r="E581" s="11"/>
      <c r="F581" s="11" t="str">
        <f>VLOOKUP($B581, Paste!$A$3:$H$933, 8, FALSE)</f>
        <v>PIT</v>
      </c>
      <c r="G581" s="71">
        <f>VLOOKUP($B581, Paste!$A$3:$H$933, 2, FALSE)</f>
        <v>75.333333333333329</v>
      </c>
      <c r="H581" s="71">
        <f>VLOOKUP($B581, Paste!$A$3:$H$933, 3, FALSE)</f>
        <v>1.6761264477458879</v>
      </c>
      <c r="I581" s="71">
        <f t="shared" si="17"/>
        <v>11.551753368920782</v>
      </c>
      <c r="J581" s="71">
        <f>VLOOKUP($B581, Paste!$A$3:$H$933, 4, FALSE)</f>
        <v>13.22787981666667</v>
      </c>
      <c r="K581" s="11">
        <f>VLOOKUP($B581, Paste!$AB$3:$AE$1033, 4, FALSE)</f>
        <v>53</v>
      </c>
      <c r="L581" s="11" t="str">
        <f>IF(ISERROR(VLOOKUP(B581, Paste!$N$3:$N$250, 1, FALSE)), "", VLOOKUP(B581, Paste!$N$3:$O$250, 2, FALSE))</f>
        <v/>
      </c>
      <c r="M581" s="27">
        <f>VLOOKUP($B581, Paste!$W$3:$Z$10064, IF($H$4="Cap Hit",3, IF($H$4="AAV", 4, 2)), FALSE)</f>
        <v>4</v>
      </c>
      <c r="N581" s="11" t="str">
        <f>IF(ISERROR(VLOOKUP(B581, Paste!$Q$3:$Q$245, 1, FALSE)), "", VLOOKUP(B581, Paste!$Q$3:$R$245, 2, FALSE))</f>
        <v>Y</v>
      </c>
      <c r="O581" s="18" t="str">
        <f>IF(VLOOKUP(B581, 'Points&amp;Potential'!$B$7:$O$1835, 14, FALSE)=0, "", VLOOKUP(B581, 'Points&amp;Potential'!$B$7:$O$1835, 14, FALSE))</f>
        <v/>
      </c>
      <c r="P581" s="7" t="str">
        <f>IF(ISERROR(VLOOKUP(B581, Paste!$T$3:$T$1045, 1, FALSE)), "", VLOOKUP(B581, Paste!$T$3:$U$1045, 2, FALSE))</f>
        <v/>
      </c>
    </row>
    <row r="582" spans="1:16">
      <c r="A582" s="11" t="str">
        <f t="shared" si="16"/>
        <v>PIT</v>
      </c>
      <c r="B582" s="67" t="s">
        <v>629</v>
      </c>
      <c r="C582" s="11" t="str">
        <f>VLOOKUP($B582, Paste!$A$3:$H$933, 6, FALSE)</f>
        <v>RD</v>
      </c>
      <c r="D582" s="11" t="s">
        <v>941</v>
      </c>
      <c r="E582" s="11"/>
      <c r="F582" s="11" t="str">
        <f>VLOOKUP($B582, Paste!$A$3:$H$933, 8, FALSE)</f>
        <v>PIT</v>
      </c>
      <c r="G582" s="71">
        <f>VLOOKUP($B582, Paste!$A$3:$H$933, 2, FALSE)</f>
        <v>47</v>
      </c>
      <c r="H582" s="71">
        <f>VLOOKUP($B582, Paste!$A$3:$H$933, 3, FALSE)</f>
        <v>4.55987037037037</v>
      </c>
      <c r="I582" s="71">
        <f t="shared" si="17"/>
        <v>8.6138379629629647</v>
      </c>
      <c r="J582" s="71">
        <f>VLOOKUP($B582, Paste!$A$3:$H$933, 4, FALSE)</f>
        <v>13.173708333333334</v>
      </c>
      <c r="K582" s="11">
        <f>VLOOKUP($B582, Paste!$AB$3:$AE$1033, 4, FALSE)</f>
        <v>56</v>
      </c>
      <c r="L582" s="11" t="str">
        <f>IF(ISERROR(VLOOKUP(B582, Paste!$N$3:$N$250, 1, FALSE)), "", VLOOKUP(B582, Paste!$N$3:$O$250, 2, FALSE))</f>
        <v/>
      </c>
      <c r="M582" s="27">
        <f>VLOOKUP($B582, Paste!$W$3:$Z$10064, IF($H$4="Cap Hit",3, IF($H$4="AAV", 4, 2)), FALSE)</f>
        <v>0.84583299999999995</v>
      </c>
      <c r="N582" s="11" t="str">
        <f>IF(ISERROR(VLOOKUP(B582, Paste!$Q$3:$Q$245, 1, FALSE)), "", VLOOKUP(B582, Paste!$Q$3:$R$245, 2, FALSE))</f>
        <v/>
      </c>
      <c r="O582" s="18" t="str">
        <f>IF(VLOOKUP(B582, 'Points&amp;Potential'!$B$7:$O$1835, 14, FALSE)=0, "", VLOOKUP(B582, 'Points&amp;Potential'!$B$7:$O$1835, 14, FALSE))</f>
        <v/>
      </c>
      <c r="P582" s="7" t="str">
        <f>IF(ISERROR(VLOOKUP(B582, Paste!$T$3:$T$1045, 1, FALSE)), "", VLOOKUP(B582, Paste!$T$3:$U$1045, 2, FALSE))</f>
        <v>Y</v>
      </c>
    </row>
    <row r="583" spans="1:16">
      <c r="A583" s="11" t="str">
        <f t="shared" ref="A583:A646" si="18">F583</f>
        <v>PIT</v>
      </c>
      <c r="B583" s="67" t="s">
        <v>635</v>
      </c>
      <c r="C583" s="11" t="str">
        <f>VLOOKUP($B583, Paste!$A$3:$H$933, 6, FALSE)</f>
        <v>LD</v>
      </c>
      <c r="D583" s="11" t="s">
        <v>941</v>
      </c>
      <c r="E583" s="11"/>
      <c r="F583" s="11" t="str">
        <f>VLOOKUP($B583, Paste!$A$3:$H$933, 8, FALSE)</f>
        <v>PIT</v>
      </c>
      <c r="G583" s="71">
        <f>VLOOKUP($B583, Paste!$A$3:$H$933, 2, FALSE)</f>
        <v>60</v>
      </c>
      <c r="H583" s="71">
        <f>VLOOKUP($B583, Paste!$A$3:$H$933, 3, FALSE)</f>
        <v>3.4860869565217398</v>
      </c>
      <c r="I583" s="71">
        <f t="shared" ref="I583:I646" si="19">J583-H583</f>
        <v>9.4179405434782613</v>
      </c>
      <c r="J583" s="71">
        <f>VLOOKUP($B583, Paste!$A$3:$H$933, 4, FALSE)</f>
        <v>12.904027500000002</v>
      </c>
      <c r="K583" s="11">
        <f>VLOOKUP($B583, Paste!$AB$3:$AE$1033, 4, FALSE)</f>
        <v>54</v>
      </c>
      <c r="L583" s="11" t="str">
        <f>IF(ISERROR(VLOOKUP(B583, Paste!$N$3:$N$250, 1, FALSE)), "", VLOOKUP(B583, Paste!$N$3:$O$250, 2, FALSE))</f>
        <v/>
      </c>
      <c r="M583" s="27">
        <f>VLOOKUP($B583, Paste!$W$3:$Z$10064, IF($H$4="Cap Hit",3, IF($H$4="AAV", 4, 2)), FALSE)</f>
        <v>0.85</v>
      </c>
      <c r="N583" s="11" t="str">
        <f>IF(ISERROR(VLOOKUP(B583, Paste!$Q$3:$Q$245, 1, FALSE)), "", VLOOKUP(B583, Paste!$Q$3:$R$245, 2, FALSE))</f>
        <v/>
      </c>
      <c r="O583" s="18" t="str">
        <f>IF(VLOOKUP(B583, 'Points&amp;Potential'!$B$7:$O$1835, 14, FALSE)=0, "", VLOOKUP(B583, 'Points&amp;Potential'!$B$7:$O$1835, 14, FALSE))</f>
        <v/>
      </c>
      <c r="P583" s="7" t="str">
        <f>IF(ISERROR(VLOOKUP(B583, Paste!$T$3:$T$1045, 1, FALSE)), "", VLOOKUP(B583, Paste!$T$3:$U$1045, 2, FALSE))</f>
        <v/>
      </c>
    </row>
    <row r="584" spans="1:16">
      <c r="A584" s="11" t="str">
        <f t="shared" si="18"/>
        <v>PIT</v>
      </c>
      <c r="B584" s="67" t="s">
        <v>687</v>
      </c>
      <c r="C584" s="11" t="str">
        <f>VLOOKUP($B584, Paste!$A$3:$H$933, 6, FALSE)</f>
        <v>C</v>
      </c>
      <c r="D584" s="11" t="s">
        <v>941</v>
      </c>
      <c r="E584" s="11"/>
      <c r="F584" s="11" t="str">
        <f>VLOOKUP($B584, Paste!$A$3:$H$933, 8, FALSE)</f>
        <v>PIT</v>
      </c>
      <c r="G584" s="71">
        <f>VLOOKUP($B584, Paste!$A$3:$H$933, 2, FALSE)</f>
        <v>35</v>
      </c>
      <c r="H584" s="71">
        <f>VLOOKUP($B584, Paste!$A$3:$H$933, 3, FALSE)</f>
        <v>3.6759627039627047</v>
      </c>
      <c r="I584" s="71">
        <f t="shared" si="19"/>
        <v>6.691110212703963</v>
      </c>
      <c r="J584" s="71">
        <f>VLOOKUP($B584, Paste!$A$3:$H$933, 4, FALSE)</f>
        <v>10.367072916666668</v>
      </c>
      <c r="K584" s="11">
        <f>VLOOKUP($B584, Paste!$AB$3:$AE$1033, 4, FALSE)</f>
        <v>56</v>
      </c>
      <c r="L584" s="11" t="str">
        <f>IF(ISERROR(VLOOKUP(B584, Paste!$N$3:$N$250, 1, FALSE)), "", VLOOKUP(B584, Paste!$N$3:$O$250, 2, FALSE))</f>
        <v/>
      </c>
      <c r="M584" s="27">
        <f>VLOOKUP($B584, Paste!$W$3:$Z$10064, IF($H$4="Cap Hit",3, IF($H$4="AAV", 4, 2)), FALSE)</f>
        <v>0.77500000000000002</v>
      </c>
      <c r="N584" s="11"/>
      <c r="O584" s="18" t="str">
        <f>IF(VLOOKUP(B584, 'Points&amp;Potential'!$B$7:$O$1835, 14, FALSE)=0, "", VLOOKUP(B584, 'Points&amp;Potential'!$B$7:$O$1835, 14, FALSE))</f>
        <v/>
      </c>
      <c r="P584" s="7" t="str">
        <f>IF(ISERROR(VLOOKUP(B584, Paste!$T$3:$T$1045, 1, FALSE)), "", VLOOKUP(B584, Paste!$T$3:$U$1045, 2, FALSE))</f>
        <v/>
      </c>
    </row>
    <row r="585" spans="1:16">
      <c r="A585" s="11" t="str">
        <f t="shared" si="18"/>
        <v>PIT</v>
      </c>
      <c r="B585" s="67" t="s">
        <v>698</v>
      </c>
      <c r="C585" s="11" t="str">
        <f>VLOOKUP($B585, Paste!$A$3:$H$933, 6, FALSE)</f>
        <v>LD</v>
      </c>
      <c r="D585" s="11" t="s">
        <v>941</v>
      </c>
      <c r="E585" s="11"/>
      <c r="F585" s="11" t="str">
        <f>VLOOKUP($B585, Paste!$A$3:$H$933, 8, FALSE)</f>
        <v>PIT</v>
      </c>
      <c r="G585" s="71">
        <f>VLOOKUP($B585, Paste!$A$3:$H$933, 2, FALSE)</f>
        <v>57</v>
      </c>
      <c r="H585" s="71">
        <f>VLOOKUP($B585, Paste!$A$3:$H$933, 3, FALSE)</f>
        <v>2.3497763347763354</v>
      </c>
      <c r="I585" s="71">
        <f t="shared" si="19"/>
        <v>7.6187731652236668</v>
      </c>
      <c r="J585" s="71">
        <f>VLOOKUP($B585, Paste!$A$3:$H$933, 4, FALSE)</f>
        <v>9.9685495000000017</v>
      </c>
      <c r="K585" s="11">
        <f>VLOOKUP($B585, Paste!$AB$3:$AE$1033, 4, FALSE)</f>
        <v>46</v>
      </c>
      <c r="L585" s="11" t="str">
        <f>IF(ISERROR(VLOOKUP(B585, Paste!$N$3:$N$250, 1, FALSE)), "", VLOOKUP(B585, Paste!$N$3:$O$250, 2, FALSE))</f>
        <v/>
      </c>
      <c r="M585" s="27">
        <f>VLOOKUP($B585, Paste!$W$3:$Z$10064, IF($H$4="Cap Hit",3, IF($H$4="AAV", 4, 2)), FALSE)</f>
        <v>1.5</v>
      </c>
      <c r="N585" s="11" t="str">
        <f>IF(ISERROR(VLOOKUP(B585, Paste!$Q$3:$Q$245, 1, FALSE)), "", VLOOKUP(B585, Paste!$Q$3:$R$245, 2, FALSE))</f>
        <v/>
      </c>
      <c r="O585" s="18" t="str">
        <f>IF(VLOOKUP(B585, 'Points&amp;Potential'!$B$7:$O$1835, 14, FALSE)=0, "", VLOOKUP(B585, 'Points&amp;Potential'!$B$7:$O$1835, 14, FALSE))</f>
        <v/>
      </c>
      <c r="P585" s="7" t="str">
        <f>IF(ISERROR(VLOOKUP(B585, Paste!$T$3:$T$1045, 1, FALSE)), "", VLOOKUP(B585, Paste!$T$3:$U$1045, 2, FALSE))</f>
        <v/>
      </c>
    </row>
    <row r="586" spans="1:16">
      <c r="A586" s="11" t="str">
        <f t="shared" si="18"/>
        <v>PIT</v>
      </c>
      <c r="B586" s="67" t="s">
        <v>796</v>
      </c>
      <c r="C586" s="11" t="str">
        <f>VLOOKUP($B586, Paste!$A$3:$H$933, 6, FALSE)</f>
        <v>LD</v>
      </c>
      <c r="D586" s="11" t="s">
        <v>941</v>
      </c>
      <c r="E586" s="11"/>
      <c r="F586" s="11" t="str">
        <f>VLOOKUP($B586, Paste!$A$3:$H$933, 8, FALSE)</f>
        <v>PIT</v>
      </c>
      <c r="G586" s="71">
        <f>VLOOKUP($B586, Paste!$A$3:$H$933, 2, FALSE)</f>
        <v>26</v>
      </c>
      <c r="H586" s="71">
        <f>VLOOKUP($B586, Paste!$A$3:$H$933, 3, FALSE)</f>
        <v>2.6</v>
      </c>
      <c r="I586" s="71">
        <f t="shared" si="19"/>
        <v>2.1190000000000002</v>
      </c>
      <c r="J586" s="71">
        <f>VLOOKUP($B586, Paste!$A$3:$H$933, 4, FALSE)</f>
        <v>4.7190000000000003</v>
      </c>
      <c r="K586" s="11">
        <f>VLOOKUP($B586, Paste!$AB$3:$AE$1033, 4, FALSE)</f>
        <v>26</v>
      </c>
      <c r="L586" s="11" t="str">
        <f>IF(ISERROR(VLOOKUP(B586, Paste!$N$3:$N$250, 1, FALSE)), "", VLOOKUP(B586, Paste!$N$3:$O$250, 2, FALSE))</f>
        <v/>
      </c>
      <c r="M586" s="27">
        <f>VLOOKUP($B586, Paste!$W$3:$Z$10064, IF($H$4="Cap Hit",3, IF($H$4="AAV", 4, 2)), FALSE)</f>
        <v>0.88666699999999998</v>
      </c>
      <c r="N586" s="11" t="str">
        <f>IF(ISERROR(VLOOKUP(B586, Paste!$Q$3:$Q$245, 1, FALSE)), "", VLOOKUP(B586, Paste!$Q$3:$R$245, 2, FALSE))</f>
        <v/>
      </c>
      <c r="O586" s="18" t="str">
        <f>IF(VLOOKUP(B586, 'Points&amp;Potential'!$B$7:$O$1835, 14, FALSE)=0, "", VLOOKUP(B586, 'Points&amp;Potential'!$B$7:$O$1835, 14, FALSE))</f>
        <v/>
      </c>
      <c r="P586" s="7" t="str">
        <f>IF(ISERROR(VLOOKUP(B586, Paste!$T$3:$T$1045, 1, FALSE)), "", VLOOKUP(B586, Paste!$T$3:$U$1045, 2, FALSE))</f>
        <v>Y</v>
      </c>
    </row>
    <row r="587" spans="1:16">
      <c r="A587" s="11" t="str">
        <f t="shared" si="18"/>
        <v>PIT</v>
      </c>
      <c r="B587" s="67" t="s">
        <v>804</v>
      </c>
      <c r="C587" s="11" t="str">
        <f>VLOOKUP($B587, Paste!$A$3:$H$933, 6, FALSE)</f>
        <v>LD</v>
      </c>
      <c r="D587" s="11" t="s">
        <v>941</v>
      </c>
      <c r="E587" s="11"/>
      <c r="F587" s="11" t="str">
        <f>VLOOKUP($B587, Paste!$A$3:$H$933, 8, FALSE)</f>
        <v>PIT</v>
      </c>
      <c r="G587" s="71">
        <f>VLOOKUP($B587, Paste!$A$3:$H$933, 2, FALSE)</f>
        <v>53</v>
      </c>
      <c r="H587" s="71">
        <f>VLOOKUP($B587, Paste!$A$3:$H$933, 3, FALSE)</f>
        <v>1.7322152815446408</v>
      </c>
      <c r="I587" s="71">
        <f t="shared" si="19"/>
        <v>2.6385357184553584</v>
      </c>
      <c r="J587" s="71">
        <f>VLOOKUP($B587, Paste!$A$3:$H$933, 4, FALSE)</f>
        <v>4.3707509999999994</v>
      </c>
      <c r="K587" s="11">
        <f>VLOOKUP($B587, Paste!$AB$3:$AE$1033, 4, FALSE)</f>
        <v>48</v>
      </c>
      <c r="L587" s="11" t="str">
        <f>IF(ISERROR(VLOOKUP(B587, Paste!$N$3:$N$250, 1, FALSE)), "", VLOOKUP(B587, Paste!$N$3:$O$250, 2, FALSE))</f>
        <v/>
      </c>
      <c r="M587" s="27">
        <f>VLOOKUP($B587, Paste!$W$3:$Z$10064, IF($H$4="Cap Hit",3, IF($H$4="AAV", 4, 2)), FALSE)</f>
        <v>4.5</v>
      </c>
      <c r="N587" s="11" t="str">
        <f>IF(ISERROR(VLOOKUP(B587, Paste!$Q$3:$Q$245, 1, FALSE)), "", VLOOKUP(B587, Paste!$Q$3:$R$245, 2, FALSE))</f>
        <v/>
      </c>
      <c r="O587" s="18" t="str">
        <f>IF(VLOOKUP(B587, 'Points&amp;Potential'!$B$7:$O$1835, 14, FALSE)=0, "", VLOOKUP(B587, 'Points&amp;Potential'!$B$7:$O$1835, 14, FALSE))</f>
        <v/>
      </c>
      <c r="P587" s="7" t="str">
        <f>IF(ISERROR(VLOOKUP(B587, Paste!$T$3:$T$1045, 1, FALSE)), "", VLOOKUP(B587, Paste!$T$3:$U$1045, 2, FALSE))</f>
        <v/>
      </c>
    </row>
    <row r="588" spans="1:16">
      <c r="A588" s="11" t="str">
        <f t="shared" si="18"/>
        <v>PIT</v>
      </c>
      <c r="B588" s="67" t="s">
        <v>862</v>
      </c>
      <c r="C588" s="11" t="str">
        <f>VLOOKUP($B588, Paste!$A$3:$H$933, 6, FALSE)</f>
        <v>LD</v>
      </c>
      <c r="D588" s="11" t="s">
        <v>941</v>
      </c>
      <c r="E588" s="11"/>
      <c r="F588" s="11" t="str">
        <f>VLOOKUP($B588, Paste!$A$3:$H$933, 8, FALSE)</f>
        <v>PIT</v>
      </c>
      <c r="G588" s="71">
        <f>VLOOKUP($B588, Paste!$A$3:$H$933, 2, FALSE)</f>
        <v>14.666666666666666</v>
      </c>
      <c r="H588" s="71">
        <f>VLOOKUP($B588, Paste!$A$3:$H$933, 3, FALSE)</f>
        <v>0.27964444444444442</v>
      </c>
      <c r="I588" s="71">
        <f t="shared" si="19"/>
        <v>1.7945074074074074</v>
      </c>
      <c r="J588" s="71">
        <f>VLOOKUP($B588, Paste!$A$3:$H$933, 4, FALSE)</f>
        <v>2.0741518518518518</v>
      </c>
      <c r="K588" s="11">
        <f>VLOOKUP($B588, Paste!$AB$3:$AE$1033, 4, FALSE)</f>
        <v>12</v>
      </c>
      <c r="L588" s="11" t="str">
        <f>IF(ISERROR(VLOOKUP(B588, Paste!$N$3:$N$250, 1, FALSE)), "", VLOOKUP(B588, Paste!$N$3:$O$250, 2, FALSE))</f>
        <v/>
      </c>
      <c r="M588" s="27">
        <f>VLOOKUP($B588, Paste!$W$3:$Z$10064, IF($H$4="Cap Hit",3, IF($H$4="AAV", 4, 2)), FALSE)</f>
        <v>0.9</v>
      </c>
      <c r="N588" s="11" t="str">
        <f>IF(ISERROR(VLOOKUP(B588, Paste!$Q$3:$Q$245, 1, FALSE)), "", VLOOKUP(B588, Paste!$Q$3:$R$245, 2, FALSE))</f>
        <v/>
      </c>
      <c r="O588" s="18" t="str">
        <f>IF(VLOOKUP(B588, 'Points&amp;Potential'!$B$7:$O$1835, 14, FALSE)=0, "", VLOOKUP(B588, 'Points&amp;Potential'!$B$7:$O$1835, 14, FALSE))</f>
        <v/>
      </c>
      <c r="P588" s="7" t="str">
        <f>IF(ISERROR(VLOOKUP(B588, Paste!$T$3:$T$1045, 1, FALSE)), "", VLOOKUP(B588, Paste!$T$3:$U$1045, 2, FALSE))</f>
        <v/>
      </c>
    </row>
    <row r="589" spans="1:16">
      <c r="A589" s="11" t="str">
        <f t="shared" si="18"/>
        <v>PIT</v>
      </c>
      <c r="B589" s="67" t="s">
        <v>881</v>
      </c>
      <c r="C589" s="11" t="str">
        <f>VLOOKUP($B589, Paste!$A$3:$H$933, 6, FALSE)</f>
        <v>C</v>
      </c>
      <c r="D589" s="11" t="s">
        <v>941</v>
      </c>
      <c r="E589" s="11"/>
      <c r="F589" s="11" t="str">
        <f>VLOOKUP($B589, Paste!$A$3:$H$933, 8, FALSE)</f>
        <v>PIT</v>
      </c>
      <c r="G589" s="71">
        <f>VLOOKUP($B589, Paste!$A$3:$H$933, 2, FALSE)</f>
        <v>6</v>
      </c>
      <c r="H589" s="71">
        <f>VLOOKUP($B589, Paste!$A$3:$H$933, 3, FALSE)</f>
        <v>0.56186666666666663</v>
      </c>
      <c r="I589" s="71">
        <f t="shared" si="19"/>
        <v>1.1631333333333331</v>
      </c>
      <c r="J589" s="71">
        <f>VLOOKUP($B589, Paste!$A$3:$H$933, 4, FALSE)</f>
        <v>1.7249999999999999</v>
      </c>
      <c r="K589" s="11">
        <f>VLOOKUP($B589, Paste!$AB$3:$AE$1033, 4, FALSE)</f>
        <v>7</v>
      </c>
      <c r="L589" s="11" t="str">
        <f>IF(ISERROR(VLOOKUP(B589, Paste!$N$3:$N$250, 1, FALSE)), "", VLOOKUP(B589, Paste!$N$3:$O$250, 2, FALSE))</f>
        <v/>
      </c>
      <c r="M589" s="27">
        <f>VLOOKUP($B589, Paste!$W$3:$Z$10064, IF($H$4="Cap Hit",3, IF($H$4="AAV", 4, 2)), FALSE)</f>
        <v>0.92500000000000004</v>
      </c>
      <c r="N589" s="11" t="str">
        <f>IF(ISERROR(VLOOKUP(B589, Paste!$Q$3:$Q$245, 1, FALSE)), "", VLOOKUP(B589, Paste!$Q$3:$R$245, 2, FALSE))</f>
        <v/>
      </c>
      <c r="O589" s="18" t="str">
        <f>IF(VLOOKUP(B589, 'Points&amp;Potential'!$B$7:$O$1835, 14, FALSE)=0, "", VLOOKUP(B589, 'Points&amp;Potential'!$B$7:$O$1835, 14, FALSE))</f>
        <v/>
      </c>
      <c r="P589" s="7" t="str">
        <f>IF(ISERROR(VLOOKUP(B589, Paste!$T$3:$T$1045, 1, FALSE)), "", VLOOKUP(B589, Paste!$T$3:$U$1045, 2, FALSE))</f>
        <v>Y</v>
      </c>
    </row>
    <row r="590" spans="1:16">
      <c r="A590" s="11" t="str">
        <f t="shared" si="18"/>
        <v>PIT</v>
      </c>
      <c r="B590" s="67" t="s">
        <v>906</v>
      </c>
      <c r="C590" s="11" t="str">
        <f>VLOOKUP($B590, Paste!$A$3:$H$933, 6, FALSE)</f>
        <v>RD</v>
      </c>
      <c r="D590" s="11" t="s">
        <v>941</v>
      </c>
      <c r="E590" s="11"/>
      <c r="F590" s="11" t="str">
        <f>VLOOKUP($B590, Paste!$A$3:$H$933, 8, FALSE)</f>
        <v>PIT</v>
      </c>
      <c r="G590" s="71">
        <f>VLOOKUP($B590, Paste!$A$3:$H$933, 2, FALSE)</f>
        <v>3</v>
      </c>
      <c r="H590" s="71">
        <f>VLOOKUP($B590, Paste!$A$3:$H$933, 3, FALSE)</f>
        <v>1.4000000000000002E-3</v>
      </c>
      <c r="I590" s="71">
        <f t="shared" si="19"/>
        <v>1.23085</v>
      </c>
      <c r="J590" s="71">
        <f>VLOOKUP($B590, Paste!$A$3:$H$933, 4, FALSE)</f>
        <v>1.2322500000000001</v>
      </c>
      <c r="K590" s="11">
        <f>VLOOKUP($B590, Paste!$AB$3:$AE$1033, 4, FALSE)</f>
        <v>3</v>
      </c>
      <c r="L590" s="11" t="str">
        <f>IF(ISERROR(VLOOKUP(B590, Paste!$N$3:$N$250, 1, FALSE)), "", VLOOKUP(B590, Paste!$N$3:$O$250, 2, FALSE))</f>
        <v/>
      </c>
      <c r="M590" s="27">
        <f>VLOOKUP($B590, Paste!$W$3:$Z$10064, IF($H$4="Cap Hit",3, IF($H$4="AAV", 4, 2)), FALSE)</f>
        <v>0.97499999999999998</v>
      </c>
      <c r="N590" s="11" t="str">
        <f>IF(ISERROR(VLOOKUP(B590, Paste!$Q$3:$Q$245, 1, FALSE)), "", VLOOKUP(B590, Paste!$Q$3:$R$245, 2, FALSE))</f>
        <v/>
      </c>
      <c r="O590" s="18" t="str">
        <f>IF(VLOOKUP(B590, 'Points&amp;Potential'!$B$7:$O$1835, 14, FALSE)=0, "", VLOOKUP(B590, 'Points&amp;Potential'!$B$7:$O$1835, 14, FALSE))</f>
        <v/>
      </c>
      <c r="P590" s="7" t="str">
        <f>IF(ISERROR(VLOOKUP(B590, Paste!$T$3:$T$1045, 1, FALSE)), "", VLOOKUP(B590, Paste!$T$3:$U$1045, 2, FALSE))</f>
        <v>Y</v>
      </c>
    </row>
    <row r="591" spans="1:16">
      <c r="A591" s="11" t="str">
        <f t="shared" si="18"/>
        <v>SEA</v>
      </c>
      <c r="B591" s="67" t="s">
        <v>126</v>
      </c>
      <c r="C591" s="11" t="str">
        <f>VLOOKUP($B591, Paste!$A$3:$H$933, 6, FALSE)</f>
        <v>LW</v>
      </c>
      <c r="D591" s="11" t="s">
        <v>941</v>
      </c>
      <c r="E591" s="11">
        <v>1</v>
      </c>
      <c r="F591" s="11" t="str">
        <f>VLOOKUP($B591, Paste!$A$3:$H$933, 8, FALSE)</f>
        <v>SEA</v>
      </c>
      <c r="G591" s="71">
        <f>VLOOKUP($B591, Paste!$A$3:$H$933, 2, FALSE)</f>
        <v>76</v>
      </c>
      <c r="H591" s="71">
        <f>VLOOKUP($B591, Paste!$A$3:$H$933, 3, FALSE)</f>
        <v>25.137394302368879</v>
      </c>
      <c r="I591" s="71">
        <f t="shared" si="19"/>
        <v>36.093119308742232</v>
      </c>
      <c r="J591" s="71">
        <f>VLOOKUP($B591, Paste!$A$3:$H$933, 4, FALSE)</f>
        <v>61.230513611111107</v>
      </c>
      <c r="K591" s="11">
        <f>VLOOKUP($B591, Paste!$AB$3:$AE$1033, 4, FALSE)</f>
        <v>182</v>
      </c>
      <c r="L591" s="11" t="str">
        <f>IF(ISERROR(VLOOKUP(B591, Paste!$N$3:$N$250, 1, FALSE)), "", VLOOKUP(B591, Paste!$N$3:$O$250, 2, FALSE))</f>
        <v/>
      </c>
      <c r="M591" s="27">
        <f>VLOOKUP($B591, Paste!$W$3:$Z$10064, IF($H$4="Cap Hit",3, IF($H$4="AAV", 4, 2)), FALSE)</f>
        <v>5</v>
      </c>
      <c r="N591" s="11" t="str">
        <f>IF(ISERROR(VLOOKUP(B591, Paste!$Q$3:$Q$245, 1, FALSE)), "", VLOOKUP(B591, Paste!$Q$3:$R$245, 2, FALSE))</f>
        <v/>
      </c>
      <c r="O591" s="18" t="str">
        <f>IF(VLOOKUP(B591, 'Points&amp;Potential'!$B$7:$O$1835, 14, FALSE)=0, "", VLOOKUP(B591, 'Points&amp;Potential'!$B$7:$O$1835, 14, FALSE))</f>
        <v/>
      </c>
      <c r="P591" s="7" t="str">
        <f>IF(ISERROR(VLOOKUP(B591, Paste!$T$3:$T$1045, 1, FALSE)), "", VLOOKUP(B591, Paste!$T$3:$U$1045, 2, FALSE))</f>
        <v/>
      </c>
    </row>
    <row r="592" spans="1:16">
      <c r="A592" s="11" t="str">
        <f t="shared" si="18"/>
        <v>SEA</v>
      </c>
      <c r="B592" s="67" t="s">
        <v>145</v>
      </c>
      <c r="C592" s="11" t="str">
        <f>VLOOKUP($B592, Paste!$A$3:$H$933, 6, FALSE)</f>
        <v>C</v>
      </c>
      <c r="D592" s="11" t="s">
        <v>941</v>
      </c>
      <c r="E592" s="11">
        <v>1</v>
      </c>
      <c r="F592" s="11" t="str">
        <f>VLOOKUP($B592, Paste!$A$3:$H$933, 8, FALSE)</f>
        <v>SEA</v>
      </c>
      <c r="G592" s="71">
        <f>VLOOKUP($B592, Paste!$A$3:$H$933, 2, FALSE)</f>
        <v>83</v>
      </c>
      <c r="H592" s="71">
        <f>VLOOKUP($B592, Paste!$A$3:$H$933, 3, FALSE)</f>
        <v>20.75</v>
      </c>
      <c r="I592" s="71">
        <f t="shared" si="19"/>
        <v>37.551897500000017</v>
      </c>
      <c r="J592" s="71">
        <f>VLOOKUP($B592, Paste!$A$3:$H$933, 4, FALSE)</f>
        <v>58.301897500000017</v>
      </c>
      <c r="K592" s="11">
        <f>VLOOKUP($B592, Paste!$AB$3:$AE$1033, 4, FALSE)</f>
        <v>158</v>
      </c>
      <c r="L592" s="11" t="str">
        <f>IF(ISERROR(VLOOKUP(B592, Paste!$N$3:$N$250, 1, FALSE)), "", VLOOKUP(B592, Paste!$N$3:$O$250, 2, FALSE))</f>
        <v/>
      </c>
      <c r="M592" s="27">
        <f>VLOOKUP($B592, Paste!$W$3:$Z$10064, IF($H$4="Cap Hit",3, IF($H$4="AAV", 4, 2)), FALSE)</f>
        <v>7.1428570000000002</v>
      </c>
      <c r="N592" s="11" t="str">
        <f>IF(ISERROR(VLOOKUP(B592, Paste!$Q$3:$Q$245, 1, FALSE)), "", VLOOKUP(B592, Paste!$Q$3:$R$245, 2, FALSE))</f>
        <v/>
      </c>
      <c r="O592" s="18" t="str">
        <f>IF(VLOOKUP(B592, 'Points&amp;Potential'!$B$7:$O$1835, 14, FALSE)=0, "", VLOOKUP(B592, 'Points&amp;Potential'!$B$7:$O$1835, 14, FALSE))</f>
        <v/>
      </c>
      <c r="P592" s="7" t="str">
        <f>IF(ISERROR(VLOOKUP(B592, Paste!$T$3:$T$1045, 1, FALSE)), "", VLOOKUP(B592, Paste!$T$3:$U$1045, 2, FALSE))</f>
        <v/>
      </c>
    </row>
    <row r="593" spans="1:16">
      <c r="A593" s="11" t="str">
        <f t="shared" si="18"/>
        <v>SEA</v>
      </c>
      <c r="B593" s="67" t="s">
        <v>181</v>
      </c>
      <c r="C593" s="11" t="str">
        <f>VLOOKUP($B593, Paste!$A$3:$H$933, 6, FALSE)</f>
        <v>RW</v>
      </c>
      <c r="D593" s="11" t="s">
        <v>943</v>
      </c>
      <c r="E593" s="11">
        <v>2</v>
      </c>
      <c r="F593" s="11" t="str">
        <f>VLOOKUP($B593, Paste!$A$3:$H$933, 8, FALSE)</f>
        <v>SEA</v>
      </c>
      <c r="G593" s="71">
        <f>VLOOKUP($B593, Paste!$A$3:$H$933, 2, FALSE)</f>
        <v>76</v>
      </c>
      <c r="H593" s="71">
        <f>VLOOKUP($B593, Paste!$A$3:$H$933, 3, FALSE)</f>
        <v>15.959999999999999</v>
      </c>
      <c r="I593" s="71">
        <f t="shared" si="19"/>
        <v>37.239999999999995</v>
      </c>
      <c r="J593" s="71">
        <f>VLOOKUP($B593, Paste!$A$3:$H$933, 4, FALSE)</f>
        <v>53.199999999999996</v>
      </c>
      <c r="K593" s="11">
        <f>VLOOKUP($B593, Paste!$AB$3:$AE$1033, 4, FALSE)</f>
        <v>114</v>
      </c>
      <c r="L593" s="11">
        <f>IF(ISERROR(VLOOKUP(B593, Paste!$N$3:$N$250, 1, FALSE)), "", VLOOKUP(B593, Paste!$N$3:$O$250, 2, FALSE))</f>
        <v>63</v>
      </c>
      <c r="M593" s="27">
        <f>VLOOKUP($B593, Paste!$W$3:$Z$10064, IF($H$4="Cap Hit",3, IF($H$4="AAV", 4, 2)), FALSE)</f>
        <v>4.5250000000000004</v>
      </c>
      <c r="N593" s="11" t="str">
        <f>IF(ISERROR(VLOOKUP(B593, Paste!$Q$3:$Q$245, 1, FALSE)), "", VLOOKUP(B593, Paste!$Q$3:$R$245, 2, FALSE))</f>
        <v>Y</v>
      </c>
      <c r="O593" s="18" t="str">
        <f>IF(VLOOKUP(B593, 'Points&amp;Potential'!$B$7:$O$1835, 14, FALSE)=0, "", VLOOKUP(B593, 'Points&amp;Potential'!$B$7:$O$1835, 14, FALSE))</f>
        <v/>
      </c>
      <c r="P593" s="7" t="str">
        <f>IF(ISERROR(VLOOKUP(B593, Paste!$T$3:$T$1045, 1, FALSE)), "", VLOOKUP(B593, Paste!$T$3:$U$1045, 2, FALSE))</f>
        <v/>
      </c>
    </row>
    <row r="594" spans="1:16">
      <c r="A594" s="11" t="str">
        <f t="shared" si="18"/>
        <v>SEA</v>
      </c>
      <c r="B594" s="67" t="s">
        <v>191</v>
      </c>
      <c r="C594" s="11" t="str">
        <f>VLOOKUP($B594, Paste!$A$3:$H$933, 6, FALSE)</f>
        <v>C</v>
      </c>
      <c r="D594" s="11" t="s">
        <v>942</v>
      </c>
      <c r="E594" s="11">
        <v>2</v>
      </c>
      <c r="F594" s="11" t="str">
        <f>VLOOKUP($B594, Paste!$A$3:$H$933, 8, FALSE)</f>
        <v>SEA</v>
      </c>
      <c r="G594" s="71">
        <f>VLOOKUP($B594, Paste!$A$3:$H$933, 2, FALSE)</f>
        <v>79.666666666666671</v>
      </c>
      <c r="H594" s="71">
        <f>VLOOKUP($B594, Paste!$A$3:$H$933, 3, FALSE)</f>
        <v>15.933333333333335</v>
      </c>
      <c r="I594" s="71">
        <f t="shared" si="19"/>
        <v>34.947028124999989</v>
      </c>
      <c r="J594" s="71">
        <f>VLOOKUP($B594, Paste!$A$3:$H$933, 4, FALSE)</f>
        <v>50.880361458333326</v>
      </c>
      <c r="K594" s="11">
        <f>VLOOKUP($B594, Paste!$AB$3:$AE$1033, 4, FALSE)</f>
        <v>88</v>
      </c>
      <c r="L594" s="11" t="str">
        <f>IF(ISERROR(VLOOKUP(B594, Paste!$N$3:$N$250, 1, FALSE)), "", VLOOKUP(B594, Paste!$N$3:$O$250, 2, FALSE))</f>
        <v/>
      </c>
      <c r="M594" s="27">
        <f>VLOOKUP($B594, Paste!$W$3:$Z$10064, IF($H$4="Cap Hit",3, IF($H$4="AAV", 4, 2)), FALSE)</f>
        <v>6.25</v>
      </c>
      <c r="N594" s="11" t="str">
        <f>IF(ISERROR(VLOOKUP(B594, Paste!$Q$3:$Q$245, 1, FALSE)), "", VLOOKUP(B594, Paste!$Q$3:$R$245, 2, FALSE))</f>
        <v/>
      </c>
      <c r="O594" s="18" t="str">
        <f>IF(VLOOKUP(B594, 'Points&amp;Potential'!$B$7:$O$1835, 14, FALSE)=0, "", VLOOKUP(B594, 'Points&amp;Potential'!$B$7:$O$1835, 14, FALSE))</f>
        <v/>
      </c>
      <c r="P594" s="7" t="str">
        <f>IF(ISERROR(VLOOKUP(B594, Paste!$T$3:$T$1045, 1, FALSE)), "", VLOOKUP(B594, Paste!$T$3:$U$1045, 2, FALSE))</f>
        <v/>
      </c>
    </row>
    <row r="595" spans="1:16">
      <c r="A595" s="11" t="str">
        <f t="shared" si="18"/>
        <v>SEA</v>
      </c>
      <c r="B595" s="67" t="s">
        <v>199</v>
      </c>
      <c r="C595" s="11" t="str">
        <f>VLOOKUP($B595, Paste!$A$3:$H$933, 6, FALSE)</f>
        <v>RW</v>
      </c>
      <c r="D595" s="11" t="s">
        <v>941</v>
      </c>
      <c r="E595" s="11">
        <v>1</v>
      </c>
      <c r="F595" s="11" t="str">
        <f>VLOOKUP($B595, Paste!$A$3:$H$933, 8, FALSE)</f>
        <v>SEA</v>
      </c>
      <c r="G595" s="71">
        <f>VLOOKUP($B595, Paste!$A$3:$H$933, 2, FALSE)</f>
        <v>79</v>
      </c>
      <c r="H595" s="71">
        <f>VLOOKUP($B595, Paste!$A$3:$H$933, 3, FALSE)</f>
        <v>19.967567980960837</v>
      </c>
      <c r="I595" s="71">
        <f t="shared" si="19"/>
        <v>30.101242112789159</v>
      </c>
      <c r="J595" s="71">
        <f>VLOOKUP($B595, Paste!$A$3:$H$933, 4, FALSE)</f>
        <v>50.068810093749995</v>
      </c>
      <c r="K595" s="11">
        <f>VLOOKUP($B595, Paste!$AB$3:$AE$1033, 4, FALSE)</f>
        <v>158</v>
      </c>
      <c r="L595" s="11" t="str">
        <f>IF(ISERROR(VLOOKUP(B595, Paste!$N$3:$N$250, 1, FALSE)), "", VLOOKUP(B595, Paste!$N$3:$O$250, 2, FALSE))</f>
        <v/>
      </c>
      <c r="M595" s="27">
        <f>VLOOKUP($B595, Paste!$W$3:$Z$10064, IF($H$4="Cap Hit",3, IF($H$4="AAV", 4, 2)), FALSE)</f>
        <v>5.5</v>
      </c>
      <c r="N595" s="11"/>
      <c r="O595" s="18" t="str">
        <f>IF(VLOOKUP(B595, 'Points&amp;Potential'!$B$7:$O$1835, 14, FALSE)=0, "", VLOOKUP(B595, 'Points&amp;Potential'!$B$7:$O$1835, 14, FALSE))</f>
        <v/>
      </c>
      <c r="P595" s="7" t="str">
        <f>IF(ISERROR(VLOOKUP(B595, Paste!$T$3:$T$1045, 1, FALSE)), "", VLOOKUP(B595, Paste!$T$3:$U$1045, 2, FALSE))</f>
        <v/>
      </c>
    </row>
    <row r="596" spans="1:16">
      <c r="A596" s="11" t="str">
        <f t="shared" si="18"/>
        <v>SEA</v>
      </c>
      <c r="B596" s="67" t="s">
        <v>204</v>
      </c>
      <c r="C596" s="11" t="str">
        <f>VLOOKUP($B596, Paste!$A$3:$H$933, 6, FALSE)</f>
        <v>LW</v>
      </c>
      <c r="D596" s="11" t="s">
        <v>941</v>
      </c>
      <c r="E596" s="11">
        <v>1</v>
      </c>
      <c r="F596" s="11" t="str">
        <f>VLOOKUP($B596, Paste!$A$3:$H$933, 8, FALSE)</f>
        <v>SEA</v>
      </c>
      <c r="G596" s="71">
        <f>VLOOKUP($B596, Paste!$A$3:$H$933, 2, FALSE)</f>
        <v>79</v>
      </c>
      <c r="H596" s="71">
        <f>VLOOKUP($B596, Paste!$A$3:$H$933, 3, FALSE)</f>
        <v>24.310871997885954</v>
      </c>
      <c r="I596" s="71">
        <f t="shared" si="19"/>
        <v>24.25148133544738</v>
      </c>
      <c r="J596" s="71">
        <f>VLOOKUP($B596, Paste!$A$3:$H$933, 4, FALSE)</f>
        <v>48.562353333333334</v>
      </c>
      <c r="K596" s="11">
        <f>VLOOKUP($B596, Paste!$AB$3:$AE$1033, 4, FALSE)</f>
        <v>190</v>
      </c>
      <c r="L596" s="11" t="str">
        <f>IF(ISERROR(VLOOKUP(B596, Paste!$N$3:$N$250, 1, FALSE)), "", VLOOKUP(B596, Paste!$N$3:$O$250, 2, FALSE))</f>
        <v/>
      </c>
      <c r="M596" s="27">
        <f>VLOOKUP($B596, Paste!$W$3:$Z$10064, IF($H$4="Cap Hit",3, IF($H$4="AAV", 4, 2)), FALSE)</f>
        <v>5.75</v>
      </c>
      <c r="N596" s="11" t="str">
        <f>IF(ISERROR(VLOOKUP(B596, Paste!$Q$3:$Q$245, 1, FALSE)), "", VLOOKUP(B596, Paste!$Q$3:$R$245, 2, FALSE))</f>
        <v/>
      </c>
      <c r="O596" s="18" t="str">
        <f>IF(VLOOKUP(B596, 'Points&amp;Potential'!$B$7:$O$1835, 14, FALSE)=0, "", VLOOKUP(B596, 'Points&amp;Potential'!$B$7:$O$1835, 14, FALSE))</f>
        <v/>
      </c>
      <c r="P596" s="7" t="str">
        <f>IF(ISERROR(VLOOKUP(B596, Paste!$T$3:$T$1045, 1, FALSE)), "", VLOOKUP(B596, Paste!$T$3:$U$1045, 2, FALSE))</f>
        <v/>
      </c>
    </row>
    <row r="597" spans="1:16">
      <c r="A597" s="11" t="str">
        <f t="shared" si="18"/>
        <v>SEA</v>
      </c>
      <c r="B597" s="67" t="s">
        <v>218</v>
      </c>
      <c r="C597" s="11" t="str">
        <f>VLOOKUP($B597, Paste!$A$3:$H$933, 6, FALSE)</f>
        <v>LD</v>
      </c>
      <c r="D597" s="11" t="s">
        <v>942</v>
      </c>
      <c r="E597" s="11">
        <v>1</v>
      </c>
      <c r="F597" s="11" t="str">
        <f>VLOOKUP($B597, Paste!$A$3:$H$933, 8, FALSE)</f>
        <v>SEA</v>
      </c>
      <c r="G597" s="71">
        <f>VLOOKUP($B597, Paste!$A$3:$H$933, 2, FALSE)</f>
        <v>76</v>
      </c>
      <c r="H597" s="71">
        <f>VLOOKUP($B597, Paste!$A$3:$H$933, 3, FALSE)</f>
        <v>12.893360869491516</v>
      </c>
      <c r="I597" s="71">
        <f t="shared" si="19"/>
        <v>33.558444491619596</v>
      </c>
      <c r="J597" s="71">
        <f>VLOOKUP($B597, Paste!$A$3:$H$933, 4, FALSE)</f>
        <v>46.451805361111113</v>
      </c>
      <c r="K597" s="11">
        <f>VLOOKUP($B597, Paste!$AB$3:$AE$1033, 4, FALSE)</f>
        <v>160</v>
      </c>
      <c r="L597" s="11" t="str">
        <f>IF(ISERROR(VLOOKUP(B597, Paste!$N$3:$N$250, 1, FALSE)), "", VLOOKUP(B597, Paste!$N$3:$O$250, 2, FALSE))</f>
        <v/>
      </c>
      <c r="M597" s="27">
        <f>VLOOKUP($B597, Paste!$W$3:$Z$10064, IF($H$4="Cap Hit",3, IF($H$4="AAV", 4, 2)), FALSE)</f>
        <v>7.35</v>
      </c>
      <c r="N597" s="11" t="str">
        <f>IF(ISERROR(VLOOKUP(B597, Paste!$Q$3:$Q$245, 1, FALSE)), "", VLOOKUP(B597, Paste!$Q$3:$R$245, 2, FALSE))</f>
        <v>Y</v>
      </c>
      <c r="O597" s="18" t="str">
        <f>IF(VLOOKUP(B597, 'Points&amp;Potential'!$B$7:$O$1835, 14, FALSE)=0, "", VLOOKUP(B597, 'Points&amp;Potential'!$B$7:$O$1835, 14, FALSE))</f>
        <v/>
      </c>
      <c r="P597" s="7" t="str">
        <f>IF(ISERROR(VLOOKUP(B597, Paste!$T$3:$T$1045, 1, FALSE)), "", VLOOKUP(B597, Paste!$T$3:$U$1045, 2, FALSE))</f>
        <v/>
      </c>
    </row>
    <row r="598" spans="1:16">
      <c r="A598" s="11" t="str">
        <f t="shared" si="18"/>
        <v>SEA</v>
      </c>
      <c r="B598" s="67" t="s">
        <v>258</v>
      </c>
      <c r="C598" s="11" t="str">
        <f>VLOOKUP($B598, Paste!$A$3:$H$933, 6, FALSE)</f>
        <v>LW</v>
      </c>
      <c r="D598" s="11" t="s">
        <v>941</v>
      </c>
      <c r="E598" s="11">
        <v>2</v>
      </c>
      <c r="F598" s="11" t="str">
        <f>VLOOKUP($B598, Paste!$A$3:$H$933, 8, FALSE)</f>
        <v>SEA</v>
      </c>
      <c r="G598" s="71">
        <f>VLOOKUP($B598, Paste!$A$3:$H$933, 2, FALSE)</f>
        <v>78</v>
      </c>
      <c r="H598" s="71">
        <f>VLOOKUP($B598, Paste!$A$3:$H$933, 3, FALSE)</f>
        <v>17.16</v>
      </c>
      <c r="I598" s="71">
        <f t="shared" si="19"/>
        <v>23.672458333333335</v>
      </c>
      <c r="J598" s="71">
        <f>VLOOKUP($B598, Paste!$A$3:$H$933, 4, FALSE)</f>
        <v>40.832458333333335</v>
      </c>
      <c r="K598" s="11">
        <f>VLOOKUP($B598, Paste!$AB$3:$AE$1033, 4, FALSE)</f>
        <v>172</v>
      </c>
      <c r="L598" s="11" t="str">
        <f>IF(ISERROR(VLOOKUP(B598, Paste!$N$3:$N$250, 1, FALSE)), "", VLOOKUP(B598, Paste!$N$3:$O$250, 2, FALSE))</f>
        <v/>
      </c>
      <c r="M598" s="27">
        <f>VLOOKUP($B598, Paste!$W$3:$Z$10064, IF($H$4="Cap Hit",3, IF($H$4="AAV", 4, 2)), FALSE)</f>
        <v>3.85</v>
      </c>
      <c r="N598" s="11" t="str">
        <f>IF(ISERROR(VLOOKUP(B598, Paste!$Q$3:$Q$245, 1, FALSE)), "", VLOOKUP(B598, Paste!$Q$3:$R$245, 2, FALSE))</f>
        <v/>
      </c>
      <c r="O598" s="18" t="str">
        <f>IF(VLOOKUP(B598, 'Points&amp;Potential'!$B$7:$O$1835, 14, FALSE)=0, "", VLOOKUP(B598, 'Points&amp;Potential'!$B$7:$O$1835, 14, FALSE))</f>
        <v/>
      </c>
      <c r="P598" s="7" t="str">
        <f>IF(ISERROR(VLOOKUP(B598, Paste!$T$3:$T$1045, 1, FALSE)), "", VLOOKUP(B598, Paste!$T$3:$U$1045, 2, FALSE))</f>
        <v/>
      </c>
    </row>
    <row r="599" spans="1:16">
      <c r="A599" s="11" t="str">
        <f t="shared" si="18"/>
        <v>SEA</v>
      </c>
      <c r="B599" s="67" t="s">
        <v>262</v>
      </c>
      <c r="C599" s="11" t="str">
        <f>VLOOKUP($B599, Paste!$A$3:$H$933, 6, FALSE)</f>
        <v>RW</v>
      </c>
      <c r="D599" s="11" t="s">
        <v>941</v>
      </c>
      <c r="E599" s="11">
        <v>2</v>
      </c>
      <c r="F599" s="11" t="str">
        <f>VLOOKUP($B599, Paste!$A$3:$H$933, 8, FALSE)</f>
        <v>SEA</v>
      </c>
      <c r="G599" s="71">
        <f>VLOOKUP($B599, Paste!$A$3:$H$933, 2, FALSE)</f>
        <v>77</v>
      </c>
      <c r="H599" s="71">
        <f>VLOOKUP($B599, Paste!$A$3:$H$933, 3, FALSE)</f>
        <v>22.035087698143943</v>
      </c>
      <c r="I599" s="71">
        <f t="shared" si="19"/>
        <v>18.538778968522724</v>
      </c>
      <c r="J599" s="71">
        <f>VLOOKUP($B599, Paste!$A$3:$H$933, 4, FALSE)</f>
        <v>40.573866666666667</v>
      </c>
      <c r="K599" s="11">
        <f>VLOOKUP($B599, Paste!$AB$3:$AE$1033, 4, FALSE)</f>
        <v>116</v>
      </c>
      <c r="L599" s="11" t="str">
        <f>IF(ISERROR(VLOOKUP(B599, Paste!$N$3:$N$250, 1, FALSE)), "", VLOOKUP(B599, Paste!$N$3:$O$250, 2, FALSE))</f>
        <v/>
      </c>
      <c r="M599" s="27">
        <f>VLOOKUP($B599, Paste!$W$3:$Z$10064, IF($H$4="Cap Hit",3, IF($H$4="AAV", 4, 2)), FALSE)</f>
        <v>0.88666599999999995</v>
      </c>
      <c r="N599" s="11" t="str">
        <f>IF(ISERROR(VLOOKUP(B599, Paste!$Q$3:$Q$245, 1, FALSE)), "", VLOOKUP(B599, Paste!$Q$3:$R$245, 2, FALSE))</f>
        <v/>
      </c>
      <c r="O599" s="18" t="str">
        <f>IF(VLOOKUP(B599, 'Points&amp;Potential'!$B$7:$O$1835, 14, FALSE)=0, "", VLOOKUP(B599, 'Points&amp;Potential'!$B$7:$O$1835, 14, FALSE))</f>
        <v/>
      </c>
      <c r="P599" s="7" t="str">
        <f>IF(ISERROR(VLOOKUP(B599, Paste!$T$3:$T$1045, 1, FALSE)), "", VLOOKUP(B599, Paste!$T$3:$U$1045, 2, FALSE))</f>
        <v/>
      </c>
    </row>
    <row r="600" spans="1:16">
      <c r="A600" s="11" t="str">
        <f t="shared" si="18"/>
        <v>SEA</v>
      </c>
      <c r="B600" s="67" t="s">
        <v>330</v>
      </c>
      <c r="C600" s="11" t="str">
        <f>VLOOKUP($B600, Paste!$A$3:$H$933, 6, FALSE)</f>
        <v>RD</v>
      </c>
      <c r="D600" s="11" t="s">
        <v>942</v>
      </c>
      <c r="E600" s="11">
        <v>2</v>
      </c>
      <c r="F600" s="11" t="str">
        <f>VLOOKUP($B600, Paste!$A$3:$H$933, 8, FALSE)</f>
        <v>SEA</v>
      </c>
      <c r="G600" s="71">
        <f>VLOOKUP($B600, Paste!$A$3:$H$933, 2, FALSE)</f>
        <v>72.333333333333329</v>
      </c>
      <c r="H600" s="71">
        <f>VLOOKUP($B600, Paste!$A$3:$H$933, 3, FALSE)</f>
        <v>12.444053575271464</v>
      </c>
      <c r="I600" s="71">
        <f t="shared" si="19"/>
        <v>21.413823508061864</v>
      </c>
      <c r="J600" s="71">
        <f>VLOOKUP($B600, Paste!$A$3:$H$933, 4, FALSE)</f>
        <v>33.857877083333328</v>
      </c>
      <c r="K600" s="11">
        <f>VLOOKUP($B600, Paste!$AB$3:$AE$1033, 4, FALSE)</f>
        <v>181</v>
      </c>
      <c r="L600" s="11" t="str">
        <f>IF(ISERROR(VLOOKUP(B600, Paste!$N$3:$N$250, 1, FALSE)), "", VLOOKUP(B600, Paste!$N$3:$O$250, 2, FALSE))</f>
        <v/>
      </c>
      <c r="M600" s="27">
        <f>VLOOKUP($B600, Paste!$W$3:$Z$10064, IF($H$4="Cap Hit",3, IF($H$4="AAV", 4, 2)), FALSE)</f>
        <v>7.1428570000000002</v>
      </c>
      <c r="N600" s="11" t="str">
        <f>IF(ISERROR(VLOOKUP(B600, Paste!$Q$3:$Q$245, 1, FALSE)), "", VLOOKUP(B600, Paste!$Q$3:$R$245, 2, FALSE))</f>
        <v>Y</v>
      </c>
      <c r="O600" s="18" t="str">
        <f>IF(VLOOKUP(B600, 'Points&amp;Potential'!$B$7:$O$1835, 14, FALSE)=0, "", VLOOKUP(B600, 'Points&amp;Potential'!$B$7:$O$1835, 14, FALSE))</f>
        <v/>
      </c>
      <c r="P600" s="7" t="str">
        <f>IF(ISERROR(VLOOKUP(B600, Paste!$T$3:$T$1045, 1, FALSE)), "", VLOOKUP(B600, Paste!$T$3:$U$1045, 2, FALSE))</f>
        <v/>
      </c>
    </row>
    <row r="601" spans="1:16">
      <c r="A601" s="11" t="str">
        <f t="shared" si="18"/>
        <v>SEA</v>
      </c>
      <c r="B601" s="67" t="s">
        <v>346</v>
      </c>
      <c r="C601" s="11" t="str">
        <f>VLOOKUP($B601, Paste!$A$3:$H$933, 6, FALSE)</f>
        <v>LD</v>
      </c>
      <c r="D601" s="11" t="s">
        <v>941</v>
      </c>
      <c r="E601" s="11">
        <v>2</v>
      </c>
      <c r="F601" s="11" t="str">
        <f>VLOOKUP($B601, Paste!$A$3:$H$933, 8, FALSE)</f>
        <v>SEA</v>
      </c>
      <c r="G601" s="71">
        <f>VLOOKUP($B601, Paste!$A$3:$H$933, 2, FALSE)</f>
        <v>32</v>
      </c>
      <c r="H601" s="71">
        <f>VLOOKUP($B601, Paste!$A$3:$H$933, 3, FALSE)</f>
        <v>3.2</v>
      </c>
      <c r="I601" s="71">
        <f t="shared" si="19"/>
        <v>3.7822154471544707</v>
      </c>
      <c r="J601" s="71">
        <f>VLOOKUP($B601, Paste!$A$3:$H$933, 4, FALSE)</f>
        <v>6.9822154471544708</v>
      </c>
      <c r="K601" s="11" t="e">
        <f>VLOOKUP($B601, Paste!$AB$3:$AE$1033, 4, FALSE)</f>
        <v>#N/A</v>
      </c>
      <c r="L601" s="11" t="str">
        <f>IF(ISERROR(VLOOKUP(B601, Paste!$N$3:$N$250, 1, FALSE)), "", VLOOKUP(B601, Paste!$N$3:$O$250, 2, FALSE))</f>
        <v/>
      </c>
      <c r="M601" s="27">
        <f>VLOOKUP($B601, Paste!$W$3:$Z$10064, IF($H$4="Cap Hit",3, IF($H$4="AAV", 4, 2)), FALSE)</f>
        <v>0.95</v>
      </c>
      <c r="N601" s="11" t="str">
        <f>IF(ISERROR(VLOOKUP(B601, Paste!$Q$3:$Q$245, 1, FALSE)), "", VLOOKUP(B601, Paste!$Q$3:$R$245, 2, FALSE))</f>
        <v/>
      </c>
      <c r="O601" s="18" t="str">
        <f>IF(VLOOKUP(B601, 'Points&amp;Potential'!$B$7:$O$1835, 14, FALSE)=0, "", VLOOKUP(B601, 'Points&amp;Potential'!$B$7:$O$1835, 14, FALSE))</f>
        <v/>
      </c>
      <c r="P601" s="7" t="str">
        <f>IF(ISERROR(VLOOKUP(B601, Paste!$T$3:$T$1045, 1, FALSE)), "", VLOOKUP(B601, Paste!$T$3:$U$1045, 2, FALSE))</f>
        <v>Y</v>
      </c>
    </row>
    <row r="602" spans="1:16">
      <c r="A602" s="11" t="str">
        <f t="shared" si="18"/>
        <v>SEA</v>
      </c>
      <c r="B602" s="67" t="s">
        <v>435</v>
      </c>
      <c r="C602" s="11" t="str">
        <f>VLOOKUP($B602, Paste!$A$3:$H$933, 6, FALSE)</f>
        <v>RD</v>
      </c>
      <c r="D602" s="11" t="s">
        <v>941</v>
      </c>
      <c r="E602" s="11"/>
      <c r="F602" s="11" t="str">
        <f>VLOOKUP($B602, Paste!$A$3:$H$933, 8, FALSE)</f>
        <v>SEA</v>
      </c>
      <c r="G602" s="71">
        <f>VLOOKUP($B602, Paste!$A$3:$H$933, 2, FALSE)</f>
        <v>83.666666666666671</v>
      </c>
      <c r="H602" s="71">
        <f>VLOOKUP($B602, Paste!$A$3:$H$933, 3, FALSE)</f>
        <v>6.6933333333333342</v>
      </c>
      <c r="I602" s="71">
        <f t="shared" si="19"/>
        <v>18.303129166666668</v>
      </c>
      <c r="J602" s="71">
        <f>VLOOKUP($B602, Paste!$A$3:$H$933, 4, FALSE)</f>
        <v>24.996462500000003</v>
      </c>
      <c r="K602" s="11">
        <f>VLOOKUP($B602, Paste!$AB$3:$AE$1033, 4, FALSE)</f>
        <v>100</v>
      </c>
      <c r="L602" s="11" t="str">
        <f>IF(ISERROR(VLOOKUP(B602, Paste!$N$3:$N$250, 1, FALSE)), "", VLOOKUP(B602, Paste!$N$3:$O$250, 2, FALSE))</f>
        <v/>
      </c>
      <c r="M602" s="27">
        <f>VLOOKUP($B602, Paste!$W$3:$Z$10064, IF($H$4="Cap Hit",3, IF($H$4="AAV", 4, 2)), FALSE)</f>
        <v>5.25</v>
      </c>
      <c r="N602" s="11"/>
      <c r="O602" s="18" t="str">
        <f>IF(VLOOKUP(B602, 'Points&amp;Potential'!$B$7:$O$1835, 14, FALSE)=0, "", VLOOKUP(B602, 'Points&amp;Potential'!$B$7:$O$1835, 14, FALSE))</f>
        <v/>
      </c>
      <c r="P602" s="7" t="str">
        <f>IF(ISERROR(VLOOKUP(B602, Paste!$T$3:$T$1045, 1, FALSE)), "", VLOOKUP(B602, Paste!$T$3:$U$1045, 2, FALSE))</f>
        <v/>
      </c>
    </row>
    <row r="603" spans="1:16">
      <c r="A603" s="11" t="str">
        <f t="shared" si="18"/>
        <v>SEA</v>
      </c>
      <c r="B603" s="67" t="s">
        <v>452</v>
      </c>
      <c r="C603" s="11" t="str">
        <f>VLOOKUP($B603, Paste!$A$3:$H$933, 6, FALSE)</f>
        <v>C</v>
      </c>
      <c r="D603" s="11" t="s">
        <v>941</v>
      </c>
      <c r="E603" s="11">
        <v>2</v>
      </c>
      <c r="F603" s="11" t="str">
        <f>VLOOKUP($B603, Paste!$A$3:$H$933, 8, FALSE)</f>
        <v>SEA</v>
      </c>
      <c r="G603" s="71">
        <f>VLOOKUP($B603, Paste!$A$3:$H$933, 2, FALSE)</f>
        <v>72</v>
      </c>
      <c r="H603" s="71">
        <f>VLOOKUP($B603, Paste!$A$3:$H$933, 3, FALSE)</f>
        <v>12.959999999999999</v>
      </c>
      <c r="I603" s="71">
        <f t="shared" si="19"/>
        <v>10.641600000000002</v>
      </c>
      <c r="J603" s="71">
        <f>VLOOKUP($B603, Paste!$A$3:$H$933, 4, FALSE)</f>
        <v>23.601600000000001</v>
      </c>
      <c r="K603" s="11">
        <f>VLOOKUP($B603, Paste!$AB$3:$AE$1033, 4, FALSE)</f>
        <v>101</v>
      </c>
      <c r="L603" s="11">
        <f>IF(ISERROR(VLOOKUP(B603, Paste!$N$3:$N$250, 1, FALSE)), "", VLOOKUP(B603, Paste!$N$3:$O$250, 2, FALSE))</f>
        <v>45</v>
      </c>
      <c r="M603" s="27">
        <f>VLOOKUP($B603, Paste!$W$3:$Z$10064, IF($H$4="Cap Hit",3, IF($H$4="AAV", 4, 2)), FALSE)</f>
        <v>0.9425</v>
      </c>
      <c r="N603" s="11" t="str">
        <f>IF(ISERROR(VLOOKUP(B603, Paste!$Q$3:$Q$245, 1, FALSE)), "", VLOOKUP(B603, Paste!$Q$3:$R$245, 2, FALSE))</f>
        <v/>
      </c>
      <c r="O603" s="18" t="str">
        <f>IF(VLOOKUP(B603, 'Points&amp;Potential'!$B$7:$O$1835, 14, FALSE)=0, "", VLOOKUP(B603, 'Points&amp;Potential'!$B$7:$O$1835, 14, FALSE))</f>
        <v/>
      </c>
      <c r="P603" s="7" t="str">
        <f>IF(ISERROR(VLOOKUP(B603, Paste!$T$3:$T$1045, 1, FALSE)), "", VLOOKUP(B603, Paste!$T$3:$U$1045, 2, FALSE))</f>
        <v/>
      </c>
    </row>
    <row r="604" spans="1:16">
      <c r="A604" s="11" t="str">
        <f t="shared" si="18"/>
        <v>SEA</v>
      </c>
      <c r="B604" s="67" t="s">
        <v>454</v>
      </c>
      <c r="C604" s="11" t="str">
        <f>VLOOKUP($B604, Paste!$A$3:$H$933, 6, FALSE)</f>
        <v>C</v>
      </c>
      <c r="D604" s="11" t="s">
        <v>941</v>
      </c>
      <c r="E604" s="11"/>
      <c r="F604" s="11" t="str">
        <f>VLOOKUP($B604, Paste!$A$3:$H$933, 8, FALSE)</f>
        <v>SEA</v>
      </c>
      <c r="G604" s="71">
        <f>VLOOKUP($B604, Paste!$A$3:$H$933, 2, FALSE)</f>
        <v>74.333333333333329</v>
      </c>
      <c r="H604" s="71">
        <f>VLOOKUP($B604, Paste!$A$3:$H$933, 3, FALSE)</f>
        <v>9.4464543940303773</v>
      </c>
      <c r="I604" s="71">
        <f t="shared" si="19"/>
        <v>14.125035855969623</v>
      </c>
      <c r="J604" s="71">
        <f>VLOOKUP($B604, Paste!$A$3:$H$933, 4, FALSE)</f>
        <v>23.57149025</v>
      </c>
      <c r="K604" s="11">
        <f>VLOOKUP($B604, Paste!$AB$3:$AE$1033, 4, FALSE)</f>
        <v>74</v>
      </c>
      <c r="L604" s="11" t="str">
        <f>IF(ISERROR(VLOOKUP(B604, Paste!$N$3:$N$250, 1, FALSE)), "", VLOOKUP(B604, Paste!$N$3:$O$250, 2, FALSE))</f>
        <v/>
      </c>
      <c r="M604" s="27">
        <f>VLOOKUP($B604, Paste!$W$3:$Z$10064, IF($H$4="Cap Hit",3, IF($H$4="AAV", 4, 2)), FALSE)</f>
        <v>2.1</v>
      </c>
      <c r="N604" s="11" t="str">
        <f>IF(ISERROR(VLOOKUP(B604, Paste!$Q$3:$Q$245, 1, FALSE)), "", VLOOKUP(B604, Paste!$Q$3:$R$245, 2, FALSE))</f>
        <v/>
      </c>
      <c r="O604" s="18" t="str">
        <f>IF(VLOOKUP(B604, 'Points&amp;Potential'!$B$7:$O$1835, 14, FALSE)=0, "", VLOOKUP(B604, 'Points&amp;Potential'!$B$7:$O$1835, 14, FALSE))</f>
        <v/>
      </c>
      <c r="P604" s="7" t="str">
        <f>IF(ISERROR(VLOOKUP(B604, Paste!$T$3:$T$1045, 1, FALSE)), "", VLOOKUP(B604, Paste!$T$3:$U$1045, 2, FALSE))</f>
        <v/>
      </c>
    </row>
    <row r="605" spans="1:16">
      <c r="A605" s="11" t="str">
        <f t="shared" si="18"/>
        <v>SEA</v>
      </c>
      <c r="B605" s="67" t="s">
        <v>474</v>
      </c>
      <c r="C605" s="11" t="str">
        <f>VLOOKUP($B605, Paste!$A$3:$H$933, 6, FALSE)</f>
        <v>LD</v>
      </c>
      <c r="D605" s="11" t="s">
        <v>941</v>
      </c>
      <c r="E605" s="11"/>
      <c r="F605" s="11" t="str">
        <f>VLOOKUP($B605, Paste!$A$3:$H$933, 8, FALSE)</f>
        <v>SEA</v>
      </c>
      <c r="G605" s="71">
        <f>VLOOKUP($B605, Paste!$A$3:$H$933, 2, FALSE)</f>
        <v>76</v>
      </c>
      <c r="H605" s="71">
        <f>VLOOKUP($B605, Paste!$A$3:$H$933, 3, FALSE)</f>
        <v>9.1199999999999992</v>
      </c>
      <c r="I605" s="71">
        <f t="shared" si="19"/>
        <v>12.386416666666667</v>
      </c>
      <c r="J605" s="71">
        <f>VLOOKUP($B605, Paste!$A$3:$H$933, 4, FALSE)</f>
        <v>21.506416666666667</v>
      </c>
      <c r="K605" s="11">
        <f>VLOOKUP($B605, Paste!$AB$3:$AE$1033, 4, FALSE)</f>
        <v>91</v>
      </c>
      <c r="L605" s="11" t="str">
        <f>IF(ISERROR(VLOOKUP(B605, Paste!$N$3:$N$250, 1, FALSE)), "", VLOOKUP(B605, Paste!$N$3:$O$250, 2, FALSE))</f>
        <v/>
      </c>
      <c r="M605" s="27">
        <f>VLOOKUP($B605, Paste!$W$3:$Z$10064, IF($H$4="Cap Hit",3, IF($H$4="AAV", 4, 2)), FALSE)</f>
        <v>2.0499999999999998</v>
      </c>
      <c r="N605" s="11" t="str">
        <f>IF(ISERROR(VLOOKUP(B605, Paste!$Q$3:$Q$245, 1, FALSE)), "", VLOOKUP(B605, Paste!$Q$3:$R$245, 2, FALSE))</f>
        <v/>
      </c>
      <c r="O605" s="18" t="str">
        <f>IF(VLOOKUP(B605, 'Points&amp;Potential'!$B$7:$O$1835, 14, FALSE)=0, "", VLOOKUP(B605, 'Points&amp;Potential'!$B$7:$O$1835, 14, FALSE))</f>
        <v/>
      </c>
      <c r="P605" s="7" t="str">
        <f>IF(ISERROR(VLOOKUP(B605, Paste!$T$3:$T$1045, 1, FALSE)), "", VLOOKUP(B605, Paste!$T$3:$U$1045, 2, FALSE))</f>
        <v/>
      </c>
    </row>
    <row r="606" spans="1:16">
      <c r="A606" s="11" t="str">
        <f t="shared" si="18"/>
        <v>SEA</v>
      </c>
      <c r="B606" s="67" t="s">
        <v>517</v>
      </c>
      <c r="C606" s="11" t="str">
        <f>VLOOKUP($B606, Paste!$A$3:$H$933, 6, FALSE)</f>
        <v>RW</v>
      </c>
      <c r="D606" s="11" t="s">
        <v>941</v>
      </c>
      <c r="E606" s="11"/>
      <c r="F606" s="11" t="str">
        <f>VLOOKUP($B606, Paste!$A$3:$H$933, 8, FALSE)</f>
        <v>SEA</v>
      </c>
      <c r="G606" s="71">
        <f>VLOOKUP($B606, Paste!$A$3:$H$933, 2, FALSE)</f>
        <v>73</v>
      </c>
      <c r="H606" s="71">
        <f>VLOOKUP($B606, Paste!$A$3:$H$933, 3, FALSE)</f>
        <v>5.1100000000000003</v>
      </c>
      <c r="I606" s="71">
        <f t="shared" si="19"/>
        <v>13.883180555555558</v>
      </c>
      <c r="J606" s="71">
        <f>VLOOKUP($B606, Paste!$A$3:$H$933, 4, FALSE)</f>
        <v>18.993180555555558</v>
      </c>
      <c r="K606" s="11">
        <f>VLOOKUP($B606, Paste!$AB$3:$AE$1033, 4, FALSE)</f>
        <v>95</v>
      </c>
      <c r="L606" s="11" t="str">
        <f>IF(ISERROR(VLOOKUP(B606, Paste!$N$3:$N$250, 1, FALSE)), "", VLOOKUP(B606, Paste!$N$3:$O$250, 2, FALSE))</f>
        <v/>
      </c>
      <c r="M606" s="27">
        <f>VLOOKUP($B606, Paste!$W$3:$Z$10064, IF($H$4="Cap Hit",3, IF($H$4="AAV", 4, 2)), FALSE)</f>
        <v>1.125</v>
      </c>
      <c r="N606" s="11" t="str">
        <f>IF(ISERROR(VLOOKUP(B606, Paste!$Q$3:$Q$245, 1, FALSE)), "", VLOOKUP(B606, Paste!$Q$3:$R$245, 2, FALSE))</f>
        <v>Y</v>
      </c>
      <c r="O606" s="18" t="str">
        <f>IF(VLOOKUP(B606, 'Points&amp;Potential'!$B$7:$O$1835, 14, FALSE)=0, "", VLOOKUP(B606, 'Points&amp;Potential'!$B$7:$O$1835, 14, FALSE))</f>
        <v/>
      </c>
      <c r="P606" s="7" t="str">
        <f>IF(ISERROR(VLOOKUP(B606, Paste!$T$3:$T$1045, 1, FALSE)), "", VLOOKUP(B606, Paste!$T$3:$U$1045, 2, FALSE))</f>
        <v/>
      </c>
    </row>
    <row r="607" spans="1:16">
      <c r="A607" s="11" t="str">
        <f t="shared" si="18"/>
        <v>SEA</v>
      </c>
      <c r="B607" s="10" t="s">
        <v>591</v>
      </c>
      <c r="C607" s="11" t="str">
        <f>VLOOKUP($B607, Paste!$A$3:$H$933, 6, FALSE)</f>
        <v>LW</v>
      </c>
      <c r="D607" s="11" t="s">
        <v>941</v>
      </c>
      <c r="E607" s="11"/>
      <c r="F607" s="11" t="str">
        <f>VLOOKUP($B607, Paste!$A$3:$H$933, 8, FALSE)</f>
        <v>SEA</v>
      </c>
      <c r="G607" s="71">
        <f>VLOOKUP($B607, Paste!$A$3:$H$933, 2, FALSE)</f>
        <v>44</v>
      </c>
      <c r="H607" s="71">
        <f>VLOOKUP($B607, Paste!$A$3:$H$933, 3, FALSE)</f>
        <v>8.2245370370370381</v>
      </c>
      <c r="I607" s="71">
        <f t="shared" si="19"/>
        <v>6.9085296296296335</v>
      </c>
      <c r="J607" s="71">
        <f>VLOOKUP($B607, Paste!$A$3:$H$933, 4, FALSE)</f>
        <v>15.133066666666672</v>
      </c>
      <c r="K607" s="11">
        <f>VLOOKUP($B607, Paste!$AB$3:$AE$1033, 4, FALSE)</f>
        <v>62</v>
      </c>
      <c r="L607" s="11" t="str">
        <f>IF(ISERROR(VLOOKUP(B607, Paste!$N$3:$N$250, 1, FALSE)), "", VLOOKUP(B607, Paste!$N$3:$O$250, 2, FALSE))</f>
        <v/>
      </c>
      <c r="M607" s="27">
        <f>VLOOKUP($B607, Paste!$W$3:$Z$10064, IF($H$4="Cap Hit",3, IF($H$4="AAV", 4, 2)), FALSE)</f>
        <v>0.89166599999999996</v>
      </c>
      <c r="N607" s="11" t="str">
        <f>IF(ISERROR(VLOOKUP(B607, Paste!$Q$3:$Q$245, 1, FALSE)), "", VLOOKUP(B607, Paste!$Q$3:$R$245, 2, FALSE))</f>
        <v/>
      </c>
      <c r="O607" s="18" t="str">
        <f>IF(VLOOKUP(B607, 'Points&amp;Potential'!$B$7:$O$1835, 14, FALSE)=0, "", VLOOKUP(B607, 'Points&amp;Potential'!$B$7:$O$1835, 14, FALSE))</f>
        <v/>
      </c>
      <c r="P607" s="7" t="str">
        <f>IF(ISERROR(VLOOKUP(B607, Paste!$T$3:$T$1045, 1, FALSE)), "", VLOOKUP(B607, Paste!$T$3:$U$1045, 2, FALSE))</f>
        <v/>
      </c>
    </row>
    <row r="608" spans="1:16">
      <c r="A608" s="11" t="str">
        <f t="shared" si="18"/>
        <v>SEA</v>
      </c>
      <c r="B608" s="67" t="s">
        <v>638</v>
      </c>
      <c r="C608" s="11" t="str">
        <f>VLOOKUP($B608, Paste!$A$3:$H$933, 6, FALSE)</f>
        <v>LD</v>
      </c>
      <c r="D608" s="11" t="s">
        <v>941</v>
      </c>
      <c r="E608" s="11"/>
      <c r="F608" s="11" t="str">
        <f>VLOOKUP($B608, Paste!$A$3:$H$933, 8, FALSE)</f>
        <v>SEA</v>
      </c>
      <c r="G608" s="71">
        <f>VLOOKUP($B608, Paste!$A$3:$H$933, 2, FALSE)</f>
        <v>76.666666666666671</v>
      </c>
      <c r="H608" s="71">
        <f>VLOOKUP($B608, Paste!$A$3:$H$933, 3, FALSE)</f>
        <v>2.8714479160794477</v>
      </c>
      <c r="I608" s="71">
        <f t="shared" si="19"/>
        <v>9.8982755066057351</v>
      </c>
      <c r="J608" s="71">
        <f>VLOOKUP($B608, Paste!$A$3:$H$933, 4, FALSE)</f>
        <v>12.769723422685184</v>
      </c>
      <c r="K608" s="11">
        <f>VLOOKUP($B608, Paste!$AB$3:$AE$1033, 4, FALSE)</f>
        <v>54</v>
      </c>
      <c r="L608" s="11" t="str">
        <f>IF(ISERROR(VLOOKUP(B608, Paste!$N$3:$N$250, 1, FALSE)), "", VLOOKUP(B608, Paste!$N$3:$O$250, 2, FALSE))</f>
        <v/>
      </c>
      <c r="M608" s="27">
        <f>VLOOKUP($B608, Paste!$W$3:$Z$10064, IF($H$4="Cap Hit",3, IF($H$4="AAV", 4, 2)), FALSE)</f>
        <v>4.5</v>
      </c>
      <c r="N608" s="11" t="str">
        <f>IF(ISERROR(VLOOKUP(B608, Paste!$Q$3:$Q$245, 1, FALSE)), "", VLOOKUP(B608, Paste!$Q$3:$R$245, 2, FALSE))</f>
        <v/>
      </c>
      <c r="O608" s="18" t="str">
        <f>IF(VLOOKUP(B608, 'Points&amp;Potential'!$B$7:$O$1835, 14, FALSE)=0, "", VLOOKUP(B608, 'Points&amp;Potential'!$B$7:$O$1835, 14, FALSE))</f>
        <v/>
      </c>
      <c r="P608" s="7" t="str">
        <f>IF(ISERROR(VLOOKUP(B608, Paste!$T$3:$T$1045, 1, FALSE)), "", VLOOKUP(B608, Paste!$T$3:$U$1045, 2, FALSE))</f>
        <v/>
      </c>
    </row>
    <row r="609" spans="1:16">
      <c r="A609" s="11" t="str">
        <f t="shared" si="18"/>
        <v>SEA</v>
      </c>
      <c r="B609" s="67" t="s">
        <v>737</v>
      </c>
      <c r="C609" s="11" t="str">
        <f>VLOOKUP($B609, Paste!$A$3:$H$933, 6, FALSE)</f>
        <v>C</v>
      </c>
      <c r="D609" s="11" t="s">
        <v>942</v>
      </c>
      <c r="E609" s="11"/>
      <c r="F609" s="11" t="str">
        <f>VLOOKUP($B609, Paste!$A$3:$H$933, 8, FALSE)</f>
        <v>SEA</v>
      </c>
      <c r="G609" s="71">
        <f>VLOOKUP($B609, Paste!$A$3:$H$933, 2, FALSE)</f>
        <v>29.666666666666668</v>
      </c>
      <c r="H609" s="71">
        <f>VLOOKUP($B609, Paste!$A$3:$H$933, 3, FALSE)</f>
        <v>2.4765894367922763</v>
      </c>
      <c r="I609" s="71">
        <f t="shared" si="19"/>
        <v>5.0097650539484651</v>
      </c>
      <c r="J609" s="71">
        <f>VLOOKUP($B609, Paste!$A$3:$H$933, 4, FALSE)</f>
        <v>7.4863544907407418</v>
      </c>
      <c r="K609" s="11">
        <f>VLOOKUP($B609, Paste!$AB$3:$AE$1033, 4, FALSE)</f>
        <v>36</v>
      </c>
      <c r="L609" s="11" t="str">
        <f>IF(ISERROR(VLOOKUP(B609, Paste!$N$3:$N$250, 1, FALSE)), "", VLOOKUP(B609, Paste!$N$3:$O$250, 2, FALSE))</f>
        <v/>
      </c>
      <c r="M609" s="27">
        <f>VLOOKUP($B609, Paste!$W$3:$Z$10064, IF($H$4="Cap Hit",3, IF($H$4="AAV", 4, 2)), FALSE)</f>
        <v>1</v>
      </c>
      <c r="N609" s="11" t="str">
        <f>IF(ISERROR(VLOOKUP(B609, Paste!$Q$3:$Q$245, 1, FALSE)), "", VLOOKUP(B609, Paste!$Q$3:$R$245, 2, FALSE))</f>
        <v/>
      </c>
      <c r="O609" s="18" t="str">
        <f>IF(VLOOKUP(B609, 'Points&amp;Potential'!$B$7:$O$1835, 14, FALSE)=0, "", VLOOKUP(B609, 'Points&amp;Potential'!$B$7:$O$1835, 14, FALSE))</f>
        <v/>
      </c>
      <c r="P609" s="7" t="str">
        <f>IF(ISERROR(VLOOKUP(B609, Paste!$T$3:$T$1045, 1, FALSE)), "", VLOOKUP(B609, Paste!$T$3:$U$1045, 2, FALSE))</f>
        <v/>
      </c>
    </row>
    <row r="610" spans="1:16">
      <c r="A610" s="11" t="str">
        <f t="shared" si="18"/>
        <v>SEA</v>
      </c>
      <c r="B610" s="10" t="s">
        <v>777</v>
      </c>
      <c r="C610" s="11" t="str">
        <f>VLOOKUP($B610, Paste!$A$3:$H$933, 6, FALSE)</f>
        <v>RW</v>
      </c>
      <c r="D610" s="11" t="s">
        <v>941</v>
      </c>
      <c r="E610" s="11"/>
      <c r="F610" s="11" t="str">
        <f>VLOOKUP($B610, Paste!$A$3:$H$933, 8, FALSE)</f>
        <v>SEA</v>
      </c>
      <c r="G610" s="71">
        <f>VLOOKUP($B610, Paste!$A$3:$H$933, 2, FALSE)</f>
        <v>43</v>
      </c>
      <c r="H610" s="71">
        <f>VLOOKUP($B610, Paste!$A$3:$H$933, 3, FALSE)</f>
        <v>1.5015162037037038</v>
      </c>
      <c r="I610" s="71">
        <f t="shared" si="19"/>
        <v>4.2455681712962949</v>
      </c>
      <c r="J610" s="71">
        <f>VLOOKUP($B610, Paste!$A$3:$H$933, 4, FALSE)</f>
        <v>5.7470843749999991</v>
      </c>
      <c r="K610" s="11">
        <f>VLOOKUP($B610, Paste!$AB$3:$AE$1033, 4, FALSE)</f>
        <v>43</v>
      </c>
      <c r="L610" s="11" t="str">
        <f>IF(ISERROR(VLOOKUP(B610, Paste!$N$3:$N$250, 1, FALSE)), "", VLOOKUP(B610, Paste!$N$3:$O$250, 2, FALSE))</f>
        <v/>
      </c>
      <c r="M610" s="27" t="e">
        <f>VLOOKUP($B610, Paste!$W$3:$Z$10064, IF($H$4="Cap Hit",3, IF($H$4="AAV", 4, 2)), FALSE)</f>
        <v>#N/A</v>
      </c>
      <c r="N610" s="11" t="str">
        <f>IF(ISERROR(VLOOKUP(B610, Paste!$Q$3:$Q$245, 1, FALSE)), "", VLOOKUP(B610, Paste!$Q$3:$R$245, 2, FALSE))</f>
        <v/>
      </c>
      <c r="O610" s="18" t="str">
        <f>IF(VLOOKUP(B610, 'Points&amp;Potential'!$B$7:$O$1835, 14, FALSE)=0, "", VLOOKUP(B610, 'Points&amp;Potential'!$B$7:$O$1835, 14, FALSE))</f>
        <v/>
      </c>
      <c r="P610" s="7" t="str">
        <f>IF(ISERROR(VLOOKUP(B610, Paste!$T$3:$T$1045, 1, FALSE)), "", VLOOKUP(B610, Paste!$T$3:$U$1045, 2, FALSE))</f>
        <v/>
      </c>
    </row>
    <row r="611" spans="1:16">
      <c r="A611" s="11" t="str">
        <f t="shared" si="18"/>
        <v>SEA</v>
      </c>
      <c r="B611" s="67" t="s">
        <v>813</v>
      </c>
      <c r="C611" s="11" t="str">
        <f>VLOOKUP($B611, Paste!$A$3:$H$933, 6, FALSE)</f>
        <v>RW</v>
      </c>
      <c r="D611" s="11" t="s">
        <v>941</v>
      </c>
      <c r="E611" s="11"/>
      <c r="F611" s="11" t="str">
        <f>VLOOKUP($B611, Paste!$A$3:$H$933, 8, FALSE)</f>
        <v>SEA</v>
      </c>
      <c r="G611" s="71">
        <f>VLOOKUP($B611, Paste!$A$3:$H$933, 2, FALSE)</f>
        <v>18</v>
      </c>
      <c r="H611" s="71">
        <f>VLOOKUP($B611, Paste!$A$3:$H$933, 3, FALSE)</f>
        <v>1.8</v>
      </c>
      <c r="I611" s="71">
        <f t="shared" si="19"/>
        <v>2.1855182926829269</v>
      </c>
      <c r="J611" s="71">
        <f>VLOOKUP($B611, Paste!$A$3:$H$933, 4, FALSE)</f>
        <v>3.9855182926829267</v>
      </c>
      <c r="K611" s="11">
        <f>VLOOKUP($B611, Paste!$AB$3:$AE$1033, 4, FALSE)</f>
        <v>32</v>
      </c>
      <c r="L611" s="11" t="str">
        <f>IF(ISERROR(VLOOKUP(B611, Paste!$N$3:$N$250, 1, FALSE)), "", VLOOKUP(B611, Paste!$N$3:$O$250, 2, FALSE))</f>
        <v/>
      </c>
      <c r="M611" s="27">
        <f>VLOOKUP($B611, Paste!$W$3:$Z$10064, IF($H$4="Cap Hit",3, IF($H$4="AAV", 4, 2)), FALSE)</f>
        <v>0.89166599999999996</v>
      </c>
      <c r="N611" s="11" t="str">
        <f>IF(ISERROR(VLOOKUP(B611, Paste!$Q$3:$Q$245, 1, FALSE)), "", VLOOKUP(B611, Paste!$Q$3:$R$245, 2, FALSE))</f>
        <v/>
      </c>
      <c r="O611" s="18" t="str">
        <f>IF(VLOOKUP(B611, 'Points&amp;Potential'!$B$7:$O$1835, 14, FALSE)=0, "", VLOOKUP(B611, 'Points&amp;Potential'!$B$7:$O$1835, 14, FALSE))</f>
        <v/>
      </c>
      <c r="P611" s="7" t="str">
        <f>IF(ISERROR(VLOOKUP(B611, Paste!$T$3:$T$1045, 1, FALSE)), "", VLOOKUP(B611, Paste!$T$3:$U$1045, 2, FALSE))</f>
        <v>Y</v>
      </c>
    </row>
    <row r="612" spans="1:16">
      <c r="A612" s="11" t="str">
        <f t="shared" si="18"/>
        <v>SEA</v>
      </c>
      <c r="B612" s="67" t="s">
        <v>829</v>
      </c>
      <c r="C612" s="11" t="str">
        <f>VLOOKUP($B612, Paste!$A$3:$H$933, 6, FALSE)</f>
        <v>LD</v>
      </c>
      <c r="D612" s="11" t="s">
        <v>941</v>
      </c>
      <c r="E612" s="11"/>
      <c r="F612" s="11" t="str">
        <f>VLOOKUP($B612, Paste!$A$3:$H$933, 8, FALSE)</f>
        <v>SEA</v>
      </c>
      <c r="G612" s="71">
        <f>VLOOKUP($B612, Paste!$A$3:$H$933, 2, FALSE)</f>
        <v>21</v>
      </c>
      <c r="H612" s="71">
        <f>VLOOKUP($B612, Paste!$A$3:$H$933, 3, FALSE)</f>
        <v>0.7338199476650562</v>
      </c>
      <c r="I612" s="71">
        <f t="shared" si="19"/>
        <v>2.7519568544182769</v>
      </c>
      <c r="J612" s="71">
        <f>VLOOKUP($B612, Paste!$A$3:$H$933, 4, FALSE)</f>
        <v>3.4857768020833331</v>
      </c>
      <c r="K612" s="11">
        <f>VLOOKUP($B612, Paste!$AB$3:$AE$1033, 4, FALSE)</f>
        <v>17</v>
      </c>
      <c r="L612" s="11" t="str">
        <f>IF(ISERROR(VLOOKUP(B612, Paste!$N$3:$N$250, 1, FALSE)), "", VLOOKUP(B612, Paste!$N$3:$O$250, 2, FALSE))</f>
        <v/>
      </c>
      <c r="M612" s="27">
        <f>VLOOKUP($B612, Paste!$W$3:$Z$10064, IF($H$4="Cap Hit",3, IF($H$4="AAV", 4, 2)), FALSE)</f>
        <v>0.90749999999999997</v>
      </c>
      <c r="N612" s="11" t="str">
        <f>IF(ISERROR(VLOOKUP(B612, Paste!$Q$3:$Q$245, 1, FALSE)), "", VLOOKUP(B612, Paste!$Q$3:$R$245, 2, FALSE))</f>
        <v/>
      </c>
      <c r="O612" s="18" t="str">
        <f>IF(VLOOKUP(B612, 'Points&amp;Potential'!$B$7:$O$1835, 14, FALSE)=0, "", VLOOKUP(B612, 'Points&amp;Potential'!$B$7:$O$1835, 14, FALSE))</f>
        <v/>
      </c>
      <c r="P612" s="7" t="str">
        <f>IF(ISERROR(VLOOKUP(B612, Paste!$T$3:$T$1045, 1, FALSE)), "", VLOOKUP(B612, Paste!$T$3:$U$1045, 2, FALSE))</f>
        <v/>
      </c>
    </row>
    <row r="613" spans="1:16">
      <c r="A613" s="11" t="str">
        <f t="shared" si="18"/>
        <v>SEA</v>
      </c>
      <c r="B613" s="67" t="s">
        <v>831</v>
      </c>
      <c r="C613" s="11" t="str">
        <f>VLOOKUP($B613, Paste!$A$3:$H$933, 6, FALSE)</f>
        <v>LD</v>
      </c>
      <c r="D613" s="11" t="s">
        <v>941</v>
      </c>
      <c r="E613" s="11"/>
      <c r="F613" s="11" t="str">
        <f>VLOOKUP($B613, Paste!$A$3:$H$933, 8, FALSE)</f>
        <v>SEA</v>
      </c>
      <c r="G613" s="71">
        <f>VLOOKUP($B613, Paste!$A$3:$H$933, 2, FALSE)</f>
        <v>58</v>
      </c>
      <c r="H613" s="71">
        <f>VLOOKUP($B613, Paste!$A$3:$H$933, 3, FALSE)</f>
        <v>2</v>
      </c>
      <c r="I613" s="71">
        <f t="shared" si="19"/>
        <v>9</v>
      </c>
      <c r="J613" s="71">
        <f>VLOOKUP($B613, Paste!$A$3:$H$933, 4, FALSE)</f>
        <v>11</v>
      </c>
      <c r="K613" s="11">
        <f>VLOOKUP($B613, Paste!$AB$3:$AE$1033, 4, FALSE)</f>
        <v>75</v>
      </c>
      <c r="L613" s="11" t="str">
        <f>IF(ISERROR(VLOOKUP(B613, Paste!$N$3:$N$250, 1, FALSE)), "", VLOOKUP(B613, Paste!$N$3:$O$250, 2, FALSE))</f>
        <v/>
      </c>
      <c r="M613" s="27">
        <f>VLOOKUP($B613, Paste!$W$3:$Z$10064, IF($H$4="Cap Hit",3, IF($H$4="AAV", 4, 2)), FALSE)</f>
        <v>0.83666700000000005</v>
      </c>
      <c r="N613" s="11" t="str">
        <f>IF(ISERROR(VLOOKUP(B613, Paste!$Q$3:$Q$245, 1, FALSE)), "", VLOOKUP(B613, Paste!$Q$3:$R$245, 2, FALSE))</f>
        <v/>
      </c>
      <c r="O613" s="18" t="str">
        <f>IF(VLOOKUP(B613, 'Points&amp;Potential'!$B$7:$O$1835, 14, FALSE)=0, "", VLOOKUP(B613, 'Points&amp;Potential'!$B$7:$O$1835, 14, FALSE))</f>
        <v/>
      </c>
      <c r="P613" s="7" t="str">
        <f>IF(ISERROR(VLOOKUP(B613, Paste!$T$3:$T$1045, 1, FALSE)), "", VLOOKUP(B613, Paste!$T$3:$U$1045, 2, FALSE))</f>
        <v>Y</v>
      </c>
    </row>
    <row r="614" spans="1:16">
      <c r="A614" s="11" t="str">
        <f t="shared" si="18"/>
        <v>SEA</v>
      </c>
      <c r="B614" s="67" t="s">
        <v>836</v>
      </c>
      <c r="C614" s="11" t="str">
        <f>VLOOKUP($B614, Paste!$A$3:$H$933, 6, FALSE)</f>
        <v>C</v>
      </c>
      <c r="D614" s="11" t="s">
        <v>941</v>
      </c>
      <c r="E614" s="11"/>
      <c r="F614" s="11" t="str">
        <f>VLOOKUP($B614, Paste!$A$3:$H$933, 8, FALSE)</f>
        <v>SEA</v>
      </c>
      <c r="G614" s="71">
        <f>VLOOKUP($B614, Paste!$A$3:$H$933, 2, FALSE)</f>
        <v>15</v>
      </c>
      <c r="H614" s="71">
        <f>VLOOKUP($B614, Paste!$A$3:$H$933, 3, FALSE)</f>
        <v>1.5</v>
      </c>
      <c r="I614" s="71">
        <f t="shared" si="19"/>
        <v>1.6382656249999998</v>
      </c>
      <c r="J614" s="71">
        <f>VLOOKUP($B614, Paste!$A$3:$H$933, 4, FALSE)</f>
        <v>3.1382656249999998</v>
      </c>
      <c r="K614" s="11">
        <f>VLOOKUP($B614, Paste!$AB$3:$AE$1033, 4, FALSE)</f>
        <v>17</v>
      </c>
      <c r="L614" s="11" t="str">
        <f>IF(ISERROR(VLOOKUP(B614, Paste!$N$3:$N$250, 1, FALSE)), "", VLOOKUP(B614, Paste!$N$3:$O$250, 2, FALSE))</f>
        <v/>
      </c>
      <c r="M614" s="27">
        <f>VLOOKUP($B614, Paste!$W$3:$Z$10064, IF($H$4="Cap Hit",3, IF($H$4="AAV", 4, 2)), FALSE)</f>
        <v>0.89166599999999996</v>
      </c>
      <c r="N614" s="11" t="str">
        <f>IF(ISERROR(VLOOKUP(B614, Paste!$Q$3:$Q$245, 1, FALSE)), "", VLOOKUP(B614, Paste!$Q$3:$R$245, 2, FALSE))</f>
        <v/>
      </c>
      <c r="O614" s="18" t="str">
        <f>IF(VLOOKUP(B614, 'Points&amp;Potential'!$B$7:$O$1835, 14, FALSE)=0, "", VLOOKUP(B614, 'Points&amp;Potential'!$B$7:$O$1835, 14, FALSE))</f>
        <v/>
      </c>
      <c r="P614" s="7" t="str">
        <f>IF(ISERROR(VLOOKUP(B614, Paste!$T$3:$T$1045, 1, FALSE)), "", VLOOKUP(B614, Paste!$T$3:$U$1045, 2, FALSE))</f>
        <v>Y</v>
      </c>
    </row>
    <row r="615" spans="1:16">
      <c r="A615" s="11" t="str">
        <f t="shared" si="18"/>
        <v>SEA</v>
      </c>
      <c r="B615" s="67" t="s">
        <v>839</v>
      </c>
      <c r="C615" s="11" t="str">
        <f>VLOOKUP($B615, Paste!$A$3:$H$933, 6, FALSE)</f>
        <v>LW</v>
      </c>
      <c r="D615" s="11" t="s">
        <v>941</v>
      </c>
      <c r="E615" s="11"/>
      <c r="F615" s="11" t="str">
        <f>VLOOKUP($B615, Paste!$A$3:$H$933, 8, FALSE)</f>
        <v>SEA</v>
      </c>
      <c r="G615" s="71">
        <f>VLOOKUP($B615, Paste!$A$3:$H$933, 2, FALSE)</f>
        <v>32</v>
      </c>
      <c r="H615" s="71">
        <f>VLOOKUP($B615, Paste!$A$3:$H$933, 3, FALSE)</f>
        <v>1.2676014612848616</v>
      </c>
      <c r="I615" s="71">
        <f t="shared" si="19"/>
        <v>1.7563985387151388</v>
      </c>
      <c r="J615" s="71">
        <f>VLOOKUP($B615, Paste!$A$3:$H$933, 4, FALSE)</f>
        <v>3.0240000000000005</v>
      </c>
      <c r="K615" s="11">
        <f>VLOOKUP($B615, Paste!$AB$3:$AE$1033, 4, FALSE)</f>
        <v>19</v>
      </c>
      <c r="L615" s="11" t="str">
        <f>IF(ISERROR(VLOOKUP(B615, Paste!$N$3:$N$250, 1, FALSE)), "", VLOOKUP(B615, Paste!$N$3:$O$250, 2, FALSE))</f>
        <v/>
      </c>
      <c r="M615" s="27">
        <f>VLOOKUP($B615, Paste!$W$3:$Z$10064, IF($H$4="Cap Hit",3, IF($H$4="AAV", 4, 2)), FALSE)</f>
        <v>1.25</v>
      </c>
      <c r="N615" s="11" t="str">
        <f>IF(ISERROR(VLOOKUP(B615, Paste!$Q$3:$Q$245, 1, FALSE)), "", VLOOKUP(B615, Paste!$Q$3:$R$245, 2, FALSE))</f>
        <v/>
      </c>
      <c r="O615" s="18" t="str">
        <f>IF(VLOOKUP(B615, 'Points&amp;Potential'!$B$7:$O$1835, 14, FALSE)=0, "", VLOOKUP(B615, 'Points&amp;Potential'!$B$7:$O$1835, 14, FALSE))</f>
        <v/>
      </c>
      <c r="P615" s="7" t="str">
        <f>IF(ISERROR(VLOOKUP(B615, Paste!$T$3:$T$1045, 1, FALSE)), "", VLOOKUP(B615, Paste!$T$3:$U$1045, 2, FALSE))</f>
        <v/>
      </c>
    </row>
    <row r="616" spans="1:16">
      <c r="A616" s="11" t="str">
        <f t="shared" si="18"/>
        <v>SEA</v>
      </c>
      <c r="B616" s="67" t="s">
        <v>885</v>
      </c>
      <c r="C616" s="11" t="str">
        <f>VLOOKUP($B616, Paste!$A$3:$H$933, 6, FALSE)</f>
        <v>RD</v>
      </c>
      <c r="D616" s="11" t="s">
        <v>941</v>
      </c>
      <c r="E616" s="11"/>
      <c r="F616" s="11" t="str">
        <f>VLOOKUP($B616, Paste!$A$3:$H$933, 8, FALSE)</f>
        <v>SEA</v>
      </c>
      <c r="G616" s="71">
        <f>VLOOKUP($B616, Paste!$A$3:$H$933, 2, FALSE)</f>
        <v>14.666666666666666</v>
      </c>
      <c r="H616" s="71">
        <f>VLOOKUP($B616, Paste!$A$3:$H$933, 3, FALSE)</f>
        <v>0.57905221992178513</v>
      </c>
      <c r="I616" s="71">
        <f t="shared" si="19"/>
        <v>1.0785524467448815</v>
      </c>
      <c r="J616" s="71">
        <f>VLOOKUP($B616, Paste!$A$3:$H$933, 4, FALSE)</f>
        <v>1.6576046666666666</v>
      </c>
      <c r="K616" s="11">
        <f>VLOOKUP($B616, Paste!$AB$3:$AE$1033, 4, FALSE)</f>
        <v>13</v>
      </c>
      <c r="L616" s="11" t="str">
        <f>IF(ISERROR(VLOOKUP(B616, Paste!$N$3:$N$250, 1, FALSE)), "", VLOOKUP(B616, Paste!$N$3:$O$250, 2, FALSE))</f>
        <v/>
      </c>
      <c r="M616" s="27">
        <f>VLOOKUP($B616, Paste!$W$3:$Z$10064, IF($H$4="Cap Hit",3, IF($H$4="AAV", 4, 2)), FALSE)</f>
        <v>0.89</v>
      </c>
      <c r="N616" s="11" t="str">
        <f>IF(ISERROR(VLOOKUP(B616, Paste!$Q$3:$Q$245, 1, FALSE)), "", VLOOKUP(B616, Paste!$Q$3:$R$245, 2, FALSE))</f>
        <v/>
      </c>
      <c r="O616" s="18" t="str">
        <f>IF(VLOOKUP(B616, 'Points&amp;Potential'!$B$7:$O$1835, 14, FALSE)=0, "", VLOOKUP(B616, 'Points&amp;Potential'!$B$7:$O$1835, 14, FALSE))</f>
        <v/>
      </c>
      <c r="P616" s="7" t="str">
        <f>IF(ISERROR(VLOOKUP(B616, Paste!$T$3:$T$1045, 1, FALSE)), "", VLOOKUP(B616, Paste!$T$3:$U$1045, 2, FALSE))</f>
        <v/>
      </c>
    </row>
    <row r="617" spans="1:16">
      <c r="A617" s="11" t="str">
        <f t="shared" si="18"/>
        <v>SEA</v>
      </c>
      <c r="B617" s="67" t="s">
        <v>915</v>
      </c>
      <c r="C617" s="11" t="str">
        <f>VLOOKUP($B617, Paste!$A$3:$H$933, 6, FALSE)</f>
        <v>C</v>
      </c>
      <c r="D617" s="11" t="s">
        <v>941</v>
      </c>
      <c r="E617" s="11"/>
      <c r="F617" s="11" t="str">
        <f>VLOOKUP($B617, Paste!$A$3:$H$933, 8, FALSE)</f>
        <v>SEA</v>
      </c>
      <c r="G617" s="71">
        <f>VLOOKUP($B617, Paste!$A$3:$H$933, 2, FALSE)</f>
        <v>3</v>
      </c>
      <c r="H617" s="71">
        <f>VLOOKUP($B617, Paste!$A$3:$H$933, 3, FALSE)</f>
        <v>3.7500000000000006E-2</v>
      </c>
      <c r="I617" s="71">
        <f t="shared" si="19"/>
        <v>0.89582317073170747</v>
      </c>
      <c r="J617" s="71">
        <f>VLOOKUP($B617, Paste!$A$3:$H$933, 4, FALSE)</f>
        <v>0.93332317073170745</v>
      </c>
      <c r="K617" s="11">
        <f>VLOOKUP($B617, Paste!$AB$3:$AE$1033, 4, FALSE)</f>
        <v>5</v>
      </c>
      <c r="L617" s="11" t="str">
        <f>IF(ISERROR(VLOOKUP(B617, Paste!$N$3:$N$250, 1, FALSE)), "", VLOOKUP(B617, Paste!$N$3:$O$250, 2, FALSE))</f>
        <v/>
      </c>
      <c r="M617" s="27">
        <f>VLOOKUP($B617, Paste!$W$3:$Z$10064, IF($H$4="Cap Hit",3, IF($H$4="AAV", 4, 2)), FALSE)</f>
        <v>0.97499999999999998</v>
      </c>
      <c r="N617" s="11" t="str">
        <f>IF(ISERROR(VLOOKUP(B617, Paste!$Q$3:$Q$245, 1, FALSE)), "", VLOOKUP(B617, Paste!$Q$3:$R$245, 2, FALSE))</f>
        <v/>
      </c>
      <c r="O617" s="18" t="str">
        <f>IF(VLOOKUP(B617, 'Points&amp;Potential'!$B$7:$O$1835, 14, FALSE)=0, "", VLOOKUP(B617, 'Points&amp;Potential'!$B$7:$O$1835, 14, FALSE))</f>
        <v/>
      </c>
      <c r="P617" s="7" t="str">
        <f>IF(ISERROR(VLOOKUP(B617, Paste!$T$3:$T$1045, 1, FALSE)), "", VLOOKUP(B617, Paste!$T$3:$U$1045, 2, FALSE))</f>
        <v>Y</v>
      </c>
    </row>
    <row r="618" spans="1:16">
      <c r="A618" s="11" t="str">
        <f t="shared" si="18"/>
        <v>SJS</v>
      </c>
      <c r="B618" s="67" t="s">
        <v>34</v>
      </c>
      <c r="C618" s="11" t="str">
        <f>VLOOKUP($B618, Paste!$A$3:$H$933, 6, FALSE)</f>
        <v>C</v>
      </c>
      <c r="D618" s="11" t="s">
        <v>943</v>
      </c>
      <c r="E618" s="11">
        <v>1</v>
      </c>
      <c r="F618" s="11" t="str">
        <f>VLOOKUP($B618, Paste!$A$3:$H$933, 8, FALSE)</f>
        <v>SJS</v>
      </c>
      <c r="G618" s="71">
        <f>VLOOKUP($B618, Paste!$A$3:$H$933, 2, FALSE)</f>
        <v>78</v>
      </c>
      <c r="H618" s="71">
        <f>VLOOKUP($B618, Paste!$A$3:$H$933, 3, FALSE)</f>
        <v>39</v>
      </c>
      <c r="I618" s="71">
        <f t="shared" si="19"/>
        <v>72.815417999999994</v>
      </c>
      <c r="J618" s="71">
        <f>VLOOKUP($B618, Paste!$A$3:$H$933, 4, FALSE)</f>
        <v>111.81541799999999</v>
      </c>
      <c r="K618" s="11">
        <f>VLOOKUP($B618, Paste!$AB$3:$AE$1033, 4, FALSE)</f>
        <v>281</v>
      </c>
      <c r="L618" s="11" t="str">
        <f>IF(ISERROR(VLOOKUP(B618, Paste!$N$3:$N$250, 1, FALSE)), "", VLOOKUP(B618, Paste!$N$3:$O$250, 2, FALSE))</f>
        <v/>
      </c>
      <c r="M618" s="27">
        <f>VLOOKUP($B618, Paste!$W$3:$Z$10064, IF($H$4="Cap Hit",3, IF($H$4="AAV", 4, 2)), FALSE)</f>
        <v>0.97499999999999998</v>
      </c>
      <c r="N618" s="11" t="str">
        <f>IF(ISERROR(VLOOKUP(B618, Paste!$Q$3:$Q$245, 1, FALSE)), "", VLOOKUP(B618, Paste!$Q$3:$R$245, 2, FALSE))</f>
        <v/>
      </c>
      <c r="O618" s="18" t="str">
        <f>IF(VLOOKUP(B618, 'Points&amp;Potential'!$B$7:$O$1835, 14, FALSE)=0, "", VLOOKUP(B618, 'Points&amp;Potential'!$B$7:$O$1835, 14, FALSE))</f>
        <v/>
      </c>
      <c r="P618" s="7" t="str">
        <f>IF(ISERROR(VLOOKUP(B618, Paste!$T$3:$T$1045, 1, FALSE)), "", VLOOKUP(B618, Paste!$T$3:$U$1045, 2, FALSE))</f>
        <v/>
      </c>
    </row>
    <row r="619" spans="1:16">
      <c r="A619" s="11" t="str">
        <f t="shared" si="18"/>
        <v>SJS</v>
      </c>
      <c r="B619" s="67" t="s">
        <v>103</v>
      </c>
      <c r="C619" s="11" t="str">
        <f>VLOOKUP($B619, Paste!$A$3:$H$933, 6, FALSE)</f>
        <v>RW</v>
      </c>
      <c r="D619" s="11" t="s">
        <v>941</v>
      </c>
      <c r="E619" s="11">
        <v>1</v>
      </c>
      <c r="F619" s="11" t="str">
        <f>VLOOKUP($B619, Paste!$A$3:$H$933, 8, FALSE)</f>
        <v>SJS</v>
      </c>
      <c r="G619" s="71">
        <f>VLOOKUP($B619, Paste!$A$3:$H$933, 2, FALSE)</f>
        <v>73.5</v>
      </c>
      <c r="H619" s="71">
        <f>VLOOKUP($B619, Paste!$A$3:$H$933, 3, FALSE)</f>
        <v>25.724999999999998</v>
      </c>
      <c r="I619" s="71">
        <f t="shared" si="19"/>
        <v>43.032647291666663</v>
      </c>
      <c r="J619" s="71">
        <f>VLOOKUP($B619, Paste!$A$3:$H$933, 4, FALSE)</f>
        <v>68.757647291666657</v>
      </c>
      <c r="K619" s="11">
        <f>VLOOKUP($B619, Paste!$AB$3:$AE$1033, 4, FALSE)</f>
        <v>191</v>
      </c>
      <c r="L619" s="11" t="str">
        <f>IF(ISERROR(VLOOKUP(B619, Paste!$N$3:$N$250, 1, FALSE)), "", VLOOKUP(B619, Paste!$N$3:$O$250, 2, FALSE))</f>
        <v/>
      </c>
      <c r="M619" s="27">
        <f>VLOOKUP($B619, Paste!$W$3:$Z$10064, IF($H$4="Cap Hit",3, IF($H$4="AAV", 4, 2)), FALSE)</f>
        <v>0.95</v>
      </c>
      <c r="N619" s="11" t="str">
        <f>IF(ISERROR(VLOOKUP(B619, Paste!$Q$3:$Q$245, 1, FALSE)), "", VLOOKUP(B619, Paste!$Q$3:$R$245, 2, FALSE))</f>
        <v/>
      </c>
      <c r="O619" s="18" t="str">
        <f>IF(VLOOKUP(B619, 'Points&amp;Potential'!$B$7:$O$1835, 14, FALSE)=0, "", VLOOKUP(B619, 'Points&amp;Potential'!$B$7:$O$1835, 14, FALSE))</f>
        <v/>
      </c>
      <c r="P619" s="7" t="str">
        <f>IF(ISERROR(VLOOKUP(B619, Paste!$T$3:$T$1045, 1, FALSE)), "", VLOOKUP(B619, Paste!$T$3:$U$1045, 2, FALSE))</f>
        <v/>
      </c>
    </row>
    <row r="620" spans="1:16">
      <c r="A620" s="11" t="str">
        <f t="shared" si="18"/>
        <v>SJS</v>
      </c>
      <c r="B620" s="67" t="s">
        <v>112</v>
      </c>
      <c r="C620" s="11" t="str">
        <f>VLOOKUP($B620, Paste!$A$3:$H$933, 6, FALSE)</f>
        <v>LW</v>
      </c>
      <c r="D620" s="11" t="s">
        <v>941</v>
      </c>
      <c r="E620" s="11">
        <v>1</v>
      </c>
      <c r="F620" s="11" t="str">
        <f>VLOOKUP($B620, Paste!$A$3:$H$933, 8, FALSE)</f>
        <v>SJS</v>
      </c>
      <c r="G620" s="71">
        <f>VLOOKUP($B620, Paste!$A$3:$H$933, 2, FALSE)</f>
        <v>79</v>
      </c>
      <c r="H620" s="71">
        <f>VLOOKUP($B620, Paste!$A$3:$H$933, 3, FALSE)</f>
        <v>17.186125603864735</v>
      </c>
      <c r="I620" s="71">
        <f t="shared" si="19"/>
        <v>47.971233696135258</v>
      </c>
      <c r="J620" s="71">
        <f>VLOOKUP($B620, Paste!$A$3:$H$933, 4, FALSE)</f>
        <v>65.157359299999996</v>
      </c>
      <c r="K620" s="11">
        <f>VLOOKUP($B620, Paste!$AB$3:$AE$1033, 4, FALSE)</f>
        <v>126</v>
      </c>
      <c r="L620" s="11" t="str">
        <f>IF(ISERROR(VLOOKUP(B620, Paste!$N$3:$N$250, 1, FALSE)), "", VLOOKUP(B620, Paste!$N$3:$O$250, 2, FALSE))</f>
        <v/>
      </c>
      <c r="M620" s="27" t="e">
        <f>VLOOKUP($B620, Paste!$W$3:$Z$10064, IF($H$4="Cap Hit",3, IF($H$4="AAV", 4, 2)), FALSE)</f>
        <v>#N/A</v>
      </c>
      <c r="N620" s="11" t="str">
        <f>IF(ISERROR(VLOOKUP(B620, Paste!$Q$3:$Q$245, 1, FALSE)), "", VLOOKUP(B620, Paste!$Q$3:$R$245, 2, FALSE))</f>
        <v/>
      </c>
      <c r="O620" s="18" t="str">
        <f>IF(VLOOKUP(B620, 'Points&amp;Potential'!$B$7:$O$1835, 14, FALSE)=0, "", VLOOKUP(B620, 'Points&amp;Potential'!$B$7:$O$1835, 14, FALSE))</f>
        <v/>
      </c>
      <c r="P620" s="7" t="str">
        <f>IF(ISERROR(VLOOKUP(B620, Paste!$T$3:$T$1045, 1, FALSE)), "", VLOOKUP(B620, Paste!$T$3:$U$1045, 2, FALSE))</f>
        <v>Y</v>
      </c>
    </row>
    <row r="621" spans="1:16">
      <c r="A621" s="11" t="str">
        <f t="shared" si="18"/>
        <v>SJS</v>
      </c>
      <c r="B621" s="67" t="s">
        <v>158</v>
      </c>
      <c r="C621" s="11" t="str">
        <f>VLOOKUP($B621, Paste!$A$3:$H$933, 6, FALSE)</f>
        <v>C</v>
      </c>
      <c r="D621" s="11" t="s">
        <v>941</v>
      </c>
      <c r="E621" s="11">
        <v>2</v>
      </c>
      <c r="F621" s="11" t="str">
        <f>VLOOKUP($B621, Paste!$A$3:$H$933, 8, FALSE)</f>
        <v>SJS</v>
      </c>
      <c r="G621" s="71">
        <f>VLOOKUP($B621, Paste!$A$3:$H$933, 2, FALSE)</f>
        <v>74</v>
      </c>
      <c r="H621" s="71">
        <f>VLOOKUP($B621, Paste!$A$3:$H$933, 3, FALSE)</f>
        <v>18.5</v>
      </c>
      <c r="I621" s="71">
        <f t="shared" si="19"/>
        <v>37.959040000000009</v>
      </c>
      <c r="J621" s="71">
        <f>VLOOKUP($B621, Paste!$A$3:$H$933, 4, FALSE)</f>
        <v>56.459040000000009</v>
      </c>
      <c r="K621" s="11">
        <f>VLOOKUP($B621, Paste!$AB$3:$AE$1033, 4, FALSE)</f>
        <v>111</v>
      </c>
      <c r="L621" s="11">
        <f>IF(ISERROR(VLOOKUP(B621, Paste!$N$3:$N$250, 1, FALSE)), "", VLOOKUP(B621, Paste!$N$3:$O$250, 2, FALSE))</f>
        <v>70</v>
      </c>
      <c r="M621" s="27">
        <f>VLOOKUP($B621, Paste!$W$3:$Z$10064, IF($H$4="Cap Hit",3, IF($H$4="AAV", 4, 2)), FALSE)</f>
        <v>0.97499999999999998</v>
      </c>
      <c r="N621" s="11" t="str">
        <f>IF(ISERROR(VLOOKUP(B621, Paste!$Q$3:$Q$245, 1, FALSE)), "", VLOOKUP(B621, Paste!$Q$3:$R$245, 2, FALSE))</f>
        <v/>
      </c>
      <c r="O621" s="18" t="str">
        <f>IF(VLOOKUP(B621, 'Points&amp;Potential'!$B$7:$O$1835, 14, FALSE)=0, "", VLOOKUP(B621, 'Points&amp;Potential'!$B$7:$O$1835, 14, FALSE))</f>
        <v/>
      </c>
      <c r="P621" s="7" t="str">
        <f>IF(ISERROR(VLOOKUP(B621, Paste!$T$3:$T$1045, 1, FALSE)), "", VLOOKUP(B621, Paste!$T$3:$U$1045, 2, FALSE))</f>
        <v/>
      </c>
    </row>
    <row r="622" spans="1:16">
      <c r="A622" s="11" t="str">
        <f t="shared" si="18"/>
        <v>SJS</v>
      </c>
      <c r="B622" s="67" t="s">
        <v>171</v>
      </c>
      <c r="C622" s="11" t="str">
        <f>VLOOKUP($B622, Paste!$A$3:$H$933, 6, FALSE)</f>
        <v>LW</v>
      </c>
      <c r="D622" s="11" t="s">
        <v>941</v>
      </c>
      <c r="E622" s="11">
        <v>2</v>
      </c>
      <c r="F622" s="11" t="str">
        <f>VLOOKUP($B622, Paste!$A$3:$H$933, 8, FALSE)</f>
        <v>SJS</v>
      </c>
      <c r="G622" s="71">
        <f>VLOOKUP($B622, Paste!$A$3:$H$933, 2, FALSE)</f>
        <v>77</v>
      </c>
      <c r="H622" s="71">
        <f>VLOOKUP($B622, Paste!$A$3:$H$933, 3, FALSE)</f>
        <v>16.751033816425121</v>
      </c>
      <c r="I622" s="71">
        <f t="shared" si="19"/>
        <v>37.943038308574891</v>
      </c>
      <c r="J622" s="71">
        <f>VLOOKUP($B622, Paste!$A$3:$H$933, 4, FALSE)</f>
        <v>54.694072125000012</v>
      </c>
      <c r="K622" s="11">
        <f>VLOOKUP($B622, Paste!$AB$3:$AE$1033, 4, FALSE)</f>
        <v>139</v>
      </c>
      <c r="L622" s="11">
        <f>IF(ISERROR(VLOOKUP(B622, Paste!$N$3:$N$250, 1, FALSE)), "", VLOOKUP(B622, Paste!$N$3:$O$250, 2, FALSE))</f>
        <v>65</v>
      </c>
      <c r="M622" s="27">
        <f>VLOOKUP($B622, Paste!$W$3:$Z$10064, IF($H$4="Cap Hit",3, IF($H$4="AAV", 4, 2)), FALSE)</f>
        <v>0.93416699999999997</v>
      </c>
      <c r="N622" s="11" t="str">
        <f>IF(ISERROR(VLOOKUP(B622, Paste!$Q$3:$Q$245, 1, FALSE)), "", VLOOKUP(B622, Paste!$Q$3:$R$245, 2, FALSE))</f>
        <v/>
      </c>
      <c r="O622" s="18" t="str">
        <f>IF(VLOOKUP(B622, 'Points&amp;Potential'!$B$7:$O$1835, 14, FALSE)=0, "", VLOOKUP(B622, 'Points&amp;Potential'!$B$7:$O$1835, 14, FALSE))</f>
        <v/>
      </c>
      <c r="P622" s="7" t="str">
        <f>IF(ISERROR(VLOOKUP(B622, Paste!$T$3:$T$1045, 1, FALSE)), "", VLOOKUP(B622, Paste!$T$3:$U$1045, 2, FALSE))</f>
        <v/>
      </c>
    </row>
    <row r="623" spans="1:16">
      <c r="A623" s="11" t="str">
        <f t="shared" si="18"/>
        <v>SJS</v>
      </c>
      <c r="B623" s="67" t="s">
        <v>202</v>
      </c>
      <c r="C623" s="11" t="str">
        <f>VLOOKUP($B623, Paste!$A$3:$H$933, 6, FALSE)</f>
        <v>RW</v>
      </c>
      <c r="D623" s="11" t="s">
        <v>942</v>
      </c>
      <c r="E623" s="11">
        <v>1</v>
      </c>
      <c r="F623" s="11" t="str">
        <f>VLOOKUP($B623, Paste!$A$3:$H$933, 8, FALSE)</f>
        <v>SJS</v>
      </c>
      <c r="G623" s="71">
        <f>VLOOKUP($B623, Paste!$A$3:$H$933, 2, FALSE)</f>
        <v>80.666666666666671</v>
      </c>
      <c r="H623" s="71">
        <f>VLOOKUP($B623, Paste!$A$3:$H$933, 3, FALSE)</f>
        <v>24.2</v>
      </c>
      <c r="I623" s="71">
        <f t="shared" si="19"/>
        <v>25.16863020833333</v>
      </c>
      <c r="J623" s="71">
        <f>VLOOKUP($B623, Paste!$A$3:$H$933, 4, FALSE)</f>
        <v>49.368630208333329</v>
      </c>
      <c r="K623" s="11">
        <f>VLOOKUP($B623, Paste!$AB$3:$AE$1033, 4, FALSE)</f>
        <v>169</v>
      </c>
      <c r="L623" s="11" t="str">
        <f>IF(ISERROR(VLOOKUP(B623, Paste!$N$3:$N$250, 1, FALSE)), "", VLOOKUP(B623, Paste!$N$3:$O$250, 2, FALSE))</f>
        <v/>
      </c>
      <c r="M623" s="27">
        <f>VLOOKUP($B623, Paste!$W$3:$Z$10064, IF($H$4="Cap Hit",3, IF($H$4="AAV", 4, 2)), FALSE)</f>
        <v>6</v>
      </c>
      <c r="N623" s="11" t="str">
        <f>IF(ISERROR(VLOOKUP(B623, Paste!$Q$3:$Q$245, 1, FALSE)), "", VLOOKUP(B623, Paste!$Q$3:$R$245, 2, FALSE))</f>
        <v/>
      </c>
      <c r="O623" s="18" t="str">
        <f>IF(VLOOKUP(B623, 'Points&amp;Potential'!$B$7:$O$1835, 14, FALSE)=0, "", VLOOKUP(B623, 'Points&amp;Potential'!$B$7:$O$1835, 14, FALSE))</f>
        <v/>
      </c>
      <c r="P623" s="7" t="str">
        <f>IF(ISERROR(VLOOKUP(B623, Paste!$T$3:$T$1045, 1, FALSE)), "", VLOOKUP(B623, Paste!$T$3:$U$1045, 2, FALSE))</f>
        <v/>
      </c>
    </row>
    <row r="624" spans="1:16">
      <c r="A624" s="11" t="str">
        <f t="shared" si="18"/>
        <v>SJS</v>
      </c>
      <c r="B624" s="67" t="s">
        <v>211</v>
      </c>
      <c r="C624" s="11" t="str">
        <f>VLOOKUP($B624, Paste!$A$3:$H$933, 6, FALSE)</f>
        <v>LW</v>
      </c>
      <c r="D624" s="11" t="s">
        <v>941</v>
      </c>
      <c r="E624" s="11"/>
      <c r="F624" s="11" t="str">
        <f>VLOOKUP($B624, Paste!$A$3:$H$933, 8, FALSE)</f>
        <v>SJS</v>
      </c>
      <c r="G624" s="71">
        <f>VLOOKUP($B624, Paste!$A$3:$H$933, 2, FALSE)</f>
        <v>72.333333333333329</v>
      </c>
      <c r="H624" s="71">
        <f>VLOOKUP($B624, Paste!$A$3:$H$933, 3, FALSE)</f>
        <v>21.600765030250983</v>
      </c>
      <c r="I624" s="71">
        <f t="shared" si="19"/>
        <v>25.720264229008272</v>
      </c>
      <c r="J624" s="71">
        <f>VLOOKUP($B624, Paste!$A$3:$H$933, 4, FALSE)</f>
        <v>47.321029259259255</v>
      </c>
      <c r="K624" s="11">
        <f>VLOOKUP($B624, Paste!$AB$3:$AE$1033, 4, FALSE)</f>
        <v>130</v>
      </c>
      <c r="L624" s="11">
        <f>IF(ISERROR(VLOOKUP(B624, Paste!$N$3:$N$250, 1, FALSE)), "", VLOOKUP(B624, Paste!$N$3:$O$250, 2, FALSE))</f>
        <v>65</v>
      </c>
      <c r="M624" s="27">
        <f>VLOOKUP($B624, Paste!$W$3:$Z$10064, IF($H$4="Cap Hit",3, IF($H$4="AAV", 4, 2)), FALSE)</f>
        <v>6.75</v>
      </c>
      <c r="N624" s="11" t="str">
        <f>IF(ISERROR(VLOOKUP(B624, Paste!$Q$3:$Q$245, 1, FALSE)), "", VLOOKUP(B624, Paste!$Q$3:$R$245, 2, FALSE))</f>
        <v>Y</v>
      </c>
      <c r="O624" s="18" t="str">
        <f>IF(VLOOKUP(B624, 'Points&amp;Potential'!$B$7:$O$1835, 14, FALSE)=0, "", VLOOKUP(B624, 'Points&amp;Potential'!$B$7:$O$1835, 14, FALSE))</f>
        <v/>
      </c>
      <c r="P624" s="7" t="str">
        <f>IF(ISERROR(VLOOKUP(B624, Paste!$T$3:$T$1045, 1, FALSE)), "", VLOOKUP(B624, Paste!$T$3:$U$1045, 2, FALSE))</f>
        <v/>
      </c>
    </row>
    <row r="625" spans="1:16">
      <c r="A625" s="11" t="str">
        <f t="shared" si="18"/>
        <v>SJS</v>
      </c>
      <c r="B625" s="67" t="s">
        <v>216</v>
      </c>
      <c r="C625" s="11" t="str">
        <f>VLOOKUP($B625, Paste!$A$3:$H$933, 6, FALSE)</f>
        <v>C</v>
      </c>
      <c r="D625" s="11" t="s">
        <v>942</v>
      </c>
      <c r="E625" s="11">
        <v>2</v>
      </c>
      <c r="F625" s="11" t="str">
        <f>VLOOKUP($B625, Paste!$A$3:$H$933, 8, FALSE)</f>
        <v>SJS</v>
      </c>
      <c r="G625" s="71">
        <f>VLOOKUP($B625, Paste!$A$3:$H$933, 2, FALSE)</f>
        <v>80.666666666666671</v>
      </c>
      <c r="H625" s="71">
        <f>VLOOKUP($B625, Paste!$A$3:$H$933, 3, FALSE)</f>
        <v>13.713333333333335</v>
      </c>
      <c r="I625" s="71">
        <f t="shared" si="19"/>
        <v>32.964836666666656</v>
      </c>
      <c r="J625" s="71">
        <f>VLOOKUP($B625, Paste!$A$3:$H$933, 4, FALSE)</f>
        <v>46.678169999999994</v>
      </c>
      <c r="K625" s="11">
        <f>VLOOKUP($B625, Paste!$AB$3:$AE$1033, 4, FALSE)</f>
        <v>89</v>
      </c>
      <c r="L625" s="11" t="str">
        <f>IF(ISERROR(VLOOKUP(B625, Paste!$N$3:$N$250, 1, FALSE)), "", VLOOKUP(B625, Paste!$N$3:$O$250, 2, FALSE))</f>
        <v/>
      </c>
      <c r="M625" s="27">
        <f>VLOOKUP($B625, Paste!$W$3:$Z$10064, IF($H$4="Cap Hit",3, IF($H$4="AAV", 4, 2)), FALSE)</f>
        <v>6</v>
      </c>
      <c r="N625" s="11" t="str">
        <f>IF(ISERROR(VLOOKUP(B625, Paste!$Q$3:$Q$245, 1, FALSE)), "", VLOOKUP(B625, Paste!$Q$3:$R$245, 2, FALSE))</f>
        <v/>
      </c>
      <c r="O625" s="18" t="str">
        <f>IF(VLOOKUP(B625, 'Points&amp;Potential'!$B$7:$O$1835, 14, FALSE)=0, "", VLOOKUP(B625, 'Points&amp;Potential'!$B$7:$O$1835, 14, FALSE))</f>
        <v/>
      </c>
      <c r="P625" s="7" t="str">
        <f>IF(ISERROR(VLOOKUP(B625, Paste!$T$3:$T$1045, 1, FALSE)), "", VLOOKUP(B625, Paste!$T$3:$U$1045, 2, FALSE))</f>
        <v/>
      </c>
    </row>
    <row r="626" spans="1:16">
      <c r="A626" s="11" t="str">
        <f t="shared" si="18"/>
        <v>SJS</v>
      </c>
      <c r="B626" s="67" t="s">
        <v>284</v>
      </c>
      <c r="C626" s="11" t="str">
        <f>VLOOKUP($B626, Paste!$A$3:$H$933, 6, FALSE)</f>
        <v>LW</v>
      </c>
      <c r="D626" s="11" t="s">
        <v>943</v>
      </c>
      <c r="E626" s="11"/>
      <c r="F626" s="11" t="str">
        <f>VLOOKUP($B626, Paste!$A$3:$H$933, 8, FALSE)</f>
        <v>SJS</v>
      </c>
      <c r="G626" s="71">
        <f>VLOOKUP($B626, Paste!$A$3:$H$933, 2, FALSE)</f>
        <v>80</v>
      </c>
      <c r="H626" s="71">
        <f>VLOOKUP($B626, Paste!$A$3:$H$933, 3, FALSE)</f>
        <v>16</v>
      </c>
      <c r="I626" s="71">
        <f t="shared" si="19"/>
        <v>21.90658333333333</v>
      </c>
      <c r="J626" s="71">
        <f>VLOOKUP($B626, Paste!$A$3:$H$933, 4, FALSE)</f>
        <v>37.90658333333333</v>
      </c>
      <c r="K626" s="11">
        <f>VLOOKUP($B626, Paste!$AB$3:$AE$1033, 4, FALSE)</f>
        <v>120</v>
      </c>
      <c r="L626" s="11" t="str">
        <f>IF(ISERROR(VLOOKUP(B626, Paste!$N$3:$N$250, 1, FALSE)), "", VLOOKUP(B626, Paste!$N$3:$O$250, 2, FALSE))</f>
        <v/>
      </c>
      <c r="M626" s="27" t="e">
        <f>VLOOKUP($B626, Paste!$W$3:$Z$10064, IF($H$4="Cap Hit",3, IF($H$4="AAV", 4, 2)), FALSE)</f>
        <v>#N/A</v>
      </c>
      <c r="N626" s="11" t="str">
        <f>IF(ISERROR(VLOOKUP(B626, Paste!$Q$3:$Q$245, 1, FALSE)), "", VLOOKUP(B626, Paste!$Q$3:$R$245, 2, FALSE))</f>
        <v/>
      </c>
      <c r="O626" s="18" t="str">
        <f>IF(VLOOKUP(B626, 'Points&amp;Potential'!$B$7:$O$1835, 14, FALSE)=0, "", VLOOKUP(B626, 'Points&amp;Potential'!$B$7:$O$1835, 14, FALSE))</f>
        <v/>
      </c>
      <c r="P626" s="7" t="str">
        <f>IF(ISERROR(VLOOKUP(B626, Paste!$T$3:$T$1045, 1, FALSE)), "", VLOOKUP(B626, Paste!$T$3:$U$1045, 2, FALSE))</f>
        <v/>
      </c>
    </row>
    <row r="627" spans="1:16">
      <c r="A627" s="11" t="str">
        <f t="shared" si="18"/>
        <v>SJS</v>
      </c>
      <c r="B627" s="67" t="s">
        <v>293</v>
      </c>
      <c r="C627" s="11" t="str">
        <f>VLOOKUP($B627, Paste!$A$3:$H$933, 6, FALSE)</f>
        <v>RW</v>
      </c>
      <c r="D627" s="11" t="s">
        <v>941</v>
      </c>
      <c r="E627" s="11"/>
      <c r="F627" s="11" t="str">
        <f>VLOOKUP($B627, Paste!$A$3:$H$933, 8, FALSE)</f>
        <v>SJS</v>
      </c>
      <c r="G627" s="71">
        <f>VLOOKUP($B627, Paste!$A$3:$H$933, 2, FALSE)</f>
        <v>74.666666666666671</v>
      </c>
      <c r="H627" s="71">
        <f>VLOOKUP($B627, Paste!$A$3:$H$933, 3, FALSE)</f>
        <v>18.496265329644263</v>
      </c>
      <c r="I627" s="71">
        <f t="shared" si="19"/>
        <v>18.718021337022403</v>
      </c>
      <c r="J627" s="71">
        <f>VLOOKUP($B627, Paste!$A$3:$H$933, 4, FALSE)</f>
        <v>37.214286666666666</v>
      </c>
      <c r="K627" s="11">
        <f>VLOOKUP($B627, Paste!$AB$3:$AE$1033, 4, FALSE)</f>
        <v>149</v>
      </c>
      <c r="L627" s="11" t="str">
        <f>IF(ISERROR(VLOOKUP(B627, Paste!$N$3:$N$250, 1, FALSE)), "", VLOOKUP(B627, Paste!$N$3:$O$250, 2, FALSE))</f>
        <v/>
      </c>
      <c r="M627" s="27">
        <f>VLOOKUP($B627, Paste!$W$3:$Z$10064, IF($H$4="Cap Hit",3, IF($H$4="AAV", 4, 2)), FALSE)</f>
        <v>5.75</v>
      </c>
      <c r="N627" s="11" t="str">
        <f>IF(ISERROR(VLOOKUP(B627, Paste!$Q$3:$Q$245, 1, FALSE)), "", VLOOKUP(B627, Paste!$Q$3:$R$245, 2, FALSE))</f>
        <v>Y</v>
      </c>
      <c r="O627" s="18" t="str">
        <f>IF(VLOOKUP(B627, 'Points&amp;Potential'!$B$7:$O$1835, 14, FALSE)=0, "", VLOOKUP(B627, 'Points&amp;Potential'!$B$7:$O$1835, 14, FALSE))</f>
        <v/>
      </c>
      <c r="P627" s="7" t="str">
        <f>IF(ISERROR(VLOOKUP(B627, Paste!$T$3:$T$1045, 1, FALSE)), "", VLOOKUP(B627, Paste!$T$3:$U$1045, 2, FALSE))</f>
        <v/>
      </c>
    </row>
    <row r="628" spans="1:16">
      <c r="A628" s="11" t="str">
        <f t="shared" si="18"/>
        <v>SJS</v>
      </c>
      <c r="B628" s="67" t="s">
        <v>365</v>
      </c>
      <c r="C628" s="11" t="str">
        <f>VLOOKUP($B628, Paste!$A$3:$H$933, 6, FALSE)</f>
        <v>LD</v>
      </c>
      <c r="D628" s="11" t="s">
        <v>942</v>
      </c>
      <c r="E628" s="11">
        <v>2</v>
      </c>
      <c r="F628" s="11" t="str">
        <f>VLOOKUP($B628, Paste!$A$3:$H$933, 8, FALSE)</f>
        <v>SJS</v>
      </c>
      <c r="G628" s="71">
        <f>VLOOKUP($B628, Paste!$A$3:$H$933, 2, FALSE)</f>
        <v>82</v>
      </c>
      <c r="H628" s="71">
        <f>VLOOKUP($B628, Paste!$A$3:$H$933, 3, FALSE)</f>
        <v>4.7544136130427441</v>
      </c>
      <c r="I628" s="71">
        <f t="shared" si="19"/>
        <v>26.205424386957255</v>
      </c>
      <c r="J628" s="71">
        <f>VLOOKUP($B628, Paste!$A$3:$H$933, 4, FALSE)</f>
        <v>30.959837999999998</v>
      </c>
      <c r="K628" s="11">
        <f>VLOOKUP($B628, Paste!$AB$3:$AE$1033, 4, FALSE)</f>
        <v>98</v>
      </c>
      <c r="L628" s="11" t="str">
        <f>IF(ISERROR(VLOOKUP(B628, Paste!$N$3:$N$250, 1, FALSE)), "", VLOOKUP(B628, Paste!$N$3:$O$250, 2, FALSE))</f>
        <v/>
      </c>
      <c r="M628" s="27">
        <f>VLOOKUP($B628, Paste!$W$3:$Z$10064, IF($H$4="Cap Hit",3, IF($H$4="AAV", 4, 2)), FALSE)</f>
        <v>6.5</v>
      </c>
      <c r="N628" s="11" t="str">
        <f>IF(ISERROR(VLOOKUP(B628, Paste!$Q$3:$Q$245, 1, FALSE)), "", VLOOKUP(B628, Paste!$Q$3:$R$245, 2, FALSE))</f>
        <v/>
      </c>
      <c r="O628" s="18" t="str">
        <f>IF(VLOOKUP(B628, 'Points&amp;Potential'!$B$7:$O$1835, 14, FALSE)=0, "", VLOOKUP(B628, 'Points&amp;Potential'!$B$7:$O$1835, 14, FALSE))</f>
        <v/>
      </c>
      <c r="P628" s="7" t="str">
        <f>IF(ISERROR(VLOOKUP(B628, Paste!$T$3:$T$1045, 1, FALSE)), "", VLOOKUP(B628, Paste!$T$3:$U$1045, 2, FALSE))</f>
        <v/>
      </c>
    </row>
    <row r="629" spans="1:16">
      <c r="A629" s="11" t="str">
        <f t="shared" si="18"/>
        <v>SJS</v>
      </c>
      <c r="B629" s="67" t="s">
        <v>374</v>
      </c>
      <c r="C629" s="11" t="str">
        <f>VLOOKUP($B629, Paste!$A$3:$H$933, 6, FALSE)</f>
        <v>LD</v>
      </c>
      <c r="D629" s="11" t="s">
        <v>941</v>
      </c>
      <c r="E629" s="11">
        <v>2</v>
      </c>
      <c r="F629" s="11" t="str">
        <f>VLOOKUP($B629, Paste!$A$3:$H$933, 8, FALSE)</f>
        <v>SJS</v>
      </c>
      <c r="G629" s="71">
        <f>VLOOKUP($B629, Paste!$A$3:$H$933, 2, FALSE)</f>
        <v>81.666666666666671</v>
      </c>
      <c r="H629" s="71">
        <f>VLOOKUP($B629, Paste!$A$3:$H$933, 3, FALSE)</f>
        <v>8.9833333333333343</v>
      </c>
      <c r="I629" s="71">
        <f t="shared" si="19"/>
        <v>21.147882777777781</v>
      </c>
      <c r="J629" s="71">
        <f>VLOOKUP($B629, Paste!$A$3:$H$933, 4, FALSE)</f>
        <v>30.131216111111115</v>
      </c>
      <c r="K629" s="11">
        <f>VLOOKUP($B629, Paste!$AB$3:$AE$1033, 4, FALSE)</f>
        <v>188</v>
      </c>
      <c r="L629" s="11" t="str">
        <f>IF(ISERROR(VLOOKUP(B629, Paste!$N$3:$N$250, 1, FALSE)), "", VLOOKUP(B629, Paste!$N$3:$O$250, 2, FALSE))</f>
        <v/>
      </c>
      <c r="M629" s="27">
        <f>VLOOKUP($B629, Paste!$W$3:$Z$10064, IF($H$4="Cap Hit",3, IF($H$4="AAV", 4, 2)), FALSE)</f>
        <v>9.25</v>
      </c>
      <c r="N629" s="11" t="str">
        <f>IF(ISERROR(VLOOKUP(B629, Paste!$Q$3:$Q$245, 1, FALSE)), "", VLOOKUP(B629, Paste!$Q$3:$R$245, 2, FALSE))</f>
        <v/>
      </c>
      <c r="O629" s="18" t="str">
        <f>IF(VLOOKUP(B629, 'Points&amp;Potential'!$B$7:$O$1835, 14, FALSE)=0, "", VLOOKUP(B629, 'Points&amp;Potential'!$B$7:$O$1835, 14, FALSE))</f>
        <v/>
      </c>
      <c r="P629" s="7" t="str">
        <f>IF(ISERROR(VLOOKUP(B629, Paste!$T$3:$T$1045, 1, FALSE)), "", VLOOKUP(B629, Paste!$T$3:$U$1045, 2, FALSE))</f>
        <v/>
      </c>
    </row>
    <row r="630" spans="1:16">
      <c r="A630" s="11" t="str">
        <f t="shared" si="18"/>
        <v>SJS</v>
      </c>
      <c r="B630" s="10" t="s">
        <v>422</v>
      </c>
      <c r="C630" s="11" t="str">
        <f>VLOOKUP($B630, Paste!$A$3:$H$933, 6, FALSE)</f>
        <v>RD</v>
      </c>
      <c r="D630" s="11" t="s">
        <v>941</v>
      </c>
      <c r="E630" s="11">
        <v>2</v>
      </c>
      <c r="F630" s="11" t="str">
        <f>VLOOKUP($B630, Paste!$A$3:$H$933, 8, FALSE)</f>
        <v>SJS</v>
      </c>
      <c r="G630" s="71">
        <f>VLOOKUP($B630, Paste!$A$3:$H$933, 2, FALSE)</f>
        <v>67</v>
      </c>
      <c r="H630" s="71">
        <f>VLOOKUP($B630, Paste!$A$3:$H$933, 3, FALSE)</f>
        <v>6.0299999999999994</v>
      </c>
      <c r="I630" s="71">
        <f t="shared" si="19"/>
        <v>20.133500000000005</v>
      </c>
      <c r="J630" s="71">
        <f>VLOOKUP($B630, Paste!$A$3:$H$933, 4, FALSE)</f>
        <v>26.163500000000003</v>
      </c>
      <c r="K630" s="11">
        <f>VLOOKUP($B630, Paste!$AB$3:$AE$1033, 4, FALSE)</f>
        <v>101</v>
      </c>
      <c r="L630" s="11">
        <f>IF(ISERROR(VLOOKUP(B630, Paste!$N$3:$N$250, 1, FALSE)), "", VLOOKUP(B630, Paste!$N$3:$O$250, 2, FALSE))</f>
        <v>35</v>
      </c>
      <c r="M630" s="27">
        <f>VLOOKUP($B630, Paste!$W$3:$Z$10064, IF($H$4="Cap Hit",3, IF($H$4="AAV", 4, 2)), FALSE)</f>
        <v>4.5</v>
      </c>
      <c r="N630" s="11" t="str">
        <f>IF(ISERROR(VLOOKUP(B630, Paste!$Q$3:$Q$245, 1, FALSE)), "", VLOOKUP(B630, Paste!$Q$3:$R$245, 2, FALSE))</f>
        <v>Y</v>
      </c>
      <c r="O630" s="18" t="str">
        <f>IF(VLOOKUP(B630, 'Points&amp;Potential'!$B$7:$O$1835, 14, FALSE)=0, "", VLOOKUP(B630, 'Points&amp;Potential'!$B$7:$O$1835, 14, FALSE))</f>
        <v/>
      </c>
      <c r="P630" s="7" t="str">
        <f>IF(ISERROR(VLOOKUP(B630, Paste!$T$3:$T$1045, 1, FALSE)), "", VLOOKUP(B630, Paste!$T$3:$U$1045, 2, FALSE))</f>
        <v/>
      </c>
    </row>
    <row r="631" spans="1:16">
      <c r="A631" s="11" t="str">
        <f t="shared" si="18"/>
        <v>SJS</v>
      </c>
      <c r="B631" s="67" t="s">
        <v>441</v>
      </c>
      <c r="C631" s="11" t="str">
        <f>VLOOKUP($B631, Paste!$A$3:$H$933, 6, FALSE)</f>
        <v>LD</v>
      </c>
      <c r="D631" s="11" t="s">
        <v>941</v>
      </c>
      <c r="E631" s="11">
        <v>2</v>
      </c>
      <c r="F631" s="11" t="str">
        <f>VLOOKUP($B631, Paste!$A$3:$H$933, 8, FALSE)</f>
        <v>SJS</v>
      </c>
      <c r="G631" s="71">
        <f>VLOOKUP($B631, Paste!$A$3:$H$933, 2, FALSE)</f>
        <v>68</v>
      </c>
      <c r="H631" s="71">
        <f>VLOOKUP($B631, Paste!$A$3:$H$933, 3, FALSE)</f>
        <v>3.511402469135803</v>
      </c>
      <c r="I631" s="71">
        <f t="shared" si="19"/>
        <v>21.208104725986153</v>
      </c>
      <c r="J631" s="71">
        <f>VLOOKUP($B631, Paste!$A$3:$H$933, 4, FALSE)</f>
        <v>24.719507195121956</v>
      </c>
      <c r="K631" s="11">
        <f>VLOOKUP($B631, Paste!$AB$3:$AE$1033, 4, FALSE)</f>
        <v>88</v>
      </c>
      <c r="L631" s="11" t="str">
        <f>IF(ISERROR(VLOOKUP(B631, Paste!$N$3:$N$250, 1, FALSE)), "", VLOOKUP(B631, Paste!$N$3:$O$250, 2, FALSE))</f>
        <v/>
      </c>
      <c r="M631" s="27">
        <f>VLOOKUP($B631, Paste!$W$3:$Z$10064, IF($H$4="Cap Hit",3, IF($H$4="AAV", 4, 2)), FALSE)</f>
        <v>0.9425</v>
      </c>
      <c r="N631" s="11" t="str">
        <f>IF(ISERROR(VLOOKUP(B631, Paste!$Q$3:$Q$245, 1, FALSE)), "", VLOOKUP(B631, Paste!$Q$3:$R$245, 2, FALSE))</f>
        <v/>
      </c>
      <c r="O631" s="18" t="str">
        <f>IF(VLOOKUP(B631, 'Points&amp;Potential'!$B$7:$O$1835, 14, FALSE)=0, "", VLOOKUP(B631, 'Points&amp;Potential'!$B$7:$O$1835, 14, FALSE))</f>
        <v/>
      </c>
      <c r="P631" s="7" t="str">
        <f>IF(ISERROR(VLOOKUP(B631, Paste!$T$3:$T$1045, 1, FALSE)), "", VLOOKUP(B631, Paste!$T$3:$U$1045, 2, FALSE))</f>
        <v/>
      </c>
    </row>
    <row r="632" spans="1:16">
      <c r="A632" s="11" t="str">
        <f t="shared" si="18"/>
        <v>SJS</v>
      </c>
      <c r="B632" s="67" t="s">
        <v>449</v>
      </c>
      <c r="C632" s="11" t="str">
        <f>VLOOKUP($B632, Paste!$A$3:$H$933, 6, FALSE)</f>
        <v>RD</v>
      </c>
      <c r="D632" s="11" t="s">
        <v>941</v>
      </c>
      <c r="E632" s="11"/>
      <c r="F632" s="11" t="str">
        <f>VLOOKUP($B632, Paste!$A$3:$H$933, 8, FALSE)</f>
        <v>SJS</v>
      </c>
      <c r="G632" s="71">
        <f>VLOOKUP($B632, Paste!$A$3:$H$933, 2, FALSE)</f>
        <v>77.666666666666671</v>
      </c>
      <c r="H632" s="71">
        <f>VLOOKUP($B632, Paste!$A$3:$H$933, 3, FALSE)</f>
        <v>7.7666666666666675</v>
      </c>
      <c r="I632" s="71">
        <f t="shared" si="19"/>
        <v>16.167481666666667</v>
      </c>
      <c r="J632" s="71">
        <f>VLOOKUP($B632, Paste!$A$3:$H$933, 4, FALSE)</f>
        <v>23.934148333333336</v>
      </c>
      <c r="K632" s="11">
        <f>VLOOKUP($B632, Paste!$AB$3:$AE$1033, 4, FALSE)</f>
        <v>140</v>
      </c>
      <c r="L632" s="11" t="str">
        <f>IF(ISERROR(VLOOKUP(B632, Paste!$N$3:$N$250, 1, FALSE)), "", VLOOKUP(B632, Paste!$N$3:$O$250, 2, FALSE))</f>
        <v/>
      </c>
      <c r="M632" s="27">
        <f>VLOOKUP($B632, Paste!$W$3:$Z$10064, IF($H$4="Cap Hit",3, IF($H$4="AAV", 4, 2)), FALSE)</f>
        <v>8.25</v>
      </c>
      <c r="N632" s="11" t="str">
        <f>IF(ISERROR(VLOOKUP(B632, Paste!$Q$3:$Q$245, 1, FALSE)), "", VLOOKUP(B632, Paste!$Q$3:$R$245, 2, FALSE))</f>
        <v/>
      </c>
      <c r="O632" s="18" t="str">
        <f>IF(VLOOKUP(B632, 'Points&amp;Potential'!$B$7:$O$1835, 14, FALSE)=0, "", VLOOKUP(B632, 'Points&amp;Potential'!$B$7:$O$1835, 14, FALSE))</f>
        <v/>
      </c>
      <c r="P632" s="7" t="str">
        <f>IF(ISERROR(VLOOKUP(B632, Paste!$T$3:$T$1045, 1, FALSE)), "", VLOOKUP(B632, Paste!$T$3:$U$1045, 2, FALSE))</f>
        <v/>
      </c>
    </row>
    <row r="633" spans="1:16">
      <c r="A633" s="11" t="str">
        <f t="shared" si="18"/>
        <v>SJS</v>
      </c>
      <c r="B633" s="67" t="s">
        <v>529</v>
      </c>
      <c r="C633" s="11" t="str">
        <f>VLOOKUP($B633, Paste!$A$3:$H$933, 6, FALSE)</f>
        <v>RW</v>
      </c>
      <c r="D633" s="11" t="s">
        <v>941</v>
      </c>
      <c r="E633" s="11"/>
      <c r="F633" s="11" t="str">
        <f>VLOOKUP($B633, Paste!$A$3:$H$933, 8, FALSE)</f>
        <v>SJS</v>
      </c>
      <c r="G633" s="71">
        <f>VLOOKUP($B633, Paste!$A$3:$H$933, 2, FALSE)</f>
        <v>51.666666666666664</v>
      </c>
      <c r="H633" s="71">
        <f>VLOOKUP($B633, Paste!$A$3:$H$933, 3, FALSE)</f>
        <v>10.333333333333334</v>
      </c>
      <c r="I633" s="71">
        <f t="shared" si="19"/>
        <v>7.8769105555555523</v>
      </c>
      <c r="J633" s="71">
        <f>VLOOKUP($B633, Paste!$A$3:$H$933, 4, FALSE)</f>
        <v>18.210243888888886</v>
      </c>
      <c r="K633" s="11">
        <f>VLOOKUP($B633, Paste!$AB$3:$AE$1033, 4, FALSE)</f>
        <v>67</v>
      </c>
      <c r="L633" s="11" t="str">
        <f>IF(ISERROR(VLOOKUP(B633, Paste!$N$3:$N$250, 1, FALSE)), "", VLOOKUP(B633, Paste!$N$3:$O$250, 2, FALSE))</f>
        <v/>
      </c>
      <c r="M633" s="27">
        <f>VLOOKUP($B633, Paste!$W$3:$Z$10064, IF($H$4="Cap Hit",3, IF($H$4="AAV", 4, 2)), FALSE)</f>
        <v>2</v>
      </c>
      <c r="N633" s="11" t="str">
        <f>IF(ISERROR(VLOOKUP(B633, Paste!$Q$3:$Q$245, 1, FALSE)), "", VLOOKUP(B633, Paste!$Q$3:$R$245, 2, FALSE))</f>
        <v/>
      </c>
      <c r="O633" s="18" t="str">
        <f>IF(VLOOKUP(B633, 'Points&amp;Potential'!$B$7:$O$1835, 14, FALSE)=0, "", VLOOKUP(B633, 'Points&amp;Potential'!$B$7:$O$1835, 14, FALSE))</f>
        <v/>
      </c>
      <c r="P633" s="7" t="str">
        <f>IF(ISERROR(VLOOKUP(B633, Paste!$T$3:$T$1045, 1, FALSE)), "", VLOOKUP(B633, Paste!$T$3:$U$1045, 2, FALSE))</f>
        <v/>
      </c>
    </row>
    <row r="634" spans="1:16">
      <c r="A634" s="11" t="str">
        <f t="shared" si="18"/>
        <v>SJS</v>
      </c>
      <c r="B634" s="67" t="s">
        <v>641</v>
      </c>
      <c r="C634" s="11" t="str">
        <f>VLOOKUP($B634, Paste!$A$3:$H$933, 6, FALSE)</f>
        <v>RD</v>
      </c>
      <c r="D634" s="11" t="s">
        <v>941</v>
      </c>
      <c r="E634" s="11"/>
      <c r="F634" s="11" t="str">
        <f>VLOOKUP($B634, Paste!$A$3:$H$933, 8, FALSE)</f>
        <v>SJS</v>
      </c>
      <c r="G634" s="71">
        <f>VLOOKUP($B634, Paste!$A$3:$H$933, 2, FALSE)</f>
        <v>39</v>
      </c>
      <c r="H634" s="71">
        <f>VLOOKUP($B634, Paste!$A$3:$H$933, 3, FALSE)</f>
        <v>5.85</v>
      </c>
      <c r="I634" s="71">
        <f t="shared" si="19"/>
        <v>6.8826676829268312</v>
      </c>
      <c r="J634" s="71">
        <f>VLOOKUP($B634, Paste!$A$3:$H$933, 4, FALSE)</f>
        <v>12.732667682926831</v>
      </c>
      <c r="K634" s="11">
        <f>VLOOKUP($B634, Paste!$AB$3:$AE$1033, 4, FALSE)</f>
        <v>66</v>
      </c>
      <c r="L634" s="11" t="str">
        <f>IF(ISERROR(VLOOKUP(B634, Paste!$N$3:$N$250, 1, FALSE)), "", VLOOKUP(B634, Paste!$N$3:$O$250, 2, FALSE))</f>
        <v/>
      </c>
      <c r="M634" s="27" t="e">
        <f>VLOOKUP($B634, Paste!$W$3:$Z$10064, IF($H$4="Cap Hit",3, IF($H$4="AAV", 4, 2)), FALSE)</f>
        <v>#N/A</v>
      </c>
      <c r="N634" s="11" t="str">
        <f>IF(ISERROR(VLOOKUP(B634, Paste!$Q$3:$Q$245, 1, FALSE)), "", VLOOKUP(B634, Paste!$Q$3:$R$245, 2, FALSE))</f>
        <v/>
      </c>
      <c r="O634" s="18" t="str">
        <f>IF(VLOOKUP(B634, 'Points&amp;Potential'!$B$7:$O$1835, 14, FALSE)=0, "", VLOOKUP(B634, 'Points&amp;Potential'!$B$7:$O$1835, 14, FALSE))</f>
        <v/>
      </c>
      <c r="P634" s="7" t="str">
        <f>IF(ISERROR(VLOOKUP(B634, Paste!$T$3:$T$1045, 1, FALSE)), "", VLOOKUP(B634, Paste!$T$3:$U$1045, 2, FALSE))</f>
        <v/>
      </c>
    </row>
    <row r="635" spans="1:16">
      <c r="A635" s="11" t="str">
        <f t="shared" si="18"/>
        <v>SJS</v>
      </c>
      <c r="B635" s="67" t="s">
        <v>678</v>
      </c>
      <c r="C635" s="11" t="str">
        <f>VLOOKUP($B635, Paste!$A$3:$H$933, 6, FALSE)</f>
        <v>C</v>
      </c>
      <c r="D635" s="11" t="s">
        <v>942</v>
      </c>
      <c r="E635" s="11"/>
      <c r="F635" s="11" t="str">
        <f>VLOOKUP($B635, Paste!$A$3:$H$933, 8, FALSE)</f>
        <v>SJS</v>
      </c>
      <c r="G635" s="71">
        <f>VLOOKUP($B635, Paste!$A$3:$H$933, 2, FALSE)</f>
        <v>54</v>
      </c>
      <c r="H635" s="71">
        <f>VLOOKUP($B635, Paste!$A$3:$H$933, 3, FALSE)</f>
        <v>1.7572991362254495</v>
      </c>
      <c r="I635" s="71">
        <f t="shared" si="19"/>
        <v>8.9988858637745484</v>
      </c>
      <c r="J635" s="71">
        <f>VLOOKUP($B635, Paste!$A$3:$H$933, 4, FALSE)</f>
        <v>10.756184999999999</v>
      </c>
      <c r="K635" s="11">
        <f>VLOOKUP($B635, Paste!$AB$3:$AE$1033, 4, FALSE)</f>
        <v>59</v>
      </c>
      <c r="L635" s="11" t="str">
        <f>IF(ISERROR(VLOOKUP(B635, Paste!$N$3:$N$250, 1, FALSE)), "", VLOOKUP(B635, Paste!$N$3:$O$250, 2, FALSE))</f>
        <v/>
      </c>
      <c r="M635" s="27">
        <f>VLOOKUP($B635, Paste!$W$3:$Z$10064, IF($H$4="Cap Hit",3, IF($H$4="AAV", 4, 2)), FALSE)</f>
        <v>1.625</v>
      </c>
      <c r="N635" s="11" t="str">
        <f>IF(ISERROR(VLOOKUP(B635, Paste!$Q$3:$Q$245, 1, FALSE)), "", VLOOKUP(B635, Paste!$Q$3:$R$245, 2, FALSE))</f>
        <v/>
      </c>
      <c r="O635" s="18" t="str">
        <f>IF(VLOOKUP(B635, 'Points&amp;Potential'!$B$7:$O$1835, 14, FALSE)=0, "", VLOOKUP(B635, 'Points&amp;Potential'!$B$7:$O$1835, 14, FALSE))</f>
        <v/>
      </c>
      <c r="P635" s="7" t="str">
        <f>IF(ISERROR(VLOOKUP(B635, Paste!$T$3:$T$1045, 1, FALSE)), "", VLOOKUP(B635, Paste!$T$3:$U$1045, 2, FALSE))</f>
        <v/>
      </c>
    </row>
    <row r="636" spans="1:16">
      <c r="A636" s="11" t="str">
        <f t="shared" si="18"/>
        <v>SJS</v>
      </c>
      <c r="B636" s="67" t="s">
        <v>715</v>
      </c>
      <c r="C636" s="11" t="str">
        <f>VLOOKUP($B636, Paste!$A$3:$H$933, 6, FALSE)</f>
        <v>LW</v>
      </c>
      <c r="D636" s="11" t="s">
        <v>942</v>
      </c>
      <c r="E636" s="11"/>
      <c r="F636" s="11" t="str">
        <f>VLOOKUP($B636, Paste!$A$3:$H$933, 8, FALSE)</f>
        <v>SJS</v>
      </c>
      <c r="G636" s="71">
        <f>VLOOKUP($B636, Paste!$A$3:$H$933, 2, FALSE)</f>
        <v>81.666666666666671</v>
      </c>
      <c r="H636" s="71">
        <f>VLOOKUP($B636, Paste!$A$3:$H$933, 3, FALSE)</f>
        <v>4.8296288318630651</v>
      </c>
      <c r="I636" s="71">
        <f t="shared" si="19"/>
        <v>4.3143913243869321</v>
      </c>
      <c r="J636" s="71">
        <f>VLOOKUP($B636, Paste!$A$3:$H$933, 4, FALSE)</f>
        <v>9.1440201562499972</v>
      </c>
      <c r="K636" s="11">
        <f>VLOOKUP($B636, Paste!$AB$3:$AE$1033, 4, FALSE)</f>
        <v>57</v>
      </c>
      <c r="L636" s="11" t="str">
        <f>IF(ISERROR(VLOOKUP(B636, Paste!$N$3:$N$250, 1, FALSE)), "", VLOOKUP(B636, Paste!$N$3:$O$250, 2, FALSE))</f>
        <v/>
      </c>
      <c r="M636" s="27">
        <f>VLOOKUP($B636, Paste!$W$3:$Z$10064, IF($H$4="Cap Hit",3, IF($H$4="AAV", 4, 2)), FALSE)</f>
        <v>3.6416659999999998</v>
      </c>
      <c r="N636" s="11" t="str">
        <f>IF(ISERROR(VLOOKUP(B636, Paste!$Q$3:$Q$245, 1, FALSE)), "", VLOOKUP(B636, Paste!$Q$3:$R$245, 2, FALSE))</f>
        <v/>
      </c>
      <c r="O636" s="18" t="str">
        <f>IF(VLOOKUP(B636, 'Points&amp;Potential'!$B$7:$O$1835, 14, FALSE)=0, "", VLOOKUP(B636, 'Points&amp;Potential'!$B$7:$O$1835, 14, FALSE))</f>
        <v/>
      </c>
      <c r="P636" s="7" t="str">
        <f>IF(ISERROR(VLOOKUP(B636, Paste!$T$3:$T$1045, 1, FALSE)), "", VLOOKUP(B636, Paste!$T$3:$U$1045, 2, FALSE))</f>
        <v/>
      </c>
    </row>
    <row r="637" spans="1:16">
      <c r="A637" s="11" t="str">
        <f t="shared" si="18"/>
        <v>SJS</v>
      </c>
      <c r="B637" s="67" t="s">
        <v>728</v>
      </c>
      <c r="C637" s="11" t="str">
        <f>VLOOKUP($B637, Paste!$A$3:$H$933, 6, FALSE)</f>
        <v>LW</v>
      </c>
      <c r="D637" s="11" t="s">
        <v>941</v>
      </c>
      <c r="E637" s="11"/>
      <c r="F637" s="11" t="str">
        <f>VLOOKUP($B637, Paste!$A$3:$H$933, 8, FALSE)</f>
        <v>SJS</v>
      </c>
      <c r="G637" s="71">
        <f>VLOOKUP($B637, Paste!$A$3:$H$933, 2, FALSE)</f>
        <v>15.333333333333334</v>
      </c>
      <c r="H637" s="71">
        <f>VLOOKUP($B637, Paste!$A$3:$H$933, 3, FALSE)</f>
        <v>1.5333333333333334</v>
      </c>
      <c r="I637" s="71">
        <f t="shared" si="19"/>
        <v>6.7587416666666673</v>
      </c>
      <c r="J637" s="71">
        <f>VLOOKUP($B637, Paste!$A$3:$H$933, 4, FALSE)</f>
        <v>8.2920750000000005</v>
      </c>
      <c r="K637" s="11">
        <f>VLOOKUP($B637, Paste!$AB$3:$AE$1033, 4, FALSE)</f>
        <v>17</v>
      </c>
      <c r="L637" s="11" t="str">
        <f>IF(ISERROR(VLOOKUP(B637, Paste!$N$3:$N$250, 1, FALSE)), "", VLOOKUP(B637, Paste!$N$3:$O$250, 2, FALSE))</f>
        <v/>
      </c>
      <c r="M637" s="27">
        <f>VLOOKUP($B637, Paste!$W$3:$Z$10064, IF($H$4="Cap Hit",3, IF($H$4="AAV", 4, 2)), FALSE)</f>
        <v>0.875</v>
      </c>
      <c r="N637" s="11" t="str">
        <f>IF(ISERROR(VLOOKUP(B637, Paste!$Q$3:$Q$245, 1, FALSE)), "", VLOOKUP(B637, Paste!$Q$3:$R$245, 2, FALSE))</f>
        <v/>
      </c>
      <c r="O637" s="18" t="str">
        <f>IF(VLOOKUP(B637, 'Points&amp;Potential'!$B$7:$O$1835, 14, FALSE)=0, "", VLOOKUP(B637, 'Points&amp;Potential'!$B$7:$O$1835, 14, FALSE))</f>
        <v/>
      </c>
      <c r="P637" s="7" t="str">
        <f>IF(ISERROR(VLOOKUP(B637, Paste!$T$3:$T$1045, 1, FALSE)), "", VLOOKUP(B637, Paste!$T$3:$U$1045, 2, FALSE))</f>
        <v/>
      </c>
    </row>
    <row r="638" spans="1:16">
      <c r="A638" s="11" t="str">
        <f t="shared" si="18"/>
        <v>SJS</v>
      </c>
      <c r="B638" s="67" t="s">
        <v>753</v>
      </c>
      <c r="C638" s="11" t="str">
        <f>VLOOKUP($B638, Paste!$A$3:$H$933, 6, FALSE)</f>
        <v>C</v>
      </c>
      <c r="D638" s="11" t="s">
        <v>941</v>
      </c>
      <c r="E638" s="11"/>
      <c r="F638" s="11" t="str">
        <f>VLOOKUP($B638, Paste!$A$3:$H$933, 8, FALSE)</f>
        <v>SJS</v>
      </c>
      <c r="G638" s="71">
        <f>VLOOKUP($B638, Paste!$A$3:$H$933, 2, FALSE)</f>
        <v>62</v>
      </c>
      <c r="H638" s="71">
        <f>VLOOKUP($B638, Paste!$A$3:$H$933, 3, FALSE)</f>
        <v>4.3400000000000007</v>
      </c>
      <c r="I638" s="71">
        <f t="shared" si="19"/>
        <v>2.6175624999999991</v>
      </c>
      <c r="J638" s="71">
        <f>VLOOKUP($B638, Paste!$A$3:$H$933, 4, FALSE)</f>
        <v>6.9575624999999999</v>
      </c>
      <c r="K638" s="11">
        <f>VLOOKUP($B638, Paste!$AB$3:$AE$1033, 4, FALSE)</f>
        <v>50</v>
      </c>
      <c r="L638" s="11" t="str">
        <f>IF(ISERROR(VLOOKUP(B638, Paste!$N$3:$N$250, 1, FALSE)), "", VLOOKUP(B638, Paste!$N$3:$O$250, 2, FALSE))</f>
        <v/>
      </c>
      <c r="M638" s="27">
        <f>VLOOKUP($B638, Paste!$W$3:$Z$10064, IF($H$4="Cap Hit",3, IF($H$4="AAV", 4, 2)), FALSE)</f>
        <v>2.35</v>
      </c>
      <c r="N638" s="11" t="str">
        <f>IF(ISERROR(VLOOKUP(B638, Paste!$Q$3:$Q$245, 1, FALSE)), "", VLOOKUP(B638, Paste!$Q$3:$R$245, 2, FALSE))</f>
        <v/>
      </c>
      <c r="O638" s="18" t="str">
        <f>IF(VLOOKUP(B638, 'Points&amp;Potential'!$B$7:$O$1835, 14, FALSE)=0, "", VLOOKUP(B638, 'Points&amp;Potential'!$B$7:$O$1835, 14, FALSE))</f>
        <v/>
      </c>
      <c r="P638" s="7" t="str">
        <f>IF(ISERROR(VLOOKUP(B638, Paste!$T$3:$T$1045, 1, FALSE)), "", VLOOKUP(B638, Paste!$T$3:$U$1045, 2, FALSE))</f>
        <v/>
      </c>
    </row>
    <row r="639" spans="1:16">
      <c r="A639" s="11" t="str">
        <f t="shared" si="18"/>
        <v>SJS</v>
      </c>
      <c r="B639" s="67" t="s">
        <v>814</v>
      </c>
      <c r="C639" s="11" t="str">
        <f>VLOOKUP($B639, Paste!$A$3:$H$933, 6, FALSE)</f>
        <v>C</v>
      </c>
      <c r="D639" s="11" t="s">
        <v>941</v>
      </c>
      <c r="E639" s="11"/>
      <c r="F639" s="11" t="str">
        <f>VLOOKUP($B639, Paste!$A$3:$H$933, 8, FALSE)</f>
        <v>SJS</v>
      </c>
      <c r="G639" s="71">
        <f>VLOOKUP($B639, Paste!$A$3:$H$933, 2, FALSE)</f>
        <v>24</v>
      </c>
      <c r="H639" s="71">
        <f>VLOOKUP($B639, Paste!$A$3:$H$933, 3, FALSE)</f>
        <v>2.4000000000000004</v>
      </c>
      <c r="I639" s="71">
        <f t="shared" si="19"/>
        <v>1.5692390243902441</v>
      </c>
      <c r="J639" s="71">
        <f>VLOOKUP($B639, Paste!$A$3:$H$933, 4, FALSE)</f>
        <v>3.9692390243902445</v>
      </c>
      <c r="K639" s="11">
        <f>VLOOKUP($B639, Paste!$AB$3:$AE$1033, 4, FALSE)</f>
        <v>19</v>
      </c>
      <c r="L639" s="11" t="str">
        <f>IF(ISERROR(VLOOKUP(B639, Paste!$N$3:$N$250, 1, FALSE)), "", VLOOKUP(B639, Paste!$N$3:$O$250, 2, FALSE))</f>
        <v/>
      </c>
      <c r="M639" s="27">
        <f>VLOOKUP($B639, Paste!$W$3:$Z$10064, IF($H$4="Cap Hit",3, IF($H$4="AAV", 4, 2)), FALSE)</f>
        <v>0.91833299999999995</v>
      </c>
      <c r="N639" s="11" t="str">
        <f>IF(ISERROR(VLOOKUP(B639, Paste!$Q$3:$Q$245, 1, FALSE)), "", VLOOKUP(B639, Paste!$Q$3:$R$245, 2, FALSE))</f>
        <v/>
      </c>
      <c r="O639" s="18" t="str">
        <f>IF(VLOOKUP(B639, 'Points&amp;Potential'!$B$7:$O$1835, 14, FALSE)=0, "", VLOOKUP(B639, 'Points&amp;Potential'!$B$7:$O$1835, 14, FALSE))</f>
        <v/>
      </c>
      <c r="P639" s="7" t="str">
        <f>IF(ISERROR(VLOOKUP(B639, Paste!$T$3:$T$1045, 1, FALSE)), "", VLOOKUP(B639, Paste!$T$3:$U$1045, 2, FALSE))</f>
        <v>Y</v>
      </c>
    </row>
    <row r="640" spans="1:16">
      <c r="A640" s="11" t="str">
        <f t="shared" si="18"/>
        <v>SJS</v>
      </c>
      <c r="B640" s="67" t="s">
        <v>816</v>
      </c>
      <c r="C640" s="11" t="str">
        <f>VLOOKUP($B640, Paste!$A$3:$H$933, 6, FALSE)</f>
        <v>RW</v>
      </c>
      <c r="D640" s="11" t="s">
        <v>941</v>
      </c>
      <c r="E640" s="11"/>
      <c r="F640" s="11" t="str">
        <f>VLOOKUP($B640, Paste!$A$3:$H$933, 8, FALSE)</f>
        <v>SJS</v>
      </c>
      <c r="G640" s="71">
        <f>VLOOKUP($B640, Paste!$A$3:$H$933, 2, FALSE)</f>
        <v>17</v>
      </c>
      <c r="H640" s="71">
        <f>VLOOKUP($B640, Paste!$A$3:$H$933, 3, FALSE)</f>
        <v>0.763002865289513</v>
      </c>
      <c r="I640" s="71">
        <f t="shared" si="19"/>
        <v>3.1788721347104869</v>
      </c>
      <c r="J640" s="71">
        <f>VLOOKUP($B640, Paste!$A$3:$H$933, 4, FALSE)</f>
        <v>3.941875</v>
      </c>
      <c r="K640" s="11">
        <f>VLOOKUP($B640, Paste!$AB$3:$AE$1033, 4, FALSE)</f>
        <v>15</v>
      </c>
      <c r="L640" s="11" t="str">
        <f>IF(ISERROR(VLOOKUP(B640, Paste!$N$3:$N$250, 1, FALSE)), "", VLOOKUP(B640, Paste!$N$3:$O$250, 2, FALSE))</f>
        <v/>
      </c>
      <c r="M640" s="27">
        <f>VLOOKUP($B640, Paste!$W$3:$Z$10064, IF($H$4="Cap Hit",3, IF($H$4="AAV", 4, 2)), FALSE)</f>
        <v>0.85</v>
      </c>
      <c r="N640" s="11" t="str">
        <f>IF(ISERROR(VLOOKUP(B640, Paste!$Q$3:$Q$245, 1, FALSE)), "", VLOOKUP(B640, Paste!$Q$3:$R$245, 2, FALSE))</f>
        <v/>
      </c>
      <c r="O640" s="18" t="str">
        <f>IF(VLOOKUP(B640, 'Points&amp;Potential'!$B$7:$O$1835, 14, FALSE)=0, "", VLOOKUP(B640, 'Points&amp;Potential'!$B$7:$O$1835, 14, FALSE))</f>
        <v/>
      </c>
      <c r="P640" s="7" t="str">
        <f>IF(ISERROR(VLOOKUP(B640, Paste!$T$3:$T$1045, 1, FALSE)), "", VLOOKUP(B640, Paste!$T$3:$U$1045, 2, FALSE))</f>
        <v/>
      </c>
    </row>
    <row r="641" spans="1:16">
      <c r="A641" s="11" t="str">
        <f t="shared" si="18"/>
        <v>SJS</v>
      </c>
      <c r="B641" s="67" t="s">
        <v>865</v>
      </c>
      <c r="C641" s="11" t="str">
        <f>VLOOKUP($B641, Paste!$A$3:$H$933, 6, FALSE)</f>
        <v>LD</v>
      </c>
      <c r="D641" s="11" t="s">
        <v>941</v>
      </c>
      <c r="E641" s="11"/>
      <c r="F641" s="11" t="str">
        <f>VLOOKUP($B641, Paste!$A$3:$H$933, 8, FALSE)</f>
        <v>SJS</v>
      </c>
      <c r="G641" s="71">
        <f>VLOOKUP($B641, Paste!$A$3:$H$933, 2, FALSE)</f>
        <v>6.5</v>
      </c>
      <c r="H641" s="71">
        <f>VLOOKUP($B641, Paste!$A$3:$H$933, 3, FALSE)</f>
        <v>0.28753472222222232</v>
      </c>
      <c r="I641" s="71">
        <f t="shared" si="19"/>
        <v>1.7723355902777778</v>
      </c>
      <c r="J641" s="71">
        <f>VLOOKUP($B641, Paste!$A$3:$H$933, 4, FALSE)</f>
        <v>2.0598703125000002</v>
      </c>
      <c r="K641" s="11">
        <f>VLOOKUP($B641, Paste!$AB$3:$AE$1033, 4, FALSE)</f>
        <v>9</v>
      </c>
      <c r="L641" s="11" t="str">
        <f>IF(ISERROR(VLOOKUP(B641, Paste!$N$3:$N$250, 1, FALSE)), "", VLOOKUP(B641, Paste!$N$3:$O$250, 2, FALSE))</f>
        <v/>
      </c>
      <c r="M641" s="27">
        <f>VLOOKUP($B641, Paste!$W$3:$Z$10064, IF($H$4="Cap Hit",3, IF($H$4="AAV", 4, 2)), FALSE)</f>
        <v>0.89500000000000002</v>
      </c>
      <c r="N641" s="11" t="str">
        <f>IF(ISERROR(VLOOKUP(B641, Paste!$Q$3:$Q$245, 1, FALSE)), "", VLOOKUP(B641, Paste!$Q$3:$R$245, 2, FALSE))</f>
        <v/>
      </c>
      <c r="O641" s="18" t="str">
        <f>IF(VLOOKUP(B641, 'Points&amp;Potential'!$B$7:$O$1835, 14, FALSE)=0, "", VLOOKUP(B641, 'Points&amp;Potential'!$B$7:$O$1835, 14, FALSE))</f>
        <v/>
      </c>
      <c r="P641" s="7" t="str">
        <f>IF(ISERROR(VLOOKUP(B641, Paste!$T$3:$T$1045, 1, FALSE)), "", VLOOKUP(B641, Paste!$T$3:$U$1045, 2, FALSE))</f>
        <v>Y</v>
      </c>
    </row>
    <row r="642" spans="1:16">
      <c r="A642" s="11" t="str">
        <f t="shared" si="18"/>
        <v>SJS</v>
      </c>
      <c r="B642" s="67" t="s">
        <v>900</v>
      </c>
      <c r="C642" s="11" t="str">
        <f>VLOOKUP($B642, Paste!$A$3:$H$933, 6, FALSE)</f>
        <v>RW</v>
      </c>
      <c r="D642" s="11" t="s">
        <v>941</v>
      </c>
      <c r="E642" s="11"/>
      <c r="F642" s="11" t="str">
        <f>VLOOKUP($B642, Paste!$A$3:$H$933, 8, FALSE)</f>
        <v>SJS</v>
      </c>
      <c r="G642" s="71">
        <f>VLOOKUP($B642, Paste!$A$3:$H$933, 2, FALSE)</f>
        <v>8.5</v>
      </c>
      <c r="H642" s="71">
        <f>VLOOKUP($B642, Paste!$A$3:$H$933, 3, FALSE)</f>
        <v>1.3202546296296298</v>
      </c>
      <c r="I642" s="71">
        <f t="shared" si="19"/>
        <v>1.0809953703703634E-2</v>
      </c>
      <c r="J642" s="71">
        <f>VLOOKUP($B642, Paste!$A$3:$H$933, 4, FALSE)</f>
        <v>1.3310645833333334</v>
      </c>
      <c r="K642" s="11">
        <f>VLOOKUP($B642, Paste!$AB$3:$AE$1033, 4, FALSE)</f>
        <v>9</v>
      </c>
      <c r="L642" s="11" t="str">
        <f>IF(ISERROR(VLOOKUP(B642, Paste!$N$3:$N$250, 1, FALSE)), "", VLOOKUP(B642, Paste!$N$3:$O$250, 2, FALSE))</f>
        <v/>
      </c>
      <c r="M642" s="27">
        <f>VLOOKUP($B642, Paste!$W$3:$Z$10064, IF($H$4="Cap Hit",3, IF($H$4="AAV", 4, 2)), FALSE)</f>
        <v>0.85</v>
      </c>
      <c r="N642" s="11" t="str">
        <f>IF(ISERROR(VLOOKUP(B642, Paste!$Q$3:$Q$245, 1, FALSE)), "", VLOOKUP(B642, Paste!$Q$3:$R$245, 2, FALSE))</f>
        <v/>
      </c>
      <c r="O642" s="18" t="str">
        <f>IF(VLOOKUP(B642, 'Points&amp;Potential'!$B$7:$O$1835, 14, FALSE)=0, "", VLOOKUP(B642, 'Points&amp;Potential'!$B$7:$O$1835, 14, FALSE))</f>
        <v/>
      </c>
      <c r="P642" s="7" t="str">
        <f>IF(ISERROR(VLOOKUP(B642, Paste!$T$3:$T$1045, 1, FALSE)), "", VLOOKUP(B642, Paste!$T$3:$U$1045, 2, FALSE))</f>
        <v/>
      </c>
    </row>
    <row r="643" spans="1:16">
      <c r="A643" s="11" t="str">
        <f t="shared" si="18"/>
        <v>STL</v>
      </c>
      <c r="B643" s="67" t="s">
        <v>70</v>
      </c>
      <c r="C643" s="11" t="str">
        <f>VLOOKUP($B643, Paste!$A$3:$H$933, 6, FALSE)</f>
        <v>C</v>
      </c>
      <c r="D643" s="11" t="s">
        <v>943</v>
      </c>
      <c r="E643" s="11">
        <v>1</v>
      </c>
      <c r="F643" s="11" t="str">
        <f>VLOOKUP($B643, Paste!$A$3:$H$933, 8, FALSE)</f>
        <v>STL</v>
      </c>
      <c r="G643" s="71">
        <f>VLOOKUP($B643, Paste!$A$3:$H$933, 2, FALSE)</f>
        <v>74</v>
      </c>
      <c r="H643" s="71">
        <f>VLOOKUP($B643, Paste!$A$3:$H$933, 3, FALSE)</f>
        <v>26.64</v>
      </c>
      <c r="I643" s="71">
        <f t="shared" si="19"/>
        <v>53.104121527777778</v>
      </c>
      <c r="J643" s="71">
        <f>VLOOKUP($B643, Paste!$A$3:$H$933, 4, FALSE)</f>
        <v>79.744121527777779</v>
      </c>
      <c r="K643" s="11">
        <f>VLOOKUP($B643, Paste!$AB$3:$AE$1033, 4, FALSE)</f>
        <v>155</v>
      </c>
      <c r="L643" s="11" t="str">
        <f>IF(ISERROR(VLOOKUP(B643, Paste!$N$3:$N$250, 1, FALSE)), "", VLOOKUP(B643, Paste!$N$3:$O$250, 2, FALSE))</f>
        <v/>
      </c>
      <c r="M643" s="27">
        <f>VLOOKUP($B643, Paste!$W$3:$Z$10064, IF($H$4="Cap Hit",3, IF($H$4="AAV", 4, 2)), FALSE)</f>
        <v>8.125</v>
      </c>
      <c r="N643" s="11" t="str">
        <f>IF(ISERROR(VLOOKUP(B643, Paste!$Q$3:$Q$245, 1, FALSE)), "", VLOOKUP(B643, Paste!$Q$3:$R$245, 2, FALSE))</f>
        <v>Y</v>
      </c>
      <c r="O643" s="18" t="str">
        <f>IF(VLOOKUP(B643, 'Points&amp;Potential'!$B$7:$O$1835, 14, FALSE)=0, "", VLOOKUP(B643, 'Points&amp;Potential'!$B$7:$O$1835, 14, FALSE))</f>
        <v/>
      </c>
      <c r="P643" s="7" t="str">
        <f>IF(ISERROR(VLOOKUP(B643, Paste!$T$3:$T$1045, 1, FALSE)), "", VLOOKUP(B643, Paste!$T$3:$U$1045, 2, FALSE))</f>
        <v/>
      </c>
    </row>
    <row r="644" spans="1:16">
      <c r="A644" s="11" t="str">
        <f t="shared" si="18"/>
        <v>STL</v>
      </c>
      <c r="B644" s="67" t="s">
        <v>108</v>
      </c>
      <c r="C644" s="11" t="str">
        <f>VLOOKUP($B644, Paste!$A$3:$H$933, 6, FALSE)</f>
        <v>LW</v>
      </c>
      <c r="D644" s="11" t="s">
        <v>943</v>
      </c>
      <c r="E644" s="11">
        <v>1</v>
      </c>
      <c r="F644" s="11" t="str">
        <f>VLOOKUP($B644, Paste!$A$3:$H$933, 8, FALSE)</f>
        <v>STL</v>
      </c>
      <c r="G644" s="71">
        <f>VLOOKUP($B644, Paste!$A$3:$H$933, 2, FALSE)</f>
        <v>71</v>
      </c>
      <c r="H644" s="71">
        <f>VLOOKUP($B644, Paste!$A$3:$H$933, 3, FALSE)</f>
        <v>26.98</v>
      </c>
      <c r="I644" s="71">
        <f t="shared" si="19"/>
        <v>40.023291666666651</v>
      </c>
      <c r="J644" s="71">
        <f>VLOOKUP($B644, Paste!$A$3:$H$933, 4, FALSE)</f>
        <v>67.003291666666655</v>
      </c>
      <c r="K644" s="11">
        <f>VLOOKUP($B644, Paste!$AB$3:$AE$1033, 4, FALSE)</f>
        <v>185</v>
      </c>
      <c r="L644" s="11">
        <f>IF(ISERROR(VLOOKUP(B644, Paste!$N$3:$N$250, 1, FALSE)), "", VLOOKUP(B644, Paste!$N$3:$O$250, 2, FALSE))</f>
        <v>77</v>
      </c>
      <c r="M644" s="27">
        <f>VLOOKUP($B644, Paste!$W$3:$Z$10064, IF($H$4="Cap Hit",3, IF($H$4="AAV", 4, 2)), FALSE)</f>
        <v>7.75</v>
      </c>
      <c r="N644" s="11" t="str">
        <f>IF(ISERROR(VLOOKUP(B644, Paste!$Q$3:$Q$245, 1, FALSE)), "", VLOOKUP(B644, Paste!$Q$3:$R$245, 2, FALSE))</f>
        <v>Y</v>
      </c>
      <c r="O644" s="18" t="str">
        <f>IF(VLOOKUP(B644, 'Points&amp;Potential'!$B$7:$O$1835, 14, FALSE)=0, "", VLOOKUP(B644, 'Points&amp;Potential'!$B$7:$O$1835, 14, FALSE))</f>
        <v/>
      </c>
      <c r="P644" s="7" t="str">
        <f>IF(ISERROR(VLOOKUP(B644, Paste!$T$3:$T$1045, 1, FALSE)), "", VLOOKUP(B644, Paste!$T$3:$U$1045, 2, FALSE))</f>
        <v/>
      </c>
    </row>
    <row r="645" spans="1:16">
      <c r="A645" s="11" t="str">
        <f t="shared" si="18"/>
        <v>STL</v>
      </c>
      <c r="B645" s="67" t="s">
        <v>148</v>
      </c>
      <c r="C645" s="11" t="str">
        <f>VLOOKUP($B645, Paste!$A$3:$H$933, 6, FALSE)</f>
        <v>LW</v>
      </c>
      <c r="D645" s="11" t="s">
        <v>941</v>
      </c>
      <c r="E645" s="11">
        <v>2</v>
      </c>
      <c r="F645" s="11" t="str">
        <f>VLOOKUP($B645, Paste!$A$3:$H$933, 8, FALSE)</f>
        <v>STL</v>
      </c>
      <c r="G645" s="71">
        <f>VLOOKUP($B645, Paste!$A$3:$H$933, 2, FALSE)</f>
        <v>82</v>
      </c>
      <c r="H645" s="71">
        <f>VLOOKUP($B645, Paste!$A$3:$H$933, 3, FALSE)</f>
        <v>24.599999999999998</v>
      </c>
      <c r="I645" s="71">
        <f t="shared" si="19"/>
        <v>33.158066666666656</v>
      </c>
      <c r="J645" s="71">
        <f>VLOOKUP($B645, Paste!$A$3:$H$933, 4, FALSE)</f>
        <v>57.758066666666657</v>
      </c>
      <c r="K645" s="11">
        <f>VLOOKUP($B645, Paste!$AB$3:$AE$1033, 4, FALSE)</f>
        <v>164</v>
      </c>
      <c r="L645" s="11" t="str">
        <f>IF(ISERROR(VLOOKUP(B645, Paste!$N$3:$N$250, 1, FALSE)), "", VLOOKUP(B645, Paste!$N$3:$O$250, 2, FALSE))</f>
        <v/>
      </c>
      <c r="M645" s="27">
        <f>VLOOKUP($B645, Paste!$W$3:$Z$10064, IF($H$4="Cap Hit",3, IF($H$4="AAV", 4, 2)), FALSE)</f>
        <v>6.75</v>
      </c>
      <c r="N645" s="11" t="str">
        <f>IF(ISERROR(VLOOKUP(B645, Paste!$Q$3:$Q$245, 1, FALSE)), "", VLOOKUP(B645, Paste!$Q$3:$R$245, 2, FALSE))</f>
        <v/>
      </c>
      <c r="O645" s="18" t="str">
        <f>IF(VLOOKUP(B645, 'Points&amp;Potential'!$B$7:$O$1835, 14, FALSE)=0, "", VLOOKUP(B645, 'Points&amp;Potential'!$B$7:$O$1835, 14, FALSE))</f>
        <v/>
      </c>
      <c r="P645" s="7" t="str">
        <f>IF(ISERROR(VLOOKUP(B645, Paste!$T$3:$T$1045, 1, FALSE)), "", VLOOKUP(B645, Paste!$T$3:$U$1045, 2, FALSE))</f>
        <v/>
      </c>
    </row>
    <row r="646" spans="1:16">
      <c r="A646" s="11" t="str">
        <f t="shared" si="18"/>
        <v>STL</v>
      </c>
      <c r="B646" s="67" t="s">
        <v>151</v>
      </c>
      <c r="C646" s="11" t="str">
        <f>VLOOKUP($B646, Paste!$A$3:$H$933, 6, FALSE)</f>
        <v>RW</v>
      </c>
      <c r="D646" s="11" t="s">
        <v>943</v>
      </c>
      <c r="E646" s="11">
        <v>1</v>
      </c>
      <c r="F646" s="11" t="str">
        <f>VLOOKUP($B646, Paste!$A$3:$H$933, 8, FALSE)</f>
        <v>STL</v>
      </c>
      <c r="G646" s="71">
        <f>VLOOKUP($B646, Paste!$A$3:$H$933, 2, FALSE)</f>
        <v>73</v>
      </c>
      <c r="H646" s="71">
        <f>VLOOKUP($B646, Paste!$A$3:$H$933, 3, FALSE)</f>
        <v>21.9</v>
      </c>
      <c r="I646" s="71">
        <f t="shared" si="19"/>
        <v>35.181522666666666</v>
      </c>
      <c r="J646" s="71">
        <f>VLOOKUP($B646, Paste!$A$3:$H$933, 4, FALSE)</f>
        <v>57.081522666666665</v>
      </c>
      <c r="K646" s="11">
        <f>VLOOKUP($B646, Paste!$AB$3:$AE$1033, 4, FALSE)</f>
        <v>190</v>
      </c>
      <c r="L646" s="11" t="str">
        <f>IF(ISERROR(VLOOKUP(B646, Paste!$N$3:$N$250, 1, FALSE)), "", VLOOKUP(B646, Paste!$N$3:$O$250, 2, FALSE))</f>
        <v/>
      </c>
      <c r="M646" s="27">
        <f>VLOOKUP($B646, Paste!$W$3:$Z$10064, IF($H$4="Cap Hit",3, IF($H$4="AAV", 4, 2)), FALSE)</f>
        <v>0.95</v>
      </c>
      <c r="N646" s="11" t="str">
        <f>IF(ISERROR(VLOOKUP(B646, Paste!$Q$3:$Q$245, 1, FALSE)), "", VLOOKUP(B646, Paste!$Q$3:$R$245, 2, FALSE))</f>
        <v/>
      </c>
      <c r="O646" s="18" t="str">
        <f>IF(VLOOKUP(B646, 'Points&amp;Potential'!$B$7:$O$1835, 14, FALSE)=0, "", VLOOKUP(B646, 'Points&amp;Potential'!$B$7:$O$1835, 14, FALSE))</f>
        <v/>
      </c>
      <c r="P646" s="7" t="str">
        <f>IF(ISERROR(VLOOKUP(B646, Paste!$T$3:$T$1045, 1, FALSE)), "", VLOOKUP(B646, Paste!$T$3:$U$1045, 2, FALSE))</f>
        <v/>
      </c>
    </row>
    <row r="647" spans="1:16">
      <c r="A647" s="11" t="str">
        <f t="shared" ref="A647:A710" si="20">F647</f>
        <v>STL</v>
      </c>
      <c r="B647" s="67" t="s">
        <v>180</v>
      </c>
      <c r="C647" s="11" t="str">
        <f>VLOOKUP($B647, Paste!$A$3:$H$933, 6, FALSE)</f>
        <v>C</v>
      </c>
      <c r="D647" s="11" t="s">
        <v>941</v>
      </c>
      <c r="E647" s="11">
        <v>1</v>
      </c>
      <c r="F647" s="11" t="str">
        <f>VLOOKUP($B647, Paste!$A$3:$H$933, 8, FALSE)</f>
        <v>STL</v>
      </c>
      <c r="G647" s="71">
        <f>VLOOKUP($B647, Paste!$A$3:$H$933, 2, FALSE)</f>
        <v>77</v>
      </c>
      <c r="H647" s="71">
        <f>VLOOKUP($B647, Paste!$A$3:$H$933, 3, FALSE)</f>
        <v>20.790000000000003</v>
      </c>
      <c r="I647" s="71">
        <f t="shared" ref="I647:I710" si="21">J647-H647</f>
        <v>32.703343750000002</v>
      </c>
      <c r="J647" s="71">
        <f>VLOOKUP($B647, Paste!$A$3:$H$933, 4, FALSE)</f>
        <v>53.493343750000001</v>
      </c>
      <c r="K647" s="11">
        <f>VLOOKUP($B647, Paste!$AB$3:$AE$1033, 4, FALSE)</f>
        <v>169</v>
      </c>
      <c r="L647" s="11" t="str">
        <f>IF(ISERROR(VLOOKUP(B647, Paste!$N$3:$N$250, 1, FALSE)), "", VLOOKUP(B647, Paste!$N$3:$O$250, 2, FALSE))</f>
        <v/>
      </c>
      <c r="M647" s="27">
        <f>VLOOKUP($B647, Paste!$W$3:$Z$10064, IF($H$4="Cap Hit",3, IF($H$4="AAV", 4, 2)), FALSE)</f>
        <v>7</v>
      </c>
      <c r="N647" s="11" t="str">
        <f>IF(ISERROR(VLOOKUP(B647, Paste!$Q$3:$Q$245, 1, FALSE)), "", VLOOKUP(B647, Paste!$Q$3:$R$245, 2, FALSE))</f>
        <v/>
      </c>
      <c r="O647" s="18" t="str">
        <f>IF(VLOOKUP(B647, 'Points&amp;Potential'!$B$7:$O$1835, 14, FALSE)=0, "", VLOOKUP(B647, 'Points&amp;Potential'!$B$7:$O$1835, 14, FALSE))</f>
        <v/>
      </c>
      <c r="P647" s="7" t="str">
        <f>IF(ISERROR(VLOOKUP(B647, Paste!$T$3:$T$1045, 1, FALSE)), "", VLOOKUP(B647, Paste!$T$3:$U$1045, 2, FALSE))</f>
        <v/>
      </c>
    </row>
    <row r="648" spans="1:16">
      <c r="A648" s="11" t="str">
        <f t="shared" si="20"/>
        <v>STL</v>
      </c>
      <c r="B648" s="10" t="s">
        <v>198</v>
      </c>
      <c r="C648" s="11" t="str">
        <f>VLOOKUP($B648, Paste!$A$3:$H$933, 6, FALSE)</f>
        <v>LW</v>
      </c>
      <c r="D648" s="11" t="s">
        <v>942</v>
      </c>
      <c r="E648" s="11">
        <v>2</v>
      </c>
      <c r="F648" s="11" t="str">
        <f>VLOOKUP($B648, Paste!$A$3:$H$933, 8, FALSE)</f>
        <v>STL</v>
      </c>
      <c r="G648" s="71">
        <f>VLOOKUP($B648, Paste!$A$3:$H$933, 2, FALSE)</f>
        <v>81</v>
      </c>
      <c r="H648" s="71">
        <f>VLOOKUP($B648, Paste!$A$3:$H$933, 3, FALSE)</f>
        <v>21.475988629573283</v>
      </c>
      <c r="I648" s="71">
        <f t="shared" si="21"/>
        <v>28.602109495426721</v>
      </c>
      <c r="J648" s="71">
        <f>VLOOKUP($B648, Paste!$A$3:$H$933, 4, FALSE)</f>
        <v>50.078098125000004</v>
      </c>
      <c r="K648" s="11">
        <f>VLOOKUP($B648, Paste!$AB$3:$AE$1033, 4, FALSE)</f>
        <v>154</v>
      </c>
      <c r="L648" s="11" t="str">
        <f>IF(ISERROR(VLOOKUP(B648, Paste!$N$3:$N$250, 1, FALSE)), "", VLOOKUP(B648, Paste!$N$3:$O$250, 2, FALSE))</f>
        <v/>
      </c>
      <c r="M648" s="27">
        <f>VLOOKUP($B648, Paste!$W$3:$Z$10064, IF($H$4="Cap Hit",3, IF($H$4="AAV", 4, 2)), FALSE)</f>
        <v>8</v>
      </c>
      <c r="N648" s="11" t="str">
        <f>IF(ISERROR(VLOOKUP(B648, Paste!$Q$3:$Q$245, 1, FALSE)), "", VLOOKUP(B648, Paste!$Q$3:$R$245, 2, FALSE))</f>
        <v/>
      </c>
      <c r="O648" s="18" t="str">
        <f>IF(VLOOKUP(B648, 'Points&amp;Potential'!$B$7:$O$1835, 14, FALSE)=0, "", VLOOKUP(B648, 'Points&amp;Potential'!$B$7:$O$1835, 14, FALSE))</f>
        <v/>
      </c>
      <c r="P648" s="7" t="str">
        <f>IF(ISERROR(VLOOKUP(B648, Paste!$T$3:$T$1045, 1, FALSE)), "", VLOOKUP(B648, Paste!$T$3:$U$1045, 2, FALSE))</f>
        <v/>
      </c>
    </row>
    <row r="649" spans="1:16">
      <c r="A649" s="11" t="str">
        <f t="shared" si="20"/>
        <v>STL</v>
      </c>
      <c r="B649" s="67" t="s">
        <v>241</v>
      </c>
      <c r="C649" s="11" t="str">
        <f>VLOOKUP($B649, Paste!$A$3:$H$933, 6, FALSE)</f>
        <v>LW</v>
      </c>
      <c r="D649" s="11" t="s">
        <v>941</v>
      </c>
      <c r="E649" s="11">
        <v>2</v>
      </c>
      <c r="F649" s="11" t="str">
        <f>VLOOKUP($B649, Paste!$A$3:$H$933, 8, FALSE)</f>
        <v>STL</v>
      </c>
      <c r="G649" s="71">
        <f>VLOOKUP($B649, Paste!$A$3:$H$933, 2, FALSE)</f>
        <v>78</v>
      </c>
      <c r="H649" s="71">
        <f>VLOOKUP($B649, Paste!$A$3:$H$933, 3, FALSE)</f>
        <v>20.154505624209239</v>
      </c>
      <c r="I649" s="71">
        <f t="shared" si="21"/>
        <v>22.607575209124089</v>
      </c>
      <c r="J649" s="71">
        <f>VLOOKUP($B649, Paste!$A$3:$H$933, 4, FALSE)</f>
        <v>42.762080833333329</v>
      </c>
      <c r="K649" s="11">
        <f>VLOOKUP($B649, Paste!$AB$3:$AE$1033, 4, FALSE)</f>
        <v>125</v>
      </c>
      <c r="L649" s="11" t="str">
        <f>IF(ISERROR(VLOOKUP(B649, Paste!$N$3:$N$250, 1, FALSE)), "", VLOOKUP(B649, Paste!$N$3:$O$250, 2, FALSE))</f>
        <v/>
      </c>
      <c r="M649" s="27">
        <f>VLOOKUP($B649, Paste!$W$3:$Z$10064, IF($H$4="Cap Hit",3, IF($H$4="AAV", 4, 2)), FALSE)</f>
        <v>3.75</v>
      </c>
      <c r="N649" s="11" t="str">
        <f>IF(ISERROR(VLOOKUP(B649, Paste!$Q$3:$Q$245, 1, FALSE)), "", VLOOKUP(B649, Paste!$Q$3:$R$245, 2, FALSE))</f>
        <v/>
      </c>
      <c r="O649" s="18" t="str">
        <f>IF(VLOOKUP(B649, 'Points&amp;Potential'!$B$7:$O$1835, 14, FALSE)=0, "", VLOOKUP(B649, 'Points&amp;Potential'!$B$7:$O$1835, 14, FALSE))</f>
        <v/>
      </c>
      <c r="P649" s="7" t="str">
        <f>IF(ISERROR(VLOOKUP(B649, Paste!$T$3:$T$1045, 1, FALSE)), "", VLOOKUP(B649, Paste!$T$3:$U$1045, 2, FALSE))</f>
        <v/>
      </c>
    </row>
    <row r="650" spans="1:16">
      <c r="A650" s="11" t="str">
        <f t="shared" si="20"/>
        <v>STL</v>
      </c>
      <c r="B650" s="67" t="s">
        <v>319</v>
      </c>
      <c r="C650" s="11" t="str">
        <f>VLOOKUP($B650, Paste!$A$3:$H$933, 6, FALSE)</f>
        <v>LD</v>
      </c>
      <c r="D650" s="11" t="s">
        <v>941</v>
      </c>
      <c r="E650" s="11">
        <v>1</v>
      </c>
      <c r="F650" s="11" t="str">
        <f>VLOOKUP($B650, Paste!$A$3:$H$933, 8, FALSE)</f>
        <v>STL</v>
      </c>
      <c r="G650" s="71">
        <f>VLOOKUP($B650, Paste!$A$3:$H$933, 2, FALSE)</f>
        <v>79</v>
      </c>
      <c r="H650" s="71">
        <f>VLOOKUP($B650, Paste!$A$3:$H$933, 3, FALSE)</f>
        <v>7.9</v>
      </c>
      <c r="I650" s="71">
        <f t="shared" si="21"/>
        <v>26.920731250000003</v>
      </c>
      <c r="J650" s="71">
        <f>VLOOKUP($B650, Paste!$A$3:$H$933, 4, FALSE)</f>
        <v>34.820731250000001</v>
      </c>
      <c r="K650" s="11">
        <f>VLOOKUP($B650, Paste!$AB$3:$AE$1033, 4, FALSE)</f>
        <v>111</v>
      </c>
      <c r="L650" s="11" t="str">
        <f>IF(ISERROR(VLOOKUP(B650, Paste!$N$3:$N$250, 1, FALSE)), "", VLOOKUP(B650, Paste!$N$3:$O$250, 2, FALSE))</f>
        <v/>
      </c>
      <c r="M650" s="27">
        <f>VLOOKUP($B650, Paste!$W$3:$Z$10064, IF($H$4="Cap Hit",3, IF($H$4="AAV", 4, 2)), FALSE)</f>
        <v>8</v>
      </c>
      <c r="N650" s="11" t="str">
        <f>IF(ISERROR(VLOOKUP(B650, Paste!$Q$3:$Q$245, 1, FALSE)), "", VLOOKUP(B650, Paste!$Q$3:$R$245, 2, FALSE))</f>
        <v>Y</v>
      </c>
      <c r="O650" s="18" t="str">
        <f>IF(VLOOKUP(B650, 'Points&amp;Potential'!$B$7:$O$1835, 14, FALSE)=0, "", VLOOKUP(B650, 'Points&amp;Potential'!$B$7:$O$1835, 14, FALSE))</f>
        <v/>
      </c>
      <c r="P650" s="7" t="str">
        <f>IF(ISERROR(VLOOKUP(B650, Paste!$T$3:$T$1045, 1, FALSE)), "", VLOOKUP(B650, Paste!$T$3:$U$1045, 2, FALSE))</f>
        <v/>
      </c>
    </row>
    <row r="651" spans="1:16">
      <c r="A651" s="11" t="str">
        <f t="shared" si="20"/>
        <v>STL</v>
      </c>
      <c r="B651" s="67" t="s">
        <v>321</v>
      </c>
      <c r="C651" s="11" t="str">
        <f>VLOOKUP($B651, Paste!$A$3:$H$933, 6, FALSE)</f>
        <v>C</v>
      </c>
      <c r="D651" s="11" t="s">
        <v>941</v>
      </c>
      <c r="E651" s="11">
        <v>2</v>
      </c>
      <c r="F651" s="11" t="str">
        <f>VLOOKUP($B651, Paste!$A$3:$H$933, 8, FALSE)</f>
        <v>STL</v>
      </c>
      <c r="G651" s="71">
        <f>VLOOKUP($B651, Paste!$A$3:$H$933, 2, FALSE)</f>
        <v>83</v>
      </c>
      <c r="H651" s="71">
        <f>VLOOKUP($B651, Paste!$A$3:$H$933, 3, FALSE)</f>
        <v>16.600000000000001</v>
      </c>
      <c r="I651" s="71">
        <f t="shared" si="21"/>
        <v>18.14626925000001</v>
      </c>
      <c r="J651" s="71">
        <f>VLOOKUP($B651, Paste!$A$3:$H$933, 4, FALSE)</f>
        <v>34.746269250000012</v>
      </c>
      <c r="K651" s="11">
        <f>VLOOKUP($B651, Paste!$AB$3:$AE$1033, 4, FALSE)</f>
        <v>125</v>
      </c>
      <c r="L651" s="11">
        <f>IF(ISERROR(VLOOKUP(B651, Paste!$N$3:$N$250, 1, FALSE)), "", VLOOKUP(B651, Paste!$N$3:$O$250, 2, FALSE))</f>
        <v>60</v>
      </c>
      <c r="M651" s="27">
        <f>VLOOKUP($B651, Paste!$W$3:$Z$10064, IF($H$4="Cap Hit",3, IF($H$4="AAV", 4, 2)), FALSE)</f>
        <v>0.88666599999999995</v>
      </c>
      <c r="N651" s="11" t="str">
        <f>IF(ISERROR(VLOOKUP(B651, Paste!$Q$3:$Q$245, 1, FALSE)), "", VLOOKUP(B651, Paste!$Q$3:$R$245, 2, FALSE))</f>
        <v/>
      </c>
      <c r="O651" s="18" t="str">
        <f>IF(VLOOKUP(B651, 'Points&amp;Potential'!$B$7:$O$1835, 14, FALSE)=0, "", VLOOKUP(B651, 'Points&amp;Potential'!$B$7:$O$1835, 14, FALSE))</f>
        <v/>
      </c>
      <c r="P651" s="7" t="str">
        <f>IF(ISERROR(VLOOKUP(B651, Paste!$T$3:$T$1045, 1, FALSE)), "", VLOOKUP(B651, Paste!$T$3:$U$1045, 2, FALSE))</f>
        <v/>
      </c>
    </row>
    <row r="652" spans="1:16">
      <c r="A652" s="11" t="str">
        <f t="shared" si="20"/>
        <v>STL</v>
      </c>
      <c r="B652" s="67" t="s">
        <v>349</v>
      </c>
      <c r="C652" s="11" t="str">
        <f>VLOOKUP($B652, Paste!$A$3:$H$933, 6, FALSE)</f>
        <v>LD</v>
      </c>
      <c r="D652" s="11" t="s">
        <v>942</v>
      </c>
      <c r="E652" s="11"/>
      <c r="F652" s="11" t="str">
        <f>VLOOKUP($B652, Paste!$A$3:$H$933, 8, FALSE)</f>
        <v>STL</v>
      </c>
      <c r="G652" s="71">
        <f>VLOOKUP($B652, Paste!$A$3:$H$933, 2, FALSE)</f>
        <v>79</v>
      </c>
      <c r="H652" s="71">
        <f>VLOOKUP($B652, Paste!$A$3:$H$933, 3, FALSE)</f>
        <v>6.1236401473359301</v>
      </c>
      <c r="I652" s="71">
        <f t="shared" si="21"/>
        <v>26.091374852664064</v>
      </c>
      <c r="J652" s="71">
        <f>VLOOKUP($B652, Paste!$A$3:$H$933, 4, FALSE)</f>
        <v>32.215014999999994</v>
      </c>
      <c r="K652" s="11">
        <f>VLOOKUP($B652, Paste!$AB$3:$AE$1033, 4, FALSE)</f>
        <v>87</v>
      </c>
      <c r="L652" s="11" t="str">
        <f>IF(ISERROR(VLOOKUP(B652, Paste!$N$3:$N$250, 1, FALSE)), "", VLOOKUP(B652, Paste!$N$3:$O$250, 2, FALSE))</f>
        <v/>
      </c>
      <c r="M652" s="27">
        <f>VLOOKUP($B652, Paste!$W$3:$Z$10064, IF($H$4="Cap Hit",3, IF($H$4="AAV", 4, 2)), FALSE)</f>
        <v>6.1</v>
      </c>
      <c r="N652" s="11" t="str">
        <f>IF(ISERROR(VLOOKUP(B652, Paste!$Q$3:$Q$245, 1, FALSE)), "", VLOOKUP(B652, Paste!$Q$3:$R$245, 2, FALSE))</f>
        <v/>
      </c>
      <c r="O652" s="18" t="str">
        <f>IF(VLOOKUP(B652, 'Points&amp;Potential'!$B$7:$O$1835, 14, FALSE)=0, "", VLOOKUP(B652, 'Points&amp;Potential'!$B$7:$O$1835, 14, FALSE))</f>
        <v/>
      </c>
      <c r="P652" s="7" t="str">
        <f>IF(ISERROR(VLOOKUP(B652, Paste!$T$3:$T$1045, 1, FALSE)), "", VLOOKUP(B652, Paste!$T$3:$U$1045, 2, FALSE))</f>
        <v/>
      </c>
    </row>
    <row r="653" spans="1:16">
      <c r="A653" s="11" t="str">
        <f t="shared" si="20"/>
        <v>STL</v>
      </c>
      <c r="B653" s="67" t="s">
        <v>360</v>
      </c>
      <c r="C653" s="11" t="str">
        <f>VLOOKUP($B653, Paste!$A$3:$H$933, 6, FALSE)</f>
        <v>RD</v>
      </c>
      <c r="D653" s="11" t="s">
        <v>942</v>
      </c>
      <c r="E653" s="11">
        <v>2</v>
      </c>
      <c r="F653" s="11" t="str">
        <f>VLOOKUP($B653, Paste!$A$3:$H$933, 8, FALSE)</f>
        <v>STL</v>
      </c>
      <c r="G653" s="71">
        <f>VLOOKUP($B653, Paste!$A$3:$H$933, 2, FALSE)</f>
        <v>74</v>
      </c>
      <c r="H653" s="71">
        <f>VLOOKUP($B653, Paste!$A$3:$H$933, 3, FALSE)</f>
        <v>9.1287466254851548</v>
      </c>
      <c r="I653" s="71">
        <f t="shared" si="21"/>
        <v>22.004096568959284</v>
      </c>
      <c r="J653" s="71">
        <f>VLOOKUP($B653, Paste!$A$3:$H$933, 4, FALSE)</f>
        <v>31.132843194444437</v>
      </c>
      <c r="K653" s="11">
        <f>VLOOKUP($B653, Paste!$AB$3:$AE$1033, 4, FALSE)</f>
        <v>104</v>
      </c>
      <c r="L653" s="11">
        <f>IF(ISERROR(VLOOKUP(B653, Paste!$N$3:$N$250, 1, FALSE)), "", VLOOKUP(B653, Paste!$N$3:$O$250, 2, FALSE))</f>
        <v>42</v>
      </c>
      <c r="M653" s="27">
        <f>VLOOKUP($B653, Paste!$W$3:$Z$10064, IF($H$4="Cap Hit",3, IF($H$4="AAV", 4, 2)), FALSE)</f>
        <v>0.85</v>
      </c>
      <c r="N653" s="11" t="str">
        <f>IF(ISERROR(VLOOKUP(B653, Paste!$Q$3:$Q$245, 1, FALSE)), "", VLOOKUP(B653, Paste!$Q$3:$R$245, 2, FALSE))</f>
        <v/>
      </c>
      <c r="O653" s="18" t="str">
        <f>IF(VLOOKUP(B653, 'Points&amp;Potential'!$B$7:$O$1835, 14, FALSE)=0, "", VLOOKUP(B653, 'Points&amp;Potential'!$B$7:$O$1835, 14, FALSE))</f>
        <v/>
      </c>
      <c r="P653" s="7" t="str">
        <f>IF(ISERROR(VLOOKUP(B653, Paste!$T$3:$T$1045, 1, FALSE)), "", VLOOKUP(B653, Paste!$T$3:$U$1045, 2, FALSE))</f>
        <v/>
      </c>
    </row>
    <row r="654" spans="1:16">
      <c r="A654" s="11" t="str">
        <f t="shared" si="20"/>
        <v>STL</v>
      </c>
      <c r="B654" s="67" t="s">
        <v>363</v>
      </c>
      <c r="C654" s="11" t="str">
        <f>VLOOKUP($B654, Paste!$A$3:$H$933, 6, FALSE)</f>
        <v>C</v>
      </c>
      <c r="D654" s="11" t="s">
        <v>943</v>
      </c>
      <c r="E654" s="11"/>
      <c r="F654" s="11" t="str">
        <f>VLOOKUP($B654, Paste!$A$3:$H$933, 8, FALSE)</f>
        <v>STL</v>
      </c>
      <c r="G654" s="71">
        <f>VLOOKUP($B654, Paste!$A$3:$H$933, 2, FALSE)</f>
        <v>72.666666666666671</v>
      </c>
      <c r="H654" s="71">
        <f>VLOOKUP($B654, Paste!$A$3:$H$933, 3, FALSE)</f>
        <v>14.533333333333335</v>
      </c>
      <c r="I654" s="71">
        <f t="shared" si="21"/>
        <v>16.513545416666666</v>
      </c>
      <c r="J654" s="71">
        <f>VLOOKUP($B654, Paste!$A$3:$H$933, 4, FALSE)</f>
        <v>31.046878750000001</v>
      </c>
      <c r="K654" s="11">
        <f>VLOOKUP($B654, Paste!$AB$3:$AE$1033, 4, FALSE)</f>
        <v>109</v>
      </c>
      <c r="L654" s="11" t="str">
        <f>IF(ISERROR(VLOOKUP(B654, Paste!$N$3:$N$250, 1, FALSE)), "", VLOOKUP(B654, Paste!$N$3:$O$250, 2, FALSE))</f>
        <v/>
      </c>
      <c r="M654" s="27">
        <f>VLOOKUP($B654, Paste!$W$3:$Z$10064, IF($H$4="Cap Hit",3, IF($H$4="AAV", 4, 2)), FALSE)</f>
        <v>4.125</v>
      </c>
      <c r="N654" s="11" t="str">
        <f>IF(ISERROR(VLOOKUP(B654, Paste!$Q$3:$Q$245, 1, FALSE)), "", VLOOKUP(B654, Paste!$Q$3:$R$245, 2, FALSE))</f>
        <v>Y</v>
      </c>
      <c r="O654" s="18" t="str">
        <f>IF(VLOOKUP(B654, 'Points&amp;Potential'!$B$7:$O$1835, 14, FALSE)=0, "", VLOOKUP(B654, 'Points&amp;Potential'!$B$7:$O$1835, 14, FALSE))</f>
        <v/>
      </c>
      <c r="P654" s="7" t="str">
        <f>IF(ISERROR(VLOOKUP(B654, Paste!$T$3:$T$1045, 1, FALSE)), "", VLOOKUP(B654, Paste!$T$3:$U$1045, 2, FALSE))</f>
        <v/>
      </c>
    </row>
    <row r="655" spans="1:16">
      <c r="A655" s="11" t="str">
        <f t="shared" si="20"/>
        <v>STL</v>
      </c>
      <c r="B655" s="67" t="s">
        <v>367</v>
      </c>
      <c r="C655" s="11" t="str">
        <f>VLOOKUP($B655, Paste!$A$3:$H$933, 6, FALSE)</f>
        <v>LW</v>
      </c>
      <c r="D655" s="11" t="s">
        <v>941</v>
      </c>
      <c r="E655" s="11"/>
      <c r="F655" s="11" t="str">
        <f>VLOOKUP($B655, Paste!$A$3:$H$933, 8, FALSE)</f>
        <v>STL</v>
      </c>
      <c r="G655" s="71">
        <f>VLOOKUP($B655, Paste!$A$3:$H$933, 2, FALSE)</f>
        <v>64</v>
      </c>
      <c r="H655" s="71">
        <f>VLOOKUP($B655, Paste!$A$3:$H$933, 3, FALSE)</f>
        <v>11.2</v>
      </c>
      <c r="I655" s="71">
        <f t="shared" si="21"/>
        <v>19.535413333333331</v>
      </c>
      <c r="J655" s="71">
        <f>VLOOKUP($B655, Paste!$A$3:$H$933, 4, FALSE)</f>
        <v>30.73541333333333</v>
      </c>
      <c r="K655" s="11">
        <f>VLOOKUP($B655, Paste!$AB$3:$AE$1033, 4, FALSE)</f>
        <v>83</v>
      </c>
      <c r="L655" s="11" t="str">
        <f>IF(ISERROR(VLOOKUP(B655, Paste!$N$3:$N$250, 1, FALSE)), "", VLOOKUP(B655, Paste!$N$3:$O$250, 2, FALSE))</f>
        <v/>
      </c>
      <c r="M655" s="27">
        <f>VLOOKUP($B655, Paste!$W$3:$Z$10064, IF($H$4="Cap Hit",3, IF($H$4="AAV", 4, 2)), FALSE)</f>
        <v>2</v>
      </c>
      <c r="N655" s="11" t="str">
        <f>IF(ISERROR(VLOOKUP(B655, Paste!$Q$3:$Q$245, 1, FALSE)), "", VLOOKUP(B655, Paste!$Q$3:$R$245, 2, FALSE))</f>
        <v/>
      </c>
      <c r="O655" s="18" t="str">
        <f>IF(VLOOKUP(B655, 'Points&amp;Potential'!$B$7:$O$1835, 14, FALSE)=0, "", VLOOKUP(B655, 'Points&amp;Potential'!$B$7:$O$1835, 14, FALSE))</f>
        <v/>
      </c>
      <c r="P655" s="7" t="str">
        <f>IF(ISERROR(VLOOKUP(B655, Paste!$T$3:$T$1045, 1, FALSE)), "", VLOOKUP(B655, Paste!$T$3:$U$1045, 2, FALSE))</f>
        <v/>
      </c>
    </row>
    <row r="656" spans="1:16">
      <c r="A656" s="11" t="str">
        <f t="shared" si="20"/>
        <v>STL</v>
      </c>
      <c r="B656" s="67" t="s">
        <v>436</v>
      </c>
      <c r="C656" s="11" t="str">
        <f>VLOOKUP($B656, Paste!$A$3:$H$933, 6, FALSE)</f>
        <v>LW</v>
      </c>
      <c r="D656" s="11" t="s">
        <v>941</v>
      </c>
      <c r="E656" s="11"/>
      <c r="F656" s="11" t="str">
        <f>VLOOKUP($B656, Paste!$A$3:$H$933, 8, FALSE)</f>
        <v>STL</v>
      </c>
      <c r="G656" s="71">
        <f>VLOOKUP($B656, Paste!$A$3:$H$933, 2, FALSE)</f>
        <v>74</v>
      </c>
      <c r="H656" s="71">
        <f>VLOOKUP($B656, Paste!$A$3:$H$933, 3, FALSE)</f>
        <v>8.14</v>
      </c>
      <c r="I656" s="71">
        <f t="shared" si="21"/>
        <v>16.812887361111112</v>
      </c>
      <c r="J656" s="71">
        <f>VLOOKUP($B656, Paste!$A$3:$H$933, 4, FALSE)</f>
        <v>24.952887361111113</v>
      </c>
      <c r="K656" s="11">
        <f>VLOOKUP($B656, Paste!$AB$3:$AE$1033, 4, FALSE)</f>
        <v>89</v>
      </c>
      <c r="L656" s="11" t="str">
        <f>IF(ISERROR(VLOOKUP(B656, Paste!$N$3:$N$250, 1, FALSE)), "", VLOOKUP(B656, Paste!$N$3:$O$250, 2, FALSE))</f>
        <v/>
      </c>
      <c r="M656" s="27">
        <f>VLOOKUP($B656, Paste!$W$3:$Z$10064, IF($H$4="Cap Hit",3, IF($H$4="AAV", 4, 2)), FALSE)</f>
        <v>0.91833299999999995</v>
      </c>
      <c r="N656" s="11" t="str">
        <f>IF(ISERROR(VLOOKUP(B656, Paste!$Q$3:$Q$245, 1, FALSE)), "", VLOOKUP(B656, Paste!$Q$3:$R$245, 2, FALSE))</f>
        <v/>
      </c>
      <c r="O656" s="18" t="str">
        <f>IF(VLOOKUP(B656, 'Points&amp;Potential'!$B$7:$O$1835, 14, FALSE)=0, "", VLOOKUP(B656, 'Points&amp;Potential'!$B$7:$O$1835, 14, FALSE))</f>
        <v/>
      </c>
      <c r="P656" s="7" t="str">
        <f>IF(ISERROR(VLOOKUP(B656, Paste!$T$3:$T$1045, 1, FALSE)), "", VLOOKUP(B656, Paste!$T$3:$U$1045, 2, FALSE))</f>
        <v/>
      </c>
    </row>
    <row r="657" spans="1:16">
      <c r="A657" s="11" t="str">
        <f t="shared" si="20"/>
        <v>STL</v>
      </c>
      <c r="B657" s="67" t="s">
        <v>466</v>
      </c>
      <c r="C657" s="11" t="str">
        <f>VLOOKUP($B657, Paste!$A$3:$H$933, 6, FALSE)</f>
        <v>RD</v>
      </c>
      <c r="D657" s="11" t="s">
        <v>941</v>
      </c>
      <c r="E657" s="11"/>
      <c r="F657" s="11" t="str">
        <f>VLOOKUP($B657, Paste!$A$3:$H$933, 8, FALSE)</f>
        <v>STL</v>
      </c>
      <c r="G657" s="71">
        <f>VLOOKUP($B657, Paste!$A$3:$H$933, 2, FALSE)</f>
        <v>76.333333333333329</v>
      </c>
      <c r="H657" s="71">
        <f>VLOOKUP($B657, Paste!$A$3:$H$933, 3, FALSE)</f>
        <v>9.6751323916051373</v>
      </c>
      <c r="I657" s="71">
        <f t="shared" si="21"/>
        <v>12.857322608394865</v>
      </c>
      <c r="J657" s="71">
        <f>VLOOKUP($B657, Paste!$A$3:$H$933, 4, FALSE)</f>
        <v>22.532455000000002</v>
      </c>
      <c r="K657" s="11">
        <f>VLOOKUP($B657, Paste!$AB$3:$AE$1033, 4, FALSE)</f>
        <v>115</v>
      </c>
      <c r="L657" s="11" t="str">
        <f>IF(ISERROR(VLOOKUP(B657, Paste!$N$3:$N$250, 1, FALSE)), "", VLOOKUP(B657, Paste!$N$3:$O$250, 2, FALSE))</f>
        <v/>
      </c>
      <c r="M657" s="27">
        <f>VLOOKUP($B657, Paste!$W$3:$Z$10064, IF($H$4="Cap Hit",3, IF($H$4="AAV", 4, 2)), FALSE)</f>
        <v>6.5</v>
      </c>
      <c r="N657" s="11" t="str">
        <f>IF(ISERROR(VLOOKUP(B657, Paste!$Q$3:$Q$245, 1, FALSE)), "", VLOOKUP(B657, Paste!$Q$3:$R$245, 2, FALSE))</f>
        <v/>
      </c>
      <c r="O657" s="18" t="str">
        <f>IF(VLOOKUP(B657, 'Points&amp;Potential'!$B$7:$O$1835, 14, FALSE)=0, "", VLOOKUP(B657, 'Points&amp;Potential'!$B$7:$O$1835, 14, FALSE))</f>
        <v/>
      </c>
      <c r="P657" s="7" t="str">
        <f>IF(ISERROR(VLOOKUP(B657, Paste!$T$3:$T$1045, 1, FALSE)), "", VLOOKUP(B657, Paste!$T$3:$U$1045, 2, FALSE))</f>
        <v/>
      </c>
    </row>
    <row r="658" spans="1:16">
      <c r="A658" s="11" t="str">
        <f t="shared" si="20"/>
        <v>STL</v>
      </c>
      <c r="B658" s="67" t="s">
        <v>493</v>
      </c>
      <c r="C658" s="11" t="str">
        <f>VLOOKUP($B658, Paste!$A$3:$H$933, 6, FALSE)</f>
        <v>LW</v>
      </c>
      <c r="D658" s="11" t="s">
        <v>941</v>
      </c>
      <c r="E658" s="11"/>
      <c r="F658" s="11" t="str">
        <f>VLOOKUP($B658, Paste!$A$3:$H$933, 8, FALSE)</f>
        <v>STL</v>
      </c>
      <c r="G658" s="71">
        <f>VLOOKUP($B658, Paste!$A$3:$H$933, 2, FALSE)</f>
        <v>65</v>
      </c>
      <c r="H658" s="71">
        <f>VLOOKUP($B658, Paste!$A$3:$H$933, 3, FALSE)</f>
        <v>13</v>
      </c>
      <c r="I658" s="71">
        <f t="shared" si="21"/>
        <v>7.3828559548611103</v>
      </c>
      <c r="J658" s="71">
        <f>VLOOKUP($B658, Paste!$A$3:$H$933, 4, FALSE)</f>
        <v>20.38285595486111</v>
      </c>
      <c r="K658" s="11">
        <f>VLOOKUP($B658, Paste!$AB$3:$AE$1033, 4, FALSE)</f>
        <v>91</v>
      </c>
      <c r="L658" s="11">
        <f>IF(ISERROR(VLOOKUP(B658, Paste!$N$3:$N$250, 1, FALSE)), "", VLOOKUP(B658, Paste!$N$3:$O$250, 2, FALSE))</f>
        <v>42</v>
      </c>
      <c r="M658" s="27">
        <f>VLOOKUP($B658, Paste!$W$3:$Z$10064, IF($H$4="Cap Hit",3, IF($H$4="AAV", 4, 2)), FALSE)</f>
        <v>0.85</v>
      </c>
      <c r="N658" s="11" t="str">
        <f>IF(ISERROR(VLOOKUP(B658, Paste!$Q$3:$Q$245, 1, FALSE)), "", VLOOKUP(B658, Paste!$Q$3:$R$245, 2, FALSE))</f>
        <v/>
      </c>
      <c r="O658" s="18" t="str">
        <f>IF(VLOOKUP(B658, 'Points&amp;Potential'!$B$7:$O$1835, 14, FALSE)=0, "", VLOOKUP(B658, 'Points&amp;Potential'!$B$7:$O$1835, 14, FALSE))</f>
        <v/>
      </c>
      <c r="P658" s="7" t="str">
        <f>IF(ISERROR(VLOOKUP(B658, Paste!$T$3:$T$1045, 1, FALSE)), "", VLOOKUP(B658, Paste!$T$3:$U$1045, 2, FALSE))</f>
        <v/>
      </c>
    </row>
    <row r="659" spans="1:16">
      <c r="A659" s="11" t="str">
        <f t="shared" si="20"/>
        <v>STL</v>
      </c>
      <c r="B659" s="67" t="s">
        <v>521</v>
      </c>
      <c r="C659" s="11" t="str">
        <f>VLOOKUP($B659, Paste!$A$3:$H$933, 6, FALSE)</f>
        <v>C</v>
      </c>
      <c r="D659" s="11" t="s">
        <v>942</v>
      </c>
      <c r="E659" s="11"/>
      <c r="F659" s="11" t="str">
        <f>VLOOKUP($B659, Paste!$A$3:$H$933, 8, FALSE)</f>
        <v>STL</v>
      </c>
      <c r="G659" s="71">
        <f>VLOOKUP($B659, Paste!$A$3:$H$933, 2, FALSE)</f>
        <v>65.333333333333343</v>
      </c>
      <c r="H659" s="71">
        <f>VLOOKUP($B659, Paste!$A$3:$H$933, 3, FALSE)</f>
        <v>6.533333333333335</v>
      </c>
      <c r="I659" s="71">
        <f t="shared" si="21"/>
        <v>12.159266518518521</v>
      </c>
      <c r="J659" s="71">
        <f>VLOOKUP($B659, Paste!$A$3:$H$933, 4, FALSE)</f>
        <v>18.692599851851856</v>
      </c>
      <c r="K659" s="11">
        <f>VLOOKUP($B659, Paste!$AB$3:$AE$1033, 4, FALSE)</f>
        <v>46</v>
      </c>
      <c r="L659" s="11" t="str">
        <f>IF(ISERROR(VLOOKUP(B659, Paste!$N$3:$N$250, 1, FALSE)), "", VLOOKUP(B659, Paste!$N$3:$O$250, 2, FALSE))</f>
        <v/>
      </c>
      <c r="M659" s="27">
        <f>VLOOKUP($B659, Paste!$W$3:$Z$10064, IF($H$4="Cap Hit",3, IF($H$4="AAV", 4, 2)), FALSE)</f>
        <v>0.85</v>
      </c>
      <c r="N659" s="11" t="str">
        <f>IF(ISERROR(VLOOKUP(B659, Paste!$Q$3:$Q$245, 1, FALSE)), "", VLOOKUP(B659, Paste!$Q$3:$R$245, 2, FALSE))</f>
        <v>Y</v>
      </c>
      <c r="O659" s="18" t="str">
        <f>IF(VLOOKUP(B659, 'Points&amp;Potential'!$B$7:$O$1835, 14, FALSE)=0, "", VLOOKUP(B659, 'Points&amp;Potential'!$B$7:$O$1835, 14, FALSE))</f>
        <v/>
      </c>
      <c r="P659" s="7" t="str">
        <f>IF(ISERROR(VLOOKUP(B659, Paste!$T$3:$T$1045, 1, FALSE)), "", VLOOKUP(B659, Paste!$T$3:$U$1045, 2, FALSE))</f>
        <v/>
      </c>
    </row>
    <row r="660" spans="1:16">
      <c r="A660" s="11" t="str">
        <f t="shared" si="20"/>
        <v>STL</v>
      </c>
      <c r="B660" s="67" t="s">
        <v>530</v>
      </c>
      <c r="C660" s="11" t="str">
        <f>VLOOKUP($B660, Paste!$A$3:$H$933, 6, FALSE)</f>
        <v>LD</v>
      </c>
      <c r="D660" s="11" t="s">
        <v>941</v>
      </c>
      <c r="E660" s="11"/>
      <c r="F660" s="11" t="str">
        <f>VLOOKUP($B660, Paste!$A$3:$H$933, 8, FALSE)</f>
        <v>STL</v>
      </c>
      <c r="G660" s="71">
        <f>VLOOKUP($B660, Paste!$A$3:$H$933, 2, FALSE)</f>
        <v>79</v>
      </c>
      <c r="H660" s="71">
        <f>VLOOKUP($B660, Paste!$A$3:$H$933, 3, FALSE)</f>
        <v>9.3467843137254913</v>
      </c>
      <c r="I660" s="71">
        <f t="shared" si="21"/>
        <v>8.5902199987745096</v>
      </c>
      <c r="J660" s="71">
        <f>VLOOKUP($B660, Paste!$A$3:$H$933, 4, FALSE)</f>
        <v>17.937004312500001</v>
      </c>
      <c r="K660" s="11">
        <f>VLOOKUP($B660, Paste!$AB$3:$AE$1033, 4, FALSE)</f>
        <v>103</v>
      </c>
      <c r="L660" s="11" t="str">
        <f>IF(ISERROR(VLOOKUP(B660, Paste!$N$3:$N$250, 1, FALSE)), "", VLOOKUP(B660, Paste!$N$3:$O$250, 2, FALSE))</f>
        <v/>
      </c>
      <c r="M660" s="27">
        <f>VLOOKUP($B660, Paste!$W$3:$Z$10064, IF($H$4="Cap Hit",3, IF($H$4="AAV", 4, 2)), FALSE)</f>
        <v>0.91833299999999995</v>
      </c>
      <c r="N660" s="11" t="str">
        <f>IF(ISERROR(VLOOKUP(B660, Paste!$Q$3:$Q$245, 1, FALSE)), "", VLOOKUP(B660, Paste!$Q$3:$R$245, 2, FALSE))</f>
        <v/>
      </c>
      <c r="O660" s="18" t="str">
        <f>IF(VLOOKUP(B660, 'Points&amp;Potential'!$B$7:$O$1835, 14, FALSE)=0, "", VLOOKUP(B660, 'Points&amp;Potential'!$B$7:$O$1835, 14, FALSE))</f>
        <v/>
      </c>
      <c r="P660" s="7" t="str">
        <f>IF(ISERROR(VLOOKUP(B660, Paste!$T$3:$T$1045, 1, FALSE)), "", VLOOKUP(B660, Paste!$T$3:$U$1045, 2, FALSE))</f>
        <v>Y</v>
      </c>
    </row>
    <row r="661" spans="1:16">
      <c r="A661" s="11" t="str">
        <f t="shared" si="20"/>
        <v>STL</v>
      </c>
      <c r="B661" s="67" t="s">
        <v>545</v>
      </c>
      <c r="C661" s="11" t="str">
        <f>VLOOKUP($B661, Paste!$A$3:$H$933, 6, FALSE)</f>
        <v>LW</v>
      </c>
      <c r="D661" s="11" t="s">
        <v>942</v>
      </c>
      <c r="E661" s="11"/>
      <c r="F661" s="11" t="str">
        <f>VLOOKUP($B661, Paste!$A$3:$H$933, 8, FALSE)</f>
        <v>STL</v>
      </c>
      <c r="G661" s="71">
        <f>VLOOKUP($B661, Paste!$A$3:$H$933, 2, FALSE)</f>
        <v>77.666666666666671</v>
      </c>
      <c r="H661" s="71">
        <f>VLOOKUP($B661, Paste!$A$3:$H$933, 3, FALSE)</f>
        <v>6.6124354703974122</v>
      </c>
      <c r="I661" s="71">
        <f t="shared" si="21"/>
        <v>10.753455807380366</v>
      </c>
      <c r="J661" s="71">
        <f>VLOOKUP($B661, Paste!$A$3:$H$933, 4, FALSE)</f>
        <v>17.365891277777777</v>
      </c>
      <c r="K661" s="11">
        <f>VLOOKUP($B661, Paste!$AB$3:$AE$1033, 4, FALSE)</f>
        <v>78</v>
      </c>
      <c r="L661" s="11" t="str">
        <f>IF(ISERROR(VLOOKUP(B661, Paste!$N$3:$N$250, 1, FALSE)), "", VLOOKUP(B661, Paste!$N$3:$O$250, 2, FALSE))</f>
        <v/>
      </c>
      <c r="M661" s="27">
        <f>VLOOKUP($B661, Paste!$W$3:$Z$10064, IF($H$4="Cap Hit",3, IF($H$4="AAV", 4, 2)), FALSE)</f>
        <v>2.5</v>
      </c>
      <c r="N661" s="11" t="str">
        <f>IF(ISERROR(VLOOKUP(B661, Paste!$Q$3:$Q$245, 1, FALSE)), "", VLOOKUP(B661, Paste!$Q$3:$R$245, 2, FALSE))</f>
        <v/>
      </c>
      <c r="O661" s="18" t="str">
        <f>IF(VLOOKUP(B661, 'Points&amp;Potential'!$B$7:$O$1835, 14, FALSE)=0, "", VLOOKUP(B661, 'Points&amp;Potential'!$B$7:$O$1835, 14, FALSE))</f>
        <v/>
      </c>
      <c r="P661" s="7" t="str">
        <f>IF(ISERROR(VLOOKUP(B661, Paste!$T$3:$T$1045, 1, FALSE)), "", VLOOKUP(B661, Paste!$T$3:$U$1045, 2, FALSE))</f>
        <v/>
      </c>
    </row>
    <row r="662" spans="1:16">
      <c r="A662" s="11" t="str">
        <f t="shared" si="20"/>
        <v>STL</v>
      </c>
      <c r="B662" s="67" t="s">
        <v>627</v>
      </c>
      <c r="C662" s="11" t="str">
        <f>VLOOKUP($B662, Paste!$A$3:$H$933, 6, FALSE)</f>
        <v>RW</v>
      </c>
      <c r="D662" s="11" t="s">
        <v>941</v>
      </c>
      <c r="E662" s="11"/>
      <c r="F662" s="11" t="str">
        <f>VLOOKUP($B662, Paste!$A$3:$H$933, 8, FALSE)</f>
        <v>STL</v>
      </c>
      <c r="G662" s="71">
        <f>VLOOKUP($B662, Paste!$A$3:$H$933, 2, FALSE)</f>
        <v>56.666666666666664</v>
      </c>
      <c r="H662" s="71">
        <f>VLOOKUP($B662, Paste!$A$3:$H$933, 3, FALSE)</f>
        <v>6.4534667819403264</v>
      </c>
      <c r="I662" s="71">
        <f t="shared" si="21"/>
        <v>6.7585977435226336</v>
      </c>
      <c r="J662" s="71">
        <f>VLOOKUP($B662, Paste!$A$3:$H$933, 4, FALSE)</f>
        <v>13.21206452546296</v>
      </c>
      <c r="K662" s="11">
        <f>VLOOKUP($B662, Paste!$AB$3:$AE$1033, 4, FALSE)</f>
        <v>51</v>
      </c>
      <c r="L662" s="11" t="str">
        <f>IF(ISERROR(VLOOKUP(B662, Paste!$N$3:$N$250, 1, FALSE)), "", VLOOKUP(B662, Paste!$N$3:$O$250, 2, FALSE))</f>
        <v/>
      </c>
      <c r="M662" s="27">
        <f>VLOOKUP($B662, Paste!$W$3:$Z$10064, IF($H$4="Cap Hit",3, IF($H$4="AAV", 4, 2)), FALSE)</f>
        <v>0.88749999999999996</v>
      </c>
      <c r="N662" s="11" t="str">
        <f>IF(ISERROR(VLOOKUP(B662, Paste!$Q$3:$Q$245, 1, FALSE)), "", VLOOKUP(B662, Paste!$Q$3:$R$245, 2, FALSE))</f>
        <v/>
      </c>
      <c r="O662" s="18" t="str">
        <f>IF(VLOOKUP(B662, 'Points&amp;Potential'!$B$7:$O$1835, 14, FALSE)=0, "", VLOOKUP(B662, 'Points&amp;Potential'!$B$7:$O$1835, 14, FALSE))</f>
        <v/>
      </c>
      <c r="P662" s="7" t="str">
        <f>IF(ISERROR(VLOOKUP(B662, Paste!$T$3:$T$1045, 1, FALSE)), "", VLOOKUP(B662, Paste!$T$3:$U$1045, 2, FALSE))</f>
        <v/>
      </c>
    </row>
    <row r="663" spans="1:16">
      <c r="A663" s="11" t="str">
        <f t="shared" si="20"/>
        <v>STL</v>
      </c>
      <c r="B663" s="67" t="s">
        <v>654</v>
      </c>
      <c r="C663" s="11" t="str">
        <f>VLOOKUP($B663, Paste!$A$3:$H$933, 6, FALSE)</f>
        <v>LD</v>
      </c>
      <c r="D663" s="11" t="s">
        <v>941</v>
      </c>
      <c r="E663" s="11"/>
      <c r="F663" s="11" t="str">
        <f>VLOOKUP($B663, Paste!$A$3:$H$933, 8, FALSE)</f>
        <v>STL</v>
      </c>
      <c r="G663" s="71">
        <f>VLOOKUP($B663, Paste!$A$3:$H$933, 2, FALSE)</f>
        <v>67</v>
      </c>
      <c r="H663" s="71">
        <f>VLOOKUP($B663, Paste!$A$3:$H$933, 3, FALSE)</f>
        <v>3.8425343249427923</v>
      </c>
      <c r="I663" s="71">
        <f t="shared" si="21"/>
        <v>8.1494178695016544</v>
      </c>
      <c r="J663" s="71">
        <f>VLOOKUP($B663, Paste!$A$3:$H$933, 4, FALSE)</f>
        <v>11.991952194444446</v>
      </c>
      <c r="K663" s="11">
        <f>VLOOKUP($B663, Paste!$AB$3:$AE$1033, 4, FALSE)</f>
        <v>60</v>
      </c>
      <c r="L663" s="11" t="str">
        <f>IF(ISERROR(VLOOKUP(B663, Paste!$N$3:$N$250, 1, FALSE)), "", VLOOKUP(B663, Paste!$N$3:$O$250, 2, FALSE))</f>
        <v/>
      </c>
      <c r="M663" s="27">
        <f>VLOOKUP($B663, Paste!$W$3:$Z$10064, IF($H$4="Cap Hit",3, IF($H$4="AAV", 4, 2)), FALSE)</f>
        <v>0.92500000000000004</v>
      </c>
      <c r="N663" s="11" t="str">
        <f>IF(ISERROR(VLOOKUP(B663, Paste!$Q$3:$Q$245, 1, FALSE)), "", VLOOKUP(B663, Paste!$Q$3:$R$245, 2, FALSE))</f>
        <v>Y</v>
      </c>
      <c r="O663" s="18" t="str">
        <f>IF(VLOOKUP(B663, 'Points&amp;Potential'!$B$7:$O$1835, 14, FALSE)=0, "", VLOOKUP(B663, 'Points&amp;Potential'!$B$7:$O$1835, 14, FALSE))</f>
        <v/>
      </c>
      <c r="P663" s="7" t="str">
        <f>IF(ISERROR(VLOOKUP(B663, Paste!$T$3:$T$1045, 1, FALSE)), "", VLOOKUP(B663, Paste!$T$3:$U$1045, 2, FALSE))</f>
        <v/>
      </c>
    </row>
    <row r="664" spans="1:16">
      <c r="A664" s="11" t="str">
        <f t="shared" si="20"/>
        <v>STL</v>
      </c>
      <c r="B664" s="67" t="s">
        <v>697</v>
      </c>
      <c r="C664" s="11" t="str">
        <f>VLOOKUP($B664, Paste!$A$3:$H$933, 6, FALSE)</f>
        <v>C</v>
      </c>
      <c r="D664" s="11" t="s">
        <v>941</v>
      </c>
      <c r="E664" s="11"/>
      <c r="F664" s="11" t="str">
        <f>VLOOKUP($B664, Paste!$A$3:$H$933, 8, FALSE)</f>
        <v>STL</v>
      </c>
      <c r="G664" s="71">
        <f>VLOOKUP($B664, Paste!$A$3:$H$933, 2, FALSE)</f>
        <v>63</v>
      </c>
      <c r="H664" s="71">
        <f>VLOOKUP($B664, Paste!$A$3:$H$933, 3, FALSE)</f>
        <v>3.5236494755244756</v>
      </c>
      <c r="I664" s="71">
        <f t="shared" si="21"/>
        <v>6.4525973994755255</v>
      </c>
      <c r="J664" s="71">
        <f>VLOOKUP($B664, Paste!$A$3:$H$933, 4, FALSE)</f>
        <v>9.9762468750000011</v>
      </c>
      <c r="K664" s="11">
        <f>VLOOKUP($B664, Paste!$AB$3:$AE$1033, 4, FALSE)</f>
        <v>50</v>
      </c>
      <c r="L664" s="11" t="str">
        <f>IF(ISERROR(VLOOKUP(B664, Paste!$N$3:$N$250, 1, FALSE)), "", VLOOKUP(B664, Paste!$N$3:$O$250, 2, FALSE))</f>
        <v/>
      </c>
      <c r="M664" s="27">
        <f>VLOOKUP($B664, Paste!$W$3:$Z$10064, IF($H$4="Cap Hit",3, IF($H$4="AAV", 4, 2)), FALSE)</f>
        <v>0.77500000000000002</v>
      </c>
      <c r="N664" s="11" t="str">
        <f>IF(ISERROR(VLOOKUP(B664, Paste!$Q$3:$Q$245, 1, FALSE)), "", VLOOKUP(B664, Paste!$Q$3:$R$245, 2, FALSE))</f>
        <v/>
      </c>
      <c r="O664" s="18" t="str">
        <f>IF(VLOOKUP(B664, 'Points&amp;Potential'!$B$7:$O$1835, 14, FALSE)=0, "", VLOOKUP(B664, 'Points&amp;Potential'!$B$7:$O$1835, 14, FALSE))</f>
        <v/>
      </c>
      <c r="P664" s="7" t="str">
        <f>IF(ISERROR(VLOOKUP(B664, Paste!$T$3:$T$1045, 1, FALSE)), "", VLOOKUP(B664, Paste!$T$3:$U$1045, 2, FALSE))</f>
        <v/>
      </c>
    </row>
    <row r="665" spans="1:16">
      <c r="A665" s="11" t="str">
        <f t="shared" si="20"/>
        <v>STL</v>
      </c>
      <c r="B665" s="67" t="s">
        <v>699</v>
      </c>
      <c r="C665" s="11" t="str">
        <f>VLOOKUP($B665, Paste!$A$3:$H$933, 6, FALSE)</f>
        <v>RD</v>
      </c>
      <c r="D665" s="11" t="s">
        <v>941</v>
      </c>
      <c r="E665" s="11"/>
      <c r="F665" s="11" t="str">
        <f>VLOOKUP($B665, Paste!$A$3:$H$933, 8, FALSE)</f>
        <v>STL</v>
      </c>
      <c r="G665" s="71">
        <f>VLOOKUP($B665, Paste!$A$3:$H$933, 2, FALSE)</f>
        <v>73.333333333333329</v>
      </c>
      <c r="H665" s="71">
        <f>VLOOKUP($B665, Paste!$A$3:$H$933, 3, FALSE)</f>
        <v>1.6852503122305851</v>
      </c>
      <c r="I665" s="71">
        <f t="shared" si="21"/>
        <v>8.2488979859175622</v>
      </c>
      <c r="J665" s="71">
        <f>VLOOKUP($B665, Paste!$A$3:$H$933, 4, FALSE)</f>
        <v>9.9341482981481466</v>
      </c>
      <c r="K665" s="11">
        <f>VLOOKUP($B665, Paste!$AB$3:$AE$1033, 4, FALSE)</f>
        <v>81</v>
      </c>
      <c r="L665" s="11" t="str">
        <f>IF(ISERROR(VLOOKUP(B665, Paste!$N$3:$N$250, 1, FALSE)), "", VLOOKUP(B665, Paste!$N$3:$O$250, 2, FALSE))</f>
        <v/>
      </c>
      <c r="M665" s="27">
        <f>VLOOKUP($B665, Paste!$W$3:$Z$10064, IF($H$4="Cap Hit",3, IF($H$4="AAV", 4, 2)), FALSE)</f>
        <v>4.0999999999999996</v>
      </c>
      <c r="N665" s="11"/>
      <c r="O665" s="18" t="str">
        <f>IF(VLOOKUP(B665, 'Points&amp;Potential'!$B$7:$O$1835, 14, FALSE)=0, "", VLOOKUP(B665, 'Points&amp;Potential'!$B$7:$O$1835, 14, FALSE))</f>
        <v/>
      </c>
      <c r="P665" s="7" t="str">
        <f>IF(ISERROR(VLOOKUP(B665, Paste!$T$3:$T$1045, 1, FALSE)), "", VLOOKUP(B665, Paste!$T$3:$U$1045, 2, FALSE))</f>
        <v/>
      </c>
    </row>
    <row r="666" spans="1:16">
      <c r="A666" s="11" t="str">
        <f t="shared" si="20"/>
        <v>STL</v>
      </c>
      <c r="B666" s="67" t="s">
        <v>751</v>
      </c>
      <c r="C666" s="11" t="str">
        <f>VLOOKUP($B666, Paste!$A$3:$H$933, 6, FALSE)</f>
        <v>LW</v>
      </c>
      <c r="D666" s="11" t="s">
        <v>941</v>
      </c>
      <c r="E666" s="11"/>
      <c r="F666" s="11" t="str">
        <f>VLOOKUP($B666, Paste!$A$3:$H$933, 8, FALSE)</f>
        <v>STL</v>
      </c>
      <c r="G666" s="71">
        <f>VLOOKUP($B666, Paste!$A$3:$H$933, 2, FALSE)</f>
        <v>59.666666666666664</v>
      </c>
      <c r="H666" s="71">
        <f>VLOOKUP($B666, Paste!$A$3:$H$933, 3, FALSE)</f>
        <v>1.9835061023541352</v>
      </c>
      <c r="I666" s="71">
        <f t="shared" si="21"/>
        <v>5.1087125643125315</v>
      </c>
      <c r="J666" s="71">
        <f>VLOOKUP($B666, Paste!$A$3:$H$933, 4, FALSE)</f>
        <v>7.0922186666666667</v>
      </c>
      <c r="K666" s="11">
        <f>VLOOKUP($B666, Paste!$AB$3:$AE$1033, 4, FALSE)</f>
        <v>24</v>
      </c>
      <c r="L666" s="11" t="str">
        <f>IF(ISERROR(VLOOKUP(B666, Paste!$N$3:$N$250, 1, FALSE)), "", VLOOKUP(B666, Paste!$N$3:$O$250, 2, FALSE))</f>
        <v/>
      </c>
      <c r="M666" s="27">
        <f>VLOOKUP($B666, Paste!$W$3:$Z$10064, IF($H$4="Cap Hit",3, IF($H$4="AAV", 4, 2)), FALSE)</f>
        <v>2</v>
      </c>
      <c r="N666" s="11" t="str">
        <f>IF(ISERROR(VLOOKUP(B666, Paste!$Q$3:$Q$245, 1, FALSE)), "", VLOOKUP(B666, Paste!$Q$3:$R$245, 2, FALSE))</f>
        <v/>
      </c>
      <c r="O666" s="18" t="str">
        <f>IF(VLOOKUP(B666, 'Points&amp;Potential'!$B$7:$O$1835, 14, FALSE)=0, "", VLOOKUP(B666, 'Points&amp;Potential'!$B$7:$O$1835, 14, FALSE))</f>
        <v/>
      </c>
      <c r="P666" s="7" t="str">
        <f>IF(ISERROR(VLOOKUP(B666, Paste!$T$3:$T$1045, 1, FALSE)), "", VLOOKUP(B666, Paste!$T$3:$U$1045, 2, FALSE))</f>
        <v/>
      </c>
    </row>
    <row r="667" spans="1:16">
      <c r="A667" s="11" t="str">
        <f t="shared" si="20"/>
        <v>STL</v>
      </c>
      <c r="B667" s="67" t="s">
        <v>820</v>
      </c>
      <c r="C667" s="11" t="str">
        <f>VLOOKUP($B667, Paste!$A$3:$H$933, 6, FALSE)</f>
        <v>RD</v>
      </c>
      <c r="D667" s="11" t="s">
        <v>941</v>
      </c>
      <c r="E667" s="11"/>
      <c r="F667" s="11" t="str">
        <f>VLOOKUP($B667, Paste!$A$3:$H$933, 8, FALSE)</f>
        <v>STL</v>
      </c>
      <c r="G667" s="71">
        <f>VLOOKUP($B667, Paste!$A$3:$H$933, 2, FALSE)</f>
        <v>12</v>
      </c>
      <c r="H667" s="71">
        <f>VLOOKUP($B667, Paste!$A$3:$H$933, 3, FALSE)</f>
        <v>0.27576823291045938</v>
      </c>
      <c r="I667" s="71">
        <f t="shared" si="21"/>
        <v>3.5203633524553943</v>
      </c>
      <c r="J667" s="71">
        <f>VLOOKUP($B667, Paste!$A$3:$H$933, 4, FALSE)</f>
        <v>3.7961315853658535</v>
      </c>
      <c r="K667" s="11">
        <f>VLOOKUP($B667, Paste!$AB$3:$AE$1033, 4, FALSE)</f>
        <v>17</v>
      </c>
      <c r="L667" s="11" t="str">
        <f>IF(ISERROR(VLOOKUP(B667, Paste!$N$3:$N$250, 1, FALSE)), "", VLOOKUP(B667, Paste!$N$3:$O$250, 2, FALSE))</f>
        <v/>
      </c>
      <c r="M667" s="27">
        <f>VLOOKUP($B667, Paste!$W$3:$Z$10064, IF($H$4="Cap Hit",3, IF($H$4="AAV", 4, 2)), FALSE)</f>
        <v>0.9425</v>
      </c>
      <c r="N667" s="11" t="str">
        <f>IF(ISERROR(VLOOKUP(B667, Paste!$Q$3:$Q$245, 1, FALSE)), "", VLOOKUP(B667, Paste!$Q$3:$R$245, 2, FALSE))</f>
        <v/>
      </c>
      <c r="O667" s="18" t="str">
        <f>IF(VLOOKUP(B667, 'Points&amp;Potential'!$B$7:$O$1835, 14, FALSE)=0, "", VLOOKUP(B667, 'Points&amp;Potential'!$B$7:$O$1835, 14, FALSE))</f>
        <v/>
      </c>
      <c r="P667" s="7" t="str">
        <f>IF(ISERROR(VLOOKUP(B667, Paste!$T$3:$T$1045, 1, FALSE)), "", VLOOKUP(B667, Paste!$T$3:$U$1045, 2, FALSE))</f>
        <v>Y</v>
      </c>
    </row>
    <row r="668" spans="1:16">
      <c r="A668" s="11" t="str">
        <f t="shared" si="20"/>
        <v>STL</v>
      </c>
      <c r="B668" s="67" t="s">
        <v>871</v>
      </c>
      <c r="C668" s="11" t="str">
        <f>VLOOKUP($B668, Paste!$A$3:$H$933, 6, FALSE)</f>
        <v>RW</v>
      </c>
      <c r="D668" s="11" t="s">
        <v>941</v>
      </c>
      <c r="E668" s="11"/>
      <c r="F668" s="11" t="str">
        <f>VLOOKUP($B668, Paste!$A$3:$H$933, 8, FALSE)</f>
        <v>STL</v>
      </c>
      <c r="G668" s="71">
        <f>VLOOKUP($B668, Paste!$A$3:$H$933, 2, FALSE)</f>
        <v>8</v>
      </c>
      <c r="H668" s="71">
        <f>VLOOKUP($B668, Paste!$A$3:$H$933, 3, FALSE)</f>
        <v>1.6</v>
      </c>
      <c r="I668" s="71">
        <f t="shared" si="21"/>
        <v>0.29933974999999968</v>
      </c>
      <c r="J668" s="71">
        <f>VLOOKUP($B668, Paste!$A$3:$H$933, 4, FALSE)</f>
        <v>1.8993397499999998</v>
      </c>
      <c r="K668" s="11">
        <f>VLOOKUP($B668, Paste!$AB$3:$AE$1033, 4, FALSE)</f>
        <v>16</v>
      </c>
      <c r="L668" s="11" t="str">
        <f>IF(ISERROR(VLOOKUP(B668, Paste!$N$3:$N$250, 1, FALSE)), "", VLOOKUP(B668, Paste!$N$3:$O$250, 2, FALSE))</f>
        <v/>
      </c>
      <c r="M668" s="27">
        <f>VLOOKUP($B668, Paste!$W$3:$Z$10064, IF($H$4="Cap Hit",3, IF($H$4="AAV", 4, 2)), FALSE)</f>
        <v>0.97499999999999998</v>
      </c>
      <c r="N668" s="11" t="str">
        <f>IF(ISERROR(VLOOKUP(B668, Paste!$Q$3:$Q$245, 1, FALSE)), "", VLOOKUP(B668, Paste!$Q$3:$R$245, 2, FALSE))</f>
        <v/>
      </c>
      <c r="O668" s="18" t="str">
        <f>IF(VLOOKUP(B668, 'Points&amp;Potential'!$B$7:$O$1835, 14, FALSE)=0, "", VLOOKUP(B668, 'Points&amp;Potential'!$B$7:$O$1835, 14, FALSE))</f>
        <v/>
      </c>
      <c r="P668" s="7" t="str">
        <f>IF(ISERROR(VLOOKUP(B668, Paste!$T$3:$T$1045, 1, FALSE)), "", VLOOKUP(B668, Paste!$T$3:$U$1045, 2, FALSE))</f>
        <v>Y</v>
      </c>
    </row>
    <row r="669" spans="1:16">
      <c r="A669" s="11" t="str">
        <f t="shared" si="20"/>
        <v>STL</v>
      </c>
      <c r="B669" s="67" t="s">
        <v>872</v>
      </c>
      <c r="C669" s="11" t="str">
        <f>VLOOKUP($B669, Paste!$A$3:$H$933, 6, FALSE)</f>
        <v>C</v>
      </c>
      <c r="D669" s="11" t="s">
        <v>941</v>
      </c>
      <c r="E669" s="11"/>
      <c r="F669" s="11" t="str">
        <f>VLOOKUP($B669, Paste!$A$3:$H$933, 8, FALSE)</f>
        <v>STL</v>
      </c>
      <c r="G669" s="71">
        <f>VLOOKUP($B669, Paste!$A$3:$H$933, 2, FALSE)</f>
        <v>7</v>
      </c>
      <c r="H669" s="71">
        <f>VLOOKUP($B669, Paste!$A$3:$H$933, 3, FALSE)</f>
        <v>0.39417777777777779</v>
      </c>
      <c r="I669" s="71">
        <f t="shared" si="21"/>
        <v>1.4848847222222221</v>
      </c>
      <c r="J669" s="71">
        <f>VLOOKUP($B669, Paste!$A$3:$H$933, 4, FALSE)</f>
        <v>1.8790624999999999</v>
      </c>
      <c r="K669" s="11">
        <f>VLOOKUP($B669, Paste!$AB$3:$AE$1033, 4, FALSE)</f>
        <v>8</v>
      </c>
      <c r="L669" s="11" t="str">
        <f>IF(ISERROR(VLOOKUP(B669, Paste!$N$3:$N$250, 1, FALSE)), "", VLOOKUP(B669, Paste!$N$3:$O$250, 2, FALSE))</f>
        <v/>
      </c>
      <c r="M669" s="27">
        <f>VLOOKUP($B669, Paste!$W$3:$Z$10064, IF($H$4="Cap Hit",3, IF($H$4="AAV", 4, 2)), FALSE)</f>
        <v>0.87</v>
      </c>
      <c r="N669" s="11" t="str">
        <f>IF(ISERROR(VLOOKUP(B669, Paste!$Q$3:$Q$245, 1, FALSE)), "", VLOOKUP(B669, Paste!$Q$3:$R$245, 2, FALSE))</f>
        <v/>
      </c>
      <c r="O669" s="18" t="str">
        <f>IF(VLOOKUP(B669, 'Points&amp;Potential'!$B$7:$O$1835, 14, FALSE)=0, "", VLOOKUP(B669, 'Points&amp;Potential'!$B$7:$O$1835, 14, FALSE))</f>
        <v/>
      </c>
      <c r="P669" s="7" t="str">
        <f>IF(ISERROR(VLOOKUP(B669, Paste!$T$3:$T$1045, 1, FALSE)), "", VLOOKUP(B669, Paste!$T$3:$U$1045, 2, FALSE))</f>
        <v>Y</v>
      </c>
    </row>
    <row r="670" spans="1:16">
      <c r="A670" s="11" t="str">
        <f t="shared" si="20"/>
        <v>TBL</v>
      </c>
      <c r="B670" s="67" t="s">
        <v>32</v>
      </c>
      <c r="C670" s="11" t="str">
        <f>VLOOKUP($B670, Paste!$A$3:$H$933, 6, FALSE)</f>
        <v>RW</v>
      </c>
      <c r="D670" s="11" t="s">
        <v>944</v>
      </c>
      <c r="E670" s="11">
        <v>1</v>
      </c>
      <c r="F670" s="11" t="str">
        <f>VLOOKUP($B670, Paste!$A$3:$H$933, 8, FALSE)</f>
        <v>TBL</v>
      </c>
      <c r="G670" s="71">
        <f>VLOOKUP($B670, Paste!$A$3:$H$933, 2, FALSE)</f>
        <v>80.666666666666671</v>
      </c>
      <c r="H670" s="71">
        <f>VLOOKUP($B670, Paste!$A$3:$H$933, 3, FALSE)</f>
        <v>41.575333826126929</v>
      </c>
      <c r="I670" s="71">
        <f t="shared" si="21"/>
        <v>86.455976173873097</v>
      </c>
      <c r="J670" s="71">
        <f>VLOOKUP($B670, Paste!$A$3:$H$933, 4, FALSE)</f>
        <v>128.03131000000002</v>
      </c>
      <c r="K670" s="11">
        <f>VLOOKUP($B670, Paste!$AB$3:$AE$1033, 4, FALSE)</f>
        <v>258</v>
      </c>
      <c r="L670" s="11" t="str">
        <f>IF(ISERROR(VLOOKUP(B670, Paste!$N$3:$N$250, 1, FALSE)), "", VLOOKUP(B670, Paste!$N$3:$O$250, 2, FALSE))</f>
        <v/>
      </c>
      <c r="M670" s="27">
        <f>VLOOKUP($B670, Paste!$W$3:$Z$10064, IF($H$4="Cap Hit",3, IF($H$4="AAV", 4, 2)), FALSE)</f>
        <v>9.5</v>
      </c>
      <c r="N670" s="11" t="str">
        <f>IF(ISERROR(VLOOKUP(B670, Paste!$Q$3:$Q$245, 1, FALSE)), "", VLOOKUP(B670, Paste!$Q$3:$R$245, 2, FALSE))</f>
        <v/>
      </c>
      <c r="O670" s="18" t="str">
        <f>IF(VLOOKUP(B670, 'Points&amp;Potential'!$B$7:$O$1835, 14, FALSE)=0, "", VLOOKUP(B670, 'Points&amp;Potential'!$B$7:$O$1835, 14, FALSE))</f>
        <v/>
      </c>
      <c r="P670" s="7" t="str">
        <f>IF(ISERROR(VLOOKUP(B670, Paste!$T$3:$T$1045, 1, FALSE)), "", VLOOKUP(B670, Paste!$T$3:$U$1045, 2, FALSE))</f>
        <v/>
      </c>
    </row>
    <row r="671" spans="1:16">
      <c r="A671" s="11" t="str">
        <f t="shared" si="20"/>
        <v>TBL</v>
      </c>
      <c r="B671" s="67" t="s">
        <v>56</v>
      </c>
      <c r="C671" s="11" t="str">
        <f>VLOOKUP($B671, Paste!$A$3:$H$933, 6, FALSE)</f>
        <v>LW</v>
      </c>
      <c r="D671" s="11" t="s">
        <v>943</v>
      </c>
      <c r="E671" s="11">
        <v>1</v>
      </c>
      <c r="F671" s="11" t="str">
        <f>VLOOKUP($B671, Paste!$A$3:$H$933, 8, FALSE)</f>
        <v>TBL</v>
      </c>
      <c r="G671" s="71">
        <f>VLOOKUP($B671, Paste!$A$3:$H$933, 2, FALSE)</f>
        <v>78</v>
      </c>
      <c r="H671" s="71">
        <f>VLOOKUP($B671, Paste!$A$3:$H$933, 3, FALSE)</f>
        <v>36.205524093815598</v>
      </c>
      <c r="I671" s="71">
        <f t="shared" si="21"/>
        <v>50.484455906184422</v>
      </c>
      <c r="J671" s="71">
        <f>VLOOKUP($B671, Paste!$A$3:$H$933, 4, FALSE)</f>
        <v>86.68998000000002</v>
      </c>
      <c r="K671" s="11">
        <f>VLOOKUP($B671, Paste!$AB$3:$AE$1033, 4, FALSE)</f>
        <v>211</v>
      </c>
      <c r="L671" s="11" t="str">
        <f>IF(ISERROR(VLOOKUP(B671, Paste!$N$3:$N$250, 1, FALSE)), "", VLOOKUP(B671, Paste!$N$3:$O$250, 2, FALSE))</f>
        <v/>
      </c>
      <c r="M671" s="27">
        <f>VLOOKUP($B671, Paste!$W$3:$Z$10064, IF($H$4="Cap Hit",3, IF($H$4="AAV", 4, 2)), FALSE)</f>
        <v>9</v>
      </c>
      <c r="N671" s="11" t="str">
        <f>IF(ISERROR(VLOOKUP(B671, Paste!$Q$3:$Q$245, 1, FALSE)), "", VLOOKUP(B671, Paste!$Q$3:$R$245, 2, FALSE))</f>
        <v/>
      </c>
      <c r="O671" s="18" t="str">
        <f>IF(VLOOKUP(B671, 'Points&amp;Potential'!$B$7:$O$1835, 14, FALSE)=0, "", VLOOKUP(B671, 'Points&amp;Potential'!$B$7:$O$1835, 14, FALSE))</f>
        <v/>
      </c>
      <c r="P671" s="7" t="str">
        <f>IF(ISERROR(VLOOKUP(B671, Paste!$T$3:$T$1045, 1, FALSE)), "", VLOOKUP(B671, Paste!$T$3:$U$1045, 2, FALSE))</f>
        <v/>
      </c>
    </row>
    <row r="672" spans="1:16">
      <c r="A672" s="11" t="str">
        <f t="shared" si="20"/>
        <v>TBL</v>
      </c>
      <c r="B672" s="67" t="s">
        <v>59</v>
      </c>
      <c r="C672" s="11" t="str">
        <f>VLOOKUP($B672, Paste!$A$3:$H$933, 6, FALSE)</f>
        <v>LW</v>
      </c>
      <c r="D672" s="11" t="s">
        <v>944</v>
      </c>
      <c r="E672" s="11">
        <v>1</v>
      </c>
      <c r="F672" s="11" t="str">
        <f>VLOOKUP($B672, Paste!$A$3:$H$933, 8, FALSE)</f>
        <v>TBL</v>
      </c>
      <c r="G672" s="71">
        <f>VLOOKUP($B672, Paste!$A$3:$H$933, 2, FALSE)</f>
        <v>80.333333333333329</v>
      </c>
      <c r="H672" s="71">
        <f>VLOOKUP($B672, Paste!$A$3:$H$933, 3, FALSE)</f>
        <v>34.815955338594918</v>
      </c>
      <c r="I672" s="71">
        <f t="shared" si="21"/>
        <v>50.12576660584952</v>
      </c>
      <c r="J672" s="71">
        <f>VLOOKUP($B672, Paste!$A$3:$H$933, 4, FALSE)</f>
        <v>84.941721944444438</v>
      </c>
      <c r="K672" s="11">
        <f>VLOOKUP($B672, Paste!$AB$3:$AE$1033, 4, FALSE)</f>
        <v>233</v>
      </c>
      <c r="L672" s="11" t="str">
        <f>IF(ISERROR(VLOOKUP(B672, Paste!$N$3:$N$250, 1, FALSE)), "", VLOOKUP(B672, Paste!$N$3:$O$250, 2, FALSE))</f>
        <v/>
      </c>
      <c r="M672" s="27">
        <f>VLOOKUP($B672, Paste!$W$3:$Z$10064, IF($H$4="Cap Hit",3, IF($H$4="AAV", 4, 2)), FALSE)</f>
        <v>6.5</v>
      </c>
      <c r="N672" s="11" t="str">
        <f>IF(ISERROR(VLOOKUP(B672, Paste!$Q$3:$Q$245, 1, FALSE)), "", VLOOKUP(B672, Paste!$Q$3:$R$245, 2, FALSE))</f>
        <v/>
      </c>
      <c r="O672" s="18" t="str">
        <f>IF(VLOOKUP(B672, 'Points&amp;Potential'!$B$7:$O$1835, 14, FALSE)=0, "", VLOOKUP(B672, 'Points&amp;Potential'!$B$7:$O$1835, 14, FALSE))</f>
        <v/>
      </c>
      <c r="P672" s="7" t="str">
        <f>IF(ISERROR(VLOOKUP(B672, Paste!$T$3:$T$1045, 1, FALSE)), "", VLOOKUP(B672, Paste!$T$3:$U$1045, 2, FALSE))</f>
        <v/>
      </c>
    </row>
    <row r="673" spans="1:16">
      <c r="A673" s="11" t="str">
        <f t="shared" si="20"/>
        <v>TBL</v>
      </c>
      <c r="B673" s="67" t="s">
        <v>71</v>
      </c>
      <c r="C673" s="11" t="str">
        <f>VLOOKUP($B673, Paste!$A$3:$H$933, 6, FALSE)</f>
        <v>C</v>
      </c>
      <c r="D673" s="11" t="s">
        <v>943</v>
      </c>
      <c r="E673" s="11">
        <v>1</v>
      </c>
      <c r="F673" s="11" t="str">
        <f>VLOOKUP($B673, Paste!$A$3:$H$933, 8, FALSE)</f>
        <v>TBL</v>
      </c>
      <c r="G673" s="71">
        <f>VLOOKUP($B673, Paste!$A$3:$H$933, 2, FALSE)</f>
        <v>77</v>
      </c>
      <c r="H673" s="71">
        <f>VLOOKUP($B673, Paste!$A$3:$H$933, 3, FALSE)</f>
        <v>33.434271979462203</v>
      </c>
      <c r="I673" s="71">
        <f t="shared" si="21"/>
        <v>45.601150833037813</v>
      </c>
      <c r="J673" s="71">
        <f>VLOOKUP($B673, Paste!$A$3:$H$933, 4, FALSE)</f>
        <v>79.035422812500016</v>
      </c>
      <c r="K673" s="11">
        <f>VLOOKUP($B673, Paste!$AB$3:$AE$1033, 4, FALSE)</f>
        <v>185</v>
      </c>
      <c r="L673" s="11" t="str">
        <f>IF(ISERROR(VLOOKUP(B673, Paste!$N$3:$N$250, 1, FALSE)), "", VLOOKUP(B673, Paste!$N$3:$O$250, 2, FALSE))</f>
        <v/>
      </c>
      <c r="M673" s="27">
        <f>VLOOKUP($B673, Paste!$W$3:$Z$10064, IF($H$4="Cap Hit",3, IF($H$4="AAV", 4, 2)), FALSE)</f>
        <v>9.5</v>
      </c>
      <c r="N673" s="11" t="str">
        <f>IF(ISERROR(VLOOKUP(B673, Paste!$Q$3:$Q$245, 1, FALSE)), "", VLOOKUP(B673, Paste!$Q$3:$R$245, 2, FALSE))</f>
        <v/>
      </c>
      <c r="O673" s="18" t="str">
        <f>IF(VLOOKUP(B673, 'Points&amp;Potential'!$B$7:$O$1835, 14, FALSE)=0, "", VLOOKUP(B673, 'Points&amp;Potential'!$B$7:$O$1835, 14, FALSE))</f>
        <v/>
      </c>
      <c r="P673" s="7" t="str">
        <f>IF(ISERROR(VLOOKUP(B673, Paste!$T$3:$T$1045, 1, FALSE)), "", VLOOKUP(B673, Paste!$T$3:$U$1045, 2, FALSE))</f>
        <v/>
      </c>
    </row>
    <row r="674" spans="1:16">
      <c r="A674" s="11" t="str">
        <f t="shared" si="20"/>
        <v>TBL</v>
      </c>
      <c r="B674" s="67" t="s">
        <v>106</v>
      </c>
      <c r="C674" s="11" t="str">
        <f>VLOOKUP($B674, Paste!$A$3:$H$933, 6, FALSE)</f>
        <v>RD</v>
      </c>
      <c r="D674" s="11" t="s">
        <v>943</v>
      </c>
      <c r="E674" s="11">
        <v>1</v>
      </c>
      <c r="F674" s="11" t="str">
        <f>VLOOKUP($B674, Paste!$A$3:$H$933, 8, FALSE)</f>
        <v>TBL</v>
      </c>
      <c r="G674" s="71">
        <f>VLOOKUP($B674, Paste!$A$3:$H$933, 2, FALSE)</f>
        <v>79.333333333333329</v>
      </c>
      <c r="H674" s="71">
        <f>VLOOKUP($B674, Paste!$A$3:$H$933, 3, FALSE)</f>
        <v>10.097003513398283</v>
      </c>
      <c r="I674" s="71">
        <f t="shared" si="21"/>
        <v>58.100805653268388</v>
      </c>
      <c r="J674" s="71">
        <f>VLOOKUP($B674, Paste!$A$3:$H$933, 4, FALSE)</f>
        <v>68.197809166666673</v>
      </c>
      <c r="K674" s="11">
        <f>VLOOKUP($B674, Paste!$AB$3:$AE$1033, 4, FALSE)</f>
        <v>175</v>
      </c>
      <c r="L674" s="11" t="str">
        <f>IF(ISERROR(VLOOKUP(B674, Paste!$N$3:$N$250, 1, FALSE)), "", VLOOKUP(B674, Paste!$N$3:$O$250, 2, FALSE))</f>
        <v/>
      </c>
      <c r="M674" s="27">
        <f>VLOOKUP($B674, Paste!$W$3:$Z$10064, IF($H$4="Cap Hit",3, IF($H$4="AAV", 4, 2)), FALSE)</f>
        <v>8.5</v>
      </c>
      <c r="N674" s="11" t="str">
        <f>IF(ISERROR(VLOOKUP(B674, Paste!$Q$3:$Q$245, 1, FALSE)), "", VLOOKUP(B674, Paste!$Q$3:$R$245, 2, FALSE))</f>
        <v/>
      </c>
      <c r="O674" s="18" t="str">
        <f>IF(VLOOKUP(B674, 'Points&amp;Potential'!$B$7:$O$1835, 14, FALSE)=0, "", VLOOKUP(B674, 'Points&amp;Potential'!$B$7:$O$1835, 14, FALSE))</f>
        <v/>
      </c>
      <c r="P674" s="7" t="str">
        <f>IF(ISERROR(VLOOKUP(B674, Paste!$T$3:$T$1045, 1, FALSE)), "", VLOOKUP(B674, Paste!$T$3:$U$1045, 2, FALSE))</f>
        <v/>
      </c>
    </row>
    <row r="675" spans="1:16">
      <c r="A675" s="11" t="str">
        <f t="shared" si="20"/>
        <v>TBL</v>
      </c>
      <c r="B675" s="67" t="s">
        <v>194</v>
      </c>
      <c r="C675" s="11" t="str">
        <f>VLOOKUP($B675, Paste!$A$3:$H$933, 6, FALSE)</f>
        <v>C</v>
      </c>
      <c r="D675" s="11" t="s">
        <v>944</v>
      </c>
      <c r="E675" s="11">
        <v>2</v>
      </c>
      <c r="F675" s="11" t="str">
        <f>VLOOKUP($B675, Paste!$A$3:$H$933, 8, FALSE)</f>
        <v>TBL</v>
      </c>
      <c r="G675" s="71">
        <f>VLOOKUP($B675, Paste!$A$3:$H$933, 2, FALSE)</f>
        <v>78.666666666666671</v>
      </c>
      <c r="H675" s="71">
        <f>VLOOKUP($B675, Paste!$A$3:$H$933, 3, FALSE)</f>
        <v>24.221956039233326</v>
      </c>
      <c r="I675" s="71">
        <f t="shared" si="21"/>
        <v>26.036534990859273</v>
      </c>
      <c r="J675" s="71">
        <f>VLOOKUP($B675, Paste!$A$3:$H$933, 4, FALSE)</f>
        <v>50.2584910300926</v>
      </c>
      <c r="K675" s="11">
        <f>VLOOKUP($B675, Paste!$AB$3:$AE$1033, 4, FALSE)</f>
        <v>142</v>
      </c>
      <c r="L675" s="11" t="str">
        <f>IF(ISERROR(VLOOKUP(B675, Paste!$N$3:$N$250, 1, FALSE)), "", VLOOKUP(B675, Paste!$N$3:$O$250, 2, FALSE))</f>
        <v/>
      </c>
      <c r="M675" s="27">
        <f>VLOOKUP($B675, Paste!$W$3:$Z$10064, IF($H$4="Cap Hit",3, IF($H$4="AAV", 4, 2)), FALSE)</f>
        <v>6.25</v>
      </c>
      <c r="N675" s="11" t="str">
        <f>IF(ISERROR(VLOOKUP(B675, Paste!$Q$3:$Q$245, 1, FALSE)), "", VLOOKUP(B675, Paste!$Q$3:$R$245, 2, FALSE))</f>
        <v/>
      </c>
      <c r="O675" s="18" t="str">
        <f>IF(VLOOKUP(B675, 'Points&amp;Potential'!$B$7:$O$1835, 14, FALSE)=0, "", VLOOKUP(B675, 'Points&amp;Potential'!$B$7:$O$1835, 14, FALSE))</f>
        <v/>
      </c>
      <c r="P675" s="7" t="str">
        <f>IF(ISERROR(VLOOKUP(B675, Paste!$T$3:$T$1045, 1, FALSE)), "", VLOOKUP(B675, Paste!$T$3:$U$1045, 2, FALSE))</f>
        <v/>
      </c>
    </row>
    <row r="676" spans="1:16">
      <c r="A676" s="11" t="str">
        <f t="shared" si="20"/>
        <v>TBL</v>
      </c>
      <c r="B676" s="67" t="s">
        <v>254</v>
      </c>
      <c r="C676" s="11" t="str">
        <f>VLOOKUP($B676, Paste!$A$3:$H$933, 6, FALSE)</f>
        <v>LD</v>
      </c>
      <c r="D676" s="11" t="s">
        <v>941</v>
      </c>
      <c r="E676" s="11">
        <v>2</v>
      </c>
      <c r="F676" s="11" t="str">
        <f>VLOOKUP($B676, Paste!$A$3:$H$933, 8, FALSE)</f>
        <v>TBL</v>
      </c>
      <c r="G676" s="71">
        <f>VLOOKUP($B676, Paste!$A$3:$H$933, 2, FALSE)</f>
        <v>76</v>
      </c>
      <c r="H676" s="71">
        <f>VLOOKUP($B676, Paste!$A$3:$H$933, 3, FALSE)</f>
        <v>8.5860933545219158</v>
      </c>
      <c r="I676" s="71">
        <f t="shared" si="21"/>
        <v>32.704847245478092</v>
      </c>
      <c r="J676" s="71">
        <f>VLOOKUP($B676, Paste!$A$3:$H$933, 4, FALSE)</f>
        <v>41.290940600000006</v>
      </c>
      <c r="K676" s="11">
        <f>VLOOKUP($B676, Paste!$AB$3:$AE$1033, 4, FALSE)</f>
        <v>152</v>
      </c>
      <c r="L676" s="11" t="str">
        <f>IF(ISERROR(VLOOKUP(B676, Paste!$N$3:$N$250, 1, FALSE)), "", VLOOKUP(B676, Paste!$N$3:$O$250, 2, FALSE))</f>
        <v/>
      </c>
      <c r="M676" s="27">
        <f>VLOOKUP($B676, Paste!$W$3:$Z$10064, IF($H$4="Cap Hit",3, IF($H$4="AAV", 4, 2)), FALSE)</f>
        <v>8</v>
      </c>
      <c r="N676" s="11" t="str">
        <f>IF(ISERROR(VLOOKUP(B676, Paste!$Q$3:$Q$245, 1, FALSE)), "", VLOOKUP(B676, Paste!$Q$3:$R$245, 2, FALSE))</f>
        <v/>
      </c>
      <c r="O676" s="18" t="str">
        <f>IF(VLOOKUP(B676, 'Points&amp;Potential'!$B$7:$O$1835, 14, FALSE)=0, "", VLOOKUP(B676, 'Points&amp;Potential'!$B$7:$O$1835, 14, FALSE))</f>
        <v/>
      </c>
      <c r="P676" s="7" t="str">
        <f>IF(ISERROR(VLOOKUP(B676, Paste!$T$3:$T$1045, 1, FALSE)), "", VLOOKUP(B676, Paste!$T$3:$U$1045, 2, FALSE))</f>
        <v/>
      </c>
    </row>
    <row r="677" spans="1:16">
      <c r="A677" s="11" t="str">
        <f t="shared" si="20"/>
        <v>TBL</v>
      </c>
      <c r="B677" s="67" t="s">
        <v>273</v>
      </c>
      <c r="C677" s="11" t="str">
        <f>VLOOKUP($B677, Paste!$A$3:$H$933, 6, FALSE)</f>
        <v>RW</v>
      </c>
      <c r="D677" s="11" t="s">
        <v>944</v>
      </c>
      <c r="E677" s="11">
        <v>2</v>
      </c>
      <c r="F677" s="11" t="str">
        <f>VLOOKUP($B677, Paste!$A$3:$H$933, 8, FALSE)</f>
        <v>TBL</v>
      </c>
      <c r="G677" s="71">
        <f>VLOOKUP($B677, Paste!$A$3:$H$933, 2, FALSE)</f>
        <v>76</v>
      </c>
      <c r="H677" s="71">
        <f>VLOOKUP($B677, Paste!$A$3:$H$933, 3, FALSE)</f>
        <v>12.16</v>
      </c>
      <c r="I677" s="71">
        <f t="shared" si="21"/>
        <v>26.91096666666667</v>
      </c>
      <c r="J677" s="71">
        <f>VLOOKUP($B677, Paste!$A$3:$H$933, 4, FALSE)</f>
        <v>39.070966666666671</v>
      </c>
      <c r="K677" s="11">
        <f>VLOOKUP($B677, Paste!$AB$3:$AE$1033, 4, FALSE)</f>
        <v>84</v>
      </c>
      <c r="L677" s="11">
        <f>IF(ISERROR(VLOOKUP(B677, Paste!$N$3:$N$250, 1, FALSE)), "", VLOOKUP(B677, Paste!$N$3:$O$250, 2, FALSE))</f>
        <v>55</v>
      </c>
      <c r="M677" s="27">
        <f>VLOOKUP($B677, Paste!$W$3:$Z$10064, IF($H$4="Cap Hit",3, IF($H$4="AAV", 4, 2)), FALSE)</f>
        <v>1.2</v>
      </c>
      <c r="N677" s="11" t="str">
        <f>IF(ISERROR(VLOOKUP(B677, Paste!$Q$3:$Q$245, 1, FALSE)), "", VLOOKUP(B677, Paste!$Q$3:$R$245, 2, FALSE))</f>
        <v/>
      </c>
      <c r="O677" s="18" t="str">
        <f>IF(VLOOKUP(B677, 'Points&amp;Potential'!$B$7:$O$1835, 14, FALSE)=0, "", VLOOKUP(B677, 'Points&amp;Potential'!$B$7:$O$1835, 14, FALSE))</f>
        <v/>
      </c>
      <c r="P677" s="7" t="str">
        <f>IF(ISERROR(VLOOKUP(B677, Paste!$T$3:$T$1045, 1, FALSE)), "", VLOOKUP(B677, Paste!$T$3:$U$1045, 2, FALSE))</f>
        <v/>
      </c>
    </row>
    <row r="678" spans="1:16">
      <c r="A678" s="11" t="str">
        <f t="shared" si="20"/>
        <v>TBL</v>
      </c>
      <c r="B678" s="67" t="s">
        <v>287</v>
      </c>
      <c r="C678" s="11" t="str">
        <f>VLOOKUP($B678, Paste!$A$3:$H$933, 6, FALSE)</f>
        <v>LW</v>
      </c>
      <c r="D678" s="11" t="s">
        <v>943</v>
      </c>
      <c r="E678" s="11">
        <v>2</v>
      </c>
      <c r="F678" s="11" t="str">
        <f>VLOOKUP($B678, Paste!$A$3:$H$933, 8, FALSE)</f>
        <v>TBL</v>
      </c>
      <c r="G678" s="71">
        <f>VLOOKUP($B678, Paste!$A$3:$H$933, 2, FALSE)</f>
        <v>80.333333333333329</v>
      </c>
      <c r="H678" s="71">
        <f>VLOOKUP($B678, Paste!$A$3:$H$933, 3, FALSE)</f>
        <v>18.476666666666667</v>
      </c>
      <c r="I678" s="71">
        <f t="shared" si="21"/>
        <v>19.038628458333342</v>
      </c>
      <c r="J678" s="71">
        <f>VLOOKUP($B678, Paste!$A$3:$H$933, 4, FALSE)</f>
        <v>37.515295125000009</v>
      </c>
      <c r="K678" s="11">
        <f>VLOOKUP($B678, Paste!$AB$3:$AE$1033, 4, FALSE)</f>
        <v>121</v>
      </c>
      <c r="L678" s="11" t="str">
        <f>IF(ISERROR(VLOOKUP(B678, Paste!$N$3:$N$250, 1, FALSE)), "", VLOOKUP(B678, Paste!$N$3:$O$250, 2, FALSE))</f>
        <v/>
      </c>
      <c r="M678" s="27">
        <f>VLOOKUP($B678, Paste!$W$3:$Z$10064, IF($H$4="Cap Hit",3, IF($H$4="AAV", 4, 2)), FALSE)</f>
        <v>3.85</v>
      </c>
      <c r="N678" s="11" t="str">
        <f>IF(ISERROR(VLOOKUP(B678, Paste!$Q$3:$Q$245, 1, FALSE)), "", VLOOKUP(B678, Paste!$Q$3:$R$245, 2, FALSE))</f>
        <v/>
      </c>
      <c r="O678" s="18" t="str">
        <f>IF(VLOOKUP(B678, 'Points&amp;Potential'!$B$7:$O$1835, 14, FALSE)=0, "", VLOOKUP(B678, 'Points&amp;Potential'!$B$7:$O$1835, 14, FALSE))</f>
        <v/>
      </c>
      <c r="P678" s="7" t="str">
        <f>IF(ISERROR(VLOOKUP(B678, Paste!$T$3:$T$1045, 1, FALSE)), "", VLOOKUP(B678, Paste!$T$3:$U$1045, 2, FALSE))</f>
        <v/>
      </c>
    </row>
    <row r="679" spans="1:16">
      <c r="A679" s="11" t="str">
        <f t="shared" si="20"/>
        <v>TBL</v>
      </c>
      <c r="B679" s="10" t="s">
        <v>398</v>
      </c>
      <c r="C679" s="11" t="str">
        <f>VLOOKUP($B679, Paste!$A$3:$H$933, 6, FALSE)</f>
        <v>C</v>
      </c>
      <c r="D679" s="11" t="s">
        <v>941</v>
      </c>
      <c r="E679" s="11"/>
      <c r="F679" s="11" t="str">
        <f>VLOOKUP($B679, Paste!$A$3:$H$933, 8, FALSE)</f>
        <v>TBL</v>
      </c>
      <c r="G679" s="71">
        <f>VLOOKUP($B679, Paste!$A$3:$H$933, 2, FALSE)</f>
        <v>79</v>
      </c>
      <c r="H679" s="71">
        <f>VLOOKUP($B679, Paste!$A$3:$H$933, 3, FALSE)</f>
        <v>9.3264079008001879</v>
      </c>
      <c r="I679" s="71">
        <f t="shared" si="21"/>
        <v>19.100327505449808</v>
      </c>
      <c r="J679" s="71">
        <f>VLOOKUP($B679, Paste!$A$3:$H$933, 4, FALSE)</f>
        <v>28.426735406249996</v>
      </c>
      <c r="K679" s="11">
        <f>VLOOKUP($B679, Paste!$AB$3:$AE$1033, 4, FALSE)</f>
        <v>103</v>
      </c>
      <c r="L679" s="11" t="str">
        <f>IF(ISERROR(VLOOKUP(B679, Paste!$N$3:$N$250, 1, FALSE)), "", VLOOKUP(B679, Paste!$N$3:$O$250, 2, FALSE))</f>
        <v/>
      </c>
      <c r="M679" s="27">
        <f>VLOOKUP($B679, Paste!$W$3:$Z$10064, IF($H$4="Cap Hit",3, IF($H$4="AAV", 4, 2)), FALSE)</f>
        <v>2.3333330000000001</v>
      </c>
      <c r="N679" s="11" t="str">
        <f>IF(ISERROR(VLOOKUP(B679, Paste!$Q$3:$Q$245, 1, FALSE)), "", VLOOKUP(B679, Paste!$Q$3:$R$245, 2, FALSE))</f>
        <v/>
      </c>
      <c r="O679" s="18" t="str">
        <f>IF(VLOOKUP(B679, 'Points&amp;Potential'!$B$7:$O$1835, 14, FALSE)=0, "", VLOOKUP(B679, 'Points&amp;Potential'!$B$7:$O$1835, 14, FALSE))</f>
        <v/>
      </c>
      <c r="P679" s="7" t="str">
        <f>IF(ISERROR(VLOOKUP(B679, Paste!$T$3:$T$1045, 1, FALSE)), "", VLOOKUP(B679, Paste!$T$3:$U$1045, 2, FALSE))</f>
        <v/>
      </c>
    </row>
    <row r="680" spans="1:16">
      <c r="A680" s="11" t="str">
        <f t="shared" si="20"/>
        <v>TBL</v>
      </c>
      <c r="B680" s="67" t="s">
        <v>409</v>
      </c>
      <c r="C680" s="11" t="str">
        <f>VLOOKUP($B680, Paste!$A$3:$H$933, 6, FALSE)</f>
        <v>LD</v>
      </c>
      <c r="D680" s="11" t="s">
        <v>941</v>
      </c>
      <c r="E680" s="11"/>
      <c r="F680" s="11" t="str">
        <f>VLOOKUP($B680, Paste!$A$3:$H$933, 8, FALSE)</f>
        <v>TBL</v>
      </c>
      <c r="G680" s="71">
        <f>VLOOKUP($B680, Paste!$A$3:$H$933, 2, FALSE)</f>
        <v>73</v>
      </c>
      <c r="H680" s="71">
        <f>VLOOKUP($B680, Paste!$A$3:$H$933, 3, FALSE)</f>
        <v>6.5699999999999994</v>
      </c>
      <c r="I680" s="71">
        <f t="shared" si="21"/>
        <v>20.882446612500001</v>
      </c>
      <c r="J680" s="71">
        <f>VLOOKUP($B680, Paste!$A$3:$H$933, 4, FALSE)</f>
        <v>27.452446612500001</v>
      </c>
      <c r="K680" s="11">
        <f>VLOOKUP($B680, Paste!$AB$3:$AE$1033, 4, FALSE)</f>
        <v>88</v>
      </c>
      <c r="L680" s="11" t="str">
        <f>IF(ISERROR(VLOOKUP(B680, Paste!$N$3:$N$250, 1, FALSE)), "", VLOOKUP(B680, Paste!$N$3:$O$250, 2, FALSE))</f>
        <v/>
      </c>
      <c r="M680" s="27">
        <f>VLOOKUP($B680, Paste!$W$3:$Z$10064, IF($H$4="Cap Hit",3, IF($H$4="AAV", 4, 2)), FALSE)</f>
        <v>0.875</v>
      </c>
      <c r="N680" s="11" t="str">
        <f>IF(ISERROR(VLOOKUP(B680, Paste!$Q$3:$Q$245, 1, FALSE)), "", VLOOKUP(B680, Paste!$Q$3:$R$245, 2, FALSE))</f>
        <v/>
      </c>
      <c r="O680" s="18" t="str">
        <f>IF(VLOOKUP(B680, 'Points&amp;Potential'!$B$7:$O$1835, 14, FALSE)=0, "", VLOOKUP(B680, 'Points&amp;Potential'!$B$7:$O$1835, 14, FALSE))</f>
        <v/>
      </c>
      <c r="P680" s="7" t="str">
        <f>IF(ISERROR(VLOOKUP(B680, Paste!$T$3:$T$1045, 1, FALSE)), "", VLOOKUP(B680, Paste!$T$3:$U$1045, 2, FALSE))</f>
        <v/>
      </c>
    </row>
    <row r="681" spans="1:16">
      <c r="A681" s="11" t="str">
        <f t="shared" si="20"/>
        <v>TBL</v>
      </c>
      <c r="B681" s="67" t="s">
        <v>416</v>
      </c>
      <c r="C681" s="11" t="str">
        <f>VLOOKUP($B681, Paste!$A$3:$H$933, 6, FALSE)</f>
        <v>LD</v>
      </c>
      <c r="D681" s="11" t="s">
        <v>943</v>
      </c>
      <c r="E681" s="11"/>
      <c r="F681" s="11" t="str">
        <f>VLOOKUP($B681, Paste!$A$3:$H$933, 8, FALSE)</f>
        <v>TBL</v>
      </c>
      <c r="G681" s="71">
        <f>VLOOKUP($B681, Paste!$A$3:$H$933, 2, FALSE)</f>
        <v>73</v>
      </c>
      <c r="H681" s="71">
        <f>VLOOKUP($B681, Paste!$A$3:$H$933, 3, FALSE)</f>
        <v>6.5699999999999994</v>
      </c>
      <c r="I681" s="71">
        <f t="shared" si="21"/>
        <v>20.339077500000002</v>
      </c>
      <c r="J681" s="71">
        <f>VLOOKUP($B681, Paste!$A$3:$H$933, 4, FALSE)</f>
        <v>26.909077500000002</v>
      </c>
      <c r="K681" s="11">
        <f>VLOOKUP($B681, Paste!$AB$3:$AE$1033, 4, FALSE)</f>
        <v>66</v>
      </c>
      <c r="L681" s="11" t="str">
        <f>IF(ISERROR(VLOOKUP(B681, Paste!$N$3:$N$250, 1, FALSE)), "", VLOOKUP(B681, Paste!$N$3:$O$250, 2, FALSE))</f>
        <v/>
      </c>
      <c r="M681" s="27">
        <f>VLOOKUP($B681, Paste!$W$3:$Z$10064, IF($H$4="Cap Hit",3, IF($H$4="AAV", 4, 2)), FALSE)</f>
        <v>4.0999999999999996</v>
      </c>
      <c r="N681" s="11" t="str">
        <f>IF(ISERROR(VLOOKUP(B681, Paste!$Q$3:$Q$245, 1, FALSE)), "", VLOOKUP(B681, Paste!$Q$3:$R$245, 2, FALSE))</f>
        <v/>
      </c>
      <c r="O681" s="18" t="str">
        <f>IF(VLOOKUP(B681, 'Points&amp;Potential'!$B$7:$O$1835, 14, FALSE)=0, "", VLOOKUP(B681, 'Points&amp;Potential'!$B$7:$O$1835, 14, FALSE))</f>
        <v/>
      </c>
      <c r="P681" s="7" t="str">
        <f>IF(ISERROR(VLOOKUP(B681, Paste!$T$3:$T$1045, 1, FALSE)), "", VLOOKUP(B681, Paste!$T$3:$U$1045, 2, FALSE))</f>
        <v/>
      </c>
    </row>
    <row r="682" spans="1:16">
      <c r="A682" s="11" t="str">
        <f t="shared" si="20"/>
        <v>TBL</v>
      </c>
      <c r="B682" s="67" t="s">
        <v>444</v>
      </c>
      <c r="C682" s="11" t="str">
        <f>VLOOKUP($B682, Paste!$A$3:$H$933, 6, FALSE)</f>
        <v>LD</v>
      </c>
      <c r="D682" s="11" t="s">
        <v>941</v>
      </c>
      <c r="E682" s="11"/>
      <c r="F682" s="11" t="str">
        <f>VLOOKUP($B682, Paste!$A$3:$H$933, 8, FALSE)</f>
        <v>TBL</v>
      </c>
      <c r="G682" s="71">
        <f>VLOOKUP($B682, Paste!$A$3:$H$933, 2, FALSE)</f>
        <v>74</v>
      </c>
      <c r="H682" s="71">
        <f>VLOOKUP($B682, Paste!$A$3:$H$933, 3, FALSE)</f>
        <v>4.8515139623327901</v>
      </c>
      <c r="I682" s="71">
        <f t="shared" si="21"/>
        <v>19.690380482111657</v>
      </c>
      <c r="J682" s="71">
        <f>VLOOKUP($B682, Paste!$A$3:$H$933, 4, FALSE)</f>
        <v>24.541894444444445</v>
      </c>
      <c r="K682" s="11">
        <f>VLOOKUP($B682, Paste!$AB$3:$AE$1033, 4, FALSE)</f>
        <v>96</v>
      </c>
      <c r="L682" s="11" t="str">
        <f>IF(ISERROR(VLOOKUP(B682, Paste!$N$3:$N$250, 1, FALSE)), "", VLOOKUP(B682, Paste!$N$3:$O$250, 2, FALSE))</f>
        <v/>
      </c>
      <c r="M682" s="27">
        <f>VLOOKUP($B682, Paste!$W$3:$Z$10064, IF($H$4="Cap Hit",3, IF($H$4="AAV", 4, 2)), FALSE)</f>
        <v>6.75</v>
      </c>
      <c r="N682" s="11" t="str">
        <f>IF(ISERROR(VLOOKUP(B682, Paste!$Q$3:$Q$245, 1, FALSE)), "", VLOOKUP(B682, Paste!$Q$3:$R$245, 2, FALSE))</f>
        <v/>
      </c>
      <c r="O682" s="18" t="str">
        <f>IF(VLOOKUP(B682, 'Points&amp;Potential'!$B$7:$O$1835, 14, FALSE)=0, "", VLOOKUP(B682, 'Points&amp;Potential'!$B$7:$O$1835, 14, FALSE))</f>
        <v/>
      </c>
      <c r="P682" s="7" t="str">
        <f>IF(ISERROR(VLOOKUP(B682, Paste!$T$3:$T$1045, 1, FALSE)), "", VLOOKUP(B682, Paste!$T$3:$U$1045, 2, FALSE))</f>
        <v/>
      </c>
    </row>
    <row r="683" spans="1:16">
      <c r="A683" s="11" t="str">
        <f t="shared" si="20"/>
        <v>TBL</v>
      </c>
      <c r="B683" s="67" t="s">
        <v>448</v>
      </c>
      <c r="C683" s="11" t="str">
        <f>VLOOKUP($B683, Paste!$A$3:$H$933, 6, FALSE)</f>
        <v>C</v>
      </c>
      <c r="D683" s="11" t="s">
        <v>941</v>
      </c>
      <c r="E683" s="11"/>
      <c r="F683" s="11" t="str">
        <f>VLOOKUP($B683, Paste!$A$3:$H$933, 8, FALSE)</f>
        <v>TBL</v>
      </c>
      <c r="G683" s="71">
        <f>VLOOKUP($B683, Paste!$A$3:$H$933, 2, FALSE)</f>
        <v>70</v>
      </c>
      <c r="H683" s="71">
        <f>VLOOKUP($B683, Paste!$A$3:$H$933, 3, FALSE)</f>
        <v>9.9265245478036181</v>
      </c>
      <c r="I683" s="71">
        <f t="shared" si="21"/>
        <v>14.112301841085271</v>
      </c>
      <c r="J683" s="71">
        <f>VLOOKUP($B683, Paste!$A$3:$H$933, 4, FALSE)</f>
        <v>24.038826388888889</v>
      </c>
      <c r="K683" s="11">
        <f>VLOOKUP($B683, Paste!$AB$3:$AE$1033, 4, FALSE)</f>
        <v>105</v>
      </c>
      <c r="L683" s="11" t="str">
        <f>IF(ISERROR(VLOOKUP(B683, Paste!$N$3:$N$250, 1, FALSE)), "", VLOOKUP(B683, Paste!$N$3:$O$250, 2, FALSE))</f>
        <v/>
      </c>
      <c r="M683" s="27">
        <f>VLOOKUP($B683, Paste!$W$3:$Z$10064, IF($H$4="Cap Hit",3, IF($H$4="AAV", 4, 2)), FALSE)</f>
        <v>0.91</v>
      </c>
      <c r="N683" s="11" t="str">
        <f>IF(ISERROR(VLOOKUP(B683, Paste!$Q$3:$Q$245, 1, FALSE)), "", VLOOKUP(B683, Paste!$Q$3:$R$245, 2, FALSE))</f>
        <v/>
      </c>
      <c r="O683" s="18" t="str">
        <f>IF(VLOOKUP(B683, 'Points&amp;Potential'!$B$7:$O$1835, 14, FALSE)=0, "", VLOOKUP(B683, 'Points&amp;Potential'!$B$7:$O$1835, 14, FALSE))</f>
        <v/>
      </c>
      <c r="P683" s="7" t="str">
        <f>IF(ISERROR(VLOOKUP(B683, Paste!$T$3:$T$1045, 1, FALSE)), "", VLOOKUP(B683, Paste!$T$3:$U$1045, 2, FALSE))</f>
        <v/>
      </c>
    </row>
    <row r="684" spans="1:16">
      <c r="A684" s="11" t="str">
        <f t="shared" si="20"/>
        <v>TBL</v>
      </c>
      <c r="B684" s="67" t="s">
        <v>459</v>
      </c>
      <c r="C684" s="11" t="str">
        <f>VLOOKUP($B684, Paste!$A$3:$H$933, 6, FALSE)</f>
        <v>LW</v>
      </c>
      <c r="D684" s="11" t="s">
        <v>941</v>
      </c>
      <c r="E684" s="11"/>
      <c r="F684" s="11" t="str">
        <f>VLOOKUP($B684, Paste!$A$3:$H$933, 8, FALSE)</f>
        <v>TBL</v>
      </c>
      <c r="G684" s="71">
        <f>VLOOKUP($B684, Paste!$A$3:$H$933, 2, FALSE)</f>
        <v>74</v>
      </c>
      <c r="H684" s="71">
        <f>VLOOKUP($B684, Paste!$A$3:$H$933, 3, FALSE)</f>
        <v>11.84</v>
      </c>
      <c r="I684" s="71">
        <f t="shared" si="21"/>
        <v>11.325607499999997</v>
      </c>
      <c r="J684" s="71">
        <f>VLOOKUP($B684, Paste!$A$3:$H$933, 4, FALSE)</f>
        <v>23.165607499999997</v>
      </c>
      <c r="K684" s="11">
        <f>VLOOKUP($B684, Paste!$AB$3:$AE$1033, 4, FALSE)</f>
        <v>96</v>
      </c>
      <c r="L684" s="11" t="str">
        <f>IF(ISERROR(VLOOKUP(B684, Paste!$N$3:$N$250, 1, FALSE)), "", VLOOKUP(B684, Paste!$N$3:$O$250, 2, FALSE))</f>
        <v/>
      </c>
      <c r="M684" s="27">
        <f>VLOOKUP($B684, Paste!$W$3:$Z$10064, IF($H$4="Cap Hit",3, IF($H$4="AAV", 4, 2)), FALSE)</f>
        <v>1.55</v>
      </c>
      <c r="N684" s="11" t="str">
        <f>IF(ISERROR(VLOOKUP(B684, Paste!$Q$3:$Q$245, 1, FALSE)), "", VLOOKUP(B684, Paste!$Q$3:$R$245, 2, FALSE))</f>
        <v>Y</v>
      </c>
      <c r="O684" s="18" t="str">
        <f>IF(VLOOKUP(B684, 'Points&amp;Potential'!$B$7:$O$1835, 14, FALSE)=0, "", VLOOKUP(B684, 'Points&amp;Potential'!$B$7:$O$1835, 14, FALSE))</f>
        <v/>
      </c>
      <c r="P684" s="7" t="str">
        <f>IF(ISERROR(VLOOKUP(B684, Paste!$T$3:$T$1045, 1, FALSE)), "", VLOOKUP(B684, Paste!$T$3:$U$1045, 2, FALSE))</f>
        <v/>
      </c>
    </row>
    <row r="685" spans="1:16">
      <c r="A685" s="11" t="str">
        <f t="shared" si="20"/>
        <v>TBL</v>
      </c>
      <c r="B685" s="67" t="s">
        <v>473</v>
      </c>
      <c r="C685" s="11" t="str">
        <f>VLOOKUP($B685, Paste!$A$3:$H$933, 6, FALSE)</f>
        <v>C</v>
      </c>
      <c r="D685" s="11" t="s">
        <v>941</v>
      </c>
      <c r="E685" s="11">
        <v>2</v>
      </c>
      <c r="F685" s="11" t="str">
        <f>VLOOKUP($B685, Paste!$A$3:$H$933, 8, FALSE)</f>
        <v>TBL</v>
      </c>
      <c r="G685" s="71">
        <f>VLOOKUP($B685, Paste!$A$3:$H$933, 2, FALSE)</f>
        <v>73</v>
      </c>
      <c r="H685" s="71">
        <f>VLOOKUP($B685, Paste!$A$3:$H$933, 3, FALSE)</f>
        <v>10.95</v>
      </c>
      <c r="I685" s="71">
        <f t="shared" si="21"/>
        <v>10.751075</v>
      </c>
      <c r="J685" s="71">
        <f>VLOOKUP($B685, Paste!$A$3:$H$933, 4, FALSE)</f>
        <v>21.701074999999999</v>
      </c>
      <c r="K685" s="11">
        <f>VLOOKUP($B685, Paste!$AB$3:$AE$1033, 4, FALSE)</f>
        <v>73</v>
      </c>
      <c r="L685" s="11">
        <f>IF(ISERROR(VLOOKUP(B685, Paste!$N$3:$N$250, 1, FALSE)), "", VLOOKUP(B685, Paste!$N$3:$O$250, 2, FALSE))</f>
        <v>45</v>
      </c>
      <c r="M685" s="27">
        <f>VLOOKUP($B685, Paste!$W$3:$Z$10064, IF($H$4="Cap Hit",3, IF($H$4="AAV", 4, 2)), FALSE)</f>
        <v>0.88666599999999995</v>
      </c>
      <c r="N685" s="11" t="str">
        <f>IF(ISERROR(VLOOKUP(B685, Paste!$Q$3:$Q$245, 1, FALSE)), "", VLOOKUP(B685, Paste!$Q$3:$R$245, 2, FALSE))</f>
        <v/>
      </c>
      <c r="O685" s="18" t="str">
        <f>IF(VLOOKUP(B685, 'Points&amp;Potential'!$B$7:$O$1835, 14, FALSE)=0, "", VLOOKUP(B685, 'Points&amp;Potential'!$B$7:$O$1835, 14, FALSE))</f>
        <v/>
      </c>
      <c r="P685" s="7" t="str">
        <f>IF(ISERROR(VLOOKUP(B685, Paste!$T$3:$T$1045, 1, FALSE)), "", VLOOKUP(B685, Paste!$T$3:$U$1045, 2, FALSE))</f>
        <v/>
      </c>
    </row>
    <row r="686" spans="1:16">
      <c r="A686" s="11" t="str">
        <f t="shared" si="20"/>
        <v>TBL</v>
      </c>
      <c r="B686" s="67" t="s">
        <v>531</v>
      </c>
      <c r="C686" s="11" t="str">
        <f>VLOOKUP($B686, Paste!$A$3:$H$933, 6, FALSE)</f>
        <v>LW</v>
      </c>
      <c r="D686" s="11" t="s">
        <v>941</v>
      </c>
      <c r="E686" s="11"/>
      <c r="F686" s="11" t="str">
        <f>VLOOKUP($B686, Paste!$A$3:$H$933, 8, FALSE)</f>
        <v>TBL</v>
      </c>
      <c r="G686" s="71">
        <f>VLOOKUP($B686, Paste!$A$3:$H$933, 2, FALSE)</f>
        <v>75</v>
      </c>
      <c r="H686" s="71">
        <f>VLOOKUP($B686, Paste!$A$3:$H$933, 3, FALSE)</f>
        <v>6.6600568119869124</v>
      </c>
      <c r="I686" s="71">
        <f t="shared" si="21"/>
        <v>11.237859854679762</v>
      </c>
      <c r="J686" s="71">
        <f>VLOOKUP($B686, Paste!$A$3:$H$933, 4, FALSE)</f>
        <v>17.897916666666674</v>
      </c>
      <c r="K686" s="11">
        <f>VLOOKUP($B686, Paste!$AB$3:$AE$1033, 4, FALSE)</f>
        <v>75</v>
      </c>
      <c r="L686" s="11" t="str">
        <f>IF(ISERROR(VLOOKUP(B686, Paste!$N$3:$N$250, 1, FALSE)), "", VLOOKUP(B686, Paste!$N$3:$O$250, 2, FALSE))</f>
        <v/>
      </c>
      <c r="M686" s="27">
        <f>VLOOKUP($B686, Paste!$W$3:$Z$10064, IF($H$4="Cap Hit",3, IF($H$4="AAV", 4, 2)), FALSE)</f>
        <v>0.85</v>
      </c>
      <c r="N686" s="11" t="str">
        <f>IF(ISERROR(VLOOKUP(B686, Paste!$Q$3:$Q$245, 1, FALSE)), "", VLOOKUP(B686, Paste!$Q$3:$R$245, 2, FALSE))</f>
        <v/>
      </c>
      <c r="O686" s="18" t="str">
        <f>IF(VLOOKUP(B686, 'Points&amp;Potential'!$B$7:$O$1835, 14, FALSE)=0, "", VLOOKUP(B686, 'Points&amp;Potential'!$B$7:$O$1835, 14, FALSE))</f>
        <v/>
      </c>
      <c r="P686" s="7" t="str">
        <f>IF(ISERROR(VLOOKUP(B686, Paste!$T$3:$T$1045, 1, FALSE)), "", VLOOKUP(B686, Paste!$T$3:$U$1045, 2, FALSE))</f>
        <v/>
      </c>
    </row>
    <row r="687" spans="1:16">
      <c r="A687" s="11" t="str">
        <f t="shared" si="20"/>
        <v>TBL</v>
      </c>
      <c r="B687" s="67" t="s">
        <v>616</v>
      </c>
      <c r="C687" s="11" t="str">
        <f>VLOOKUP($B687, Paste!$A$3:$H$933, 6, FALSE)</f>
        <v>LD</v>
      </c>
      <c r="D687" s="11" t="s">
        <v>943</v>
      </c>
      <c r="E687" s="11"/>
      <c r="F687" s="11" t="str">
        <f>VLOOKUP($B687, Paste!$A$3:$H$933, 8, FALSE)</f>
        <v>TBL</v>
      </c>
      <c r="G687" s="71">
        <f>VLOOKUP($B687, Paste!$A$3:$H$933, 2, FALSE)</f>
        <v>65</v>
      </c>
      <c r="H687" s="71">
        <f>VLOOKUP($B687, Paste!$A$3:$H$933, 3, FALSE)</f>
        <v>1.9180854141886017</v>
      </c>
      <c r="I687" s="71">
        <f t="shared" si="21"/>
        <v>11.745564585811398</v>
      </c>
      <c r="J687" s="71">
        <f>VLOOKUP($B687, Paste!$A$3:$H$933, 4, FALSE)</f>
        <v>13.663649999999999</v>
      </c>
      <c r="K687" s="11">
        <f>VLOOKUP($B687, Paste!$AB$3:$AE$1033, 4, FALSE)</f>
        <v>59</v>
      </c>
      <c r="L687" s="11" t="str">
        <f>IF(ISERROR(VLOOKUP(B687, Paste!$N$3:$N$250, 1, FALSE)), "", VLOOKUP(B687, Paste!$N$3:$O$250, 2, FALSE))</f>
        <v/>
      </c>
      <c r="M687" s="27">
        <f>VLOOKUP($B687, Paste!$W$3:$Z$10064, IF($H$4="Cap Hit",3, IF($H$4="AAV", 4, 2)), FALSE)</f>
        <v>0.8</v>
      </c>
      <c r="N687" s="11" t="str">
        <f>IF(ISERROR(VLOOKUP(B687, Paste!$Q$3:$Q$245, 1, FALSE)), "", VLOOKUP(B687, Paste!$Q$3:$R$245, 2, FALSE))</f>
        <v/>
      </c>
      <c r="O687" s="18" t="str">
        <f>IF(VLOOKUP(B687, 'Points&amp;Potential'!$B$7:$O$1835, 14, FALSE)=0, "", VLOOKUP(B687, 'Points&amp;Potential'!$B$7:$O$1835, 14, FALSE))</f>
        <v/>
      </c>
      <c r="P687" s="7" t="str">
        <f>IF(ISERROR(VLOOKUP(B687, Paste!$T$3:$T$1045, 1, FALSE)), "", VLOOKUP(B687, Paste!$T$3:$U$1045, 2, FALSE))</f>
        <v/>
      </c>
    </row>
    <row r="688" spans="1:16">
      <c r="A688" s="11" t="str">
        <f t="shared" si="20"/>
        <v>TBL</v>
      </c>
      <c r="B688" s="67" t="s">
        <v>620</v>
      </c>
      <c r="C688" s="11" t="str">
        <f>VLOOKUP($B688, Paste!$A$3:$H$933, 6, FALSE)</f>
        <v>RW</v>
      </c>
      <c r="D688" s="11" t="s">
        <v>941</v>
      </c>
      <c r="E688" s="11"/>
      <c r="F688" s="11" t="str">
        <f>VLOOKUP($B688, Paste!$A$3:$H$933, 8, FALSE)</f>
        <v>TBL</v>
      </c>
      <c r="G688" s="71">
        <f>VLOOKUP($B688, Paste!$A$3:$H$933, 2, FALSE)</f>
        <v>68</v>
      </c>
      <c r="H688" s="71">
        <f>VLOOKUP($B688, Paste!$A$3:$H$933, 3, FALSE)</f>
        <v>4.2413273596176824</v>
      </c>
      <c r="I688" s="71">
        <f t="shared" si="21"/>
        <v>9.3116404876045387</v>
      </c>
      <c r="J688" s="71">
        <f>VLOOKUP($B688, Paste!$A$3:$H$933, 4, FALSE)</f>
        <v>13.552967847222222</v>
      </c>
      <c r="K688" s="11">
        <f>VLOOKUP($B688, Paste!$AB$3:$AE$1033, 4, FALSE)</f>
        <v>88</v>
      </c>
      <c r="L688" s="11" t="str">
        <f>IF(ISERROR(VLOOKUP(B688, Paste!$N$3:$N$250, 1, FALSE)), "", VLOOKUP(B688, Paste!$N$3:$O$250, 2, FALSE))</f>
        <v/>
      </c>
      <c r="M688" s="27">
        <f>VLOOKUP($B688, Paste!$W$3:$Z$10064, IF($H$4="Cap Hit",3, IF($H$4="AAV", 4, 2)), FALSE)</f>
        <v>2.5</v>
      </c>
      <c r="N688" s="11" t="str">
        <f>IF(ISERROR(VLOOKUP(B688, Paste!$Q$3:$Q$245, 1, FALSE)), "", VLOOKUP(B688, Paste!$Q$3:$R$245, 2, FALSE))</f>
        <v/>
      </c>
      <c r="O688" s="18" t="str">
        <f>IF(VLOOKUP(B688, 'Points&amp;Potential'!$B$7:$O$1835, 14, FALSE)=0, "", VLOOKUP(B688, 'Points&amp;Potential'!$B$7:$O$1835, 14, FALSE))</f>
        <v/>
      </c>
      <c r="P688" s="7" t="str">
        <f>IF(ISERROR(VLOOKUP(B688, Paste!$T$3:$T$1045, 1, FALSE)), "", VLOOKUP(B688, Paste!$T$3:$U$1045, 2, FALSE))</f>
        <v/>
      </c>
    </row>
    <row r="689" spans="1:16">
      <c r="A689" s="11" t="str">
        <f t="shared" si="20"/>
        <v>TBL</v>
      </c>
      <c r="B689" s="67" t="s">
        <v>637</v>
      </c>
      <c r="C689" s="11" t="str">
        <f>VLOOKUP($B689, Paste!$A$3:$H$933, 6, FALSE)</f>
        <v>RD</v>
      </c>
      <c r="D689" s="11" t="s">
        <v>941</v>
      </c>
      <c r="E689" s="11"/>
      <c r="F689" s="11" t="str">
        <f>VLOOKUP($B689, Paste!$A$3:$H$933, 8, FALSE)</f>
        <v>TBL</v>
      </c>
      <c r="G689" s="71">
        <f>VLOOKUP($B689, Paste!$A$3:$H$933, 2, FALSE)</f>
        <v>70.666666666666671</v>
      </c>
      <c r="H689" s="71">
        <f>VLOOKUP($B689, Paste!$A$3:$H$933, 3, FALSE)</f>
        <v>2.8048280607133194</v>
      </c>
      <c r="I689" s="71">
        <f t="shared" si="21"/>
        <v>9.9897844265089013</v>
      </c>
      <c r="J689" s="71">
        <f>VLOOKUP($B689, Paste!$A$3:$H$933, 4, FALSE)</f>
        <v>12.794612487222221</v>
      </c>
      <c r="K689" s="11">
        <f>VLOOKUP($B689, Paste!$AB$3:$AE$1033, 4, FALSE)</f>
        <v>64</v>
      </c>
      <c r="L689" s="11" t="str">
        <f>IF(ISERROR(VLOOKUP(B689, Paste!$N$3:$N$250, 1, FALSE)), "", VLOOKUP(B689, Paste!$N$3:$O$250, 2, FALSE))</f>
        <v/>
      </c>
      <c r="M689" s="27">
        <f>VLOOKUP($B689, Paste!$W$3:$Z$10064, IF($H$4="Cap Hit",3, IF($H$4="AAV", 4, 2)), FALSE)</f>
        <v>5.2</v>
      </c>
      <c r="N689" s="11" t="str">
        <f>IF(ISERROR(VLOOKUP(B689, Paste!$Q$3:$Q$245, 1, FALSE)), "", VLOOKUP(B689, Paste!$Q$3:$R$245, 2, FALSE))</f>
        <v/>
      </c>
      <c r="O689" s="18" t="str">
        <f>IF(VLOOKUP(B689, 'Points&amp;Potential'!$B$7:$O$1835, 14, FALSE)=0, "", VLOOKUP(B689, 'Points&amp;Potential'!$B$7:$O$1835, 14, FALSE))</f>
        <v/>
      </c>
      <c r="P689" s="7" t="str">
        <f>IF(ISERROR(VLOOKUP(B689, Paste!$T$3:$T$1045, 1, FALSE)), "", VLOOKUP(B689, Paste!$T$3:$U$1045, 2, FALSE))</f>
        <v/>
      </c>
    </row>
    <row r="690" spans="1:16">
      <c r="A690" s="11" t="str">
        <f t="shared" si="20"/>
        <v>TBL</v>
      </c>
      <c r="B690" s="67" t="s">
        <v>913</v>
      </c>
      <c r="C690" s="11" t="str">
        <f>VLOOKUP($B690, Paste!$A$3:$H$933, 6, FALSE)</f>
        <v>C</v>
      </c>
      <c r="D690" s="11" t="s">
        <v>941</v>
      </c>
      <c r="E690" s="11"/>
      <c r="F690" s="11" t="str">
        <f>VLOOKUP($B690, Paste!$A$3:$H$933, 8, FALSE)</f>
        <v>TBL</v>
      </c>
      <c r="G690" s="71">
        <f>VLOOKUP($B690, Paste!$A$3:$H$933, 2, FALSE)</f>
        <v>2</v>
      </c>
      <c r="H690" s="71">
        <f>VLOOKUP($B690, Paste!$A$3:$H$933, 3, FALSE)</f>
        <v>0.2361115924253212</v>
      </c>
      <c r="I690" s="71">
        <f t="shared" si="21"/>
        <v>0.75943852613836449</v>
      </c>
      <c r="J690" s="71">
        <f>VLOOKUP($B690, Paste!$A$3:$H$933, 4, FALSE)</f>
        <v>0.99555011856368569</v>
      </c>
      <c r="K690" s="11">
        <f>VLOOKUP($B690, Paste!$AB$3:$AE$1033, 4, FALSE)</f>
        <v>3</v>
      </c>
      <c r="L690" s="11" t="str">
        <f>IF(ISERROR(VLOOKUP(B690, Paste!$N$3:$N$250, 1, FALSE)), "", VLOOKUP(B690, Paste!$N$3:$O$250, 2, FALSE))</f>
        <v/>
      </c>
      <c r="M690" s="27" t="e">
        <f>VLOOKUP($B690, Paste!$W$3:$Z$10064, IF($H$4="Cap Hit",3, IF($H$4="AAV", 4, 2)), FALSE)</f>
        <v>#N/A</v>
      </c>
      <c r="N690" s="11" t="str">
        <f>IF(ISERROR(VLOOKUP(B690, Paste!$Q$3:$Q$245, 1, FALSE)), "", VLOOKUP(B690, Paste!$Q$3:$R$245, 2, FALSE))</f>
        <v/>
      </c>
      <c r="O690" s="18" t="str">
        <f>IF(VLOOKUP(B690, 'Points&amp;Potential'!$B$7:$O$1835, 14, FALSE)=0, "", VLOOKUP(B690, 'Points&amp;Potential'!$B$7:$O$1835, 14, FALSE))</f>
        <v/>
      </c>
      <c r="P690" s="7" t="str">
        <f>IF(ISERROR(VLOOKUP(B690, Paste!$T$3:$T$1045, 1, FALSE)), "", VLOOKUP(B690, Paste!$T$3:$U$1045, 2, FALSE))</f>
        <v>Y</v>
      </c>
    </row>
    <row r="691" spans="1:16">
      <c r="A691" s="11" t="str">
        <f t="shared" si="20"/>
        <v>TBL</v>
      </c>
      <c r="B691" s="67" t="s">
        <v>700</v>
      </c>
      <c r="C691" s="11" t="str">
        <f>VLOOKUP($B691, Paste!$A$3:$H$933, 6, FALSE)</f>
        <v>RD</v>
      </c>
      <c r="D691" s="11" t="s">
        <v>941</v>
      </c>
      <c r="E691" s="11"/>
      <c r="F691" s="11" t="str">
        <f>VLOOKUP($B691, Paste!$A$3:$H$933, 8, FALSE)</f>
        <v>TBL</v>
      </c>
      <c r="G691" s="71">
        <f>VLOOKUP($B691, Paste!$A$3:$H$933, 2, FALSE)</f>
        <v>37</v>
      </c>
      <c r="H691" s="71">
        <f>VLOOKUP($B691, Paste!$A$3:$H$933, 3, FALSE)</f>
        <v>2.8401904761904766</v>
      </c>
      <c r="I691" s="71">
        <f t="shared" si="21"/>
        <v>7.0543469543650765</v>
      </c>
      <c r="J691" s="71">
        <f>VLOOKUP($B691, Paste!$A$3:$H$933, 4, FALSE)</f>
        <v>9.8945374305555536</v>
      </c>
      <c r="K691" s="11">
        <f>VLOOKUP($B691, Paste!$AB$3:$AE$1033, 4, FALSE)</f>
        <v>48</v>
      </c>
      <c r="L691" s="11" t="str">
        <f>IF(ISERROR(VLOOKUP(B691, Paste!$N$3:$N$250, 1, FALSE)), "", VLOOKUP(B691, Paste!$N$3:$O$250, 2, FALSE))</f>
        <v/>
      </c>
      <c r="M691" s="27">
        <f>VLOOKUP($B691, Paste!$W$3:$Z$10064, IF($H$4="Cap Hit",3, IF($H$4="AAV", 4, 2)), FALSE)</f>
        <v>0.77500000000000002</v>
      </c>
      <c r="N691" s="11" t="str">
        <f>IF(ISERROR(VLOOKUP(B691, Paste!$Q$3:$Q$245, 1, FALSE)), "", VLOOKUP(B691, Paste!$Q$3:$R$245, 2, FALSE))</f>
        <v/>
      </c>
      <c r="O691" s="18" t="str">
        <f>IF(VLOOKUP(B691, 'Points&amp;Potential'!$B$7:$O$1835, 14, FALSE)=0, "", VLOOKUP(B691, 'Points&amp;Potential'!$B$7:$O$1835, 14, FALSE))</f>
        <v/>
      </c>
      <c r="P691" s="7" t="str">
        <f>IF(ISERROR(VLOOKUP(B691, Paste!$T$3:$T$1045, 1, FALSE)), "", VLOOKUP(B691, Paste!$T$3:$U$1045, 2, FALSE))</f>
        <v/>
      </c>
    </row>
    <row r="692" spans="1:16">
      <c r="A692" s="11" t="str">
        <f t="shared" si="20"/>
        <v>TBL</v>
      </c>
      <c r="B692" s="67" t="s">
        <v>797</v>
      </c>
      <c r="C692" s="11" t="str">
        <f>VLOOKUP($B692, Paste!$A$3:$H$933, 6, FALSE)</f>
        <v>LD</v>
      </c>
      <c r="D692" s="11" t="s">
        <v>941</v>
      </c>
      <c r="E692" s="11"/>
      <c r="F692" s="11" t="str">
        <f>VLOOKUP($B692, Paste!$A$3:$H$933, 8, FALSE)</f>
        <v>TBL</v>
      </c>
      <c r="G692" s="71">
        <f>VLOOKUP($B692, Paste!$A$3:$H$933, 2, FALSE)</f>
        <v>18</v>
      </c>
      <c r="H692" s="71">
        <f>VLOOKUP($B692, Paste!$A$3:$H$933, 3, FALSE)</f>
        <v>0.42560000000000003</v>
      </c>
      <c r="I692" s="71">
        <f t="shared" si="21"/>
        <v>4.2522549999999999</v>
      </c>
      <c r="J692" s="71">
        <f>VLOOKUP($B692, Paste!$A$3:$H$933, 4, FALSE)</f>
        <v>4.6778550000000001</v>
      </c>
      <c r="K692" s="11">
        <f>VLOOKUP($B692, Paste!$AB$3:$AE$1033, 4, FALSE)</f>
        <v>13</v>
      </c>
      <c r="L692" s="11" t="str">
        <f>IF(ISERROR(VLOOKUP(B692, Paste!$N$3:$N$250, 1, FALSE)), "", VLOOKUP(B692, Paste!$N$3:$O$250, 2, FALSE))</f>
        <v/>
      </c>
      <c r="M692" s="27">
        <f>VLOOKUP($B692, Paste!$W$3:$Z$10064, IF($H$4="Cap Hit",3, IF($H$4="AAV", 4, 2)), FALSE)</f>
        <v>0.875</v>
      </c>
      <c r="N692" s="11" t="str">
        <f>IF(ISERROR(VLOOKUP(B692, Paste!$Q$3:$Q$245, 1, FALSE)), "", VLOOKUP(B692, Paste!$Q$3:$R$245, 2, FALSE))</f>
        <v/>
      </c>
      <c r="O692" s="18" t="str">
        <f>IF(VLOOKUP(B692, 'Points&amp;Potential'!$B$7:$O$1835, 14, FALSE)=0, "", VLOOKUP(B692, 'Points&amp;Potential'!$B$7:$O$1835, 14, FALSE))</f>
        <v/>
      </c>
      <c r="P692" s="7" t="str">
        <f>IF(ISERROR(VLOOKUP(B692, Paste!$T$3:$T$1045, 1, FALSE)), "", VLOOKUP(B692, Paste!$T$3:$U$1045, 2, FALSE))</f>
        <v>Y</v>
      </c>
    </row>
    <row r="693" spans="1:16">
      <c r="A693" s="11" t="str">
        <f t="shared" si="20"/>
        <v>TBL</v>
      </c>
      <c r="B693" s="67" t="s">
        <v>803</v>
      </c>
      <c r="C693" s="11" t="str">
        <f>VLOOKUP($B693, Paste!$A$3:$H$933, 6, FALSE)</f>
        <v>LW</v>
      </c>
      <c r="D693" s="11" t="s">
        <v>941</v>
      </c>
      <c r="E693" s="11"/>
      <c r="F693" s="11" t="str">
        <f>VLOOKUP($B693, Paste!$A$3:$H$933, 8, FALSE)</f>
        <v>TBL</v>
      </c>
      <c r="G693" s="71">
        <f>VLOOKUP($B693, Paste!$A$3:$H$933, 2, FALSE)</f>
        <v>18</v>
      </c>
      <c r="H693" s="71">
        <f>VLOOKUP($B693, Paste!$A$3:$H$933, 3, FALSE)</f>
        <v>1.2780848381926551</v>
      </c>
      <c r="I693" s="71">
        <f t="shared" si="21"/>
        <v>3.1206651618073447</v>
      </c>
      <c r="J693" s="71">
        <f>VLOOKUP($B693, Paste!$A$3:$H$933, 4, FALSE)</f>
        <v>4.3987499999999997</v>
      </c>
      <c r="K693" s="11">
        <f>VLOOKUP($B693, Paste!$AB$3:$AE$1033, 4, FALSE)</f>
        <v>20</v>
      </c>
      <c r="L693" s="11" t="str">
        <f>IF(ISERROR(VLOOKUP(B693, Paste!$N$3:$N$250, 1, FALSE)), "", VLOOKUP(B693, Paste!$N$3:$O$250, 2, FALSE))</f>
        <v/>
      </c>
      <c r="M693" s="27">
        <f>VLOOKUP($B693, Paste!$W$3:$Z$10064, IF($H$4="Cap Hit",3, IF($H$4="AAV", 4, 2)), FALSE)</f>
        <v>0.77500000000000002</v>
      </c>
      <c r="N693" s="11" t="str">
        <f>IF(ISERROR(VLOOKUP(B693, Paste!$Q$3:$Q$245, 1, FALSE)), "", VLOOKUP(B693, Paste!$Q$3:$R$245, 2, FALSE))</f>
        <v/>
      </c>
      <c r="O693" s="18" t="str">
        <f>IF(VLOOKUP(B693, 'Points&amp;Potential'!$B$7:$O$1835, 14, FALSE)=0, "", VLOOKUP(B693, 'Points&amp;Potential'!$B$7:$O$1835, 14, FALSE))</f>
        <v/>
      </c>
      <c r="P693" s="7" t="str">
        <f>IF(ISERROR(VLOOKUP(B693, Paste!$T$3:$T$1045, 1, FALSE)), "", VLOOKUP(B693, Paste!$T$3:$U$1045, 2, FALSE))</f>
        <v/>
      </c>
    </row>
    <row r="694" spans="1:16">
      <c r="A694" s="11" t="str">
        <f t="shared" si="20"/>
        <v>TBL</v>
      </c>
      <c r="B694" s="67" t="s">
        <v>809</v>
      </c>
      <c r="C694" s="11" t="str">
        <f>VLOOKUP($B694, Paste!$A$3:$H$933, 6, FALSE)</f>
        <v>C</v>
      </c>
      <c r="D694" s="11" t="s">
        <v>941</v>
      </c>
      <c r="E694" s="11"/>
      <c r="F694" s="11" t="str">
        <f>VLOOKUP($B694, Paste!$A$3:$H$933, 8, FALSE)</f>
        <v>TBL</v>
      </c>
      <c r="G694" s="71">
        <f>VLOOKUP($B694, Paste!$A$3:$H$933, 2, FALSE)</f>
        <v>32</v>
      </c>
      <c r="H694" s="71">
        <f>VLOOKUP($B694, Paste!$A$3:$H$933, 3, FALSE)</f>
        <v>1.067408390296255</v>
      </c>
      <c r="I694" s="71">
        <f t="shared" si="21"/>
        <v>2.9868538319259681</v>
      </c>
      <c r="J694" s="71">
        <f>VLOOKUP($B694, Paste!$A$3:$H$933, 4, FALSE)</f>
        <v>4.0542622222222233</v>
      </c>
      <c r="K694" s="11">
        <f>VLOOKUP($B694, Paste!$AB$3:$AE$1033, 4, FALSE)</f>
        <v>26</v>
      </c>
      <c r="L694" s="11" t="str">
        <f>IF(ISERROR(VLOOKUP(B694, Paste!$N$3:$N$250, 1, FALSE)), "", VLOOKUP(B694, Paste!$N$3:$O$250, 2, FALSE))</f>
        <v/>
      </c>
      <c r="M694" s="27">
        <f>VLOOKUP($B694, Paste!$W$3:$Z$10064, IF($H$4="Cap Hit",3, IF($H$4="AAV", 4, 2)), FALSE)</f>
        <v>0.85</v>
      </c>
      <c r="N694" s="11" t="str">
        <f>IF(ISERROR(VLOOKUP(B694, Paste!$Q$3:$Q$245, 1, FALSE)), "", VLOOKUP(B694, Paste!$Q$3:$R$245, 2, FALSE))</f>
        <v/>
      </c>
      <c r="O694" s="18" t="str">
        <f>IF(VLOOKUP(B694, 'Points&amp;Potential'!$B$7:$O$1835, 14, FALSE)=0, "", VLOOKUP(B694, 'Points&amp;Potential'!$B$7:$O$1835, 14, FALSE))</f>
        <v/>
      </c>
      <c r="P694" s="7" t="str">
        <f>IF(ISERROR(VLOOKUP(B694, Paste!$T$3:$T$1045, 1, FALSE)), "", VLOOKUP(B694, Paste!$T$3:$U$1045, 2, FALSE))</f>
        <v/>
      </c>
    </row>
    <row r="695" spans="1:16">
      <c r="A695" s="11" t="str">
        <f t="shared" si="20"/>
        <v>TBL</v>
      </c>
      <c r="B695" s="67" t="s">
        <v>855</v>
      </c>
      <c r="C695" s="11" t="str">
        <f>VLOOKUP($B695, Paste!$A$3:$H$933, 6, FALSE)</f>
        <v>C</v>
      </c>
      <c r="D695" s="11" t="s">
        <v>941</v>
      </c>
      <c r="E695" s="11"/>
      <c r="F695" s="11" t="str">
        <f>VLOOKUP($B695, Paste!$A$3:$H$933, 8, FALSE)</f>
        <v>TBL</v>
      </c>
      <c r="G695" s="71">
        <f>VLOOKUP($B695, Paste!$A$3:$H$933, 2, FALSE)</f>
        <v>8</v>
      </c>
      <c r="H695" s="71">
        <f>VLOOKUP($B695, Paste!$A$3:$H$933, 3, FALSE)</f>
        <v>0.94444636970128482</v>
      </c>
      <c r="I695" s="71">
        <f t="shared" si="21"/>
        <v>1.3580861506239184</v>
      </c>
      <c r="J695" s="71">
        <f>VLOOKUP($B695, Paste!$A$3:$H$933, 4, FALSE)</f>
        <v>2.3025325203252032</v>
      </c>
      <c r="K695" s="11">
        <f>VLOOKUP($B695, Paste!$AB$3:$AE$1033, 4, FALSE)</f>
        <v>10</v>
      </c>
      <c r="L695" s="11" t="str">
        <f>IF(ISERROR(VLOOKUP(B695, Paste!$N$3:$N$250, 1, FALSE)), "", VLOOKUP(B695, Paste!$N$3:$O$250, 2, FALSE))</f>
        <v/>
      </c>
      <c r="M695" s="27">
        <f>VLOOKUP($B695, Paste!$W$3:$Z$10064, IF($H$4="Cap Hit",3, IF($H$4="AAV", 4, 2)), FALSE)</f>
        <v>0.93194500000000002</v>
      </c>
      <c r="N695" s="11" t="str">
        <f>IF(ISERROR(VLOOKUP(B695, Paste!$Q$3:$Q$245, 1, FALSE)), "", VLOOKUP(B695, Paste!$Q$3:$R$245, 2, FALSE))</f>
        <v/>
      </c>
      <c r="O695" s="18" t="str">
        <f>IF(VLOOKUP(B695, 'Points&amp;Potential'!$B$7:$O$1835, 14, FALSE)=0, "", VLOOKUP(B695, 'Points&amp;Potential'!$B$7:$O$1835, 14, FALSE))</f>
        <v/>
      </c>
      <c r="P695" s="7" t="str">
        <f>IF(ISERROR(VLOOKUP(B695, Paste!$T$3:$T$1045, 1, FALSE)), "", VLOOKUP(B695, Paste!$T$3:$U$1045, 2, FALSE))</f>
        <v>Y</v>
      </c>
    </row>
    <row r="696" spans="1:16">
      <c r="A696" s="11" t="str">
        <f t="shared" si="20"/>
        <v>TBL</v>
      </c>
      <c r="B696" s="67" t="s">
        <v>875</v>
      </c>
      <c r="C696" s="11" t="str">
        <f>VLOOKUP($B696, Paste!$A$3:$H$933, 6, FALSE)</f>
        <v>RW</v>
      </c>
      <c r="D696" s="11" t="s">
        <v>941</v>
      </c>
      <c r="E696" s="11"/>
      <c r="F696" s="11" t="str">
        <f>VLOOKUP($B696, Paste!$A$3:$H$933, 8, FALSE)</f>
        <v>TBL</v>
      </c>
      <c r="G696" s="71">
        <f>VLOOKUP($B696, Paste!$A$3:$H$933, 2, FALSE)</f>
        <v>12</v>
      </c>
      <c r="H696" s="71">
        <f>VLOOKUP($B696, Paste!$A$3:$H$933, 3, FALSE)</f>
        <v>0.48</v>
      </c>
      <c r="I696" s="71">
        <f t="shared" si="21"/>
        <v>1.3326000000000002</v>
      </c>
      <c r="J696" s="71">
        <f>VLOOKUP($B696, Paste!$A$3:$H$933, 4, FALSE)</f>
        <v>1.8126000000000002</v>
      </c>
      <c r="K696" s="11">
        <f>VLOOKUP($B696, Paste!$AB$3:$AE$1033, 4, FALSE)</f>
        <v>6</v>
      </c>
      <c r="L696" s="11" t="str">
        <f>IF(ISERROR(VLOOKUP(B696, Paste!$N$3:$N$250, 1, FALSE)), "", VLOOKUP(B696, Paste!$N$3:$O$250, 2, FALSE))</f>
        <v/>
      </c>
      <c r="M696" s="27">
        <f>VLOOKUP($B696, Paste!$W$3:$Z$10064, IF($H$4="Cap Hit",3, IF($H$4="AAV", 4, 2)), FALSE)</f>
        <v>0.85</v>
      </c>
      <c r="N696" s="11" t="str">
        <f>IF(ISERROR(VLOOKUP(B696, Paste!$Q$3:$Q$245, 1, FALSE)), "", VLOOKUP(B696, Paste!$Q$3:$R$245, 2, FALSE))</f>
        <v/>
      </c>
      <c r="O696" s="18" t="str">
        <f>IF(VLOOKUP(B696, 'Points&amp;Potential'!$B$7:$O$1835, 14, FALSE)=0, "", VLOOKUP(B696, 'Points&amp;Potential'!$B$7:$O$1835, 14, FALSE))</f>
        <v/>
      </c>
      <c r="P696" s="7" t="str">
        <f>IF(ISERROR(VLOOKUP(B696, Paste!$T$3:$T$1045, 1, FALSE)), "", VLOOKUP(B696, Paste!$T$3:$U$1045, 2, FALSE))</f>
        <v/>
      </c>
    </row>
    <row r="697" spans="1:16">
      <c r="A697" s="11" t="str">
        <f t="shared" si="20"/>
        <v>TBL</v>
      </c>
      <c r="B697" s="67" t="s">
        <v>917</v>
      </c>
      <c r="C697" s="11" t="str">
        <f>VLOOKUP($B697, Paste!$A$3:$H$933, 6, FALSE)</f>
        <v>RW</v>
      </c>
      <c r="D697" s="11" t="s">
        <v>941</v>
      </c>
      <c r="E697" s="11"/>
      <c r="F697" s="11" t="str">
        <f>VLOOKUP($B697, Paste!$A$3:$H$933, 8, FALSE)</f>
        <v>TBL</v>
      </c>
      <c r="G697" s="71">
        <f>VLOOKUP($B697, Paste!$A$3:$H$933, 2, FALSE)</f>
        <v>3.5</v>
      </c>
      <c r="H697" s="71">
        <f>VLOOKUP($B697, Paste!$A$3:$H$933, 3, FALSE)</f>
        <v>1.3854166666666665</v>
      </c>
      <c r="I697" s="71">
        <f t="shared" si="21"/>
        <v>-0.52098958333333312</v>
      </c>
      <c r="J697" s="71">
        <f>VLOOKUP($B697, Paste!$A$3:$H$933, 4, FALSE)</f>
        <v>0.8644270833333334</v>
      </c>
      <c r="K697" s="11">
        <f>VLOOKUP($B697, Paste!$AB$3:$AE$1033, 4, FALSE)</f>
        <v>5</v>
      </c>
      <c r="L697" s="11" t="str">
        <f>IF(ISERROR(VLOOKUP(B697, Paste!$N$3:$N$250, 1, FALSE)), "", VLOOKUP(B697, Paste!$N$3:$O$250, 2, FALSE))</f>
        <v/>
      </c>
      <c r="M697" s="27">
        <f>VLOOKUP($B697, Paste!$W$3:$Z$10064, IF($H$4="Cap Hit",3, IF($H$4="AAV", 4, 2)), FALSE)</f>
        <v>0.86750000000000005</v>
      </c>
      <c r="N697" s="11" t="str">
        <f>IF(ISERROR(VLOOKUP(B697, Paste!$Q$3:$Q$245, 1, FALSE)), "", VLOOKUP(B697, Paste!$Q$3:$R$245, 2, FALSE))</f>
        <v/>
      </c>
      <c r="O697" s="18" t="str">
        <f>IF(VLOOKUP(B697, 'Points&amp;Potential'!$B$7:$O$1835, 14, FALSE)=0, "", VLOOKUP(B697, 'Points&amp;Potential'!$B$7:$O$1835, 14, FALSE))</f>
        <v/>
      </c>
      <c r="P697" s="7" t="str">
        <f>IF(ISERROR(VLOOKUP(B697, Paste!$T$3:$T$1045, 1, FALSE)), "", VLOOKUP(B697, Paste!$T$3:$U$1045, 2, FALSE))</f>
        <v>Y</v>
      </c>
    </row>
    <row r="698" spans="1:16">
      <c r="A698" s="11" t="str">
        <f t="shared" si="20"/>
        <v>TOR</v>
      </c>
      <c r="B698" s="67" t="s">
        <v>46</v>
      </c>
      <c r="C698" s="11" t="str">
        <f>VLOOKUP($B698, Paste!$A$3:$H$933, 6, FALSE)</f>
        <v>RW</v>
      </c>
      <c r="D698" s="11" t="s">
        <v>941</v>
      </c>
      <c r="E698" s="11">
        <v>1</v>
      </c>
      <c r="F698" s="11" t="str">
        <f>VLOOKUP($B698, Paste!$A$3:$H$933, 8, FALSE)</f>
        <v>TOR</v>
      </c>
      <c r="G698" s="71">
        <f>VLOOKUP($B698, Paste!$A$3:$H$933, 2, FALSE)</f>
        <v>79</v>
      </c>
      <c r="H698" s="71">
        <f>VLOOKUP($B698, Paste!$A$3:$H$933, 3, FALSE)</f>
        <v>37.92</v>
      </c>
      <c r="I698" s="71">
        <f t="shared" si="21"/>
        <v>53.360155000000006</v>
      </c>
      <c r="J698" s="71">
        <f>VLOOKUP($B698, Paste!$A$3:$H$933, 4, FALSE)</f>
        <v>91.280155000000008</v>
      </c>
      <c r="K698" s="11">
        <f>VLOOKUP($B698, Paste!$AB$3:$AE$1033, 4, FALSE)</f>
        <v>221</v>
      </c>
      <c r="L698" s="11" t="str">
        <f>IF(ISERROR(VLOOKUP(B698, Paste!$N$3:$N$250, 1, FALSE)), "", VLOOKUP(B698, Paste!$N$3:$O$250, 2, FALSE))</f>
        <v/>
      </c>
      <c r="M698" s="27">
        <f>VLOOKUP($B698, Paste!$W$3:$Z$10064, IF($H$4="Cap Hit",3, IF($H$4="AAV", 4, 2)), FALSE)</f>
        <v>11.5</v>
      </c>
      <c r="N698" s="11" t="str">
        <f>IF(ISERROR(VLOOKUP(B698, Paste!$Q$3:$Q$245, 1, FALSE)), "", VLOOKUP(B698, Paste!$Q$3:$R$245, 2, FALSE))</f>
        <v/>
      </c>
      <c r="O698" s="18" t="str">
        <f>IF(VLOOKUP(B698, 'Points&amp;Potential'!$B$7:$O$1835, 14, FALSE)=0, "", VLOOKUP(B698, 'Points&amp;Potential'!$B$7:$O$1835, 14, FALSE))</f>
        <v/>
      </c>
      <c r="P698" s="7" t="str">
        <f>IF(ISERROR(VLOOKUP(B698, Paste!$T$3:$T$1045, 1, FALSE)), "", VLOOKUP(B698, Paste!$T$3:$U$1045, 2, FALSE))</f>
        <v/>
      </c>
    </row>
    <row r="699" spans="1:16">
      <c r="A699" s="11" t="str">
        <f t="shared" si="20"/>
        <v>TOR</v>
      </c>
      <c r="B699" s="67" t="s">
        <v>64</v>
      </c>
      <c r="C699" s="11" t="str">
        <f>VLOOKUP($B699, Paste!$A$3:$H$933, 6, FALSE)</f>
        <v>C</v>
      </c>
      <c r="D699" s="11" t="s">
        <v>941</v>
      </c>
      <c r="E699" s="11">
        <v>1</v>
      </c>
      <c r="F699" s="11" t="str">
        <f>VLOOKUP($B699, Paste!$A$3:$H$933, 8, FALSE)</f>
        <v>TOR</v>
      </c>
      <c r="G699" s="71">
        <f>VLOOKUP($B699, Paste!$A$3:$H$933, 2, FALSE)</f>
        <v>71.333333333333329</v>
      </c>
      <c r="H699" s="71">
        <f>VLOOKUP($B699, Paste!$A$3:$H$933, 3, FALSE)</f>
        <v>40.603455862657121</v>
      </c>
      <c r="I699" s="71">
        <f t="shared" si="21"/>
        <v>40.97588538734292</v>
      </c>
      <c r="J699" s="71">
        <f>VLOOKUP($B699, Paste!$A$3:$H$933, 4, FALSE)</f>
        <v>81.579341250000041</v>
      </c>
      <c r="K699" s="11">
        <f>VLOOKUP($B699, Paste!$AB$3:$AE$1033, 4, FALSE)</f>
        <v>292</v>
      </c>
      <c r="L699" s="11" t="str">
        <f>IF(ISERROR(VLOOKUP(B699, Paste!$N$3:$N$250, 1, FALSE)), "", VLOOKUP(B699, Paste!$N$3:$O$250, 2, FALSE))</f>
        <v/>
      </c>
      <c r="M699" s="27">
        <f>VLOOKUP($B699, Paste!$W$3:$Z$10064, IF($H$4="Cap Hit",3, IF($H$4="AAV", 4, 2)), FALSE)</f>
        <v>13.25</v>
      </c>
      <c r="N699" s="11" t="str">
        <f>IF(ISERROR(VLOOKUP(B699, Paste!$Q$3:$Q$245, 1, FALSE)), "", VLOOKUP(B699, Paste!$Q$3:$R$245, 2, FALSE))</f>
        <v>Y</v>
      </c>
      <c r="O699" s="18" t="str">
        <f>IF(VLOOKUP(B699, 'Points&amp;Potential'!$B$7:$O$1835, 14, FALSE)=0, "", VLOOKUP(B699, 'Points&amp;Potential'!$B$7:$O$1835, 14, FALSE))</f>
        <v/>
      </c>
      <c r="P699" s="7" t="str">
        <f>IF(ISERROR(VLOOKUP(B699, Paste!$T$3:$T$1045, 1, FALSE)), "", VLOOKUP(B699, Paste!$T$3:$U$1045, 2, FALSE))</f>
        <v/>
      </c>
    </row>
    <row r="700" spans="1:16">
      <c r="A700" s="11" t="str">
        <f t="shared" si="20"/>
        <v>TOR</v>
      </c>
      <c r="B700" s="67" t="s">
        <v>97</v>
      </c>
      <c r="C700" s="11" t="str">
        <f>VLOOKUP($B700, Paste!$A$3:$H$933, 6, FALSE)</f>
        <v>LW</v>
      </c>
      <c r="D700" s="11" t="s">
        <v>942</v>
      </c>
      <c r="E700" s="11">
        <v>1</v>
      </c>
      <c r="F700" s="11" t="str">
        <f>VLOOKUP($B700, Paste!$A$3:$H$933, 8, FALSE)</f>
        <v>TOR</v>
      </c>
      <c r="G700" s="71">
        <f>VLOOKUP($B700, Paste!$A$3:$H$933, 2, FALSE)</f>
        <v>82</v>
      </c>
      <c r="H700" s="71">
        <f>VLOOKUP($B700, Paste!$A$3:$H$933, 3, FALSE)</f>
        <v>25.419999999999998</v>
      </c>
      <c r="I700" s="71">
        <f t="shared" si="21"/>
        <v>44.589087500000019</v>
      </c>
      <c r="J700" s="71">
        <f>VLOOKUP($B700, Paste!$A$3:$H$933, 4, FALSE)</f>
        <v>70.009087500000021</v>
      </c>
      <c r="K700" s="11">
        <f>VLOOKUP($B700, Paste!$AB$3:$AE$1033, 4, FALSE)</f>
        <v>180</v>
      </c>
      <c r="L700" s="11" t="str">
        <f>IF(ISERROR(VLOOKUP(B700, Paste!$N$3:$N$250, 1, FALSE)), "", VLOOKUP(B700, Paste!$N$3:$O$250, 2, FALSE))</f>
        <v/>
      </c>
      <c r="M700" s="27" t="e">
        <f>VLOOKUP($B700, Paste!$W$3:$Z$10064, IF($H$4="Cap Hit",3, IF($H$4="AAV", 4, 2)), FALSE)</f>
        <v>#N/A</v>
      </c>
      <c r="N700" s="11" t="str">
        <f>IF(ISERROR(VLOOKUP(B700, Paste!$Q$3:$Q$245, 1, FALSE)), "", VLOOKUP(B700, Paste!$Q$3:$R$245, 2, FALSE))</f>
        <v/>
      </c>
      <c r="O700" s="18" t="str">
        <f>IF(VLOOKUP(B700, 'Points&amp;Potential'!$B$7:$O$1835, 14, FALSE)=0, "", VLOOKUP(B700, 'Points&amp;Potential'!$B$7:$O$1835, 14, FALSE))</f>
        <v/>
      </c>
      <c r="P700" s="7" t="str">
        <f>IF(ISERROR(VLOOKUP(B700, Paste!$T$3:$T$1045, 1, FALSE)), "", VLOOKUP(B700, Paste!$T$3:$U$1045, 2, FALSE))</f>
        <v>Y</v>
      </c>
    </row>
    <row r="701" spans="1:16">
      <c r="A701" s="11" t="str">
        <f t="shared" si="20"/>
        <v>TOR</v>
      </c>
      <c r="B701" s="67" t="s">
        <v>101</v>
      </c>
      <c r="C701" s="11" t="str">
        <f>VLOOKUP($B701, Paste!$A$3:$H$933, 6, FALSE)</f>
        <v>C</v>
      </c>
      <c r="D701" s="11" t="s">
        <v>942</v>
      </c>
      <c r="E701" s="11">
        <v>2</v>
      </c>
      <c r="F701" s="11" t="str">
        <f>VLOOKUP($B701, Paste!$A$3:$H$933, 8, FALSE)</f>
        <v>TOR</v>
      </c>
      <c r="G701" s="71">
        <f>VLOOKUP($B701, Paste!$A$3:$H$933, 2, FALSE)</f>
        <v>81</v>
      </c>
      <c r="H701" s="71">
        <f>VLOOKUP($B701, Paste!$A$3:$H$933, 3, FALSE)</f>
        <v>32.485002991333737</v>
      </c>
      <c r="I701" s="71">
        <f t="shared" si="21"/>
        <v>36.367692789916283</v>
      </c>
      <c r="J701" s="71">
        <f>VLOOKUP($B701, Paste!$A$3:$H$933, 4, FALSE)</f>
        <v>68.85269578125002</v>
      </c>
      <c r="K701" s="11">
        <f>VLOOKUP($B701, Paste!$AB$3:$AE$1033, 4, FALSE)</f>
        <v>194</v>
      </c>
      <c r="L701" s="11" t="str">
        <f>IF(ISERROR(VLOOKUP(B701, Paste!$N$3:$N$250, 1, FALSE)), "", VLOOKUP(B701, Paste!$N$3:$O$250, 2, FALSE))</f>
        <v/>
      </c>
      <c r="M701" s="27">
        <f>VLOOKUP($B701, Paste!$W$3:$Z$10064, IF($H$4="Cap Hit",3, IF($H$4="AAV", 4, 2)), FALSE)</f>
        <v>4.3892790000000002</v>
      </c>
      <c r="N701" s="11" t="str">
        <f>IF(ISERROR(VLOOKUP(B701, Paste!$Q$3:$Q$245, 1, FALSE)), "", VLOOKUP(B701, Paste!$Q$3:$R$245, 2, FALSE))</f>
        <v/>
      </c>
      <c r="O701" s="18" t="str">
        <f>IF(VLOOKUP(B701, 'Points&amp;Potential'!$B$7:$O$1835, 14, FALSE)=0, "", VLOOKUP(B701, 'Points&amp;Potential'!$B$7:$O$1835, 14, FALSE))</f>
        <v/>
      </c>
      <c r="P701" s="7" t="str">
        <f>IF(ISERROR(VLOOKUP(B701, Paste!$T$3:$T$1045, 1, FALSE)), "", VLOOKUP(B701, Paste!$T$3:$U$1045, 2, FALSE))</f>
        <v/>
      </c>
    </row>
    <row r="702" spans="1:16">
      <c r="A702" s="11" t="str">
        <f t="shared" si="20"/>
        <v>TOR</v>
      </c>
      <c r="B702" s="67" t="s">
        <v>102</v>
      </c>
      <c r="C702" s="11" t="str">
        <f>VLOOKUP($B702, Paste!$A$3:$H$933, 6, FALSE)</f>
        <v>LW</v>
      </c>
      <c r="D702" s="11" t="s">
        <v>942</v>
      </c>
      <c r="E702" s="11">
        <v>1</v>
      </c>
      <c r="F702" s="11" t="str">
        <f>VLOOKUP($B702, Paste!$A$3:$H$933, 8, FALSE)</f>
        <v>TOR</v>
      </c>
      <c r="G702" s="71">
        <f>VLOOKUP($B702, Paste!$A$3:$H$933, 2, FALSE)</f>
        <v>81</v>
      </c>
      <c r="H702" s="71">
        <f>VLOOKUP($B702, Paste!$A$3:$H$933, 3, FALSE)</f>
        <v>24.3</v>
      </c>
      <c r="I702" s="71">
        <f t="shared" si="21"/>
        <v>44.537343750000019</v>
      </c>
      <c r="J702" s="71">
        <f>VLOOKUP($B702, Paste!$A$3:$H$933, 4, FALSE)</f>
        <v>68.837343750000016</v>
      </c>
      <c r="K702" s="11">
        <f>VLOOKUP($B702, Paste!$AB$3:$AE$1033, 4, FALSE)</f>
        <v>154</v>
      </c>
      <c r="L702" s="11" t="str">
        <f>IF(ISERROR(VLOOKUP(B702, Paste!$N$3:$N$250, 1, FALSE)), "", VLOOKUP(B702, Paste!$N$3:$O$250, 2, FALSE))</f>
        <v/>
      </c>
      <c r="M702" s="27">
        <f>VLOOKUP($B702, Paste!$W$3:$Z$10064, IF($H$4="Cap Hit",3, IF($H$4="AAV", 4, 2)), FALSE)</f>
        <v>7.75</v>
      </c>
      <c r="N702" s="11" t="str">
        <f>IF(ISERROR(VLOOKUP(B702, Paste!$Q$3:$Q$245, 1, FALSE)), "", VLOOKUP(B702, Paste!$Q$3:$R$245, 2, FALSE))</f>
        <v/>
      </c>
      <c r="O702" s="18" t="str">
        <f>IF(VLOOKUP(B702, 'Points&amp;Potential'!$B$7:$O$1835, 14, FALSE)=0, "", VLOOKUP(B702, 'Points&amp;Potential'!$B$7:$O$1835, 14, FALSE))</f>
        <v/>
      </c>
      <c r="P702" s="7" t="str">
        <f>IF(ISERROR(VLOOKUP(B702, Paste!$T$3:$T$1045, 1, FALSE)), "", VLOOKUP(B702, Paste!$T$3:$U$1045, 2, FALSE))</f>
        <v/>
      </c>
    </row>
    <row r="703" spans="1:16">
      <c r="A703" s="11" t="str">
        <f t="shared" si="20"/>
        <v>TOR</v>
      </c>
      <c r="B703" s="67" t="s">
        <v>130</v>
      </c>
      <c r="C703" s="11" t="str">
        <f>VLOOKUP($B703, Paste!$A$3:$H$933, 6, FALSE)</f>
        <v>RD</v>
      </c>
      <c r="D703" s="11" t="s">
        <v>942</v>
      </c>
      <c r="E703" s="11">
        <v>1</v>
      </c>
      <c r="F703" s="11" t="str">
        <f>VLOOKUP($B703, Paste!$A$3:$H$933, 8, FALSE)</f>
        <v>TOR</v>
      </c>
      <c r="G703" s="71">
        <f>VLOOKUP($B703, Paste!$A$3:$H$933, 2, FALSE)</f>
        <v>78</v>
      </c>
      <c r="H703" s="71">
        <f>VLOOKUP($B703, Paste!$A$3:$H$933, 3, FALSE)</f>
        <v>13.260000000000002</v>
      </c>
      <c r="I703" s="71">
        <f t="shared" si="21"/>
        <v>47.374206587499984</v>
      </c>
      <c r="J703" s="71">
        <f>VLOOKUP($B703, Paste!$A$3:$H$933, 4, FALSE)</f>
        <v>60.634206587499989</v>
      </c>
      <c r="K703" s="11">
        <f>VLOOKUP($B703, Paste!$AB$3:$AE$1033, 4, FALSE)</f>
        <v>218</v>
      </c>
      <c r="L703" s="11" t="str">
        <f>IF(ISERROR(VLOOKUP(B703, Paste!$N$3:$N$250, 1, FALSE)), "", VLOOKUP(B703, Paste!$N$3:$O$250, 2, FALSE))</f>
        <v/>
      </c>
      <c r="M703" s="27">
        <f>VLOOKUP($B703, Paste!$W$3:$Z$10064, IF($H$4="Cap Hit",3, IF($H$4="AAV", 4, 2)), FALSE)</f>
        <v>8.5</v>
      </c>
      <c r="N703" s="11" t="str">
        <f>IF(ISERROR(VLOOKUP(B703, Paste!$Q$3:$Q$245, 1, FALSE)), "", VLOOKUP(B703, Paste!$Q$3:$R$245, 2, FALSE))</f>
        <v/>
      </c>
      <c r="O703" s="18" t="str">
        <f>IF(VLOOKUP(B703, 'Points&amp;Potential'!$B$7:$O$1835, 14, FALSE)=0, "", VLOOKUP(B703, 'Points&amp;Potential'!$B$7:$O$1835, 14, FALSE))</f>
        <v/>
      </c>
      <c r="P703" s="7" t="str">
        <f>IF(ISERROR(VLOOKUP(B703, Paste!$T$3:$T$1045, 1, FALSE)), "", VLOOKUP(B703, Paste!$T$3:$U$1045, 2, FALSE))</f>
        <v/>
      </c>
    </row>
    <row r="704" spans="1:16">
      <c r="A704" s="11" t="str">
        <f t="shared" si="20"/>
        <v>TOR</v>
      </c>
      <c r="B704" s="67" t="s">
        <v>256</v>
      </c>
      <c r="C704" s="11" t="str">
        <f>VLOOKUP($B704, Paste!$A$3:$H$933, 6, FALSE)</f>
        <v>RW</v>
      </c>
      <c r="D704" s="11" t="s">
        <v>942</v>
      </c>
      <c r="E704" s="11">
        <v>2</v>
      </c>
      <c r="F704" s="11" t="str">
        <f>VLOOKUP($B704, Paste!$A$3:$H$933, 8, FALSE)</f>
        <v>TOR</v>
      </c>
      <c r="G704" s="71">
        <f>VLOOKUP($B704, Paste!$A$3:$H$933, 2, FALSE)</f>
        <v>77</v>
      </c>
      <c r="H704" s="71">
        <f>VLOOKUP($B704, Paste!$A$3:$H$933, 3, FALSE)</f>
        <v>20.790000000000003</v>
      </c>
      <c r="I704" s="71">
        <f t="shared" si="21"/>
        <v>20.396599513888884</v>
      </c>
      <c r="J704" s="71">
        <f>VLOOKUP($B704, Paste!$A$3:$H$933, 4, FALSE)</f>
        <v>41.186599513888886</v>
      </c>
      <c r="K704" s="11">
        <f>VLOOKUP($B704, Paste!$AB$3:$AE$1033, 4, FALSE)</f>
        <v>146</v>
      </c>
      <c r="L704" s="11">
        <f>IF(ISERROR(VLOOKUP(B704, Paste!$N$3:$N$250, 1, FALSE)), "", VLOOKUP(B704, Paste!$N$3:$O$250, 2, FALSE))</f>
        <v>55</v>
      </c>
      <c r="M704" s="27">
        <f>VLOOKUP($B704, Paste!$W$3:$Z$10064, IF($H$4="Cap Hit",3, IF($H$4="AAV", 4, 2)), FALSE)</f>
        <v>4</v>
      </c>
      <c r="N704" s="11" t="str">
        <f>IF(ISERROR(VLOOKUP(B704, Paste!$Q$3:$Q$245, 1, FALSE)), "", VLOOKUP(B704, Paste!$Q$3:$R$245, 2, FALSE))</f>
        <v>Y</v>
      </c>
      <c r="O704" s="18" t="str">
        <f>IF(VLOOKUP(B704, 'Points&amp;Potential'!$B$7:$O$1835, 14, FALSE)=0, "", VLOOKUP(B704, 'Points&amp;Potential'!$B$7:$O$1835, 14, FALSE))</f>
        <v/>
      </c>
      <c r="P704" s="7" t="str">
        <f>IF(ISERROR(VLOOKUP(B704, Paste!$T$3:$T$1045, 1, FALSE)), "", VLOOKUP(B704, Paste!$T$3:$U$1045, 2, FALSE))</f>
        <v/>
      </c>
    </row>
    <row r="705" spans="1:16">
      <c r="A705" s="11" t="str">
        <f t="shared" si="20"/>
        <v>TOR</v>
      </c>
      <c r="B705" s="67" t="s">
        <v>266</v>
      </c>
      <c r="C705" s="11" t="str">
        <f>VLOOKUP($B705, Paste!$A$3:$H$933, 6, FALSE)</f>
        <v>LW</v>
      </c>
      <c r="D705" s="11" t="s">
        <v>941</v>
      </c>
      <c r="E705" s="11">
        <v>2</v>
      </c>
      <c r="F705" s="11" t="str">
        <f>VLOOKUP($B705, Paste!$A$3:$H$933, 8, FALSE)</f>
        <v>TOR</v>
      </c>
      <c r="G705" s="71">
        <f>VLOOKUP($B705, Paste!$A$3:$H$933, 2, FALSE)</f>
        <v>76</v>
      </c>
      <c r="H705" s="71">
        <f>VLOOKUP($B705, Paste!$A$3:$H$933, 3, FALSE)</f>
        <v>12.920000000000002</v>
      </c>
      <c r="I705" s="71">
        <f t="shared" si="21"/>
        <v>26.904949999999999</v>
      </c>
      <c r="J705" s="71">
        <f>VLOOKUP($B705, Paste!$A$3:$H$933, 4, FALSE)</f>
        <v>39.824950000000001</v>
      </c>
      <c r="K705" s="11">
        <f>VLOOKUP($B705, Paste!$AB$3:$AE$1033, 4, FALSE)</f>
        <v>122</v>
      </c>
      <c r="L705" s="11">
        <f>IF(ISERROR(VLOOKUP(B705, Paste!$N$3:$N$250, 1, FALSE)), "", VLOOKUP(B705, Paste!$N$3:$O$250, 2, FALSE))</f>
        <v>55</v>
      </c>
      <c r="M705" s="27">
        <f>VLOOKUP($B705, Paste!$W$3:$Z$10064, IF($H$4="Cap Hit",3, IF($H$4="AAV", 4, 2)), FALSE)</f>
        <v>0.87350000000000005</v>
      </c>
      <c r="N705" s="11" t="str">
        <f>IF(ISERROR(VLOOKUP(B705, Paste!$Q$3:$Q$245, 1, FALSE)), "", VLOOKUP(B705, Paste!$Q$3:$R$245, 2, FALSE))</f>
        <v/>
      </c>
      <c r="O705" s="18" t="str">
        <f>IF(VLOOKUP(B705, 'Points&amp;Potential'!$B$7:$O$1835, 14, FALSE)=0, "", VLOOKUP(B705, 'Points&amp;Potential'!$B$7:$O$1835, 14, FALSE))</f>
        <v/>
      </c>
      <c r="P705" s="7" t="str">
        <f>IF(ISERROR(VLOOKUP(B705, Paste!$T$3:$T$1045, 1, FALSE)), "", VLOOKUP(B705, Paste!$T$3:$U$1045, 2, FALSE))</f>
        <v/>
      </c>
    </row>
    <row r="706" spans="1:16">
      <c r="A706" s="11" t="str">
        <f t="shared" si="20"/>
        <v>TOR</v>
      </c>
      <c r="B706" s="67" t="s">
        <v>348</v>
      </c>
      <c r="C706" s="11" t="str">
        <f>VLOOKUP($B706, Paste!$A$3:$H$933, 6, FALSE)</f>
        <v>LD</v>
      </c>
      <c r="D706" s="11" t="s">
        <v>941</v>
      </c>
      <c r="E706" s="11">
        <v>2</v>
      </c>
      <c r="F706" s="11" t="str">
        <f>VLOOKUP($B706, Paste!$A$3:$H$933, 8, FALSE)</f>
        <v>TOR</v>
      </c>
      <c r="G706" s="71">
        <f>VLOOKUP($B706, Paste!$A$3:$H$933, 2, FALSE)</f>
        <v>80.333333333333329</v>
      </c>
      <c r="H706" s="71">
        <f>VLOOKUP($B706, Paste!$A$3:$H$933, 3, FALSE)</f>
        <v>7.0887174310659216</v>
      </c>
      <c r="I706" s="71">
        <f t="shared" si="21"/>
        <v>25.200842143934082</v>
      </c>
      <c r="J706" s="71">
        <f>VLOOKUP($B706, Paste!$A$3:$H$933, 4, FALSE)</f>
        <v>32.289559575000006</v>
      </c>
      <c r="K706" s="11">
        <f>VLOOKUP($B706, Paste!$AB$3:$AE$1033, 4, FALSE)</f>
        <v>104</v>
      </c>
      <c r="L706" s="11" t="str">
        <f>IF(ISERROR(VLOOKUP(B706, Paste!$N$3:$N$250, 1, FALSE)), "", VLOOKUP(B706, Paste!$N$3:$O$250, 2, FALSE))</f>
        <v/>
      </c>
      <c r="M706" s="27">
        <f>VLOOKUP($B706, Paste!$W$3:$Z$10064, IF($H$4="Cap Hit",3, IF($H$4="AAV", 4, 2)), FALSE)</f>
        <v>3.5</v>
      </c>
      <c r="N706" s="11" t="str">
        <f>IF(ISERROR(VLOOKUP(B706, Paste!$Q$3:$Q$245, 1, FALSE)), "", VLOOKUP(B706, Paste!$Q$3:$R$245, 2, FALSE))</f>
        <v/>
      </c>
      <c r="O706" s="18" t="str">
        <f>IF(VLOOKUP(B706, 'Points&amp;Potential'!$B$7:$O$1835, 14, FALSE)=0, "", VLOOKUP(B706, 'Points&amp;Potential'!$B$7:$O$1835, 14, FALSE))</f>
        <v/>
      </c>
      <c r="P706" s="7" t="str">
        <f>IF(ISERROR(VLOOKUP(B706, Paste!$T$3:$T$1045, 1, FALSE)), "", VLOOKUP(B706, Paste!$T$3:$U$1045, 2, FALSE))</f>
        <v/>
      </c>
    </row>
    <row r="707" spans="1:16">
      <c r="A707" s="11" t="str">
        <f t="shared" si="20"/>
        <v>TOR</v>
      </c>
      <c r="B707" s="67" t="s">
        <v>355</v>
      </c>
      <c r="C707" s="11" t="str">
        <f>VLOOKUP($B707, Paste!$A$3:$H$933, 6, FALSE)</f>
        <v>RW</v>
      </c>
      <c r="D707" s="11" t="s">
        <v>942</v>
      </c>
      <c r="E707" s="11">
        <v>2</v>
      </c>
      <c r="F707" s="11" t="str">
        <f>VLOOKUP($B707, Paste!$A$3:$H$933, 8, FALSE)</f>
        <v>TOR</v>
      </c>
      <c r="G707" s="71">
        <f>VLOOKUP($B707, Paste!$A$3:$H$933, 2, FALSE)</f>
        <v>71.666666666666671</v>
      </c>
      <c r="H707" s="71">
        <f>VLOOKUP($B707, Paste!$A$3:$H$933, 3, FALSE)</f>
        <v>17.2</v>
      </c>
      <c r="I707" s="71">
        <f t="shared" si="21"/>
        <v>14.313625000000002</v>
      </c>
      <c r="J707" s="71">
        <f>VLOOKUP($B707, Paste!$A$3:$H$933, 4, FALSE)</f>
        <v>31.513625000000001</v>
      </c>
      <c r="K707" s="11">
        <f>VLOOKUP($B707, Paste!$AB$3:$AE$1033, 4, FALSE)</f>
        <v>108</v>
      </c>
      <c r="L707" s="11" t="str">
        <f>IF(ISERROR(VLOOKUP(B707, Paste!$N$3:$N$250, 1, FALSE)), "", VLOOKUP(B707, Paste!$N$3:$O$250, 2, FALSE))</f>
        <v/>
      </c>
      <c r="M707" s="27">
        <f>VLOOKUP($B707, Paste!$W$3:$Z$10064, IF($H$4="Cap Hit",3, IF($H$4="AAV", 4, 2)), FALSE)</f>
        <v>3.15</v>
      </c>
      <c r="N707" s="11"/>
      <c r="O707" s="18" t="str">
        <f>IF(VLOOKUP(B707, 'Points&amp;Potential'!$B$7:$O$1835, 14, FALSE)=0, "", VLOOKUP(B707, 'Points&amp;Potential'!$B$7:$O$1835, 14, FALSE))</f>
        <v/>
      </c>
      <c r="P707" s="7" t="str">
        <f>IF(ISERROR(VLOOKUP(B707, Paste!$T$3:$T$1045, 1, FALSE)), "", VLOOKUP(B707, Paste!$T$3:$U$1045, 2, FALSE))</f>
        <v/>
      </c>
    </row>
    <row r="708" spans="1:16">
      <c r="A708" s="11" t="str">
        <f t="shared" si="20"/>
        <v>TOR</v>
      </c>
      <c r="B708" s="67" t="s">
        <v>399</v>
      </c>
      <c r="C708" s="11" t="str">
        <f>VLOOKUP($B708, Paste!$A$3:$H$933, 6, FALSE)</f>
        <v>LD</v>
      </c>
      <c r="D708" s="11" t="s">
        <v>941</v>
      </c>
      <c r="E708" s="11">
        <v>2</v>
      </c>
      <c r="F708" s="11" t="str">
        <f>VLOOKUP($B708, Paste!$A$3:$H$933, 8, FALSE)</f>
        <v>TOR</v>
      </c>
      <c r="G708" s="71">
        <f>VLOOKUP($B708, Paste!$A$3:$H$933, 2, FALSE)</f>
        <v>79.333333333333329</v>
      </c>
      <c r="H708" s="71">
        <f>VLOOKUP($B708, Paste!$A$3:$H$933, 3, FALSE)</f>
        <v>8.3598867258370717</v>
      </c>
      <c r="I708" s="71">
        <f t="shared" si="21"/>
        <v>19.970300102287929</v>
      </c>
      <c r="J708" s="71">
        <f>VLOOKUP($B708, Paste!$A$3:$H$933, 4, FALSE)</f>
        <v>28.330186828125001</v>
      </c>
      <c r="K708" s="11">
        <f>VLOOKUP($B708, Paste!$AB$3:$AE$1033, 4, FALSE)</f>
        <v>143</v>
      </c>
      <c r="L708" s="11" t="str">
        <f>IF(ISERROR(VLOOKUP(B708, Paste!$N$3:$N$250, 1, FALSE)), "", VLOOKUP(B708, Paste!$N$3:$O$250, 2, FALSE))</f>
        <v/>
      </c>
      <c r="M708" s="27">
        <f>VLOOKUP($B708, Paste!$W$3:$Z$10064, IF($H$4="Cap Hit",3, IF($H$4="AAV", 4, 2)), FALSE)</f>
        <v>7.5</v>
      </c>
      <c r="N708" s="11" t="str">
        <f>IF(ISERROR(VLOOKUP(B708, Paste!$Q$3:$Q$245, 1, FALSE)), "", VLOOKUP(B708, Paste!$Q$3:$R$245, 2, FALSE))</f>
        <v/>
      </c>
      <c r="O708" s="18" t="str">
        <f>IF(VLOOKUP(B708, 'Points&amp;Potential'!$B$7:$O$1835, 14, FALSE)=0, "", VLOOKUP(B708, 'Points&amp;Potential'!$B$7:$O$1835, 14, FALSE))</f>
        <v/>
      </c>
      <c r="P708" s="7" t="str">
        <f>IF(ISERROR(VLOOKUP(B708, Paste!$T$3:$T$1045, 1, FALSE)), "", VLOOKUP(B708, Paste!$T$3:$U$1045, 2, FALSE))</f>
        <v/>
      </c>
    </row>
    <row r="709" spans="1:16">
      <c r="A709" s="11" t="str">
        <f t="shared" si="20"/>
        <v>TOR</v>
      </c>
      <c r="B709" s="67" t="s">
        <v>426</v>
      </c>
      <c r="C709" s="11" t="str">
        <f>VLOOKUP($B709, Paste!$A$3:$H$933, 6, FALSE)</f>
        <v>C</v>
      </c>
      <c r="D709" s="11" t="s">
        <v>941</v>
      </c>
      <c r="E709" s="11"/>
      <c r="F709" s="11" t="str">
        <f>VLOOKUP($B709, Paste!$A$3:$H$933, 8, FALSE)</f>
        <v>TOR</v>
      </c>
      <c r="G709" s="71">
        <f>VLOOKUP($B709, Paste!$A$3:$H$933, 2, FALSE)</f>
        <v>67</v>
      </c>
      <c r="H709" s="71">
        <f>VLOOKUP($B709, Paste!$A$3:$H$933, 3, FALSE)</f>
        <v>9.7401560211018818</v>
      </c>
      <c r="I709" s="71">
        <f t="shared" si="21"/>
        <v>16.099953822648114</v>
      </c>
      <c r="J709" s="71">
        <f>VLOOKUP($B709, Paste!$A$3:$H$933, 4, FALSE)</f>
        <v>25.840109843749996</v>
      </c>
      <c r="K709" s="11">
        <f>VLOOKUP($B709, Paste!$AB$3:$AE$1033, 4, FALSE)</f>
        <v>80</v>
      </c>
      <c r="L709" s="11" t="str">
        <f>IF(ISERROR(VLOOKUP(B709, Paste!$N$3:$N$250, 1, FALSE)), "", VLOOKUP(B709, Paste!$N$3:$O$250, 2, FALSE))</f>
        <v/>
      </c>
      <c r="M709" s="27">
        <f>VLOOKUP($B709, Paste!$W$3:$Z$10064, IF($H$4="Cap Hit",3, IF($H$4="AAV", 4, 2)), FALSE)</f>
        <v>2.5</v>
      </c>
      <c r="N709" s="11" t="str">
        <f>IF(ISERROR(VLOOKUP(B709, Paste!$Q$3:$Q$245, 1, FALSE)), "", VLOOKUP(B709, Paste!$Q$3:$R$245, 2, FALSE))</f>
        <v>Y</v>
      </c>
      <c r="O709" s="18" t="str">
        <f>IF(VLOOKUP(B709, 'Points&amp;Potential'!$B$7:$O$1835, 14, FALSE)=0, "", VLOOKUP(B709, 'Points&amp;Potential'!$B$7:$O$1835, 14, FALSE))</f>
        <v/>
      </c>
      <c r="P709" s="7" t="str">
        <f>IF(ISERROR(VLOOKUP(B709, Paste!$T$3:$T$1045, 1, FALSE)), "", VLOOKUP(B709, Paste!$T$3:$U$1045, 2, FALSE))</f>
        <v/>
      </c>
    </row>
    <row r="710" spans="1:16">
      <c r="A710" s="11" t="str">
        <f t="shared" si="20"/>
        <v>TOR</v>
      </c>
      <c r="B710" s="67" t="s">
        <v>457</v>
      </c>
      <c r="C710" s="11" t="str">
        <f>VLOOKUP($B710, Paste!$A$3:$H$933, 6, FALSE)</f>
        <v>LD</v>
      </c>
      <c r="D710" s="11" t="s">
        <v>941</v>
      </c>
      <c r="E710" s="11"/>
      <c r="F710" s="11" t="str">
        <f>VLOOKUP($B710, Paste!$A$3:$H$933, 8, FALSE)</f>
        <v>TOR</v>
      </c>
      <c r="G710" s="71">
        <f>VLOOKUP($B710, Paste!$A$3:$H$933, 2, FALSE)</f>
        <v>75</v>
      </c>
      <c r="H710" s="71">
        <f>VLOOKUP($B710, Paste!$A$3:$H$933, 3, FALSE)</f>
        <v>5.1478882359175007</v>
      </c>
      <c r="I710" s="71">
        <f t="shared" si="21"/>
        <v>18.268986764082491</v>
      </c>
      <c r="J710" s="71">
        <f>VLOOKUP($B710, Paste!$A$3:$H$933, 4, FALSE)</f>
        <v>23.416874999999994</v>
      </c>
      <c r="K710" s="11">
        <f>VLOOKUP($B710, Paste!$AB$3:$AE$1033, 4, FALSE)</f>
        <v>75</v>
      </c>
      <c r="L710" s="11" t="str">
        <f>IF(ISERROR(VLOOKUP(B710, Paste!$N$3:$N$250, 1, FALSE)), "", VLOOKUP(B710, Paste!$N$3:$O$250, 2, FALSE))</f>
        <v/>
      </c>
      <c r="M710" s="27">
        <f>VLOOKUP($B710, Paste!$W$3:$Z$10064, IF($H$4="Cap Hit",3, IF($H$4="AAV", 4, 2)), FALSE)</f>
        <v>4.5131019999999999</v>
      </c>
      <c r="N710" s="11" t="str">
        <f>IF(ISERROR(VLOOKUP(B710, Paste!$Q$3:$Q$245, 1, FALSE)), "", VLOOKUP(B710, Paste!$Q$3:$R$245, 2, FALSE))</f>
        <v/>
      </c>
      <c r="O710" s="18" t="str">
        <f>IF(VLOOKUP(B710, 'Points&amp;Potential'!$B$7:$O$1835, 14, FALSE)=0, "", VLOOKUP(B710, 'Points&amp;Potential'!$B$7:$O$1835, 14, FALSE))</f>
        <v/>
      </c>
      <c r="P710" s="7" t="str">
        <f>IF(ISERROR(VLOOKUP(B710, Paste!$T$3:$T$1045, 1, FALSE)), "", VLOOKUP(B710, Paste!$T$3:$U$1045, 2, FALSE))</f>
        <v/>
      </c>
    </row>
    <row r="711" spans="1:16">
      <c r="A711" s="11" t="str">
        <f t="shared" ref="A711:A774" si="22">F711</f>
        <v>TOR</v>
      </c>
      <c r="B711" s="67" t="s">
        <v>489</v>
      </c>
      <c r="C711" s="11" t="str">
        <f>VLOOKUP($B711, Paste!$A$3:$H$933, 6, FALSE)</f>
        <v>LD</v>
      </c>
      <c r="D711" s="11" t="s">
        <v>941</v>
      </c>
      <c r="E711" s="11"/>
      <c r="F711" s="11" t="str">
        <f>VLOOKUP($B711, Paste!$A$3:$H$933, 8, FALSE)</f>
        <v>TOR</v>
      </c>
      <c r="G711" s="71">
        <f>VLOOKUP($B711, Paste!$A$3:$H$933, 2, FALSE)</f>
        <v>72</v>
      </c>
      <c r="H711" s="71">
        <f>VLOOKUP($B711, Paste!$A$3:$H$933, 3, FALSE)</f>
        <v>3.2399999999999998</v>
      </c>
      <c r="I711" s="71">
        <f t="shared" ref="I711:I774" si="23">J711-H711</f>
        <v>17.366751219512196</v>
      </c>
      <c r="J711" s="71">
        <f>VLOOKUP($B711, Paste!$A$3:$H$933, 4, FALSE)</f>
        <v>20.606751219512194</v>
      </c>
      <c r="K711" s="11">
        <f>VLOOKUP($B711, Paste!$AB$3:$AE$1033, 4, FALSE)</f>
        <v>79</v>
      </c>
      <c r="L711" s="11">
        <f>IF(ISERROR(VLOOKUP(B711, Paste!$N$3:$N$250, 1, FALSE)), "", VLOOKUP(B711, Paste!$N$3:$O$250, 2, FALSE))</f>
        <v>35</v>
      </c>
      <c r="M711" s="27">
        <f>VLOOKUP($B711, Paste!$W$3:$Z$10064, IF($H$4="Cap Hit",3, IF($H$4="AAV", 4, 2)), FALSE)</f>
        <v>1.55</v>
      </c>
      <c r="N711" s="11" t="str">
        <f>IF(ISERROR(VLOOKUP(B711, Paste!$Q$3:$Q$245, 1, FALSE)), "", VLOOKUP(B711, Paste!$Q$3:$R$245, 2, FALSE))</f>
        <v/>
      </c>
      <c r="O711" s="18" t="str">
        <f>IF(VLOOKUP(B711, 'Points&amp;Potential'!$B$7:$O$1835, 14, FALSE)=0, "", VLOOKUP(B711, 'Points&amp;Potential'!$B$7:$O$1835, 14, FALSE))</f>
        <v/>
      </c>
      <c r="P711" s="7" t="str">
        <f>IF(ISERROR(VLOOKUP(B711, Paste!$T$3:$T$1045, 1, FALSE)), "", VLOOKUP(B711, Paste!$T$3:$U$1045, 2, FALSE))</f>
        <v/>
      </c>
    </row>
    <row r="712" spans="1:16">
      <c r="A712" s="11" t="str">
        <f t="shared" si="22"/>
        <v>TOR</v>
      </c>
      <c r="B712" s="67" t="s">
        <v>565</v>
      </c>
      <c r="C712" s="11" t="str">
        <f>VLOOKUP($B712, Paste!$A$3:$H$933, 6, FALSE)</f>
        <v>RW</v>
      </c>
      <c r="D712" s="11" t="s">
        <v>941</v>
      </c>
      <c r="E712" s="11"/>
      <c r="F712" s="11" t="str">
        <f>VLOOKUP($B712, Paste!$A$3:$H$933, 8, FALSE)</f>
        <v>TOR</v>
      </c>
      <c r="G712" s="71">
        <f>VLOOKUP($B712, Paste!$A$3:$H$933, 2, FALSE)</f>
        <v>75</v>
      </c>
      <c r="H712" s="71">
        <f>VLOOKUP($B712, Paste!$A$3:$H$933, 3, FALSE)</f>
        <v>9</v>
      </c>
      <c r="I712" s="71">
        <f t="shared" si="23"/>
        <v>7.2354374999999997</v>
      </c>
      <c r="J712" s="71">
        <f>VLOOKUP($B712, Paste!$A$3:$H$933, 4, FALSE)</f>
        <v>16.2354375</v>
      </c>
      <c r="K712" s="11">
        <f>VLOOKUP($B712, Paste!$AB$3:$AE$1033, 4, FALSE)</f>
        <v>83</v>
      </c>
      <c r="L712" s="11" t="str">
        <f>IF(ISERROR(VLOOKUP(B712, Paste!$N$3:$N$250, 1, FALSE)), "", VLOOKUP(B712, Paste!$N$3:$O$250, 2, FALSE))</f>
        <v/>
      </c>
      <c r="M712" s="27">
        <f>VLOOKUP($B712, Paste!$W$3:$Z$10064, IF($H$4="Cap Hit",3, IF($H$4="AAV", 4, 2)), FALSE)</f>
        <v>4.25</v>
      </c>
      <c r="N712" s="11" t="str">
        <f>IF(ISERROR(VLOOKUP(B712, Paste!$Q$3:$Q$245, 1, FALSE)), "", VLOOKUP(B712, Paste!$Q$3:$R$245, 2, FALSE))</f>
        <v/>
      </c>
      <c r="O712" s="18" t="str">
        <f>IF(VLOOKUP(B712, 'Points&amp;Potential'!$B$7:$O$1835, 14, FALSE)=0, "", VLOOKUP(B712, 'Points&amp;Potential'!$B$7:$O$1835, 14, FALSE))</f>
        <v/>
      </c>
      <c r="P712" s="7" t="str">
        <f>IF(ISERROR(VLOOKUP(B712, Paste!$T$3:$T$1045, 1, FALSE)), "", VLOOKUP(B712, Paste!$T$3:$U$1045, 2, FALSE))</f>
        <v/>
      </c>
    </row>
    <row r="713" spans="1:16">
      <c r="A713" s="11" t="str">
        <f t="shared" si="22"/>
        <v>TOR</v>
      </c>
      <c r="B713" s="67" t="s">
        <v>583</v>
      </c>
      <c r="C713" s="11" t="str">
        <f>VLOOKUP($B713, Paste!$A$3:$H$933, 6, FALSE)</f>
        <v>LW</v>
      </c>
      <c r="D713" s="11" t="s">
        <v>941</v>
      </c>
      <c r="E713" s="11"/>
      <c r="F713" s="11" t="str">
        <f>VLOOKUP($B713, Paste!$A$3:$H$933, 8, FALSE)</f>
        <v>TOR</v>
      </c>
      <c r="G713" s="71">
        <f>VLOOKUP($B713, Paste!$A$3:$H$933, 2, FALSE)</f>
        <v>61</v>
      </c>
      <c r="H713" s="71">
        <f>VLOOKUP($B713, Paste!$A$3:$H$933, 3, FALSE)</f>
        <v>10.994048057205951</v>
      </c>
      <c r="I713" s="71">
        <f t="shared" si="23"/>
        <v>4.70125194279405</v>
      </c>
      <c r="J713" s="71">
        <f>VLOOKUP($B713, Paste!$A$3:$H$933, 4, FALSE)</f>
        <v>15.695300000000001</v>
      </c>
      <c r="K713" s="11">
        <f>VLOOKUP($B713, Paste!$AB$3:$AE$1033, 4, FALSE)</f>
        <v>55</v>
      </c>
      <c r="L713" s="11" t="str">
        <f>IF(ISERROR(VLOOKUP(B713, Paste!$N$3:$N$250, 1, FALSE)), "", VLOOKUP(B713, Paste!$N$3:$O$250, 2, FALSE))</f>
        <v/>
      </c>
      <c r="M713" s="27">
        <f>VLOOKUP($B713, Paste!$W$3:$Z$10064, IF($H$4="Cap Hit",3, IF($H$4="AAV", 4, 2)), FALSE)</f>
        <v>3.25</v>
      </c>
      <c r="N713" s="11"/>
      <c r="O713" s="18" t="str">
        <f>IF(VLOOKUP(B713, 'Points&amp;Potential'!$B$7:$O$1835, 14, FALSE)=0, "", VLOOKUP(B713, 'Points&amp;Potential'!$B$7:$O$1835, 14, FALSE))</f>
        <v/>
      </c>
      <c r="P713" s="7" t="str">
        <f>IF(ISERROR(VLOOKUP(B713, Paste!$T$3:$T$1045, 1, FALSE)), "", VLOOKUP(B713, Paste!$T$3:$U$1045, 2, FALSE))</f>
        <v/>
      </c>
    </row>
    <row r="714" spans="1:16">
      <c r="A714" s="11" t="str">
        <f t="shared" si="22"/>
        <v>TOR</v>
      </c>
      <c r="B714" s="67" t="s">
        <v>612</v>
      </c>
      <c r="C714" s="11" t="str">
        <f>VLOOKUP($B714, Paste!$A$3:$H$933, 6, FALSE)</f>
        <v>C</v>
      </c>
      <c r="D714" s="11" t="s">
        <v>941</v>
      </c>
      <c r="E714" s="11"/>
      <c r="F714" s="11" t="str">
        <f>VLOOKUP($B714, Paste!$A$3:$H$933, 8, FALSE)</f>
        <v>TOR</v>
      </c>
      <c r="G714" s="71">
        <f>VLOOKUP($B714, Paste!$A$3:$H$933, 2, FALSE)</f>
        <v>31</v>
      </c>
      <c r="H714" s="71">
        <f>VLOOKUP($B714, Paste!$A$3:$H$933, 3, FALSE)</f>
        <v>3.7776370970680762</v>
      </c>
      <c r="I714" s="71">
        <f t="shared" si="23"/>
        <v>10.207100340431923</v>
      </c>
      <c r="J714" s="71">
        <f>VLOOKUP($B714, Paste!$A$3:$H$933, 4, FALSE)</f>
        <v>13.9847374375</v>
      </c>
      <c r="K714" s="11">
        <f>VLOOKUP($B714, Paste!$AB$3:$AE$1033, 4, FALSE)</f>
        <v>40</v>
      </c>
      <c r="L714" s="11" t="str">
        <f>IF(ISERROR(VLOOKUP(B714, Paste!$N$3:$N$250, 1, FALSE)), "", VLOOKUP(B714, Paste!$N$3:$O$250, 2, FALSE))</f>
        <v/>
      </c>
      <c r="M714" s="27">
        <f>VLOOKUP($B714, Paste!$W$3:$Z$10064, IF($H$4="Cap Hit",3, IF($H$4="AAV", 4, 2)), FALSE)</f>
        <v>3.75</v>
      </c>
      <c r="N714" s="11" t="str">
        <f>IF(ISERROR(VLOOKUP(B714, Paste!$Q$3:$Q$245, 1, FALSE)), "", VLOOKUP(B714, Paste!$Q$3:$R$245, 2, FALSE))</f>
        <v/>
      </c>
      <c r="O714" s="18" t="str">
        <f>IF(VLOOKUP(B714, 'Points&amp;Potential'!$B$7:$O$1835, 14, FALSE)=0, "", VLOOKUP(B714, 'Points&amp;Potential'!$B$7:$O$1835, 14, FALSE))</f>
        <v/>
      </c>
      <c r="P714" s="7" t="str">
        <f>IF(ISERROR(VLOOKUP(B714, Paste!$T$3:$T$1045, 1, FALSE)), "", VLOOKUP(B714, Paste!$T$3:$U$1045, 2, FALSE))</f>
        <v/>
      </c>
    </row>
    <row r="715" spans="1:16">
      <c r="A715" s="11" t="str">
        <f t="shared" si="22"/>
        <v>TOR</v>
      </c>
      <c r="B715" s="67" t="s">
        <v>628</v>
      </c>
      <c r="C715" s="11" t="str">
        <f>VLOOKUP($B715, Paste!$A$3:$H$933, 6, FALSE)</f>
        <v>RD</v>
      </c>
      <c r="D715" s="11" t="s">
        <v>941</v>
      </c>
      <c r="E715" s="11"/>
      <c r="F715" s="11" t="str">
        <f>VLOOKUP($B715, Paste!$A$3:$H$933, 8, FALSE)</f>
        <v>TOR</v>
      </c>
      <c r="G715" s="71">
        <f>VLOOKUP($B715, Paste!$A$3:$H$933, 2, FALSE)</f>
        <v>73</v>
      </c>
      <c r="H715" s="71">
        <f>VLOOKUP($B715, Paste!$A$3:$H$933, 3, FALSE)</f>
        <v>1.7432968667852389</v>
      </c>
      <c r="I715" s="71">
        <f t="shared" si="23"/>
        <v>11.465460008214762</v>
      </c>
      <c r="J715" s="71">
        <f>VLOOKUP($B715, Paste!$A$3:$H$933, 4, FALSE)</f>
        <v>13.208756875000001</v>
      </c>
      <c r="K715" s="11">
        <f>VLOOKUP($B715, Paste!$AB$3:$AE$1033, 4, FALSE)</f>
        <v>51</v>
      </c>
      <c r="L715" s="11" t="str">
        <f>IF(ISERROR(VLOOKUP(B715, Paste!$N$3:$N$250, 1, FALSE)), "", VLOOKUP(B715, Paste!$N$3:$O$250, 2, FALSE))</f>
        <v/>
      </c>
      <c r="M715" s="27">
        <f>VLOOKUP($B715, Paste!$W$3:$Z$10064, IF($H$4="Cap Hit",3, IF($H$4="AAV", 4, 2)), FALSE)</f>
        <v>4.5</v>
      </c>
      <c r="N715" s="11" t="str">
        <f>IF(ISERROR(VLOOKUP(B715, Paste!$Q$3:$Q$245, 1, FALSE)), "", VLOOKUP(B715, Paste!$Q$3:$R$245, 2, FALSE))</f>
        <v/>
      </c>
      <c r="O715" s="18" t="str">
        <f>IF(VLOOKUP(B715, 'Points&amp;Potential'!$B$7:$O$1835, 14, FALSE)=0, "", VLOOKUP(B715, 'Points&amp;Potential'!$B$7:$O$1835, 14, FALSE))</f>
        <v/>
      </c>
      <c r="P715" s="7" t="str">
        <f>IF(ISERROR(VLOOKUP(B715, Paste!$T$3:$T$1045, 1, FALSE)), "", VLOOKUP(B715, Paste!$T$3:$U$1045, 2, FALSE))</f>
        <v/>
      </c>
    </row>
    <row r="716" spans="1:16">
      <c r="A716" s="11" t="str">
        <f t="shared" si="22"/>
        <v>TOR</v>
      </c>
      <c r="B716" s="67" t="s">
        <v>659</v>
      </c>
      <c r="C716" s="11" t="str">
        <f>VLOOKUP($B716, Paste!$A$3:$H$933, 6, FALSE)</f>
        <v>C</v>
      </c>
      <c r="D716" s="11" t="s">
        <v>941</v>
      </c>
      <c r="E716" s="11"/>
      <c r="F716" s="11" t="str">
        <f>VLOOKUP($B716, Paste!$A$3:$H$933, 8, FALSE)</f>
        <v>TOR</v>
      </c>
      <c r="G716" s="71">
        <f>VLOOKUP($B716, Paste!$A$3:$H$933, 2, FALSE)</f>
        <v>31</v>
      </c>
      <c r="H716" s="71">
        <f>VLOOKUP($B716, Paste!$A$3:$H$933, 3, FALSE)</f>
        <v>3.1892022792022798</v>
      </c>
      <c r="I716" s="71">
        <f t="shared" si="23"/>
        <v>8.5539852207977169</v>
      </c>
      <c r="J716" s="71">
        <f>VLOOKUP($B716, Paste!$A$3:$H$933, 4, FALSE)</f>
        <v>11.743187499999998</v>
      </c>
      <c r="K716" s="11">
        <f>VLOOKUP($B716, Paste!$AB$3:$AE$1033, 4, FALSE)</f>
        <v>34</v>
      </c>
      <c r="L716" s="11" t="str">
        <f>IF(ISERROR(VLOOKUP(B716, Paste!$N$3:$N$250, 1, FALSE)), "", VLOOKUP(B716, Paste!$N$3:$O$250, 2, FALSE))</f>
        <v/>
      </c>
      <c r="M716" s="27">
        <f>VLOOKUP($B716, Paste!$W$3:$Z$10064, IF($H$4="Cap Hit",3, IF($H$4="AAV", 4, 2)), FALSE)</f>
        <v>0.8125</v>
      </c>
      <c r="N716" s="11" t="str">
        <f>IF(ISERROR(VLOOKUP(B716, Paste!$Q$3:$Q$245, 1, FALSE)), "", VLOOKUP(B716, Paste!$Q$3:$R$245, 2, FALSE))</f>
        <v/>
      </c>
      <c r="O716" s="18" t="str">
        <f>IF(VLOOKUP(B716, 'Points&amp;Potential'!$B$7:$O$1835, 14, FALSE)=0, "", VLOOKUP(B716, 'Points&amp;Potential'!$B$7:$O$1835, 14, FALSE))</f>
        <v/>
      </c>
      <c r="P716" s="7" t="str">
        <f>IF(ISERROR(VLOOKUP(B716, Paste!$T$3:$T$1045, 1, FALSE)), "", VLOOKUP(B716, Paste!$T$3:$U$1045, 2, FALSE))</f>
        <v/>
      </c>
    </row>
    <row r="717" spans="1:16">
      <c r="A717" s="11" t="str">
        <f t="shared" si="22"/>
        <v>TOR</v>
      </c>
      <c r="B717" s="67" t="s">
        <v>660</v>
      </c>
      <c r="C717" s="11" t="str">
        <f>VLOOKUP($B717, Paste!$A$3:$H$933, 6, FALSE)</f>
        <v>LW</v>
      </c>
      <c r="D717" s="11" t="s">
        <v>941</v>
      </c>
      <c r="E717" s="11"/>
      <c r="F717" s="11" t="str">
        <f>VLOOKUP($B717, Paste!$A$3:$H$933, 8, FALSE)</f>
        <v>TOR</v>
      </c>
      <c r="G717" s="71">
        <f>VLOOKUP($B717, Paste!$A$3:$H$933, 2, FALSE)</f>
        <v>83.333333333333329</v>
      </c>
      <c r="H717" s="71">
        <f>VLOOKUP($B717, Paste!$A$3:$H$933, 3, FALSE)</f>
        <v>5.7528709379168612</v>
      </c>
      <c r="I717" s="71">
        <f t="shared" si="23"/>
        <v>5.9388912148609139</v>
      </c>
      <c r="J717" s="71">
        <f>VLOOKUP($B717, Paste!$A$3:$H$933, 4, FALSE)</f>
        <v>11.691762152777775</v>
      </c>
      <c r="K717" s="11">
        <f>VLOOKUP($B717, Paste!$AB$3:$AE$1033, 4, FALSE)</f>
        <v>83</v>
      </c>
      <c r="L717" s="11" t="str">
        <f>IF(ISERROR(VLOOKUP(B717, Paste!$N$3:$N$250, 1, FALSE)), "", VLOOKUP(B717, Paste!$N$3:$O$250, 2, FALSE))</f>
        <v/>
      </c>
      <c r="M717" s="27">
        <f>VLOOKUP($B717, Paste!$W$3:$Z$10064, IF($H$4="Cap Hit",3, IF($H$4="AAV", 4, 2)), FALSE)</f>
        <v>2.6</v>
      </c>
      <c r="N717" s="11" t="str">
        <f>IF(ISERROR(VLOOKUP(B717, Paste!$Q$3:$Q$245, 1, FALSE)), "", VLOOKUP(B717, Paste!$Q$3:$R$245, 2, FALSE))</f>
        <v/>
      </c>
      <c r="O717" s="18" t="str">
        <f>IF(VLOOKUP(B717, 'Points&amp;Potential'!$B$7:$O$1835, 14, FALSE)=0, "", VLOOKUP(B717, 'Points&amp;Potential'!$B$7:$O$1835, 14, FALSE))</f>
        <v/>
      </c>
      <c r="P717" s="7" t="str">
        <f>IF(ISERROR(VLOOKUP(B717, Paste!$T$3:$T$1045, 1, FALSE)), "", VLOOKUP(B717, Paste!$T$3:$U$1045, 2, FALSE))</f>
        <v/>
      </c>
    </row>
    <row r="718" spans="1:16">
      <c r="A718" s="11" t="str">
        <f t="shared" si="22"/>
        <v>TOR</v>
      </c>
      <c r="B718" s="67" t="s">
        <v>664</v>
      </c>
      <c r="C718" s="11" t="str">
        <f>VLOOKUP($B718, Paste!$A$3:$H$933, 6, FALSE)</f>
        <v>LW</v>
      </c>
      <c r="D718" s="11" t="s">
        <v>941</v>
      </c>
      <c r="E718" s="11"/>
      <c r="F718" s="11" t="str">
        <f>VLOOKUP($B718, Paste!$A$3:$H$933, 8, FALSE)</f>
        <v>TOR</v>
      </c>
      <c r="G718" s="71">
        <f>VLOOKUP($B718, Paste!$A$3:$H$933, 2, FALSE)</f>
        <v>65</v>
      </c>
      <c r="H718" s="71">
        <f>VLOOKUP($B718, Paste!$A$3:$H$933, 3, FALSE)</f>
        <v>4.865636085931822</v>
      </c>
      <c r="I718" s="71">
        <f t="shared" si="23"/>
        <v>6.5775651640681794</v>
      </c>
      <c r="J718" s="71">
        <f>VLOOKUP($B718, Paste!$A$3:$H$933, 4, FALSE)</f>
        <v>11.443201250000001</v>
      </c>
      <c r="K718" s="11">
        <f>VLOOKUP($B718, Paste!$AB$3:$AE$1033, 4, FALSE)</f>
        <v>59</v>
      </c>
      <c r="L718" s="11" t="str">
        <f>IF(ISERROR(VLOOKUP(B718, Paste!$N$3:$N$250, 1, FALSE)), "", VLOOKUP(B718, Paste!$N$3:$O$250, 2, FALSE))</f>
        <v/>
      </c>
      <c r="M718" s="27">
        <f>VLOOKUP($B718, Paste!$W$3:$Z$10064, IF($H$4="Cap Hit",3, IF($H$4="AAV", 4, 2)), FALSE)</f>
        <v>1.35</v>
      </c>
      <c r="N718" s="11" t="str">
        <f>IF(ISERROR(VLOOKUP(B718, Paste!$Q$3:$Q$245, 1, FALSE)), "", VLOOKUP(B718, Paste!$Q$3:$R$245, 2, FALSE))</f>
        <v/>
      </c>
      <c r="O718" s="18" t="str">
        <f>IF(VLOOKUP(B718, 'Points&amp;Potential'!$B$7:$O$1835, 14, FALSE)=0, "", VLOOKUP(B718, 'Points&amp;Potential'!$B$7:$O$1835, 14, FALSE))</f>
        <v/>
      </c>
      <c r="P718" s="7" t="str">
        <f>IF(ISERROR(VLOOKUP(B718, Paste!$T$3:$T$1045, 1, FALSE)), "", VLOOKUP(B718, Paste!$T$3:$U$1045, 2, FALSE))</f>
        <v/>
      </c>
    </row>
    <row r="719" spans="1:16">
      <c r="A719" s="11" t="str">
        <f t="shared" si="22"/>
        <v>TOR</v>
      </c>
      <c r="B719" s="67" t="s">
        <v>683</v>
      </c>
      <c r="C719" s="11" t="str">
        <f>VLOOKUP($B719, Paste!$A$3:$H$933, 6, FALSE)</f>
        <v>RD</v>
      </c>
      <c r="D719" s="11" t="s">
        <v>941</v>
      </c>
      <c r="E719" s="11"/>
      <c r="F719" s="11" t="str">
        <f>VLOOKUP($B719, Paste!$A$3:$H$933, 8, FALSE)</f>
        <v>TOR</v>
      </c>
      <c r="G719" s="71">
        <f>VLOOKUP($B719, Paste!$A$3:$H$933, 2, FALSE)</f>
        <v>63.333333333333336</v>
      </c>
      <c r="H719" s="71">
        <f>VLOOKUP($B719, Paste!$A$3:$H$933, 3, FALSE)</f>
        <v>2.3894372762666611</v>
      </c>
      <c r="I719" s="71">
        <f t="shared" si="23"/>
        <v>8.2012418904000093</v>
      </c>
      <c r="J719" s="71">
        <f>VLOOKUP($B719, Paste!$A$3:$H$933, 4, FALSE)</f>
        <v>10.59067916666667</v>
      </c>
      <c r="K719" s="11">
        <f>VLOOKUP($B719, Paste!$AB$3:$AE$1033, 4, FALSE)</f>
        <v>57</v>
      </c>
      <c r="L719" s="11" t="str">
        <f>IF(ISERROR(VLOOKUP(B719, Paste!$N$3:$N$250, 1, FALSE)), "", VLOOKUP(B719, Paste!$N$3:$O$250, 2, FALSE))</f>
        <v/>
      </c>
      <c r="M719" s="27">
        <f>VLOOKUP($B719, Paste!$W$3:$Z$10064, IF($H$4="Cap Hit",3, IF($H$4="AAV", 4, 2)), FALSE)</f>
        <v>1.35</v>
      </c>
      <c r="N719" s="11" t="str">
        <f>IF(ISERROR(VLOOKUP(B719, Paste!$Q$3:$Q$245, 1, FALSE)), "", VLOOKUP(B719, Paste!$Q$3:$R$245, 2, FALSE))</f>
        <v>Y</v>
      </c>
      <c r="O719" s="18" t="str">
        <f>IF(VLOOKUP(B719, 'Points&amp;Potential'!$B$7:$O$1835, 14, FALSE)=0, "", VLOOKUP(B719, 'Points&amp;Potential'!$B$7:$O$1835, 14, FALSE))</f>
        <v/>
      </c>
      <c r="P719" s="7" t="str">
        <f>IF(ISERROR(VLOOKUP(B719, Paste!$T$3:$T$1045, 1, FALSE)), "", VLOOKUP(B719, Paste!$T$3:$U$1045, 2, FALSE))</f>
        <v/>
      </c>
    </row>
    <row r="720" spans="1:16">
      <c r="A720" s="11" t="str">
        <f t="shared" si="22"/>
        <v>TOR</v>
      </c>
      <c r="B720" s="67" t="s">
        <v>786</v>
      </c>
      <c r="C720" s="11" t="str">
        <f>VLOOKUP($B720, Paste!$A$3:$H$933, 6, FALSE)</f>
        <v>C</v>
      </c>
      <c r="D720" s="11" t="s">
        <v>941</v>
      </c>
      <c r="E720" s="11"/>
      <c r="F720" s="11" t="str">
        <f>VLOOKUP($B720, Paste!$A$3:$H$933, 8, FALSE)</f>
        <v>TOR</v>
      </c>
      <c r="G720" s="71">
        <f>VLOOKUP($B720, Paste!$A$3:$H$933, 2, FALSE)</f>
        <v>36</v>
      </c>
      <c r="H720" s="71">
        <f>VLOOKUP($B720, Paste!$A$3:$H$933, 3, FALSE)</f>
        <v>0.90391304347826096</v>
      </c>
      <c r="I720" s="71">
        <f t="shared" si="23"/>
        <v>4.030086956521739</v>
      </c>
      <c r="J720" s="71">
        <f>VLOOKUP($B720, Paste!$A$3:$H$933, 4, FALSE)</f>
        <v>4.9340000000000002</v>
      </c>
      <c r="K720" s="11">
        <f>VLOOKUP($B720, Paste!$AB$3:$AE$1033, 4, FALSE)</f>
        <v>29</v>
      </c>
      <c r="L720" s="11" t="str">
        <f>IF(ISERROR(VLOOKUP(B720, Paste!$N$3:$N$250, 1, FALSE)), "", VLOOKUP(B720, Paste!$N$3:$O$250, 2, FALSE))</f>
        <v/>
      </c>
      <c r="M720" s="27">
        <f>VLOOKUP($B720, Paste!$W$3:$Z$10064, IF($H$4="Cap Hit",3, IF($H$4="AAV", 4, 2)), FALSE)</f>
        <v>0.85</v>
      </c>
      <c r="N720" s="11" t="str">
        <f>IF(ISERROR(VLOOKUP(B720, Paste!$Q$3:$Q$245, 1, FALSE)), "", VLOOKUP(B720, Paste!$Q$3:$R$245, 2, FALSE))</f>
        <v/>
      </c>
      <c r="O720" s="18" t="str">
        <f>IF(VLOOKUP(B720, 'Points&amp;Potential'!$B$7:$O$1835, 14, FALSE)=0, "", VLOOKUP(B720, 'Points&amp;Potential'!$B$7:$O$1835, 14, FALSE))</f>
        <v/>
      </c>
      <c r="P720" s="7" t="str">
        <f>IF(ISERROR(VLOOKUP(B720, Paste!$T$3:$T$1045, 1, FALSE)), "", VLOOKUP(B720, Paste!$T$3:$U$1045, 2, FALSE))</f>
        <v>Y</v>
      </c>
    </row>
    <row r="721" spans="1:16">
      <c r="A721" s="11" t="str">
        <f t="shared" si="22"/>
        <v>TOR</v>
      </c>
      <c r="B721" s="67" t="s">
        <v>800</v>
      </c>
      <c r="C721" s="11" t="str">
        <f>VLOOKUP($B721, Paste!$A$3:$H$933, 6, FALSE)</f>
        <v>RD</v>
      </c>
      <c r="D721" s="11" t="s">
        <v>941</v>
      </c>
      <c r="E721" s="11"/>
      <c r="F721" s="11" t="str">
        <f>VLOOKUP($B721, Paste!$A$3:$H$933, 8, FALSE)</f>
        <v>TOR</v>
      </c>
      <c r="G721" s="71">
        <f>VLOOKUP($B721, Paste!$A$3:$H$933, 2, FALSE)</f>
        <v>18</v>
      </c>
      <c r="H721" s="71">
        <f>VLOOKUP($B721, Paste!$A$3:$H$933, 3, FALSE)</f>
        <v>0.5656000000000001</v>
      </c>
      <c r="I721" s="71">
        <f t="shared" si="23"/>
        <v>3.9241560975609762</v>
      </c>
      <c r="J721" s="71">
        <f>VLOOKUP($B721, Paste!$A$3:$H$933, 4, FALSE)</f>
        <v>4.489756097560976</v>
      </c>
      <c r="K721" s="11">
        <f>VLOOKUP($B721, Paste!$AB$3:$AE$1033, 4, FALSE)</f>
        <v>13</v>
      </c>
      <c r="L721" s="11" t="str">
        <f>IF(ISERROR(VLOOKUP(B721, Paste!$N$3:$N$250, 1, FALSE)), "", VLOOKUP(B721, Paste!$N$3:$O$250, 2, FALSE))</f>
        <v/>
      </c>
      <c r="M721" s="27">
        <f>VLOOKUP($B721, Paste!$W$3:$Z$10064, IF($H$4="Cap Hit",3, IF($H$4="AAV", 4, 2)), FALSE)</f>
        <v>0.875</v>
      </c>
      <c r="N721" s="11" t="str">
        <f>IF(ISERROR(VLOOKUP(B721, Paste!$Q$3:$Q$245, 1, FALSE)), "", VLOOKUP(B721, Paste!$Q$3:$R$245, 2, FALSE))</f>
        <v/>
      </c>
      <c r="O721" s="18" t="str">
        <f>IF(VLOOKUP(B721, 'Points&amp;Potential'!$B$7:$O$1835, 14, FALSE)=0, "", VLOOKUP(B721, 'Points&amp;Potential'!$B$7:$O$1835, 14, FALSE))</f>
        <v/>
      </c>
      <c r="P721" s="7" t="str">
        <f>IF(ISERROR(VLOOKUP(B721, Paste!$T$3:$T$1045, 1, FALSE)), "", VLOOKUP(B721, Paste!$T$3:$U$1045, 2, FALSE))</f>
        <v>Y</v>
      </c>
    </row>
    <row r="722" spans="1:16">
      <c r="A722" s="11" t="str">
        <f t="shared" si="22"/>
        <v>TOR</v>
      </c>
      <c r="B722" s="67" t="s">
        <v>868</v>
      </c>
      <c r="C722" s="11" t="str">
        <f>VLOOKUP($B722, Paste!$A$3:$H$933, 6, FALSE)</f>
        <v>RD</v>
      </c>
      <c r="D722" s="11" t="s">
        <v>941</v>
      </c>
      <c r="E722" s="11"/>
      <c r="F722" s="11" t="str">
        <f>VLOOKUP($B722, Paste!$A$3:$H$933, 8, FALSE)</f>
        <v>TOR</v>
      </c>
      <c r="G722" s="71">
        <f>VLOOKUP($B722, Paste!$A$3:$H$933, 2, FALSE)</f>
        <v>28.666666666666668</v>
      </c>
      <c r="H722" s="71">
        <f>VLOOKUP($B722, Paste!$A$3:$H$933, 3, FALSE)</f>
        <v>0.48375517844116883</v>
      </c>
      <c r="I722" s="71">
        <f t="shared" si="23"/>
        <v>1.5000836482254984</v>
      </c>
      <c r="J722" s="71">
        <f>VLOOKUP($B722, Paste!$A$3:$H$933, 4, FALSE)</f>
        <v>1.9838388266666673</v>
      </c>
      <c r="K722" s="11">
        <f>VLOOKUP($B722, Paste!$AB$3:$AE$1033, 4, FALSE)</f>
        <v>32</v>
      </c>
      <c r="L722" s="11" t="str">
        <f>IF(ISERROR(VLOOKUP(B722, Paste!$N$3:$N$250, 1, FALSE)), "", VLOOKUP(B722, Paste!$N$3:$O$250, 2, FALSE))</f>
        <v/>
      </c>
      <c r="M722" s="27">
        <f>VLOOKUP($B722, Paste!$W$3:$Z$10064, IF($H$4="Cap Hit",3, IF($H$4="AAV", 4, 2)), FALSE)</f>
        <v>0.85</v>
      </c>
      <c r="N722" s="11" t="str">
        <f>IF(ISERROR(VLOOKUP(B722, Paste!$Q$3:$Q$245, 1, FALSE)), "", VLOOKUP(B722, Paste!$Q$3:$R$245, 2, FALSE))</f>
        <v/>
      </c>
      <c r="O722" s="18" t="str">
        <f>IF(VLOOKUP(B722, 'Points&amp;Potential'!$B$7:$O$1835, 14, FALSE)=0, "", VLOOKUP(B722, 'Points&amp;Potential'!$B$7:$O$1835, 14, FALSE))</f>
        <v/>
      </c>
      <c r="P722" s="7" t="str">
        <f>IF(ISERROR(VLOOKUP(B722, Paste!$T$3:$T$1045, 1, FALSE)), "", VLOOKUP(B722, Paste!$T$3:$U$1045, 2, FALSE))</f>
        <v/>
      </c>
    </row>
    <row r="723" spans="1:16">
      <c r="A723" s="11" t="str">
        <f t="shared" si="22"/>
        <v>TOR</v>
      </c>
      <c r="B723" s="67" t="s">
        <v>920</v>
      </c>
      <c r="C723" s="11" t="str">
        <f>VLOOKUP($B723, Paste!$A$3:$H$933, 6, FALSE)</f>
        <v>RW</v>
      </c>
      <c r="D723" s="11" t="s">
        <v>941</v>
      </c>
      <c r="E723" s="11"/>
      <c r="F723" s="11" t="str">
        <f>VLOOKUP($B723, Paste!$A$3:$H$933, 8, FALSE)</f>
        <v>TOR</v>
      </c>
      <c r="G723" s="71">
        <f>VLOOKUP($B723, Paste!$A$3:$H$933, 2, FALSE)</f>
        <v>6</v>
      </c>
      <c r="H723" s="71">
        <f>VLOOKUP($B723, Paste!$A$3:$H$933, 3, FALSE)</f>
        <v>0.45677655677655682</v>
      </c>
      <c r="I723" s="71">
        <f t="shared" si="23"/>
        <v>0.39822344322344316</v>
      </c>
      <c r="J723" s="71">
        <f>VLOOKUP($B723, Paste!$A$3:$H$933, 4, FALSE)</f>
        <v>0.85499999999999998</v>
      </c>
      <c r="K723" s="11">
        <f>VLOOKUP($B723, Paste!$AB$3:$AE$1033, 4, FALSE)</f>
        <v>5</v>
      </c>
      <c r="L723" s="11" t="str">
        <f>IF(ISERROR(VLOOKUP(B723, Paste!$N$3:$N$250, 1, FALSE)), "", VLOOKUP(B723, Paste!$N$3:$O$250, 2, FALSE))</f>
        <v/>
      </c>
      <c r="M723" s="27">
        <f>VLOOKUP($B723, Paste!$W$3:$Z$10064, IF($H$4="Cap Hit",3, IF($H$4="AAV", 4, 2)), FALSE)</f>
        <v>0.875</v>
      </c>
      <c r="N723" s="11" t="str">
        <f>IF(ISERROR(VLOOKUP(B723, Paste!$Q$3:$Q$245, 1, FALSE)), "", VLOOKUP(B723, Paste!$Q$3:$R$245, 2, FALSE))</f>
        <v/>
      </c>
      <c r="O723" s="18" t="str">
        <f>IF(VLOOKUP(B723, 'Points&amp;Potential'!$B$7:$O$1835, 14, FALSE)=0, "", VLOOKUP(B723, 'Points&amp;Potential'!$B$7:$O$1835, 14, FALSE))</f>
        <v/>
      </c>
      <c r="P723" s="7" t="str">
        <f>IF(ISERROR(VLOOKUP(B723, Paste!$T$3:$T$1045, 1, FALSE)), "", VLOOKUP(B723, Paste!$T$3:$U$1045, 2, FALSE))</f>
        <v/>
      </c>
    </row>
    <row r="724" spans="1:16">
      <c r="A724" s="11" t="str">
        <f t="shared" si="22"/>
        <v>TOR</v>
      </c>
      <c r="B724" s="67" t="s">
        <v>931</v>
      </c>
      <c r="C724" s="11" t="str">
        <f>VLOOKUP($B724, Paste!$A$3:$H$933, 6, FALSE)</f>
        <v>RW</v>
      </c>
      <c r="D724" s="11" t="s">
        <v>941</v>
      </c>
      <c r="E724" s="11"/>
      <c r="F724" s="11" t="str">
        <f>VLOOKUP($B724, Paste!$A$3:$H$933, 8, FALSE)</f>
        <v>TOR</v>
      </c>
      <c r="G724" s="71">
        <f>VLOOKUP($B724, Paste!$A$3:$H$933, 2, FALSE)</f>
        <v>2</v>
      </c>
      <c r="H724" s="71">
        <f>VLOOKUP($B724, Paste!$A$3:$H$933, 3, FALSE)</f>
        <v>4.7288888888888894E-2</v>
      </c>
      <c r="I724" s="71">
        <f t="shared" si="23"/>
        <v>0.44604444444444447</v>
      </c>
      <c r="J724" s="71">
        <f>VLOOKUP($B724, Paste!$A$3:$H$933, 4, FALSE)</f>
        <v>0.49333333333333335</v>
      </c>
      <c r="K724" s="11">
        <f>VLOOKUP($B724, Paste!$AB$3:$AE$1033, 4, FALSE)</f>
        <v>1</v>
      </c>
      <c r="L724" s="11" t="str">
        <f>IF(ISERROR(VLOOKUP(B724, Paste!$N$3:$N$250, 1, FALSE)), "", VLOOKUP(B724, Paste!$N$3:$O$250, 2, FALSE))</f>
        <v/>
      </c>
      <c r="M724" s="27">
        <f>VLOOKUP($B724, Paste!$W$3:$Z$10064, IF($H$4="Cap Hit",3, IF($H$4="AAV", 4, 2)), FALSE)</f>
        <v>0.85</v>
      </c>
      <c r="N724" s="11" t="str">
        <f>IF(ISERROR(VLOOKUP(B724, Paste!$Q$3:$Q$245, 1, FALSE)), "", VLOOKUP(B724, Paste!$Q$3:$R$245, 2, FALSE))</f>
        <v/>
      </c>
      <c r="O724" s="18" t="str">
        <f>IF(VLOOKUP(B724, 'Points&amp;Potential'!$B$7:$O$1835, 14, FALSE)=0, "", VLOOKUP(B724, 'Points&amp;Potential'!$B$7:$O$1835, 14, FALSE))</f>
        <v/>
      </c>
      <c r="P724" s="7" t="str">
        <f>IF(ISERROR(VLOOKUP(B724, Paste!$T$3:$T$1045, 1, FALSE)), "", VLOOKUP(B724, Paste!$T$3:$U$1045, 2, FALSE))</f>
        <v>Y</v>
      </c>
    </row>
    <row r="725" spans="1:16">
      <c r="A725" s="11" t="str">
        <f t="shared" si="22"/>
        <v>TOR</v>
      </c>
      <c r="B725" s="67" t="s">
        <v>933</v>
      </c>
      <c r="C725" s="11" t="str">
        <f>VLOOKUP($B725, Paste!$A$3:$H$933, 6, FALSE)</f>
        <v>LD</v>
      </c>
      <c r="D725" s="11" t="s">
        <v>941</v>
      </c>
      <c r="E725" s="11"/>
      <c r="F725" s="11" t="str">
        <f>VLOOKUP($B725, Paste!$A$3:$H$933, 8, FALSE)</f>
        <v>TOR</v>
      </c>
      <c r="G725" s="71">
        <f>VLOOKUP($B725, Paste!$A$3:$H$933, 2, FALSE)</f>
        <v>3</v>
      </c>
      <c r="H725" s="71">
        <f>VLOOKUP($B725, Paste!$A$3:$H$933, 3, FALSE)</f>
        <v>0.29916275214147553</v>
      </c>
      <c r="I725" s="71">
        <f t="shared" si="23"/>
        <v>7.6197247858524497E-2</v>
      </c>
      <c r="J725" s="71">
        <f>VLOOKUP($B725, Paste!$A$3:$H$933, 4, FALSE)</f>
        <v>0.37536000000000003</v>
      </c>
      <c r="K725" s="11">
        <f>VLOOKUP($B725, Paste!$AB$3:$AE$1033, 4, FALSE)</f>
        <v>2</v>
      </c>
      <c r="L725" s="11" t="str">
        <f>IF(ISERROR(VLOOKUP(B725, Paste!$N$3:$N$250, 1, FALSE)), "", VLOOKUP(B725, Paste!$N$3:$O$250, 2, FALSE))</f>
        <v/>
      </c>
      <c r="M725" s="27">
        <f>VLOOKUP($B725, Paste!$W$3:$Z$10064, IF($H$4="Cap Hit",3, IF($H$4="AAV", 4, 2)), FALSE)</f>
        <v>0.8125</v>
      </c>
      <c r="N725" s="11" t="str">
        <f>IF(ISERROR(VLOOKUP(B725, Paste!$Q$3:$Q$245, 1, FALSE)), "", VLOOKUP(B725, Paste!$Q$3:$R$245, 2, FALSE))</f>
        <v/>
      </c>
      <c r="O725" s="18" t="str">
        <f>IF(VLOOKUP(B725, 'Points&amp;Potential'!$B$7:$O$1835, 14, FALSE)=0, "", VLOOKUP(B725, 'Points&amp;Potential'!$B$7:$O$1835, 14, FALSE))</f>
        <v/>
      </c>
      <c r="P725" s="7" t="str">
        <f>IF(ISERROR(VLOOKUP(B725, Paste!$T$3:$T$1045, 1, FALSE)), "", VLOOKUP(B725, Paste!$T$3:$U$1045, 2, FALSE))</f>
        <v/>
      </c>
    </row>
    <row r="726" spans="1:16">
      <c r="A726" s="11" t="str">
        <f t="shared" si="22"/>
        <v>UFA</v>
      </c>
      <c r="B726" s="67" t="s">
        <v>238</v>
      </c>
      <c r="C726" s="11" t="str">
        <f>VLOOKUP($B726, Paste!$A$3:$H$933, 6, FALSE)</f>
        <v>RW</v>
      </c>
      <c r="D726" s="11" t="s">
        <v>941</v>
      </c>
      <c r="E726" s="11">
        <v>2</v>
      </c>
      <c r="F726" s="11" t="str">
        <f>VLOOKUP($B726, Paste!$A$3:$H$933, 8, FALSE)</f>
        <v>UFA</v>
      </c>
      <c r="G726" s="71">
        <f>VLOOKUP($B726, Paste!$A$3:$H$933, 2, FALSE)</f>
        <v>79</v>
      </c>
      <c r="H726" s="71">
        <f>VLOOKUP($B726, Paste!$A$3:$H$933, 3, FALSE)</f>
        <v>19.141879203119338</v>
      </c>
      <c r="I726" s="71">
        <f t="shared" si="23"/>
        <v>24.332709546880658</v>
      </c>
      <c r="J726" s="71">
        <f>VLOOKUP($B726, Paste!$A$3:$H$933, 4, FALSE)</f>
        <v>43.474588749999995</v>
      </c>
      <c r="K726" s="11" t="e">
        <f>VLOOKUP($B726, Paste!$AB$3:$AE$1033, 4, FALSE)</f>
        <v>#N/A</v>
      </c>
      <c r="L726" s="11" t="str">
        <f>IF(ISERROR(VLOOKUP(B726, Paste!$N$3:$N$250, 1, FALSE)), "", VLOOKUP(B726, Paste!$N$3:$O$250, 2, FALSE))</f>
        <v/>
      </c>
      <c r="M726" s="27" t="e">
        <f>VLOOKUP($B726, Paste!$W$3:$Z$10064, IF($H$4="Cap Hit",3, IF($H$4="AAV", 4, 2)), FALSE)</f>
        <v>#N/A</v>
      </c>
      <c r="N726" s="11" t="str">
        <f>IF(ISERROR(VLOOKUP(B726, Paste!$Q$3:$Q$245, 1, FALSE)), "", VLOOKUP(B726, Paste!$Q$3:$R$245, 2, FALSE))</f>
        <v/>
      </c>
      <c r="O726" s="18" t="str">
        <f>IF(VLOOKUP(B726, 'Points&amp;Potential'!$B$7:$O$1835, 14, FALSE)=0, "", VLOOKUP(B726, 'Points&amp;Potential'!$B$7:$O$1835, 14, FALSE))</f>
        <v/>
      </c>
      <c r="P726" s="7" t="str">
        <f>IF(ISERROR(VLOOKUP(B726, Paste!$T$3:$T$1045, 1, FALSE)), "", VLOOKUP(B726, Paste!$T$3:$U$1045, 2, FALSE))</f>
        <v/>
      </c>
    </row>
    <row r="727" spans="1:16">
      <c r="A727" s="11" t="str">
        <f t="shared" si="22"/>
        <v>UFA</v>
      </c>
      <c r="B727" s="67" t="s">
        <v>282</v>
      </c>
      <c r="C727" s="11" t="str">
        <f>VLOOKUP($B727, Paste!$A$3:$H$933, 6, FALSE)</f>
        <v>LW</v>
      </c>
      <c r="D727" s="11" t="s">
        <v>941</v>
      </c>
      <c r="E727" s="11">
        <v>2</v>
      </c>
      <c r="F727" s="11" t="str">
        <f>VLOOKUP($B727, Paste!$A$3:$H$933, 8, FALSE)</f>
        <v>UFA</v>
      </c>
      <c r="G727" s="71">
        <f>VLOOKUP($B727, Paste!$A$3:$H$933, 2, FALSE)</f>
        <v>82</v>
      </c>
      <c r="H727" s="71">
        <f>VLOOKUP($B727, Paste!$A$3:$H$933, 3, FALSE)</f>
        <v>17.440415938795802</v>
      </c>
      <c r="I727" s="71">
        <f t="shared" si="23"/>
        <v>20.600929248704198</v>
      </c>
      <c r="J727" s="71">
        <f>VLOOKUP($B727, Paste!$A$3:$H$933, 4, FALSE)</f>
        <v>38.041345187499999</v>
      </c>
      <c r="K727" s="11" t="e">
        <f>VLOOKUP($B727, Paste!$AB$3:$AE$1033, 4, FALSE)</f>
        <v>#N/A</v>
      </c>
      <c r="L727" s="11" t="str">
        <f>IF(ISERROR(VLOOKUP(B727, Paste!$N$3:$N$250, 1, FALSE)), "", VLOOKUP(B727, Paste!$N$3:$O$250, 2, FALSE))</f>
        <v/>
      </c>
      <c r="M727" s="27" t="e">
        <f>VLOOKUP($B727, Paste!$W$3:$Z$10064, IF($H$4="Cap Hit",3, IF($H$4="AAV", 4, 2)), FALSE)</f>
        <v>#N/A</v>
      </c>
      <c r="N727" s="11" t="str">
        <f>IF(ISERROR(VLOOKUP(B727, Paste!$Q$3:$Q$245, 1, FALSE)), "", VLOOKUP(B727, Paste!$Q$3:$R$245, 2, FALSE))</f>
        <v/>
      </c>
      <c r="O727" s="18" t="str">
        <f>IF(VLOOKUP(B727, 'Points&amp;Potential'!$B$7:$O$1835, 14, FALSE)=0, "", VLOOKUP(B727, 'Points&amp;Potential'!$B$7:$O$1835, 14, FALSE))</f>
        <v/>
      </c>
      <c r="P727" s="7" t="str">
        <f>IF(ISERROR(VLOOKUP(B727, Paste!$T$3:$T$1045, 1, FALSE)), "", VLOOKUP(B727, Paste!$T$3:$U$1045, 2, FALSE))</f>
        <v/>
      </c>
    </row>
    <row r="728" spans="1:16">
      <c r="A728" s="11" t="str">
        <f t="shared" si="22"/>
        <v>UFA</v>
      </c>
      <c r="B728" s="10" t="s">
        <v>298</v>
      </c>
      <c r="C728" s="11" t="str">
        <f>VLOOKUP($B728, Paste!$A$3:$H$933, 6, FALSE)</f>
        <v>LW</v>
      </c>
      <c r="D728" s="11" t="s">
        <v>941</v>
      </c>
      <c r="E728" s="11">
        <v>2</v>
      </c>
      <c r="F728" s="11" t="str">
        <f>VLOOKUP($B728, Paste!$A$3:$H$933, 8, FALSE)</f>
        <v>UFA</v>
      </c>
      <c r="G728" s="71">
        <f>VLOOKUP($B728, Paste!$A$3:$H$933, 2, FALSE)</f>
        <v>79</v>
      </c>
      <c r="H728" s="71">
        <f>VLOOKUP($B728, Paste!$A$3:$H$933, 3, FALSE)</f>
        <v>17.139547129612549</v>
      </c>
      <c r="I728" s="71">
        <f t="shared" si="23"/>
        <v>19.107351370387445</v>
      </c>
      <c r="J728" s="71">
        <f>VLOOKUP($B728, Paste!$A$3:$H$933, 4, FALSE)</f>
        <v>36.246898499999993</v>
      </c>
      <c r="K728" s="11" t="e">
        <f>VLOOKUP($B728, Paste!$AB$3:$AE$1033, 4, FALSE)</f>
        <v>#N/A</v>
      </c>
      <c r="L728" s="11" t="str">
        <f>IF(ISERROR(VLOOKUP(B728, Paste!$N$3:$N$250, 1, FALSE)), "", VLOOKUP(B728, Paste!$N$3:$O$250, 2, FALSE))</f>
        <v/>
      </c>
      <c r="M728" s="27" t="e">
        <f>VLOOKUP($B728, Paste!$W$3:$Z$10064, IF($H$4="Cap Hit",3, IF($H$4="AAV", 4, 2)), FALSE)</f>
        <v>#N/A</v>
      </c>
      <c r="N728" s="11" t="str">
        <f>IF(ISERROR(VLOOKUP(B728, Paste!$Q$3:$Q$245, 1, FALSE)), "", VLOOKUP(B728, Paste!$Q$3:$R$245, 2, FALSE))</f>
        <v/>
      </c>
      <c r="O728" s="18" t="str">
        <f>IF(VLOOKUP(B728, 'Points&amp;Potential'!$B$7:$O$1835, 14, FALSE)=0, "", VLOOKUP(B728, 'Points&amp;Potential'!$B$7:$O$1835, 14, FALSE))</f>
        <v/>
      </c>
      <c r="P728" s="7" t="str">
        <f>IF(ISERROR(VLOOKUP(B728, Paste!$T$3:$T$1045, 1, FALSE)), "", VLOOKUP(B728, Paste!$T$3:$U$1045, 2, FALSE))</f>
        <v/>
      </c>
    </row>
    <row r="729" spans="1:16">
      <c r="A729" s="11" t="str">
        <f t="shared" si="22"/>
        <v>UFA</v>
      </c>
      <c r="B729" s="67" t="s">
        <v>333</v>
      </c>
      <c r="C729" s="11" t="str">
        <f>VLOOKUP($B729, Paste!$A$3:$H$933, 6, FALSE)</f>
        <v>RW</v>
      </c>
      <c r="D729" s="11" t="s">
        <v>941</v>
      </c>
      <c r="E729" s="11">
        <v>2</v>
      </c>
      <c r="F729" s="11" t="str">
        <f>VLOOKUP($B729, Paste!$A$3:$H$933, 8, FALSE)</f>
        <v>UFA</v>
      </c>
      <c r="G729" s="71">
        <f>VLOOKUP($B729, Paste!$A$3:$H$933, 2, FALSE)</f>
        <v>64</v>
      </c>
      <c r="H729" s="71">
        <f>VLOOKUP($B729, Paste!$A$3:$H$933, 3, FALSE)</f>
        <v>11.505619660991487</v>
      </c>
      <c r="I729" s="71">
        <f t="shared" si="23"/>
        <v>22.246930339008514</v>
      </c>
      <c r="J729" s="71">
        <f>VLOOKUP($B729, Paste!$A$3:$H$933, 4, FALSE)</f>
        <v>33.752549999999999</v>
      </c>
      <c r="K729" s="11" t="e">
        <f>VLOOKUP($B729, Paste!$AB$3:$AE$1033, 4, FALSE)</f>
        <v>#N/A</v>
      </c>
      <c r="L729" s="11" t="str">
        <f>IF(ISERROR(VLOOKUP(B729, Paste!$N$3:$N$250, 1, FALSE)), "", VLOOKUP(B729, Paste!$N$3:$O$250, 2, FALSE))</f>
        <v/>
      </c>
      <c r="M729" s="27">
        <f>VLOOKUP($B729, Paste!$W$3:$Z$10064, IF($H$4="Cap Hit",3, IF($H$4="AAV", 4, 2)), FALSE)</f>
        <v>4</v>
      </c>
      <c r="N729" s="11" t="str">
        <f>IF(ISERROR(VLOOKUP(B729, Paste!$Q$3:$Q$245, 1, FALSE)), "", VLOOKUP(B729, Paste!$Q$3:$R$245, 2, FALSE))</f>
        <v>Y</v>
      </c>
      <c r="O729" s="18" t="str">
        <f>IF(VLOOKUP(B729, 'Points&amp;Potential'!$B$7:$O$1835, 14, FALSE)=0, "", VLOOKUP(B729, 'Points&amp;Potential'!$B$7:$O$1835, 14, FALSE))</f>
        <v/>
      </c>
      <c r="P729" s="7" t="str">
        <f>IF(ISERROR(VLOOKUP(B729, Paste!$T$3:$T$1045, 1, FALSE)), "", VLOOKUP(B729, Paste!$T$3:$U$1045, 2, FALSE))</f>
        <v/>
      </c>
    </row>
    <row r="730" spans="1:16">
      <c r="A730" s="11" t="str">
        <f t="shared" si="22"/>
        <v>UFA</v>
      </c>
      <c r="B730" s="67" t="s">
        <v>369</v>
      </c>
      <c r="C730" s="11" t="str">
        <f>VLOOKUP($B730, Paste!$A$3:$H$933, 6, FALSE)</f>
        <v>RW</v>
      </c>
      <c r="D730" s="11" t="s">
        <v>941</v>
      </c>
      <c r="E730" s="11">
        <v>2</v>
      </c>
      <c r="F730" s="11" t="str">
        <f>VLOOKUP($B730, Paste!$A$3:$H$933, 8, FALSE)</f>
        <v>UFA</v>
      </c>
      <c r="G730" s="71">
        <f>VLOOKUP($B730, Paste!$A$3:$H$933, 2, FALSE)</f>
        <v>76</v>
      </c>
      <c r="H730" s="71">
        <f>VLOOKUP($B730, Paste!$A$3:$H$933, 3, FALSE)</f>
        <v>18.156547816641716</v>
      </c>
      <c r="I730" s="71">
        <f t="shared" si="23"/>
        <v>12.347952183358284</v>
      </c>
      <c r="J730" s="71">
        <f>VLOOKUP($B730, Paste!$A$3:$H$933, 4, FALSE)</f>
        <v>30.5045</v>
      </c>
      <c r="K730" s="11" t="e">
        <f>VLOOKUP($B730, Paste!$AB$3:$AE$1033, 4, FALSE)</f>
        <v>#N/A</v>
      </c>
      <c r="L730" s="11" t="str">
        <f>IF(ISERROR(VLOOKUP(B730, Paste!$N$3:$N$250, 1, FALSE)), "", VLOOKUP(B730, Paste!$N$3:$O$250, 2, FALSE))</f>
        <v/>
      </c>
      <c r="M730" s="27" t="e">
        <f>VLOOKUP($B730, Paste!$W$3:$Z$10064, IF($H$4="Cap Hit",3, IF($H$4="AAV", 4, 2)), FALSE)</f>
        <v>#N/A</v>
      </c>
      <c r="N730" s="11" t="str">
        <f>IF(ISERROR(VLOOKUP(B730, Paste!$Q$3:$Q$245, 1, FALSE)), "", VLOOKUP(B730, Paste!$Q$3:$R$245, 2, FALSE))</f>
        <v/>
      </c>
      <c r="O730" s="18" t="str">
        <f>IF(VLOOKUP(B730, 'Points&amp;Potential'!$B$7:$O$1835, 14, FALSE)=0, "", VLOOKUP(B730, 'Points&amp;Potential'!$B$7:$O$1835, 14, FALSE))</f>
        <v/>
      </c>
      <c r="P730" s="7" t="str">
        <f>IF(ISERROR(VLOOKUP(B730, Paste!$T$3:$T$1045, 1, FALSE)), "", VLOOKUP(B730, Paste!$T$3:$U$1045, 2, FALSE))</f>
        <v/>
      </c>
    </row>
    <row r="731" spans="1:16">
      <c r="A731" s="11" t="str">
        <f t="shared" si="22"/>
        <v>UFA</v>
      </c>
      <c r="B731" s="67" t="s">
        <v>397</v>
      </c>
      <c r="C731" s="11" t="str">
        <f>VLOOKUP($B731, Paste!$A$3:$H$933, 6, FALSE)</f>
        <v>LW</v>
      </c>
      <c r="D731" s="11" t="s">
        <v>941</v>
      </c>
      <c r="E731" s="11">
        <v>2</v>
      </c>
      <c r="F731" s="11" t="str">
        <f>VLOOKUP($B731, Paste!$A$3:$H$933, 8, FALSE)</f>
        <v>UFA</v>
      </c>
      <c r="G731" s="71">
        <f>VLOOKUP($B731, Paste!$A$3:$H$933, 2, FALSE)</f>
        <v>73.333333333333329</v>
      </c>
      <c r="H731" s="71">
        <f>VLOOKUP($B731, Paste!$A$3:$H$933, 3, FALSE)</f>
        <v>14.510567359993731</v>
      </c>
      <c r="I731" s="71">
        <f t="shared" si="23"/>
        <v>13.923069862228489</v>
      </c>
      <c r="J731" s="71">
        <f>VLOOKUP($B731, Paste!$A$3:$H$933, 4, FALSE)</f>
        <v>28.43363722222222</v>
      </c>
      <c r="K731" s="11" t="e">
        <f>VLOOKUP($B731, Paste!$AB$3:$AE$1033, 4, FALSE)</f>
        <v>#N/A</v>
      </c>
      <c r="L731" s="11" t="str">
        <f>IF(ISERROR(VLOOKUP(B731, Paste!$N$3:$N$250, 1, FALSE)), "", VLOOKUP(B731, Paste!$N$3:$O$250, 2, FALSE))</f>
        <v/>
      </c>
      <c r="M731" s="27" t="e">
        <f>VLOOKUP($B731, Paste!$W$3:$Z$10064, IF($H$4="Cap Hit",3, IF($H$4="AAV", 4, 2)), FALSE)</f>
        <v>#N/A</v>
      </c>
      <c r="N731" s="11" t="str">
        <f>IF(ISERROR(VLOOKUP(B731, Paste!$Q$3:$Q$245, 1, FALSE)), "", VLOOKUP(B731, Paste!$Q$3:$R$245, 2, FALSE))</f>
        <v>Y</v>
      </c>
      <c r="O731" s="18" t="str">
        <f>IF(VLOOKUP(B731, 'Points&amp;Potential'!$B$7:$O$1835, 14, FALSE)=0, "", VLOOKUP(B731, 'Points&amp;Potential'!$B$7:$O$1835, 14, FALSE))</f>
        <v/>
      </c>
      <c r="P731" s="7" t="str">
        <f>IF(ISERROR(VLOOKUP(B731, Paste!$T$3:$T$1045, 1, FALSE)), "", VLOOKUP(B731, Paste!$T$3:$U$1045, 2, FALSE))</f>
        <v/>
      </c>
    </row>
    <row r="732" spans="1:16">
      <c r="A732" s="11" t="str">
        <f t="shared" si="22"/>
        <v>UFA</v>
      </c>
      <c r="B732" s="67" t="s">
        <v>401</v>
      </c>
      <c r="C732" s="11" t="str">
        <f>VLOOKUP($B732, Paste!$A$3:$H$933, 6, FALSE)</f>
        <v>LW</v>
      </c>
      <c r="D732" s="11" t="s">
        <v>941</v>
      </c>
      <c r="E732" s="11"/>
      <c r="F732" s="11" t="str">
        <f>VLOOKUP($B732, Paste!$A$3:$H$933, 8, FALSE)</f>
        <v>UFA</v>
      </c>
      <c r="G732" s="71">
        <f>VLOOKUP($B732, Paste!$A$3:$H$933, 2, FALSE)</f>
        <v>76.666666666666671</v>
      </c>
      <c r="H732" s="71">
        <f>VLOOKUP($B732, Paste!$A$3:$H$933, 3, FALSE)</f>
        <v>14.196386087139151</v>
      </c>
      <c r="I732" s="71">
        <f t="shared" si="23"/>
        <v>14.090942558694186</v>
      </c>
      <c r="J732" s="71">
        <f>VLOOKUP($B732, Paste!$A$3:$H$933, 4, FALSE)</f>
        <v>28.287328645833338</v>
      </c>
      <c r="K732" s="11" t="e">
        <f>VLOOKUP($B732, Paste!$AB$3:$AE$1033, 4, FALSE)</f>
        <v>#N/A</v>
      </c>
      <c r="L732" s="11" t="str">
        <f>IF(ISERROR(VLOOKUP(B732, Paste!$N$3:$N$250, 1, FALSE)), "", VLOOKUP(B732, Paste!$N$3:$O$250, 2, FALSE))</f>
        <v/>
      </c>
      <c r="M732" s="27" t="e">
        <f>VLOOKUP($B732, Paste!$W$3:$Z$10064, IF($H$4="Cap Hit",3, IF($H$4="AAV", 4, 2)), FALSE)</f>
        <v>#N/A</v>
      </c>
      <c r="N732" s="11" t="str">
        <f>IF(ISERROR(VLOOKUP(B732, Paste!$Q$3:$Q$245, 1, FALSE)), "", VLOOKUP(B732, Paste!$Q$3:$R$245, 2, FALSE))</f>
        <v/>
      </c>
      <c r="O732" s="18" t="str">
        <f>IF(VLOOKUP(B732, 'Points&amp;Potential'!$B$7:$O$1835, 14, FALSE)=0, "", VLOOKUP(B732, 'Points&amp;Potential'!$B$7:$O$1835, 14, FALSE))</f>
        <v/>
      </c>
      <c r="P732" s="7" t="str">
        <f>IF(ISERROR(VLOOKUP(B732, Paste!$T$3:$T$1045, 1, FALSE)), "", VLOOKUP(B732, Paste!$T$3:$U$1045, 2, FALSE))</f>
        <v/>
      </c>
    </row>
    <row r="733" spans="1:16">
      <c r="A733" s="11" t="str">
        <f t="shared" si="22"/>
        <v>UFA</v>
      </c>
      <c r="B733" s="67" t="s">
        <v>427</v>
      </c>
      <c r="C733" s="11" t="str">
        <f>VLOOKUP($B733, Paste!$A$3:$H$933, 6, FALSE)</f>
        <v>RW</v>
      </c>
      <c r="D733" s="11" t="s">
        <v>941</v>
      </c>
      <c r="E733" s="11"/>
      <c r="F733" s="11" t="str">
        <f>VLOOKUP($B733, Paste!$A$3:$H$933, 8, FALSE)</f>
        <v>UFA</v>
      </c>
      <c r="G733" s="71">
        <f>VLOOKUP($B733, Paste!$A$3:$H$933, 2, FALSE)</f>
        <v>63.333333333333336</v>
      </c>
      <c r="H733" s="71">
        <f>VLOOKUP($B733, Paste!$A$3:$H$933, 3, FALSE)</f>
        <v>12.781399878049768</v>
      </c>
      <c r="I733" s="71">
        <f t="shared" si="23"/>
        <v>13.039313142783563</v>
      </c>
      <c r="J733" s="71">
        <f>VLOOKUP($B733, Paste!$A$3:$H$933, 4, FALSE)</f>
        <v>25.820713020833331</v>
      </c>
      <c r="K733" s="11" t="e">
        <f>VLOOKUP($B733, Paste!$AB$3:$AE$1033, 4, FALSE)</f>
        <v>#N/A</v>
      </c>
      <c r="L733" s="11" t="str">
        <f>IF(ISERROR(VLOOKUP(B733, Paste!$N$3:$N$250, 1, FALSE)), "", VLOOKUP(B733, Paste!$N$3:$O$250, 2, FALSE))</f>
        <v/>
      </c>
      <c r="M733" s="27" t="e">
        <f>VLOOKUP($B733, Paste!$W$3:$Z$10064, IF($H$4="Cap Hit",3, IF($H$4="AAV", 4, 2)), FALSE)</f>
        <v>#N/A</v>
      </c>
      <c r="N733" s="11" t="str">
        <f>IF(ISERROR(VLOOKUP(B733, Paste!$Q$3:$Q$245, 1, FALSE)), "", VLOOKUP(B733, Paste!$Q$3:$R$245, 2, FALSE))</f>
        <v>Y</v>
      </c>
      <c r="O733" s="18" t="str">
        <f>IF(VLOOKUP(B733, 'Points&amp;Potential'!$B$7:$O$1835, 14, FALSE)=0, "", VLOOKUP(B733, 'Points&amp;Potential'!$B$7:$O$1835, 14, FALSE))</f>
        <v/>
      </c>
      <c r="P733" s="7" t="str">
        <f>IF(ISERROR(VLOOKUP(B733, Paste!$T$3:$T$1045, 1, FALSE)), "", VLOOKUP(B733, Paste!$T$3:$U$1045, 2, FALSE))</f>
        <v/>
      </c>
    </row>
    <row r="734" spans="1:16">
      <c r="A734" s="11" t="str">
        <f t="shared" si="22"/>
        <v>UFA</v>
      </c>
      <c r="B734" s="67" t="s">
        <v>430</v>
      </c>
      <c r="C734" s="11" t="str">
        <f>VLOOKUP($B734, Paste!$A$3:$H$933, 6, FALSE)</f>
        <v>C</v>
      </c>
      <c r="D734" s="11" t="s">
        <v>941</v>
      </c>
      <c r="E734" s="11"/>
      <c r="F734" s="11" t="str">
        <f>VLOOKUP($B734, Paste!$A$3:$H$933, 8, FALSE)</f>
        <v>UFA</v>
      </c>
      <c r="G734" s="71">
        <f>VLOOKUP($B734, Paste!$A$3:$H$933, 2, FALSE)</f>
        <v>58.333333333333336</v>
      </c>
      <c r="H734" s="71">
        <f>VLOOKUP($B734, Paste!$A$3:$H$933, 3, FALSE)</f>
        <v>10.119849238753551</v>
      </c>
      <c r="I734" s="71">
        <f t="shared" si="23"/>
        <v>15.341284383931628</v>
      </c>
      <c r="J734" s="71">
        <f>VLOOKUP($B734, Paste!$A$3:$H$933, 4, FALSE)</f>
        <v>25.461133622685178</v>
      </c>
      <c r="K734" s="11" t="e">
        <f>VLOOKUP($B734, Paste!$AB$3:$AE$1033, 4, FALSE)</f>
        <v>#N/A</v>
      </c>
      <c r="L734" s="11" t="str">
        <f>IF(ISERROR(VLOOKUP(B734, Paste!$N$3:$N$250, 1, FALSE)), "", VLOOKUP(B734, Paste!$N$3:$O$250, 2, FALSE))</f>
        <v/>
      </c>
      <c r="M734" s="27" t="e">
        <f>VLOOKUP($B734, Paste!$W$3:$Z$10064, IF($H$4="Cap Hit",3, IF($H$4="AAV", 4, 2)), FALSE)</f>
        <v>#N/A</v>
      </c>
      <c r="N734" s="11" t="str">
        <f>IF(ISERROR(VLOOKUP(B734, Paste!$Q$3:$Q$245, 1, FALSE)), "", VLOOKUP(B734, Paste!$Q$3:$R$245, 2, FALSE))</f>
        <v>Y</v>
      </c>
      <c r="O734" s="18" t="str">
        <f>IF(VLOOKUP(B734, 'Points&amp;Potential'!$B$7:$O$1835, 14, FALSE)=0, "", VLOOKUP(B734, 'Points&amp;Potential'!$B$7:$O$1835, 14, FALSE))</f>
        <v/>
      </c>
      <c r="P734" s="7" t="str">
        <f>IF(ISERROR(VLOOKUP(B734, Paste!$T$3:$T$1045, 1, FALSE)), "", VLOOKUP(B734, Paste!$T$3:$U$1045, 2, FALSE))</f>
        <v/>
      </c>
    </row>
    <row r="735" spans="1:16">
      <c r="A735" s="11" t="str">
        <f t="shared" si="22"/>
        <v>UFA</v>
      </c>
      <c r="B735" s="67" t="s">
        <v>446</v>
      </c>
      <c r="C735" s="11" t="str">
        <f>VLOOKUP($B735, Paste!$A$3:$H$933, 6, FALSE)</f>
        <v>LW</v>
      </c>
      <c r="D735" s="11" t="s">
        <v>941</v>
      </c>
      <c r="E735" s="11"/>
      <c r="F735" s="11" t="str">
        <f>VLOOKUP($B735, Paste!$A$3:$H$933, 8, FALSE)</f>
        <v>UFA</v>
      </c>
      <c r="G735" s="71">
        <f>VLOOKUP($B735, Paste!$A$3:$H$933, 2, FALSE)</f>
        <v>61.333333333333336</v>
      </c>
      <c r="H735" s="71">
        <f>VLOOKUP($B735, Paste!$A$3:$H$933, 3, FALSE)</f>
        <v>13.689685115040565</v>
      </c>
      <c r="I735" s="71">
        <f t="shared" si="23"/>
        <v>10.550595634959436</v>
      </c>
      <c r="J735" s="71">
        <f>VLOOKUP($B735, Paste!$A$3:$H$933, 4, FALSE)</f>
        <v>24.24028075</v>
      </c>
      <c r="K735" s="11" t="e">
        <f>VLOOKUP($B735, Paste!$AB$3:$AE$1033, 4, FALSE)</f>
        <v>#N/A</v>
      </c>
      <c r="L735" s="11" t="str">
        <f>IF(ISERROR(VLOOKUP(B735, Paste!$N$3:$N$250, 1, FALSE)), "", VLOOKUP(B735, Paste!$N$3:$O$250, 2, FALSE))</f>
        <v/>
      </c>
      <c r="M735" s="27" t="e">
        <f>VLOOKUP($B735, Paste!$W$3:$Z$10064, IF($H$4="Cap Hit",3, IF($H$4="AAV", 4, 2)), FALSE)</f>
        <v>#N/A</v>
      </c>
      <c r="N735" s="11" t="str">
        <f>IF(ISERROR(VLOOKUP(B735, Paste!$Q$3:$Q$245, 1, FALSE)), "", VLOOKUP(B735, Paste!$Q$3:$R$245, 2, FALSE))</f>
        <v/>
      </c>
      <c r="O735" s="18" t="str">
        <f>IF(VLOOKUP(B735, 'Points&amp;Potential'!$B$7:$O$1835, 14, FALSE)=0, "", VLOOKUP(B735, 'Points&amp;Potential'!$B$7:$O$1835, 14, FALSE))</f>
        <v/>
      </c>
      <c r="P735" s="7" t="str">
        <f>IF(ISERROR(VLOOKUP(B735, Paste!$T$3:$T$1045, 1, FALSE)), "", VLOOKUP(B735, Paste!$T$3:$U$1045, 2, FALSE))</f>
        <v/>
      </c>
    </row>
    <row r="736" spans="1:16">
      <c r="A736" s="11" t="str">
        <f t="shared" si="22"/>
        <v>UFA</v>
      </c>
      <c r="B736" s="67" t="s">
        <v>465</v>
      </c>
      <c r="C736" s="11" t="str">
        <f>VLOOKUP($B736, Paste!$A$3:$H$933, 6, FALSE)</f>
        <v>LW</v>
      </c>
      <c r="D736" s="11" t="s">
        <v>941</v>
      </c>
      <c r="E736" s="11">
        <v>2</v>
      </c>
      <c r="F736" s="11" t="str">
        <f>VLOOKUP($B736, Paste!$A$3:$H$933, 8, FALSE)</f>
        <v>UFA</v>
      </c>
      <c r="G736" s="71">
        <f>VLOOKUP($B736, Paste!$A$3:$H$933, 2, FALSE)</f>
        <v>72.333333333333329</v>
      </c>
      <c r="H736" s="71">
        <f>VLOOKUP($B736, Paste!$A$3:$H$933, 3, FALSE)</f>
        <v>8.9485216586269338</v>
      </c>
      <c r="I736" s="71">
        <f t="shared" si="23"/>
        <v>13.596557716373066</v>
      </c>
      <c r="J736" s="71">
        <f>VLOOKUP($B736, Paste!$A$3:$H$933, 4, FALSE)</f>
        <v>22.545079375</v>
      </c>
      <c r="K736" s="11" t="e">
        <f>VLOOKUP($B736, Paste!$AB$3:$AE$1033, 4, FALSE)</f>
        <v>#N/A</v>
      </c>
      <c r="L736" s="11" t="str">
        <f>IF(ISERROR(VLOOKUP(B736, Paste!$N$3:$N$250, 1, FALSE)), "", VLOOKUP(B736, Paste!$N$3:$O$250, 2, FALSE))</f>
        <v/>
      </c>
      <c r="M736" s="27" t="e">
        <f>VLOOKUP($B736, Paste!$W$3:$Z$10064, IF($H$4="Cap Hit",3, IF($H$4="AAV", 4, 2)), FALSE)</f>
        <v>#N/A</v>
      </c>
      <c r="N736" s="11" t="str">
        <f>IF(ISERROR(VLOOKUP(B736, Paste!$Q$3:$Q$245, 1, FALSE)), "", VLOOKUP(B736, Paste!$Q$3:$R$245, 2, FALSE))</f>
        <v/>
      </c>
      <c r="O736" s="18" t="str">
        <f>IF(VLOOKUP(B736, 'Points&amp;Potential'!$B$7:$O$1835, 14, FALSE)=0, "", VLOOKUP(B736, 'Points&amp;Potential'!$B$7:$O$1835, 14, FALSE))</f>
        <v/>
      </c>
      <c r="P736" s="7" t="str">
        <f>IF(ISERROR(VLOOKUP(B736, Paste!$T$3:$T$1045, 1, FALSE)), "", VLOOKUP(B736, Paste!$T$3:$U$1045, 2, FALSE))</f>
        <v/>
      </c>
    </row>
    <row r="737" spans="1:16">
      <c r="A737" s="11" t="str">
        <f t="shared" si="22"/>
        <v>UFA</v>
      </c>
      <c r="B737" s="67" t="s">
        <v>485</v>
      </c>
      <c r="C737" s="11" t="str">
        <f>VLOOKUP($B737, Paste!$A$3:$H$933, 6, FALSE)</f>
        <v>C</v>
      </c>
      <c r="D737" s="11" t="s">
        <v>941</v>
      </c>
      <c r="E737" s="11"/>
      <c r="F737" s="11" t="str">
        <f>VLOOKUP($B737, Paste!$A$3:$H$933, 8, FALSE)</f>
        <v>UFA</v>
      </c>
      <c r="G737" s="71">
        <f>VLOOKUP($B737, Paste!$A$3:$H$933, 2, FALSE)</f>
        <v>78</v>
      </c>
      <c r="H737" s="71">
        <f>VLOOKUP($B737, Paste!$A$3:$H$933, 3, FALSE)</f>
        <v>11.744231083580676</v>
      </c>
      <c r="I737" s="71">
        <f t="shared" si="23"/>
        <v>8.9400429164193227</v>
      </c>
      <c r="J737" s="71">
        <f>VLOOKUP($B737, Paste!$A$3:$H$933, 4, FALSE)</f>
        <v>20.684273999999998</v>
      </c>
      <c r="K737" s="11" t="e">
        <f>VLOOKUP($B737, Paste!$AB$3:$AE$1033, 4, FALSE)</f>
        <v>#N/A</v>
      </c>
      <c r="L737" s="11" t="str">
        <f>IF(ISERROR(VLOOKUP(B737, Paste!$N$3:$N$250, 1, FALSE)), "", VLOOKUP(B737, Paste!$N$3:$O$250, 2, FALSE))</f>
        <v/>
      </c>
      <c r="M737" s="27" t="e">
        <f>VLOOKUP($B737, Paste!$W$3:$Z$10064, IF($H$4="Cap Hit",3, IF($H$4="AAV", 4, 2)), FALSE)</f>
        <v>#N/A</v>
      </c>
      <c r="N737" s="11" t="str">
        <f>IF(ISERROR(VLOOKUP(B737, Paste!$Q$3:$Q$245, 1, FALSE)), "", VLOOKUP(B737, Paste!$Q$3:$R$245, 2, FALSE))</f>
        <v/>
      </c>
      <c r="O737" s="18" t="str">
        <f>IF(VLOOKUP(B737, 'Points&amp;Potential'!$B$7:$O$1835, 14, FALSE)=0, "", VLOOKUP(B737, 'Points&amp;Potential'!$B$7:$O$1835, 14, FALSE))</f>
        <v/>
      </c>
      <c r="P737" s="7" t="str">
        <f>IF(ISERROR(VLOOKUP(B737, Paste!$T$3:$T$1045, 1, FALSE)), "", VLOOKUP(B737, Paste!$T$3:$U$1045, 2, FALSE))</f>
        <v/>
      </c>
    </row>
    <row r="738" spans="1:16">
      <c r="A738" s="11" t="str">
        <f t="shared" si="22"/>
        <v>UFA</v>
      </c>
      <c r="B738" s="67" t="s">
        <v>522</v>
      </c>
      <c r="C738" s="11" t="str">
        <f>VLOOKUP($B738, Paste!$A$3:$H$933, 6, FALSE)</f>
        <v>C</v>
      </c>
      <c r="D738" s="11" t="s">
        <v>941</v>
      </c>
      <c r="E738" s="11"/>
      <c r="F738" s="11" t="str">
        <f>VLOOKUP($B738, Paste!$A$3:$H$933, 8, FALSE)</f>
        <v>UFA</v>
      </c>
      <c r="G738" s="71">
        <f>VLOOKUP($B738, Paste!$A$3:$H$933, 2, FALSE)</f>
        <v>36.666666666666664</v>
      </c>
      <c r="H738" s="71">
        <f>VLOOKUP($B738, Paste!$A$3:$H$933, 3, FALSE)</f>
        <v>13.145208700764254</v>
      </c>
      <c r="I738" s="71">
        <f t="shared" si="23"/>
        <v>5.5379246325690765</v>
      </c>
      <c r="J738" s="71">
        <f>VLOOKUP($B738, Paste!$A$3:$H$933, 4, FALSE)</f>
        <v>18.68313333333333</v>
      </c>
      <c r="K738" s="11" t="e">
        <f>VLOOKUP($B738, Paste!$AB$3:$AE$1033, 4, FALSE)</f>
        <v>#N/A</v>
      </c>
      <c r="L738" s="11" t="str">
        <f>IF(ISERROR(VLOOKUP(B738, Paste!$N$3:$N$250, 1, FALSE)), "", VLOOKUP(B738, Paste!$N$3:$O$250, 2, FALSE))</f>
        <v/>
      </c>
      <c r="M738" s="27" t="e">
        <f>VLOOKUP($B738, Paste!$W$3:$Z$10064, IF($H$4="Cap Hit",3, IF($H$4="AAV", 4, 2)), FALSE)</f>
        <v>#N/A</v>
      </c>
      <c r="N738" s="11" t="str">
        <f>IF(ISERROR(VLOOKUP(B738, Paste!$Q$3:$Q$245, 1, FALSE)), "", VLOOKUP(B738, Paste!$Q$3:$R$245, 2, FALSE))</f>
        <v/>
      </c>
      <c r="O738" s="18" t="str">
        <f>IF(VLOOKUP(B738, 'Points&amp;Potential'!$B$7:$O$1835, 14, FALSE)=0, "", VLOOKUP(B738, 'Points&amp;Potential'!$B$7:$O$1835, 14, FALSE))</f>
        <v/>
      </c>
      <c r="P738" s="7" t="str">
        <f>IF(ISERROR(VLOOKUP(B738, Paste!$T$3:$T$1045, 1, FALSE)), "", VLOOKUP(B738, Paste!$T$3:$U$1045, 2, FALSE))</f>
        <v/>
      </c>
    </row>
    <row r="739" spans="1:16">
      <c r="A739" s="11" t="str">
        <f t="shared" si="22"/>
        <v>UFA</v>
      </c>
      <c r="B739" s="67" t="s">
        <v>552</v>
      </c>
      <c r="C739" s="11" t="str">
        <f>VLOOKUP($B739, Paste!$A$3:$H$933, 6, FALSE)</f>
        <v>LW</v>
      </c>
      <c r="D739" s="11" t="s">
        <v>941</v>
      </c>
      <c r="E739" s="11"/>
      <c r="F739" s="11" t="str">
        <f>VLOOKUP($B739, Paste!$A$3:$H$933, 8, FALSE)</f>
        <v>UFA</v>
      </c>
      <c r="G739" s="71">
        <f>VLOOKUP($B739, Paste!$A$3:$H$933, 2, FALSE)</f>
        <v>69.666666666666671</v>
      </c>
      <c r="H739" s="71">
        <f>VLOOKUP($B739, Paste!$A$3:$H$933, 3, FALSE)</f>
        <v>12.512436273131259</v>
      </c>
      <c r="I739" s="71">
        <f t="shared" si="23"/>
        <v>4.5258010602020757</v>
      </c>
      <c r="J739" s="71">
        <f>VLOOKUP($B739, Paste!$A$3:$H$933, 4, FALSE)</f>
        <v>17.038237333333335</v>
      </c>
      <c r="K739" s="11" t="e">
        <f>VLOOKUP($B739, Paste!$AB$3:$AE$1033, 4, FALSE)</f>
        <v>#N/A</v>
      </c>
      <c r="L739" s="11" t="str">
        <f>IF(ISERROR(VLOOKUP(B739, Paste!$N$3:$N$250, 1, FALSE)), "", VLOOKUP(B739, Paste!$N$3:$O$250, 2, FALSE))</f>
        <v/>
      </c>
      <c r="M739" s="27" t="e">
        <f>VLOOKUP($B739, Paste!$W$3:$Z$10064, IF($H$4="Cap Hit",3, IF($H$4="AAV", 4, 2)), FALSE)</f>
        <v>#N/A</v>
      </c>
      <c r="N739" s="11" t="str">
        <f>IF(ISERROR(VLOOKUP(B739, Paste!$Q$3:$Q$245, 1, FALSE)), "", VLOOKUP(B739, Paste!$Q$3:$R$245, 2, FALSE))</f>
        <v/>
      </c>
      <c r="O739" s="18" t="str">
        <f>IF(VLOOKUP(B739, 'Points&amp;Potential'!$B$7:$O$1835, 14, FALSE)=0, "", VLOOKUP(B739, 'Points&amp;Potential'!$B$7:$O$1835, 14, FALSE))</f>
        <v/>
      </c>
      <c r="P739" s="7" t="str">
        <f>IF(ISERROR(VLOOKUP(B739, Paste!$T$3:$T$1045, 1, FALSE)), "", VLOOKUP(B739, Paste!$T$3:$U$1045, 2, FALSE))</f>
        <v/>
      </c>
    </row>
    <row r="740" spans="1:16">
      <c r="A740" s="11" t="str">
        <f t="shared" si="22"/>
        <v>UFA</v>
      </c>
      <c r="B740" s="67" t="s">
        <v>568</v>
      </c>
      <c r="C740" s="11" t="str">
        <f>VLOOKUP($B740, Paste!$A$3:$H$933, 6, FALSE)</f>
        <v>C</v>
      </c>
      <c r="D740" s="11" t="s">
        <v>941</v>
      </c>
      <c r="E740" s="11"/>
      <c r="F740" s="11" t="str">
        <f>VLOOKUP($B740, Paste!$A$3:$H$933, 8, FALSE)</f>
        <v>UFA</v>
      </c>
      <c r="G740" s="71">
        <f>VLOOKUP($B740, Paste!$A$3:$H$933, 2, FALSE)</f>
        <v>59</v>
      </c>
      <c r="H740" s="71">
        <f>VLOOKUP($B740, Paste!$A$3:$H$933, 3, FALSE)</f>
        <v>9.866492690187723</v>
      </c>
      <c r="I740" s="71">
        <f t="shared" si="23"/>
        <v>6.2359184209233902</v>
      </c>
      <c r="J740" s="71">
        <f>VLOOKUP($B740, Paste!$A$3:$H$933, 4, FALSE)</f>
        <v>16.102411111111113</v>
      </c>
      <c r="K740" s="11" t="e">
        <f>VLOOKUP($B740, Paste!$AB$3:$AE$1033, 4, FALSE)</f>
        <v>#N/A</v>
      </c>
      <c r="L740" s="11" t="str">
        <f>IF(ISERROR(VLOOKUP(B740, Paste!$N$3:$N$250, 1, FALSE)), "", VLOOKUP(B740, Paste!$N$3:$O$250, 2, FALSE))</f>
        <v/>
      </c>
      <c r="M740" s="27" t="e">
        <f>VLOOKUP($B740, Paste!$W$3:$Z$10064, IF($H$4="Cap Hit",3, IF($H$4="AAV", 4, 2)), FALSE)</f>
        <v>#N/A</v>
      </c>
      <c r="N740" s="11" t="str">
        <f>IF(ISERROR(VLOOKUP(B740, Paste!$Q$3:$Q$245, 1, FALSE)), "", VLOOKUP(B740, Paste!$Q$3:$R$245, 2, FALSE))</f>
        <v>Y</v>
      </c>
      <c r="O740" s="18" t="str">
        <f>IF(VLOOKUP(B740, 'Points&amp;Potential'!$B$7:$O$1835, 14, FALSE)=0, "", VLOOKUP(B740, 'Points&amp;Potential'!$B$7:$O$1835, 14, FALSE))</f>
        <v/>
      </c>
      <c r="P740" s="7" t="str">
        <f>IF(ISERROR(VLOOKUP(B740, Paste!$T$3:$T$1045, 1, FALSE)), "", VLOOKUP(B740, Paste!$T$3:$U$1045, 2, FALSE))</f>
        <v/>
      </c>
    </row>
    <row r="741" spans="1:16">
      <c r="A741" s="11" t="str">
        <f t="shared" si="22"/>
        <v>UFA</v>
      </c>
      <c r="B741" s="67" t="s">
        <v>590</v>
      </c>
      <c r="C741" s="11" t="str">
        <f>VLOOKUP($B741, Paste!$A$3:$H$933, 6, FALSE)</f>
        <v>LW</v>
      </c>
      <c r="D741" s="11" t="s">
        <v>941</v>
      </c>
      <c r="E741" s="11"/>
      <c r="F741" s="11" t="str">
        <f>VLOOKUP($B741, Paste!$A$3:$H$933, 8, FALSE)</f>
        <v>UFA</v>
      </c>
      <c r="G741" s="71">
        <f>VLOOKUP($B741, Paste!$A$3:$H$933, 2, FALSE)</f>
        <v>64.666666666666657</v>
      </c>
      <c r="H741" s="71">
        <f>VLOOKUP($B741, Paste!$A$3:$H$933, 3, FALSE)</f>
        <v>7.797410622359747</v>
      </c>
      <c r="I741" s="71">
        <f t="shared" si="23"/>
        <v>7.4681199818069182</v>
      </c>
      <c r="J741" s="71">
        <f>VLOOKUP($B741, Paste!$A$3:$H$933, 4, FALSE)</f>
        <v>15.265530604166665</v>
      </c>
      <c r="K741" s="11" t="e">
        <f>VLOOKUP($B741, Paste!$AB$3:$AE$1033, 4, FALSE)</f>
        <v>#N/A</v>
      </c>
      <c r="L741" s="11" t="str">
        <f>IF(ISERROR(VLOOKUP(B741, Paste!$N$3:$N$250, 1, FALSE)), "", VLOOKUP(B741, Paste!$N$3:$O$250, 2, FALSE))</f>
        <v/>
      </c>
      <c r="M741" s="27" t="e">
        <f>VLOOKUP($B741, Paste!$W$3:$Z$10064, IF($H$4="Cap Hit",3, IF($H$4="AAV", 4, 2)), FALSE)</f>
        <v>#N/A</v>
      </c>
      <c r="N741" s="11" t="str">
        <f>IF(ISERROR(VLOOKUP(B741, Paste!$Q$3:$Q$245, 1, FALSE)), "", VLOOKUP(B741, Paste!$Q$3:$R$245, 2, FALSE))</f>
        <v>Y</v>
      </c>
      <c r="O741" s="18" t="str">
        <f>IF(VLOOKUP(B741, 'Points&amp;Potential'!$B$7:$O$1835, 14, FALSE)=0, "", VLOOKUP(B741, 'Points&amp;Potential'!$B$7:$O$1835, 14, FALSE))</f>
        <v/>
      </c>
      <c r="P741" s="7" t="str">
        <f>IF(ISERROR(VLOOKUP(B741, Paste!$T$3:$T$1045, 1, FALSE)), "", VLOOKUP(B741, Paste!$T$3:$U$1045, 2, FALSE))</f>
        <v/>
      </c>
    </row>
    <row r="742" spans="1:16">
      <c r="A742" s="11" t="str">
        <f t="shared" si="22"/>
        <v>UFA</v>
      </c>
      <c r="B742" s="67" t="s">
        <v>599</v>
      </c>
      <c r="C742" s="11" t="str">
        <f>VLOOKUP($B742, Paste!$A$3:$H$933, 6, FALSE)</f>
        <v>LD</v>
      </c>
      <c r="D742" s="11" t="s">
        <v>941</v>
      </c>
      <c r="E742" s="11"/>
      <c r="F742" s="11" t="str">
        <f>VLOOKUP($B742, Paste!$A$3:$H$933, 8, FALSE)</f>
        <v>UFA</v>
      </c>
      <c r="G742" s="71">
        <f>VLOOKUP($B742, Paste!$A$3:$H$933, 2, FALSE)</f>
        <v>73.333333333333329</v>
      </c>
      <c r="H742" s="71">
        <f>VLOOKUP($B742, Paste!$A$3:$H$933, 3, FALSE)</f>
        <v>1.1223692177815561</v>
      </c>
      <c r="I742" s="71">
        <f t="shared" si="23"/>
        <v>13.679918282218441</v>
      </c>
      <c r="J742" s="71">
        <f>VLOOKUP($B742, Paste!$A$3:$H$933, 4, FALSE)</f>
        <v>14.802287499999997</v>
      </c>
      <c r="K742" s="11" t="e">
        <f>VLOOKUP($B742, Paste!$AB$3:$AE$1033, 4, FALSE)</f>
        <v>#N/A</v>
      </c>
      <c r="L742" s="11" t="str">
        <f>IF(ISERROR(VLOOKUP(B742, Paste!$N$3:$N$250, 1, FALSE)), "", VLOOKUP(B742, Paste!$N$3:$O$250, 2, FALSE))</f>
        <v/>
      </c>
      <c r="M742" s="27" t="e">
        <f>VLOOKUP($B742, Paste!$W$3:$Z$10064, IF($H$4="Cap Hit",3, IF($H$4="AAV", 4, 2)), FALSE)</f>
        <v>#N/A</v>
      </c>
      <c r="N742" s="11" t="str">
        <f>IF(ISERROR(VLOOKUP(B742, Paste!$Q$3:$Q$245, 1, FALSE)), "", VLOOKUP(B742, Paste!$Q$3:$R$245, 2, FALSE))</f>
        <v/>
      </c>
      <c r="O742" s="18" t="str">
        <f>IF(VLOOKUP(B742, 'Points&amp;Potential'!$B$7:$O$1835, 14, FALSE)=0, "", VLOOKUP(B742, 'Points&amp;Potential'!$B$7:$O$1835, 14, FALSE))</f>
        <v/>
      </c>
      <c r="P742" s="7" t="str">
        <f>IF(ISERROR(VLOOKUP(B742, Paste!$T$3:$T$1045, 1, FALSE)), "", VLOOKUP(B742, Paste!$T$3:$U$1045, 2, FALSE))</f>
        <v/>
      </c>
    </row>
    <row r="743" spans="1:16">
      <c r="A743" s="11" t="str">
        <f t="shared" si="22"/>
        <v>UFA</v>
      </c>
      <c r="B743" s="10" t="s">
        <v>625</v>
      </c>
      <c r="C743" s="11" t="str">
        <f>VLOOKUP($B743, Paste!$A$3:$H$933, 6, FALSE)</f>
        <v>LD</v>
      </c>
      <c r="D743" s="11" t="s">
        <v>941</v>
      </c>
      <c r="E743" s="11"/>
      <c r="F743" s="11" t="str">
        <f>VLOOKUP($B743, Paste!$A$3:$H$933, 8, FALSE)</f>
        <v>UFA</v>
      </c>
      <c r="G743" s="71">
        <f>VLOOKUP($B743, Paste!$A$3:$H$933, 2, FALSE)</f>
        <v>56.666666666666664</v>
      </c>
      <c r="H743" s="71">
        <f>VLOOKUP($B743, Paste!$A$3:$H$933, 3, FALSE)</f>
        <v>3.043987080111334</v>
      </c>
      <c r="I743" s="71">
        <f t="shared" si="23"/>
        <v>10.291655694888664</v>
      </c>
      <c r="J743" s="71">
        <f>VLOOKUP($B743, Paste!$A$3:$H$933, 4, FALSE)</f>
        <v>13.335642774999998</v>
      </c>
      <c r="K743" s="11" t="e">
        <f>VLOOKUP($B743, Paste!$AB$3:$AE$1033, 4, FALSE)</f>
        <v>#N/A</v>
      </c>
      <c r="L743" s="11" t="str">
        <f>IF(ISERROR(VLOOKUP(B743, Paste!$N$3:$N$250, 1, FALSE)), "", VLOOKUP(B743, Paste!$N$3:$O$250, 2, FALSE))</f>
        <v/>
      </c>
      <c r="M743" s="27" t="e">
        <f>VLOOKUP($B743, Paste!$W$3:$Z$10064, IF($H$4="Cap Hit",3, IF($H$4="AAV", 4, 2)), FALSE)</f>
        <v>#N/A</v>
      </c>
      <c r="N743" s="11" t="str">
        <f>IF(ISERROR(VLOOKUP(B743, Paste!$Q$3:$Q$245, 1, FALSE)), "", VLOOKUP(B743, Paste!$Q$3:$R$245, 2, FALSE))</f>
        <v>Y</v>
      </c>
      <c r="O743" s="18" t="str">
        <f>IF(VLOOKUP(B743, 'Points&amp;Potential'!$B$7:$O$1835, 14, FALSE)=0, "", VLOOKUP(B743, 'Points&amp;Potential'!$B$7:$O$1835, 14, FALSE))</f>
        <v/>
      </c>
      <c r="P743" s="7" t="str">
        <f>IF(ISERROR(VLOOKUP(B743, Paste!$T$3:$T$1045, 1, FALSE)), "", VLOOKUP(B743, Paste!$T$3:$U$1045, 2, FALSE))</f>
        <v/>
      </c>
    </row>
    <row r="744" spans="1:16">
      <c r="A744" s="11" t="str">
        <f t="shared" si="22"/>
        <v>UFA</v>
      </c>
      <c r="B744" s="67" t="s">
        <v>649</v>
      </c>
      <c r="C744" s="11" t="str">
        <f>VLOOKUP($B744, Paste!$A$3:$H$933, 6, FALSE)</f>
        <v>RD</v>
      </c>
      <c r="D744" s="11" t="s">
        <v>941</v>
      </c>
      <c r="E744" s="11"/>
      <c r="F744" s="11" t="str">
        <f>VLOOKUP($B744, Paste!$A$3:$H$933, 8, FALSE)</f>
        <v>UFA</v>
      </c>
      <c r="G744" s="71">
        <f>VLOOKUP($B744, Paste!$A$3:$H$933, 2, FALSE)</f>
        <v>46.333333333333336</v>
      </c>
      <c r="H744" s="71">
        <f>VLOOKUP($B744, Paste!$A$3:$H$933, 3, FALSE)</f>
        <v>4.7663737646396154</v>
      </c>
      <c r="I744" s="71">
        <f t="shared" si="23"/>
        <v>7.5349544159159425</v>
      </c>
      <c r="J744" s="71">
        <f>VLOOKUP($B744, Paste!$A$3:$H$933, 4, FALSE)</f>
        <v>12.301328180555558</v>
      </c>
      <c r="K744" s="11" t="e">
        <f>VLOOKUP($B744, Paste!$AB$3:$AE$1033, 4, FALSE)</f>
        <v>#N/A</v>
      </c>
      <c r="L744" s="11" t="str">
        <f>IF(ISERROR(VLOOKUP(B744, Paste!$N$3:$N$250, 1, FALSE)), "", VLOOKUP(B744, Paste!$N$3:$O$250, 2, FALSE))</f>
        <v/>
      </c>
      <c r="M744" s="27" t="e">
        <f>VLOOKUP($B744, Paste!$W$3:$Z$10064, IF($H$4="Cap Hit",3, IF($H$4="AAV", 4, 2)), FALSE)</f>
        <v>#N/A</v>
      </c>
      <c r="N744" s="11" t="str">
        <f>IF(ISERROR(VLOOKUP(B744, Paste!$Q$3:$Q$245, 1, FALSE)), "", VLOOKUP(B744, Paste!$Q$3:$R$245, 2, FALSE))</f>
        <v>Y</v>
      </c>
      <c r="O744" s="18" t="str">
        <f>IF(VLOOKUP(B744, 'Points&amp;Potential'!$B$7:$O$1835, 14, FALSE)=0, "", VLOOKUP(B744, 'Points&amp;Potential'!$B$7:$O$1835, 14, FALSE))</f>
        <v/>
      </c>
      <c r="P744" s="7" t="str">
        <f>IF(ISERROR(VLOOKUP(B744, Paste!$T$3:$T$1045, 1, FALSE)), "", VLOOKUP(B744, Paste!$T$3:$U$1045, 2, FALSE))</f>
        <v/>
      </c>
    </row>
    <row r="745" spans="1:16">
      <c r="A745" s="11" t="str">
        <f t="shared" si="22"/>
        <v>UFA</v>
      </c>
      <c r="B745" s="67" t="s">
        <v>657</v>
      </c>
      <c r="C745" s="11" t="str">
        <f>VLOOKUP($B745, Paste!$A$3:$H$933, 6, FALSE)</f>
        <v>LW</v>
      </c>
      <c r="D745" s="11" t="s">
        <v>941</v>
      </c>
      <c r="E745" s="11"/>
      <c r="F745" s="11" t="str">
        <f>VLOOKUP($B745, Paste!$A$3:$H$933, 8, FALSE)</f>
        <v>UFA</v>
      </c>
      <c r="G745" s="71">
        <f>VLOOKUP($B745, Paste!$A$3:$H$933, 2, FALSE)</f>
        <v>46.333333333333336</v>
      </c>
      <c r="H745" s="71">
        <f>VLOOKUP($B745, Paste!$A$3:$H$933, 3, FALSE)</f>
        <v>8.3727313083640151</v>
      </c>
      <c r="I745" s="71">
        <f t="shared" si="23"/>
        <v>3.5161993166359871</v>
      </c>
      <c r="J745" s="71">
        <f>VLOOKUP($B745, Paste!$A$3:$H$933, 4, FALSE)</f>
        <v>11.888930625000002</v>
      </c>
      <c r="K745" s="11" t="e">
        <f>VLOOKUP($B745, Paste!$AB$3:$AE$1033, 4, FALSE)</f>
        <v>#N/A</v>
      </c>
      <c r="L745" s="11" t="str">
        <f>IF(ISERROR(VLOOKUP(B745, Paste!$N$3:$N$250, 1, FALSE)), "", VLOOKUP(B745, Paste!$N$3:$O$250, 2, FALSE))</f>
        <v/>
      </c>
      <c r="M745" s="27" t="e">
        <f>VLOOKUP($B745, Paste!$W$3:$Z$10064, IF($H$4="Cap Hit",3, IF($H$4="AAV", 4, 2)), FALSE)</f>
        <v>#N/A</v>
      </c>
      <c r="N745" s="11" t="str">
        <f>IF(ISERROR(VLOOKUP(B745, Paste!$Q$3:$Q$245, 1, FALSE)), "", VLOOKUP(B745, Paste!$Q$3:$R$245, 2, FALSE))</f>
        <v>Y</v>
      </c>
      <c r="O745" s="18" t="str">
        <f>IF(VLOOKUP(B745, 'Points&amp;Potential'!$B$7:$O$1835, 14, FALSE)=0, "", VLOOKUP(B745, 'Points&amp;Potential'!$B$7:$O$1835, 14, FALSE))</f>
        <v/>
      </c>
      <c r="P745" s="7" t="str">
        <f>IF(ISERROR(VLOOKUP(B745, Paste!$T$3:$T$1045, 1, FALSE)), "", VLOOKUP(B745, Paste!$T$3:$U$1045, 2, FALSE))</f>
        <v/>
      </c>
    </row>
    <row r="746" spans="1:16">
      <c r="A746" s="11" t="str">
        <f t="shared" si="22"/>
        <v>UFA</v>
      </c>
      <c r="B746" s="67" t="s">
        <v>661</v>
      </c>
      <c r="C746" s="11" t="str">
        <f>VLOOKUP($B746, Paste!$A$3:$H$933, 6, FALSE)</f>
        <v>RD</v>
      </c>
      <c r="D746" s="11" t="s">
        <v>941</v>
      </c>
      <c r="E746" s="11"/>
      <c r="F746" s="11" t="str">
        <f>VLOOKUP($B746, Paste!$A$3:$H$933, 8, FALSE)</f>
        <v>UFA</v>
      </c>
      <c r="G746" s="71">
        <f>VLOOKUP($B746, Paste!$A$3:$H$933, 2, FALSE)</f>
        <v>29</v>
      </c>
      <c r="H746" s="71">
        <f>VLOOKUP($B746, Paste!$A$3:$H$933, 3, FALSE)</f>
        <v>2.5081373721030622</v>
      </c>
      <c r="I746" s="71">
        <f t="shared" si="23"/>
        <v>9.0728997091469363</v>
      </c>
      <c r="J746" s="71">
        <f>VLOOKUP($B746, Paste!$A$3:$H$933, 4, FALSE)</f>
        <v>11.581037081249999</v>
      </c>
      <c r="K746" s="11" t="e">
        <f>VLOOKUP($B746, Paste!$AB$3:$AE$1033, 4, FALSE)</f>
        <v>#N/A</v>
      </c>
      <c r="L746" s="11" t="str">
        <f>IF(ISERROR(VLOOKUP(B746, Paste!$N$3:$N$250, 1, FALSE)), "", VLOOKUP(B746, Paste!$N$3:$O$250, 2, FALSE))</f>
        <v/>
      </c>
      <c r="M746" s="27" t="e">
        <f>VLOOKUP($B746, Paste!$W$3:$Z$10064, IF($H$4="Cap Hit",3, IF($H$4="AAV", 4, 2)), FALSE)</f>
        <v>#N/A</v>
      </c>
      <c r="N746" s="11" t="str">
        <f>IF(ISERROR(VLOOKUP(B746, Paste!$Q$3:$Q$245, 1, FALSE)), "", VLOOKUP(B746, Paste!$Q$3:$R$245, 2, FALSE))</f>
        <v>Y</v>
      </c>
      <c r="O746" s="18" t="str">
        <f>IF(VLOOKUP(B746, 'Points&amp;Potential'!$B$7:$O$1835, 14, FALSE)=0, "", VLOOKUP(B746, 'Points&amp;Potential'!$B$7:$O$1835, 14, FALSE))</f>
        <v/>
      </c>
      <c r="P746" s="7" t="str">
        <f>IF(ISERROR(VLOOKUP(B746, Paste!$T$3:$T$1045, 1, FALSE)), "", VLOOKUP(B746, Paste!$T$3:$U$1045, 2, FALSE))</f>
        <v/>
      </c>
    </row>
    <row r="747" spans="1:16">
      <c r="A747" s="11" t="str">
        <f t="shared" si="22"/>
        <v>UFA</v>
      </c>
      <c r="B747" s="67" t="s">
        <v>672</v>
      </c>
      <c r="C747" s="11" t="str">
        <f>VLOOKUP($B747, Paste!$A$3:$H$933, 6, FALSE)</f>
        <v>C</v>
      </c>
      <c r="D747" s="11" t="s">
        <v>941</v>
      </c>
      <c r="E747" s="11"/>
      <c r="F747" s="11" t="str">
        <f>VLOOKUP($B747, Paste!$A$3:$H$933, 8, FALSE)</f>
        <v>UFA</v>
      </c>
      <c r="G747" s="71">
        <f>VLOOKUP($B747, Paste!$A$3:$H$933, 2, FALSE)</f>
        <v>73.333333333333329</v>
      </c>
      <c r="H747" s="71">
        <f>VLOOKUP($B747, Paste!$A$3:$H$933, 3, FALSE)</f>
        <v>7.8901554588382536</v>
      </c>
      <c r="I747" s="71">
        <f t="shared" si="23"/>
        <v>3.1710727819024855</v>
      </c>
      <c r="J747" s="71">
        <f>VLOOKUP($B747, Paste!$A$3:$H$933, 4, FALSE)</f>
        <v>11.061228240740739</v>
      </c>
      <c r="K747" s="11" t="e">
        <f>VLOOKUP($B747, Paste!$AB$3:$AE$1033, 4, FALSE)</f>
        <v>#N/A</v>
      </c>
      <c r="L747" s="11" t="str">
        <f>IF(ISERROR(VLOOKUP(B747, Paste!$N$3:$N$250, 1, FALSE)), "", VLOOKUP(B747, Paste!$N$3:$O$250, 2, FALSE))</f>
        <v/>
      </c>
      <c r="M747" s="27" t="e">
        <f>VLOOKUP($B747, Paste!$W$3:$Z$10064, IF($H$4="Cap Hit",3, IF($H$4="AAV", 4, 2)), FALSE)</f>
        <v>#N/A</v>
      </c>
      <c r="N747" s="11" t="str">
        <f>IF(ISERROR(VLOOKUP(B747, Paste!$Q$3:$Q$245, 1, FALSE)), "", VLOOKUP(B747, Paste!$Q$3:$R$245, 2, FALSE))</f>
        <v/>
      </c>
      <c r="O747" s="18" t="str">
        <f>IF(VLOOKUP(B747, 'Points&amp;Potential'!$B$7:$O$1835, 14, FALSE)=0, "", VLOOKUP(B747, 'Points&amp;Potential'!$B$7:$O$1835, 14, FALSE))</f>
        <v/>
      </c>
      <c r="P747" s="7" t="str">
        <f>IF(ISERROR(VLOOKUP(B747, Paste!$T$3:$T$1045, 1, FALSE)), "", VLOOKUP(B747, Paste!$T$3:$U$1045, 2, FALSE))</f>
        <v/>
      </c>
    </row>
    <row r="748" spans="1:16">
      <c r="A748" s="11" t="str">
        <f t="shared" si="22"/>
        <v>UFA</v>
      </c>
      <c r="B748" s="67" t="s">
        <v>677</v>
      </c>
      <c r="C748" s="11" t="str">
        <f>VLOOKUP($B748, Paste!$A$3:$H$933, 6, FALSE)</f>
        <v>RW</v>
      </c>
      <c r="D748" s="11" t="s">
        <v>941</v>
      </c>
      <c r="E748" s="11"/>
      <c r="F748" s="11" t="str">
        <f>VLOOKUP($B748, Paste!$A$3:$H$933, 8, FALSE)</f>
        <v>UFA</v>
      </c>
      <c r="G748" s="71">
        <f>VLOOKUP($B748, Paste!$A$3:$H$933, 2, FALSE)</f>
        <v>52.333333333333336</v>
      </c>
      <c r="H748" s="71">
        <f>VLOOKUP($B748, Paste!$A$3:$H$933, 3, FALSE)</f>
        <v>5.1939620371074682</v>
      </c>
      <c r="I748" s="71">
        <f t="shared" si="23"/>
        <v>5.5684361168277157</v>
      </c>
      <c r="J748" s="71">
        <f>VLOOKUP($B748, Paste!$A$3:$H$933, 4, FALSE)</f>
        <v>10.762398153935184</v>
      </c>
      <c r="K748" s="11" t="e">
        <f>VLOOKUP($B748, Paste!$AB$3:$AE$1033, 4, FALSE)</f>
        <v>#N/A</v>
      </c>
      <c r="L748" s="11" t="str">
        <f>IF(ISERROR(VLOOKUP(B748, Paste!$N$3:$N$250, 1, FALSE)), "", VLOOKUP(B748, Paste!$N$3:$O$250, 2, FALSE))</f>
        <v/>
      </c>
      <c r="M748" s="27" t="e">
        <f>VLOOKUP($B748, Paste!$W$3:$Z$10064, IF($H$4="Cap Hit",3, IF($H$4="AAV", 4, 2)), FALSE)</f>
        <v>#N/A</v>
      </c>
      <c r="N748" s="11" t="str">
        <f>IF(ISERROR(VLOOKUP(B748, Paste!$Q$3:$Q$245, 1, FALSE)), "", VLOOKUP(B748, Paste!$Q$3:$R$245, 2, FALSE))</f>
        <v/>
      </c>
      <c r="O748" s="18" t="str">
        <f>IF(VLOOKUP(B748, 'Points&amp;Potential'!$B$7:$O$1835, 14, FALSE)=0, "", VLOOKUP(B748, 'Points&amp;Potential'!$B$7:$O$1835, 14, FALSE))</f>
        <v/>
      </c>
      <c r="P748" s="7" t="str">
        <f>IF(ISERROR(VLOOKUP(B748, Paste!$T$3:$T$1045, 1, FALSE)), "", VLOOKUP(B748, Paste!$T$3:$U$1045, 2, FALSE))</f>
        <v/>
      </c>
    </row>
    <row r="749" spans="1:16">
      <c r="A749" s="11" t="str">
        <f t="shared" si="22"/>
        <v>UFA</v>
      </c>
      <c r="B749" s="10" t="s">
        <v>682</v>
      </c>
      <c r="C749" s="11" t="str">
        <f>VLOOKUP($B749, Paste!$A$3:$H$933, 6, FALSE)</f>
        <v>LW</v>
      </c>
      <c r="D749" s="11" t="s">
        <v>941</v>
      </c>
      <c r="E749" s="11"/>
      <c r="F749" s="11" t="str">
        <f>VLOOKUP($B749, Paste!$A$3:$H$933, 8, FALSE)</f>
        <v>UFA</v>
      </c>
      <c r="G749" s="71">
        <f>VLOOKUP($B749, Paste!$A$3:$H$933, 2, FALSE)</f>
        <v>53.666666666666664</v>
      </c>
      <c r="H749" s="71">
        <f>VLOOKUP($B749, Paste!$A$3:$H$933, 3, FALSE)</f>
        <v>8.1412921796600006</v>
      </c>
      <c r="I749" s="71">
        <f t="shared" si="23"/>
        <v>2.4500928203400019</v>
      </c>
      <c r="J749" s="71">
        <f>VLOOKUP($B749, Paste!$A$3:$H$933, 4, FALSE)</f>
        <v>10.591385000000002</v>
      </c>
      <c r="K749" s="11" t="e">
        <f>VLOOKUP($B749, Paste!$AB$3:$AE$1033, 4, FALSE)</f>
        <v>#N/A</v>
      </c>
      <c r="L749" s="11" t="str">
        <f>IF(ISERROR(VLOOKUP(B749, Paste!$N$3:$N$250, 1, FALSE)), "", VLOOKUP(B749, Paste!$N$3:$O$250, 2, FALSE))</f>
        <v/>
      </c>
      <c r="M749" s="27" t="e">
        <f>VLOOKUP($B749, Paste!$W$3:$Z$10064, IF($H$4="Cap Hit",3, IF($H$4="AAV", 4, 2)), FALSE)</f>
        <v>#N/A</v>
      </c>
      <c r="N749" s="11" t="str">
        <f>IF(ISERROR(VLOOKUP(B749, Paste!$Q$3:$Q$245, 1, FALSE)), "", VLOOKUP(B749, Paste!$Q$3:$R$245, 2, FALSE))</f>
        <v/>
      </c>
      <c r="O749" s="18" t="str">
        <f>IF(VLOOKUP(B749, 'Points&amp;Potential'!$B$7:$O$1835, 14, FALSE)=0, "", VLOOKUP(B749, 'Points&amp;Potential'!$B$7:$O$1835, 14, FALSE))</f>
        <v/>
      </c>
      <c r="P749" s="7" t="str">
        <f>IF(ISERROR(VLOOKUP(B749, Paste!$T$3:$T$1045, 1, FALSE)), "", VLOOKUP(B749, Paste!$T$3:$U$1045, 2, FALSE))</f>
        <v/>
      </c>
    </row>
    <row r="750" spans="1:16">
      <c r="A750" s="11" t="str">
        <f t="shared" si="22"/>
        <v>UFA</v>
      </c>
      <c r="B750" s="67" t="s">
        <v>695</v>
      </c>
      <c r="C750" s="11" t="str">
        <f>VLOOKUP($B750, Paste!$A$3:$H$933, 6, FALSE)</f>
        <v>RW</v>
      </c>
      <c r="D750" s="11" t="s">
        <v>941</v>
      </c>
      <c r="E750" s="11"/>
      <c r="F750" s="11" t="str">
        <f>VLOOKUP($B750, Paste!$A$3:$H$933, 8, FALSE)</f>
        <v>UFA</v>
      </c>
      <c r="G750" s="71">
        <f>VLOOKUP($B750, Paste!$A$3:$H$933, 2, FALSE)</f>
        <v>24.333333333333332</v>
      </c>
      <c r="H750" s="71">
        <f>VLOOKUP($B750, Paste!$A$3:$H$933, 3, FALSE)</f>
        <v>3.1493345412972666</v>
      </c>
      <c r="I750" s="71">
        <f t="shared" si="23"/>
        <v>6.870760366110142</v>
      </c>
      <c r="J750" s="71">
        <f>VLOOKUP($B750, Paste!$A$3:$H$933, 4, FALSE)</f>
        <v>10.020094907407408</v>
      </c>
      <c r="K750" s="11" t="e">
        <f>VLOOKUP($B750, Paste!$AB$3:$AE$1033, 4, FALSE)</f>
        <v>#N/A</v>
      </c>
      <c r="L750" s="11" t="str">
        <f>IF(ISERROR(VLOOKUP(B750, Paste!$N$3:$N$250, 1, FALSE)), "", VLOOKUP(B750, Paste!$N$3:$O$250, 2, FALSE))</f>
        <v/>
      </c>
      <c r="M750" s="27" t="e">
        <f>VLOOKUP($B750, Paste!$W$3:$Z$10064, IF($H$4="Cap Hit",3, IF($H$4="AAV", 4, 2)), FALSE)</f>
        <v>#N/A</v>
      </c>
      <c r="N750" s="11" t="str">
        <f>IF(ISERROR(VLOOKUP(B750, Paste!$Q$3:$Q$245, 1, FALSE)), "", VLOOKUP(B750, Paste!$Q$3:$R$245, 2, FALSE))</f>
        <v/>
      </c>
      <c r="O750" s="18" t="str">
        <f>IF(VLOOKUP(B750, 'Points&amp;Potential'!$B$7:$O$1835, 14, FALSE)=0, "", VLOOKUP(B750, 'Points&amp;Potential'!$B$7:$O$1835, 14, FALSE))</f>
        <v/>
      </c>
      <c r="P750" s="7" t="str">
        <f>IF(ISERROR(VLOOKUP(B750, Paste!$T$3:$T$1045, 1, FALSE)), "", VLOOKUP(B750, Paste!$T$3:$U$1045, 2, FALSE))</f>
        <v/>
      </c>
    </row>
    <row r="751" spans="1:16">
      <c r="A751" s="11" t="str">
        <f t="shared" si="22"/>
        <v>UFA</v>
      </c>
      <c r="B751" s="67" t="s">
        <v>696</v>
      </c>
      <c r="C751" s="11" t="str">
        <f>VLOOKUP($B751, Paste!$A$3:$H$933, 6, FALSE)</f>
        <v>RW</v>
      </c>
      <c r="D751" s="11" t="s">
        <v>941</v>
      </c>
      <c r="E751" s="11">
        <v>2</v>
      </c>
      <c r="F751" s="11" t="str">
        <f>VLOOKUP($B751, Paste!$A$3:$H$933, 8, FALSE)</f>
        <v>UFA</v>
      </c>
      <c r="G751" s="71">
        <f>VLOOKUP($B751, Paste!$A$3:$H$933, 2, FALSE)</f>
        <v>27</v>
      </c>
      <c r="H751" s="71">
        <f>VLOOKUP($B751, Paste!$A$3:$H$933, 3, FALSE)</f>
        <v>4.9435671001272352</v>
      </c>
      <c r="I751" s="71">
        <f t="shared" si="23"/>
        <v>5.0464666498727633</v>
      </c>
      <c r="J751" s="71">
        <f>VLOOKUP($B751, Paste!$A$3:$H$933, 4, FALSE)</f>
        <v>9.9900337499999985</v>
      </c>
      <c r="K751" s="11" t="e">
        <f>VLOOKUP($B751, Paste!$AB$3:$AE$1033, 4, FALSE)</f>
        <v>#N/A</v>
      </c>
      <c r="L751" s="11" t="str">
        <f>IF(ISERROR(VLOOKUP(B751, Paste!$N$3:$N$250, 1, FALSE)), "", VLOOKUP(B751, Paste!$N$3:$O$250, 2, FALSE))</f>
        <v/>
      </c>
      <c r="M751" s="27" t="e">
        <f>VLOOKUP($B751, Paste!$W$3:$Z$10064, IF($H$4="Cap Hit",3, IF($H$4="AAV", 4, 2)), FALSE)</f>
        <v>#N/A</v>
      </c>
      <c r="N751" s="11" t="str">
        <f>IF(ISERROR(VLOOKUP(B751, Paste!$Q$3:$Q$245, 1, FALSE)), "", VLOOKUP(B751, Paste!$Q$3:$R$245, 2, FALSE))</f>
        <v>Y</v>
      </c>
      <c r="O751" s="18" t="str">
        <f>IF(VLOOKUP(B751, 'Points&amp;Potential'!$B$7:$O$1835, 14, FALSE)=0, "", VLOOKUP(B751, 'Points&amp;Potential'!$B$7:$O$1835, 14, FALSE))</f>
        <v/>
      </c>
      <c r="P751" s="7" t="str">
        <f>IF(ISERROR(VLOOKUP(B751, Paste!$T$3:$T$1045, 1, FALSE)), "", VLOOKUP(B751, Paste!$T$3:$U$1045, 2, FALSE))</f>
        <v/>
      </c>
    </row>
    <row r="752" spans="1:16">
      <c r="A752" s="11" t="str">
        <f t="shared" si="22"/>
        <v>UFA</v>
      </c>
      <c r="B752" s="67" t="s">
        <v>703</v>
      </c>
      <c r="C752" s="11" t="str">
        <f>VLOOKUP($B752, Paste!$A$3:$H$933, 6, FALSE)</f>
        <v>RD</v>
      </c>
      <c r="D752" s="11" t="s">
        <v>941</v>
      </c>
      <c r="E752" s="11"/>
      <c r="F752" s="11" t="str">
        <f>VLOOKUP($B752, Paste!$A$3:$H$933, 8, FALSE)</f>
        <v>UFA</v>
      </c>
      <c r="G752" s="71">
        <f>VLOOKUP($B752, Paste!$A$3:$H$933, 2, FALSE)</f>
        <v>52</v>
      </c>
      <c r="H752" s="71">
        <f>VLOOKUP($B752, Paste!$A$3:$H$933, 3, FALSE)</f>
        <v>2.8991916183886315</v>
      </c>
      <c r="I752" s="71">
        <f t="shared" si="23"/>
        <v>6.688582385500256</v>
      </c>
      <c r="J752" s="71">
        <f>VLOOKUP($B752, Paste!$A$3:$H$933, 4, FALSE)</f>
        <v>9.587774003888887</v>
      </c>
      <c r="K752" s="11" t="e">
        <f>VLOOKUP($B752, Paste!$AB$3:$AE$1033, 4, FALSE)</f>
        <v>#N/A</v>
      </c>
      <c r="L752" s="11" t="str">
        <f>IF(ISERROR(VLOOKUP(B752, Paste!$N$3:$N$250, 1, FALSE)), "", VLOOKUP(B752, Paste!$N$3:$O$250, 2, FALSE))</f>
        <v/>
      </c>
      <c r="M752" s="27" t="e">
        <f>VLOOKUP($B752, Paste!$W$3:$Z$10064, IF($H$4="Cap Hit",3, IF($H$4="AAV", 4, 2)), FALSE)</f>
        <v>#N/A</v>
      </c>
      <c r="N752" s="11" t="str">
        <f>IF(ISERROR(VLOOKUP(B752, Paste!$Q$3:$Q$245, 1, FALSE)), "", VLOOKUP(B752, Paste!$Q$3:$R$245, 2, FALSE))</f>
        <v>Y</v>
      </c>
      <c r="O752" s="18" t="str">
        <f>IF(VLOOKUP(B752, 'Points&amp;Potential'!$B$7:$O$1835, 14, FALSE)=0, "", VLOOKUP(B752, 'Points&amp;Potential'!$B$7:$O$1835, 14, FALSE))</f>
        <v/>
      </c>
      <c r="P752" s="7" t="str">
        <f>IF(ISERROR(VLOOKUP(B752, Paste!$T$3:$T$1045, 1, FALSE)), "", VLOOKUP(B752, Paste!$T$3:$U$1045, 2, FALSE))</f>
        <v/>
      </c>
    </row>
    <row r="753" spans="1:16">
      <c r="A753" s="11" t="str">
        <f t="shared" si="22"/>
        <v>UFA</v>
      </c>
      <c r="B753" s="67" t="s">
        <v>708</v>
      </c>
      <c r="C753" s="11" t="str">
        <f>VLOOKUP($B753, Paste!$A$3:$H$933, 6, FALSE)</f>
        <v>RW</v>
      </c>
      <c r="D753" s="11" t="s">
        <v>941</v>
      </c>
      <c r="E753" s="11"/>
      <c r="F753" s="11" t="str">
        <f>VLOOKUP($B753, Paste!$A$3:$H$933, 8, FALSE)</f>
        <v>UFA</v>
      </c>
      <c r="G753" s="71">
        <f>VLOOKUP($B753, Paste!$A$3:$H$933, 2, FALSE)</f>
        <v>44.333333333333336</v>
      </c>
      <c r="H753" s="71">
        <f>VLOOKUP($B753, Paste!$A$3:$H$933, 3, FALSE)</f>
        <v>4.4595884601621316</v>
      </c>
      <c r="I753" s="71">
        <f t="shared" si="23"/>
        <v>4.9633507065045395</v>
      </c>
      <c r="J753" s="71">
        <f>VLOOKUP($B753, Paste!$A$3:$H$933, 4, FALSE)</f>
        <v>9.4229391666666711</v>
      </c>
      <c r="K753" s="11" t="e">
        <f>VLOOKUP($B753, Paste!$AB$3:$AE$1033, 4, FALSE)</f>
        <v>#N/A</v>
      </c>
      <c r="L753" s="11" t="str">
        <f>IF(ISERROR(VLOOKUP(B753, Paste!$N$3:$N$250, 1, FALSE)), "", VLOOKUP(B753, Paste!$N$3:$O$250, 2, FALSE))</f>
        <v/>
      </c>
      <c r="M753" s="27" t="e">
        <f>VLOOKUP($B753, Paste!$W$3:$Z$10064, IF($H$4="Cap Hit",3, IF($H$4="AAV", 4, 2)), FALSE)</f>
        <v>#N/A</v>
      </c>
      <c r="N753" s="11" t="str">
        <f>IF(ISERROR(VLOOKUP(B753, Paste!$Q$3:$Q$245, 1, FALSE)), "", VLOOKUP(B753, Paste!$Q$3:$R$245, 2, FALSE))</f>
        <v>Y</v>
      </c>
      <c r="O753" s="18" t="str">
        <f>IF(VLOOKUP(B753, 'Points&amp;Potential'!$B$7:$O$1835, 14, FALSE)=0, "", VLOOKUP(B753, 'Points&amp;Potential'!$B$7:$O$1835, 14, FALSE))</f>
        <v/>
      </c>
      <c r="P753" s="7" t="str">
        <f>IF(ISERROR(VLOOKUP(B753, Paste!$T$3:$T$1045, 1, FALSE)), "", VLOOKUP(B753, Paste!$T$3:$U$1045, 2, FALSE))</f>
        <v/>
      </c>
    </row>
    <row r="754" spans="1:16">
      <c r="A754" s="11" t="str">
        <f t="shared" si="22"/>
        <v>UFA</v>
      </c>
      <c r="B754" s="67" t="s">
        <v>711</v>
      </c>
      <c r="C754" s="11" t="str">
        <f>VLOOKUP($B754, Paste!$A$3:$H$933, 6, FALSE)</f>
        <v>LD</v>
      </c>
      <c r="D754" s="11" t="s">
        <v>941</v>
      </c>
      <c r="E754" s="11"/>
      <c r="F754" s="11" t="str">
        <f>VLOOKUP($B754, Paste!$A$3:$H$933, 8, FALSE)</f>
        <v>UFA</v>
      </c>
      <c r="G754" s="71">
        <f>VLOOKUP($B754, Paste!$A$3:$H$933, 2, FALSE)</f>
        <v>65.666666666666657</v>
      </c>
      <c r="H754" s="71">
        <f>VLOOKUP($B754, Paste!$A$3:$H$933, 3, FALSE)</f>
        <v>3.8710722291233619</v>
      </c>
      <c r="I754" s="71">
        <f t="shared" si="23"/>
        <v>5.4930796218025595</v>
      </c>
      <c r="J754" s="71">
        <f>VLOOKUP($B754, Paste!$A$3:$H$933, 4, FALSE)</f>
        <v>9.3641518509259214</v>
      </c>
      <c r="K754" s="11" t="e">
        <f>VLOOKUP($B754, Paste!$AB$3:$AE$1033, 4, FALSE)</f>
        <v>#N/A</v>
      </c>
      <c r="L754" s="11" t="str">
        <f>IF(ISERROR(VLOOKUP(B754, Paste!$N$3:$N$250, 1, FALSE)), "", VLOOKUP(B754, Paste!$N$3:$O$250, 2, FALSE))</f>
        <v/>
      </c>
      <c r="M754" s="27" t="e">
        <f>VLOOKUP($B754, Paste!$W$3:$Z$10064, IF($H$4="Cap Hit",3, IF($H$4="AAV", 4, 2)), FALSE)</f>
        <v>#N/A</v>
      </c>
      <c r="N754" s="11" t="str">
        <f>IF(ISERROR(VLOOKUP(B754, Paste!$Q$3:$Q$245, 1, FALSE)), "", VLOOKUP(B754, Paste!$Q$3:$R$245, 2, FALSE))</f>
        <v/>
      </c>
      <c r="O754" s="18" t="str">
        <f>IF(VLOOKUP(B754, 'Points&amp;Potential'!$B$7:$O$1835, 14, FALSE)=0, "", VLOOKUP(B754, 'Points&amp;Potential'!$B$7:$O$1835, 14, FALSE))</f>
        <v/>
      </c>
      <c r="P754" s="7" t="str">
        <f>IF(ISERROR(VLOOKUP(B754, Paste!$T$3:$T$1045, 1, FALSE)), "", VLOOKUP(B754, Paste!$T$3:$U$1045, 2, FALSE))</f>
        <v/>
      </c>
    </row>
    <row r="755" spans="1:16">
      <c r="A755" s="11" t="str">
        <f t="shared" si="22"/>
        <v>UFA</v>
      </c>
      <c r="B755" s="67" t="s">
        <v>724</v>
      </c>
      <c r="C755" s="11" t="str">
        <f>VLOOKUP($B755, Paste!$A$3:$H$933, 6, FALSE)</f>
        <v>LD</v>
      </c>
      <c r="D755" s="11" t="s">
        <v>941</v>
      </c>
      <c r="E755" s="11"/>
      <c r="F755" s="11" t="str">
        <f>VLOOKUP($B755, Paste!$A$3:$H$933, 8, FALSE)</f>
        <v>UFA</v>
      </c>
      <c r="G755" s="71">
        <f>VLOOKUP($B755, Paste!$A$3:$H$933, 2, FALSE)</f>
        <v>50.333333333333336</v>
      </c>
      <c r="H755" s="71">
        <f>VLOOKUP($B755, Paste!$A$3:$H$933, 3, FALSE)</f>
        <v>2.0946652889307953</v>
      </c>
      <c r="I755" s="71">
        <f t="shared" si="23"/>
        <v>6.2758938777358733</v>
      </c>
      <c r="J755" s="71">
        <f>VLOOKUP($B755, Paste!$A$3:$H$933, 4, FALSE)</f>
        <v>8.3705591666666681</v>
      </c>
      <c r="K755" s="11" t="e">
        <f>VLOOKUP($B755, Paste!$AB$3:$AE$1033, 4, FALSE)</f>
        <v>#N/A</v>
      </c>
      <c r="L755" s="11" t="str">
        <f>IF(ISERROR(VLOOKUP(B755, Paste!$N$3:$N$250, 1, FALSE)), "", VLOOKUP(B755, Paste!$N$3:$O$250, 2, FALSE))</f>
        <v/>
      </c>
      <c r="M755" s="27" t="e">
        <f>VLOOKUP($B755, Paste!$W$3:$Z$10064, IF($H$4="Cap Hit",3, IF($H$4="AAV", 4, 2)), FALSE)</f>
        <v>#N/A</v>
      </c>
      <c r="N755" s="11" t="str">
        <f>IF(ISERROR(VLOOKUP(B755, Paste!$Q$3:$Q$245, 1, FALSE)), "", VLOOKUP(B755, Paste!$Q$3:$R$245, 2, FALSE))</f>
        <v>Y</v>
      </c>
      <c r="O755" s="18" t="str">
        <f>IF(VLOOKUP(B755, 'Points&amp;Potential'!$B$7:$O$1835, 14, FALSE)=0, "", VLOOKUP(B755, 'Points&amp;Potential'!$B$7:$O$1835, 14, FALSE))</f>
        <v/>
      </c>
      <c r="P755" s="7" t="str">
        <f>IF(ISERROR(VLOOKUP(B755, Paste!$T$3:$T$1045, 1, FALSE)), "", VLOOKUP(B755, Paste!$T$3:$U$1045, 2, FALSE))</f>
        <v/>
      </c>
    </row>
    <row r="756" spans="1:16">
      <c r="A756" s="11" t="str">
        <f t="shared" si="22"/>
        <v>UFA</v>
      </c>
      <c r="B756" s="67" t="s">
        <v>726</v>
      </c>
      <c r="C756" s="11" t="str">
        <f>VLOOKUP($B756, Paste!$A$3:$H$933, 6, FALSE)</f>
        <v>RD</v>
      </c>
      <c r="D756" s="11" t="s">
        <v>941</v>
      </c>
      <c r="E756" s="11"/>
      <c r="F756" s="11" t="str">
        <f>VLOOKUP($B756, Paste!$A$3:$H$933, 8, FALSE)</f>
        <v>UFA</v>
      </c>
      <c r="G756" s="71">
        <f>VLOOKUP($B756, Paste!$A$3:$H$933, 2, FALSE)</f>
        <v>63.333333333333336</v>
      </c>
      <c r="H756" s="71">
        <f>VLOOKUP($B756, Paste!$A$3:$H$933, 3, FALSE)</f>
        <v>1.7011020407865753</v>
      </c>
      <c r="I756" s="71">
        <f t="shared" si="23"/>
        <v>6.6136589592134269</v>
      </c>
      <c r="J756" s="71">
        <f>VLOOKUP($B756, Paste!$A$3:$H$933, 4, FALSE)</f>
        <v>8.3147610000000025</v>
      </c>
      <c r="K756" s="11" t="e">
        <f>VLOOKUP($B756, Paste!$AB$3:$AE$1033, 4, FALSE)</f>
        <v>#N/A</v>
      </c>
      <c r="L756" s="11" t="str">
        <f>IF(ISERROR(VLOOKUP(B756, Paste!$N$3:$N$250, 1, FALSE)), "", VLOOKUP(B756, Paste!$N$3:$O$250, 2, FALSE))</f>
        <v/>
      </c>
      <c r="M756" s="27" t="e">
        <f>VLOOKUP($B756, Paste!$W$3:$Z$10064, IF($H$4="Cap Hit",3, IF($H$4="AAV", 4, 2)), FALSE)</f>
        <v>#N/A</v>
      </c>
      <c r="N756" s="11" t="str">
        <f>IF(ISERROR(VLOOKUP(B756, Paste!$Q$3:$Q$245, 1, FALSE)), "", VLOOKUP(B756, Paste!$Q$3:$R$245, 2, FALSE))</f>
        <v/>
      </c>
      <c r="O756" s="18" t="str">
        <f>IF(VLOOKUP(B756, 'Points&amp;Potential'!$B$7:$O$1835, 14, FALSE)=0, "", VLOOKUP(B756, 'Points&amp;Potential'!$B$7:$O$1835, 14, FALSE))</f>
        <v/>
      </c>
      <c r="P756" s="7" t="str">
        <f>IF(ISERROR(VLOOKUP(B756, Paste!$T$3:$T$1045, 1, FALSE)), "", VLOOKUP(B756, Paste!$T$3:$U$1045, 2, FALSE))</f>
        <v/>
      </c>
    </row>
    <row r="757" spans="1:16">
      <c r="A757" s="11" t="str">
        <f t="shared" si="22"/>
        <v>UFA</v>
      </c>
      <c r="B757" s="67" t="s">
        <v>732</v>
      </c>
      <c r="C757" s="11" t="str">
        <f>VLOOKUP($B757, Paste!$A$3:$H$933, 6, FALSE)</f>
        <v>LW</v>
      </c>
      <c r="D757" s="11" t="s">
        <v>941</v>
      </c>
      <c r="E757" s="11"/>
      <c r="F757" s="11" t="str">
        <f>VLOOKUP($B757, Paste!$A$3:$H$933, 8, FALSE)</f>
        <v>UFA</v>
      </c>
      <c r="G757" s="71">
        <f>VLOOKUP($B757, Paste!$A$3:$H$933, 2, FALSE)</f>
        <v>16.5</v>
      </c>
      <c r="H757" s="71">
        <f>VLOOKUP($B757, Paste!$A$3:$H$933, 3, FALSE)</f>
        <v>2.7801190476190478</v>
      </c>
      <c r="I757" s="71">
        <f t="shared" si="23"/>
        <v>5.1475122023809519</v>
      </c>
      <c r="J757" s="71">
        <f>VLOOKUP($B757, Paste!$A$3:$H$933, 4, FALSE)</f>
        <v>7.9276312500000001</v>
      </c>
      <c r="K757" s="11" t="e">
        <f>VLOOKUP($B757, Paste!$AB$3:$AE$1033, 4, FALSE)</f>
        <v>#N/A</v>
      </c>
      <c r="L757" s="11" t="str">
        <f>IF(ISERROR(VLOOKUP(B757, Paste!$N$3:$N$250, 1, FALSE)), "", VLOOKUP(B757, Paste!$N$3:$O$250, 2, FALSE))</f>
        <v/>
      </c>
      <c r="M757" s="27" t="e">
        <f>VLOOKUP($B757, Paste!$W$3:$Z$10064, IF($H$4="Cap Hit",3, IF($H$4="AAV", 4, 2)), FALSE)</f>
        <v>#N/A</v>
      </c>
      <c r="N757" s="11" t="str">
        <f>IF(ISERROR(VLOOKUP(B757, Paste!$Q$3:$Q$245, 1, FALSE)), "", VLOOKUP(B757, Paste!$Q$3:$R$245, 2, FALSE))</f>
        <v/>
      </c>
      <c r="O757" s="18" t="str">
        <f>IF(VLOOKUP(B757, 'Points&amp;Potential'!$B$7:$O$1835, 14, FALSE)=0, "", VLOOKUP(B757, 'Points&amp;Potential'!$B$7:$O$1835, 14, FALSE))</f>
        <v/>
      </c>
      <c r="P757" s="7" t="str">
        <f>IF(ISERROR(VLOOKUP(B757, Paste!$T$3:$T$1045, 1, FALSE)), "", VLOOKUP(B757, Paste!$T$3:$U$1045, 2, FALSE))</f>
        <v/>
      </c>
    </row>
    <row r="758" spans="1:16">
      <c r="A758" s="11" t="str">
        <f t="shared" si="22"/>
        <v>UFA</v>
      </c>
      <c r="B758" s="67" t="s">
        <v>733</v>
      </c>
      <c r="C758" s="11" t="str">
        <f>VLOOKUP($B758, Paste!$A$3:$H$933, 6, FALSE)</f>
        <v>RW</v>
      </c>
      <c r="D758" s="11" t="s">
        <v>941</v>
      </c>
      <c r="E758" s="11"/>
      <c r="F758" s="11" t="str">
        <f>VLOOKUP($B758, Paste!$A$3:$H$933, 8, FALSE)</f>
        <v>UFA</v>
      </c>
      <c r="G758" s="71">
        <f>VLOOKUP($B758, Paste!$A$3:$H$933, 2, FALSE)</f>
        <v>51.666666666666664</v>
      </c>
      <c r="H758" s="71">
        <f>VLOOKUP($B758, Paste!$A$3:$H$933, 3, FALSE)</f>
        <v>5.5639916138065928</v>
      </c>
      <c r="I758" s="71">
        <f t="shared" si="23"/>
        <v>2.3578646361934084</v>
      </c>
      <c r="J758" s="71">
        <f>VLOOKUP($B758, Paste!$A$3:$H$933, 4, FALSE)</f>
        <v>7.9218562500000012</v>
      </c>
      <c r="K758" s="11" t="e">
        <f>VLOOKUP($B758, Paste!$AB$3:$AE$1033, 4, FALSE)</f>
        <v>#N/A</v>
      </c>
      <c r="L758" s="11" t="str">
        <f>IF(ISERROR(VLOOKUP(B758, Paste!$N$3:$N$250, 1, FALSE)), "", VLOOKUP(B758, Paste!$N$3:$O$250, 2, FALSE))</f>
        <v/>
      </c>
      <c r="M758" s="27" t="e">
        <f>VLOOKUP($B758, Paste!$W$3:$Z$10064, IF($H$4="Cap Hit",3, IF($H$4="AAV", 4, 2)), FALSE)</f>
        <v>#N/A</v>
      </c>
      <c r="N758" s="11" t="str">
        <f>IF(ISERROR(VLOOKUP(B758, Paste!$Q$3:$Q$245, 1, FALSE)), "", VLOOKUP(B758, Paste!$Q$3:$R$245, 2, FALSE))</f>
        <v/>
      </c>
      <c r="O758" s="18" t="str">
        <f>IF(VLOOKUP(B758, 'Points&amp;Potential'!$B$7:$O$1835, 14, FALSE)=0, "", VLOOKUP(B758, 'Points&amp;Potential'!$B$7:$O$1835, 14, FALSE))</f>
        <v/>
      </c>
      <c r="P758" s="7" t="str">
        <f>IF(ISERROR(VLOOKUP(B758, Paste!$T$3:$T$1045, 1, FALSE)), "", VLOOKUP(B758, Paste!$T$3:$U$1045, 2, FALSE))</f>
        <v/>
      </c>
    </row>
    <row r="759" spans="1:16">
      <c r="A759" s="11" t="str">
        <f t="shared" si="22"/>
        <v>UFA</v>
      </c>
      <c r="B759" s="67" t="s">
        <v>736</v>
      </c>
      <c r="C759" s="11" t="str">
        <f>VLOOKUP($B759, Paste!$A$3:$H$933, 6, FALSE)</f>
        <v>LW</v>
      </c>
      <c r="D759" s="11" t="s">
        <v>941</v>
      </c>
      <c r="E759" s="11"/>
      <c r="F759" s="11" t="str">
        <f>VLOOKUP($B759, Paste!$A$3:$H$933, 8, FALSE)</f>
        <v>UFA</v>
      </c>
      <c r="G759" s="71">
        <f>VLOOKUP($B759, Paste!$A$3:$H$933, 2, FALSE)</f>
        <v>78</v>
      </c>
      <c r="H759" s="71">
        <f>VLOOKUP($B759, Paste!$A$3:$H$933, 3, FALSE)</f>
        <v>5.3118045261698494</v>
      </c>
      <c r="I759" s="71">
        <f t="shared" si="23"/>
        <v>2.1989714738301505</v>
      </c>
      <c r="J759" s="71">
        <f>VLOOKUP($B759, Paste!$A$3:$H$933, 4, FALSE)</f>
        <v>7.5107759999999999</v>
      </c>
      <c r="K759" s="11" t="e">
        <f>VLOOKUP($B759, Paste!$AB$3:$AE$1033, 4, FALSE)</f>
        <v>#N/A</v>
      </c>
      <c r="L759" s="11" t="str">
        <f>IF(ISERROR(VLOOKUP(B759, Paste!$N$3:$N$250, 1, FALSE)), "", VLOOKUP(B759, Paste!$N$3:$O$250, 2, FALSE))</f>
        <v/>
      </c>
      <c r="M759" s="27" t="e">
        <f>VLOOKUP($B759, Paste!$W$3:$Z$10064, IF($H$4="Cap Hit",3, IF($H$4="AAV", 4, 2)), FALSE)</f>
        <v>#N/A</v>
      </c>
      <c r="N759" s="11" t="str">
        <f>IF(ISERROR(VLOOKUP(B759, Paste!$Q$3:$Q$245, 1, FALSE)), "", VLOOKUP(B759, Paste!$Q$3:$R$245, 2, FALSE))</f>
        <v/>
      </c>
      <c r="O759" s="18" t="str">
        <f>IF(VLOOKUP(B759, 'Points&amp;Potential'!$B$7:$O$1835, 14, FALSE)=0, "", VLOOKUP(B759, 'Points&amp;Potential'!$B$7:$O$1835, 14, FALSE))</f>
        <v/>
      </c>
      <c r="P759" s="7" t="str">
        <f>IF(ISERROR(VLOOKUP(B759, Paste!$T$3:$T$1045, 1, FALSE)), "", VLOOKUP(B759, Paste!$T$3:$U$1045, 2, FALSE))</f>
        <v/>
      </c>
    </row>
    <row r="760" spans="1:16">
      <c r="A760" s="11" t="str">
        <f t="shared" si="22"/>
        <v>UFA</v>
      </c>
      <c r="B760" s="67" t="s">
        <v>742</v>
      </c>
      <c r="C760" s="11" t="str">
        <f>VLOOKUP($B760, Paste!$A$3:$H$933, 6, FALSE)</f>
        <v>LD</v>
      </c>
      <c r="D760" s="11" t="s">
        <v>941</v>
      </c>
      <c r="E760" s="11"/>
      <c r="F760" s="11" t="str">
        <f>VLOOKUP($B760, Paste!$A$3:$H$933, 8, FALSE)</f>
        <v>UFA</v>
      </c>
      <c r="G760" s="71">
        <f>VLOOKUP($B760, Paste!$A$3:$H$933, 2, FALSE)</f>
        <v>42.333333333333336</v>
      </c>
      <c r="H760" s="71">
        <f>VLOOKUP($B760, Paste!$A$3:$H$933, 3, FALSE)</f>
        <v>3.1426808215246798</v>
      </c>
      <c r="I760" s="71">
        <f t="shared" si="23"/>
        <v>4.2515118555586549</v>
      </c>
      <c r="J760" s="71">
        <f>VLOOKUP($B760, Paste!$A$3:$H$933, 4, FALSE)</f>
        <v>7.3941926770833346</v>
      </c>
      <c r="K760" s="11" t="e">
        <f>VLOOKUP($B760, Paste!$AB$3:$AE$1033, 4, FALSE)</f>
        <v>#N/A</v>
      </c>
      <c r="L760" s="11" t="str">
        <f>IF(ISERROR(VLOOKUP(B760, Paste!$N$3:$N$250, 1, FALSE)), "", VLOOKUP(B760, Paste!$N$3:$O$250, 2, FALSE))</f>
        <v/>
      </c>
      <c r="M760" s="27" t="e">
        <f>VLOOKUP($B760, Paste!$W$3:$Z$10064, IF($H$4="Cap Hit",3, IF($H$4="AAV", 4, 2)), FALSE)</f>
        <v>#N/A</v>
      </c>
      <c r="N760" s="11" t="str">
        <f>IF(ISERROR(VLOOKUP(B760, Paste!$Q$3:$Q$245, 1, FALSE)), "", VLOOKUP(B760, Paste!$Q$3:$R$245, 2, FALSE))</f>
        <v/>
      </c>
      <c r="O760" s="18" t="str">
        <f>IF(VLOOKUP(B760, 'Points&amp;Potential'!$B$7:$O$1835, 14, FALSE)=0, "", VLOOKUP(B760, 'Points&amp;Potential'!$B$7:$O$1835, 14, FALSE))</f>
        <v/>
      </c>
      <c r="P760" s="7" t="str">
        <f>IF(ISERROR(VLOOKUP(B760, Paste!$T$3:$T$1045, 1, FALSE)), "", VLOOKUP(B760, Paste!$T$3:$U$1045, 2, FALSE))</f>
        <v/>
      </c>
    </row>
    <row r="761" spans="1:16">
      <c r="A761" s="11" t="str">
        <f t="shared" si="22"/>
        <v>UFA</v>
      </c>
      <c r="B761" s="67" t="s">
        <v>743</v>
      </c>
      <c r="C761" s="11" t="str">
        <f>VLOOKUP($B761, Paste!$A$3:$H$933, 6, FALSE)</f>
        <v>LD</v>
      </c>
      <c r="D761" s="11" t="s">
        <v>941</v>
      </c>
      <c r="E761" s="11"/>
      <c r="F761" s="11" t="str">
        <f>VLOOKUP($B761, Paste!$A$3:$H$933, 8, FALSE)</f>
        <v>UFA</v>
      </c>
      <c r="G761" s="71">
        <f>VLOOKUP($B761, Paste!$A$3:$H$933, 2, FALSE)</f>
        <v>37.666666666666664</v>
      </c>
      <c r="H761" s="71">
        <f>VLOOKUP($B761, Paste!$A$3:$H$933, 3, FALSE)</f>
        <v>2.8960448122171902</v>
      </c>
      <c r="I761" s="71">
        <f t="shared" si="23"/>
        <v>4.4643123586161444</v>
      </c>
      <c r="J761" s="71">
        <f>VLOOKUP($B761, Paste!$A$3:$H$933, 4, FALSE)</f>
        <v>7.3603571708333346</v>
      </c>
      <c r="K761" s="11" t="e">
        <f>VLOOKUP($B761, Paste!$AB$3:$AE$1033, 4, FALSE)</f>
        <v>#N/A</v>
      </c>
      <c r="L761" s="11" t="str">
        <f>IF(ISERROR(VLOOKUP(B761, Paste!$N$3:$N$250, 1, FALSE)), "", VLOOKUP(B761, Paste!$N$3:$O$250, 2, FALSE))</f>
        <v/>
      </c>
      <c r="M761" s="27" t="e">
        <f>VLOOKUP($B761, Paste!$W$3:$Z$10064, IF($H$4="Cap Hit",3, IF($H$4="AAV", 4, 2)), FALSE)</f>
        <v>#N/A</v>
      </c>
      <c r="N761" s="11" t="str">
        <f>IF(ISERROR(VLOOKUP(B761, Paste!$Q$3:$Q$245, 1, FALSE)), "", VLOOKUP(B761, Paste!$Q$3:$R$245, 2, FALSE))</f>
        <v/>
      </c>
      <c r="O761" s="18" t="str">
        <f>IF(VLOOKUP(B761, 'Points&amp;Potential'!$B$7:$O$1835, 14, FALSE)=0, "", VLOOKUP(B761, 'Points&amp;Potential'!$B$7:$O$1835, 14, FALSE))</f>
        <v/>
      </c>
      <c r="P761" s="7" t="str">
        <f>IF(ISERROR(VLOOKUP(B761, Paste!$T$3:$T$1045, 1, FALSE)), "", VLOOKUP(B761, Paste!$T$3:$U$1045, 2, FALSE))</f>
        <v/>
      </c>
    </row>
    <row r="762" spans="1:16">
      <c r="A762" s="11" t="str">
        <f t="shared" si="22"/>
        <v>UFA</v>
      </c>
      <c r="B762" s="67" t="s">
        <v>744</v>
      </c>
      <c r="C762" s="11" t="str">
        <f>VLOOKUP($B762, Paste!$A$3:$H$933, 6, FALSE)</f>
        <v>RW</v>
      </c>
      <c r="D762" s="11" t="s">
        <v>941</v>
      </c>
      <c r="E762" s="11"/>
      <c r="F762" s="11" t="str">
        <f>VLOOKUP($B762, Paste!$A$3:$H$933, 8, FALSE)</f>
        <v>UFA</v>
      </c>
      <c r="G762" s="71">
        <f>VLOOKUP($B762, Paste!$A$3:$H$933, 2, FALSE)</f>
        <v>56.666666666666664</v>
      </c>
      <c r="H762" s="71">
        <f>VLOOKUP($B762, Paste!$A$3:$H$933, 3, FALSE)</f>
        <v>3.9593922350182131</v>
      </c>
      <c r="I762" s="71">
        <f t="shared" si="23"/>
        <v>3.3923994316484531</v>
      </c>
      <c r="J762" s="71">
        <f>VLOOKUP($B762, Paste!$A$3:$H$933, 4, FALSE)</f>
        <v>7.3517916666666663</v>
      </c>
      <c r="K762" s="11" t="e">
        <f>VLOOKUP($B762, Paste!$AB$3:$AE$1033, 4, FALSE)</f>
        <v>#N/A</v>
      </c>
      <c r="L762" s="11" t="str">
        <f>IF(ISERROR(VLOOKUP(B762, Paste!$N$3:$N$250, 1, FALSE)), "", VLOOKUP(B762, Paste!$N$3:$O$250, 2, FALSE))</f>
        <v/>
      </c>
      <c r="M762" s="27" t="e">
        <f>VLOOKUP($B762, Paste!$W$3:$Z$10064, IF($H$4="Cap Hit",3, IF($H$4="AAV", 4, 2)), FALSE)</f>
        <v>#N/A</v>
      </c>
      <c r="N762" s="11" t="str">
        <f>IF(ISERROR(VLOOKUP(B762, Paste!$Q$3:$Q$245, 1, FALSE)), "", VLOOKUP(B762, Paste!$Q$3:$R$245, 2, FALSE))</f>
        <v/>
      </c>
      <c r="O762" s="18" t="str">
        <f>IF(VLOOKUP(B762, 'Points&amp;Potential'!$B$7:$O$1835, 14, FALSE)=0, "", VLOOKUP(B762, 'Points&amp;Potential'!$B$7:$O$1835, 14, FALSE))</f>
        <v/>
      </c>
      <c r="P762" s="7" t="str">
        <f>IF(ISERROR(VLOOKUP(B762, Paste!$T$3:$T$1045, 1, FALSE)), "", VLOOKUP(B762, Paste!$T$3:$U$1045, 2, FALSE))</f>
        <v/>
      </c>
    </row>
    <row r="763" spans="1:16">
      <c r="A763" s="11" t="str">
        <f t="shared" si="22"/>
        <v>UFA</v>
      </c>
      <c r="B763" s="67" t="s">
        <v>745</v>
      </c>
      <c r="C763" s="11" t="str">
        <f>VLOOKUP($B763, Paste!$A$3:$H$933, 6, FALSE)</f>
        <v>RD</v>
      </c>
      <c r="D763" s="11" t="s">
        <v>941</v>
      </c>
      <c r="E763" s="11"/>
      <c r="F763" s="11" t="str">
        <f>VLOOKUP($B763, Paste!$A$3:$H$933, 8, FALSE)</f>
        <v>UFA</v>
      </c>
      <c r="G763" s="71">
        <f>VLOOKUP($B763, Paste!$A$3:$H$933, 2, FALSE)</f>
        <v>34.666666666666664</v>
      </c>
      <c r="H763" s="71">
        <f>VLOOKUP($B763, Paste!$A$3:$H$933, 3, FALSE)</f>
        <v>1.2694297472075249</v>
      </c>
      <c r="I763" s="71">
        <f t="shared" si="23"/>
        <v>6.0714795861258093</v>
      </c>
      <c r="J763" s="71">
        <f>VLOOKUP($B763, Paste!$A$3:$H$933, 4, FALSE)</f>
        <v>7.3409093333333342</v>
      </c>
      <c r="K763" s="11" t="e">
        <f>VLOOKUP($B763, Paste!$AB$3:$AE$1033, 4, FALSE)</f>
        <v>#N/A</v>
      </c>
      <c r="L763" s="11" t="str">
        <f>IF(ISERROR(VLOOKUP(B763, Paste!$N$3:$N$250, 1, FALSE)), "", VLOOKUP(B763, Paste!$N$3:$O$250, 2, FALSE))</f>
        <v/>
      </c>
      <c r="M763" s="27" t="e">
        <f>VLOOKUP($B763, Paste!$W$3:$Z$10064, IF($H$4="Cap Hit",3, IF($H$4="AAV", 4, 2)), FALSE)</f>
        <v>#N/A</v>
      </c>
      <c r="N763" s="11" t="str">
        <f>IF(ISERROR(VLOOKUP(B763, Paste!$Q$3:$Q$245, 1, FALSE)), "", VLOOKUP(B763, Paste!$Q$3:$R$245, 2, FALSE))</f>
        <v>Y</v>
      </c>
      <c r="O763" s="18" t="str">
        <f>IF(VLOOKUP(B763, 'Points&amp;Potential'!$B$7:$O$1835, 14, FALSE)=0, "", VLOOKUP(B763, 'Points&amp;Potential'!$B$7:$O$1835, 14, FALSE))</f>
        <v/>
      </c>
      <c r="P763" s="7" t="str">
        <f>IF(ISERROR(VLOOKUP(B763, Paste!$T$3:$T$1045, 1, FALSE)), "", VLOOKUP(B763, Paste!$T$3:$U$1045, 2, FALSE))</f>
        <v/>
      </c>
    </row>
    <row r="764" spans="1:16">
      <c r="A764" s="11" t="str">
        <f t="shared" si="22"/>
        <v>UFA</v>
      </c>
      <c r="B764" s="67" t="s">
        <v>752</v>
      </c>
      <c r="C764" s="11" t="str">
        <f>VLOOKUP($B764, Paste!$A$3:$H$933, 6, FALSE)</f>
        <v>LD</v>
      </c>
      <c r="D764" s="11" t="s">
        <v>941</v>
      </c>
      <c r="E764" s="11"/>
      <c r="F764" s="11" t="str">
        <f>VLOOKUP($B764, Paste!$A$3:$H$933, 8, FALSE)</f>
        <v>UFA</v>
      </c>
      <c r="G764" s="71">
        <f>VLOOKUP($B764, Paste!$A$3:$H$933, 2, FALSE)</f>
        <v>52.666666666666664</v>
      </c>
      <c r="H764" s="71">
        <f>VLOOKUP($B764, Paste!$A$3:$H$933, 3, FALSE)</f>
        <v>2.624982329473375</v>
      </c>
      <c r="I764" s="71">
        <f t="shared" si="23"/>
        <v>4.3999149205266228</v>
      </c>
      <c r="J764" s="71">
        <f>VLOOKUP($B764, Paste!$A$3:$H$933, 4, FALSE)</f>
        <v>7.0248972499999978</v>
      </c>
      <c r="K764" s="11" t="e">
        <f>VLOOKUP($B764, Paste!$AB$3:$AE$1033, 4, FALSE)</f>
        <v>#N/A</v>
      </c>
      <c r="L764" s="11" t="str">
        <f>IF(ISERROR(VLOOKUP(B764, Paste!$N$3:$N$250, 1, FALSE)), "", VLOOKUP(B764, Paste!$N$3:$O$250, 2, FALSE))</f>
        <v/>
      </c>
      <c r="M764" s="27" t="e">
        <f>VLOOKUP($B764, Paste!$W$3:$Z$10064, IF($H$4="Cap Hit",3, IF($H$4="AAV", 4, 2)), FALSE)</f>
        <v>#N/A</v>
      </c>
      <c r="N764" s="11" t="str">
        <f>IF(ISERROR(VLOOKUP(B764, Paste!$Q$3:$Q$245, 1, FALSE)), "", VLOOKUP(B764, Paste!$Q$3:$R$245, 2, FALSE))</f>
        <v/>
      </c>
      <c r="O764" s="18" t="str">
        <f>IF(VLOOKUP(B764, 'Points&amp;Potential'!$B$7:$O$1835, 14, FALSE)=0, "", VLOOKUP(B764, 'Points&amp;Potential'!$B$7:$O$1835, 14, FALSE))</f>
        <v/>
      </c>
      <c r="P764" s="7" t="str">
        <f>IF(ISERROR(VLOOKUP(B764, Paste!$T$3:$T$1045, 1, FALSE)), "", VLOOKUP(B764, Paste!$T$3:$U$1045, 2, FALSE))</f>
        <v/>
      </c>
    </row>
    <row r="765" spans="1:16">
      <c r="A765" s="11" t="str">
        <f t="shared" si="22"/>
        <v>UFA</v>
      </c>
      <c r="B765" s="67" t="s">
        <v>756</v>
      </c>
      <c r="C765" s="11" t="str">
        <f>VLOOKUP($B765, Paste!$A$3:$H$933, 6, FALSE)</f>
        <v>C</v>
      </c>
      <c r="D765" s="11" t="s">
        <v>941</v>
      </c>
      <c r="E765" s="11"/>
      <c r="F765" s="11" t="str">
        <f>VLOOKUP($B765, Paste!$A$3:$H$933, 8, FALSE)</f>
        <v>UFA</v>
      </c>
      <c r="G765" s="71">
        <f>VLOOKUP($B765, Paste!$A$3:$H$933, 2, FALSE)</f>
        <v>31.333333333333332</v>
      </c>
      <c r="H765" s="71">
        <f>VLOOKUP($B765, Paste!$A$3:$H$933, 3, FALSE)</f>
        <v>1.4124394218902523</v>
      </c>
      <c r="I765" s="71">
        <f t="shared" si="23"/>
        <v>5.3577842656097472</v>
      </c>
      <c r="J765" s="71">
        <f>VLOOKUP($B765, Paste!$A$3:$H$933, 4, FALSE)</f>
        <v>6.7702236874999997</v>
      </c>
      <c r="K765" s="11" t="e">
        <f>VLOOKUP($B765, Paste!$AB$3:$AE$1033, 4, FALSE)</f>
        <v>#N/A</v>
      </c>
      <c r="L765" s="11" t="str">
        <f>IF(ISERROR(VLOOKUP(B765, Paste!$N$3:$N$250, 1, FALSE)), "", VLOOKUP(B765, Paste!$N$3:$O$250, 2, FALSE))</f>
        <v/>
      </c>
      <c r="M765" s="27" t="e">
        <f>VLOOKUP($B765, Paste!$W$3:$Z$10064, IF($H$4="Cap Hit",3, IF($H$4="AAV", 4, 2)), FALSE)</f>
        <v>#N/A</v>
      </c>
      <c r="N765" s="11" t="str">
        <f>IF(ISERROR(VLOOKUP(B765, Paste!$Q$3:$Q$245, 1, FALSE)), "", VLOOKUP(B765, Paste!$Q$3:$R$245, 2, FALSE))</f>
        <v/>
      </c>
      <c r="O765" s="18" t="str">
        <f>IF(VLOOKUP(B765, 'Points&amp;Potential'!$B$7:$O$1835, 14, FALSE)=0, "", VLOOKUP(B765, 'Points&amp;Potential'!$B$7:$O$1835, 14, FALSE))</f>
        <v/>
      </c>
      <c r="P765" s="7" t="str">
        <f>IF(ISERROR(VLOOKUP(B765, Paste!$T$3:$T$1045, 1, FALSE)), "", VLOOKUP(B765, Paste!$T$3:$U$1045, 2, FALSE))</f>
        <v/>
      </c>
    </row>
    <row r="766" spans="1:16">
      <c r="A766" s="11" t="str">
        <f t="shared" si="22"/>
        <v>UFA</v>
      </c>
      <c r="B766" s="67" t="s">
        <v>757</v>
      </c>
      <c r="C766" s="11" t="str">
        <f>VLOOKUP($B766, Paste!$A$3:$H$933, 6, FALSE)</f>
        <v>RD</v>
      </c>
      <c r="D766" s="11" t="s">
        <v>941</v>
      </c>
      <c r="E766" s="11"/>
      <c r="F766" s="11" t="str">
        <f>VLOOKUP($B766, Paste!$A$3:$H$933, 8, FALSE)</f>
        <v>UFA</v>
      </c>
      <c r="G766" s="71">
        <f>VLOOKUP($B766, Paste!$A$3:$H$933, 2, FALSE)</f>
        <v>43.333333333333336</v>
      </c>
      <c r="H766" s="71">
        <f>VLOOKUP($B766, Paste!$A$3:$H$933, 3, FALSE)</f>
        <v>1.9963215559976002</v>
      </c>
      <c r="I766" s="71">
        <f t="shared" si="23"/>
        <v>4.6788534440024003</v>
      </c>
      <c r="J766" s="71">
        <f>VLOOKUP($B766, Paste!$A$3:$H$933, 4, FALSE)</f>
        <v>6.6751750000000003</v>
      </c>
      <c r="K766" s="11" t="e">
        <f>VLOOKUP($B766, Paste!$AB$3:$AE$1033, 4, FALSE)</f>
        <v>#N/A</v>
      </c>
      <c r="L766" s="11" t="str">
        <f>IF(ISERROR(VLOOKUP(B766, Paste!$N$3:$N$250, 1, FALSE)), "", VLOOKUP(B766, Paste!$N$3:$O$250, 2, FALSE))</f>
        <v/>
      </c>
      <c r="M766" s="27" t="e">
        <f>VLOOKUP($B766, Paste!$W$3:$Z$10064, IF($H$4="Cap Hit",3, IF($H$4="AAV", 4, 2)), FALSE)</f>
        <v>#N/A</v>
      </c>
      <c r="N766" s="11" t="str">
        <f>IF(ISERROR(VLOOKUP(B766, Paste!$Q$3:$Q$245, 1, FALSE)), "", VLOOKUP(B766, Paste!$Q$3:$R$245, 2, FALSE))</f>
        <v/>
      </c>
      <c r="O766" s="18" t="str">
        <f>IF(VLOOKUP(B766, 'Points&amp;Potential'!$B$7:$O$1835, 14, FALSE)=0, "", VLOOKUP(B766, 'Points&amp;Potential'!$B$7:$O$1835, 14, FALSE))</f>
        <v/>
      </c>
      <c r="P766" s="7" t="str">
        <f>IF(ISERROR(VLOOKUP(B766, Paste!$T$3:$T$1045, 1, FALSE)), "", VLOOKUP(B766, Paste!$T$3:$U$1045, 2, FALSE))</f>
        <v/>
      </c>
    </row>
    <row r="767" spans="1:16">
      <c r="A767" s="11" t="str">
        <f t="shared" si="22"/>
        <v>UFA</v>
      </c>
      <c r="B767" s="67" t="s">
        <v>762</v>
      </c>
      <c r="C767" s="11" t="str">
        <f>VLOOKUP($B767, Paste!$A$3:$H$933, 6, FALSE)</f>
        <v>LD</v>
      </c>
      <c r="D767" s="11" t="s">
        <v>941</v>
      </c>
      <c r="E767" s="11"/>
      <c r="F767" s="11" t="str">
        <f>VLOOKUP($B767, Paste!$A$3:$H$933, 8, FALSE)</f>
        <v>UFA</v>
      </c>
      <c r="G767" s="71">
        <f>VLOOKUP($B767, Paste!$A$3:$H$933, 2, FALSE)</f>
        <v>45.333333333333336</v>
      </c>
      <c r="H767" s="71">
        <f>VLOOKUP($B767, Paste!$A$3:$H$933, 3, FALSE)</f>
        <v>1.9401480539847049</v>
      </c>
      <c r="I767" s="71">
        <f t="shared" si="23"/>
        <v>4.4790425015708522</v>
      </c>
      <c r="J767" s="71">
        <f>VLOOKUP($B767, Paste!$A$3:$H$933, 4, FALSE)</f>
        <v>6.4191905555555575</v>
      </c>
      <c r="K767" s="11" t="e">
        <f>VLOOKUP($B767, Paste!$AB$3:$AE$1033, 4, FALSE)</f>
        <v>#N/A</v>
      </c>
      <c r="L767" s="11" t="str">
        <f>IF(ISERROR(VLOOKUP(B767, Paste!$N$3:$N$250, 1, FALSE)), "", VLOOKUP(B767, Paste!$N$3:$O$250, 2, FALSE))</f>
        <v/>
      </c>
      <c r="M767" s="27" t="e">
        <f>VLOOKUP($B767, Paste!$W$3:$Z$10064, IF($H$4="Cap Hit",3, IF($H$4="AAV", 4, 2)), FALSE)</f>
        <v>#N/A</v>
      </c>
      <c r="N767" s="11" t="str">
        <f>IF(ISERROR(VLOOKUP(B767, Paste!$Q$3:$Q$245, 1, FALSE)), "", VLOOKUP(B767, Paste!$Q$3:$R$245, 2, FALSE))</f>
        <v/>
      </c>
      <c r="O767" s="18" t="str">
        <f>IF(VLOOKUP(B767, 'Points&amp;Potential'!$B$7:$O$1835, 14, FALSE)=0, "", VLOOKUP(B767, 'Points&amp;Potential'!$B$7:$O$1835, 14, FALSE))</f>
        <v/>
      </c>
      <c r="P767" s="7" t="str">
        <f>IF(ISERROR(VLOOKUP(B767, Paste!$T$3:$T$1045, 1, FALSE)), "", VLOOKUP(B767, Paste!$T$3:$U$1045, 2, FALSE))</f>
        <v/>
      </c>
    </row>
    <row r="768" spans="1:16">
      <c r="A768" s="11" t="str">
        <f t="shared" si="22"/>
        <v>UFA</v>
      </c>
      <c r="B768" s="67" t="s">
        <v>770</v>
      </c>
      <c r="C768" s="11" t="str">
        <f>VLOOKUP($B768, Paste!$A$3:$H$933, 6, FALSE)</f>
        <v>LD</v>
      </c>
      <c r="D768" s="11" t="s">
        <v>941</v>
      </c>
      <c r="E768" s="11"/>
      <c r="F768" s="11" t="str">
        <f>VLOOKUP($B768, Paste!$A$3:$H$933, 8, FALSE)</f>
        <v>UFA</v>
      </c>
      <c r="G768" s="71">
        <f>VLOOKUP($B768, Paste!$A$3:$H$933, 2, FALSE)</f>
        <v>32.333333333333329</v>
      </c>
      <c r="H768" s="71">
        <f>VLOOKUP($B768, Paste!$A$3:$H$933, 3, FALSE)</f>
        <v>0.32913821432339946</v>
      </c>
      <c r="I768" s="71">
        <f t="shared" si="23"/>
        <v>5.7527617856766007</v>
      </c>
      <c r="J768" s="71">
        <f>VLOOKUP($B768, Paste!$A$3:$H$933, 4, FALSE)</f>
        <v>6.0819000000000001</v>
      </c>
      <c r="K768" s="11" t="e">
        <f>VLOOKUP($B768, Paste!$AB$3:$AE$1033, 4, FALSE)</f>
        <v>#N/A</v>
      </c>
      <c r="L768" s="11" t="str">
        <f>IF(ISERROR(VLOOKUP(B768, Paste!$N$3:$N$250, 1, FALSE)), "", VLOOKUP(B768, Paste!$N$3:$O$250, 2, FALSE))</f>
        <v/>
      </c>
      <c r="M768" s="27" t="e">
        <f>VLOOKUP($B768, Paste!$W$3:$Z$10064, IF($H$4="Cap Hit",3, IF($H$4="AAV", 4, 2)), FALSE)</f>
        <v>#N/A</v>
      </c>
      <c r="N768" s="11" t="str">
        <f>IF(ISERROR(VLOOKUP(B768, Paste!$Q$3:$Q$245, 1, FALSE)), "", VLOOKUP(B768, Paste!$Q$3:$R$245, 2, FALSE))</f>
        <v/>
      </c>
      <c r="O768" s="18" t="str">
        <f>IF(VLOOKUP(B768, 'Points&amp;Potential'!$B$7:$O$1835, 14, FALSE)=0, "", VLOOKUP(B768, 'Points&amp;Potential'!$B$7:$O$1835, 14, FALSE))</f>
        <v/>
      </c>
      <c r="P768" s="7" t="str">
        <f>IF(ISERROR(VLOOKUP(B768, Paste!$T$3:$T$1045, 1, FALSE)), "", VLOOKUP(B768, Paste!$T$3:$U$1045, 2, FALSE))</f>
        <v/>
      </c>
    </row>
    <row r="769" spans="1:16">
      <c r="A769" s="11" t="str">
        <f t="shared" si="22"/>
        <v>UFA</v>
      </c>
      <c r="B769" s="67" t="s">
        <v>771</v>
      </c>
      <c r="C769" s="11" t="str">
        <f>VLOOKUP($B769, Paste!$A$3:$H$933, 6, FALSE)</f>
        <v>C</v>
      </c>
      <c r="D769" s="11" t="s">
        <v>941</v>
      </c>
      <c r="E769" s="11"/>
      <c r="F769" s="11" t="str">
        <f>VLOOKUP($B769, Paste!$A$3:$H$933, 8, FALSE)</f>
        <v>UFA</v>
      </c>
      <c r="G769" s="71">
        <f>VLOOKUP($B769, Paste!$A$3:$H$933, 2, FALSE)</f>
        <v>40.666666666666664</v>
      </c>
      <c r="H769" s="71">
        <f>VLOOKUP($B769, Paste!$A$3:$H$933, 3, FALSE)</f>
        <v>2.7746887818866877</v>
      </c>
      <c r="I769" s="71">
        <f t="shared" si="23"/>
        <v>3.2661265329281277</v>
      </c>
      <c r="J769" s="71">
        <f>VLOOKUP($B769, Paste!$A$3:$H$933, 4, FALSE)</f>
        <v>6.0408153148148154</v>
      </c>
      <c r="K769" s="11" t="e">
        <f>VLOOKUP($B769, Paste!$AB$3:$AE$1033, 4, FALSE)</f>
        <v>#N/A</v>
      </c>
      <c r="L769" s="11" t="str">
        <f>IF(ISERROR(VLOOKUP(B769, Paste!$N$3:$N$250, 1, FALSE)), "", VLOOKUP(B769, Paste!$N$3:$O$250, 2, FALSE))</f>
        <v/>
      </c>
      <c r="M769" s="27" t="e">
        <f>VLOOKUP($B769, Paste!$W$3:$Z$10064, IF($H$4="Cap Hit",3, IF($H$4="AAV", 4, 2)), FALSE)</f>
        <v>#N/A</v>
      </c>
      <c r="N769" s="11" t="str">
        <f>IF(ISERROR(VLOOKUP(B769, Paste!$Q$3:$Q$245, 1, FALSE)), "", VLOOKUP(B769, Paste!$Q$3:$R$245, 2, FALSE))</f>
        <v>Y</v>
      </c>
      <c r="O769" s="18" t="str">
        <f>IF(VLOOKUP(B769, 'Points&amp;Potential'!$B$7:$O$1835, 14, FALSE)=0, "", VLOOKUP(B769, 'Points&amp;Potential'!$B$7:$O$1835, 14, FALSE))</f>
        <v/>
      </c>
      <c r="P769" s="7" t="str">
        <f>IF(ISERROR(VLOOKUP(B769, Paste!$T$3:$T$1045, 1, FALSE)), "", VLOOKUP(B769, Paste!$T$3:$U$1045, 2, FALSE))</f>
        <v/>
      </c>
    </row>
    <row r="770" spans="1:16">
      <c r="A770" s="11" t="str">
        <f t="shared" si="22"/>
        <v>UFA</v>
      </c>
      <c r="B770" s="67" t="s">
        <v>778</v>
      </c>
      <c r="C770" s="11" t="str">
        <f>VLOOKUP($B770, Paste!$A$3:$H$933, 6, FALSE)</f>
        <v>LW</v>
      </c>
      <c r="D770" s="11" t="s">
        <v>941</v>
      </c>
      <c r="E770" s="11"/>
      <c r="F770" s="11" t="str">
        <f>VLOOKUP($B770, Paste!$A$3:$H$933, 8, FALSE)</f>
        <v>UFA</v>
      </c>
      <c r="G770" s="71">
        <f>VLOOKUP($B770, Paste!$A$3:$H$933, 2, FALSE)</f>
        <v>36.5</v>
      </c>
      <c r="H770" s="71">
        <f>VLOOKUP($B770, Paste!$A$3:$H$933, 3, FALSE)</f>
        <v>3.3422209385145436</v>
      </c>
      <c r="I770" s="71">
        <f t="shared" si="23"/>
        <v>2.3863057802354568</v>
      </c>
      <c r="J770" s="71">
        <f>VLOOKUP($B770, Paste!$A$3:$H$933, 4, FALSE)</f>
        <v>5.7285267187500004</v>
      </c>
      <c r="K770" s="11" t="e">
        <f>VLOOKUP($B770, Paste!$AB$3:$AE$1033, 4, FALSE)</f>
        <v>#N/A</v>
      </c>
      <c r="L770" s="11" t="str">
        <f>IF(ISERROR(VLOOKUP(B770, Paste!$N$3:$N$250, 1, FALSE)), "", VLOOKUP(B770, Paste!$N$3:$O$250, 2, FALSE))</f>
        <v/>
      </c>
      <c r="M770" s="27" t="e">
        <f>VLOOKUP($B770, Paste!$W$3:$Z$10064, IF($H$4="Cap Hit",3, IF($H$4="AAV", 4, 2)), FALSE)</f>
        <v>#N/A</v>
      </c>
      <c r="N770" s="11" t="str">
        <f>IF(ISERROR(VLOOKUP(B770, Paste!$Q$3:$Q$245, 1, FALSE)), "", VLOOKUP(B770, Paste!$Q$3:$R$245, 2, FALSE))</f>
        <v/>
      </c>
      <c r="O770" s="18" t="str">
        <f>IF(VLOOKUP(B770, 'Points&amp;Potential'!$B$7:$O$1835, 14, FALSE)=0, "", VLOOKUP(B770, 'Points&amp;Potential'!$B$7:$O$1835, 14, FALSE))</f>
        <v/>
      </c>
      <c r="P770" s="7" t="str">
        <f>IF(ISERROR(VLOOKUP(B770, Paste!$T$3:$T$1045, 1, FALSE)), "", VLOOKUP(B770, Paste!$T$3:$U$1045, 2, FALSE))</f>
        <v/>
      </c>
    </row>
    <row r="771" spans="1:16">
      <c r="A771" s="11" t="str">
        <f t="shared" si="22"/>
        <v>UFA</v>
      </c>
      <c r="B771" s="10" t="s">
        <v>793</v>
      </c>
      <c r="C771" s="11" t="str">
        <f>VLOOKUP($B771, Paste!$A$3:$H$933, 6, FALSE)</f>
        <v>C</v>
      </c>
      <c r="D771" s="11" t="s">
        <v>941</v>
      </c>
      <c r="E771" s="11"/>
      <c r="F771" s="11" t="str">
        <f>VLOOKUP($B771, Paste!$A$3:$H$933, 8, FALSE)</f>
        <v>UFA</v>
      </c>
      <c r="G771" s="71">
        <f>VLOOKUP($B771, Paste!$A$3:$H$933, 2, FALSE)</f>
        <v>23.333333333333332</v>
      </c>
      <c r="H771" s="71">
        <f>VLOOKUP($B771, Paste!$A$3:$H$933, 3, FALSE)</f>
        <v>0.90075196065098151</v>
      </c>
      <c r="I771" s="71">
        <f t="shared" si="23"/>
        <v>3.9020258171267965</v>
      </c>
      <c r="J771" s="71">
        <f>VLOOKUP($B771, Paste!$A$3:$H$933, 4, FALSE)</f>
        <v>4.802777777777778</v>
      </c>
      <c r="K771" s="11" t="e">
        <f>VLOOKUP($B771, Paste!$AB$3:$AE$1033, 4, FALSE)</f>
        <v>#N/A</v>
      </c>
      <c r="L771" s="11" t="str">
        <f>IF(ISERROR(VLOOKUP(B771, Paste!$N$3:$N$250, 1, FALSE)), "", VLOOKUP(B771, Paste!$N$3:$O$250, 2, FALSE))</f>
        <v/>
      </c>
      <c r="M771" s="27" t="e">
        <f>VLOOKUP($B771, Paste!$W$3:$Z$10064, IF($H$4="Cap Hit",3, IF($H$4="AAV", 4, 2)), FALSE)</f>
        <v>#N/A</v>
      </c>
      <c r="N771" s="11" t="str">
        <f>IF(ISERROR(VLOOKUP(B771, Paste!$Q$3:$Q$245, 1, FALSE)), "", VLOOKUP(B771, Paste!$Q$3:$R$245, 2, FALSE))</f>
        <v/>
      </c>
      <c r="O771" s="18" t="str">
        <f>IF(VLOOKUP(B771, 'Points&amp;Potential'!$B$7:$O$1835, 14, FALSE)=0, "", VLOOKUP(B771, 'Points&amp;Potential'!$B$7:$O$1835, 14, FALSE))</f>
        <v/>
      </c>
      <c r="P771" s="7" t="str">
        <f>IF(ISERROR(VLOOKUP(B771, Paste!$T$3:$T$1045, 1, FALSE)), "", VLOOKUP(B771, Paste!$T$3:$U$1045, 2, FALSE))</f>
        <v/>
      </c>
    </row>
    <row r="772" spans="1:16">
      <c r="A772" s="11" t="str">
        <f t="shared" si="22"/>
        <v>UFA</v>
      </c>
      <c r="B772" s="67" t="s">
        <v>807</v>
      </c>
      <c r="C772" s="11" t="str">
        <f>VLOOKUP($B772, Paste!$A$3:$H$933, 6, FALSE)</f>
        <v>LD</v>
      </c>
      <c r="D772" s="11" t="s">
        <v>941</v>
      </c>
      <c r="E772" s="11"/>
      <c r="F772" s="11" t="str">
        <f>VLOOKUP($B772, Paste!$A$3:$H$933, 8, FALSE)</f>
        <v>UFA</v>
      </c>
      <c r="G772" s="71">
        <f>VLOOKUP($B772, Paste!$A$3:$H$933, 2, FALSE)</f>
        <v>25</v>
      </c>
      <c r="H772" s="71">
        <f>VLOOKUP($B772, Paste!$A$3:$H$933, 3, FALSE)</f>
        <v>0.71792270531400981</v>
      </c>
      <c r="I772" s="71">
        <f t="shared" si="23"/>
        <v>3.37878354468599</v>
      </c>
      <c r="J772" s="71">
        <f>VLOOKUP($B772, Paste!$A$3:$H$933, 4, FALSE)</f>
        <v>4.0967062499999995</v>
      </c>
      <c r="K772" s="11" t="e">
        <f>VLOOKUP($B772, Paste!$AB$3:$AE$1033, 4, FALSE)</f>
        <v>#N/A</v>
      </c>
      <c r="L772" s="11" t="str">
        <f>IF(ISERROR(VLOOKUP(B772, Paste!$N$3:$N$250, 1, FALSE)), "", VLOOKUP(B772, Paste!$N$3:$O$250, 2, FALSE))</f>
        <v/>
      </c>
      <c r="M772" s="27">
        <f>VLOOKUP($B772, Paste!$W$3:$Z$10064, IF($H$4="Cap Hit",3, IF($H$4="AAV", 4, 2)), FALSE)</f>
        <v>0.875</v>
      </c>
      <c r="N772" s="11"/>
      <c r="O772" s="18" t="str">
        <f>IF(VLOOKUP(B772, 'Points&amp;Potential'!$B$7:$O$1835, 14, FALSE)=0, "", VLOOKUP(B772, 'Points&amp;Potential'!$B$7:$O$1835, 14, FALSE))</f>
        <v/>
      </c>
      <c r="P772" s="7" t="str">
        <f>IF(ISERROR(VLOOKUP(B772, Paste!$T$3:$T$1045, 1, FALSE)), "", VLOOKUP(B772, Paste!$T$3:$U$1045, 2, FALSE))</f>
        <v/>
      </c>
    </row>
    <row r="773" spans="1:16">
      <c r="A773" s="11" t="str">
        <f t="shared" si="22"/>
        <v>UFA</v>
      </c>
      <c r="B773" s="67" t="s">
        <v>810</v>
      </c>
      <c r="C773" s="11" t="str">
        <f>VLOOKUP($B773, Paste!$A$3:$H$933, 6, FALSE)</f>
        <v>LD</v>
      </c>
      <c r="D773" s="11" t="s">
        <v>941</v>
      </c>
      <c r="E773" s="11"/>
      <c r="F773" s="11" t="str">
        <f>VLOOKUP($B773, Paste!$A$3:$H$933, 8, FALSE)</f>
        <v>UFA</v>
      </c>
      <c r="G773" s="71">
        <f>VLOOKUP($B773, Paste!$A$3:$H$933, 2, FALSE)</f>
        <v>31.333333333333332</v>
      </c>
      <c r="H773" s="71">
        <f>VLOOKUP($B773, Paste!$A$3:$H$933, 3, FALSE)</f>
        <v>0.66673402582132735</v>
      </c>
      <c r="I773" s="71">
        <f t="shared" si="23"/>
        <v>3.378869307512006</v>
      </c>
      <c r="J773" s="71">
        <f>VLOOKUP($B773, Paste!$A$3:$H$933, 4, FALSE)</f>
        <v>4.0456033333333332</v>
      </c>
      <c r="K773" s="11" t="e">
        <f>VLOOKUP($B773, Paste!$AB$3:$AE$1033, 4, FALSE)</f>
        <v>#N/A</v>
      </c>
      <c r="L773" s="11" t="str">
        <f>IF(ISERROR(VLOOKUP(B773, Paste!$N$3:$N$250, 1, FALSE)), "", VLOOKUP(B773, Paste!$N$3:$O$250, 2, FALSE))</f>
        <v/>
      </c>
      <c r="M773" s="27" t="e">
        <f>VLOOKUP($B773, Paste!$W$3:$Z$10064, IF($H$4="Cap Hit",3, IF($H$4="AAV", 4, 2)), FALSE)</f>
        <v>#N/A</v>
      </c>
      <c r="N773" s="11" t="str">
        <f>IF(ISERROR(VLOOKUP(B773, Paste!$Q$3:$Q$245, 1, FALSE)), "", VLOOKUP(B773, Paste!$Q$3:$R$245, 2, FALSE))</f>
        <v/>
      </c>
      <c r="O773" s="18" t="str">
        <f>IF(VLOOKUP(B773, 'Points&amp;Potential'!$B$7:$O$1835, 14, FALSE)=0, "", VLOOKUP(B773, 'Points&amp;Potential'!$B$7:$O$1835, 14, FALSE))</f>
        <v/>
      </c>
      <c r="P773" s="7" t="str">
        <f>IF(ISERROR(VLOOKUP(B773, Paste!$T$3:$T$1045, 1, FALSE)), "", VLOOKUP(B773, Paste!$T$3:$U$1045, 2, FALSE))</f>
        <v/>
      </c>
    </row>
    <row r="774" spans="1:16">
      <c r="A774" s="11" t="str">
        <f t="shared" si="22"/>
        <v>UFA</v>
      </c>
      <c r="B774" s="67" t="s">
        <v>834</v>
      </c>
      <c r="C774" s="11" t="str">
        <f>VLOOKUP($B774, Paste!$A$3:$H$933, 6, FALSE)</f>
        <v>RD</v>
      </c>
      <c r="D774" s="11" t="s">
        <v>941</v>
      </c>
      <c r="E774" s="11"/>
      <c r="F774" s="11" t="str">
        <f>VLOOKUP($B774, Paste!$A$3:$H$933, 8, FALSE)</f>
        <v>UFA</v>
      </c>
      <c r="G774" s="71">
        <f>VLOOKUP($B774, Paste!$A$3:$H$933, 2, FALSE)</f>
        <v>46.333333333333336</v>
      </c>
      <c r="H774" s="71">
        <f>VLOOKUP($B774, Paste!$A$3:$H$933, 3, FALSE)</f>
        <v>0.81916459709323031</v>
      </c>
      <c r="I774" s="71">
        <f t="shared" si="23"/>
        <v>2.555404138323436</v>
      </c>
      <c r="J774" s="71">
        <f>VLOOKUP($B774, Paste!$A$3:$H$933, 4, FALSE)</f>
        <v>3.3745687354166662</v>
      </c>
      <c r="K774" s="11" t="e">
        <f>VLOOKUP($B774, Paste!$AB$3:$AE$1033, 4, FALSE)</f>
        <v>#N/A</v>
      </c>
      <c r="L774" s="11" t="str">
        <f>IF(ISERROR(VLOOKUP(B774, Paste!$N$3:$N$250, 1, FALSE)), "", VLOOKUP(B774, Paste!$N$3:$O$250, 2, FALSE))</f>
        <v/>
      </c>
      <c r="M774" s="27" t="e">
        <f>VLOOKUP($B774, Paste!$W$3:$Z$10064, IF($H$4="Cap Hit",3, IF($H$4="AAV", 4, 2)), FALSE)</f>
        <v>#N/A</v>
      </c>
      <c r="N774" s="11" t="str">
        <f>IF(ISERROR(VLOOKUP(B774, Paste!$Q$3:$Q$245, 1, FALSE)), "", VLOOKUP(B774, Paste!$Q$3:$R$245, 2, FALSE))</f>
        <v/>
      </c>
      <c r="O774" s="18" t="str">
        <f>IF(VLOOKUP(B774, 'Points&amp;Potential'!$B$7:$O$1835, 14, FALSE)=0, "", VLOOKUP(B774, 'Points&amp;Potential'!$B$7:$O$1835, 14, FALSE))</f>
        <v/>
      </c>
      <c r="P774" s="7" t="str">
        <f>IF(ISERROR(VLOOKUP(B774, Paste!$T$3:$T$1045, 1, FALSE)), "", VLOOKUP(B774, Paste!$T$3:$U$1045, 2, FALSE))</f>
        <v/>
      </c>
    </row>
    <row r="775" spans="1:16">
      <c r="A775" s="11" t="str">
        <f t="shared" ref="A775:A838" si="24">F775</f>
        <v>UFA</v>
      </c>
      <c r="B775" s="67" t="s">
        <v>837</v>
      </c>
      <c r="C775" s="11" t="str">
        <f>VLOOKUP($B775, Paste!$A$3:$H$933, 6, FALSE)</f>
        <v>C</v>
      </c>
      <c r="D775" s="11" t="s">
        <v>941</v>
      </c>
      <c r="E775" s="11"/>
      <c r="F775" s="11" t="str">
        <f>VLOOKUP($B775, Paste!$A$3:$H$933, 8, FALSE)</f>
        <v>UFA</v>
      </c>
      <c r="G775" s="71">
        <f>VLOOKUP($B775, Paste!$A$3:$H$933, 2, FALSE)</f>
        <v>18</v>
      </c>
      <c r="H775" s="71">
        <f>VLOOKUP($B775, Paste!$A$3:$H$933, 3, FALSE)</f>
        <v>2.0821428571428573</v>
      </c>
      <c r="I775" s="71">
        <f t="shared" ref="I775:I838" si="25">J775-H775</f>
        <v>0.95876083035714199</v>
      </c>
      <c r="J775" s="71">
        <f>VLOOKUP($B775, Paste!$A$3:$H$933, 4, FALSE)</f>
        <v>3.0409036874999993</v>
      </c>
      <c r="K775" s="11" t="e">
        <f>VLOOKUP($B775, Paste!$AB$3:$AE$1033, 4, FALSE)</f>
        <v>#N/A</v>
      </c>
      <c r="L775" s="11" t="str">
        <f>IF(ISERROR(VLOOKUP(B775, Paste!$N$3:$N$250, 1, FALSE)), "", VLOOKUP(B775, Paste!$N$3:$O$250, 2, FALSE))</f>
        <v/>
      </c>
      <c r="M775" s="27" t="e">
        <f>VLOOKUP($B775, Paste!$W$3:$Z$10064, IF($H$4="Cap Hit",3, IF($H$4="AAV", 4, 2)), FALSE)</f>
        <v>#N/A</v>
      </c>
      <c r="N775" s="11" t="str">
        <f>IF(ISERROR(VLOOKUP(B775, Paste!$Q$3:$Q$245, 1, FALSE)), "", VLOOKUP(B775, Paste!$Q$3:$R$245, 2, FALSE))</f>
        <v/>
      </c>
      <c r="O775" s="18" t="str">
        <f>IF(VLOOKUP(B775, 'Points&amp;Potential'!$B$7:$O$1835, 14, FALSE)=0, "", VLOOKUP(B775, 'Points&amp;Potential'!$B$7:$O$1835, 14, FALSE))</f>
        <v/>
      </c>
      <c r="P775" s="7" t="str">
        <f>IF(ISERROR(VLOOKUP(B775, Paste!$T$3:$T$1045, 1, FALSE)), "", VLOOKUP(B775, Paste!$T$3:$U$1045, 2, FALSE))</f>
        <v/>
      </c>
    </row>
    <row r="776" spans="1:16">
      <c r="A776" s="11" t="str">
        <f t="shared" si="24"/>
        <v>UFA</v>
      </c>
      <c r="B776" s="10" t="s">
        <v>870</v>
      </c>
      <c r="C776" s="11" t="str">
        <f>VLOOKUP($B776, Paste!$A$3:$H$933, 6, FALSE)</f>
        <v>LW</v>
      </c>
      <c r="D776" s="11" t="s">
        <v>941</v>
      </c>
      <c r="E776" s="11"/>
      <c r="F776" s="11" t="str">
        <f>VLOOKUP($B776, Paste!$A$3:$H$933, 8, FALSE)</f>
        <v>UFA</v>
      </c>
      <c r="G776" s="71">
        <f>VLOOKUP($B776, Paste!$A$3:$H$933, 2, FALSE)</f>
        <v>26</v>
      </c>
      <c r="H776" s="71">
        <f>VLOOKUP($B776, Paste!$A$3:$H$933, 3, FALSE)</f>
        <v>0.76642222222222223</v>
      </c>
      <c r="I776" s="71">
        <f t="shared" si="25"/>
        <v>1.1657027777777778</v>
      </c>
      <c r="J776" s="71">
        <f>VLOOKUP($B776, Paste!$A$3:$H$933, 4, FALSE)</f>
        <v>1.9321250000000001</v>
      </c>
      <c r="K776" s="11" t="e">
        <f>VLOOKUP($B776, Paste!$AB$3:$AE$1033, 4, FALSE)</f>
        <v>#N/A</v>
      </c>
      <c r="L776" s="11" t="str">
        <f>IF(ISERROR(VLOOKUP(B776, Paste!$N$3:$N$250, 1, FALSE)), "", VLOOKUP(B776, Paste!$N$3:$O$250, 2, FALSE))</f>
        <v/>
      </c>
      <c r="M776" s="27" t="e">
        <f>VLOOKUP($B776, Paste!$W$3:$Z$10064, IF($H$4="Cap Hit",3, IF($H$4="AAV", 4, 2)), FALSE)</f>
        <v>#N/A</v>
      </c>
      <c r="N776" s="11" t="str">
        <f>IF(ISERROR(VLOOKUP(B776, Paste!$Q$3:$Q$245, 1, FALSE)), "", VLOOKUP(B776, Paste!$Q$3:$R$245, 2, FALSE))</f>
        <v/>
      </c>
      <c r="O776" s="18" t="str">
        <f>IF(VLOOKUP(B776, 'Points&amp;Potential'!$B$7:$O$1835, 14, FALSE)=0, "", VLOOKUP(B776, 'Points&amp;Potential'!$B$7:$O$1835, 14, FALSE))</f>
        <v/>
      </c>
      <c r="P776" s="7" t="str">
        <f>IF(ISERROR(VLOOKUP(B776, Paste!$T$3:$T$1045, 1, FALSE)), "", VLOOKUP(B776, Paste!$T$3:$U$1045, 2, FALSE))</f>
        <v/>
      </c>
    </row>
    <row r="777" spans="1:16" ht="15" customHeight="1">
      <c r="A777" s="11" t="str">
        <f t="shared" si="24"/>
        <v>UFA</v>
      </c>
      <c r="B777" s="67" t="s">
        <v>880</v>
      </c>
      <c r="C777" s="11" t="str">
        <f>VLOOKUP($B777, Paste!$A$3:$H$933, 6, FALSE)</f>
        <v>LW</v>
      </c>
      <c r="D777" s="11" t="s">
        <v>941</v>
      </c>
      <c r="E777" s="11"/>
      <c r="F777" s="11" t="str">
        <f>VLOOKUP($B777, Paste!$A$3:$H$933, 8, FALSE)</f>
        <v>UFA</v>
      </c>
      <c r="G777" s="71">
        <f>VLOOKUP($B777, Paste!$A$3:$H$933, 2, FALSE)</f>
        <v>10.333333333333334</v>
      </c>
      <c r="H777" s="71">
        <f>VLOOKUP($B777, Paste!$A$3:$H$933, 3, FALSE)</f>
        <v>0.68324886289798559</v>
      </c>
      <c r="I777" s="71">
        <f t="shared" si="25"/>
        <v>1.0673900259909033</v>
      </c>
      <c r="J777" s="71">
        <f>VLOOKUP($B777, Paste!$A$3:$H$933, 4, FALSE)</f>
        <v>1.7506388888888889</v>
      </c>
      <c r="K777" s="11" t="e">
        <f>VLOOKUP($B777, Paste!$AB$3:$AE$1033, 4, FALSE)</f>
        <v>#N/A</v>
      </c>
      <c r="L777" s="11" t="str">
        <f>IF(ISERROR(VLOOKUP(B777, Paste!$N$3:$N$250, 1, FALSE)), "", VLOOKUP(B777, Paste!$N$3:$O$250, 2, FALSE))</f>
        <v/>
      </c>
      <c r="M777" s="27" t="e">
        <f>VLOOKUP($B777, Paste!$W$3:$Z$10064, IF($H$4="Cap Hit",3, IF($H$4="AAV", 4, 2)), FALSE)</f>
        <v>#N/A</v>
      </c>
      <c r="N777" s="11" t="str">
        <f>IF(ISERROR(VLOOKUP(B777, Paste!$Q$3:$Q$245, 1, FALSE)), "", VLOOKUP(B777, Paste!$Q$3:$R$245, 2, FALSE))</f>
        <v/>
      </c>
      <c r="O777" s="18" t="str">
        <f>IF(VLOOKUP(B777, 'Points&amp;Potential'!$B$7:$O$1835, 14, FALSE)=0, "", VLOOKUP(B777, 'Points&amp;Potential'!$B$7:$O$1835, 14, FALSE))</f>
        <v/>
      </c>
      <c r="P777" s="7" t="str">
        <f>IF(ISERROR(VLOOKUP(B777, Paste!$T$3:$T$1045, 1, FALSE)), "", VLOOKUP(B777, Paste!$T$3:$U$1045, 2, FALSE))</f>
        <v/>
      </c>
    </row>
    <row r="778" spans="1:16" ht="15" customHeight="1">
      <c r="A778" s="11" t="str">
        <f t="shared" si="24"/>
        <v>UFA</v>
      </c>
      <c r="B778" s="67" t="s">
        <v>882</v>
      </c>
      <c r="C778" s="11" t="str">
        <f>VLOOKUP($B778, Paste!$A$3:$H$933, 6, FALSE)</f>
        <v>C</v>
      </c>
      <c r="D778" s="11" t="s">
        <v>941</v>
      </c>
      <c r="E778" s="11"/>
      <c r="F778" s="11" t="str">
        <f>VLOOKUP($B778, Paste!$A$3:$H$933, 8, FALSE)</f>
        <v>UFA</v>
      </c>
      <c r="G778" s="71">
        <f>VLOOKUP($B778, Paste!$A$3:$H$933, 2, FALSE)</f>
        <v>7.666666666666667</v>
      </c>
      <c r="H778" s="71">
        <f>VLOOKUP($B778, Paste!$A$3:$H$933, 3, FALSE)</f>
        <v>0.20228101116990008</v>
      </c>
      <c r="I778" s="71">
        <f t="shared" si="25"/>
        <v>1.5217606554967669</v>
      </c>
      <c r="J778" s="71">
        <f>VLOOKUP($B778, Paste!$A$3:$H$933, 4, FALSE)</f>
        <v>1.7240416666666669</v>
      </c>
      <c r="K778" s="11" t="e">
        <f>VLOOKUP($B778, Paste!$AB$3:$AE$1033, 4, FALSE)</f>
        <v>#N/A</v>
      </c>
      <c r="L778" s="11" t="str">
        <f>IF(ISERROR(VLOOKUP(B778, Paste!$N$3:$N$250, 1, FALSE)), "", VLOOKUP(B778, Paste!$N$3:$O$250, 2, FALSE))</f>
        <v/>
      </c>
      <c r="M778" s="27">
        <f>VLOOKUP($B778, Paste!$W$3:$Z$10064, IF($H$4="Cap Hit",3, IF($H$4="AAV", 4, 2)), FALSE)</f>
        <v>0.9</v>
      </c>
      <c r="N778" s="11" t="str">
        <f>IF(ISERROR(VLOOKUP(B778, Paste!$Q$3:$Q$245, 1, FALSE)), "", VLOOKUP(B778, Paste!$Q$3:$R$245, 2, FALSE))</f>
        <v/>
      </c>
      <c r="O778" s="18" t="str">
        <f>IF(VLOOKUP(B778, 'Points&amp;Potential'!$B$7:$O$1835, 14, FALSE)=0, "", VLOOKUP(B778, 'Points&amp;Potential'!$B$7:$O$1835, 14, FALSE))</f>
        <v/>
      </c>
      <c r="P778" s="7" t="str">
        <f>IF(ISERROR(VLOOKUP(B778, Paste!$T$3:$T$1045, 1, FALSE)), "", VLOOKUP(B778, Paste!$T$3:$U$1045, 2, FALSE))</f>
        <v/>
      </c>
    </row>
    <row r="779" spans="1:16" ht="15" customHeight="1">
      <c r="A779" s="11" t="str">
        <f t="shared" si="24"/>
        <v>UFA</v>
      </c>
      <c r="B779" s="67" t="s">
        <v>893</v>
      </c>
      <c r="C779" s="11" t="str">
        <f>VLOOKUP($B779, Paste!$A$3:$H$933, 6, FALSE)</f>
        <v>LW</v>
      </c>
      <c r="D779" s="11" t="s">
        <v>941</v>
      </c>
      <c r="E779" s="11"/>
      <c r="F779" s="11" t="str">
        <f>VLOOKUP($B779, Paste!$A$3:$H$933, 8, FALSE)</f>
        <v>UFA</v>
      </c>
      <c r="G779" s="71">
        <f>VLOOKUP($B779, Paste!$A$3:$H$933, 2, FALSE)</f>
        <v>9.6666666666666679</v>
      </c>
      <c r="H779" s="71">
        <f>VLOOKUP($B779, Paste!$A$3:$H$933, 3, FALSE)</f>
        <v>1.0405289309455976</v>
      </c>
      <c r="I779" s="71">
        <f t="shared" si="25"/>
        <v>0.45934502738773597</v>
      </c>
      <c r="J779" s="71">
        <f>VLOOKUP($B779, Paste!$A$3:$H$933, 4, FALSE)</f>
        <v>1.4998739583333336</v>
      </c>
      <c r="K779" s="11" t="e">
        <f>VLOOKUP($B779, Paste!$AB$3:$AE$1033, 4, FALSE)</f>
        <v>#N/A</v>
      </c>
      <c r="L779" s="11" t="str">
        <f>IF(ISERROR(VLOOKUP(B779, Paste!$N$3:$N$250, 1, FALSE)), "", VLOOKUP(B779, Paste!$N$3:$O$250, 2, FALSE))</f>
        <v/>
      </c>
      <c r="M779" s="27">
        <f>VLOOKUP($B779, Paste!$W$3:$Z$10064, IF($H$4="Cap Hit",3, IF($H$4="AAV", 4, 2)), FALSE)</f>
        <v>0.85</v>
      </c>
      <c r="N779" s="11" t="str">
        <f>IF(ISERROR(VLOOKUP(B779, Paste!$Q$3:$Q$245, 1, FALSE)), "", VLOOKUP(B779, Paste!$Q$3:$R$245, 2, FALSE))</f>
        <v/>
      </c>
      <c r="O779" s="18" t="str">
        <f>IF(VLOOKUP(B779, 'Points&amp;Potential'!$B$7:$O$1835, 14, FALSE)=0, "", VLOOKUP(B779, 'Points&amp;Potential'!$B$7:$O$1835, 14, FALSE))</f>
        <v/>
      </c>
      <c r="P779" s="7" t="str">
        <f>IF(ISERROR(VLOOKUP(B779, Paste!$T$3:$T$1045, 1, FALSE)), "", VLOOKUP(B779, Paste!$T$3:$U$1045, 2, FALSE))</f>
        <v/>
      </c>
    </row>
    <row r="780" spans="1:16" ht="15" customHeight="1">
      <c r="A780" s="11" t="str">
        <f t="shared" si="24"/>
        <v>UTA</v>
      </c>
      <c r="B780" s="67" t="s">
        <v>621</v>
      </c>
      <c r="C780" s="11" t="str">
        <f>VLOOKUP($B780, Paste!$A$3:$H$933, 6, FALSE)</f>
        <v>RD</v>
      </c>
      <c r="D780" s="11" t="s">
        <v>942</v>
      </c>
      <c r="E780" s="11"/>
      <c r="F780" s="11" t="str">
        <f>VLOOKUP($B780, Paste!$A$3:$H$933, 8, FALSE)</f>
        <v>UTA</v>
      </c>
      <c r="G780" s="71">
        <f>VLOOKUP($B780, Paste!$A$3:$H$933, 2, FALSE)</f>
        <v>65.666666666666657</v>
      </c>
      <c r="H780" s="71">
        <f>VLOOKUP($B780, Paste!$A$3:$H$933, 3, FALSE)</f>
        <v>2.3002620185266203</v>
      </c>
      <c r="I780" s="71">
        <f t="shared" si="25"/>
        <v>11.149288801565969</v>
      </c>
      <c r="J780" s="71">
        <f>VLOOKUP($B780, Paste!$A$3:$H$933, 4, FALSE)</f>
        <v>13.44955082009259</v>
      </c>
      <c r="K780" s="11" t="e">
        <f>VLOOKUP($B780, Paste!$AB$3:$AE$1033, 4, FALSE)</f>
        <v>#N/A</v>
      </c>
      <c r="L780" s="11" t="str">
        <f>IF(ISERROR(VLOOKUP(B780, Paste!$N$3:$N$250, 1, FALSE)), "", VLOOKUP(B780, Paste!$N$3:$O$250, 2, FALSE))</f>
        <v/>
      </c>
      <c r="M780" s="27">
        <f>VLOOKUP($B780, Paste!$W$3:$Z$10064, IF($H$4="Cap Hit",3, IF($H$4="AAV", 4, 2)), FALSE)</f>
        <v>1</v>
      </c>
      <c r="N780" s="11" t="str">
        <f>IF(ISERROR(VLOOKUP(B780, Paste!$Q$3:$Q$245, 1, FALSE)), "", VLOOKUP(B780, Paste!$Q$3:$R$245, 2, FALSE))</f>
        <v/>
      </c>
      <c r="O780" s="18" t="str">
        <f>IF(VLOOKUP(B780, 'Points&amp;Potential'!$B$7:$O$1835, 14, FALSE)=0, "", VLOOKUP(B780, 'Points&amp;Potential'!$B$7:$O$1835, 14, FALSE))</f>
        <v/>
      </c>
      <c r="P780" s="7" t="str">
        <f>IF(ISERROR(VLOOKUP(B780, Paste!$T$3:$T$1045, 1, FALSE)), "", VLOOKUP(B780, Paste!$T$3:$U$1045, 2, FALSE))</f>
        <v/>
      </c>
    </row>
    <row r="781" spans="1:16" ht="15" customHeight="1">
      <c r="A781" s="11" t="str">
        <f t="shared" si="24"/>
        <v>UTA</v>
      </c>
      <c r="B781" s="67" t="s">
        <v>49</v>
      </c>
      <c r="C781" s="11" t="str">
        <f>VLOOKUP($B781, Paste!$A$3:$H$933, 6, FALSE)</f>
        <v>LW</v>
      </c>
      <c r="D781" s="11" t="s">
        <v>944</v>
      </c>
      <c r="E781" s="11">
        <v>1</v>
      </c>
      <c r="F781" s="11" t="str">
        <f>VLOOKUP($B781, Paste!$A$3:$H$933, 8, FALSE)</f>
        <v>UTA</v>
      </c>
      <c r="G781" s="71">
        <f>VLOOKUP($B781, Paste!$A$3:$H$933, 2, FALSE)</f>
        <v>82.333333333333329</v>
      </c>
      <c r="H781" s="71">
        <f>VLOOKUP($B781, Paste!$A$3:$H$933, 3, FALSE)</f>
        <v>30.099183949494087</v>
      </c>
      <c r="I781" s="71">
        <f t="shared" si="25"/>
        <v>59.288927505945722</v>
      </c>
      <c r="J781" s="71">
        <f>VLOOKUP($B781, Paste!$A$3:$H$933, 4, FALSE)</f>
        <v>89.388111455439812</v>
      </c>
      <c r="K781" s="11">
        <f>VLOOKUP($B781, Paste!$AB$3:$AE$1033, 4, FALSE)</f>
        <v>222</v>
      </c>
      <c r="L781" s="11" t="str">
        <f>IF(ISERROR(VLOOKUP(B781, Paste!$N$3:$N$250, 1, FALSE)), "", VLOOKUP(B781, Paste!$N$3:$O$250, 2, FALSE))</f>
        <v/>
      </c>
      <c r="M781" s="27">
        <f>VLOOKUP($B781, Paste!$W$3:$Z$10064, IF($H$4="Cap Hit",3, IF($H$4="AAV", 4, 2)), FALSE)</f>
        <v>7.15</v>
      </c>
      <c r="N781" s="11" t="str">
        <f>IF(ISERROR(VLOOKUP(B781, Paste!$Q$3:$Q$245, 1, FALSE)), "", VLOOKUP(B781, Paste!$Q$3:$R$245, 2, FALSE))</f>
        <v/>
      </c>
      <c r="O781" s="18" t="str">
        <f>IF(VLOOKUP(B781, 'Points&amp;Potential'!$B$7:$O$1835, 14, FALSE)=0, "", VLOOKUP(B781, 'Points&amp;Potential'!$B$7:$O$1835, 14, FALSE))</f>
        <v/>
      </c>
      <c r="P781" s="7" t="str">
        <f>IF(ISERROR(VLOOKUP(B781, Paste!$T$3:$T$1045, 1, FALSE)), "", VLOOKUP(B781, Paste!$T$3:$U$1045, 2, FALSE))</f>
        <v/>
      </c>
    </row>
    <row r="782" spans="1:16" ht="15" customHeight="1">
      <c r="A782" s="11" t="str">
        <f t="shared" si="24"/>
        <v>UTA</v>
      </c>
      <c r="B782" s="67" t="s">
        <v>61</v>
      </c>
      <c r="C782" s="11" t="str">
        <f>VLOOKUP($B782, Paste!$A$3:$H$933, 6, FALSE)</f>
        <v>RW</v>
      </c>
      <c r="D782" s="11" t="s">
        <v>943</v>
      </c>
      <c r="E782" s="11">
        <v>1</v>
      </c>
      <c r="F782" s="11" t="str">
        <f>VLOOKUP($B782, Paste!$A$3:$H$933, 8, FALSE)</f>
        <v>UTA</v>
      </c>
      <c r="G782" s="71">
        <f>VLOOKUP($B782, Paste!$A$3:$H$933, 2, FALSE)</f>
        <v>81</v>
      </c>
      <c r="H782" s="71">
        <f>VLOOKUP($B782, Paste!$A$3:$H$933, 3, FALSE)</f>
        <v>41.31</v>
      </c>
      <c r="I782" s="71">
        <f t="shared" si="25"/>
        <v>41.174324999999996</v>
      </c>
      <c r="J782" s="71">
        <f>VLOOKUP($B782, Paste!$A$3:$H$933, 4, FALSE)</f>
        <v>82.484324999999998</v>
      </c>
      <c r="K782" s="11">
        <f>VLOOKUP($B782, Paste!$AB$3:$AE$1033, 4, FALSE)</f>
        <v>267</v>
      </c>
      <c r="L782" s="11" t="str">
        <f>IF(ISERROR(VLOOKUP(B782, Paste!$N$3:$N$250, 1, FALSE)), "", VLOOKUP(B782, Paste!$N$3:$O$250, 2, FALSE))</f>
        <v/>
      </c>
      <c r="M782" s="27">
        <f>VLOOKUP($B782, Paste!$W$3:$Z$10064, IF($H$4="Cap Hit",3, IF($H$4="AAV", 4, 2)), FALSE)</f>
        <v>7.1428570000000002</v>
      </c>
      <c r="N782" s="11" t="str">
        <f>IF(ISERROR(VLOOKUP(B782, Paste!$Q$3:$Q$245, 1, FALSE)), "", VLOOKUP(B782, Paste!$Q$3:$R$245, 2, FALSE))</f>
        <v/>
      </c>
      <c r="O782" s="18" t="str">
        <f>IF(VLOOKUP(B782, 'Points&amp;Potential'!$B$7:$O$1835, 14, FALSE)=0, "", VLOOKUP(B782, 'Points&amp;Potential'!$B$7:$O$1835, 14, FALSE))</f>
        <v/>
      </c>
      <c r="P782" s="7" t="str">
        <f>IF(ISERROR(VLOOKUP(B782, Paste!$T$3:$T$1045, 1, FALSE)), "", VLOOKUP(B782, Paste!$T$3:$U$1045, 2, FALSE))</f>
        <v/>
      </c>
    </row>
    <row r="783" spans="1:16" ht="15" customHeight="1">
      <c r="A783" s="11" t="str">
        <f t="shared" si="24"/>
        <v>UTA</v>
      </c>
      <c r="B783" s="67" t="s">
        <v>92</v>
      </c>
      <c r="C783" s="11" t="str">
        <f>VLOOKUP($B783, Paste!$A$3:$H$933, 6, FALSE)</f>
        <v>RW</v>
      </c>
      <c r="D783" s="11" t="s">
        <v>944</v>
      </c>
      <c r="E783" s="11">
        <v>1</v>
      </c>
      <c r="F783" s="11" t="str">
        <f>VLOOKUP($B783, Paste!$A$3:$H$933, 8, FALSE)</f>
        <v>UTA</v>
      </c>
      <c r="G783" s="71">
        <f>VLOOKUP($B783, Paste!$A$3:$H$933, 2, FALSE)</f>
        <v>83</v>
      </c>
      <c r="H783" s="71">
        <f>VLOOKUP($B783, Paste!$A$3:$H$933, 3, FALSE)</f>
        <v>30.71</v>
      </c>
      <c r="I783" s="71">
        <f t="shared" si="25"/>
        <v>40.250642499999991</v>
      </c>
      <c r="J783" s="71">
        <f>VLOOKUP($B783, Paste!$A$3:$H$933, 4, FALSE)</f>
        <v>70.960642499999992</v>
      </c>
      <c r="K783" s="11">
        <f>VLOOKUP($B783, Paste!$AB$3:$AE$1033, 4, FALSE)</f>
        <v>191</v>
      </c>
      <c r="L783" s="11" t="str">
        <f>IF(ISERROR(VLOOKUP(B783, Paste!$N$3:$N$250, 1, FALSE)), "", VLOOKUP(B783, Paste!$N$3:$O$250, 2, FALSE))</f>
        <v/>
      </c>
      <c r="M783" s="27">
        <f>VLOOKUP($B783, Paste!$W$3:$Z$10064, IF($H$4="Cap Hit",3, IF($H$4="AAV", 4, 2)), FALSE)</f>
        <v>8</v>
      </c>
      <c r="N783" s="11" t="str">
        <f>IF(ISERROR(VLOOKUP(B783, Paste!$Q$3:$Q$245, 1, FALSE)), "", VLOOKUP(B783, Paste!$Q$3:$R$245, 2, FALSE))</f>
        <v/>
      </c>
      <c r="O783" s="18" t="str">
        <f>IF(VLOOKUP(B783, 'Points&amp;Potential'!$B$7:$O$1835, 14, FALSE)=0, "", VLOOKUP(B783, 'Points&amp;Potential'!$B$7:$O$1835, 14, FALSE))</f>
        <v/>
      </c>
      <c r="P783" s="7" t="str">
        <f>IF(ISERROR(VLOOKUP(B783, Paste!$T$3:$T$1045, 1, FALSE)), "", VLOOKUP(B783, Paste!$T$3:$U$1045, 2, FALSE))</f>
        <v/>
      </c>
    </row>
    <row r="784" spans="1:16" ht="15" customHeight="1">
      <c r="A784" s="11" t="str">
        <f t="shared" si="24"/>
        <v>UTA</v>
      </c>
      <c r="B784" s="10" t="s">
        <v>107</v>
      </c>
      <c r="C784" s="11" t="str">
        <f>VLOOKUP($B784, Paste!$A$3:$H$933, 6, FALSE)</f>
        <v>LW</v>
      </c>
      <c r="D784" s="11" t="s">
        <v>941</v>
      </c>
      <c r="E784" s="11">
        <v>2</v>
      </c>
      <c r="F784" s="11" t="str">
        <f>VLOOKUP($B784, Paste!$A$3:$H$933, 8, FALSE)</f>
        <v>UTA</v>
      </c>
      <c r="G784" s="71">
        <f>VLOOKUP($B784, Paste!$A$3:$H$933, 2, FALSE)</f>
        <v>72.333333333333329</v>
      </c>
      <c r="H784" s="71">
        <f>VLOOKUP($B784, Paste!$A$3:$H$933, 3, FALSE)</f>
        <v>24.757219393402824</v>
      </c>
      <c r="I784" s="71">
        <f t="shared" si="25"/>
        <v>43.298305537152729</v>
      </c>
      <c r="J784" s="71">
        <f>VLOOKUP($B784, Paste!$A$3:$H$933, 4, FALSE)</f>
        <v>68.055524930555549</v>
      </c>
      <c r="K784" s="11">
        <f>VLOOKUP($B784, Paste!$AB$3:$AE$1033, 4, FALSE)</f>
        <v>152</v>
      </c>
      <c r="L784" s="11">
        <f>IF(ISERROR(VLOOKUP(B784, Paste!$N$3:$N$250, 1, FALSE)), "", VLOOKUP(B784, Paste!$N$3:$O$250, 2, FALSE))</f>
        <v>85</v>
      </c>
      <c r="M784" s="27">
        <f>VLOOKUP($B784, Paste!$W$3:$Z$10064, IF($H$4="Cap Hit",3, IF($H$4="AAV", 4, 2)), FALSE)</f>
        <v>10</v>
      </c>
      <c r="N784" s="11" t="str">
        <f>IF(ISERROR(VLOOKUP(B784, Paste!$Q$3:$Q$245, 1, FALSE)), "", VLOOKUP(B784, Paste!$Q$3:$R$245, 2, FALSE))</f>
        <v/>
      </c>
      <c r="O784" s="18" t="str">
        <f>IF(VLOOKUP(B784, 'Points&amp;Potential'!$B$7:$O$1835, 14, FALSE)=0, "", VLOOKUP(B784, 'Points&amp;Potential'!$B$7:$O$1835, 14, FALSE))</f>
        <v/>
      </c>
      <c r="P784" s="7" t="str">
        <f>IF(ISERROR(VLOOKUP(B784, Paste!$T$3:$T$1045, 1, FALSE)), "", VLOOKUP(B784, Paste!$T$3:$U$1045, 2, FALSE))</f>
        <v/>
      </c>
    </row>
    <row r="785" spans="1:16" ht="15" customHeight="1">
      <c r="A785" s="11" t="str">
        <f t="shared" si="24"/>
        <v>UTA</v>
      </c>
      <c r="B785" s="67" t="s">
        <v>133</v>
      </c>
      <c r="C785" s="11" t="str">
        <f>VLOOKUP($B785, Paste!$A$3:$H$933, 6, FALSE)</f>
        <v>LD</v>
      </c>
      <c r="D785" s="11" t="s">
        <v>941</v>
      </c>
      <c r="E785" s="11">
        <v>1</v>
      </c>
      <c r="F785" s="11" t="str">
        <f>VLOOKUP($B785, Paste!$A$3:$H$933, 8, FALSE)</f>
        <v>UTA</v>
      </c>
      <c r="G785" s="71">
        <f>VLOOKUP($B785, Paste!$A$3:$H$933, 2, FALSE)</f>
        <v>79</v>
      </c>
      <c r="H785" s="71">
        <f>VLOOKUP($B785, Paste!$A$3:$H$933, 3, FALSE)</f>
        <v>10.440904801615122</v>
      </c>
      <c r="I785" s="71">
        <f t="shared" si="25"/>
        <v>49.1050752817182</v>
      </c>
      <c r="J785" s="71">
        <f>VLOOKUP($B785, Paste!$A$3:$H$933, 4, FALSE)</f>
        <v>59.545980083333326</v>
      </c>
      <c r="K785" s="11">
        <f>VLOOKUP($B785, Paste!$AB$3:$AE$1033, 4, FALSE)</f>
        <v>150</v>
      </c>
      <c r="L785" s="11" t="str">
        <f>IF(ISERROR(VLOOKUP(B785, Paste!$N$3:$N$250, 1, FALSE)), "", VLOOKUP(B785, Paste!$N$3:$O$250, 2, FALSE))</f>
        <v/>
      </c>
      <c r="M785" s="27">
        <f>VLOOKUP($B785, Paste!$W$3:$Z$10064, IF($H$4="Cap Hit",3, IF($H$4="AAV", 4, 2)), FALSE)</f>
        <v>8.5</v>
      </c>
      <c r="N785" s="11" t="str">
        <f>IF(ISERROR(VLOOKUP(B785, Paste!$Q$3:$Q$245, 1, FALSE)), "", VLOOKUP(B785, Paste!$Q$3:$R$245, 2, FALSE))</f>
        <v/>
      </c>
      <c r="O785" s="18" t="str">
        <f>IF(VLOOKUP(B785, 'Points&amp;Potential'!$B$7:$O$1835, 14, FALSE)=0, "", VLOOKUP(B785, 'Points&amp;Potential'!$B$7:$O$1835, 14, FALSE))</f>
        <v/>
      </c>
      <c r="P785" s="7" t="str">
        <f>IF(ISERROR(VLOOKUP(B785, Paste!$T$3:$T$1045, 1, FALSE)), "", VLOOKUP(B785, Paste!$T$3:$U$1045, 2, FALSE))</f>
        <v/>
      </c>
    </row>
    <row r="786" spans="1:16" ht="15" customHeight="1">
      <c r="A786" s="11" t="str">
        <f t="shared" si="24"/>
        <v>UTA</v>
      </c>
      <c r="B786" s="67" t="s">
        <v>144</v>
      </c>
      <c r="C786" s="11" t="str">
        <f>VLOOKUP($B786, Paste!$A$3:$H$933, 6, FALSE)</f>
        <v>C</v>
      </c>
      <c r="D786" s="11" t="s">
        <v>941</v>
      </c>
      <c r="E786" s="11">
        <v>1</v>
      </c>
      <c r="F786" s="11" t="str">
        <f>VLOOKUP($B786, Paste!$A$3:$H$933, 8, FALSE)</f>
        <v>UTA</v>
      </c>
      <c r="G786" s="71">
        <f>VLOOKUP($B786, Paste!$A$3:$H$933, 2, FALSE)</f>
        <v>79</v>
      </c>
      <c r="H786" s="71">
        <f>VLOOKUP($B786, Paste!$A$3:$H$933, 3, FALSE)</f>
        <v>21.399529375410516</v>
      </c>
      <c r="I786" s="71">
        <f t="shared" si="25"/>
        <v>36.992560249589481</v>
      </c>
      <c r="J786" s="71">
        <f>VLOOKUP($B786, Paste!$A$3:$H$933, 4, FALSE)</f>
        <v>58.392089624999997</v>
      </c>
      <c r="K786" s="11">
        <f>VLOOKUP($B786, Paste!$AB$3:$AE$1033, 4, FALSE)</f>
        <v>150</v>
      </c>
      <c r="L786" s="11">
        <f>IF(ISERROR(VLOOKUP(B786, Paste!$N$3:$N$250, 1, FALSE)), "", VLOOKUP(B786, Paste!$N$3:$O$250, 2, FALSE))</f>
        <v>70</v>
      </c>
      <c r="M786" s="27">
        <f>VLOOKUP($B786, Paste!$W$3:$Z$10064, IF($H$4="Cap Hit",3, IF($H$4="AAV", 4, 2)), FALSE)</f>
        <v>5.625</v>
      </c>
      <c r="N786" s="11" t="str">
        <f>IF(ISERROR(VLOOKUP(B786, Paste!$Q$3:$Q$245, 1, FALSE)), "", VLOOKUP(B786, Paste!$Q$3:$R$245, 2, FALSE))</f>
        <v/>
      </c>
      <c r="O786" s="18" t="str">
        <f>IF(VLOOKUP(B786, 'Points&amp;Potential'!$B$7:$O$1835, 14, FALSE)=0, "", VLOOKUP(B786, 'Points&amp;Potential'!$B$7:$O$1835, 14, FALSE))</f>
        <v/>
      </c>
      <c r="P786" s="7" t="str">
        <f>IF(ISERROR(VLOOKUP(B786, Paste!$T$3:$T$1045, 1, FALSE)), "", VLOOKUP(B786, Paste!$T$3:$U$1045, 2, FALSE))</f>
        <v/>
      </c>
    </row>
    <row r="787" spans="1:16" ht="15" customHeight="1">
      <c r="A787" s="11" t="str">
        <f t="shared" si="24"/>
        <v>UTA</v>
      </c>
      <c r="B787" s="67" t="s">
        <v>268</v>
      </c>
      <c r="C787" s="11" t="str">
        <f>VLOOKUP($B787, Paste!$A$3:$H$933, 6, FALSE)</f>
        <v>RW</v>
      </c>
      <c r="D787" s="11" t="s">
        <v>944</v>
      </c>
      <c r="E787" s="11"/>
      <c r="F787" s="11" t="str">
        <f>VLOOKUP($B787, Paste!$A$3:$H$933, 8, FALSE)</f>
        <v>UTA</v>
      </c>
      <c r="G787" s="71">
        <f>VLOOKUP($B787, Paste!$A$3:$H$933, 2, FALSE)</f>
        <v>83</v>
      </c>
      <c r="H787" s="71">
        <f>VLOOKUP($B787, Paste!$A$3:$H$933, 3, FALSE)</f>
        <v>20.75</v>
      </c>
      <c r="I787" s="71">
        <f t="shared" si="25"/>
        <v>18.912042812500005</v>
      </c>
      <c r="J787" s="71">
        <f>VLOOKUP($B787, Paste!$A$3:$H$933, 4, FALSE)</f>
        <v>39.662042812500005</v>
      </c>
      <c r="K787" s="11">
        <f>VLOOKUP($B787, Paste!$AB$3:$AE$1033, 4, FALSE)</f>
        <v>133</v>
      </c>
      <c r="L787" s="11" t="str">
        <f>IF(ISERROR(VLOOKUP(B787, Paste!$N$3:$N$250, 1, FALSE)), "", VLOOKUP(B787, Paste!$N$3:$O$250, 2, FALSE))</f>
        <v/>
      </c>
      <c r="M787" s="27">
        <f>VLOOKUP($B787, Paste!$W$3:$Z$10064, IF($H$4="Cap Hit",3, IF($H$4="AAV", 4, 2)), FALSE)</f>
        <v>4.3</v>
      </c>
      <c r="N787" s="11" t="str">
        <f>IF(ISERROR(VLOOKUP(B787, Paste!$Q$3:$Q$245, 1, FALSE)), "", VLOOKUP(B787, Paste!$Q$3:$R$245, 2, FALSE))</f>
        <v/>
      </c>
      <c r="O787" s="18" t="str">
        <f>IF(VLOOKUP(B787, 'Points&amp;Potential'!$B$7:$O$1835, 14, FALSE)=0, "", VLOOKUP(B787, 'Points&amp;Potential'!$B$7:$O$1835, 14, FALSE))</f>
        <v/>
      </c>
      <c r="P787" s="7" t="str">
        <f>IF(ISERROR(VLOOKUP(B787, Paste!$T$3:$T$1045, 1, FALSE)), "", VLOOKUP(B787, Paste!$T$3:$U$1045, 2, FALSE))</f>
        <v/>
      </c>
    </row>
    <row r="788" spans="1:16" ht="15" customHeight="1">
      <c r="A788" s="11" t="str">
        <f t="shared" si="24"/>
        <v>UTA</v>
      </c>
      <c r="B788" s="67" t="s">
        <v>276</v>
      </c>
      <c r="C788" s="11" t="str">
        <f>VLOOKUP($B788, Paste!$A$3:$H$933, 6, FALSE)</f>
        <v>LW</v>
      </c>
      <c r="D788" s="11" t="s">
        <v>941</v>
      </c>
      <c r="E788" s="11">
        <v>2</v>
      </c>
      <c r="F788" s="11" t="str">
        <f>VLOOKUP($B788, Paste!$A$3:$H$933, 8, FALSE)</f>
        <v>UTA</v>
      </c>
      <c r="G788" s="71">
        <f>VLOOKUP($B788, Paste!$A$3:$H$933, 2, FALSE)</f>
        <v>83.666666666666671</v>
      </c>
      <c r="H788" s="71">
        <f>VLOOKUP($B788, Paste!$A$3:$H$933, 3, FALSE)</f>
        <v>23.250263768462592</v>
      </c>
      <c r="I788" s="71">
        <f t="shared" si="25"/>
        <v>15.502974194500371</v>
      </c>
      <c r="J788" s="71">
        <f>VLOOKUP($B788, Paste!$A$3:$H$933, 4, FALSE)</f>
        <v>38.753237962962963</v>
      </c>
      <c r="K788" s="11">
        <f>VLOOKUP($B788, Paste!$AB$3:$AE$1033, 4, FALSE)</f>
        <v>184</v>
      </c>
      <c r="L788" s="11" t="str">
        <f>IF(ISERROR(VLOOKUP(B788, Paste!$N$3:$N$250, 1, FALSE)), "", VLOOKUP(B788, Paste!$N$3:$O$250, 2, FALSE))</f>
        <v/>
      </c>
      <c r="M788" s="27">
        <f>VLOOKUP($B788, Paste!$W$3:$Z$10064, IF($H$4="Cap Hit",3, IF($H$4="AAV", 4, 2)), FALSE)</f>
        <v>5.4</v>
      </c>
      <c r="N788" s="11" t="str">
        <f>IF(ISERROR(VLOOKUP(B788, Paste!$Q$3:$Q$245, 1, FALSE)), "", VLOOKUP(B788, Paste!$Q$3:$R$245, 2, FALSE))</f>
        <v/>
      </c>
      <c r="O788" s="18" t="str">
        <f>IF(VLOOKUP(B788, 'Points&amp;Potential'!$B$7:$O$1835, 14, FALSE)=0, "", VLOOKUP(B788, 'Points&amp;Potential'!$B$7:$O$1835, 14, FALSE))</f>
        <v/>
      </c>
      <c r="P788" s="7" t="str">
        <f>IF(ISERROR(VLOOKUP(B788, Paste!$T$3:$T$1045, 1, FALSE)), "", VLOOKUP(B788, Paste!$T$3:$U$1045, 2, FALSE))</f>
        <v/>
      </c>
    </row>
    <row r="789" spans="1:16" ht="15" customHeight="1">
      <c r="A789" s="11" t="str">
        <f t="shared" si="24"/>
        <v>UTA</v>
      </c>
      <c r="B789" s="67" t="s">
        <v>302</v>
      </c>
      <c r="C789" s="11" t="str">
        <f>VLOOKUP($B789, Paste!$A$3:$H$933, 6, FALSE)</f>
        <v>C</v>
      </c>
      <c r="D789" s="11" t="s">
        <v>941</v>
      </c>
      <c r="E789" s="11">
        <v>2</v>
      </c>
      <c r="F789" s="11" t="str">
        <f>VLOOKUP($B789, Paste!$A$3:$H$933, 8, FALSE)</f>
        <v>UTA</v>
      </c>
      <c r="G789" s="71">
        <f>VLOOKUP($B789, Paste!$A$3:$H$933, 2, FALSE)</f>
        <v>74</v>
      </c>
      <c r="H789" s="71">
        <f>VLOOKUP($B789, Paste!$A$3:$H$933, 3, FALSE)</f>
        <v>11.831398411674934</v>
      </c>
      <c r="I789" s="71">
        <f t="shared" si="25"/>
        <v>24.264979366102843</v>
      </c>
      <c r="J789" s="71">
        <f>VLOOKUP($B789, Paste!$A$3:$H$933, 4, FALSE)</f>
        <v>36.096377777777775</v>
      </c>
      <c r="K789" s="11">
        <f>VLOOKUP($B789, Paste!$AB$3:$AE$1033, 4, FALSE)</f>
        <v>133</v>
      </c>
      <c r="L789" s="11" t="str">
        <f>IF(ISERROR(VLOOKUP(B789, Paste!$N$3:$N$250, 1, FALSE)), "", VLOOKUP(B789, Paste!$N$3:$O$250, 2, FALSE))</f>
        <v/>
      </c>
      <c r="M789" s="27">
        <f>VLOOKUP($B789, Paste!$W$3:$Z$10064, IF($H$4="Cap Hit",3, IF($H$4="AAV", 4, 2)), FALSE)</f>
        <v>4.7750000000000004</v>
      </c>
      <c r="N789" s="11" t="str">
        <f>IF(ISERROR(VLOOKUP(B789, Paste!$Q$3:$Q$245, 1, FALSE)), "", VLOOKUP(B789, Paste!$Q$3:$R$245, 2, FALSE))</f>
        <v>Y</v>
      </c>
      <c r="O789" s="18" t="str">
        <f>IF(VLOOKUP(B789, 'Points&amp;Potential'!$B$7:$O$1835, 14, FALSE)=0, "", VLOOKUP(B789, 'Points&amp;Potential'!$B$7:$O$1835, 14, FALSE))</f>
        <v/>
      </c>
      <c r="P789" s="7" t="str">
        <f>IF(ISERROR(VLOOKUP(B789, Paste!$T$3:$T$1045, 1, FALSE)), "", VLOOKUP(B789, Paste!$T$3:$U$1045, 2, FALSE))</f>
        <v/>
      </c>
    </row>
    <row r="790" spans="1:16" ht="15" customHeight="1">
      <c r="A790" s="11" t="str">
        <f t="shared" si="24"/>
        <v>UTA</v>
      </c>
      <c r="B790" s="67" t="s">
        <v>342</v>
      </c>
      <c r="C790" s="11" t="str">
        <f>VLOOKUP($B790, Paste!$A$3:$H$933, 6, FALSE)</f>
        <v>RD</v>
      </c>
      <c r="D790" s="11" t="s">
        <v>941</v>
      </c>
      <c r="E790" s="11">
        <v>2</v>
      </c>
      <c r="F790" s="11" t="str">
        <f>VLOOKUP($B790, Paste!$A$3:$H$933, 8, FALSE)</f>
        <v>UTA</v>
      </c>
      <c r="G790" s="71">
        <f>VLOOKUP($B790, Paste!$A$3:$H$933, 2, FALSE)</f>
        <v>82.666666666666671</v>
      </c>
      <c r="H790" s="71">
        <f>VLOOKUP($B790, Paste!$A$3:$H$933, 3, FALSE)</f>
        <v>8.2666666666666675</v>
      </c>
      <c r="I790" s="71">
        <f t="shared" si="25"/>
        <v>24.422423100000003</v>
      </c>
      <c r="J790" s="71">
        <f>VLOOKUP($B790, Paste!$A$3:$H$933, 4, FALSE)</f>
        <v>32.689089766666669</v>
      </c>
      <c r="K790" s="11">
        <f>VLOOKUP($B790, Paste!$AB$3:$AE$1033, 4, FALSE)</f>
        <v>165</v>
      </c>
      <c r="L790" s="11" t="str">
        <f>IF(ISERROR(VLOOKUP(B790, Paste!$N$3:$N$250, 1, FALSE)), "", VLOOKUP(B790, Paste!$N$3:$O$250, 2, FALSE))</f>
        <v/>
      </c>
      <c r="M790" s="27">
        <f>VLOOKUP($B790, Paste!$W$3:$Z$10064, IF($H$4="Cap Hit",3, IF($H$4="AAV", 4, 2)), FALSE)</f>
        <v>6.25</v>
      </c>
      <c r="N790" s="11" t="str">
        <f>IF(ISERROR(VLOOKUP(B790, Paste!$Q$3:$Q$245, 1, FALSE)), "", VLOOKUP(B790, Paste!$Q$3:$R$245, 2, FALSE))</f>
        <v/>
      </c>
      <c r="O790" s="18" t="str">
        <f>IF(VLOOKUP(B790, 'Points&amp;Potential'!$B$7:$O$1835, 14, FALSE)=0, "", VLOOKUP(B790, 'Points&amp;Potential'!$B$7:$O$1835, 14, FALSE))</f>
        <v/>
      </c>
      <c r="P790" s="7" t="str">
        <f>IF(ISERROR(VLOOKUP(B790, Paste!$T$3:$T$1045, 1, FALSE)), "", VLOOKUP(B790, Paste!$T$3:$U$1045, 2, FALSE))</f>
        <v/>
      </c>
    </row>
    <row r="791" spans="1:16" ht="15" customHeight="1">
      <c r="A791" s="11" t="str">
        <f t="shared" si="24"/>
        <v>UTA</v>
      </c>
      <c r="B791" s="67" t="s">
        <v>361</v>
      </c>
      <c r="C791" s="11" t="str">
        <f>VLOOKUP($B791, Paste!$A$3:$H$933, 6, FALSE)</f>
        <v>C</v>
      </c>
      <c r="D791" s="11" t="s">
        <v>941</v>
      </c>
      <c r="E791" s="11">
        <v>2</v>
      </c>
      <c r="F791" s="11" t="str">
        <f>VLOOKUP($B791, Paste!$A$3:$H$933, 8, FALSE)</f>
        <v>UTA</v>
      </c>
      <c r="G791" s="71">
        <f>VLOOKUP($B791, Paste!$A$3:$H$933, 2, FALSE)</f>
        <v>68</v>
      </c>
      <c r="H791" s="71">
        <f>VLOOKUP($B791, Paste!$A$3:$H$933, 3, FALSE)</f>
        <v>13.600000000000001</v>
      </c>
      <c r="I791" s="71">
        <f t="shared" si="25"/>
        <v>17.509692479674797</v>
      </c>
      <c r="J791" s="71">
        <f>VLOOKUP($B791, Paste!$A$3:$H$933, 4, FALSE)</f>
        <v>31.109692479674798</v>
      </c>
      <c r="K791" s="11">
        <f>VLOOKUP($B791, Paste!$AB$3:$AE$1033, 4, FALSE)</f>
        <v>136</v>
      </c>
      <c r="L791" s="11">
        <f>IF(ISERROR(VLOOKUP(B791, Paste!$N$3:$N$250, 1, FALSE)), "", VLOOKUP(B791, Paste!$N$3:$O$250, 2, FALSE))</f>
        <v>60</v>
      </c>
      <c r="M791" s="27">
        <f>VLOOKUP($B791, Paste!$W$3:$Z$10064, IF($H$4="Cap Hit",3, IF($H$4="AAV", 4, 2)), FALSE)</f>
        <v>0.9425</v>
      </c>
      <c r="N791" s="11" t="str">
        <f>IF(ISERROR(VLOOKUP(B791, Paste!$Q$3:$Q$245, 1, FALSE)), "", VLOOKUP(B791, Paste!$Q$3:$R$245, 2, FALSE))</f>
        <v/>
      </c>
      <c r="O791" s="18" t="str">
        <f>IF(VLOOKUP(B791, 'Points&amp;Potential'!$B$7:$O$1835, 14, FALSE)=0, "", VLOOKUP(B791, 'Points&amp;Potential'!$B$7:$O$1835, 14, FALSE))</f>
        <v/>
      </c>
      <c r="P791" s="7" t="str">
        <f>IF(ISERROR(VLOOKUP(B791, Paste!$T$3:$T$1045, 1, FALSE)), "", VLOOKUP(B791, Paste!$T$3:$U$1045, 2, FALSE))</f>
        <v>Y</v>
      </c>
    </row>
    <row r="792" spans="1:16" ht="15" customHeight="1">
      <c r="A792" s="11" t="str">
        <f t="shared" si="24"/>
        <v>UTA</v>
      </c>
      <c r="B792" s="67" t="s">
        <v>379</v>
      </c>
      <c r="C792" s="11" t="str">
        <f>VLOOKUP($B792, Paste!$A$3:$H$933, 6, FALSE)</f>
        <v>RD</v>
      </c>
      <c r="D792" s="11" t="s">
        <v>944</v>
      </c>
      <c r="E792" s="11"/>
      <c r="F792" s="11" t="str">
        <f>VLOOKUP($B792, Paste!$A$3:$H$933, 8, FALSE)</f>
        <v>UTA</v>
      </c>
      <c r="G792" s="71">
        <f>VLOOKUP($B792, Paste!$A$3:$H$933, 2, FALSE)</f>
        <v>76</v>
      </c>
      <c r="H792" s="71">
        <f>VLOOKUP($B792, Paste!$A$3:$H$933, 3, FALSE)</f>
        <v>3.3550772254565357</v>
      </c>
      <c r="I792" s="71">
        <f t="shared" si="25"/>
        <v>26.324892441210128</v>
      </c>
      <c r="J792" s="71">
        <f>VLOOKUP($B792, Paste!$A$3:$H$933, 4, FALSE)</f>
        <v>29.679969666666665</v>
      </c>
      <c r="K792" s="11">
        <f>VLOOKUP($B792, Paste!$AB$3:$AE$1033, 4, FALSE)</f>
        <v>61</v>
      </c>
      <c r="L792" s="11" t="str">
        <f>IF(ISERROR(VLOOKUP(B792, Paste!$N$3:$N$250, 1, FALSE)), "", VLOOKUP(B792, Paste!$N$3:$O$250, 2, FALSE))</f>
        <v/>
      </c>
      <c r="M792" s="27">
        <f>VLOOKUP($B792, Paste!$W$3:$Z$10064, IF($H$4="Cap Hit",3, IF($H$4="AAV", 4, 2)), FALSE)</f>
        <v>4.4000000000000004</v>
      </c>
      <c r="N792" s="11" t="str">
        <f>IF(ISERROR(VLOOKUP(B792, Paste!$Q$3:$Q$245, 1, FALSE)), "", VLOOKUP(B792, Paste!$Q$3:$R$245, 2, FALSE))</f>
        <v/>
      </c>
      <c r="O792" s="18" t="str">
        <f>IF(VLOOKUP(B792, 'Points&amp;Potential'!$B$7:$O$1835, 14, FALSE)=0, "", VLOOKUP(B792, 'Points&amp;Potential'!$B$7:$O$1835, 14, FALSE))</f>
        <v/>
      </c>
      <c r="P792" s="7" t="str">
        <f>IF(ISERROR(VLOOKUP(B792, Paste!$T$3:$T$1045, 1, FALSE)), "", VLOOKUP(B792, Paste!$T$3:$U$1045, 2, FALSE))</f>
        <v/>
      </c>
    </row>
    <row r="793" spans="1:16" ht="15" customHeight="1">
      <c r="A793" s="11" t="str">
        <f t="shared" si="24"/>
        <v>UTA</v>
      </c>
      <c r="B793" s="67" t="s">
        <v>395</v>
      </c>
      <c r="C793" s="11" t="str">
        <f>VLOOKUP($B793, Paste!$A$3:$H$933, 6, FALSE)</f>
        <v>RW</v>
      </c>
      <c r="D793" s="11" t="s">
        <v>941</v>
      </c>
      <c r="E793" s="11"/>
      <c r="F793" s="11" t="str">
        <f>VLOOKUP($B793, Paste!$A$3:$H$933, 8, FALSE)</f>
        <v>UTA</v>
      </c>
      <c r="G793" s="71">
        <f>VLOOKUP($B793, Paste!$A$3:$H$933, 2, FALSE)</f>
        <v>70.666666666666671</v>
      </c>
      <c r="H793" s="71">
        <f>VLOOKUP($B793, Paste!$A$3:$H$933, 3, FALSE)</f>
        <v>15.230249665837366</v>
      </c>
      <c r="I793" s="71">
        <f t="shared" si="25"/>
        <v>13.372151291570042</v>
      </c>
      <c r="J793" s="71">
        <f>VLOOKUP($B793, Paste!$A$3:$H$933, 4, FALSE)</f>
        <v>28.602400957407408</v>
      </c>
      <c r="K793" s="11">
        <f>VLOOKUP($B793, Paste!$AB$3:$AE$1033, 4, FALSE)</f>
        <v>120</v>
      </c>
      <c r="L793" s="11" t="str">
        <f>IF(ISERROR(VLOOKUP(B793, Paste!$N$3:$N$250, 1, FALSE)), "", VLOOKUP(B793, Paste!$N$3:$O$250, 2, FALSE))</f>
        <v/>
      </c>
      <c r="M793" s="27">
        <f>VLOOKUP($B793, Paste!$W$3:$Z$10064, IF($H$4="Cap Hit",3, IF($H$4="AAV", 4, 2)), FALSE)</f>
        <v>1.75</v>
      </c>
      <c r="N793" s="11" t="str">
        <f>IF(ISERROR(VLOOKUP(B793, Paste!$Q$3:$Q$245, 1, FALSE)), "", VLOOKUP(B793, Paste!$Q$3:$R$245, 2, FALSE))</f>
        <v/>
      </c>
      <c r="O793" s="18" t="str">
        <f>IF(VLOOKUP(B793, 'Points&amp;Potential'!$B$7:$O$1835, 14, FALSE)=0, "", VLOOKUP(B793, 'Points&amp;Potential'!$B$7:$O$1835, 14, FALSE))</f>
        <v/>
      </c>
      <c r="P793" s="7" t="str">
        <f>IF(ISERROR(VLOOKUP(B793, Paste!$T$3:$T$1045, 1, FALSE)), "", VLOOKUP(B793, Paste!$T$3:$U$1045, 2, FALSE))</f>
        <v/>
      </c>
    </row>
    <row r="794" spans="1:16" ht="15" customHeight="1">
      <c r="A794" s="11" t="str">
        <f t="shared" si="24"/>
        <v>UTA</v>
      </c>
      <c r="B794" s="67" t="s">
        <v>412</v>
      </c>
      <c r="C794" s="11" t="str">
        <f>VLOOKUP($B794, Paste!$A$3:$H$933, 6, FALSE)</f>
        <v>LW</v>
      </c>
      <c r="D794" s="11" t="s">
        <v>943</v>
      </c>
      <c r="E794" s="11"/>
      <c r="F794" s="11" t="str">
        <f>VLOOKUP($B794, Paste!$A$3:$H$933, 8, FALSE)</f>
        <v>UTA</v>
      </c>
      <c r="G794" s="71">
        <f>VLOOKUP($B794, Paste!$A$3:$H$933, 2, FALSE)</f>
        <v>76.666666666666671</v>
      </c>
      <c r="H794" s="71">
        <f>VLOOKUP($B794, Paste!$A$3:$H$933, 3, FALSE)</f>
        <v>11.526823217663814</v>
      </c>
      <c r="I794" s="71">
        <f t="shared" si="25"/>
        <v>15.658446053169516</v>
      </c>
      <c r="J794" s="71">
        <f>VLOOKUP($B794, Paste!$A$3:$H$933, 4, FALSE)</f>
        <v>27.185269270833331</v>
      </c>
      <c r="K794" s="11">
        <f>VLOOKUP($B794, Paste!$AB$3:$AE$1033, 4, FALSE)</f>
        <v>100</v>
      </c>
      <c r="L794" s="11" t="str">
        <f>IF(ISERROR(VLOOKUP(B794, Paste!$N$3:$N$250, 1, FALSE)), "", VLOOKUP(B794, Paste!$N$3:$O$250, 2, FALSE))</f>
        <v/>
      </c>
      <c r="M794" s="27">
        <f>VLOOKUP($B794, Paste!$W$3:$Z$10064, IF($H$4="Cap Hit",3, IF($H$4="AAV", 4, 2)), FALSE)</f>
        <v>4.25</v>
      </c>
      <c r="N794" s="11" t="str">
        <f>IF(ISERROR(VLOOKUP(B794, Paste!$Q$3:$Q$245, 1, FALSE)), "", VLOOKUP(B794, Paste!$Q$3:$R$245, 2, FALSE))</f>
        <v/>
      </c>
      <c r="O794" s="18" t="str">
        <f>IF(VLOOKUP(B794, 'Points&amp;Potential'!$B$7:$O$1835, 14, FALSE)=0, "", VLOOKUP(B794, 'Points&amp;Potential'!$B$7:$O$1835, 14, FALSE))</f>
        <v/>
      </c>
      <c r="P794" s="7" t="str">
        <f>IF(ISERROR(VLOOKUP(B794, Paste!$T$3:$T$1045, 1, FALSE)), "", VLOOKUP(B794, Paste!$T$3:$U$1045, 2, FALSE))</f>
        <v/>
      </c>
    </row>
    <row r="795" spans="1:16" ht="15" customHeight="1">
      <c r="A795" s="11" t="str">
        <f t="shared" si="24"/>
        <v>UTA</v>
      </c>
      <c r="B795" s="67" t="s">
        <v>415</v>
      </c>
      <c r="C795" s="11" t="str">
        <f>VLOOKUP($B795, Paste!$A$3:$H$933, 6, FALSE)</f>
        <v>LW</v>
      </c>
      <c r="D795" s="11" t="s">
        <v>943</v>
      </c>
      <c r="E795" s="11"/>
      <c r="F795" s="11" t="str">
        <f>VLOOKUP($B795, Paste!$A$3:$H$933, 8, FALSE)</f>
        <v>UTA</v>
      </c>
      <c r="G795" s="71">
        <f>VLOOKUP($B795, Paste!$A$3:$H$933, 2, FALSE)</f>
        <v>67</v>
      </c>
      <c r="H795" s="71">
        <f>VLOOKUP($B795, Paste!$A$3:$H$933, 3, FALSE)</f>
        <v>11.673208326967474</v>
      </c>
      <c r="I795" s="71">
        <f t="shared" si="25"/>
        <v>15.295464173032526</v>
      </c>
      <c r="J795" s="71">
        <f>VLOOKUP($B795, Paste!$A$3:$H$933, 4, FALSE)</f>
        <v>26.9686725</v>
      </c>
      <c r="K795" s="11">
        <f>VLOOKUP($B795, Paste!$AB$3:$AE$1033, 4, FALSE)</f>
        <v>74</v>
      </c>
      <c r="L795" s="11">
        <f>IF(ISERROR(VLOOKUP(B795, Paste!$N$3:$N$250, 1, FALSE)), "", VLOOKUP(B795, Paste!$N$3:$O$250, 2, FALSE))</f>
        <v>45</v>
      </c>
      <c r="M795" s="27">
        <f>VLOOKUP($B795, Paste!$W$3:$Z$10064, IF($H$4="Cap Hit",3, IF($H$4="AAV", 4, 2)), FALSE)</f>
        <v>1.75</v>
      </c>
      <c r="N795" s="11" t="str">
        <f>IF(ISERROR(VLOOKUP(B795, Paste!$Q$3:$Q$245, 1, FALSE)), "", VLOOKUP(B795, Paste!$Q$3:$R$245, 2, FALSE))</f>
        <v/>
      </c>
      <c r="O795" s="18" t="str">
        <f>IF(VLOOKUP(B795, 'Points&amp;Potential'!$B$7:$O$1835, 14, FALSE)=0, "", VLOOKUP(B795, 'Points&amp;Potential'!$B$7:$O$1835, 14, FALSE))</f>
        <v/>
      </c>
      <c r="P795" s="7" t="str">
        <f>IF(ISERROR(VLOOKUP(B795, Paste!$T$3:$T$1045, 1, FALSE)), "", VLOOKUP(B795, Paste!$T$3:$U$1045, 2, FALSE))</f>
        <v/>
      </c>
    </row>
    <row r="796" spans="1:16" ht="15" customHeight="1">
      <c r="A796" s="11" t="str">
        <f t="shared" si="24"/>
        <v>UTA</v>
      </c>
      <c r="B796" s="10" t="s">
        <v>445</v>
      </c>
      <c r="C796" s="11" t="str">
        <f>VLOOKUP($B796, Paste!$A$3:$H$933, 6, FALSE)</f>
        <v>LD</v>
      </c>
      <c r="D796" s="11" t="s">
        <v>941</v>
      </c>
      <c r="E796" s="11"/>
      <c r="F796" s="11" t="str">
        <f>VLOOKUP($B796, Paste!$A$3:$H$933, 8, FALSE)</f>
        <v>UTA</v>
      </c>
      <c r="G796" s="71">
        <f>VLOOKUP($B796, Paste!$A$3:$H$933, 2, FALSE)</f>
        <v>74</v>
      </c>
      <c r="H796" s="71">
        <f>VLOOKUP($B796, Paste!$A$3:$H$933, 3, FALSE)</f>
        <v>3.2296888888888891</v>
      </c>
      <c r="I796" s="71">
        <f t="shared" si="25"/>
        <v>21.099555074525753</v>
      </c>
      <c r="J796" s="71">
        <f>VLOOKUP($B796, Paste!$A$3:$H$933, 4, FALSE)</f>
        <v>24.329243963414644</v>
      </c>
      <c r="K796" s="11">
        <f>VLOOKUP($B796, Paste!$AB$3:$AE$1033, 4, FALSE)</f>
        <v>75</v>
      </c>
      <c r="L796" s="11" t="str">
        <f>IF(ISERROR(VLOOKUP(B796, Paste!$N$3:$N$250, 1, FALSE)), "", VLOOKUP(B796, Paste!$N$3:$O$250, 2, FALSE))</f>
        <v/>
      </c>
      <c r="M796" s="27">
        <f>VLOOKUP($B796, Paste!$W$3:$Z$10064, IF($H$4="Cap Hit",3, IF($H$4="AAV", 4, 2)), FALSE)</f>
        <v>0.95</v>
      </c>
      <c r="N796" s="11" t="str">
        <f>IF(ISERROR(VLOOKUP(B796, Paste!$Q$3:$Q$245, 1, FALSE)), "", VLOOKUP(B796, Paste!$Q$3:$R$245, 2, FALSE))</f>
        <v/>
      </c>
      <c r="O796" s="18" t="str">
        <f>IF(VLOOKUP(B796, 'Points&amp;Potential'!$B$7:$O$1835, 14, FALSE)=0, "", VLOOKUP(B796, 'Points&amp;Potential'!$B$7:$O$1835, 14, FALSE))</f>
        <v/>
      </c>
      <c r="P796" s="7" t="str">
        <f>IF(ISERROR(VLOOKUP(B796, Paste!$T$3:$T$1045, 1, FALSE)), "", VLOOKUP(B796, Paste!$T$3:$U$1045, 2, FALSE))</f>
        <v/>
      </c>
    </row>
    <row r="797" spans="1:16" ht="15" customHeight="1">
      <c r="A797" s="11" t="str">
        <f t="shared" si="24"/>
        <v>UTA</v>
      </c>
      <c r="B797" s="67" t="s">
        <v>513</v>
      </c>
      <c r="C797" s="11" t="str">
        <f>VLOOKUP($B797, Paste!$A$3:$H$933, 6, FALSE)</f>
        <v>C</v>
      </c>
      <c r="D797" s="11" t="s">
        <v>941</v>
      </c>
      <c r="E797" s="11"/>
      <c r="F797" s="11" t="str">
        <f>VLOOKUP($B797, Paste!$A$3:$H$933, 8, FALSE)</f>
        <v>UTA</v>
      </c>
      <c r="G797" s="71">
        <f>VLOOKUP($B797, Paste!$A$3:$H$933, 2, FALSE)</f>
        <v>83</v>
      </c>
      <c r="H797" s="71">
        <f>VLOOKUP($B797, Paste!$A$3:$H$933, 3, FALSE)</f>
        <v>9.1741280482884715</v>
      </c>
      <c r="I797" s="71">
        <f t="shared" si="25"/>
        <v>10.004318826711531</v>
      </c>
      <c r="J797" s="71">
        <f>VLOOKUP($B797, Paste!$A$3:$H$933, 4, FALSE)</f>
        <v>19.178446875000002</v>
      </c>
      <c r="K797" s="11">
        <f>VLOOKUP($B797, Paste!$AB$3:$AE$1033, 4, FALSE)</f>
        <v>75</v>
      </c>
      <c r="L797" s="11" t="str">
        <f>IF(ISERROR(VLOOKUP(B797, Paste!$N$3:$N$250, 1, FALSE)), "", VLOOKUP(B797, Paste!$N$3:$O$250, 2, FALSE))</f>
        <v/>
      </c>
      <c r="M797" s="27">
        <f>VLOOKUP($B797, Paste!$W$3:$Z$10064, IF($H$4="Cap Hit",3, IF($H$4="AAV", 4, 2)), FALSE)</f>
        <v>2.75</v>
      </c>
      <c r="N797" s="11" t="str">
        <f>IF(ISERROR(VLOOKUP(B797, Paste!$Q$3:$Q$245, 1, FALSE)), "", VLOOKUP(B797, Paste!$Q$3:$R$245, 2, FALSE))</f>
        <v/>
      </c>
      <c r="O797" s="18" t="str">
        <f>IF(VLOOKUP(B797, 'Points&amp;Potential'!$B$7:$O$1835, 14, FALSE)=0, "", VLOOKUP(B797, 'Points&amp;Potential'!$B$7:$O$1835, 14, FALSE))</f>
        <v/>
      </c>
      <c r="P797" s="7" t="str">
        <f>IF(ISERROR(VLOOKUP(B797, Paste!$T$3:$T$1045, 1, FALSE)), "", VLOOKUP(B797, Paste!$T$3:$U$1045, 2, FALSE))</f>
        <v/>
      </c>
    </row>
    <row r="798" spans="1:16" ht="15" customHeight="1">
      <c r="A798" s="11" t="str">
        <f t="shared" si="24"/>
        <v>UTA</v>
      </c>
      <c r="B798" s="10" t="s">
        <v>520</v>
      </c>
      <c r="C798" s="11" t="str">
        <f>VLOOKUP($B798, Paste!$A$3:$H$933, 6, FALSE)</f>
        <v>RW</v>
      </c>
      <c r="D798" s="11" t="s">
        <v>941</v>
      </c>
      <c r="E798" s="11"/>
      <c r="F798" s="11" t="str">
        <f>VLOOKUP($B798, Paste!$A$3:$H$933, 8, FALSE)</f>
        <v>UTA</v>
      </c>
      <c r="G798" s="71">
        <f>VLOOKUP($B798, Paste!$A$3:$H$933, 2, FALSE)</f>
        <v>69</v>
      </c>
      <c r="H798" s="71">
        <f>VLOOKUP($B798, Paste!$A$3:$H$933, 3, FALSE)</f>
        <v>8.9700000000000006</v>
      </c>
      <c r="I798" s="71">
        <f t="shared" si="25"/>
        <v>9.7281374999999972</v>
      </c>
      <c r="J798" s="71">
        <f>VLOOKUP($B798, Paste!$A$3:$H$933, 4, FALSE)</f>
        <v>18.698137499999998</v>
      </c>
      <c r="K798" s="11">
        <f>VLOOKUP($B798, Paste!$AB$3:$AE$1033, 4, FALSE)</f>
        <v>124</v>
      </c>
      <c r="L798" s="11" t="str">
        <f>IF(ISERROR(VLOOKUP(B798, Paste!$N$3:$N$250, 1, FALSE)), "", VLOOKUP(B798, Paste!$N$3:$O$250, 2, FALSE))</f>
        <v/>
      </c>
      <c r="M798" s="27">
        <f>VLOOKUP($B798, Paste!$W$3:$Z$10064, IF($H$4="Cap Hit",3, IF($H$4="AAV", 4, 2)), FALSE)</f>
        <v>0.95</v>
      </c>
      <c r="N798" s="11" t="str">
        <f>IF(ISERROR(VLOOKUP(B798, Paste!$Q$3:$Q$245, 1, FALSE)), "", VLOOKUP(B798, Paste!$Q$3:$R$245, 2, FALSE))</f>
        <v/>
      </c>
      <c r="O798" s="18" t="str">
        <f>IF(VLOOKUP(B798, 'Points&amp;Potential'!$B$7:$O$1835, 14, FALSE)=0, "", VLOOKUP(B798, 'Points&amp;Potential'!$B$7:$O$1835, 14, FALSE))</f>
        <v/>
      </c>
      <c r="P798" s="7" t="str">
        <f>IF(ISERROR(VLOOKUP(B798, Paste!$T$3:$T$1045, 1, FALSE)), "", VLOOKUP(B798, Paste!$T$3:$U$1045, 2, FALSE))</f>
        <v/>
      </c>
    </row>
    <row r="799" spans="1:16" ht="15" customHeight="1">
      <c r="A799" s="11" t="str">
        <f t="shared" si="24"/>
        <v>UTA</v>
      </c>
      <c r="B799" s="67" t="s">
        <v>539</v>
      </c>
      <c r="C799" s="11" t="str">
        <f>VLOOKUP($B799, Paste!$A$3:$H$933, 6, FALSE)</f>
        <v>LD</v>
      </c>
      <c r="D799" s="11" t="s">
        <v>944</v>
      </c>
      <c r="E799" s="11"/>
      <c r="F799" s="11" t="str">
        <f>VLOOKUP($B799, Paste!$A$3:$H$933, 8, FALSE)</f>
        <v>UTA</v>
      </c>
      <c r="G799" s="71">
        <f>VLOOKUP($B799, Paste!$A$3:$H$933, 2, FALSE)</f>
        <v>77</v>
      </c>
      <c r="H799" s="71">
        <f>VLOOKUP($B799, Paste!$A$3:$H$933, 3, FALSE)</f>
        <v>4.068049345702021</v>
      </c>
      <c r="I799" s="71">
        <f t="shared" si="25"/>
        <v>13.510236379297979</v>
      </c>
      <c r="J799" s="71">
        <f>VLOOKUP($B799, Paste!$A$3:$H$933, 4, FALSE)</f>
        <v>17.578285725000001</v>
      </c>
      <c r="K799" s="11">
        <f>VLOOKUP($B799, Paste!$AB$3:$AE$1033, 4, FALSE)</f>
        <v>69</v>
      </c>
      <c r="L799" s="11" t="str">
        <f>IF(ISERROR(VLOOKUP(B799, Paste!$N$3:$N$250, 1, FALSE)), "", VLOOKUP(B799, Paste!$N$3:$O$250, 2, FALSE))</f>
        <v/>
      </c>
      <c r="M799" s="27">
        <f>VLOOKUP($B799, Paste!$W$3:$Z$10064, IF($H$4="Cap Hit",3, IF($H$4="AAV", 4, 2)), FALSE)</f>
        <v>3.5</v>
      </c>
      <c r="N799" s="11" t="str">
        <f>IF(ISERROR(VLOOKUP(B799, Paste!$Q$3:$Q$245, 1, FALSE)), "", VLOOKUP(B799, Paste!$Q$3:$R$245, 2, FALSE))</f>
        <v/>
      </c>
      <c r="O799" s="18" t="str">
        <f>IF(VLOOKUP(B799, 'Points&amp;Potential'!$B$7:$O$1835, 14, FALSE)=0, "", VLOOKUP(B799, 'Points&amp;Potential'!$B$7:$O$1835, 14, FALSE))</f>
        <v/>
      </c>
      <c r="P799" s="7" t="str">
        <f>IF(ISERROR(VLOOKUP(B799, Paste!$T$3:$T$1045, 1, FALSE)), "", VLOOKUP(B799, Paste!$T$3:$U$1045, 2, FALSE))</f>
        <v/>
      </c>
    </row>
    <row r="800" spans="1:16" ht="15" customHeight="1">
      <c r="A800" s="11" t="str">
        <f t="shared" si="24"/>
        <v>UTA</v>
      </c>
      <c r="B800" s="67" t="s">
        <v>668</v>
      </c>
      <c r="C800" s="11" t="str">
        <f>VLOOKUP($B800, Paste!$A$3:$H$933, 6, FALSE)</f>
        <v>RD</v>
      </c>
      <c r="D800" s="11" t="s">
        <v>941</v>
      </c>
      <c r="E800" s="11"/>
      <c r="F800" s="11" t="str">
        <f>VLOOKUP($B800, Paste!$A$3:$H$933, 8, FALSE)</f>
        <v>UTA</v>
      </c>
      <c r="G800" s="71">
        <f>VLOOKUP($B800, Paste!$A$3:$H$933, 2, FALSE)</f>
        <v>60</v>
      </c>
      <c r="H800" s="71">
        <f>VLOOKUP($B800, Paste!$A$3:$H$933, 3, FALSE)</f>
        <v>1.6568627450980391</v>
      </c>
      <c r="I800" s="71">
        <f t="shared" si="25"/>
        <v>9.4771372549019617</v>
      </c>
      <c r="J800" s="71">
        <f>VLOOKUP($B800, Paste!$A$3:$H$933, 4, FALSE)</f>
        <v>11.134</v>
      </c>
      <c r="K800" s="11">
        <f>VLOOKUP($B800, Paste!$AB$3:$AE$1033, 4, FALSE)</f>
        <v>66</v>
      </c>
      <c r="L800" s="11" t="str">
        <f>IF(ISERROR(VLOOKUP(B800, Paste!$N$3:$N$250, 1, FALSE)), "", VLOOKUP(B800, Paste!$N$3:$O$250, 2, FALSE))</f>
        <v/>
      </c>
      <c r="M800" s="27">
        <f>VLOOKUP($B800, Paste!$W$3:$Z$10064, IF($H$4="Cap Hit",3, IF($H$4="AAV", 4, 2)), FALSE)</f>
        <v>0.88666599999999995</v>
      </c>
      <c r="N800" s="11" t="str">
        <f>IF(ISERROR(VLOOKUP(B800, Paste!$Q$3:$Q$245, 1, FALSE)), "", VLOOKUP(B800, Paste!$Q$3:$R$245, 2, FALSE))</f>
        <v/>
      </c>
      <c r="O800" s="18" t="str">
        <f>IF(VLOOKUP(B800, 'Points&amp;Potential'!$B$7:$O$1835, 14, FALSE)=0, "", VLOOKUP(B800, 'Points&amp;Potential'!$B$7:$O$1835, 14, FALSE))</f>
        <v/>
      </c>
      <c r="P800" s="7" t="str">
        <f>IF(ISERROR(VLOOKUP(B800, Paste!$T$3:$T$1045, 1, FALSE)), "", VLOOKUP(B800, Paste!$T$3:$U$1045, 2, FALSE))</f>
        <v>Y</v>
      </c>
    </row>
    <row r="801" spans="1:16" ht="15" customHeight="1">
      <c r="A801" s="11" t="str">
        <f t="shared" si="24"/>
        <v>UTA</v>
      </c>
      <c r="B801" s="67" t="s">
        <v>758</v>
      </c>
      <c r="C801" s="11" t="str">
        <f>VLOOKUP($B801, Paste!$A$3:$H$933, 6, FALSE)</f>
        <v>RD</v>
      </c>
      <c r="D801" s="11" t="s">
        <v>941</v>
      </c>
      <c r="E801" s="11"/>
      <c r="F801" s="11" t="str">
        <f>VLOOKUP($B801, Paste!$A$3:$H$933, 8, FALSE)</f>
        <v>UTA</v>
      </c>
      <c r="G801" s="71">
        <f>VLOOKUP($B801, Paste!$A$3:$H$933, 2, FALSE)</f>
        <v>33.333333333333329</v>
      </c>
      <c r="H801" s="71">
        <f>VLOOKUP($B801, Paste!$A$3:$H$933, 3, FALSE)</f>
        <v>1.8437824203755571</v>
      </c>
      <c r="I801" s="71">
        <f t="shared" si="25"/>
        <v>4.7888149314762938</v>
      </c>
      <c r="J801" s="71">
        <f>VLOOKUP($B801, Paste!$A$3:$H$933, 4, FALSE)</f>
        <v>6.6325973518518513</v>
      </c>
      <c r="K801" s="11">
        <f>VLOOKUP($B801, Paste!$AB$3:$AE$1033, 4, FALSE)</f>
        <v>30</v>
      </c>
      <c r="L801" s="11" t="str">
        <f>IF(ISERROR(VLOOKUP(B801, Paste!$N$3:$N$250, 1, FALSE)), "", VLOOKUP(B801, Paste!$N$3:$O$250, 2, FALSE))</f>
        <v/>
      </c>
      <c r="M801" s="27">
        <f>VLOOKUP($B801, Paste!$W$3:$Z$10064, IF($H$4="Cap Hit",3, IF($H$4="AAV", 4, 2)), FALSE)</f>
        <v>1</v>
      </c>
      <c r="N801" s="11" t="str">
        <f>IF(ISERROR(VLOOKUP(B801, Paste!$Q$3:$Q$245, 1, FALSE)), "", VLOOKUP(B801, Paste!$Q$3:$R$245, 2, FALSE))</f>
        <v/>
      </c>
      <c r="O801" s="18" t="str">
        <f>IF(VLOOKUP(B801, 'Points&amp;Potential'!$B$7:$O$1835, 14, FALSE)=0, "", VLOOKUP(B801, 'Points&amp;Potential'!$B$7:$O$1835, 14, FALSE))</f>
        <v/>
      </c>
      <c r="P801" s="7" t="str">
        <f>IF(ISERROR(VLOOKUP(B801, Paste!$T$3:$T$1045, 1, FALSE)), "", VLOOKUP(B801, Paste!$T$3:$U$1045, 2, FALSE))</f>
        <v/>
      </c>
    </row>
    <row r="802" spans="1:16" ht="15" customHeight="1">
      <c r="A802" s="11" t="str">
        <f t="shared" si="24"/>
        <v>UTA</v>
      </c>
      <c r="B802" s="67" t="s">
        <v>774</v>
      </c>
      <c r="C802" s="11" t="str">
        <f>VLOOKUP($B802, Paste!$A$3:$H$933, 6, FALSE)</f>
        <v>LW</v>
      </c>
      <c r="D802" s="11" t="s">
        <v>941</v>
      </c>
      <c r="E802" s="11"/>
      <c r="F802" s="11" t="str">
        <f>VLOOKUP($B802, Paste!$A$3:$H$933, 8, FALSE)</f>
        <v>UTA</v>
      </c>
      <c r="G802" s="71">
        <f>VLOOKUP($B802, Paste!$A$3:$H$933, 2, FALSE)</f>
        <v>24</v>
      </c>
      <c r="H802" s="71">
        <f>VLOOKUP($B802, Paste!$A$3:$H$933, 3, FALSE)</f>
        <v>2.0185929444241459</v>
      </c>
      <c r="I802" s="71">
        <f t="shared" si="25"/>
        <v>3.9039070555758535</v>
      </c>
      <c r="J802" s="71">
        <f>VLOOKUP($B802, Paste!$A$3:$H$933, 4, FALSE)</f>
        <v>5.9224999999999994</v>
      </c>
      <c r="K802" s="11">
        <f>VLOOKUP($B802, Paste!$AB$3:$AE$1033, 4, FALSE)</f>
        <v>29</v>
      </c>
      <c r="L802" s="11" t="str">
        <f>IF(ISERROR(VLOOKUP(B802, Paste!$N$3:$N$250, 1, FALSE)), "", VLOOKUP(B802, Paste!$N$3:$O$250, 2, FALSE))</f>
        <v/>
      </c>
      <c r="M802" s="27">
        <f>VLOOKUP($B802, Paste!$W$3:$Z$10064, IF($H$4="Cap Hit",3, IF($H$4="AAV", 4, 2)), FALSE)</f>
        <v>0.85</v>
      </c>
      <c r="N802" s="11" t="str">
        <f>IF(ISERROR(VLOOKUP(B802, Paste!$Q$3:$Q$245, 1, FALSE)), "", VLOOKUP(B802, Paste!$Q$3:$R$245, 2, FALSE))</f>
        <v/>
      </c>
      <c r="O802" s="18" t="str">
        <f>IF(VLOOKUP(B802, 'Points&amp;Potential'!$B$7:$O$1835, 14, FALSE)=0, "", VLOOKUP(B802, 'Points&amp;Potential'!$B$7:$O$1835, 14, FALSE))</f>
        <v/>
      </c>
      <c r="P802" s="7" t="str">
        <f>IF(ISERROR(VLOOKUP(B802, Paste!$T$3:$T$1045, 1, FALSE)), "", VLOOKUP(B802, Paste!$T$3:$U$1045, 2, FALSE))</f>
        <v/>
      </c>
    </row>
    <row r="803" spans="1:16" ht="15" customHeight="1">
      <c r="A803" s="11" t="str">
        <f t="shared" si="24"/>
        <v>UTA</v>
      </c>
      <c r="B803" s="67" t="s">
        <v>785</v>
      </c>
      <c r="C803" s="11" t="str">
        <f>VLOOKUP($B803, Paste!$A$3:$H$933, 6, FALSE)</f>
        <v>RW</v>
      </c>
      <c r="D803" s="11" t="s">
        <v>942</v>
      </c>
      <c r="E803" s="11"/>
      <c r="F803" s="11" t="str">
        <f>VLOOKUP($B803, Paste!$A$3:$H$933, 8, FALSE)</f>
        <v>UTA</v>
      </c>
      <c r="G803" s="71">
        <f>VLOOKUP($B803, Paste!$A$3:$H$933, 2, FALSE)</f>
        <v>51</v>
      </c>
      <c r="H803" s="71">
        <f>VLOOKUP($B803, Paste!$A$3:$H$933, 3, FALSE)</f>
        <v>3.2705380221426328</v>
      </c>
      <c r="I803" s="71">
        <f t="shared" si="25"/>
        <v>1.7735309153573668</v>
      </c>
      <c r="J803" s="71">
        <f>VLOOKUP($B803, Paste!$A$3:$H$933, 4, FALSE)</f>
        <v>5.0440689374999996</v>
      </c>
      <c r="K803" s="11">
        <f>VLOOKUP($B803, Paste!$AB$3:$AE$1033, 4, FALSE)</f>
        <v>46</v>
      </c>
      <c r="L803" s="11" t="str">
        <f>IF(ISERROR(VLOOKUP(B803, Paste!$N$3:$N$250, 1, FALSE)), "", VLOOKUP(B803, Paste!$N$3:$O$250, 2, FALSE))</f>
        <v/>
      </c>
      <c r="M803" s="27">
        <f>VLOOKUP($B803, Paste!$W$3:$Z$10064, IF($H$4="Cap Hit",3, IF($H$4="AAV", 4, 2)), FALSE)</f>
        <v>2.5</v>
      </c>
      <c r="N803" s="11" t="str">
        <f>IF(ISERROR(VLOOKUP(B803, Paste!$Q$3:$Q$245, 1, FALSE)), "", VLOOKUP(B803, Paste!$Q$3:$R$245, 2, FALSE))</f>
        <v/>
      </c>
      <c r="O803" s="18" t="str">
        <f>IF(VLOOKUP(B803, 'Points&amp;Potential'!$B$7:$O$1835, 14, FALSE)=0, "", VLOOKUP(B803, 'Points&amp;Potential'!$B$7:$O$1835, 14, FALSE))</f>
        <v/>
      </c>
      <c r="P803" s="7" t="str">
        <f>IF(ISERROR(VLOOKUP(B803, Paste!$T$3:$T$1045, 1, FALSE)), "", VLOOKUP(B803, Paste!$T$3:$U$1045, 2, FALSE))</f>
        <v/>
      </c>
    </row>
    <row r="804" spans="1:16" ht="15" customHeight="1">
      <c r="A804" s="11" t="str">
        <f t="shared" si="24"/>
        <v>UTA</v>
      </c>
      <c r="B804" s="67" t="s">
        <v>840</v>
      </c>
      <c r="C804" s="11" t="str">
        <f>VLOOKUP($B804, Paste!$A$3:$H$933, 6, FALSE)</f>
        <v>LW</v>
      </c>
      <c r="D804" s="11" t="s">
        <v>941</v>
      </c>
      <c r="E804" s="11"/>
      <c r="F804" s="11" t="str">
        <f>VLOOKUP($B804, Paste!$A$3:$H$933, 8, FALSE)</f>
        <v>UTA</v>
      </c>
      <c r="G804" s="71">
        <f>VLOOKUP($B804, Paste!$A$3:$H$933, 2, FALSE)</f>
        <v>33</v>
      </c>
      <c r="H804" s="71">
        <f>VLOOKUP($B804, Paste!$A$3:$H$933, 3, FALSE)</f>
        <v>2.5393785316465771</v>
      </c>
      <c r="I804" s="71">
        <f t="shared" si="25"/>
        <v>0.40865584335342264</v>
      </c>
      <c r="J804" s="71">
        <f>VLOOKUP($B804, Paste!$A$3:$H$933, 4, FALSE)</f>
        <v>2.9480343749999998</v>
      </c>
      <c r="K804" s="11">
        <f>VLOOKUP($B804, Paste!$AB$3:$AE$1033, 4, FALSE)</f>
        <v>26</v>
      </c>
      <c r="L804" s="11" t="str">
        <f>IF(ISERROR(VLOOKUP(B804, Paste!$N$3:$N$250, 1, FALSE)), "", VLOOKUP(B804, Paste!$N$3:$O$250, 2, FALSE))</f>
        <v/>
      </c>
      <c r="M804" s="27">
        <f>VLOOKUP($B804, Paste!$W$3:$Z$10064, IF($H$4="Cap Hit",3, IF($H$4="AAV", 4, 2)), FALSE)</f>
        <v>1</v>
      </c>
      <c r="N804" s="11" t="str">
        <f>IF(ISERROR(VLOOKUP(B804, Paste!$Q$3:$Q$245, 1, FALSE)), "", VLOOKUP(B804, Paste!$Q$3:$R$245, 2, FALSE))</f>
        <v/>
      </c>
      <c r="O804" s="18" t="str">
        <f>IF(VLOOKUP(B804, 'Points&amp;Potential'!$B$7:$O$1835, 14, FALSE)=0, "", VLOOKUP(B804, 'Points&amp;Potential'!$B$7:$O$1835, 14, FALSE))</f>
        <v/>
      </c>
      <c r="P804" s="7" t="str">
        <f>IF(ISERROR(VLOOKUP(B804, Paste!$T$3:$T$1045, 1, FALSE)), "", VLOOKUP(B804, Paste!$T$3:$U$1045, 2, FALSE))</f>
        <v/>
      </c>
    </row>
    <row r="805" spans="1:16" ht="15" customHeight="1">
      <c r="A805" s="11" t="str">
        <f t="shared" si="24"/>
        <v>VAN</v>
      </c>
      <c r="B805" s="67" t="s">
        <v>99</v>
      </c>
      <c r="C805" s="11" t="str">
        <f>VLOOKUP($B805, Paste!$A$3:$H$933, 6, FALSE)</f>
        <v>C</v>
      </c>
      <c r="D805" s="11" t="s">
        <v>942</v>
      </c>
      <c r="E805" s="11">
        <v>1</v>
      </c>
      <c r="F805" s="11" t="str">
        <f>VLOOKUP($B805, Paste!$A$3:$H$933, 8, FALSE)</f>
        <v>VAN</v>
      </c>
      <c r="G805" s="71">
        <f>VLOOKUP($B805, Paste!$A$3:$H$933, 2, FALSE)</f>
        <v>76</v>
      </c>
      <c r="H805" s="71">
        <f>VLOOKUP($B805, Paste!$A$3:$H$933, 3, FALSE)</f>
        <v>19.792481113479624</v>
      </c>
      <c r="I805" s="71">
        <f t="shared" si="25"/>
        <v>49.53980006707593</v>
      </c>
      <c r="J805" s="71">
        <f>VLOOKUP($B805, Paste!$A$3:$H$933, 4, FALSE)</f>
        <v>69.332281180555555</v>
      </c>
      <c r="K805" s="11">
        <f>VLOOKUP($B805, Paste!$AB$3:$AE$1033, 4, FALSE)</f>
        <v>152</v>
      </c>
      <c r="L805" s="11">
        <f>IF(ISERROR(VLOOKUP(B805, Paste!$N$3:$N$250, 1, FALSE)), "", VLOOKUP(B805, Paste!$N$3:$O$250, 2, FALSE))</f>
        <v>90</v>
      </c>
      <c r="M805" s="27">
        <f>VLOOKUP($B805, Paste!$W$3:$Z$10064, IF($H$4="Cap Hit",3, IF($H$4="AAV", 4, 2)), FALSE)</f>
        <v>11.6</v>
      </c>
      <c r="N805" s="11" t="str">
        <f>IF(ISERROR(VLOOKUP(B805, Paste!$Q$3:$Q$245, 1, FALSE)), "", VLOOKUP(B805, Paste!$Q$3:$R$245, 2, FALSE))</f>
        <v/>
      </c>
      <c r="O805" s="18" t="str">
        <f>IF(VLOOKUP(B805, 'Points&amp;Potential'!$B$7:$O$1835, 14, FALSE)=0, "", VLOOKUP(B805, 'Points&amp;Potential'!$B$7:$O$1835, 14, FALSE))</f>
        <v/>
      </c>
      <c r="P805" s="7" t="str">
        <f>IF(ISERROR(VLOOKUP(B805, Paste!$T$3:$T$1045, 1, FALSE)), "", VLOOKUP(B805, Paste!$T$3:$U$1045, 2, FALSE))</f>
        <v/>
      </c>
    </row>
    <row r="806" spans="1:16" ht="15" customHeight="1">
      <c r="A806" s="11" t="str">
        <f t="shared" si="24"/>
        <v>VAN</v>
      </c>
      <c r="B806" s="67" t="s">
        <v>128</v>
      </c>
      <c r="C806" s="11" t="str">
        <f>VLOOKUP($B806, Paste!$A$3:$H$933, 6, FALSE)</f>
        <v>C</v>
      </c>
      <c r="D806" s="11" t="s">
        <v>942</v>
      </c>
      <c r="E806" s="11">
        <v>1</v>
      </c>
      <c r="F806" s="11" t="str">
        <f>VLOOKUP($B806, Paste!$A$3:$H$933, 8, FALSE)</f>
        <v>VAN</v>
      </c>
      <c r="G806" s="71">
        <f>VLOOKUP($B806, Paste!$A$3:$H$933, 2, FALSE)</f>
        <v>79</v>
      </c>
      <c r="H806" s="71">
        <f>VLOOKUP($B806, Paste!$A$3:$H$933, 3, FALSE)</f>
        <v>19.785804029521938</v>
      </c>
      <c r="I806" s="71">
        <f t="shared" si="25"/>
        <v>41.189029303811395</v>
      </c>
      <c r="J806" s="71">
        <f>VLOOKUP($B806, Paste!$A$3:$H$933, 4, FALSE)</f>
        <v>60.974833333333336</v>
      </c>
      <c r="K806" s="11">
        <f>VLOOKUP($B806, Paste!$AB$3:$AE$1033, 4, FALSE)</f>
        <v>126</v>
      </c>
      <c r="L806" s="11">
        <f>IF(ISERROR(VLOOKUP(B806, Paste!$N$3:$N$250, 1, FALSE)), "", VLOOKUP(B806, Paste!$N$3:$O$250, 2, FALSE))</f>
        <v>80</v>
      </c>
      <c r="M806" s="27">
        <f>VLOOKUP($B806, Paste!$W$3:$Z$10064, IF($H$4="Cap Hit",3, IF($H$4="AAV", 4, 2)), FALSE)</f>
        <v>5</v>
      </c>
      <c r="N806" s="11" t="str">
        <f>IF(ISERROR(VLOOKUP(B806, Paste!$Q$3:$Q$245, 1, FALSE)), "", VLOOKUP(B806, Paste!$Q$3:$R$245, 2, FALSE))</f>
        <v/>
      </c>
      <c r="O806" s="18" t="str">
        <f>IF(VLOOKUP(B806, 'Points&amp;Potential'!$B$7:$O$1835, 14, FALSE)=0, "", VLOOKUP(B806, 'Points&amp;Potential'!$B$7:$O$1835, 14, FALSE))</f>
        <v/>
      </c>
      <c r="P806" s="7" t="str">
        <f>IF(ISERROR(VLOOKUP(B806, Paste!$T$3:$T$1045, 1, FALSE)), "", VLOOKUP(B806, Paste!$T$3:$U$1045, 2, FALSE))</f>
        <v/>
      </c>
    </row>
    <row r="807" spans="1:16" ht="15" customHeight="1">
      <c r="A807" s="11" t="str">
        <f t="shared" si="24"/>
        <v>VAN</v>
      </c>
      <c r="B807" s="67" t="s">
        <v>150</v>
      </c>
      <c r="C807" s="11" t="str">
        <f>VLOOKUP($B807, Paste!$A$3:$H$933, 6, FALSE)</f>
        <v>RW</v>
      </c>
      <c r="D807" s="11" t="s">
        <v>942</v>
      </c>
      <c r="E807" s="11">
        <v>1</v>
      </c>
      <c r="F807" s="11" t="str">
        <f>VLOOKUP($B807, Paste!$A$3:$H$933, 8, FALSE)</f>
        <v>VAN</v>
      </c>
      <c r="G807" s="71">
        <f>VLOOKUP($B807, Paste!$A$3:$H$933, 2, FALSE)</f>
        <v>79</v>
      </c>
      <c r="H807" s="71">
        <f>VLOOKUP($B807, Paste!$A$3:$H$933, 3, FALSE)</f>
        <v>28.632480318371275</v>
      </c>
      <c r="I807" s="71">
        <f t="shared" si="25"/>
        <v>28.662190681628719</v>
      </c>
      <c r="J807" s="71">
        <f>VLOOKUP($B807, Paste!$A$3:$H$933, 4, FALSE)</f>
        <v>57.294670999999994</v>
      </c>
      <c r="K807" s="11">
        <f>VLOOKUP($B807, Paste!$AB$3:$AE$1033, 4, FALSE)</f>
        <v>174</v>
      </c>
      <c r="L807" s="11" t="str">
        <f>IF(ISERROR(VLOOKUP(B807, Paste!$N$3:$N$250, 1, FALSE)), "", VLOOKUP(B807, Paste!$N$3:$O$250, 2, FALSE))</f>
        <v/>
      </c>
      <c r="M807" s="27">
        <f>VLOOKUP($B807, Paste!$W$3:$Z$10064, IF($H$4="Cap Hit",3, IF($H$4="AAV", 4, 2)), FALSE)</f>
        <v>7.25</v>
      </c>
      <c r="N807" s="11" t="str">
        <f>IF(ISERROR(VLOOKUP(B807, Paste!$Q$3:$Q$245, 1, FALSE)), "", VLOOKUP(B807, Paste!$Q$3:$R$245, 2, FALSE))</f>
        <v/>
      </c>
      <c r="O807" s="18" t="str">
        <f>IF(VLOOKUP(B807, 'Points&amp;Potential'!$B$7:$O$1835, 14, FALSE)=0, "", VLOOKUP(B807, 'Points&amp;Potential'!$B$7:$O$1835, 14, FALSE))</f>
        <v/>
      </c>
      <c r="P807" s="7" t="str">
        <f>IF(ISERROR(VLOOKUP(B807, Paste!$T$3:$T$1045, 1, FALSE)), "", VLOOKUP(B807, Paste!$T$3:$U$1045, 2, FALSE))</f>
        <v/>
      </c>
    </row>
    <row r="808" spans="1:16" ht="15" customHeight="1">
      <c r="A808" s="11" t="str">
        <f t="shared" si="24"/>
        <v>VAN</v>
      </c>
      <c r="B808" s="67" t="s">
        <v>210</v>
      </c>
      <c r="C808" s="11" t="str">
        <f>VLOOKUP($B808, Paste!$A$3:$H$933, 6, FALSE)</f>
        <v>RD</v>
      </c>
      <c r="D808" s="11" t="s">
        <v>942</v>
      </c>
      <c r="E808" s="11">
        <v>1</v>
      </c>
      <c r="F808" s="11" t="str">
        <f>VLOOKUP($B808, Paste!$A$3:$H$933, 8, FALSE)</f>
        <v>VAN</v>
      </c>
      <c r="G808" s="71">
        <f>VLOOKUP($B808, Paste!$A$3:$H$933, 2, FALSE)</f>
        <v>76.666666666666671</v>
      </c>
      <c r="H808" s="71">
        <f>VLOOKUP($B808, Paste!$A$3:$H$933, 3, FALSE)</f>
        <v>7.6666666666666679</v>
      </c>
      <c r="I808" s="71">
        <f t="shared" si="25"/>
        <v>39.854540555555545</v>
      </c>
      <c r="J808" s="71">
        <f>VLOOKUP($B808, Paste!$A$3:$H$933, 4, FALSE)</f>
        <v>47.521207222222216</v>
      </c>
      <c r="K808" s="11">
        <f>VLOOKUP($B808, Paste!$AB$3:$AE$1033, 4, FALSE)</f>
        <v>130</v>
      </c>
      <c r="L808" s="11" t="str">
        <f>IF(ISERROR(VLOOKUP(B808, Paste!$N$3:$N$250, 1, FALSE)), "", VLOOKUP(B808, Paste!$N$3:$O$250, 2, FALSE))</f>
        <v/>
      </c>
      <c r="M808" s="27">
        <f>VLOOKUP($B808, Paste!$W$3:$Z$10064, IF($H$4="Cap Hit",3, IF($H$4="AAV", 4, 2)), FALSE)</f>
        <v>7.25</v>
      </c>
      <c r="N808" s="11" t="str">
        <f>IF(ISERROR(VLOOKUP(B808, Paste!$Q$3:$Q$245, 1, FALSE)), "", VLOOKUP(B808, Paste!$Q$3:$R$245, 2, FALSE))</f>
        <v/>
      </c>
      <c r="O808" s="18" t="str">
        <f>IF(VLOOKUP(B808, 'Points&amp;Potential'!$B$7:$O$1835, 14, FALSE)=0, "", VLOOKUP(B808, 'Points&amp;Potential'!$B$7:$O$1835, 14, FALSE))</f>
        <v/>
      </c>
      <c r="P808" s="7" t="str">
        <f>IF(ISERROR(VLOOKUP(B808, Paste!$T$3:$T$1045, 1, FALSE)), "", VLOOKUP(B808, Paste!$T$3:$U$1045, 2, FALSE))</f>
        <v/>
      </c>
    </row>
    <row r="809" spans="1:16" ht="15" customHeight="1">
      <c r="A809" s="11" t="str">
        <f t="shared" si="24"/>
        <v>VAN</v>
      </c>
      <c r="B809" s="67" t="s">
        <v>229</v>
      </c>
      <c r="C809" s="11" t="str">
        <f>VLOOKUP($B809, Paste!$A$3:$H$933, 6, FALSE)</f>
        <v>LW</v>
      </c>
      <c r="D809" s="11" t="s">
        <v>942</v>
      </c>
      <c r="E809" s="11">
        <v>1</v>
      </c>
      <c r="F809" s="11" t="str">
        <f>VLOOKUP($B809, Paste!$A$3:$H$933, 8, FALSE)</f>
        <v>VAN</v>
      </c>
      <c r="G809" s="71">
        <f>VLOOKUP($B809, Paste!$A$3:$H$933, 2, FALSE)</f>
        <v>83</v>
      </c>
      <c r="H809" s="71">
        <f>VLOOKUP($B809, Paste!$A$3:$H$933, 3, FALSE)</f>
        <v>25.053656205428013</v>
      </c>
      <c r="I809" s="71">
        <f t="shared" si="25"/>
        <v>20.230736575821993</v>
      </c>
      <c r="J809" s="71">
        <f>VLOOKUP($B809, Paste!$A$3:$H$933, 4, FALSE)</f>
        <v>45.284392781250006</v>
      </c>
      <c r="K809" s="11">
        <f>VLOOKUP($B809, Paste!$AB$3:$AE$1033, 4, FALSE)</f>
        <v>199</v>
      </c>
      <c r="L809" s="11" t="str">
        <f>IF(ISERROR(VLOOKUP(B809, Paste!$N$3:$N$250, 1, FALSE)), "", VLOOKUP(B809, Paste!$N$3:$O$250, 2, FALSE))</f>
        <v/>
      </c>
      <c r="M809" s="27">
        <f>VLOOKUP($B809, Paste!$W$3:$Z$10064, IF($H$4="Cap Hit",3, IF($H$4="AAV", 4, 2)), FALSE)</f>
        <v>5.5</v>
      </c>
      <c r="N809" s="11" t="str">
        <f>IF(ISERROR(VLOOKUP(B809, Paste!$Q$3:$Q$245, 1, FALSE)), "", VLOOKUP(B809, Paste!$Q$3:$R$245, 2, FALSE))</f>
        <v/>
      </c>
      <c r="O809" s="18" t="str">
        <f>IF(VLOOKUP(B809, 'Points&amp;Potential'!$B$7:$O$1835, 14, FALSE)=0, "", VLOOKUP(B809, 'Points&amp;Potential'!$B$7:$O$1835, 14, FALSE))</f>
        <v/>
      </c>
      <c r="P809" s="7" t="str">
        <f>IF(ISERROR(VLOOKUP(B809, Paste!$T$3:$T$1045, 1, FALSE)), "", VLOOKUP(B809, Paste!$T$3:$U$1045, 2, FALSE))</f>
        <v/>
      </c>
    </row>
    <row r="810" spans="1:16" ht="15" customHeight="1">
      <c r="A810" s="11" t="str">
        <f t="shared" si="24"/>
        <v>VAN</v>
      </c>
      <c r="B810" s="67" t="s">
        <v>291</v>
      </c>
      <c r="C810" s="11" t="str">
        <f>VLOOKUP($B810, Paste!$A$3:$H$933, 6, FALSE)</f>
        <v>RW</v>
      </c>
      <c r="D810" s="11" t="s">
        <v>942</v>
      </c>
      <c r="E810" s="11">
        <v>2</v>
      </c>
      <c r="F810" s="11" t="str">
        <f>VLOOKUP($B810, Paste!$A$3:$H$933, 8, FALSE)</f>
        <v>VAN</v>
      </c>
      <c r="G810" s="71">
        <f>VLOOKUP($B810, Paste!$A$3:$H$933, 2, FALSE)</f>
        <v>80</v>
      </c>
      <c r="H810" s="71">
        <f>VLOOKUP($B810, Paste!$A$3:$H$933, 3, FALSE)</f>
        <v>15.2</v>
      </c>
      <c r="I810" s="71">
        <f t="shared" si="25"/>
        <v>22.071033333333329</v>
      </c>
      <c r="J810" s="71">
        <f>VLOOKUP($B810, Paste!$A$3:$H$933, 4, FALSE)</f>
        <v>37.271033333333328</v>
      </c>
      <c r="K810" s="11">
        <f>VLOOKUP($B810, Paste!$AB$3:$AE$1033, 4, FALSE)</f>
        <v>136</v>
      </c>
      <c r="L810" s="11">
        <f>IF(ISERROR(VLOOKUP(B810, Paste!$N$3:$N$250, 1, FALSE)), "", VLOOKUP(B810, Paste!$N$3:$O$250, 2, FALSE))</f>
        <v>50</v>
      </c>
      <c r="M810" s="27">
        <f>VLOOKUP($B810, Paste!$W$3:$Z$10064, IF($H$4="Cap Hit",3, IF($H$4="AAV", 4, 2)), FALSE)</f>
        <v>2.25</v>
      </c>
      <c r="N810" s="11" t="str">
        <f>IF(ISERROR(VLOOKUP(B810, Paste!$Q$3:$Q$245, 1, FALSE)), "", VLOOKUP(B810, Paste!$Q$3:$R$245, 2, FALSE))</f>
        <v/>
      </c>
      <c r="O810" s="18" t="str">
        <f>IF(VLOOKUP(B810, 'Points&amp;Potential'!$B$7:$O$1835, 14, FALSE)=0, "", VLOOKUP(B810, 'Points&amp;Potential'!$B$7:$O$1835, 14, FALSE))</f>
        <v/>
      </c>
      <c r="P810" s="7" t="str">
        <f>IF(ISERROR(VLOOKUP(B810, Paste!$T$3:$T$1045, 1, FALSE)), "", VLOOKUP(B810, Paste!$T$3:$U$1045, 2, FALSE))</f>
        <v/>
      </c>
    </row>
    <row r="811" spans="1:16" ht="15" customHeight="1">
      <c r="A811" s="11" t="str">
        <f t="shared" si="24"/>
        <v>VAN</v>
      </c>
      <c r="B811" s="67" t="s">
        <v>351</v>
      </c>
      <c r="C811" s="11" t="str">
        <f>VLOOKUP($B811, Paste!$A$3:$H$933, 6, FALSE)</f>
        <v>LD</v>
      </c>
      <c r="D811" s="11" t="s">
        <v>942</v>
      </c>
      <c r="E811" s="11">
        <v>2</v>
      </c>
      <c r="F811" s="11" t="str">
        <f>VLOOKUP($B811, Paste!$A$3:$H$933, 8, FALSE)</f>
        <v>VAN</v>
      </c>
      <c r="G811" s="71">
        <f>VLOOKUP($B811, Paste!$A$3:$H$933, 2, FALSE)</f>
        <v>78</v>
      </c>
      <c r="H811" s="71">
        <f>VLOOKUP($B811, Paste!$A$3:$H$933, 3, FALSE)</f>
        <v>7.096281663061764</v>
      </c>
      <c r="I811" s="71">
        <f t="shared" si="25"/>
        <v>24.898180836938238</v>
      </c>
      <c r="J811" s="71">
        <f>VLOOKUP($B811, Paste!$A$3:$H$933, 4, FALSE)</f>
        <v>31.994462500000001</v>
      </c>
      <c r="K811" s="11">
        <f>VLOOKUP($B811, Paste!$AB$3:$AE$1033, 4, FALSE)</f>
        <v>101</v>
      </c>
      <c r="L811" s="11" t="str">
        <f>IF(ISERROR(VLOOKUP(B811, Paste!$N$3:$N$250, 1, FALSE)), "", VLOOKUP(B811, Paste!$N$3:$O$250, 2, FALSE))</f>
        <v/>
      </c>
      <c r="M811" s="27">
        <f>VLOOKUP($B811, Paste!$W$3:$Z$10064, IF($H$4="Cap Hit",3, IF($H$4="AAV", 4, 2)), FALSE)</f>
        <v>0.96650000000000003</v>
      </c>
      <c r="N811" s="11" t="str">
        <f>IF(ISERROR(VLOOKUP(B811, Paste!$Q$3:$Q$245, 1, FALSE)), "", VLOOKUP(B811, Paste!$Q$3:$R$245, 2, FALSE))</f>
        <v/>
      </c>
      <c r="O811" s="18" t="str">
        <f>IF(VLOOKUP(B811, 'Points&amp;Potential'!$B$7:$O$1835, 14, FALSE)=0, "", VLOOKUP(B811, 'Points&amp;Potential'!$B$7:$O$1835, 14, FALSE))</f>
        <v/>
      </c>
      <c r="P811" s="7" t="str">
        <f>IF(ISERROR(VLOOKUP(B811, Paste!$T$3:$T$1045, 1, FALSE)), "", VLOOKUP(B811, Paste!$T$3:$U$1045, 2, FALSE))</f>
        <v/>
      </c>
    </row>
    <row r="812" spans="1:16" ht="15" customHeight="1">
      <c r="A812" s="11" t="str">
        <f t="shared" si="24"/>
        <v>VAN</v>
      </c>
      <c r="B812" s="10" t="s">
        <v>370</v>
      </c>
      <c r="C812" s="11" t="str">
        <f>VLOOKUP($B812, Paste!$A$3:$H$933, 6, FALSE)</f>
        <v>RW</v>
      </c>
      <c r="D812" s="11" t="s">
        <v>942</v>
      </c>
      <c r="E812" s="11"/>
      <c r="F812" s="11" t="str">
        <f>VLOOKUP($B812, Paste!$A$3:$H$933, 8, FALSE)</f>
        <v>VAN</v>
      </c>
      <c r="G812" s="71">
        <f>VLOOKUP($B812, Paste!$A$3:$H$933, 2, FALSE)</f>
        <v>80.666666666666671</v>
      </c>
      <c r="H812" s="71">
        <f>VLOOKUP($B812, Paste!$A$3:$H$933, 3, FALSE)</f>
        <v>14.048477173041634</v>
      </c>
      <c r="I812" s="71">
        <f t="shared" si="25"/>
        <v>16.393156576958368</v>
      </c>
      <c r="J812" s="71">
        <f>VLOOKUP($B812, Paste!$A$3:$H$933, 4, FALSE)</f>
        <v>30.441633750000005</v>
      </c>
      <c r="K812" s="11">
        <f>VLOOKUP($B812, Paste!$AB$3:$AE$1033, 4, FALSE)</f>
        <v>137</v>
      </c>
      <c r="L812" s="11" t="str">
        <f>IF(ISERROR(VLOOKUP(B812, Paste!$N$3:$N$250, 1, FALSE)), "", VLOOKUP(B812, Paste!$N$3:$O$250, 2, FALSE))</f>
        <v/>
      </c>
      <c r="M812" s="27">
        <f>VLOOKUP($B812, Paste!$W$3:$Z$10064, IF($H$4="Cap Hit",3, IF($H$4="AAV", 4, 2)), FALSE)</f>
        <v>6.5</v>
      </c>
      <c r="N812" s="11" t="str">
        <f>IF(ISERROR(VLOOKUP(B812, Paste!$Q$3:$Q$245, 1, FALSE)), "", VLOOKUP(B812, Paste!$Q$3:$R$245, 2, FALSE))</f>
        <v/>
      </c>
      <c r="O812" s="18" t="str">
        <f>IF(VLOOKUP(B812, 'Points&amp;Potential'!$B$7:$O$1835, 14, FALSE)=0, "", VLOOKUP(B812, 'Points&amp;Potential'!$B$7:$O$1835, 14, FALSE))</f>
        <v/>
      </c>
      <c r="P812" s="7" t="str">
        <f>IF(ISERROR(VLOOKUP(B812, Paste!$T$3:$T$1045, 1, FALSE)), "", VLOOKUP(B812, Paste!$T$3:$U$1045, 2, FALSE))</f>
        <v/>
      </c>
    </row>
    <row r="813" spans="1:16" ht="15" customHeight="1">
      <c r="A813" s="11" t="str">
        <f t="shared" si="24"/>
        <v>VAN</v>
      </c>
      <c r="B813" s="67" t="s">
        <v>380</v>
      </c>
      <c r="C813" s="11" t="str">
        <f>VLOOKUP($B813, Paste!$A$3:$H$933, 6, FALSE)</f>
        <v>LW</v>
      </c>
      <c r="D813" s="11" t="s">
        <v>942</v>
      </c>
      <c r="E813" s="11"/>
      <c r="F813" s="11" t="str">
        <f>VLOOKUP($B813, Paste!$A$3:$H$933, 8, FALSE)</f>
        <v>VAN</v>
      </c>
      <c r="G813" s="71">
        <f>VLOOKUP($B813, Paste!$A$3:$H$933, 2, FALSE)</f>
        <v>83.666666666666671</v>
      </c>
      <c r="H813" s="71">
        <f>VLOOKUP($B813, Paste!$A$3:$H$933, 3, FALSE)</f>
        <v>14.123208093394581</v>
      </c>
      <c r="I813" s="71">
        <f t="shared" si="25"/>
        <v>15.48078994132764</v>
      </c>
      <c r="J813" s="71">
        <f>VLOOKUP($B813, Paste!$A$3:$H$933, 4, FALSE)</f>
        <v>29.60399803472222</v>
      </c>
      <c r="K813" s="11">
        <f>VLOOKUP($B813, Paste!$AB$3:$AE$1033, 4, FALSE)</f>
        <v>142</v>
      </c>
      <c r="L813" s="11" t="str">
        <f>IF(ISERROR(VLOOKUP(B813, Paste!$N$3:$N$250, 1, FALSE)), "", VLOOKUP(B813, Paste!$N$3:$O$250, 2, FALSE))</f>
        <v/>
      </c>
      <c r="M813" s="27">
        <f>VLOOKUP($B813, Paste!$W$3:$Z$10064, IF($H$4="Cap Hit",3, IF($H$4="AAV", 4, 2)), FALSE)</f>
        <v>2.5</v>
      </c>
      <c r="N813" s="11" t="str">
        <f>IF(ISERROR(VLOOKUP(B813, Paste!$Q$3:$Q$245, 1, FALSE)), "", VLOOKUP(B813, Paste!$Q$3:$R$245, 2, FALSE))</f>
        <v/>
      </c>
      <c r="O813" s="18" t="str">
        <f>IF(VLOOKUP(B813, 'Points&amp;Potential'!$B$7:$O$1835, 14, FALSE)=0, "", VLOOKUP(B813, 'Points&amp;Potential'!$B$7:$O$1835, 14, FALSE))</f>
        <v/>
      </c>
      <c r="P813" s="7" t="str">
        <f>IF(ISERROR(VLOOKUP(B813, Paste!$T$3:$T$1045, 1, FALSE)), "", VLOOKUP(B813, Paste!$T$3:$U$1045, 2, FALSE))</f>
        <v/>
      </c>
    </row>
    <row r="814" spans="1:16" ht="15" customHeight="1">
      <c r="A814" s="11" t="str">
        <f t="shared" si="24"/>
        <v>VAN</v>
      </c>
      <c r="B814" s="67" t="s">
        <v>383</v>
      </c>
      <c r="C814" s="11" t="str">
        <f>VLOOKUP($B814, Paste!$A$3:$H$933, 6, FALSE)</f>
        <v>C</v>
      </c>
      <c r="D814" s="11" t="s">
        <v>942</v>
      </c>
      <c r="E814" s="11">
        <v>2</v>
      </c>
      <c r="F814" s="11" t="str">
        <f>VLOOKUP($B814, Paste!$A$3:$H$933, 8, FALSE)</f>
        <v>VAN</v>
      </c>
      <c r="G814" s="71">
        <f>VLOOKUP($B814, Paste!$A$3:$H$933, 2, FALSE)</f>
        <v>51</v>
      </c>
      <c r="H814" s="71">
        <f>VLOOKUP($B814, Paste!$A$3:$H$933, 3, FALSE)</f>
        <v>12.75</v>
      </c>
      <c r="I814" s="71">
        <f t="shared" si="25"/>
        <v>16.70881125</v>
      </c>
      <c r="J814" s="71">
        <f>VLOOKUP($B814, Paste!$A$3:$H$933, 4, FALSE)</f>
        <v>29.45881125</v>
      </c>
      <c r="K814" s="11">
        <f>VLOOKUP($B814, Paste!$AB$3:$AE$1033, 4, FALSE)</f>
        <v>112</v>
      </c>
      <c r="L814" s="11">
        <f>IF(ISERROR(VLOOKUP(B814, Paste!$N$3:$N$250, 1, FALSE)), "", VLOOKUP(B814, Paste!$N$3:$O$250, 2, FALSE))</f>
        <v>55</v>
      </c>
      <c r="M814" s="27">
        <f>VLOOKUP($B814, Paste!$W$3:$Z$10064, IF($H$4="Cap Hit",3, IF($H$4="AAV", 4, 2)), FALSE)</f>
        <v>4.4375</v>
      </c>
      <c r="N814" s="11" t="str">
        <f>IF(ISERROR(VLOOKUP(B814, Paste!$Q$3:$Q$245, 1, FALSE)), "", VLOOKUP(B814, Paste!$Q$3:$R$245, 2, FALSE))</f>
        <v>Y</v>
      </c>
      <c r="O814" s="18" t="str">
        <f>IF(VLOOKUP(B814, 'Points&amp;Potential'!$B$7:$O$1835, 14, FALSE)=0, "", VLOOKUP(B814, 'Points&amp;Potential'!$B$7:$O$1835, 14, FALSE))</f>
        <v/>
      </c>
      <c r="P814" s="7" t="str">
        <f>IF(ISERROR(VLOOKUP(B814, Paste!$T$3:$T$1045, 1, FALSE)), "", VLOOKUP(B814, Paste!$T$3:$U$1045, 2, FALSE))</f>
        <v/>
      </c>
    </row>
    <row r="815" spans="1:16" ht="15" customHeight="1">
      <c r="A815" s="11" t="str">
        <f t="shared" si="24"/>
        <v>VAN</v>
      </c>
      <c r="B815" s="67" t="s">
        <v>390</v>
      </c>
      <c r="C815" s="11" t="str">
        <f>VLOOKUP($B815, Paste!$A$3:$H$933, 6, FALSE)</f>
        <v>LW</v>
      </c>
      <c r="D815" s="11" t="s">
        <v>942</v>
      </c>
      <c r="E815" s="11">
        <v>2</v>
      </c>
      <c r="F815" s="11" t="str">
        <f>VLOOKUP($B815, Paste!$A$3:$H$933, 8, FALSE)</f>
        <v>VAN</v>
      </c>
      <c r="G815" s="71">
        <f>VLOOKUP($B815, Paste!$A$3:$H$933, 2, FALSE)</f>
        <v>79</v>
      </c>
      <c r="H815" s="71">
        <f>VLOOKUP($B815, Paste!$A$3:$H$933, 3, FALSE)</f>
        <v>10.362974184204191</v>
      </c>
      <c r="I815" s="71">
        <f t="shared" si="25"/>
        <v>18.521400815795811</v>
      </c>
      <c r="J815" s="71">
        <f>VLOOKUP($B815, Paste!$A$3:$H$933, 4, FALSE)</f>
        <v>28.884375000000002</v>
      </c>
      <c r="K815" s="11">
        <f>VLOOKUP($B815, Paste!$AB$3:$AE$1033, 4, FALSE)</f>
        <v>119</v>
      </c>
      <c r="L815" s="11" t="str">
        <f>IF(ISERROR(VLOOKUP(B815, Paste!$N$3:$N$250, 1, FALSE)), "", VLOOKUP(B815, Paste!$N$3:$O$250, 2, FALSE))</f>
        <v/>
      </c>
      <c r="M815" s="27">
        <f>VLOOKUP($B815, Paste!$W$3:$Z$10064, IF($H$4="Cap Hit",3, IF($H$4="AAV", 4, 2)), FALSE)</f>
        <v>0.88666599999999995</v>
      </c>
      <c r="N815" s="11" t="str">
        <f>IF(ISERROR(VLOOKUP(B815, Paste!$Q$3:$Q$245, 1, FALSE)), "", VLOOKUP(B815, Paste!$Q$3:$R$245, 2, FALSE))</f>
        <v/>
      </c>
      <c r="O815" s="18" t="str">
        <f>IF(VLOOKUP(B815, 'Points&amp;Potential'!$B$7:$O$1835, 14, FALSE)=0, "", VLOOKUP(B815, 'Points&amp;Potential'!$B$7:$O$1835, 14, FALSE))</f>
        <v/>
      </c>
      <c r="P815" s="7" t="str">
        <f>IF(ISERROR(VLOOKUP(B815, Paste!$T$3:$T$1045, 1, FALSE)), "", VLOOKUP(B815, Paste!$T$3:$U$1045, 2, FALSE))</f>
        <v/>
      </c>
    </row>
    <row r="816" spans="1:16" ht="15" customHeight="1">
      <c r="A816" s="11" t="str">
        <f t="shared" si="24"/>
        <v>VAN</v>
      </c>
      <c r="B816" s="10" t="s">
        <v>434</v>
      </c>
      <c r="C816" s="11" t="str">
        <f>VLOOKUP($B816, Paste!$A$3:$H$933, 6, FALSE)</f>
        <v>RD</v>
      </c>
      <c r="D816" s="11" t="s">
        <v>942</v>
      </c>
      <c r="E816" s="11">
        <v>2</v>
      </c>
      <c r="F816" s="11" t="str">
        <f>VLOOKUP($B816, Paste!$A$3:$H$933, 8, FALSE)</f>
        <v>VAN</v>
      </c>
      <c r="G816" s="71">
        <f>VLOOKUP($B816, Paste!$A$3:$H$933, 2, FALSE)</f>
        <v>77</v>
      </c>
      <c r="H816" s="71">
        <f>VLOOKUP($B816, Paste!$A$3:$H$933, 3, FALSE)</f>
        <v>6.2087231638418068</v>
      </c>
      <c r="I816" s="71">
        <f t="shared" si="25"/>
        <v>18.913561523658192</v>
      </c>
      <c r="J816" s="71">
        <f>VLOOKUP($B816, Paste!$A$3:$H$933, 4, FALSE)</f>
        <v>25.122284687499999</v>
      </c>
      <c r="K816" s="11">
        <f>VLOOKUP($B816, Paste!$AB$3:$AE$1033, 4, FALSE)</f>
        <v>92</v>
      </c>
      <c r="L816" s="11" t="str">
        <f>IF(ISERROR(VLOOKUP(B816, Paste!$N$3:$N$250, 1, FALSE)), "", VLOOKUP(B816, Paste!$N$3:$O$250, 2, FALSE))</f>
        <v/>
      </c>
      <c r="M816" s="27">
        <f>VLOOKUP($B816, Paste!$W$3:$Z$10064, IF($H$4="Cap Hit",3, IF($H$4="AAV", 4, 2)), FALSE)</f>
        <v>0.95</v>
      </c>
      <c r="N816" s="11" t="str">
        <f>IF(ISERROR(VLOOKUP(B816, Paste!$Q$3:$Q$245, 1, FALSE)), "", VLOOKUP(B816, Paste!$Q$3:$R$245, 2, FALSE))</f>
        <v/>
      </c>
      <c r="O816" s="18" t="str">
        <f>IF(VLOOKUP(B816, 'Points&amp;Potential'!$B$7:$O$1835, 14, FALSE)=0, "", VLOOKUP(B816, 'Points&amp;Potential'!$B$7:$O$1835, 14, FALSE))</f>
        <v/>
      </c>
      <c r="P816" s="7" t="str">
        <f>IF(ISERROR(VLOOKUP(B816, Paste!$T$3:$T$1045, 1, FALSE)), "", VLOOKUP(B816, Paste!$T$3:$U$1045, 2, FALSE))</f>
        <v/>
      </c>
    </row>
    <row r="817" spans="1:16" ht="15" customHeight="1">
      <c r="A817" s="11" t="str">
        <f t="shared" si="24"/>
        <v>VAN</v>
      </c>
      <c r="B817" s="67" t="s">
        <v>467</v>
      </c>
      <c r="C817" s="11" t="str">
        <f>VLOOKUP($B817, Paste!$A$3:$H$933, 6, FALSE)</f>
        <v>C</v>
      </c>
      <c r="D817" s="11" t="s">
        <v>942</v>
      </c>
      <c r="E817" s="11"/>
      <c r="F817" s="11" t="str">
        <f>VLOOKUP($B817, Paste!$A$3:$H$933, 8, FALSE)</f>
        <v>VAN</v>
      </c>
      <c r="G817" s="71">
        <f>VLOOKUP($B817, Paste!$A$3:$H$933, 2, FALSE)</f>
        <v>69</v>
      </c>
      <c r="H817" s="71">
        <f>VLOOKUP($B817, Paste!$A$3:$H$933, 3, FALSE)</f>
        <v>9.2609651378033746</v>
      </c>
      <c r="I817" s="71">
        <f t="shared" si="25"/>
        <v>13.184159862196623</v>
      </c>
      <c r="J817" s="71">
        <f>VLOOKUP($B817, Paste!$A$3:$H$933, 4, FALSE)</f>
        <v>22.445124999999997</v>
      </c>
      <c r="K817" s="11">
        <f>VLOOKUP($B817, Paste!$AB$3:$AE$1033, 4, FALSE)</f>
        <v>76</v>
      </c>
      <c r="L817" s="11" t="str">
        <f>IF(ISERROR(VLOOKUP(B817, Paste!$N$3:$N$250, 1, FALSE)), "", VLOOKUP(B817, Paste!$N$3:$O$250, 2, FALSE))</f>
        <v/>
      </c>
      <c r="M817" s="27">
        <f>VLOOKUP($B817, Paste!$W$3:$Z$10064, IF($H$4="Cap Hit",3, IF($H$4="AAV", 4, 2)), FALSE)</f>
        <v>0.77500000000000002</v>
      </c>
      <c r="N817" s="11" t="str">
        <f>IF(ISERROR(VLOOKUP(B817, Paste!$Q$3:$Q$245, 1, FALSE)), "", VLOOKUP(B817, Paste!$Q$3:$R$245, 2, FALSE))</f>
        <v/>
      </c>
      <c r="O817" s="18" t="str">
        <f>IF(VLOOKUP(B817, 'Points&amp;Potential'!$B$7:$O$1835, 14, FALSE)=0, "", VLOOKUP(B817, 'Points&amp;Potential'!$B$7:$O$1835, 14, FALSE))</f>
        <v/>
      </c>
      <c r="P817" s="7" t="str">
        <f>IF(ISERROR(VLOOKUP(B817, Paste!$T$3:$T$1045, 1, FALSE)), "", VLOOKUP(B817, Paste!$T$3:$U$1045, 2, FALSE))</f>
        <v/>
      </c>
    </row>
    <row r="818" spans="1:16" ht="15" customHeight="1">
      <c r="A818" s="11" t="str">
        <f t="shared" si="24"/>
        <v>VAN</v>
      </c>
      <c r="B818" s="67" t="s">
        <v>564</v>
      </c>
      <c r="C818" s="11" t="str">
        <f>VLOOKUP($B818, Paste!$A$3:$H$933, 6, FALSE)</f>
        <v>LW</v>
      </c>
      <c r="D818" s="11" t="s">
        <v>942</v>
      </c>
      <c r="E818" s="11"/>
      <c r="F818" s="11" t="str">
        <f>VLOOKUP($B818, Paste!$A$3:$H$933, 8, FALSE)</f>
        <v>VAN</v>
      </c>
      <c r="G818" s="71">
        <f>VLOOKUP($B818, Paste!$A$3:$H$933, 2, FALSE)</f>
        <v>80</v>
      </c>
      <c r="H818" s="71">
        <f>VLOOKUP($B818, Paste!$A$3:$H$933, 3, FALSE)</f>
        <v>10.384982014958389</v>
      </c>
      <c r="I818" s="71">
        <f t="shared" si="25"/>
        <v>6.0026129850416119</v>
      </c>
      <c r="J818" s="71">
        <f>VLOOKUP($B818, Paste!$A$3:$H$933, 4, FALSE)</f>
        <v>16.387595000000001</v>
      </c>
      <c r="K818" s="11">
        <f>VLOOKUP($B818, Paste!$AB$3:$AE$1033, 4, FALSE)</f>
        <v>88</v>
      </c>
      <c r="L818" s="11" t="str">
        <f>IF(ISERROR(VLOOKUP(B818, Paste!$N$3:$N$250, 1, FALSE)), "", VLOOKUP(B818, Paste!$N$3:$O$250, 2, FALSE))</f>
        <v/>
      </c>
      <c r="M818" s="27">
        <f>VLOOKUP($B818, Paste!$W$3:$Z$10064, IF($H$4="Cap Hit",3, IF($H$4="AAV", 4, 2)), FALSE)</f>
        <v>2.15</v>
      </c>
      <c r="N818" s="11" t="str">
        <f>IF(ISERROR(VLOOKUP(B818, Paste!$Q$3:$Q$245, 1, FALSE)), "", VLOOKUP(B818, Paste!$Q$3:$R$245, 2, FALSE))</f>
        <v/>
      </c>
      <c r="O818" s="18" t="str">
        <f>IF(VLOOKUP(B818, 'Points&amp;Potential'!$B$7:$O$1835, 14, FALSE)=0, "", VLOOKUP(B818, 'Points&amp;Potential'!$B$7:$O$1835, 14, FALSE))</f>
        <v/>
      </c>
      <c r="P818" s="7" t="str">
        <f>IF(ISERROR(VLOOKUP(B818, Paste!$T$3:$T$1045, 1, FALSE)), "", VLOOKUP(B818, Paste!$T$3:$U$1045, 2, FALSE))</f>
        <v/>
      </c>
    </row>
    <row r="819" spans="1:16" ht="15" customHeight="1">
      <c r="A819" s="11" t="str">
        <f t="shared" si="24"/>
        <v>VAN</v>
      </c>
      <c r="B819" s="67" t="s">
        <v>615</v>
      </c>
      <c r="C819" s="11" t="str">
        <f>VLOOKUP($B819, Paste!$A$3:$H$933, 6, FALSE)</f>
        <v>LW</v>
      </c>
      <c r="D819" s="11" t="s">
        <v>942</v>
      </c>
      <c r="E819" s="11"/>
      <c r="F819" s="11" t="str">
        <f>VLOOKUP($B819, Paste!$A$3:$H$933, 8, FALSE)</f>
        <v>VAN</v>
      </c>
      <c r="G819" s="71">
        <f>VLOOKUP($B819, Paste!$A$3:$H$933, 2, FALSE)</f>
        <v>49.5</v>
      </c>
      <c r="H819" s="71">
        <f>VLOOKUP($B819, Paste!$A$3:$H$933, 3, FALSE)</f>
        <v>7.5344827586206895</v>
      </c>
      <c r="I819" s="71">
        <f t="shared" si="25"/>
        <v>6.2158884913793075</v>
      </c>
      <c r="J819" s="71">
        <f>VLOOKUP($B819, Paste!$A$3:$H$933, 4, FALSE)</f>
        <v>13.750371249999997</v>
      </c>
      <c r="K819" s="11">
        <f>VLOOKUP($B819, Paste!$AB$3:$AE$1033, 4, FALSE)</f>
        <v>50</v>
      </c>
      <c r="L819" s="11" t="str">
        <f>IF(ISERROR(VLOOKUP(B819, Paste!$N$3:$N$250, 1, FALSE)), "", VLOOKUP(B819, Paste!$N$3:$O$250, 2, FALSE))</f>
        <v/>
      </c>
      <c r="M819" s="27">
        <f>VLOOKUP($B819, Paste!$W$3:$Z$10064, IF($H$4="Cap Hit",3, IF($H$4="AAV", 4, 2)), FALSE)</f>
        <v>1</v>
      </c>
      <c r="N819" s="11" t="str">
        <f>IF(ISERROR(VLOOKUP(B819, Paste!$Q$3:$Q$245, 1, FALSE)), "", VLOOKUP(B819, Paste!$Q$3:$R$245, 2, FALSE))</f>
        <v/>
      </c>
      <c r="O819" s="18" t="str">
        <f>IF(VLOOKUP(B819, 'Points&amp;Potential'!$B$7:$O$1835, 14, FALSE)=0, "", VLOOKUP(B819, 'Points&amp;Potential'!$B$7:$O$1835, 14, FALSE))</f>
        <v/>
      </c>
      <c r="P819" s="7" t="str">
        <f>IF(ISERROR(VLOOKUP(B819, Paste!$T$3:$T$1045, 1, FALSE)), "", VLOOKUP(B819, Paste!$T$3:$U$1045, 2, FALSE))</f>
        <v/>
      </c>
    </row>
    <row r="820" spans="1:16" ht="15" customHeight="1">
      <c r="A820" s="11" t="str">
        <f t="shared" si="24"/>
        <v>VAN</v>
      </c>
      <c r="B820" s="67" t="s">
        <v>633</v>
      </c>
      <c r="C820" s="11" t="str">
        <f>VLOOKUP($B820, Paste!$A$3:$H$933, 6, FALSE)</f>
        <v>LD</v>
      </c>
      <c r="D820" s="11" t="s">
        <v>942</v>
      </c>
      <c r="E820" s="11"/>
      <c r="F820" s="11" t="str">
        <f>VLOOKUP($B820, Paste!$A$3:$H$933, 8, FALSE)</f>
        <v>VAN</v>
      </c>
      <c r="G820" s="71">
        <f>VLOOKUP($B820, Paste!$A$3:$H$933, 2, FALSE)</f>
        <v>82.666666666666671</v>
      </c>
      <c r="H820" s="71">
        <f>VLOOKUP($B820, Paste!$A$3:$H$933, 3, FALSE)</f>
        <v>3.8957868054525688</v>
      </c>
      <c r="I820" s="71">
        <f t="shared" si="25"/>
        <v>9.106954461214098</v>
      </c>
      <c r="J820" s="71">
        <f>VLOOKUP($B820, Paste!$A$3:$H$933, 4, FALSE)</f>
        <v>13.002741266666668</v>
      </c>
      <c r="K820" s="11">
        <f>VLOOKUP($B820, Paste!$AB$3:$AE$1033, 4, FALSE)</f>
        <v>74</v>
      </c>
      <c r="L820" s="11" t="str">
        <f>IF(ISERROR(VLOOKUP(B820, Paste!$N$3:$N$250, 1, FALSE)), "", VLOOKUP(B820, Paste!$N$3:$O$250, 2, FALSE))</f>
        <v/>
      </c>
      <c r="M820" s="27">
        <f>VLOOKUP($B820, Paste!$W$3:$Z$10064, IF($H$4="Cap Hit",3, IF($H$4="AAV", 4, 2)), FALSE)</f>
        <v>5</v>
      </c>
      <c r="N820" s="11" t="str">
        <f>IF(ISERROR(VLOOKUP(B820, Paste!$Q$3:$Q$245, 1, FALSE)), "", VLOOKUP(B820, Paste!$Q$3:$R$245, 2, FALSE))</f>
        <v/>
      </c>
      <c r="O820" s="18" t="str">
        <f>IF(VLOOKUP(B820, 'Points&amp;Potential'!$B$7:$O$1835, 14, FALSE)=0, "", VLOOKUP(B820, 'Points&amp;Potential'!$B$7:$O$1835, 14, FALSE))</f>
        <v/>
      </c>
      <c r="P820" s="7" t="str">
        <f>IF(ISERROR(VLOOKUP(B820, Paste!$T$3:$T$1045, 1, FALSE)), "", VLOOKUP(B820, Paste!$T$3:$U$1045, 2, FALSE))</f>
        <v/>
      </c>
    </row>
    <row r="821" spans="1:16" ht="15" customHeight="1">
      <c r="A821" s="11" t="str">
        <f t="shared" si="24"/>
        <v>VAN</v>
      </c>
      <c r="B821" s="67" t="s">
        <v>647</v>
      </c>
      <c r="C821" s="11" t="str">
        <f>VLOOKUP($B821, Paste!$A$3:$H$933, 6, FALSE)</f>
        <v>LD</v>
      </c>
      <c r="D821" s="11" t="s">
        <v>941</v>
      </c>
      <c r="E821" s="11"/>
      <c r="F821" s="11" t="str">
        <f>VLOOKUP($B821, Paste!$A$3:$H$933, 8, FALSE)</f>
        <v>VAN</v>
      </c>
      <c r="G821" s="71">
        <f>VLOOKUP($B821, Paste!$A$3:$H$933, 2, FALSE)</f>
        <v>20</v>
      </c>
      <c r="H821" s="71">
        <f>VLOOKUP($B821, Paste!$A$3:$H$933, 3, FALSE)</f>
        <v>0.83611111111111125</v>
      </c>
      <c r="I821" s="71">
        <f t="shared" si="25"/>
        <v>11.493377777777781</v>
      </c>
      <c r="J821" s="71">
        <f>VLOOKUP($B821, Paste!$A$3:$H$933, 4, FALSE)</f>
        <v>12.329488888888891</v>
      </c>
      <c r="K821" s="11">
        <f>VLOOKUP($B821, Paste!$AB$3:$AE$1033, 4, FALSE)</f>
        <v>24</v>
      </c>
      <c r="L821" s="11" t="str">
        <f>IF(ISERROR(VLOOKUP(B821, Paste!$N$3:$N$250, 1, FALSE)), "", VLOOKUP(B821, Paste!$N$3:$O$250, 2, FALSE))</f>
        <v/>
      </c>
      <c r="M821" s="27">
        <f>VLOOKUP($B821, Paste!$W$3:$Z$10064, IF($H$4="Cap Hit",3, IF($H$4="AAV", 4, 2)), FALSE)</f>
        <v>0.82499999999999996</v>
      </c>
      <c r="N821" s="11" t="str">
        <f>IF(ISERROR(VLOOKUP(B821, Paste!$Q$3:$Q$245, 1, FALSE)), "", VLOOKUP(B821, Paste!$Q$3:$R$245, 2, FALSE))</f>
        <v/>
      </c>
      <c r="O821" s="18" t="str">
        <f>IF(VLOOKUP(B821, 'Points&amp;Potential'!$B$7:$O$1835, 14, FALSE)=0, "", VLOOKUP(B821, 'Points&amp;Potential'!$B$7:$O$1835, 14, FALSE))</f>
        <v/>
      </c>
      <c r="P821" s="7" t="str">
        <f>IF(ISERROR(VLOOKUP(B821, Paste!$T$3:$T$1045, 1, FALSE)), "", VLOOKUP(B821, Paste!$T$3:$U$1045, 2, FALSE))</f>
        <v>Y</v>
      </c>
    </row>
    <row r="822" spans="1:16" ht="15" customHeight="1">
      <c r="A822" s="11" t="e">
        <f t="shared" si="24"/>
        <v>#N/A</v>
      </c>
      <c r="B822" s="67" t="s">
        <v>692</v>
      </c>
      <c r="C822" s="11" t="e">
        <f>VLOOKUP($B822, Paste!$A$3:$H$933, 6, FALSE)</f>
        <v>#N/A</v>
      </c>
      <c r="D822" s="11" t="s">
        <v>942</v>
      </c>
      <c r="E822" s="11"/>
      <c r="F822" s="11" t="e">
        <f>VLOOKUP($B822, Paste!$A$3:$H$933, 8, FALSE)</f>
        <v>#N/A</v>
      </c>
      <c r="G822" s="71" t="e">
        <f>VLOOKUP($B822, Paste!$A$3:$H$933, 2, FALSE)</f>
        <v>#N/A</v>
      </c>
      <c r="H822" s="71" t="e">
        <f>VLOOKUP($B822, Paste!$A$3:$H$933, 3, FALSE)</f>
        <v>#N/A</v>
      </c>
      <c r="I822" s="71" t="e">
        <f t="shared" si="25"/>
        <v>#N/A</v>
      </c>
      <c r="J822" s="71" t="e">
        <f>VLOOKUP($B822, Paste!$A$3:$H$933, 4, FALSE)</f>
        <v>#N/A</v>
      </c>
      <c r="K822" s="11" t="e">
        <f>VLOOKUP($B822, Paste!$AB$3:$AE$1033, 4, FALSE)</f>
        <v>#N/A</v>
      </c>
      <c r="L822" s="11" t="str">
        <f>IF(ISERROR(VLOOKUP(B822, Paste!$N$3:$N$250, 1, FALSE)), "", VLOOKUP(B822, Paste!$N$3:$O$250, 2, FALSE))</f>
        <v/>
      </c>
      <c r="M822" s="27">
        <f>VLOOKUP($B822, Paste!$W$3:$Z$10064, IF($H$4="Cap Hit",3, IF($H$4="AAV", 4, 2)), FALSE)</f>
        <v>0.83833299999999999</v>
      </c>
      <c r="N822" s="11" t="str">
        <f>IF(ISERROR(VLOOKUP(B822, Paste!$Q$3:$Q$245, 1, FALSE)), "", VLOOKUP(B822, Paste!$Q$3:$R$245, 2, FALSE))</f>
        <v/>
      </c>
      <c r="O822" s="18" t="str">
        <f>IF(VLOOKUP(B822, 'Points&amp;Potential'!$B$7:$O$1835, 14, FALSE)=0, "", VLOOKUP(B822, 'Points&amp;Potential'!$B$7:$O$1835, 14, FALSE))</f>
        <v/>
      </c>
      <c r="P822" s="7" t="str">
        <f>IF(ISERROR(VLOOKUP(B822, Paste!$T$3:$T$1045, 1, FALSE)), "", VLOOKUP(B822, Paste!$T$3:$U$1045, 2, FALSE))</f>
        <v/>
      </c>
    </row>
    <row r="823" spans="1:16" ht="15" customHeight="1">
      <c r="A823" s="11" t="str">
        <f t="shared" si="24"/>
        <v>VAN</v>
      </c>
      <c r="B823" s="67" t="s">
        <v>779</v>
      </c>
      <c r="C823" s="11" t="str">
        <f>VLOOKUP($B823, Paste!$A$3:$H$933, 6, FALSE)</f>
        <v>RD</v>
      </c>
      <c r="D823" s="11" t="s">
        <v>942</v>
      </c>
      <c r="E823" s="11"/>
      <c r="F823" s="11" t="str">
        <f>VLOOKUP($B823, Paste!$A$3:$H$933, 8, FALSE)</f>
        <v>VAN</v>
      </c>
      <c r="G823" s="71">
        <f>VLOOKUP($B823, Paste!$A$3:$H$933, 2, FALSE)</f>
        <v>65</v>
      </c>
      <c r="H823" s="71">
        <f>VLOOKUP($B823, Paste!$A$3:$H$933, 3, FALSE)</f>
        <v>1.0534720506037687</v>
      </c>
      <c r="I823" s="71">
        <f t="shared" si="25"/>
        <v>4.6456304493962319</v>
      </c>
      <c r="J823" s="71">
        <f>VLOOKUP($B823, Paste!$A$3:$H$933, 4, FALSE)</f>
        <v>5.6991025000000004</v>
      </c>
      <c r="K823" s="11">
        <f>VLOOKUP($B823, Paste!$AB$3:$AE$1033, 4, FALSE)</f>
        <v>52</v>
      </c>
      <c r="L823" s="11" t="str">
        <f>IF(ISERROR(VLOOKUP(B823, Paste!$N$3:$N$250, 1, FALSE)), "", VLOOKUP(B823, Paste!$N$3:$O$250, 2, FALSE))</f>
        <v/>
      </c>
      <c r="M823" s="27">
        <f>VLOOKUP($B823, Paste!$W$3:$Z$10064, IF($H$4="Cap Hit",3, IF($H$4="AAV", 4, 2)), FALSE)</f>
        <v>2.25</v>
      </c>
      <c r="N823" s="11" t="str">
        <f>IF(ISERROR(VLOOKUP(B823, Paste!$Q$3:$Q$245, 1, FALSE)), "", VLOOKUP(B823, Paste!$Q$3:$R$245, 2, FALSE))</f>
        <v>Y</v>
      </c>
      <c r="O823" s="18" t="str">
        <f>IF(VLOOKUP(B823, 'Points&amp;Potential'!$B$7:$O$1835, 14, FALSE)=0, "", VLOOKUP(B823, 'Points&amp;Potential'!$B$7:$O$1835, 14, FALSE))</f>
        <v/>
      </c>
      <c r="P823" s="7" t="str">
        <f>IF(ISERROR(VLOOKUP(B823, Paste!$T$3:$T$1045, 1, FALSE)), "", VLOOKUP(B823, Paste!$T$3:$U$1045, 2, FALSE))</f>
        <v/>
      </c>
    </row>
    <row r="824" spans="1:16" ht="15" customHeight="1">
      <c r="A824" s="11" t="str">
        <f t="shared" si="24"/>
        <v>VAN</v>
      </c>
      <c r="B824" s="67" t="s">
        <v>788</v>
      </c>
      <c r="C824" s="11" t="str">
        <f>VLOOKUP($B824, Paste!$A$3:$H$933, 6, FALSE)</f>
        <v>C</v>
      </c>
      <c r="D824" s="11" t="s">
        <v>941</v>
      </c>
      <c r="E824" s="11"/>
      <c r="F824" s="11" t="str">
        <f>VLOOKUP($B824, Paste!$A$3:$H$933, 8, FALSE)</f>
        <v>VAN</v>
      </c>
      <c r="G824" s="71">
        <f>VLOOKUP($B824, Paste!$A$3:$H$933, 2, FALSE)</f>
        <v>30</v>
      </c>
      <c r="H824" s="71">
        <f>VLOOKUP($B824, Paste!$A$3:$H$933, 3, FALSE)</f>
        <v>3.4437499999999992</v>
      </c>
      <c r="I824" s="71">
        <f t="shared" si="25"/>
        <v>1.4387500000000011</v>
      </c>
      <c r="J824" s="71">
        <f>VLOOKUP($B824, Paste!$A$3:$H$933, 4, FALSE)</f>
        <v>4.8825000000000003</v>
      </c>
      <c r="K824" s="11">
        <f>VLOOKUP($B824, Paste!$AB$3:$AE$1033, 4, FALSE)</f>
        <v>24</v>
      </c>
      <c r="L824" s="11" t="str">
        <f>IF(ISERROR(VLOOKUP(B824, Paste!$N$3:$N$250, 1, FALSE)), "", VLOOKUP(B824, Paste!$N$3:$O$250, 2, FALSE))</f>
        <v/>
      </c>
      <c r="M824" s="27">
        <f>VLOOKUP($B824, Paste!$W$3:$Z$10064, IF($H$4="Cap Hit",3, IF($H$4="AAV", 4, 2)), FALSE)</f>
        <v>0.87</v>
      </c>
      <c r="N824" s="11" t="str">
        <f>IF(ISERROR(VLOOKUP(B824, Paste!$Q$3:$Q$245, 1, FALSE)), "", VLOOKUP(B824, Paste!$Q$3:$R$245, 2, FALSE))</f>
        <v/>
      </c>
      <c r="O824" s="18" t="str">
        <f>IF(VLOOKUP(B824, 'Points&amp;Potential'!$B$7:$O$1835, 14, FALSE)=0, "", VLOOKUP(B824, 'Points&amp;Potential'!$B$7:$O$1835, 14, FALSE))</f>
        <v/>
      </c>
      <c r="P824" s="7" t="str">
        <f>IF(ISERROR(VLOOKUP(B824, Paste!$T$3:$T$1045, 1, FALSE)), "", VLOOKUP(B824, Paste!$T$3:$U$1045, 2, FALSE))</f>
        <v>Y</v>
      </c>
    </row>
    <row r="825" spans="1:16" ht="15" customHeight="1">
      <c r="A825" s="11" t="str">
        <f t="shared" si="24"/>
        <v>VAN</v>
      </c>
      <c r="B825" s="67" t="s">
        <v>808</v>
      </c>
      <c r="C825" s="11" t="str">
        <f>VLOOKUP($B825, Paste!$A$3:$H$933, 6, FALSE)</f>
        <v>RW</v>
      </c>
      <c r="D825" s="11" t="s">
        <v>941</v>
      </c>
      <c r="E825" s="11"/>
      <c r="F825" s="11" t="str">
        <f>VLOOKUP($B825, Paste!$A$3:$H$933, 8, FALSE)</f>
        <v>VAN</v>
      </c>
      <c r="G825" s="71">
        <f>VLOOKUP($B825, Paste!$A$3:$H$933, 2, FALSE)</f>
        <v>15</v>
      </c>
      <c r="H825" s="71">
        <f>VLOOKUP($B825, Paste!$A$3:$H$933, 3, FALSE)</f>
        <v>2.181490384615385</v>
      </c>
      <c r="I825" s="71">
        <f t="shared" si="25"/>
        <v>1.8927033653846159</v>
      </c>
      <c r="J825" s="71">
        <f>VLOOKUP($B825, Paste!$A$3:$H$933, 4, FALSE)</f>
        <v>4.0741937500000009</v>
      </c>
      <c r="K825" s="11">
        <f>VLOOKUP($B825, Paste!$AB$3:$AE$1033, 4, FALSE)</f>
        <v>20</v>
      </c>
      <c r="L825" s="11" t="str">
        <f>IF(ISERROR(VLOOKUP(B825, Paste!$N$3:$N$250, 1, FALSE)), "", VLOOKUP(B825, Paste!$N$3:$O$250, 2, FALSE))</f>
        <v/>
      </c>
      <c r="M825" s="27">
        <f>VLOOKUP($B825, Paste!$W$3:$Z$10064, IF($H$4="Cap Hit",3, IF($H$4="AAV", 4, 2)), FALSE)</f>
        <v>0.91833299999999995</v>
      </c>
      <c r="N825" s="11" t="str">
        <f>IF(ISERROR(VLOOKUP(B825, Paste!$Q$3:$Q$245, 1, FALSE)), "", VLOOKUP(B825, Paste!$Q$3:$R$245, 2, FALSE))</f>
        <v/>
      </c>
      <c r="O825" s="18" t="str">
        <f>IF(VLOOKUP(B825, 'Points&amp;Potential'!$B$7:$O$1835, 14, FALSE)=0, "", VLOOKUP(B825, 'Points&amp;Potential'!$B$7:$O$1835, 14, FALSE))</f>
        <v/>
      </c>
      <c r="P825" s="7" t="str">
        <f>IF(ISERROR(VLOOKUP(B825, Paste!$T$3:$T$1045, 1, FALSE)), "", VLOOKUP(B825, Paste!$T$3:$U$1045, 2, FALSE))</f>
        <v/>
      </c>
    </row>
    <row r="826" spans="1:16" ht="15" customHeight="1">
      <c r="A826" s="11" t="str">
        <f t="shared" si="24"/>
        <v>VAN</v>
      </c>
      <c r="B826" s="67" t="s">
        <v>843</v>
      </c>
      <c r="C826" s="11" t="str">
        <f>VLOOKUP($B826, Paste!$A$3:$H$933, 6, FALSE)</f>
        <v>RD</v>
      </c>
      <c r="D826" s="11" t="s">
        <v>941</v>
      </c>
      <c r="E826" s="11"/>
      <c r="F826" s="11" t="str">
        <f>VLOOKUP($B826, Paste!$A$3:$H$933, 8, FALSE)</f>
        <v>VAN</v>
      </c>
      <c r="G826" s="71">
        <f>VLOOKUP($B826, Paste!$A$3:$H$933, 2, FALSE)</f>
        <v>17</v>
      </c>
      <c r="H826" s="71">
        <f>VLOOKUP($B826, Paste!$A$3:$H$933, 3, FALSE)</f>
        <v>0.44274359484932968</v>
      </c>
      <c r="I826" s="71">
        <f t="shared" si="25"/>
        <v>2.4524036273728926</v>
      </c>
      <c r="J826" s="71">
        <f>VLOOKUP($B826, Paste!$A$3:$H$933, 4, FALSE)</f>
        <v>2.8951472222222225</v>
      </c>
      <c r="K826" s="11">
        <f>VLOOKUP($B826, Paste!$AB$3:$AE$1033, 4, FALSE)</f>
        <v>12</v>
      </c>
      <c r="L826" s="11" t="str">
        <f>IF(ISERROR(VLOOKUP(B826, Paste!$N$3:$N$250, 1, FALSE)), "", VLOOKUP(B826, Paste!$N$3:$O$250, 2, FALSE))</f>
        <v/>
      </c>
      <c r="M826" s="27">
        <f>VLOOKUP($B826, Paste!$W$3:$Z$10064, IF($H$4="Cap Hit",3, IF($H$4="AAV", 4, 2)), FALSE)</f>
        <v>1</v>
      </c>
      <c r="N826" s="11" t="str">
        <f>IF(ISERROR(VLOOKUP(B826, Paste!$Q$3:$Q$245, 1, FALSE)), "", VLOOKUP(B826, Paste!$Q$3:$R$245, 2, FALSE))</f>
        <v/>
      </c>
      <c r="O826" s="18" t="str">
        <f>IF(VLOOKUP(B826, 'Points&amp;Potential'!$B$7:$O$1835, 14, FALSE)=0, "", VLOOKUP(B826, 'Points&amp;Potential'!$B$7:$O$1835, 14, FALSE))</f>
        <v/>
      </c>
      <c r="P826" s="7" t="str">
        <f>IF(ISERROR(VLOOKUP(B826, Paste!$T$3:$T$1045, 1, FALSE)), "", VLOOKUP(B826, Paste!$T$3:$U$1045, 2, FALSE))</f>
        <v/>
      </c>
    </row>
    <row r="827" spans="1:16" ht="15" customHeight="1">
      <c r="A827" s="11" t="str">
        <f t="shared" si="24"/>
        <v>VAN</v>
      </c>
      <c r="B827" s="10" t="s">
        <v>856</v>
      </c>
      <c r="C827" s="11" t="str">
        <f>VLOOKUP($B827, Paste!$A$3:$H$933, 6, FALSE)</f>
        <v>LD</v>
      </c>
      <c r="D827" s="11" t="s">
        <v>941</v>
      </c>
      <c r="E827" s="11"/>
      <c r="F827" s="11" t="str">
        <f>VLOOKUP($B827, Paste!$A$3:$H$933, 8, FALSE)</f>
        <v>VAN</v>
      </c>
      <c r="G827" s="71">
        <f>VLOOKUP($B827, Paste!$A$3:$H$933, 2, FALSE)</f>
        <v>15</v>
      </c>
      <c r="H827" s="71">
        <f>VLOOKUP($B827, Paste!$A$3:$H$933, 3, FALSE)</f>
        <v>0.62708333333333344</v>
      </c>
      <c r="I827" s="71">
        <f t="shared" si="25"/>
        <v>1.6682141056910569</v>
      </c>
      <c r="J827" s="71">
        <f>VLOOKUP($B827, Paste!$A$3:$H$933, 4, FALSE)</f>
        <v>2.2952974390243903</v>
      </c>
      <c r="K827" s="11">
        <f>VLOOKUP($B827, Paste!$AB$3:$AE$1033, 4, FALSE)</f>
        <v>20</v>
      </c>
      <c r="L827" s="11" t="str">
        <f>IF(ISERROR(VLOOKUP(B827, Paste!$N$3:$N$250, 1, FALSE)), "", VLOOKUP(B827, Paste!$N$3:$O$250, 2, FALSE))</f>
        <v/>
      </c>
      <c r="M827" s="27">
        <f>VLOOKUP($B827, Paste!$W$3:$Z$10064, IF($H$4="Cap Hit",3, IF($H$4="AAV", 4, 2)), FALSE)</f>
        <v>0.80666599999999999</v>
      </c>
      <c r="N827" s="11" t="str">
        <f>IF(ISERROR(VLOOKUP(B827, Paste!$Q$3:$Q$245, 1, FALSE)), "", VLOOKUP(B827, Paste!$Q$3:$R$245, 2, FALSE))</f>
        <v/>
      </c>
      <c r="O827" s="18" t="str">
        <f>IF(VLOOKUP(B827, 'Points&amp;Potential'!$B$7:$O$1835, 14, FALSE)=0, "", VLOOKUP(B827, 'Points&amp;Potential'!$B$7:$O$1835, 14, FALSE))</f>
        <v/>
      </c>
      <c r="P827" s="7" t="str">
        <f>IF(ISERROR(VLOOKUP(B827, Paste!$T$3:$T$1045, 1, FALSE)), "", VLOOKUP(B827, Paste!$T$3:$U$1045, 2, FALSE))</f>
        <v>Y</v>
      </c>
    </row>
    <row r="828" spans="1:16" ht="15" customHeight="1">
      <c r="A828" s="11" t="str">
        <f t="shared" si="24"/>
        <v>VAN</v>
      </c>
      <c r="B828" s="67" t="s">
        <v>861</v>
      </c>
      <c r="C828" s="11" t="str">
        <f>VLOOKUP($B828, Paste!$A$3:$H$933, 6, FALSE)</f>
        <v>C</v>
      </c>
      <c r="D828" s="11" t="s">
        <v>941</v>
      </c>
      <c r="E828" s="11"/>
      <c r="F828" s="11" t="str">
        <f>VLOOKUP($B828, Paste!$A$3:$H$933, 8, FALSE)</f>
        <v>VAN</v>
      </c>
      <c r="G828" s="71">
        <f>VLOOKUP($B828, Paste!$A$3:$H$933, 2, FALSE)</f>
        <v>8</v>
      </c>
      <c r="H828" s="71">
        <f>VLOOKUP($B828, Paste!$A$3:$H$933, 3, FALSE)</f>
        <v>0.8</v>
      </c>
      <c r="I828" s="71">
        <f t="shared" si="25"/>
        <v>1.3015663956639567</v>
      </c>
      <c r="J828" s="71">
        <f>VLOOKUP($B828, Paste!$A$3:$H$933, 4, FALSE)</f>
        <v>2.1015663956639568</v>
      </c>
      <c r="K828" s="11">
        <f>VLOOKUP($B828, Paste!$AB$3:$AE$1033, 4, FALSE)</f>
        <v>10</v>
      </c>
      <c r="L828" s="11">
        <f>IF(ISERROR(VLOOKUP(B828, Paste!$N$3:$N$250, 1, FALSE)), "", VLOOKUP(B828, Paste!$N$3:$O$250, 2, FALSE))</f>
        <v>50</v>
      </c>
      <c r="M828" s="27">
        <f>VLOOKUP($B828, Paste!$W$3:$Z$10064, IF($H$4="Cap Hit",3, IF($H$4="AAV", 4, 2)), FALSE)</f>
        <v>0.97499999999999998</v>
      </c>
      <c r="N828" s="11" t="str">
        <f>IF(ISERROR(VLOOKUP(B828, Paste!$Q$3:$Q$245, 1, FALSE)), "", VLOOKUP(B828, Paste!$Q$3:$R$245, 2, FALSE))</f>
        <v/>
      </c>
      <c r="O828" s="18" t="str">
        <f>IF(VLOOKUP(B828, 'Points&amp;Potential'!$B$7:$O$1835, 14, FALSE)=0, "", VLOOKUP(B828, 'Points&amp;Potential'!$B$7:$O$1835, 14, FALSE))</f>
        <v/>
      </c>
      <c r="P828" s="7" t="str">
        <f>IF(ISERROR(VLOOKUP(B828, Paste!$T$3:$T$1045, 1, FALSE)), "", VLOOKUP(B828, Paste!$T$3:$U$1045, 2, FALSE))</f>
        <v>Y</v>
      </c>
    </row>
    <row r="829" spans="1:16" ht="15" customHeight="1">
      <c r="A829" s="11" t="str">
        <f t="shared" si="24"/>
        <v>VAN</v>
      </c>
      <c r="B829" s="67" t="s">
        <v>874</v>
      </c>
      <c r="C829" s="11" t="str">
        <f>VLOOKUP($B829, Paste!$A$3:$H$933, 6, FALSE)</f>
        <v>LW</v>
      </c>
      <c r="D829" s="11" t="s">
        <v>941</v>
      </c>
      <c r="E829" s="11"/>
      <c r="F829" s="11" t="str">
        <f>VLOOKUP($B829, Paste!$A$3:$H$933, 8, FALSE)</f>
        <v>VAN</v>
      </c>
      <c r="G829" s="71">
        <f>VLOOKUP($B829, Paste!$A$3:$H$933, 2, FALSE)</f>
        <v>14</v>
      </c>
      <c r="H829" s="71">
        <f>VLOOKUP($B829, Paste!$A$3:$H$933, 3, FALSE)</f>
        <v>0.51388888888888895</v>
      </c>
      <c r="I829" s="71">
        <f t="shared" si="25"/>
        <v>1.3197377777777772</v>
      </c>
      <c r="J829" s="71">
        <f>VLOOKUP($B829, Paste!$A$3:$H$933, 4, FALSE)</f>
        <v>1.8336266666666663</v>
      </c>
      <c r="K829" s="11">
        <f>VLOOKUP($B829, Paste!$AB$3:$AE$1033, 4, FALSE)</f>
        <v>10</v>
      </c>
      <c r="L829" s="11" t="str">
        <f>IF(ISERROR(VLOOKUP(B829, Paste!$N$3:$N$250, 1, FALSE)), "", VLOOKUP(B829, Paste!$N$3:$O$250, 2, FALSE))</f>
        <v/>
      </c>
      <c r="M829" s="27">
        <f>VLOOKUP($B829, Paste!$W$3:$Z$10064, IF($H$4="Cap Hit",3, IF($H$4="AAV", 4, 2)), FALSE)</f>
        <v>0.77500000000000002</v>
      </c>
      <c r="N829" s="11" t="str">
        <f>IF(ISERROR(VLOOKUP(B829, Paste!$Q$3:$Q$245, 1, FALSE)), "", VLOOKUP(B829, Paste!$Q$3:$R$245, 2, FALSE))</f>
        <v/>
      </c>
      <c r="O829" s="18" t="str">
        <f>IF(VLOOKUP(B829, 'Points&amp;Potential'!$B$7:$O$1835, 14, FALSE)=0, "", VLOOKUP(B829, 'Points&amp;Potential'!$B$7:$O$1835, 14, FALSE))</f>
        <v/>
      </c>
      <c r="P829" s="7" t="str">
        <f>IF(ISERROR(VLOOKUP(B829, Paste!$T$3:$T$1045, 1, FALSE)), "", VLOOKUP(B829, Paste!$T$3:$U$1045, 2, FALSE))</f>
        <v/>
      </c>
    </row>
    <row r="830" spans="1:16" ht="15" customHeight="1">
      <c r="A830" s="11" t="str">
        <f t="shared" si="24"/>
        <v>VAN</v>
      </c>
      <c r="B830" s="10" t="s">
        <v>878</v>
      </c>
      <c r="C830" s="11" t="str">
        <f>VLOOKUP($B830, Paste!$A$3:$H$933, 6, FALSE)</f>
        <v>LW</v>
      </c>
      <c r="D830" s="11" t="s">
        <v>941</v>
      </c>
      <c r="E830" s="11"/>
      <c r="F830" s="11" t="str">
        <f>VLOOKUP($B830, Paste!$A$3:$H$933, 8, FALSE)</f>
        <v>VAN</v>
      </c>
      <c r="G830" s="71">
        <f>VLOOKUP($B830, Paste!$A$3:$H$933, 2, FALSE)</f>
        <v>4</v>
      </c>
      <c r="H830" s="71">
        <f>VLOOKUP($B830, Paste!$A$3:$H$933, 3, FALSE)</f>
        <v>0.23407407407407407</v>
      </c>
      <c r="I830" s="71">
        <f t="shared" si="25"/>
        <v>1.5378259259259259</v>
      </c>
      <c r="J830" s="71">
        <f>VLOOKUP($B830, Paste!$A$3:$H$933, 4, FALSE)</f>
        <v>1.7719</v>
      </c>
      <c r="K830" s="11">
        <f>VLOOKUP($B830, Paste!$AB$3:$AE$1033, 4, FALSE)</f>
        <v>3</v>
      </c>
      <c r="L830" s="11" t="str">
        <f>IF(ISERROR(VLOOKUP(B830, Paste!$N$3:$N$250, 1, FALSE)), "", VLOOKUP(B830, Paste!$N$3:$O$250, 2, FALSE))</f>
        <v/>
      </c>
      <c r="M830" s="27">
        <f>VLOOKUP($B830, Paste!$W$3:$Z$10064, IF($H$4="Cap Hit",3, IF($H$4="AAV", 4, 2)), FALSE)</f>
        <v>0.77500000000000002</v>
      </c>
      <c r="N830" s="11" t="str">
        <f>IF(ISERROR(VLOOKUP(B830, Paste!$Q$3:$Q$245, 1, FALSE)), "", VLOOKUP(B830, Paste!$Q$3:$R$245, 2, FALSE))</f>
        <v/>
      </c>
      <c r="O830" s="18" t="str">
        <f>IF(VLOOKUP(B830, 'Points&amp;Potential'!$B$7:$O$1835, 14, FALSE)=0, "", VLOOKUP(B830, 'Points&amp;Potential'!$B$7:$O$1835, 14, FALSE))</f>
        <v/>
      </c>
      <c r="P830" s="7" t="str">
        <f>IF(ISERROR(VLOOKUP(B830, Paste!$T$3:$T$1045, 1, FALSE)), "", VLOOKUP(B830, Paste!$T$3:$U$1045, 2, FALSE))</f>
        <v/>
      </c>
    </row>
    <row r="831" spans="1:16" ht="15" customHeight="1">
      <c r="A831" s="11" t="str">
        <f t="shared" si="24"/>
        <v>VAN</v>
      </c>
      <c r="B831" s="67" t="s">
        <v>930</v>
      </c>
      <c r="C831" s="11" t="str">
        <f>VLOOKUP($B831, Paste!$A$3:$H$933, 6, FALSE)</f>
        <v>C</v>
      </c>
      <c r="D831" s="11" t="s">
        <v>941</v>
      </c>
      <c r="E831" s="11"/>
      <c r="F831" s="11" t="str">
        <f>VLOOKUP($B831, Paste!$A$3:$H$933, 8, FALSE)</f>
        <v>VAN</v>
      </c>
      <c r="G831" s="71">
        <f>VLOOKUP($B831, Paste!$A$3:$H$933, 2, FALSE)</f>
        <v>2</v>
      </c>
      <c r="H831" s="71">
        <f>VLOOKUP($B831, Paste!$A$3:$H$933, 3, FALSE)</f>
        <v>9.3333333333333343E-4</v>
      </c>
      <c r="I831" s="71">
        <f t="shared" si="25"/>
        <v>0.51405447154471551</v>
      </c>
      <c r="J831" s="71">
        <f>VLOOKUP($B831, Paste!$A$3:$H$933, 4, FALSE)</f>
        <v>0.51498780487804885</v>
      </c>
      <c r="K831" s="11">
        <f>VLOOKUP($B831, Paste!$AB$3:$AE$1033, 4, FALSE)</f>
        <v>3</v>
      </c>
      <c r="L831" s="11">
        <f>IF(ISERROR(VLOOKUP(B831, Paste!$N$3:$N$250, 1, FALSE)), "", VLOOKUP(B831, Paste!$N$3:$O$250, 2, FALSE))</f>
        <v>60</v>
      </c>
      <c r="M831" s="27" t="e">
        <f>VLOOKUP($B831, Paste!$W$3:$Z$10064, IF($H$4="Cap Hit",3, IF($H$4="AAV", 4, 2)), FALSE)</f>
        <v>#N/A</v>
      </c>
      <c r="N831" s="11" t="str">
        <f>IF(ISERROR(VLOOKUP(B831, Paste!$Q$3:$Q$245, 1, FALSE)), "", VLOOKUP(B831, Paste!$Q$3:$R$245, 2, FALSE))</f>
        <v/>
      </c>
      <c r="O831" s="18" t="str">
        <f>IF(VLOOKUP(B831, 'Points&amp;Potential'!$B$7:$O$1835, 14, FALSE)=0, "", VLOOKUP(B831, 'Points&amp;Potential'!$B$7:$O$1835, 14, FALSE))</f>
        <v/>
      </c>
      <c r="P831" s="7" t="str">
        <f>IF(ISERROR(VLOOKUP(B831, Paste!$T$3:$T$1045, 1, FALSE)), "", VLOOKUP(B831, Paste!$T$3:$U$1045, 2, FALSE))</f>
        <v>Y</v>
      </c>
    </row>
    <row r="832" spans="1:16" ht="15" customHeight="1">
      <c r="A832" s="11" t="str">
        <f t="shared" si="24"/>
        <v>VGK</v>
      </c>
      <c r="B832" s="67" t="s">
        <v>39</v>
      </c>
      <c r="C832" s="11" t="str">
        <f>VLOOKUP($B832, Paste!$A$3:$H$933, 6, FALSE)</f>
        <v>RW</v>
      </c>
      <c r="D832" s="11" t="s">
        <v>944</v>
      </c>
      <c r="E832" s="11">
        <v>1</v>
      </c>
      <c r="F832" s="11" t="str">
        <f>VLOOKUP($B832, Paste!$A$3:$H$933, 8, FALSE)</f>
        <v>VGK</v>
      </c>
      <c r="G832" s="71">
        <f>VLOOKUP($B832, Paste!$A$3:$H$933, 2, FALSE)</f>
        <v>83</v>
      </c>
      <c r="H832" s="71">
        <f>VLOOKUP($B832, Paste!$A$3:$H$933, 3, FALSE)</f>
        <v>27.235264918676599</v>
      </c>
      <c r="I832" s="71">
        <f t="shared" si="25"/>
        <v>71.736269456323384</v>
      </c>
      <c r="J832" s="71">
        <f>VLOOKUP($B832, Paste!$A$3:$H$933, 4, FALSE)</f>
        <v>98.971534374999976</v>
      </c>
      <c r="K832" s="11">
        <f>VLOOKUP($B832, Paste!$AB$3:$AE$1033, 4, FALSE)</f>
        <v>174</v>
      </c>
      <c r="L832" s="11" t="str">
        <f>IF(ISERROR(VLOOKUP(B832, Paste!$N$3:$N$250, 1, FALSE)), "", VLOOKUP(B832, Paste!$N$3:$O$250, 2, FALSE))</f>
        <v/>
      </c>
      <c r="M832" s="27">
        <f>VLOOKUP($B832, Paste!$W$3:$Z$10064, IF($H$4="Cap Hit",3, IF($H$4="AAV", 4, 2)), FALSE)</f>
        <v>12</v>
      </c>
      <c r="N832" s="11" t="str">
        <f>IF(ISERROR(VLOOKUP(B832, Paste!$Q$3:$Q$245, 1, FALSE)), "", VLOOKUP(B832, Paste!$Q$3:$R$245, 2, FALSE))</f>
        <v/>
      </c>
      <c r="O832" s="18" t="str">
        <f>IF(VLOOKUP(B832, 'Points&amp;Potential'!$B$7:$O$1835, 14, FALSE)=0, "", VLOOKUP(B832, 'Points&amp;Potential'!$B$7:$O$1835, 14, FALSE))</f>
        <v/>
      </c>
      <c r="P832" s="7" t="str">
        <f>IF(ISERROR(VLOOKUP(B832, Paste!$T$3:$T$1045, 1, FALSE)), "", VLOOKUP(B832, Paste!$T$3:$U$1045, 2, FALSE))</f>
        <v/>
      </c>
    </row>
    <row r="833" spans="1:16" ht="15" customHeight="1">
      <c r="A833" s="11" t="str">
        <f t="shared" si="24"/>
        <v>VGK</v>
      </c>
      <c r="B833" s="67" t="s">
        <v>45</v>
      </c>
      <c r="C833" s="11" t="str">
        <f>VLOOKUP($B833, Paste!$A$3:$H$933, 6, FALSE)</f>
        <v>C</v>
      </c>
      <c r="D833" s="11" t="s">
        <v>944</v>
      </c>
      <c r="E833" s="11">
        <v>1</v>
      </c>
      <c r="F833" s="11" t="str">
        <f>VLOOKUP($B833, Paste!$A$3:$H$933, 8, FALSE)</f>
        <v>VGK</v>
      </c>
      <c r="G833" s="71">
        <f>VLOOKUP($B833, Paste!$A$3:$H$933, 2, FALSE)</f>
        <v>75</v>
      </c>
      <c r="H833" s="71">
        <f>VLOOKUP($B833, Paste!$A$3:$H$933, 3, FALSE)</f>
        <v>29.374971668447238</v>
      </c>
      <c r="I833" s="71">
        <f t="shared" si="25"/>
        <v>62.932164269052755</v>
      </c>
      <c r="J833" s="71">
        <f>VLOOKUP($B833, Paste!$A$3:$H$933, 4, FALSE)</f>
        <v>92.307135937499993</v>
      </c>
      <c r="K833" s="11">
        <f>VLOOKUP($B833, Paste!$AB$3:$AE$1033, 4, FALSE)</f>
        <v>255</v>
      </c>
      <c r="L833" s="11" t="str">
        <f>IF(ISERROR(VLOOKUP(B833, Paste!$N$3:$N$250, 1, FALSE)), "", VLOOKUP(B833, Paste!$N$3:$O$250, 2, FALSE))</f>
        <v/>
      </c>
      <c r="M833" s="27">
        <f>VLOOKUP($B833, Paste!$W$3:$Z$10064, IF($H$4="Cap Hit",3, IF($H$4="AAV", 4, 2)), FALSE)</f>
        <v>13.5</v>
      </c>
      <c r="N833" s="11" t="str">
        <f>IF(ISERROR(VLOOKUP(B833, Paste!$Q$3:$Q$245, 1, FALSE)), "", VLOOKUP(B833, Paste!$Q$3:$R$245, 2, FALSE))</f>
        <v/>
      </c>
      <c r="O833" s="18" t="str">
        <f>IF(VLOOKUP(B833, 'Points&amp;Potential'!$B$7:$O$1835, 14, FALSE)=0, "", VLOOKUP(B833, 'Points&amp;Potential'!$B$7:$O$1835, 14, FALSE))</f>
        <v/>
      </c>
      <c r="P833" s="7" t="str">
        <f>IF(ISERROR(VLOOKUP(B833, Paste!$T$3:$T$1045, 1, FALSE)), "", VLOOKUP(B833, Paste!$T$3:$U$1045, 2, FALSE))</f>
        <v/>
      </c>
    </row>
    <row r="834" spans="1:16" ht="15" customHeight="1">
      <c r="A834" s="11" t="str">
        <f t="shared" si="24"/>
        <v>VGK</v>
      </c>
      <c r="B834" s="67" t="s">
        <v>127</v>
      </c>
      <c r="C834" s="11" t="str">
        <f>VLOOKUP($B834, Paste!$A$3:$H$933, 6, FALSE)</f>
        <v>LD</v>
      </c>
      <c r="D834" s="11" t="s">
        <v>944</v>
      </c>
      <c r="E834" s="11">
        <v>1</v>
      </c>
      <c r="F834" s="11" t="str">
        <f>VLOOKUP($B834, Paste!$A$3:$H$933, 8, FALSE)</f>
        <v>VGK</v>
      </c>
      <c r="G834" s="71">
        <f>VLOOKUP($B834, Paste!$A$3:$H$933, 2, FALSE)</f>
        <v>69</v>
      </c>
      <c r="H834" s="71">
        <f>VLOOKUP($B834, Paste!$A$3:$H$933, 3, FALSE)</f>
        <v>10.35</v>
      </c>
      <c r="I834" s="71">
        <f t="shared" si="25"/>
        <v>50.718514208333332</v>
      </c>
      <c r="J834" s="71">
        <f>VLOOKUP($B834, Paste!$A$3:$H$933, 4, FALSE)</f>
        <v>61.068514208333333</v>
      </c>
      <c r="K834" s="11">
        <f>VLOOKUP($B834, Paste!$AB$3:$AE$1033, 4, FALSE)</f>
        <v>138</v>
      </c>
      <c r="L834" s="11">
        <f>IF(ISERROR(VLOOKUP(B834, Paste!$N$3:$N$250, 1, FALSE)), "", VLOOKUP(B834, Paste!$N$3:$O$250, 2, FALSE))</f>
        <v>60</v>
      </c>
      <c r="M834" s="27">
        <f>VLOOKUP($B834, Paste!$W$3:$Z$10064, IF($H$4="Cap Hit",3, IF($H$4="AAV", 4, 2)), FALSE)</f>
        <v>7.4249999999999998</v>
      </c>
      <c r="N834" s="11" t="str">
        <f>IF(ISERROR(VLOOKUP(B834, Paste!$Q$3:$Q$245, 1, FALSE)), "", VLOOKUP(B834, Paste!$Q$3:$R$245, 2, FALSE))</f>
        <v>Y</v>
      </c>
      <c r="O834" s="18" t="str">
        <f>IF(VLOOKUP(B834, 'Points&amp;Potential'!$B$7:$O$1835, 14, FALSE)=0, "", VLOOKUP(B834, 'Points&amp;Potential'!$B$7:$O$1835, 14, FALSE))</f>
        <v/>
      </c>
      <c r="P834" s="7" t="str">
        <f>IF(ISERROR(VLOOKUP(B834, Paste!$T$3:$T$1045, 1, FALSE)), "", VLOOKUP(B834, Paste!$T$3:$U$1045, 2, FALSE))</f>
        <v/>
      </c>
    </row>
    <row r="835" spans="1:16" ht="15" customHeight="1">
      <c r="A835" s="11" t="str">
        <f t="shared" si="24"/>
        <v>VGK</v>
      </c>
      <c r="B835" s="67" t="s">
        <v>135</v>
      </c>
      <c r="C835" s="11" t="str">
        <f>VLOOKUP($B835, Paste!$A$3:$H$933, 6, FALSE)</f>
        <v>RW</v>
      </c>
      <c r="D835" s="11" t="s">
        <v>944</v>
      </c>
      <c r="E835" s="11">
        <v>1</v>
      </c>
      <c r="F835" s="11" t="str">
        <f>VLOOKUP($B835, Paste!$A$3:$H$933, 8, FALSE)</f>
        <v>VGK</v>
      </c>
      <c r="G835" s="71">
        <f>VLOOKUP($B835, Paste!$A$3:$H$933, 2, FALSE)</f>
        <v>62.666666666666664</v>
      </c>
      <c r="H835" s="71">
        <f>VLOOKUP($B835, Paste!$A$3:$H$933, 3, FALSE)</f>
        <v>21.738409405231572</v>
      </c>
      <c r="I835" s="71">
        <f t="shared" si="25"/>
        <v>37.79995118736101</v>
      </c>
      <c r="J835" s="71">
        <f>VLOOKUP($B835, Paste!$A$3:$H$933, 4, FALSE)</f>
        <v>59.538360592592582</v>
      </c>
      <c r="K835" s="11">
        <f>VLOOKUP($B835, Paste!$AB$3:$AE$1033, 4, FALSE)</f>
        <v>132</v>
      </c>
      <c r="L835" s="11" t="str">
        <f>IF(ISERROR(VLOOKUP(B835, Paste!$N$3:$N$250, 1, FALSE)), "", VLOOKUP(B835, Paste!$N$3:$O$250, 2, FALSE))</f>
        <v/>
      </c>
      <c r="M835" s="27">
        <f>VLOOKUP($B835, Paste!$W$3:$Z$10064, IF($H$4="Cap Hit",3, IF($H$4="AAV", 4, 2)), FALSE)</f>
        <v>9.5</v>
      </c>
      <c r="N835" s="11" t="str">
        <f>IF(ISERROR(VLOOKUP(B835, Paste!$Q$3:$Q$245, 1, FALSE)), "", VLOOKUP(B835, Paste!$Q$3:$R$245, 2, FALSE))</f>
        <v>Y</v>
      </c>
      <c r="O835" s="18" t="str">
        <f>IF(VLOOKUP(B835, 'Points&amp;Potential'!$B$7:$O$1835, 14, FALSE)=0, "", VLOOKUP(B835, 'Points&amp;Potential'!$B$7:$O$1835, 14, FALSE))</f>
        <v/>
      </c>
      <c r="P835" s="7" t="str">
        <f>IF(ISERROR(VLOOKUP(B835, Paste!$T$3:$T$1045, 1, FALSE)), "", VLOOKUP(B835, Paste!$T$3:$U$1045, 2, FALSE))</f>
        <v/>
      </c>
    </row>
    <row r="836" spans="1:16" ht="15" customHeight="1">
      <c r="A836" s="11" t="str">
        <f t="shared" si="24"/>
        <v>VGK</v>
      </c>
      <c r="B836" s="67" t="s">
        <v>159</v>
      </c>
      <c r="C836" s="11" t="str">
        <f>VLOOKUP($B836, Paste!$A$3:$H$933, 6, FALSE)</f>
        <v>LW</v>
      </c>
      <c r="D836" s="11" t="s">
        <v>944</v>
      </c>
      <c r="E836" s="11">
        <v>2</v>
      </c>
      <c r="F836" s="11" t="str">
        <f>VLOOKUP($B836, Paste!$A$3:$H$933, 8, FALSE)</f>
        <v>VGK</v>
      </c>
      <c r="G836" s="71">
        <f>VLOOKUP($B836, Paste!$A$3:$H$933, 2, FALSE)</f>
        <v>80</v>
      </c>
      <c r="H836" s="71">
        <f>VLOOKUP($B836, Paste!$A$3:$H$933, 3, FALSE)</f>
        <v>22.685677414769238</v>
      </c>
      <c r="I836" s="71">
        <f t="shared" si="25"/>
        <v>33.701685085230771</v>
      </c>
      <c r="J836" s="71">
        <f>VLOOKUP($B836, Paste!$A$3:$H$933, 4, FALSE)</f>
        <v>56.387362500000009</v>
      </c>
      <c r="K836" s="11">
        <f>VLOOKUP($B836, Paste!$AB$3:$AE$1033, 4, FALSE)</f>
        <v>128</v>
      </c>
      <c r="L836" s="11" t="str">
        <f>IF(ISERROR(VLOOKUP(B836, Paste!$N$3:$N$250, 1, FALSE)), "", VLOOKUP(B836, Paste!$N$3:$O$250, 2, FALSE))</f>
        <v/>
      </c>
      <c r="M836" s="27">
        <f>VLOOKUP($B836, Paste!$W$3:$Z$10064, IF($H$4="Cap Hit",3, IF($H$4="AAV", 4, 2)), FALSE)</f>
        <v>5</v>
      </c>
      <c r="N836" s="11" t="str">
        <f>IF(ISERROR(VLOOKUP(B836, Paste!$Q$3:$Q$245, 1, FALSE)), "", VLOOKUP(B836, Paste!$Q$3:$R$245, 2, FALSE))</f>
        <v/>
      </c>
      <c r="O836" s="18" t="str">
        <f>IF(VLOOKUP(B836, 'Points&amp;Potential'!$B$7:$O$1835, 14, FALSE)=0, "", VLOOKUP(B836, 'Points&amp;Potential'!$B$7:$O$1835, 14, FALSE))</f>
        <v/>
      </c>
      <c r="P836" s="7" t="str">
        <f>IF(ISERROR(VLOOKUP(B836, Paste!$T$3:$T$1045, 1, FALSE)), "", VLOOKUP(B836, Paste!$T$3:$U$1045, 2, FALSE))</f>
        <v/>
      </c>
    </row>
    <row r="837" spans="1:16" ht="15" customHeight="1">
      <c r="A837" s="11" t="str">
        <f t="shared" si="24"/>
        <v>VGK</v>
      </c>
      <c r="B837" s="10" t="s">
        <v>170</v>
      </c>
      <c r="C837" s="11" t="str">
        <f>VLOOKUP($B837, Paste!$A$3:$H$933, 6, FALSE)</f>
        <v>C</v>
      </c>
      <c r="D837" s="11" t="s">
        <v>942</v>
      </c>
      <c r="E837" s="11">
        <v>1</v>
      </c>
      <c r="F837" s="11" t="str">
        <f>VLOOKUP($B837, Paste!$A$3:$H$933, 8, FALSE)</f>
        <v>VGK</v>
      </c>
      <c r="G837" s="71">
        <f>VLOOKUP($B837, Paste!$A$3:$H$933, 2, FALSE)</f>
        <v>75</v>
      </c>
      <c r="H837" s="71">
        <f>VLOOKUP($B837, Paste!$A$3:$H$933, 3, FALSE)</f>
        <v>26.461422650129244</v>
      </c>
      <c r="I837" s="71">
        <f t="shared" si="25"/>
        <v>28.394110683204097</v>
      </c>
      <c r="J837" s="71">
        <f>VLOOKUP($B837, Paste!$A$3:$H$933, 4, FALSE)</f>
        <v>54.855533333333341</v>
      </c>
      <c r="K837" s="11">
        <f>VLOOKUP($B837, Paste!$AB$3:$AE$1033, 4, FALSE)</f>
        <v>180</v>
      </c>
      <c r="L837" s="11" t="str">
        <f>IF(ISERROR(VLOOKUP(B837, Paste!$N$3:$N$250, 1, FALSE)), "", VLOOKUP(B837, Paste!$N$3:$O$250, 2, FALSE))</f>
        <v/>
      </c>
      <c r="M837" s="27">
        <f>VLOOKUP($B837, Paste!$W$3:$Z$10064, IF($H$4="Cap Hit",3, IF($H$4="AAV", 4, 2)), FALSE)</f>
        <v>8.1374999999999993</v>
      </c>
      <c r="N837" s="11" t="str">
        <f>IF(ISERROR(VLOOKUP(B837, Paste!$Q$3:$Q$245, 1, FALSE)), "", VLOOKUP(B837, Paste!$Q$3:$R$245, 2, FALSE))</f>
        <v/>
      </c>
      <c r="O837" s="18" t="str">
        <f>IF(VLOOKUP(B837, 'Points&amp;Potential'!$B$7:$O$1835, 14, FALSE)=0, "", VLOOKUP(B837, 'Points&amp;Potential'!$B$7:$O$1835, 14, FALSE))</f>
        <v/>
      </c>
      <c r="P837" s="7" t="str">
        <f>IF(ISERROR(VLOOKUP(B837, Paste!$T$3:$T$1045, 1, FALSE)), "", VLOOKUP(B837, Paste!$T$3:$U$1045, 2, FALSE))</f>
        <v/>
      </c>
    </row>
    <row r="838" spans="1:16" ht="15" customHeight="1">
      <c r="A838" s="11" t="str">
        <f t="shared" si="24"/>
        <v>VGK</v>
      </c>
      <c r="B838" s="67" t="s">
        <v>190</v>
      </c>
      <c r="C838" s="11" t="str">
        <f>VLOOKUP($B838, Paste!$A$3:$H$933, 6, FALSE)</f>
        <v>LW</v>
      </c>
      <c r="D838" s="11" t="s">
        <v>941</v>
      </c>
      <c r="E838" s="11">
        <v>2</v>
      </c>
      <c r="F838" s="11" t="str">
        <f>VLOOKUP($B838, Paste!$A$3:$H$933, 8, FALSE)</f>
        <v>VGK</v>
      </c>
      <c r="G838" s="71">
        <f>VLOOKUP($B838, Paste!$A$3:$H$933, 2, FALSE)</f>
        <v>75</v>
      </c>
      <c r="H838" s="71">
        <f>VLOOKUP($B838, Paste!$A$3:$H$933, 3, FALSE)</f>
        <v>22.5</v>
      </c>
      <c r="I838" s="71">
        <f t="shared" si="25"/>
        <v>28.948556249999989</v>
      </c>
      <c r="J838" s="71">
        <f>VLOOKUP($B838, Paste!$A$3:$H$933, 4, FALSE)</f>
        <v>51.448556249999989</v>
      </c>
      <c r="K838" s="11">
        <f>VLOOKUP($B838, Paste!$AB$3:$AE$1033, 4, FALSE)</f>
        <v>113</v>
      </c>
      <c r="L838" s="11">
        <f>IF(ISERROR(VLOOKUP(B838, Paste!$N$3:$N$250, 1, FALSE)), "", VLOOKUP(B838, Paste!$N$3:$O$250, 2, FALSE))</f>
        <v>60</v>
      </c>
      <c r="M838" s="27">
        <f>VLOOKUP($B838, Paste!$W$3:$Z$10064, IF($H$4="Cap Hit",3, IF($H$4="AAV", 4, 2)), FALSE)</f>
        <v>2.5</v>
      </c>
      <c r="N838" s="11" t="str">
        <f>IF(ISERROR(VLOOKUP(B838, Paste!$Q$3:$Q$245, 1, FALSE)), "", VLOOKUP(B838, Paste!$Q$3:$R$245, 2, FALSE))</f>
        <v>Y</v>
      </c>
      <c r="O838" s="18" t="str">
        <f>IF(VLOOKUP(B838, 'Points&amp;Potential'!$B$7:$O$1835, 14, FALSE)=0, "", VLOOKUP(B838, 'Points&amp;Potential'!$B$7:$O$1835, 14, FALSE))</f>
        <v/>
      </c>
      <c r="P838" s="7" t="str">
        <f>IF(ISERROR(VLOOKUP(B838, Paste!$T$3:$T$1045, 1, FALSE)), "", VLOOKUP(B838, Paste!$T$3:$U$1045, 2, FALSE))</f>
        <v/>
      </c>
    </row>
    <row r="839" spans="1:16" ht="15" customHeight="1">
      <c r="A839" s="11" t="str">
        <f t="shared" ref="A839:A902" si="26">F839</f>
        <v>VGK</v>
      </c>
      <c r="B839" s="67" t="s">
        <v>239</v>
      </c>
      <c r="C839" s="11" t="str">
        <f>VLOOKUP($B839, Paste!$A$3:$H$933, 6, FALSE)</f>
        <v>RD</v>
      </c>
      <c r="D839" s="11" t="s">
        <v>943</v>
      </c>
      <c r="E839" s="11">
        <v>2</v>
      </c>
      <c r="F839" s="11" t="str">
        <f>VLOOKUP($B839, Paste!$A$3:$H$933, 8, FALSE)</f>
        <v>VGK</v>
      </c>
      <c r="G839" s="71">
        <f>VLOOKUP($B839, Paste!$A$3:$H$933, 2, FALSE)</f>
        <v>82</v>
      </c>
      <c r="H839" s="71">
        <f>VLOOKUP($B839, Paste!$A$3:$H$933, 3, FALSE)</f>
        <v>12.660464984898677</v>
      </c>
      <c r="I839" s="71">
        <f t="shared" ref="I839:I902" si="27">J839-H839</f>
        <v>30.654412098434644</v>
      </c>
      <c r="J839" s="71">
        <f>VLOOKUP($B839, Paste!$A$3:$H$933, 4, FALSE)</f>
        <v>43.314877083333322</v>
      </c>
      <c r="K839" s="11">
        <f>VLOOKUP($B839, Paste!$AB$3:$AE$1033, 4, FALSE)</f>
        <v>172</v>
      </c>
      <c r="L839" s="11" t="str">
        <f>IF(ISERROR(VLOOKUP(B839, Paste!$N$3:$N$250, 1, FALSE)), "", VLOOKUP(B839, Paste!$N$3:$O$250, 2, FALSE))</f>
        <v/>
      </c>
      <c r="M839" s="27">
        <f>VLOOKUP($B839, Paste!$W$3:$Z$10064, IF($H$4="Cap Hit",3, IF($H$4="AAV", 4, 2)), FALSE)</f>
        <v>8.5</v>
      </c>
      <c r="N839" s="11" t="str">
        <f>IF(ISERROR(VLOOKUP(B839, Paste!$Q$3:$Q$245, 1, FALSE)), "", VLOOKUP(B839, Paste!$Q$3:$R$245, 2, FALSE))</f>
        <v/>
      </c>
      <c r="O839" s="18" t="str">
        <f>IF(VLOOKUP(B839, 'Points&amp;Potential'!$B$7:$O$1835, 14, FALSE)=0, "", VLOOKUP(B839, 'Points&amp;Potential'!$B$7:$O$1835, 14, FALSE))</f>
        <v/>
      </c>
      <c r="P839" s="7" t="str">
        <f>IF(ISERROR(VLOOKUP(B839, Paste!$T$3:$T$1045, 1, FALSE)), "", VLOOKUP(B839, Paste!$T$3:$U$1045, 2, FALSE))</f>
        <v/>
      </c>
    </row>
    <row r="840" spans="1:16" ht="15" customHeight="1">
      <c r="A840" s="11" t="str">
        <f t="shared" si="26"/>
        <v>VGK</v>
      </c>
      <c r="B840" s="67" t="s">
        <v>271</v>
      </c>
      <c r="C840" s="11" t="str">
        <f>VLOOKUP($B840, Paste!$A$3:$H$933, 6, FALSE)</f>
        <v>LD</v>
      </c>
      <c r="D840" s="11" t="s">
        <v>943</v>
      </c>
      <c r="E840" s="11"/>
      <c r="F840" s="11" t="str">
        <f>VLOOKUP($B840, Paste!$A$3:$H$933, 8, FALSE)</f>
        <v>VGK</v>
      </c>
      <c r="G840" s="71">
        <f>VLOOKUP($B840, Paste!$A$3:$H$933, 2, FALSE)</f>
        <v>80</v>
      </c>
      <c r="H840" s="71">
        <f>VLOOKUP($B840, Paste!$A$3:$H$933, 3, FALSE)</f>
        <v>8.62070045521026</v>
      </c>
      <c r="I840" s="71">
        <f t="shared" si="27"/>
        <v>30.551911811456407</v>
      </c>
      <c r="J840" s="71">
        <f>VLOOKUP($B840, Paste!$A$3:$H$933, 4, FALSE)</f>
        <v>39.172612266666668</v>
      </c>
      <c r="K840" s="11">
        <f>VLOOKUP($B840, Paste!$AB$3:$AE$1033, 4, FALSE)</f>
        <v>152</v>
      </c>
      <c r="L840" s="11" t="str">
        <f>IF(ISERROR(VLOOKUP(B840, Paste!$N$3:$N$250, 1, FALSE)), "", VLOOKUP(B840, Paste!$N$3:$O$250, 2, FALSE))</f>
        <v/>
      </c>
      <c r="M840" s="27">
        <f>VLOOKUP($B840, Paste!$W$3:$Z$10064, IF($H$4="Cap Hit",3, IF($H$4="AAV", 4, 2)), FALSE)</f>
        <v>7.35</v>
      </c>
      <c r="N840" s="11" t="str">
        <f>IF(ISERROR(VLOOKUP(B840, Paste!$Q$3:$Q$245, 1, FALSE)), "", VLOOKUP(B840, Paste!$Q$3:$R$245, 2, FALSE))</f>
        <v/>
      </c>
      <c r="O840" s="18" t="str">
        <f>IF(VLOOKUP(B840, 'Points&amp;Potential'!$B$7:$O$1835, 14, FALSE)=0, "", VLOOKUP(B840, 'Points&amp;Potential'!$B$7:$O$1835, 14, FALSE))</f>
        <v/>
      </c>
      <c r="P840" s="7" t="str">
        <f>IF(ISERROR(VLOOKUP(B840, Paste!$T$3:$T$1045, 1, FALSE)), "", VLOOKUP(B840, Paste!$T$3:$U$1045, 2, FALSE))</f>
        <v/>
      </c>
    </row>
    <row r="841" spans="1:16" ht="15" customHeight="1">
      <c r="A841" s="11" t="str">
        <f t="shared" si="26"/>
        <v>VGK</v>
      </c>
      <c r="B841" s="67" t="s">
        <v>285</v>
      </c>
      <c r="C841" s="11" t="str">
        <f>VLOOKUP($B841, Paste!$A$3:$H$933, 6, FALSE)</f>
        <v>C</v>
      </c>
      <c r="D841" s="11" t="s">
        <v>943</v>
      </c>
      <c r="E841" s="11">
        <v>2</v>
      </c>
      <c r="F841" s="11" t="str">
        <f>VLOOKUP($B841, Paste!$A$3:$H$933, 8, FALSE)</f>
        <v>VGK</v>
      </c>
      <c r="G841" s="71">
        <f>VLOOKUP($B841, Paste!$A$3:$H$933, 2, FALSE)</f>
        <v>58</v>
      </c>
      <c r="H841" s="71">
        <f>VLOOKUP($B841, Paste!$A$3:$H$933, 3, FALSE)</f>
        <v>16.447944964149183</v>
      </c>
      <c r="I841" s="71">
        <f t="shared" si="27"/>
        <v>21.412976035850821</v>
      </c>
      <c r="J841" s="71">
        <f>VLOOKUP($B841, Paste!$A$3:$H$933, 4, FALSE)</f>
        <v>37.860921000000005</v>
      </c>
      <c r="K841" s="11">
        <f>VLOOKUP($B841, Paste!$AB$3:$AE$1033, 4, FALSE)</f>
        <v>128</v>
      </c>
      <c r="L841" s="11">
        <f>IF(ISERROR(VLOOKUP(B841, Paste!$N$3:$N$250, 1, FALSE)), "", VLOOKUP(B841, Paste!$N$3:$O$250, 2, FALSE))</f>
        <v>55</v>
      </c>
      <c r="M841" s="27">
        <f>VLOOKUP($B841, Paste!$W$3:$Z$10064, IF($H$4="Cap Hit",3, IF($H$4="AAV", 4, 2)), FALSE)</f>
        <v>5.9</v>
      </c>
      <c r="N841" s="11" t="str">
        <f>IF(ISERROR(VLOOKUP(B841, Paste!$Q$3:$Q$245, 1, FALSE)), "", VLOOKUP(B841, Paste!$Q$3:$R$245, 2, FALSE))</f>
        <v>Y</v>
      </c>
      <c r="O841" s="18" t="str">
        <f>IF(VLOOKUP(B841, 'Points&amp;Potential'!$B$7:$O$1835, 14, FALSE)=0, "", VLOOKUP(B841, 'Points&amp;Potential'!$B$7:$O$1835, 14, FALSE))</f>
        <v/>
      </c>
      <c r="P841" s="7" t="str">
        <f>IF(ISERROR(VLOOKUP(B841, Paste!$T$3:$T$1045, 1, FALSE)), "", VLOOKUP(B841, Paste!$T$3:$U$1045, 2, FALSE))</f>
        <v/>
      </c>
    </row>
    <row r="842" spans="1:16" ht="15" customHeight="1">
      <c r="A842" s="11" t="str">
        <f t="shared" si="26"/>
        <v>VGK</v>
      </c>
      <c r="B842" s="67" t="s">
        <v>311</v>
      </c>
      <c r="C842" s="11" t="str">
        <f>VLOOKUP($B842, Paste!$A$3:$H$933, 6, FALSE)</f>
        <v>RW</v>
      </c>
      <c r="D842" s="11" t="s">
        <v>942</v>
      </c>
      <c r="E842" s="11">
        <v>2</v>
      </c>
      <c r="F842" s="11" t="str">
        <f>VLOOKUP($B842, Paste!$A$3:$H$933, 8, FALSE)</f>
        <v>VGK</v>
      </c>
      <c r="G842" s="71">
        <f>VLOOKUP($B842, Paste!$A$3:$H$933, 2, FALSE)</f>
        <v>74</v>
      </c>
      <c r="H842" s="71">
        <f>VLOOKUP($B842, Paste!$A$3:$H$933, 3, FALSE)</f>
        <v>10.556602469135802</v>
      </c>
      <c r="I842" s="71">
        <f t="shared" si="27"/>
        <v>24.847258641975309</v>
      </c>
      <c r="J842" s="71">
        <f>VLOOKUP($B842, Paste!$A$3:$H$933, 4, FALSE)</f>
        <v>35.403861111111112</v>
      </c>
      <c r="K842" s="11">
        <f>VLOOKUP($B842, Paste!$AB$3:$AE$1033, 4, FALSE)</f>
        <v>96</v>
      </c>
      <c r="L842" s="11" t="str">
        <f>IF(ISERROR(VLOOKUP(B842, Paste!$N$3:$N$250, 1, FALSE)), "", VLOOKUP(B842, Paste!$N$3:$O$250, 2, FALSE))</f>
        <v/>
      </c>
      <c r="M842" s="27">
        <f>VLOOKUP($B842, Paste!$W$3:$Z$10064, IF($H$4="Cap Hit",3, IF($H$4="AAV", 4, 2)), FALSE)</f>
        <v>0.83750000000000002</v>
      </c>
      <c r="N842" s="11" t="str">
        <f>IF(ISERROR(VLOOKUP(B842, Paste!$Q$3:$Q$245, 1, FALSE)), "", VLOOKUP(B842, Paste!$Q$3:$R$245, 2, FALSE))</f>
        <v/>
      </c>
      <c r="O842" s="18" t="str">
        <f>IF(VLOOKUP(B842, 'Points&amp;Potential'!$B$7:$O$1835, 14, FALSE)=0, "", VLOOKUP(B842, 'Points&amp;Potential'!$B$7:$O$1835, 14, FALSE))</f>
        <v/>
      </c>
      <c r="P842" s="7" t="str">
        <f>IF(ISERROR(VLOOKUP(B842, Paste!$T$3:$T$1045, 1, FALSE)), "", VLOOKUP(B842, Paste!$T$3:$U$1045, 2, FALSE))</f>
        <v/>
      </c>
    </row>
    <row r="843" spans="1:16" ht="15" customHeight="1">
      <c r="A843" s="11" t="str">
        <f t="shared" si="26"/>
        <v>VGK</v>
      </c>
      <c r="B843" s="67" t="s">
        <v>352</v>
      </c>
      <c r="C843" s="11" t="str">
        <f>VLOOKUP($B843, Paste!$A$3:$H$933, 6, FALSE)</f>
        <v>RW</v>
      </c>
      <c r="D843" s="11" t="s">
        <v>941</v>
      </c>
      <c r="E843" s="11"/>
      <c r="F843" s="11" t="str">
        <f>VLOOKUP($B843, Paste!$A$3:$H$933, 8, FALSE)</f>
        <v>VGK</v>
      </c>
      <c r="G843" s="71">
        <f>VLOOKUP($B843, Paste!$A$3:$H$933, 2, FALSE)</f>
        <v>77</v>
      </c>
      <c r="H843" s="71">
        <f>VLOOKUP($B843, Paste!$A$3:$H$933, 3, FALSE)</f>
        <v>15.401506585932422</v>
      </c>
      <c r="I843" s="71">
        <f t="shared" si="27"/>
        <v>16.576256539067572</v>
      </c>
      <c r="J843" s="71">
        <f>VLOOKUP($B843, Paste!$A$3:$H$933, 4, FALSE)</f>
        <v>31.977763124999996</v>
      </c>
      <c r="K843" s="11">
        <f>VLOOKUP($B843, Paste!$AB$3:$AE$1033, 4, FALSE)</f>
        <v>139</v>
      </c>
      <c r="L843" s="11" t="str">
        <f>IF(ISERROR(VLOOKUP(B843, Paste!$N$3:$N$250, 1, FALSE)), "", VLOOKUP(B843, Paste!$N$3:$O$250, 2, FALSE))</f>
        <v/>
      </c>
      <c r="M843" s="27">
        <f>VLOOKUP($B843, Paste!$W$3:$Z$10064, IF($H$4="Cap Hit",3, IF($H$4="AAV", 4, 2)), FALSE)</f>
        <v>1.6383300000000001</v>
      </c>
      <c r="N843" s="11" t="str">
        <f>IF(ISERROR(VLOOKUP(B843, Paste!$Q$3:$Q$245, 1, FALSE)), "", VLOOKUP(B843, Paste!$Q$3:$R$245, 2, FALSE))</f>
        <v>Y</v>
      </c>
      <c r="O843" s="18" t="str">
        <f>IF(VLOOKUP(B843, 'Points&amp;Potential'!$B$7:$O$1835, 14, FALSE)=0, "", VLOOKUP(B843, 'Points&amp;Potential'!$B$7:$O$1835, 14, FALSE))</f>
        <v/>
      </c>
      <c r="P843" s="7" t="str">
        <f>IF(ISERROR(VLOOKUP(B843, Paste!$T$3:$T$1045, 1, FALSE)), "", VLOOKUP(B843, Paste!$T$3:$U$1045, 2, FALSE))</f>
        <v/>
      </c>
    </row>
    <row r="844" spans="1:16" ht="15" customHeight="1">
      <c r="A844" s="11" t="str">
        <f t="shared" si="26"/>
        <v>VGK</v>
      </c>
      <c r="B844" s="67" t="s">
        <v>443</v>
      </c>
      <c r="C844" s="11" t="str">
        <f>VLOOKUP($B844, Paste!$A$3:$H$933, 6, FALSE)</f>
        <v>LW</v>
      </c>
      <c r="D844" s="11" t="s">
        <v>941</v>
      </c>
      <c r="E844" s="11"/>
      <c r="F844" s="11" t="str">
        <f>VLOOKUP($B844, Paste!$A$3:$H$933, 8, FALSE)</f>
        <v>VGK</v>
      </c>
      <c r="G844" s="71">
        <f>VLOOKUP($B844, Paste!$A$3:$H$933, 2, FALSE)</f>
        <v>52</v>
      </c>
      <c r="H844" s="71">
        <f>VLOOKUP($B844, Paste!$A$3:$H$933, 3, FALSE)</f>
        <v>11.44</v>
      </c>
      <c r="I844" s="71">
        <f t="shared" si="27"/>
        <v>13.133329268292689</v>
      </c>
      <c r="J844" s="71">
        <f>VLOOKUP($B844, Paste!$A$3:$H$933, 4, FALSE)</f>
        <v>24.573329268292689</v>
      </c>
      <c r="K844" s="11">
        <f>VLOOKUP($B844, Paste!$AB$3:$AE$1033, 4, FALSE)</f>
        <v>94</v>
      </c>
      <c r="L844" s="11">
        <f>IF(ISERROR(VLOOKUP(B844, Paste!$N$3:$N$250, 1, FALSE)), "", VLOOKUP(B844, Paste!$N$3:$O$250, 2, FALSE))</f>
        <v>50</v>
      </c>
      <c r="M844" s="27">
        <f>VLOOKUP($B844, Paste!$W$3:$Z$10064, IF($H$4="Cap Hit",3, IF($H$4="AAV", 4, 2)), FALSE)</f>
        <v>0.97499999999999998</v>
      </c>
      <c r="N844" s="11" t="str">
        <f>IF(ISERROR(VLOOKUP(B844, Paste!$Q$3:$Q$245, 1, FALSE)), "", VLOOKUP(B844, Paste!$Q$3:$R$245, 2, FALSE))</f>
        <v/>
      </c>
      <c r="O844" s="18" t="str">
        <f>IF(VLOOKUP(B844, 'Points&amp;Potential'!$B$7:$O$1835, 14, FALSE)=0, "", VLOOKUP(B844, 'Points&amp;Potential'!$B$7:$O$1835, 14, FALSE))</f>
        <v/>
      </c>
      <c r="P844" s="7" t="str">
        <f>IF(ISERROR(VLOOKUP(B844, Paste!$T$3:$T$1045, 1, FALSE)), "", VLOOKUP(B844, Paste!$T$3:$U$1045, 2, FALSE))</f>
        <v>Y</v>
      </c>
    </row>
    <row r="845" spans="1:16" ht="15" customHeight="1">
      <c r="A845" s="11" t="str">
        <f t="shared" si="26"/>
        <v>VGK</v>
      </c>
      <c r="B845" s="67" t="s">
        <v>498</v>
      </c>
      <c r="C845" s="11" t="str">
        <f>VLOOKUP($B845, Paste!$A$3:$H$933, 6, FALSE)</f>
        <v>C</v>
      </c>
      <c r="D845" s="11" t="s">
        <v>941</v>
      </c>
      <c r="E845" s="11"/>
      <c r="F845" s="11" t="str">
        <f>VLOOKUP($B845, Paste!$A$3:$H$933, 8, FALSE)</f>
        <v>VGK</v>
      </c>
      <c r="G845" s="71">
        <f>VLOOKUP($B845, Paste!$A$3:$H$933, 2, FALSE)</f>
        <v>75.666666666666671</v>
      </c>
      <c r="H845" s="71">
        <f>VLOOKUP($B845, Paste!$A$3:$H$933, 3, FALSE)</f>
        <v>10.41250060359897</v>
      </c>
      <c r="I845" s="71">
        <f t="shared" si="27"/>
        <v>9.5804108964010357</v>
      </c>
      <c r="J845" s="71">
        <f>VLOOKUP($B845, Paste!$A$3:$H$933, 4, FALSE)</f>
        <v>19.992911500000005</v>
      </c>
      <c r="K845" s="11">
        <f>VLOOKUP($B845, Paste!$AB$3:$AE$1033, 4, FALSE)</f>
        <v>61</v>
      </c>
      <c r="L845" s="11" t="str">
        <f>IF(ISERROR(VLOOKUP(B845, Paste!$N$3:$N$250, 1, FALSE)), "", VLOOKUP(B845, Paste!$N$3:$O$250, 2, FALSE))</f>
        <v/>
      </c>
      <c r="M845" s="27">
        <f>VLOOKUP($B845, Paste!$W$3:$Z$10064, IF($H$4="Cap Hit",3, IF($H$4="AAV", 4, 2)), FALSE)</f>
        <v>3</v>
      </c>
      <c r="N845" s="11" t="str">
        <f>IF(ISERROR(VLOOKUP(B845, Paste!$Q$3:$Q$245, 1, FALSE)), "", VLOOKUP(B845, Paste!$Q$3:$R$245, 2, FALSE))</f>
        <v/>
      </c>
      <c r="O845" s="18" t="str">
        <f>IF(VLOOKUP(B845, 'Points&amp;Potential'!$B$7:$O$1835, 14, FALSE)=0, "", VLOOKUP(B845, 'Points&amp;Potential'!$B$7:$O$1835, 14, FALSE))</f>
        <v/>
      </c>
      <c r="P845" s="7" t="str">
        <f>IF(ISERROR(VLOOKUP(B845, Paste!$T$3:$T$1045, 1, FALSE)), "", VLOOKUP(B845, Paste!$T$3:$U$1045, 2, FALSE))</f>
        <v/>
      </c>
    </row>
    <row r="846" spans="1:16" ht="15" customHeight="1">
      <c r="A846" s="11" t="str">
        <f t="shared" si="26"/>
        <v>VGK</v>
      </c>
      <c r="B846" s="67" t="s">
        <v>512</v>
      </c>
      <c r="C846" s="11" t="str">
        <f>VLOOKUP($B846, Paste!$A$3:$H$933, 6, FALSE)</f>
        <v>LD</v>
      </c>
      <c r="D846" s="11" t="s">
        <v>941</v>
      </c>
      <c r="E846" s="11"/>
      <c r="F846" s="11" t="str">
        <f>VLOOKUP($B846, Paste!$A$3:$H$933, 8, FALSE)</f>
        <v>VGK</v>
      </c>
      <c r="G846" s="71">
        <f>VLOOKUP($B846, Paste!$A$3:$H$933, 2, FALSE)</f>
        <v>79</v>
      </c>
      <c r="H846" s="71">
        <f>VLOOKUP($B846, Paste!$A$3:$H$933, 3, FALSE)</f>
        <v>2.37</v>
      </c>
      <c r="I846" s="71">
        <f t="shared" si="27"/>
        <v>16.846277876250006</v>
      </c>
      <c r="J846" s="71">
        <f>VLOOKUP($B846, Paste!$A$3:$H$933, 4, FALSE)</f>
        <v>19.216277876250007</v>
      </c>
      <c r="K846" s="11">
        <f>VLOOKUP($B846, Paste!$AB$3:$AE$1033, 4, FALSE)</f>
        <v>71</v>
      </c>
      <c r="L846" s="11" t="str">
        <f>IF(ISERROR(VLOOKUP(B846, Paste!$N$3:$N$250, 1, FALSE)), "", VLOOKUP(B846, Paste!$N$3:$O$250, 2, FALSE))</f>
        <v/>
      </c>
      <c r="M846" s="27">
        <f>VLOOKUP($B846, Paste!$W$3:$Z$10064, IF($H$4="Cap Hit",3, IF($H$4="AAV", 4, 2)), FALSE)</f>
        <v>1</v>
      </c>
      <c r="N846" s="11" t="str">
        <f>IF(ISERROR(VLOOKUP(B846, Paste!$Q$3:$Q$245, 1, FALSE)), "", VLOOKUP(B846, Paste!$Q$3:$R$245, 2, FALSE))</f>
        <v/>
      </c>
      <c r="O846" s="18" t="str">
        <f>IF(VLOOKUP(B846, 'Points&amp;Potential'!$B$7:$O$1835, 14, FALSE)=0, "", VLOOKUP(B846, 'Points&amp;Potential'!$B$7:$O$1835, 14, FALSE))</f>
        <v/>
      </c>
      <c r="P846" s="7" t="str">
        <f>IF(ISERROR(VLOOKUP(B846, Paste!$T$3:$T$1045, 1, FALSE)), "", VLOOKUP(B846, Paste!$T$3:$U$1045, 2, FALSE))</f>
        <v/>
      </c>
    </row>
    <row r="847" spans="1:16" ht="15" customHeight="1">
      <c r="A847" s="11" t="str">
        <f t="shared" si="26"/>
        <v>VGK</v>
      </c>
      <c r="B847" s="67" t="s">
        <v>553</v>
      </c>
      <c r="C847" s="11" t="str">
        <f>VLOOKUP($B847, Paste!$A$3:$H$933, 6, FALSE)</f>
        <v>LD</v>
      </c>
      <c r="D847" s="11" t="s">
        <v>941</v>
      </c>
      <c r="E847" s="11"/>
      <c r="F847" s="11" t="str">
        <f>VLOOKUP($B847, Paste!$A$3:$H$933, 8, FALSE)</f>
        <v>VGK</v>
      </c>
      <c r="G847" s="71">
        <f>VLOOKUP($B847, Paste!$A$3:$H$933, 2, FALSE)</f>
        <v>77.666666666666671</v>
      </c>
      <c r="H847" s="71">
        <f>VLOOKUP($B847, Paste!$A$3:$H$933, 3, FALSE)</f>
        <v>5.0135178521701347</v>
      </c>
      <c r="I847" s="71">
        <f t="shared" si="27"/>
        <v>12.0085398561632</v>
      </c>
      <c r="J847" s="71">
        <f>VLOOKUP($B847, Paste!$A$3:$H$933, 4, FALSE)</f>
        <v>17.022057708333335</v>
      </c>
      <c r="K847" s="11">
        <f>VLOOKUP($B847, Paste!$AB$3:$AE$1033, 4, FALSE)</f>
        <v>93</v>
      </c>
      <c r="L847" s="11" t="str">
        <f>IF(ISERROR(VLOOKUP(B847, Paste!$N$3:$N$250, 1, FALSE)), "", VLOOKUP(B847, Paste!$N$3:$O$250, 2, FALSE))</f>
        <v/>
      </c>
      <c r="M847" s="27">
        <f>VLOOKUP($B847, Paste!$W$3:$Z$10064, IF($H$4="Cap Hit",3, IF($H$4="AAV", 4, 2)), FALSE)</f>
        <v>3.65</v>
      </c>
      <c r="N847" s="11" t="str">
        <f>IF(ISERROR(VLOOKUP(B847, Paste!$Q$3:$Q$245, 1, FALSE)), "", VLOOKUP(B847, Paste!$Q$3:$R$245, 2, FALSE))</f>
        <v/>
      </c>
      <c r="O847" s="18" t="str">
        <f>IF(VLOOKUP(B847, 'Points&amp;Potential'!$B$7:$O$1835, 14, FALSE)=0, "", VLOOKUP(B847, 'Points&amp;Potential'!$B$7:$O$1835, 14, FALSE))</f>
        <v/>
      </c>
      <c r="P847" s="7" t="str">
        <f>IF(ISERROR(VLOOKUP(B847, Paste!$T$3:$T$1045, 1, FALSE)), "", VLOOKUP(B847, Paste!$T$3:$U$1045, 2, FALSE))</f>
        <v/>
      </c>
    </row>
    <row r="848" spans="1:16" ht="15" customHeight="1">
      <c r="A848" s="11" t="str">
        <f t="shared" si="26"/>
        <v>VGK</v>
      </c>
      <c r="B848" s="67" t="s">
        <v>560</v>
      </c>
      <c r="C848" s="11" t="str">
        <f>VLOOKUP($B848, Paste!$A$3:$H$933, 6, FALSE)</f>
        <v>RW</v>
      </c>
      <c r="D848" s="11" t="s">
        <v>941</v>
      </c>
      <c r="E848" s="11"/>
      <c r="F848" s="11" t="str">
        <f>VLOOKUP($B848, Paste!$A$3:$H$933, 8, FALSE)</f>
        <v>VGK</v>
      </c>
      <c r="G848" s="71">
        <f>VLOOKUP($B848, Paste!$A$3:$H$933, 2, FALSE)</f>
        <v>56.333333333333336</v>
      </c>
      <c r="H848" s="71">
        <f>VLOOKUP($B848, Paste!$A$3:$H$933, 3, FALSE)</f>
        <v>6.6105942901055021</v>
      </c>
      <c r="I848" s="71">
        <f t="shared" si="27"/>
        <v>9.94274250387598</v>
      </c>
      <c r="J848" s="71">
        <f>VLOOKUP($B848, Paste!$A$3:$H$933, 4, FALSE)</f>
        <v>16.553336793981483</v>
      </c>
      <c r="K848" s="11">
        <f>VLOOKUP($B848, Paste!$AB$3:$AE$1033, 4, FALSE)</f>
        <v>73</v>
      </c>
      <c r="L848" s="11" t="str">
        <f>IF(ISERROR(VLOOKUP(B848, Paste!$N$3:$N$250, 1, FALSE)), "", VLOOKUP(B848, Paste!$N$3:$O$250, 2, FALSE))</f>
        <v/>
      </c>
      <c r="M848" s="27">
        <f>VLOOKUP($B848, Paste!$W$3:$Z$10064, IF($H$4="Cap Hit",3, IF($H$4="AAV", 4, 2)), FALSE)</f>
        <v>0.83972500000000005</v>
      </c>
      <c r="N848" s="11" t="str">
        <f>IF(ISERROR(VLOOKUP(B848, Paste!$Q$3:$Q$245, 1, FALSE)), "", VLOOKUP(B848, Paste!$Q$3:$R$245, 2, FALSE))</f>
        <v/>
      </c>
      <c r="O848" s="18" t="str">
        <f>IF(VLOOKUP(B848, 'Points&amp;Potential'!$B$7:$O$1835, 14, FALSE)=0, "", VLOOKUP(B848, 'Points&amp;Potential'!$B$7:$O$1835, 14, FALSE))</f>
        <v/>
      </c>
      <c r="P848" s="7" t="str">
        <f>IF(ISERROR(VLOOKUP(B848, Paste!$T$3:$T$1045, 1, FALSE)), "", VLOOKUP(B848, Paste!$T$3:$U$1045, 2, FALSE))</f>
        <v/>
      </c>
    </row>
    <row r="849" spans="1:16" ht="15" customHeight="1">
      <c r="A849" s="11" t="str">
        <f t="shared" si="26"/>
        <v>VGK</v>
      </c>
      <c r="B849" s="10" t="s">
        <v>653</v>
      </c>
      <c r="C849" s="11" t="str">
        <f>VLOOKUP($B849, Paste!$A$3:$H$933, 6, FALSE)</f>
        <v>LD</v>
      </c>
      <c r="D849" s="11" t="s">
        <v>941</v>
      </c>
      <c r="E849" s="11"/>
      <c r="F849" s="11" t="str">
        <f>VLOOKUP($B849, Paste!$A$3:$H$933, 8, FALSE)</f>
        <v>VGK</v>
      </c>
      <c r="G849" s="71">
        <f>VLOOKUP($B849, Paste!$A$3:$H$933, 2, FALSE)</f>
        <v>69</v>
      </c>
      <c r="H849" s="71">
        <f>VLOOKUP($B849, Paste!$A$3:$H$933, 3, FALSE)</f>
        <v>3.4336139002942008</v>
      </c>
      <c r="I849" s="71">
        <f t="shared" si="27"/>
        <v>8.5818026830391325</v>
      </c>
      <c r="J849" s="71">
        <f>VLOOKUP($B849, Paste!$A$3:$H$933, 4, FALSE)</f>
        <v>12.015416583333334</v>
      </c>
      <c r="K849" s="11">
        <f>VLOOKUP($B849, Paste!$AB$3:$AE$1033, 4, FALSE)</f>
        <v>69</v>
      </c>
      <c r="L849" s="11" t="str">
        <f>IF(ISERROR(VLOOKUP(B849, Paste!$N$3:$N$250, 1, FALSE)), "", VLOOKUP(B849, Paste!$N$3:$O$250, 2, FALSE))</f>
        <v/>
      </c>
      <c r="M849" s="27">
        <f>VLOOKUP($B849, Paste!$W$3:$Z$10064, IF($H$4="Cap Hit",3, IF($H$4="AAV", 4, 2)), FALSE)</f>
        <v>4</v>
      </c>
      <c r="N849" s="11" t="str">
        <f>IF(ISERROR(VLOOKUP(B849, Paste!$Q$3:$Q$245, 1, FALSE)), "", VLOOKUP(B849, Paste!$Q$3:$R$245, 2, FALSE))</f>
        <v>Y</v>
      </c>
      <c r="O849" s="18" t="str">
        <f>IF(VLOOKUP(B849, 'Points&amp;Potential'!$B$7:$O$1835, 14, FALSE)=0, "", VLOOKUP(B849, 'Points&amp;Potential'!$B$7:$O$1835, 14, FALSE))</f>
        <v/>
      </c>
      <c r="P849" s="7" t="str">
        <f>IF(ISERROR(VLOOKUP(B849, Paste!$T$3:$T$1045, 1, FALSE)), "", VLOOKUP(B849, Paste!$T$3:$U$1045, 2, FALSE))</f>
        <v/>
      </c>
    </row>
    <row r="850" spans="1:16" ht="15" customHeight="1">
      <c r="A850" s="11" t="str">
        <f t="shared" si="26"/>
        <v>VGK</v>
      </c>
      <c r="B850" s="67" t="s">
        <v>670</v>
      </c>
      <c r="C850" s="11" t="str">
        <f>VLOOKUP($B850, Paste!$A$3:$H$933, 6, FALSE)</f>
        <v>RW</v>
      </c>
      <c r="D850" s="11" t="s">
        <v>941</v>
      </c>
      <c r="E850" s="11"/>
      <c r="F850" s="11" t="str">
        <f>VLOOKUP($B850, Paste!$A$3:$H$933, 8, FALSE)</f>
        <v>VGK</v>
      </c>
      <c r="G850" s="71">
        <f>VLOOKUP($B850, Paste!$A$3:$H$933, 2, FALSE)</f>
        <v>63</v>
      </c>
      <c r="H850" s="71">
        <f>VLOOKUP($B850, Paste!$A$3:$H$933, 3, FALSE)</f>
        <v>8.5943203138325082</v>
      </c>
      <c r="I850" s="71">
        <f t="shared" si="27"/>
        <v>2.4970484361674945</v>
      </c>
      <c r="J850" s="71">
        <f>VLOOKUP($B850, Paste!$A$3:$H$933, 4, FALSE)</f>
        <v>11.091368750000003</v>
      </c>
      <c r="K850" s="11">
        <f>VLOOKUP($B850, Paste!$AB$3:$AE$1033, 4, FALSE)</f>
        <v>63</v>
      </c>
      <c r="L850" s="11" t="str">
        <f>IF(ISERROR(VLOOKUP(B850, Paste!$N$3:$N$250, 1, FALSE)), "", VLOOKUP(B850, Paste!$N$3:$O$250, 2, FALSE))</f>
        <v/>
      </c>
      <c r="M850" s="27">
        <f>VLOOKUP($B850, Paste!$W$3:$Z$10064, IF($H$4="Cap Hit",3, IF($H$4="AAV", 4, 2)), FALSE)</f>
        <v>0.875</v>
      </c>
      <c r="N850" s="11" t="str">
        <f>IF(ISERROR(VLOOKUP(B850, Paste!$Q$3:$Q$245, 1, FALSE)), "", VLOOKUP(B850, Paste!$Q$3:$R$245, 2, FALSE))</f>
        <v/>
      </c>
      <c r="O850" s="18" t="str">
        <f>IF(VLOOKUP(B850, 'Points&amp;Potential'!$B$7:$O$1835, 14, FALSE)=0, "", VLOOKUP(B850, 'Points&amp;Potential'!$B$7:$O$1835, 14, FALSE))</f>
        <v/>
      </c>
      <c r="P850" s="7" t="str">
        <f>IF(ISERROR(VLOOKUP(B850, Paste!$T$3:$T$1045, 1, FALSE)), "", VLOOKUP(B850, Paste!$T$3:$U$1045, 2, FALSE))</f>
        <v/>
      </c>
    </row>
    <row r="851" spans="1:16" ht="15" customHeight="1">
      <c r="A851" s="11" t="str">
        <f t="shared" si="26"/>
        <v>VGK</v>
      </c>
      <c r="B851" s="67" t="s">
        <v>750</v>
      </c>
      <c r="C851" s="11" t="str">
        <f>VLOOKUP($B851, Paste!$A$3:$H$933, 6, FALSE)</f>
        <v>LW</v>
      </c>
      <c r="D851" s="11" t="s">
        <v>941</v>
      </c>
      <c r="E851" s="11"/>
      <c r="F851" s="11" t="str">
        <f>VLOOKUP($B851, Paste!$A$3:$H$933, 8, FALSE)</f>
        <v>VGK</v>
      </c>
      <c r="G851" s="71">
        <f>VLOOKUP($B851, Paste!$A$3:$H$933, 2, FALSE)</f>
        <v>31</v>
      </c>
      <c r="H851" s="71">
        <f>VLOOKUP($B851, Paste!$A$3:$H$933, 3, FALSE)</f>
        <v>1.55</v>
      </c>
      <c r="I851" s="71">
        <f t="shared" si="27"/>
        <v>5.5670833333333336</v>
      </c>
      <c r="J851" s="71">
        <f>VLOOKUP($B851, Paste!$A$3:$H$933, 4, FALSE)</f>
        <v>7.1170833333333334</v>
      </c>
      <c r="K851" s="11">
        <f>VLOOKUP($B851, Paste!$AB$3:$AE$1033, 4, FALSE)</f>
        <v>37</v>
      </c>
      <c r="L851" s="11" t="str">
        <f>IF(ISERROR(VLOOKUP(B851, Paste!$N$3:$N$250, 1, FALSE)), "", VLOOKUP(B851, Paste!$N$3:$O$250, 2, FALSE))</f>
        <v/>
      </c>
      <c r="M851" s="27">
        <f>VLOOKUP($B851, Paste!$W$3:$Z$10064, IF($H$4="Cap Hit",3, IF($H$4="AAV", 4, 2)), FALSE)</f>
        <v>0.85</v>
      </c>
      <c r="N851" s="11" t="str">
        <f>IF(ISERROR(VLOOKUP(B851, Paste!$Q$3:$Q$245, 1, FALSE)), "", VLOOKUP(B851, Paste!$Q$3:$R$245, 2, FALSE))</f>
        <v/>
      </c>
      <c r="O851" s="18" t="str">
        <f>IF(VLOOKUP(B851, 'Points&amp;Potential'!$B$7:$O$1835, 14, FALSE)=0, "", VLOOKUP(B851, 'Points&amp;Potential'!$B$7:$O$1835, 14, FALSE))</f>
        <v/>
      </c>
      <c r="P851" s="7" t="str">
        <f>IF(ISERROR(VLOOKUP(B851, Paste!$T$3:$T$1045, 1, FALSE)), "", VLOOKUP(B851, Paste!$T$3:$U$1045, 2, FALSE))</f>
        <v/>
      </c>
    </row>
    <row r="852" spans="1:16" ht="15" customHeight="1">
      <c r="A852" s="11" t="str">
        <f t="shared" si="26"/>
        <v>VGK</v>
      </c>
      <c r="B852" s="67" t="s">
        <v>811</v>
      </c>
      <c r="C852" s="11" t="str">
        <f>VLOOKUP($B852, Paste!$A$3:$H$933, 6, FALSE)</f>
        <v>LD</v>
      </c>
      <c r="D852" s="11" t="s">
        <v>941</v>
      </c>
      <c r="E852" s="11"/>
      <c r="F852" s="11" t="str">
        <f>VLOOKUP($B852, Paste!$A$3:$H$933, 8, FALSE)</f>
        <v>VGK</v>
      </c>
      <c r="G852" s="71">
        <f>VLOOKUP($B852, Paste!$A$3:$H$933, 2, FALSE)</f>
        <v>18</v>
      </c>
      <c r="H852" s="71">
        <f>VLOOKUP($B852, Paste!$A$3:$H$933, 3, FALSE)</f>
        <v>0.6895</v>
      </c>
      <c r="I852" s="71">
        <f t="shared" si="27"/>
        <v>3.3436249999999994</v>
      </c>
      <c r="J852" s="71">
        <f>VLOOKUP($B852, Paste!$A$3:$H$933, 4, FALSE)</f>
        <v>4.0331249999999992</v>
      </c>
      <c r="K852" s="11">
        <f>VLOOKUP($B852, Paste!$AB$3:$AE$1033, 4, FALSE)</f>
        <v>14</v>
      </c>
      <c r="L852" s="11" t="str">
        <f>IF(ISERROR(VLOOKUP(B852, Paste!$N$3:$N$250, 1, FALSE)), "", VLOOKUP(B852, Paste!$N$3:$O$250, 2, FALSE))</f>
        <v/>
      </c>
      <c r="M852" s="27">
        <f>VLOOKUP($B852, Paste!$W$3:$Z$10064, IF($H$4="Cap Hit",3, IF($H$4="AAV", 4, 2)), FALSE)</f>
        <v>0.85</v>
      </c>
      <c r="N852" s="11" t="str">
        <f>IF(ISERROR(VLOOKUP(B852, Paste!$Q$3:$Q$245, 1, FALSE)), "", VLOOKUP(B852, Paste!$Q$3:$R$245, 2, FALSE))</f>
        <v/>
      </c>
      <c r="O852" s="18" t="str">
        <f>IF(VLOOKUP(B852, 'Points&amp;Potential'!$B$7:$O$1835, 14, FALSE)=0, "", VLOOKUP(B852, 'Points&amp;Potential'!$B$7:$O$1835, 14, FALSE))</f>
        <v/>
      </c>
      <c r="P852" s="7" t="str">
        <f>IF(ISERROR(VLOOKUP(B852, Paste!$T$3:$T$1045, 1, FALSE)), "", VLOOKUP(B852, Paste!$T$3:$U$1045, 2, FALSE))</f>
        <v/>
      </c>
    </row>
    <row r="853" spans="1:16" ht="15" customHeight="1">
      <c r="A853" s="11" t="str">
        <f t="shared" si="26"/>
        <v>VGK</v>
      </c>
      <c r="B853" s="67" t="s">
        <v>819</v>
      </c>
      <c r="C853" s="11" t="str">
        <f>VLOOKUP($B853, Paste!$A$3:$H$933, 6, FALSE)</f>
        <v>C</v>
      </c>
      <c r="D853" s="11" t="s">
        <v>941</v>
      </c>
      <c r="E853" s="11"/>
      <c r="F853" s="11" t="str">
        <f>VLOOKUP($B853, Paste!$A$3:$H$933, 8, FALSE)</f>
        <v>VGK</v>
      </c>
      <c r="G853" s="71">
        <f>VLOOKUP($B853, Paste!$A$3:$H$933, 2, FALSE)</f>
        <v>11</v>
      </c>
      <c r="H853" s="71">
        <f>VLOOKUP($B853, Paste!$A$3:$H$933, 3, FALSE)</f>
        <v>2.2114583333333333</v>
      </c>
      <c r="I853" s="71">
        <f t="shared" si="27"/>
        <v>1.5872168125000004</v>
      </c>
      <c r="J853" s="71">
        <f>VLOOKUP($B853, Paste!$A$3:$H$933, 4, FALSE)</f>
        <v>3.7986751458333337</v>
      </c>
      <c r="K853" s="11">
        <f>VLOOKUP($B853, Paste!$AB$3:$AE$1033, 4, FALSE)</f>
        <v>9</v>
      </c>
      <c r="L853" s="11" t="str">
        <f>IF(ISERROR(VLOOKUP(B853, Paste!$N$3:$N$250, 1, FALSE)), "", VLOOKUP(B853, Paste!$N$3:$O$250, 2, FALSE))</f>
        <v/>
      </c>
      <c r="M853" s="27">
        <f>VLOOKUP($B853, Paste!$W$3:$Z$10064, IF($H$4="Cap Hit",3, IF($H$4="AAV", 4, 2)), FALSE)</f>
        <v>0.9</v>
      </c>
      <c r="N853" s="11" t="str">
        <f>IF(ISERROR(VLOOKUP(B853, Paste!$Q$3:$Q$245, 1, FALSE)), "", VLOOKUP(B853, Paste!$Q$3:$R$245, 2, FALSE))</f>
        <v/>
      </c>
      <c r="O853" s="18" t="str">
        <f>IF(VLOOKUP(B853, 'Points&amp;Potential'!$B$7:$O$1835, 14, FALSE)=0, "", VLOOKUP(B853, 'Points&amp;Potential'!$B$7:$O$1835, 14, FALSE))</f>
        <v/>
      </c>
      <c r="P853" s="7" t="str">
        <f>IF(ISERROR(VLOOKUP(B853, Paste!$T$3:$T$1045, 1, FALSE)), "", VLOOKUP(B853, Paste!$T$3:$U$1045, 2, FALSE))</f>
        <v/>
      </c>
    </row>
    <row r="854" spans="1:16" ht="15" customHeight="1">
      <c r="A854" s="11" t="str">
        <f t="shared" si="26"/>
        <v>VGK</v>
      </c>
      <c r="B854" s="67" t="s">
        <v>846</v>
      </c>
      <c r="C854" s="11" t="str">
        <f>VLOOKUP($B854, Paste!$A$3:$H$933, 6, FALSE)</f>
        <v>C</v>
      </c>
      <c r="D854" s="11" t="s">
        <v>941</v>
      </c>
      <c r="E854" s="11"/>
      <c r="F854" s="11" t="str">
        <f>VLOOKUP($B854, Paste!$A$3:$H$933, 8, FALSE)</f>
        <v>VGK</v>
      </c>
      <c r="G854" s="71">
        <f>VLOOKUP($B854, Paste!$A$3:$H$933, 2, FALSE)</f>
        <v>12</v>
      </c>
      <c r="H854" s="71">
        <f>VLOOKUP($B854, Paste!$A$3:$H$933, 3, FALSE)</f>
        <v>0.37706666666666672</v>
      </c>
      <c r="I854" s="71">
        <f t="shared" si="27"/>
        <v>2.3631772357723575</v>
      </c>
      <c r="J854" s="71">
        <f>VLOOKUP($B854, Paste!$A$3:$H$933, 4, FALSE)</f>
        <v>2.7402439024390244</v>
      </c>
      <c r="K854" s="11">
        <f>VLOOKUP($B854, Paste!$AB$3:$AE$1033, 4, FALSE)</f>
        <v>16</v>
      </c>
      <c r="L854" s="11" t="str">
        <f>IF(ISERROR(VLOOKUP(B854, Paste!$N$3:$N$250, 1, FALSE)), "", VLOOKUP(B854, Paste!$N$3:$O$250, 2, FALSE))</f>
        <v/>
      </c>
      <c r="M854" s="27">
        <f>VLOOKUP($B854, Paste!$W$3:$Z$10064, IF($H$4="Cap Hit",3, IF($H$4="AAV", 4, 2)), FALSE)</f>
        <v>0.84499999999999997</v>
      </c>
      <c r="N854" s="11" t="str">
        <f>IF(ISERROR(VLOOKUP(B854, Paste!$Q$3:$Q$245, 1, FALSE)), "", VLOOKUP(B854, Paste!$Q$3:$R$245, 2, FALSE))</f>
        <v/>
      </c>
      <c r="O854" s="18" t="str">
        <f>IF(VLOOKUP(B854, 'Points&amp;Potential'!$B$7:$O$1835, 14, FALSE)=0, "", VLOOKUP(B854, 'Points&amp;Potential'!$B$7:$O$1835, 14, FALSE))</f>
        <v/>
      </c>
      <c r="P854" s="7" t="str">
        <f>IF(ISERROR(VLOOKUP(B854, Paste!$T$3:$T$1045, 1, FALSE)), "", VLOOKUP(B854, Paste!$T$3:$U$1045, 2, FALSE))</f>
        <v>Y</v>
      </c>
    </row>
    <row r="855" spans="1:16" ht="15" customHeight="1">
      <c r="A855" s="11" t="str">
        <f t="shared" si="26"/>
        <v>VGK</v>
      </c>
      <c r="B855" s="67" t="s">
        <v>907</v>
      </c>
      <c r="C855" s="11" t="str">
        <f>VLOOKUP($B855, Paste!$A$3:$H$933, 6, FALSE)</f>
        <v>RD</v>
      </c>
      <c r="D855" s="11" t="s">
        <v>941</v>
      </c>
      <c r="E855" s="11"/>
      <c r="F855" s="11" t="str">
        <f>VLOOKUP($B855, Paste!$A$3:$H$933, 8, FALSE)</f>
        <v>VGK</v>
      </c>
      <c r="G855" s="71">
        <f>VLOOKUP($B855, Paste!$A$3:$H$933, 2, FALSE)</f>
        <v>5.3333333333333339</v>
      </c>
      <c r="H855" s="71">
        <f>VLOOKUP($B855, Paste!$A$3:$H$933, 3, FALSE)</f>
        <v>0.16592592592592595</v>
      </c>
      <c r="I855" s="71">
        <f t="shared" si="27"/>
        <v>1.0208540740740744</v>
      </c>
      <c r="J855" s="71">
        <f>VLOOKUP($B855, Paste!$A$3:$H$933, 4, FALSE)</f>
        <v>1.1867800000000004</v>
      </c>
      <c r="K855" s="11">
        <f>VLOOKUP($B855, Paste!$AB$3:$AE$1033, 4, FALSE)</f>
        <v>5</v>
      </c>
      <c r="L855" s="11" t="str">
        <f>IF(ISERROR(VLOOKUP(B855, Paste!$N$3:$N$250, 1, FALSE)), "", VLOOKUP(B855, Paste!$N$3:$O$250, 2, FALSE))</f>
        <v/>
      </c>
      <c r="M855" s="27">
        <f>VLOOKUP($B855, Paste!$W$3:$Z$10064, IF($H$4="Cap Hit",3, IF($H$4="AAV", 4, 2)), FALSE)</f>
        <v>0.875</v>
      </c>
      <c r="N855" s="11" t="str">
        <f>IF(ISERROR(VLOOKUP(B855, Paste!$Q$3:$Q$245, 1, FALSE)), "", VLOOKUP(B855, Paste!$Q$3:$R$245, 2, FALSE))</f>
        <v/>
      </c>
      <c r="O855" s="18" t="str">
        <f>IF(VLOOKUP(B855, 'Points&amp;Potential'!$B$7:$O$1835, 14, FALSE)=0, "", VLOOKUP(B855, 'Points&amp;Potential'!$B$7:$O$1835, 14, FALSE))</f>
        <v/>
      </c>
      <c r="P855" s="7" t="str">
        <f>IF(ISERROR(VLOOKUP(B855, Paste!$T$3:$T$1045, 1, FALSE)), "", VLOOKUP(B855, Paste!$T$3:$U$1045, 2, FALSE))</f>
        <v/>
      </c>
    </row>
    <row r="856" spans="1:16" ht="15" customHeight="1">
      <c r="A856" s="11" t="str">
        <f t="shared" si="26"/>
        <v>VGK</v>
      </c>
      <c r="B856" s="67" t="s">
        <v>918</v>
      </c>
      <c r="C856" s="11" t="str">
        <f>VLOOKUP($B856, Paste!$A$3:$H$933, 6, FALSE)</f>
        <v>LD</v>
      </c>
      <c r="D856" s="11" t="s">
        <v>941</v>
      </c>
      <c r="E856" s="11"/>
      <c r="F856" s="11" t="str">
        <f>VLOOKUP($B856, Paste!$A$3:$H$933, 8, FALSE)</f>
        <v>VGK</v>
      </c>
      <c r="G856" s="71">
        <f>VLOOKUP($B856, Paste!$A$3:$H$933, 2, FALSE)</f>
        <v>6</v>
      </c>
      <c r="H856" s="71">
        <f>VLOOKUP($B856, Paste!$A$3:$H$933, 3, FALSE)</f>
        <v>6.7348484848484852E-2</v>
      </c>
      <c r="I856" s="71">
        <f t="shared" si="27"/>
        <v>0.79260151515151533</v>
      </c>
      <c r="J856" s="71">
        <f>VLOOKUP($B856, Paste!$A$3:$H$933, 4, FALSE)</f>
        <v>0.85995000000000021</v>
      </c>
      <c r="K856" s="11">
        <f>VLOOKUP($B856, Paste!$AB$3:$AE$1033, 4, FALSE)</f>
        <v>4</v>
      </c>
      <c r="L856" s="11" t="str">
        <f>IF(ISERROR(VLOOKUP(B856, Paste!$N$3:$N$250, 1, FALSE)), "", VLOOKUP(B856, Paste!$N$3:$O$250, 2, FALSE))</f>
        <v/>
      </c>
      <c r="M856" s="27">
        <f>VLOOKUP($B856, Paste!$W$3:$Z$10064, IF($H$4="Cap Hit",3, IF($H$4="AAV", 4, 2)), FALSE)</f>
        <v>0.8</v>
      </c>
      <c r="N856" s="11" t="str">
        <f>IF(ISERROR(VLOOKUP(B856, Paste!$Q$3:$Q$245, 1, FALSE)), "", VLOOKUP(B856, Paste!$Q$3:$R$245, 2, FALSE))</f>
        <v/>
      </c>
      <c r="O856" s="18" t="str">
        <f>IF(VLOOKUP(B856, 'Points&amp;Potential'!$B$7:$O$1835, 14, FALSE)=0, "", VLOOKUP(B856, 'Points&amp;Potential'!$B$7:$O$1835, 14, FALSE))</f>
        <v/>
      </c>
      <c r="P856" s="7" t="str">
        <f>IF(ISERROR(VLOOKUP(B856, Paste!$T$3:$T$1045, 1, FALSE)), "", VLOOKUP(B856, Paste!$T$3:$U$1045, 2, FALSE))</f>
        <v/>
      </c>
    </row>
    <row r="857" spans="1:16" ht="15" customHeight="1">
      <c r="A857" s="11" t="str">
        <f t="shared" si="26"/>
        <v>VGK</v>
      </c>
      <c r="B857" s="67" t="s">
        <v>923</v>
      </c>
      <c r="C857" s="11" t="str">
        <f>VLOOKUP($B857, Paste!$A$3:$H$933, 6, FALSE)</f>
        <v>LD</v>
      </c>
      <c r="D857" s="11" t="s">
        <v>941</v>
      </c>
      <c r="E857" s="11"/>
      <c r="F857" s="11" t="str">
        <f>VLOOKUP($B857, Paste!$A$3:$H$933, 8, FALSE)</f>
        <v>VGK</v>
      </c>
      <c r="G857" s="71">
        <f>VLOOKUP($B857, Paste!$A$3:$H$933, 2, FALSE)</f>
        <v>7</v>
      </c>
      <c r="H857" s="71">
        <f>VLOOKUP($B857, Paste!$A$3:$H$933, 3, FALSE)</f>
        <v>0</v>
      </c>
      <c r="I857" s="71">
        <f t="shared" si="27"/>
        <v>0.81394444444444458</v>
      </c>
      <c r="J857" s="71">
        <f>VLOOKUP($B857, Paste!$A$3:$H$933, 4, FALSE)</f>
        <v>0.81394444444444458</v>
      </c>
      <c r="K857" s="11">
        <f>VLOOKUP($B857, Paste!$AB$3:$AE$1033, 4, FALSE)</f>
        <v>4</v>
      </c>
      <c r="L857" s="11" t="str">
        <f>IF(ISERROR(VLOOKUP(B857, Paste!$N$3:$N$250, 1, FALSE)), "", VLOOKUP(B857, Paste!$N$3:$O$250, 2, FALSE))</f>
        <v/>
      </c>
      <c r="M857" s="27">
        <f>VLOOKUP($B857, Paste!$W$3:$Z$10064, IF($H$4="Cap Hit",3, IF($H$4="AAV", 4, 2)), FALSE)</f>
        <v>0.875</v>
      </c>
      <c r="N857" s="11" t="str">
        <f>IF(ISERROR(VLOOKUP(B857, Paste!$Q$3:$Q$245, 1, FALSE)), "", VLOOKUP(B857, Paste!$Q$3:$R$245, 2, FALSE))</f>
        <v/>
      </c>
      <c r="O857" s="18" t="str">
        <f>IF(VLOOKUP(B857, 'Points&amp;Potential'!$B$7:$O$1835, 14, FALSE)=0, "", VLOOKUP(B857, 'Points&amp;Potential'!$B$7:$O$1835, 14, FALSE))</f>
        <v/>
      </c>
      <c r="P857" s="7" t="str">
        <f>IF(ISERROR(VLOOKUP(B857, Paste!$T$3:$T$1045, 1, FALSE)), "", VLOOKUP(B857, Paste!$T$3:$U$1045, 2, FALSE))</f>
        <v/>
      </c>
    </row>
    <row r="858" spans="1:16" ht="15" customHeight="1">
      <c r="A858" s="11" t="str">
        <f t="shared" si="26"/>
        <v>WAS</v>
      </c>
      <c r="B858" s="10" t="s">
        <v>91</v>
      </c>
      <c r="C858" s="11" t="str">
        <f>VLOOKUP($B858, Paste!$A$3:$H$933, 6, FALSE)</f>
        <v>C</v>
      </c>
      <c r="D858" s="11" t="s">
        <v>941</v>
      </c>
      <c r="E858" s="11">
        <v>1</v>
      </c>
      <c r="F858" s="11" t="str">
        <f>VLOOKUP($B858, Paste!$A$3:$H$933, 8, FALSE)</f>
        <v>WAS</v>
      </c>
      <c r="G858" s="71">
        <f>VLOOKUP($B858, Paste!$A$3:$H$933, 2, FALSE)</f>
        <v>83.333333333333329</v>
      </c>
      <c r="H858" s="71">
        <f>VLOOKUP($B858, Paste!$A$3:$H$933, 3, FALSE)</f>
        <v>24.956372890384387</v>
      </c>
      <c r="I858" s="71">
        <f t="shared" si="27"/>
        <v>46.08690835961562</v>
      </c>
      <c r="J858" s="71">
        <f>VLOOKUP($B858, Paste!$A$3:$H$933, 4, FALSE)</f>
        <v>71.043281250000007</v>
      </c>
      <c r="K858" s="11">
        <f>VLOOKUP($B858, Paste!$AB$3:$AE$1033, 4, FALSE)</f>
        <v>150</v>
      </c>
      <c r="L858" s="11" t="str">
        <f>IF(ISERROR(VLOOKUP(B858, Paste!$N$3:$N$250, 1, FALSE)), "", VLOOKUP(B858, Paste!$N$3:$O$250, 2, FALSE))</f>
        <v/>
      </c>
      <c r="M858" s="27">
        <f>VLOOKUP($B858, Paste!$W$3:$Z$10064, IF($H$4="Cap Hit",3, IF($H$4="AAV", 4, 2)), FALSE)</f>
        <v>5</v>
      </c>
      <c r="N858" s="11" t="str">
        <f>IF(ISERROR(VLOOKUP(B858, Paste!$Q$3:$Q$245, 1, FALSE)), "", VLOOKUP(B858, Paste!$Q$3:$R$245, 2, FALSE))</f>
        <v/>
      </c>
      <c r="O858" s="18" t="str">
        <f>IF(VLOOKUP(B858, 'Points&amp;Potential'!$B$7:$O$1835, 14, FALSE)=0, "", VLOOKUP(B858, 'Points&amp;Potential'!$B$7:$O$1835, 14, FALSE))</f>
        <v/>
      </c>
      <c r="P858" s="7" t="str">
        <f>IF(ISERROR(VLOOKUP(B858, Paste!$T$3:$T$1045, 1, FALSE)), "", VLOOKUP(B858, Paste!$T$3:$U$1045, 2, FALSE))</f>
        <v/>
      </c>
    </row>
    <row r="859" spans="1:16" ht="15" customHeight="1">
      <c r="A859" s="11" t="str">
        <f t="shared" si="26"/>
        <v>WAS</v>
      </c>
      <c r="B859" s="67" t="s">
        <v>122</v>
      </c>
      <c r="C859" s="11" t="str">
        <f>VLOOKUP($B859, Paste!$A$3:$H$933, 6, FALSE)</f>
        <v>RW</v>
      </c>
      <c r="D859" s="11" t="s">
        <v>941</v>
      </c>
      <c r="E859" s="11">
        <v>1</v>
      </c>
      <c r="F859" s="11" t="str">
        <f>VLOOKUP($B859, Paste!$A$3:$H$933, 8, FALSE)</f>
        <v>WAS</v>
      </c>
      <c r="G859" s="71">
        <f>VLOOKUP($B859, Paste!$A$3:$H$933, 2, FALSE)</f>
        <v>80.666666666666671</v>
      </c>
      <c r="H859" s="71">
        <f>VLOOKUP($B859, Paste!$A$3:$H$933, 3, FALSE)</f>
        <v>32.266666666666673</v>
      </c>
      <c r="I859" s="71">
        <f t="shared" si="27"/>
        <v>29.820702083333323</v>
      </c>
      <c r="J859" s="71">
        <f>VLOOKUP($B859, Paste!$A$3:$H$933, 4, FALSE)</f>
        <v>62.087368749999996</v>
      </c>
      <c r="K859" s="11">
        <f>VLOOKUP($B859, Paste!$AB$3:$AE$1033, 4, FALSE)</f>
        <v>210</v>
      </c>
      <c r="L859" s="11" t="str">
        <f>IF(ISERROR(VLOOKUP(B859, Paste!$N$3:$N$250, 1, FALSE)), "", VLOOKUP(B859, Paste!$N$3:$O$250, 2, FALSE))</f>
        <v/>
      </c>
      <c r="M859" s="27">
        <f>VLOOKUP($B859, Paste!$W$3:$Z$10064, IF($H$4="Cap Hit",3, IF($H$4="AAV", 4, 2)), FALSE)</f>
        <v>8.125</v>
      </c>
      <c r="N859" s="11" t="str">
        <f>IF(ISERROR(VLOOKUP(B859, Paste!$Q$3:$Q$245, 1, FALSE)), "", VLOOKUP(B859, Paste!$Q$3:$R$245, 2, FALSE))</f>
        <v/>
      </c>
      <c r="O859" s="18" t="str">
        <f>IF(VLOOKUP(B859, 'Points&amp;Potential'!$B$7:$O$1835, 14, FALSE)=0, "", VLOOKUP(B859, 'Points&amp;Potential'!$B$7:$O$1835, 14, FALSE))</f>
        <v/>
      </c>
      <c r="P859" s="7" t="str">
        <f>IF(ISERROR(VLOOKUP(B859, Paste!$T$3:$T$1045, 1, FALSE)), "", VLOOKUP(B859, Paste!$T$3:$U$1045, 2, FALSE))</f>
        <v/>
      </c>
    </row>
    <row r="860" spans="1:16" ht="15" customHeight="1">
      <c r="A860" s="11" t="str">
        <f t="shared" si="26"/>
        <v>WAS</v>
      </c>
      <c r="B860" s="67" t="s">
        <v>139</v>
      </c>
      <c r="C860" s="11" t="str">
        <f>VLOOKUP($B860, Paste!$A$3:$H$933, 6, FALSE)</f>
        <v>LW</v>
      </c>
      <c r="D860" s="11" t="s">
        <v>944</v>
      </c>
      <c r="E860" s="11"/>
      <c r="F860" s="11" t="str">
        <f>VLOOKUP($B860, Paste!$A$3:$H$933, 8, FALSE)</f>
        <v>WAS</v>
      </c>
      <c r="G860" s="71">
        <f>VLOOKUP($B860, Paste!$A$3:$H$933, 2, FALSE)</f>
        <v>78.666666666666671</v>
      </c>
      <c r="H860" s="71">
        <f>VLOOKUP($B860, Paste!$A$3:$H$933, 3, FALSE)</f>
        <v>26.74666666666667</v>
      </c>
      <c r="I860" s="71">
        <f t="shared" si="27"/>
        <v>32.351542520833334</v>
      </c>
      <c r="J860" s="71">
        <f>VLOOKUP($B860, Paste!$A$3:$H$933, 4, FALSE)</f>
        <v>59.098209187500004</v>
      </c>
      <c r="K860" s="11">
        <f>VLOOKUP($B860, Paste!$AB$3:$AE$1033, 4, FALSE)</f>
        <v>173</v>
      </c>
      <c r="L860" s="11" t="str">
        <f>IF(ISERROR(VLOOKUP(B860, Paste!$N$3:$N$250, 1, FALSE)), "", VLOOKUP(B860, Paste!$N$3:$O$250, 2, FALSE))</f>
        <v/>
      </c>
      <c r="M860" s="27">
        <f>VLOOKUP($B860, Paste!$W$3:$Z$10064, IF($H$4="Cap Hit",3, IF($H$4="AAV", 4, 2)), FALSE)</f>
        <v>3.375</v>
      </c>
      <c r="N860" s="11" t="str">
        <f>IF(ISERROR(VLOOKUP(B860, Paste!$Q$3:$Q$245, 1, FALSE)), "", VLOOKUP(B860, Paste!$Q$3:$R$245, 2, FALSE))</f>
        <v/>
      </c>
      <c r="O860" s="18" t="str">
        <f>IF(VLOOKUP(B860, 'Points&amp;Potential'!$B$7:$O$1835, 14, FALSE)=0, "", VLOOKUP(B860, 'Points&amp;Potential'!$B$7:$O$1835, 14, FALSE))</f>
        <v/>
      </c>
      <c r="P860" s="7" t="str">
        <f>IF(ISERROR(VLOOKUP(B860, Paste!$T$3:$T$1045, 1, FALSE)), "", VLOOKUP(B860, Paste!$T$3:$U$1045, 2, FALSE))</f>
        <v/>
      </c>
    </row>
    <row r="861" spans="1:16" ht="15" customHeight="1">
      <c r="A861" s="11" t="str">
        <f t="shared" si="26"/>
        <v>WAS</v>
      </c>
      <c r="B861" s="67" t="s">
        <v>143</v>
      </c>
      <c r="C861" s="11" t="str">
        <f>VLOOKUP($B861, Paste!$A$3:$H$933, 6, FALSE)</f>
        <v>RW</v>
      </c>
      <c r="D861" s="11" t="s">
        <v>944</v>
      </c>
      <c r="E861" s="11">
        <v>1</v>
      </c>
      <c r="F861" s="11" t="str">
        <f>VLOOKUP($B861, Paste!$A$3:$H$933, 8, FALSE)</f>
        <v>WAS</v>
      </c>
      <c r="G861" s="71">
        <f>VLOOKUP($B861, Paste!$A$3:$H$933, 2, FALSE)</f>
        <v>77.666666666666671</v>
      </c>
      <c r="H861" s="71">
        <f>VLOOKUP($B861, Paste!$A$3:$H$933, 3, FALSE)</f>
        <v>31.06666666666667</v>
      </c>
      <c r="I861" s="71">
        <f t="shared" si="27"/>
        <v>27.77252129629629</v>
      </c>
      <c r="J861" s="71">
        <f>VLOOKUP($B861, Paste!$A$3:$H$933, 4, FALSE)</f>
        <v>58.83918796296296</v>
      </c>
      <c r="K861" s="11">
        <f>VLOOKUP($B861, Paste!$AB$3:$AE$1033, 4, FALSE)</f>
        <v>155</v>
      </c>
      <c r="L861" s="11" t="str">
        <f>IF(ISERROR(VLOOKUP(B861, Paste!$N$3:$N$250, 1, FALSE)), "", VLOOKUP(B861, Paste!$N$3:$O$250, 2, FALSE))</f>
        <v/>
      </c>
      <c r="M861" s="27">
        <f>VLOOKUP($B861, Paste!$W$3:$Z$10064, IF($H$4="Cap Hit",3, IF($H$4="AAV", 4, 2)), FALSE)</f>
        <v>6.5</v>
      </c>
      <c r="N861" s="11" t="str">
        <f>IF(ISERROR(VLOOKUP(B861, Paste!$Q$3:$Q$245, 1, FALSE)), "", VLOOKUP(B861, Paste!$Q$3:$R$245, 2, FALSE))</f>
        <v/>
      </c>
      <c r="O861" s="18" t="str">
        <f>IF(VLOOKUP(B861, 'Points&amp;Potential'!$B$7:$O$1835, 14, FALSE)=0, "", VLOOKUP(B861, 'Points&amp;Potential'!$B$7:$O$1835, 14, FALSE))</f>
        <v/>
      </c>
      <c r="P861" s="7"/>
    </row>
    <row r="862" spans="1:16" ht="15" customHeight="1">
      <c r="A862" s="11" t="str">
        <f t="shared" si="26"/>
        <v>WAS</v>
      </c>
      <c r="B862" s="67" t="s">
        <v>152</v>
      </c>
      <c r="C862" s="11" t="str">
        <f>VLOOKUP($B862, Paste!$A$3:$H$933, 6, FALSE)</f>
        <v>RW</v>
      </c>
      <c r="D862" s="11" t="s">
        <v>941</v>
      </c>
      <c r="E862" s="11">
        <v>2</v>
      </c>
      <c r="F862" s="11" t="str">
        <f>VLOOKUP($B862, Paste!$A$3:$H$933, 8, FALSE)</f>
        <v>WAS</v>
      </c>
      <c r="G862" s="71">
        <f>VLOOKUP($B862, Paste!$A$3:$H$933, 2, FALSE)</f>
        <v>78</v>
      </c>
      <c r="H862" s="71">
        <f>VLOOKUP($B862, Paste!$A$3:$H$933, 3, FALSE)</f>
        <v>23.4</v>
      </c>
      <c r="I862" s="71">
        <f t="shared" si="27"/>
        <v>33.529640625000013</v>
      </c>
      <c r="J862" s="71">
        <f>VLOOKUP($B862, Paste!$A$3:$H$933, 4, FALSE)</f>
        <v>56.929640625000012</v>
      </c>
      <c r="K862" s="11">
        <f>VLOOKUP($B862, Paste!$AB$3:$AE$1033, 4, FALSE)</f>
        <v>164</v>
      </c>
      <c r="L862" s="11">
        <f>IF(ISERROR(VLOOKUP(B862, Paste!$N$3:$N$250, 1, FALSE)), "", VLOOKUP(B862, Paste!$N$3:$O$250, 2, FALSE))</f>
        <v>70</v>
      </c>
      <c r="M862" s="27">
        <f>VLOOKUP($B862, Paste!$W$3:$Z$10064, IF($H$4="Cap Hit",3, IF($H$4="AAV", 4, 2)), FALSE)</f>
        <v>0.95</v>
      </c>
      <c r="N862" s="11" t="str">
        <f>IF(ISERROR(VLOOKUP(B862, Paste!$Q$3:$Q$245, 1, FALSE)), "", VLOOKUP(B862, Paste!$Q$3:$R$245, 2, FALSE))</f>
        <v/>
      </c>
      <c r="O862" s="18" t="str">
        <f>IF(VLOOKUP(B862, 'Points&amp;Potential'!$B$7:$O$1835, 14, FALSE)=0, "", VLOOKUP(B862, 'Points&amp;Potential'!$B$7:$O$1835, 14, FALSE))</f>
        <v/>
      </c>
      <c r="P862" s="7" t="str">
        <f>IF(ISERROR(VLOOKUP(B862, Paste!$T$3:$T$1045, 1, FALSE)), "", VLOOKUP(B862, Paste!$T$3:$U$1045, 2, FALSE))</f>
        <v/>
      </c>
    </row>
    <row r="863" spans="1:16" ht="15" customHeight="1">
      <c r="A863" s="11" t="str">
        <f t="shared" si="26"/>
        <v>WAS</v>
      </c>
      <c r="B863" s="67" t="s">
        <v>157</v>
      </c>
      <c r="C863" s="11" t="str">
        <f>VLOOKUP($B863, Paste!$A$3:$H$933, 6, FALSE)</f>
        <v>C</v>
      </c>
      <c r="D863" s="11" t="s">
        <v>941</v>
      </c>
      <c r="E863" s="11">
        <v>2</v>
      </c>
      <c r="F863" s="11" t="str">
        <f>VLOOKUP($B863, Paste!$A$3:$H$933, 8, FALSE)</f>
        <v>WAS</v>
      </c>
      <c r="G863" s="71">
        <f>VLOOKUP($B863, Paste!$A$3:$H$933, 2, FALSE)</f>
        <v>75</v>
      </c>
      <c r="H863" s="71">
        <f>VLOOKUP($B863, Paste!$A$3:$H$933, 3, FALSE)</f>
        <v>17.25</v>
      </c>
      <c r="I863" s="71">
        <f t="shared" si="27"/>
        <v>39.391894531249996</v>
      </c>
      <c r="J863" s="71">
        <f>VLOOKUP($B863, Paste!$A$3:$H$933, 4, FALSE)</f>
        <v>56.641894531249996</v>
      </c>
      <c r="K863" s="11">
        <f>VLOOKUP($B863, Paste!$AB$3:$AE$1033, 4, FALSE)</f>
        <v>120</v>
      </c>
      <c r="L863" s="11" t="str">
        <f>IF(ISERROR(VLOOKUP(B863, Paste!$N$3:$N$250, 1, FALSE)), "", VLOOKUP(B863, Paste!$N$3:$O$250, 2, FALSE))</f>
        <v/>
      </c>
      <c r="M863" s="27">
        <f>VLOOKUP($B863, Paste!$W$3:$Z$10064, IF($H$4="Cap Hit",3, IF($H$4="AAV", 4, 2)), FALSE)</f>
        <v>8.5</v>
      </c>
      <c r="N863" s="11" t="str">
        <f>IF(ISERROR(VLOOKUP(B863, Paste!$Q$3:$Q$245, 1, FALSE)), "", VLOOKUP(B863, Paste!$Q$3:$R$245, 2, FALSE))</f>
        <v/>
      </c>
      <c r="O863" s="18" t="str">
        <f>IF(VLOOKUP(B863, 'Points&amp;Potential'!$B$7:$O$1835, 14, FALSE)=0, "", VLOOKUP(B863, 'Points&amp;Potential'!$B$7:$O$1835, 14, FALSE))</f>
        <v/>
      </c>
      <c r="P863" s="7" t="str">
        <f>IF(ISERROR(VLOOKUP(B863, Paste!$T$3:$T$1045, 1, FALSE)), "", VLOOKUP(B863, Paste!$T$3:$U$1045, 2, FALSE))</f>
        <v/>
      </c>
    </row>
    <row r="864" spans="1:16" ht="15" customHeight="1">
      <c r="A864" s="11" t="str">
        <f t="shared" si="26"/>
        <v>WAS</v>
      </c>
      <c r="B864" s="67" t="s">
        <v>163</v>
      </c>
      <c r="C864" s="11" t="str">
        <f>VLOOKUP($B864, Paste!$A$3:$H$933, 6, FALSE)</f>
        <v>LD</v>
      </c>
      <c r="D864" s="11" t="s">
        <v>944</v>
      </c>
      <c r="E864" s="11">
        <v>1</v>
      </c>
      <c r="F864" s="11" t="str">
        <f>VLOOKUP($B864, Paste!$A$3:$H$933, 8, FALSE)</f>
        <v>WAS</v>
      </c>
      <c r="G864" s="71">
        <f>VLOOKUP($B864, Paste!$A$3:$H$933, 2, FALSE)</f>
        <v>80.666666666666671</v>
      </c>
      <c r="H864" s="71">
        <f>VLOOKUP($B864, Paste!$A$3:$H$933, 3, FALSE)</f>
        <v>20.851507510809739</v>
      </c>
      <c r="I864" s="71">
        <f t="shared" si="27"/>
        <v>35.214530116505088</v>
      </c>
      <c r="J864" s="71">
        <f>VLOOKUP($B864, Paste!$A$3:$H$933, 4, FALSE)</f>
        <v>56.066037627314827</v>
      </c>
      <c r="K864" s="11">
        <f>VLOOKUP($B864, Paste!$AB$3:$AE$1033, 4, FALSE)</f>
        <v>218</v>
      </c>
      <c r="L864" s="11" t="str">
        <f>IF(ISERROR(VLOOKUP(B864, Paste!$N$3:$N$250, 1, FALSE)), "", VLOOKUP(B864, Paste!$N$3:$O$250, 2, FALSE))</f>
        <v/>
      </c>
      <c r="M864" s="27">
        <f>VLOOKUP($B864, Paste!$W$3:$Z$10064, IF($H$4="Cap Hit",3, IF($H$4="AAV", 4, 2)), FALSE)</f>
        <v>9</v>
      </c>
      <c r="N864" s="11" t="str">
        <f>IF(ISERROR(VLOOKUP(B864, Paste!$Q$3:$Q$245, 1, FALSE)), "", VLOOKUP(B864, Paste!$Q$3:$R$245, 2, FALSE))</f>
        <v/>
      </c>
      <c r="O864" s="18" t="str">
        <f>IF(VLOOKUP(B864, 'Points&amp;Potential'!$B$7:$O$1835, 14, FALSE)=0, "", VLOOKUP(B864, 'Points&amp;Potential'!$B$7:$O$1835, 14, FALSE))</f>
        <v/>
      </c>
      <c r="P864" s="7" t="str">
        <f>IF(ISERROR(VLOOKUP(B864, Paste!$T$3:$T$1045, 1, FALSE)), "", VLOOKUP(B864, Paste!$T$3:$U$1045, 2, FALSE))</f>
        <v/>
      </c>
    </row>
    <row r="865" spans="1:16" ht="15" customHeight="1">
      <c r="A865" s="11" t="str">
        <f t="shared" si="26"/>
        <v>WAS</v>
      </c>
      <c r="B865" s="67" t="s">
        <v>168</v>
      </c>
      <c r="C865" s="11" t="str">
        <f>VLOOKUP($B865, Paste!$A$3:$H$933, 6, FALSE)</f>
        <v>RW</v>
      </c>
      <c r="D865" s="11" t="s">
        <v>941</v>
      </c>
      <c r="E865" s="11">
        <v>2</v>
      </c>
      <c r="F865" s="11" t="str">
        <f>VLOOKUP($B865, Paste!$A$3:$H$933, 8, FALSE)</f>
        <v>WAS</v>
      </c>
      <c r="G865" s="71">
        <f>VLOOKUP($B865, Paste!$A$3:$H$933, 2, FALSE)</f>
        <v>80.666666666666671</v>
      </c>
      <c r="H865" s="71">
        <f>VLOOKUP($B865, Paste!$A$3:$H$933, 3, FALSE)</f>
        <v>32.266666666666673</v>
      </c>
      <c r="I865" s="71">
        <f t="shared" si="27"/>
        <v>22.836733333333314</v>
      </c>
      <c r="J865" s="71">
        <f>VLOOKUP($B865, Paste!$A$3:$H$933, 4, FALSE)</f>
        <v>55.103399999999986</v>
      </c>
      <c r="K865" s="11">
        <f>VLOOKUP($B865, Paste!$AB$3:$AE$1033, 4, FALSE)</f>
        <v>202</v>
      </c>
      <c r="L865" s="11" t="str">
        <f>IF(ISERROR(VLOOKUP(B865, Paste!$N$3:$N$250, 1, FALSE)), "", VLOOKUP(B865, Paste!$N$3:$O$250, 2, FALSE))</f>
        <v/>
      </c>
      <c r="M865" s="27">
        <f>VLOOKUP($B865, Paste!$W$3:$Z$10064, IF($H$4="Cap Hit",3, IF($H$4="AAV", 4, 2)), FALSE)</f>
        <v>10.5</v>
      </c>
      <c r="N865" s="11" t="str">
        <f>IF(ISERROR(VLOOKUP(B865, Paste!$Q$3:$Q$245, 1, FALSE)), "", VLOOKUP(B865, Paste!$Q$3:$R$245, 2, FALSE))</f>
        <v/>
      </c>
      <c r="O865" s="18" t="str">
        <f>IF(VLOOKUP(B865, 'Points&amp;Potential'!$B$7:$O$1835, 14, FALSE)=0, "", VLOOKUP(B865, 'Points&amp;Potential'!$B$7:$O$1835, 14, FALSE))</f>
        <v/>
      </c>
      <c r="P865" s="7" t="str">
        <f>IF(ISERROR(VLOOKUP(B865, Paste!$T$3:$T$1045, 1, FALSE)), "", VLOOKUP(B865, Paste!$T$3:$U$1045, 2, FALSE))</f>
        <v/>
      </c>
    </row>
    <row r="866" spans="1:16" ht="15" customHeight="1">
      <c r="A866" s="11" t="str">
        <f t="shared" si="26"/>
        <v>WAS</v>
      </c>
      <c r="B866" s="10" t="s">
        <v>169</v>
      </c>
      <c r="C866" s="11" t="str">
        <f>VLOOKUP($B866, Paste!$A$3:$H$933, 6, FALSE)</f>
        <v>LW</v>
      </c>
      <c r="D866" s="11" t="s">
        <v>941</v>
      </c>
      <c r="E866" s="11">
        <v>1</v>
      </c>
      <c r="F866" s="11" t="str">
        <f>VLOOKUP($B866, Paste!$A$3:$H$933, 8, FALSE)</f>
        <v>WAS</v>
      </c>
      <c r="G866" s="71">
        <f>VLOOKUP($B866, Paste!$A$3:$H$933, 2, FALSE)</f>
        <v>77.333333333333329</v>
      </c>
      <c r="H866" s="71">
        <f>VLOOKUP($B866, Paste!$A$3:$H$933, 3, FALSE)</f>
        <v>28.61333333333333</v>
      </c>
      <c r="I866" s="71">
        <f t="shared" si="27"/>
        <v>26.301775555555551</v>
      </c>
      <c r="J866" s="71">
        <f>VLOOKUP($B866, Paste!$A$3:$H$933, 4, FALSE)</f>
        <v>54.915108888888881</v>
      </c>
      <c r="K866" s="11">
        <f>VLOOKUP($B866, Paste!$AB$3:$AE$1033, 4, FALSE)</f>
        <v>224</v>
      </c>
      <c r="L866" s="11" t="str">
        <f>IF(ISERROR(VLOOKUP(B866, Paste!$N$3:$N$250, 1, FALSE)), "", VLOOKUP(B866, Paste!$N$3:$O$250, 2, FALSE))</f>
        <v/>
      </c>
      <c r="M866" s="27">
        <f>VLOOKUP($B866, Paste!$W$3:$Z$10064, IF($H$4="Cap Hit",3, IF($H$4="AAV", 4, 2)), FALSE)</f>
        <v>4.25</v>
      </c>
      <c r="N866" s="11" t="str">
        <f>IF(ISERROR(VLOOKUP(B866, Paste!$Q$3:$Q$245, 1, FALSE)), "", VLOOKUP(B866, Paste!$Q$3:$R$245, 2, FALSE))</f>
        <v/>
      </c>
      <c r="O866" s="18" t="str">
        <f>IF(VLOOKUP(B866, 'Points&amp;Potential'!$B$7:$O$1835, 14, FALSE)=0, "", VLOOKUP(B866, 'Points&amp;Potential'!$B$7:$O$1835, 14, FALSE))</f>
        <v/>
      </c>
      <c r="P866" s="7" t="str">
        <f>IF(ISERROR(VLOOKUP(B866, Paste!$T$3:$T$1045, 1, FALSE)), "", VLOOKUP(B866, Paste!$T$3:$U$1045, 2, FALSE))</f>
        <v/>
      </c>
    </row>
    <row r="867" spans="1:16" ht="15" customHeight="1">
      <c r="A867" s="11" t="str">
        <f t="shared" si="26"/>
        <v>WAS</v>
      </c>
      <c r="B867" s="10" t="s">
        <v>197</v>
      </c>
      <c r="C867" s="11" t="str">
        <f>VLOOKUP($B867, Paste!$A$3:$H$933, 6, FALSE)</f>
        <v>LD</v>
      </c>
      <c r="D867" s="11" t="s">
        <v>941</v>
      </c>
      <c r="E867" s="11">
        <v>2</v>
      </c>
      <c r="F867" s="11" t="str">
        <f>VLOOKUP($B867, Paste!$A$3:$H$933, 8, FALSE)</f>
        <v>WAS</v>
      </c>
      <c r="G867" s="71">
        <f>VLOOKUP($B867, Paste!$A$3:$H$933, 2, FALSE)</f>
        <v>80</v>
      </c>
      <c r="H867" s="71">
        <f>VLOOKUP($B867, Paste!$A$3:$H$933, 3, FALSE)</f>
        <v>14.155036075036074</v>
      </c>
      <c r="I867" s="71">
        <f t="shared" si="27"/>
        <v>35.929088924963928</v>
      </c>
      <c r="J867" s="71">
        <f>VLOOKUP($B867, Paste!$A$3:$H$933, 4, FALSE)</f>
        <v>50.084125</v>
      </c>
      <c r="K867" s="11">
        <f>VLOOKUP($B867, Paste!$AB$3:$AE$1033, 4, FALSE)</f>
        <v>160</v>
      </c>
      <c r="L867" s="11">
        <f>IF(ISERROR(VLOOKUP(B867, Paste!$N$3:$N$250, 1, FALSE)), "", VLOOKUP(B867, Paste!$N$3:$O$250, 2, FALSE))</f>
        <v>55</v>
      </c>
      <c r="M867" s="27">
        <f>VLOOKUP($B867, Paste!$W$3:$Z$10064, IF($H$4="Cap Hit",3, IF($H$4="AAV", 4, 2)), FALSE)</f>
        <v>0.94083300000000003</v>
      </c>
      <c r="N867" s="11" t="str">
        <f>IF(ISERROR(VLOOKUP(B867, Paste!$Q$3:$Q$245, 1, FALSE)), "", VLOOKUP(B867, Paste!$Q$3:$R$245, 2, FALSE))</f>
        <v/>
      </c>
      <c r="O867" s="18" t="str">
        <f>IF(VLOOKUP(B867, 'Points&amp;Potential'!$B$7:$O$1835, 14, FALSE)=0, "", VLOOKUP(B867, 'Points&amp;Potential'!$B$7:$O$1835, 14, FALSE))</f>
        <v/>
      </c>
      <c r="P867" s="7" t="str">
        <f>IF(ISERROR(VLOOKUP(B867, Paste!$T$3:$T$1045, 1, FALSE)), "", VLOOKUP(B867, Paste!$T$3:$U$1045, 2, FALSE))</f>
        <v>Y</v>
      </c>
    </row>
    <row r="868" spans="1:16" ht="15" customHeight="1">
      <c r="A868" s="11" t="str">
        <f t="shared" si="26"/>
        <v>WAS</v>
      </c>
      <c r="B868" s="67" t="s">
        <v>295</v>
      </c>
      <c r="C868" s="11" t="str">
        <f>VLOOKUP($B868, Paste!$A$3:$H$933, 6, FALSE)</f>
        <v>C</v>
      </c>
      <c r="D868" s="11" t="s">
        <v>944</v>
      </c>
      <c r="E868" s="11">
        <v>2</v>
      </c>
      <c r="F868" s="11" t="str">
        <f>VLOOKUP($B868, Paste!$A$3:$H$933, 8, FALSE)</f>
        <v>WAS</v>
      </c>
      <c r="G868" s="71">
        <f>VLOOKUP($B868, Paste!$A$3:$H$933, 2, FALSE)</f>
        <v>80</v>
      </c>
      <c r="H868" s="71">
        <f>VLOOKUP($B868, Paste!$A$3:$H$933, 3, FALSE)</f>
        <v>18.400000000000002</v>
      </c>
      <c r="I868" s="71">
        <f t="shared" si="27"/>
        <v>18.50074444444444</v>
      </c>
      <c r="J868" s="71">
        <f>VLOOKUP($B868, Paste!$A$3:$H$933, 4, FALSE)</f>
        <v>36.900744444444442</v>
      </c>
      <c r="K868" s="11">
        <f>VLOOKUP($B868, Paste!$AB$3:$AE$1033, 4, FALSE)</f>
        <v>112</v>
      </c>
      <c r="L868" s="11" t="str">
        <f>IF(ISERROR(VLOOKUP(B868, Paste!$N$3:$N$250, 1, FALSE)), "", VLOOKUP(B868, Paste!$N$3:$O$250, 2, FALSE))</f>
        <v/>
      </c>
      <c r="M868" s="27">
        <f>VLOOKUP($B868, Paste!$W$3:$Z$10064, IF($H$4="Cap Hit",3, IF($H$4="AAV", 4, 2)), FALSE)</f>
        <v>0.82499999999999996</v>
      </c>
      <c r="N868" s="11" t="str">
        <f>IF(ISERROR(VLOOKUP(B868, Paste!$Q$3:$Q$245, 1, FALSE)), "", VLOOKUP(B868, Paste!$Q$3:$R$245, 2, FALSE))</f>
        <v/>
      </c>
      <c r="O868" s="18" t="str">
        <f>IF(VLOOKUP(B868, 'Points&amp;Potential'!$B$7:$O$1835, 14, FALSE)=0, "", VLOOKUP(B868, 'Points&amp;Potential'!$B$7:$O$1835, 14, FALSE))</f>
        <v/>
      </c>
      <c r="P868" s="7" t="str">
        <f>IF(ISERROR(VLOOKUP(B868, Paste!$T$3:$T$1045, 1, FALSE)), "", VLOOKUP(B868, Paste!$T$3:$U$1045, 2, FALSE))</f>
        <v/>
      </c>
    </row>
    <row r="869" spans="1:16" ht="15" customHeight="1">
      <c r="A869" s="11" t="str">
        <f t="shared" si="26"/>
        <v>WAS</v>
      </c>
      <c r="B869" s="67" t="s">
        <v>358</v>
      </c>
      <c r="C869" s="11" t="str">
        <f>VLOOKUP($B869, Paste!$A$3:$H$933, 6, FALSE)</f>
        <v>C</v>
      </c>
      <c r="D869" s="11" t="s">
        <v>941</v>
      </c>
      <c r="E869" s="11"/>
      <c r="F869" s="11" t="str">
        <f>VLOOKUP($B869, Paste!$A$3:$H$933, 8, FALSE)</f>
        <v>WAS</v>
      </c>
      <c r="G869" s="71">
        <f>VLOOKUP($B869, Paste!$A$3:$H$933, 2, FALSE)</f>
        <v>62</v>
      </c>
      <c r="H869" s="71">
        <f>VLOOKUP($B869, Paste!$A$3:$H$933, 3, FALSE)</f>
        <v>16.422971966099006</v>
      </c>
      <c r="I869" s="71">
        <f t="shared" si="27"/>
        <v>14.996165471400992</v>
      </c>
      <c r="J869" s="71">
        <f>VLOOKUP($B869, Paste!$A$3:$H$933, 4, FALSE)</f>
        <v>31.419137437499998</v>
      </c>
      <c r="K869" s="11">
        <f>VLOOKUP($B869, Paste!$AB$3:$AE$1033, 4, FALSE)</f>
        <v>130</v>
      </c>
      <c r="L869" s="11" t="str">
        <f>IF(ISERROR(VLOOKUP(B869, Paste!$N$3:$N$250, 1, FALSE)), "", VLOOKUP(B869, Paste!$N$3:$O$250, 2, FALSE))</f>
        <v/>
      </c>
      <c r="M869" s="27">
        <f>VLOOKUP($B869, Paste!$W$3:$Z$10064, IF($H$4="Cap Hit",3, IF($H$4="AAV", 4, 2)), FALSE)</f>
        <v>5.75</v>
      </c>
      <c r="N869" s="11" t="str">
        <f>IF(ISERROR(VLOOKUP(B869, Paste!$Q$3:$Q$245, 1, FALSE)), "", VLOOKUP(B869, Paste!$Q$3:$R$245, 2, FALSE))</f>
        <v>Y</v>
      </c>
      <c r="O869" s="18" t="str">
        <f>IF(VLOOKUP(B869, 'Points&amp;Potential'!$B$7:$O$1835, 14, FALSE)=0, "", VLOOKUP(B869, 'Points&amp;Potential'!$B$7:$O$1835, 14, FALSE))</f>
        <v/>
      </c>
      <c r="P869" s="7" t="str">
        <f>IF(ISERROR(VLOOKUP(B869, Paste!$T$3:$T$1045, 1, FALSE)), "", VLOOKUP(B869, Paste!$T$3:$U$1045, 2, FALSE))</f>
        <v/>
      </c>
    </row>
    <row r="870" spans="1:16" ht="15" customHeight="1">
      <c r="A870" s="11" t="str">
        <f t="shared" si="26"/>
        <v>WAS</v>
      </c>
      <c r="B870" s="67" t="s">
        <v>394</v>
      </c>
      <c r="C870" s="11" t="str">
        <f>VLOOKUP($B870, Paste!$A$3:$H$933, 6, FALSE)</f>
        <v>LW</v>
      </c>
      <c r="D870" s="11" t="s">
        <v>941</v>
      </c>
      <c r="E870" s="11"/>
      <c r="F870" s="11" t="str">
        <f>VLOOKUP($B870, Paste!$A$3:$H$933, 8, FALSE)</f>
        <v>WAS</v>
      </c>
      <c r="G870" s="71">
        <f>VLOOKUP($B870, Paste!$A$3:$H$933, 2, FALSE)</f>
        <v>46</v>
      </c>
      <c r="H870" s="71">
        <f>VLOOKUP($B870, Paste!$A$3:$H$933, 3, FALSE)</f>
        <v>9.2350476190476183</v>
      </c>
      <c r="I870" s="71">
        <f t="shared" si="27"/>
        <v>19.432685307781647</v>
      </c>
      <c r="J870" s="71">
        <f>VLOOKUP($B870, Paste!$A$3:$H$933, 4, FALSE)</f>
        <v>28.667732926829263</v>
      </c>
      <c r="K870" s="11">
        <f>VLOOKUP($B870, Paste!$AB$3:$AE$1033, 4, FALSE)</f>
        <v>78</v>
      </c>
      <c r="L870" s="11" t="str">
        <f>IF(ISERROR(VLOOKUP(B870, Paste!$N$3:$N$250, 1, FALSE)), "", VLOOKUP(B870, Paste!$N$3:$O$250, 2, FALSE))</f>
        <v/>
      </c>
      <c r="M870" s="27">
        <f>VLOOKUP($B870, Paste!$W$3:$Z$10064, IF($H$4="Cap Hit",3, IF($H$4="AAV", 4, 2)), FALSE)</f>
        <v>0.85666699999999996</v>
      </c>
      <c r="N870" s="11" t="str">
        <f>IF(ISERROR(VLOOKUP(B870, Paste!$Q$3:$Q$245, 1, FALSE)), "", VLOOKUP(B870, Paste!$Q$3:$R$245, 2, FALSE))</f>
        <v/>
      </c>
      <c r="O870" s="18" t="str">
        <f>IF(VLOOKUP(B870, 'Points&amp;Potential'!$B$7:$O$1835, 14, FALSE)=0, "", VLOOKUP(B870, 'Points&amp;Potential'!$B$7:$O$1835, 14, FALSE))</f>
        <v/>
      </c>
      <c r="P870" s="7" t="str">
        <f>IF(ISERROR(VLOOKUP(B870, Paste!$T$3:$T$1045, 1, FALSE)), "", VLOOKUP(B870, Paste!$T$3:$U$1045, 2, FALSE))</f>
        <v>Y</v>
      </c>
    </row>
    <row r="871" spans="1:16" ht="15" customHeight="1">
      <c r="A871" s="11" t="str">
        <f t="shared" si="26"/>
        <v>WAS</v>
      </c>
      <c r="B871" s="67" t="s">
        <v>421</v>
      </c>
      <c r="C871" s="11" t="str">
        <f>VLOOKUP($B871, Paste!$A$3:$H$933, 6, FALSE)</f>
        <v>LD</v>
      </c>
      <c r="D871" s="11" t="s">
        <v>941</v>
      </c>
      <c r="E871" s="11"/>
      <c r="F871" s="11" t="str">
        <f>VLOOKUP($B871, Paste!$A$3:$H$933, 8, FALSE)</f>
        <v>WAS</v>
      </c>
      <c r="G871" s="71">
        <f>VLOOKUP($B871, Paste!$A$3:$H$933, 2, FALSE)</f>
        <v>64</v>
      </c>
      <c r="H871" s="71">
        <f>VLOOKUP($B871, Paste!$A$3:$H$933, 3, FALSE)</f>
        <v>3.4789959500873868</v>
      </c>
      <c r="I871" s="71">
        <f t="shared" si="27"/>
        <v>22.789737383245942</v>
      </c>
      <c r="J871" s="71">
        <f>VLOOKUP($B871, Paste!$A$3:$H$933, 4, FALSE)</f>
        <v>26.26873333333333</v>
      </c>
      <c r="K871" s="11">
        <f>VLOOKUP($B871, Paste!$AB$3:$AE$1033, 4, FALSE)</f>
        <v>77</v>
      </c>
      <c r="L871" s="11" t="str">
        <f>IF(ISERROR(VLOOKUP(B871, Paste!$N$3:$N$250, 1, FALSE)), "", VLOOKUP(B871, Paste!$N$3:$O$250, 2, FALSE))</f>
        <v/>
      </c>
      <c r="M871" s="27">
        <f>VLOOKUP($B871, Paste!$W$3:$Z$10064, IF($H$4="Cap Hit",3, IF($H$4="AAV", 4, 2)), FALSE)</f>
        <v>4.5999999999999996</v>
      </c>
      <c r="N871" s="11" t="str">
        <f>IF(ISERROR(VLOOKUP(B871, Paste!$Q$3:$Q$245, 1, FALSE)), "", VLOOKUP(B871, Paste!$Q$3:$R$245, 2, FALSE))</f>
        <v/>
      </c>
      <c r="O871" s="18" t="str">
        <f>IF(VLOOKUP(B871, 'Points&amp;Potential'!$B$7:$O$1835, 14, FALSE)=0, "", VLOOKUP(B871, 'Points&amp;Potential'!$B$7:$O$1835, 14, FALSE))</f>
        <v/>
      </c>
      <c r="P871" s="7" t="str">
        <f>IF(ISERROR(VLOOKUP(B871, Paste!$T$3:$T$1045, 1, FALSE)), "", VLOOKUP(B871, Paste!$T$3:$U$1045, 2, FALSE))</f>
        <v/>
      </c>
    </row>
    <row r="872" spans="1:16" ht="15" customHeight="1">
      <c r="A872" s="11" t="str">
        <f t="shared" si="26"/>
        <v>WAS</v>
      </c>
      <c r="B872" s="67" t="s">
        <v>440</v>
      </c>
      <c r="C872" s="11" t="str">
        <f>VLOOKUP($B872, Paste!$A$3:$H$933, 6, FALSE)</f>
        <v>RW</v>
      </c>
      <c r="D872" s="11" t="s">
        <v>941</v>
      </c>
      <c r="E872" s="11"/>
      <c r="F872" s="11" t="str">
        <f>VLOOKUP($B872, Paste!$A$3:$H$933, 8, FALSE)</f>
        <v>WAS</v>
      </c>
      <c r="G872" s="71">
        <f>VLOOKUP($B872, Paste!$A$3:$H$933, 2, FALSE)</f>
        <v>76.333333333333329</v>
      </c>
      <c r="H872" s="71">
        <f>VLOOKUP($B872, Paste!$A$3:$H$933, 3, FALSE)</f>
        <v>13.739999999999998</v>
      </c>
      <c r="I872" s="71">
        <f t="shared" si="27"/>
        <v>10.979609748263886</v>
      </c>
      <c r="J872" s="71">
        <f>VLOOKUP($B872, Paste!$A$3:$H$933, 4, FALSE)</f>
        <v>24.719609748263885</v>
      </c>
      <c r="K872" s="11">
        <f>VLOOKUP($B872, Paste!$AB$3:$AE$1033, 4, FALSE)</f>
        <v>137</v>
      </c>
      <c r="L872" s="11" t="str">
        <f>IF(ISERROR(VLOOKUP(B872, Paste!$N$3:$N$250, 1, FALSE)), "", VLOOKUP(B872, Paste!$N$3:$O$250, 2, FALSE))</f>
        <v/>
      </c>
      <c r="M872" s="27">
        <f>VLOOKUP($B872, Paste!$W$3:$Z$10064, IF($H$4="Cap Hit",3, IF($H$4="AAV", 4, 2)), FALSE)</f>
        <v>2.75</v>
      </c>
      <c r="N872" s="11" t="str">
        <f>IF(ISERROR(VLOOKUP(B872, Paste!$Q$3:$Q$245, 1, FALSE)), "", VLOOKUP(B872, Paste!$Q$3:$R$245, 2, FALSE))</f>
        <v/>
      </c>
      <c r="O872" s="18" t="str">
        <f>IF(VLOOKUP(B872, 'Points&amp;Potential'!$B$7:$O$1835, 14, FALSE)=0, "", VLOOKUP(B872, 'Points&amp;Potential'!$B$7:$O$1835, 14, FALSE))</f>
        <v/>
      </c>
      <c r="P872" s="7" t="str">
        <f>IF(ISERROR(VLOOKUP(B872, Paste!$T$3:$T$1045, 1, FALSE)), "", VLOOKUP(B872, Paste!$T$3:$U$1045, 2, FALSE))</f>
        <v/>
      </c>
    </row>
    <row r="873" spans="1:16" ht="15" customHeight="1">
      <c r="A873" s="11" t="str">
        <f t="shared" si="26"/>
        <v>WAS</v>
      </c>
      <c r="B873" s="67" t="s">
        <v>453</v>
      </c>
      <c r="C873" s="11" t="str">
        <f>VLOOKUP($B873, Paste!$A$3:$H$933, 6, FALSE)</f>
        <v>LD</v>
      </c>
      <c r="D873" s="11" t="s">
        <v>944</v>
      </c>
      <c r="E873" s="11"/>
      <c r="F873" s="11" t="str">
        <f>VLOOKUP($B873, Paste!$A$3:$H$933, 8, FALSE)</f>
        <v>WAS</v>
      </c>
      <c r="G873" s="71">
        <f>VLOOKUP($B873, Paste!$A$3:$H$933, 2, FALSE)</f>
        <v>78</v>
      </c>
      <c r="H873" s="71">
        <f>VLOOKUP($B873, Paste!$A$3:$H$933, 3, FALSE)</f>
        <v>4.376102746077879</v>
      </c>
      <c r="I873" s="71">
        <f t="shared" si="27"/>
        <v>19.218680587255456</v>
      </c>
      <c r="J873" s="71">
        <f>VLOOKUP($B873, Paste!$A$3:$H$933, 4, FALSE)</f>
        <v>23.594783333333336</v>
      </c>
      <c r="K873" s="11">
        <f>VLOOKUP($B873, Paste!$AB$3:$AE$1033, 4, FALSE)</f>
        <v>70</v>
      </c>
      <c r="L873" s="11" t="str">
        <f>IF(ISERROR(VLOOKUP(B873, Paste!$N$3:$N$250, 1, FALSE)), "", VLOOKUP(B873, Paste!$N$3:$O$250, 2, FALSE))</f>
        <v/>
      </c>
      <c r="M873" s="27">
        <f>VLOOKUP($B873, Paste!$W$3:$Z$10064, IF($H$4="Cap Hit",3, IF($H$4="AAV", 4, 2)), FALSE)</f>
        <v>6</v>
      </c>
      <c r="N873" s="11" t="str">
        <f>IF(ISERROR(VLOOKUP(B873, Paste!$Q$3:$Q$245, 1, FALSE)), "", VLOOKUP(B873, Paste!$Q$3:$R$245, 2, FALSE))</f>
        <v/>
      </c>
      <c r="O873" s="18" t="str">
        <f>IF(VLOOKUP(B873, 'Points&amp;Potential'!$B$7:$O$1835, 14, FALSE)=0, "", VLOOKUP(B873, 'Points&amp;Potential'!$B$7:$O$1835, 14, FALSE))</f>
        <v/>
      </c>
      <c r="P873" s="7" t="str">
        <f>IF(ISERROR(VLOOKUP(B873, Paste!$T$3:$T$1045, 1, FALSE)), "", VLOOKUP(B873, Paste!$T$3:$U$1045, 2, FALSE))</f>
        <v/>
      </c>
    </row>
    <row r="874" spans="1:16" ht="15" customHeight="1">
      <c r="A874" s="11" t="str">
        <f t="shared" si="26"/>
        <v>WAS</v>
      </c>
      <c r="B874" s="67" t="s">
        <v>497</v>
      </c>
      <c r="C874" s="11" t="str">
        <f>VLOOKUP($B874, Paste!$A$3:$H$933, 6, FALSE)</f>
        <v>RD</v>
      </c>
      <c r="D874" s="11" t="s">
        <v>941</v>
      </c>
      <c r="E874" s="11"/>
      <c r="F874" s="11" t="str">
        <f>VLOOKUP($B874, Paste!$A$3:$H$933, 8, FALSE)</f>
        <v>WAS</v>
      </c>
      <c r="G874" s="71">
        <f>VLOOKUP($B874, Paste!$A$3:$H$933, 2, FALSE)</f>
        <v>78.333333333333329</v>
      </c>
      <c r="H874" s="71">
        <f>VLOOKUP($B874, Paste!$A$3:$H$933, 3, FALSE)</f>
        <v>3.1389676776906099</v>
      </c>
      <c r="I874" s="71">
        <f t="shared" si="27"/>
        <v>16.868801690596431</v>
      </c>
      <c r="J874" s="71">
        <f>VLOOKUP($B874, Paste!$A$3:$H$933, 4, FALSE)</f>
        <v>20.00776936828704</v>
      </c>
      <c r="K874" s="11">
        <f>VLOOKUP($B874, Paste!$AB$3:$AE$1033, 4, FALSE)</f>
        <v>102</v>
      </c>
      <c r="L874" s="11" t="str">
        <f>IF(ISERROR(VLOOKUP(B874, Paste!$N$3:$N$250, 1, FALSE)), "", VLOOKUP(B874, Paste!$N$3:$O$250, 2, FALSE))</f>
        <v/>
      </c>
      <c r="M874" s="27">
        <f>VLOOKUP($B874, Paste!$W$3:$Z$10064, IF($H$4="Cap Hit",3, IF($H$4="AAV", 4, 2)), FALSE)</f>
        <v>5.75</v>
      </c>
      <c r="N874" s="11" t="str">
        <f>IF(ISERROR(VLOOKUP(B874, Paste!$Q$3:$Q$245, 1, FALSE)), "", VLOOKUP(B874, Paste!$Q$3:$R$245, 2, FALSE))</f>
        <v/>
      </c>
      <c r="O874" s="18" t="str">
        <f>IF(VLOOKUP(B874, 'Points&amp;Potential'!$B$7:$O$1835, 14, FALSE)=0, "", VLOOKUP(B874, 'Points&amp;Potential'!$B$7:$O$1835, 14, FALSE))</f>
        <v/>
      </c>
      <c r="P874" s="7" t="str">
        <f>IF(ISERROR(VLOOKUP(B874, Paste!$T$3:$T$1045, 1, FALSE)), "", VLOOKUP(B874, Paste!$T$3:$U$1045, 2, FALSE))</f>
        <v/>
      </c>
    </row>
    <row r="875" spans="1:16" ht="15" customHeight="1">
      <c r="A875" s="11" t="str">
        <f t="shared" si="26"/>
        <v>WAS</v>
      </c>
      <c r="B875" s="67" t="s">
        <v>514</v>
      </c>
      <c r="C875" s="11" t="str">
        <f>VLOOKUP($B875, Paste!$A$3:$H$933, 6, FALSE)</f>
        <v>RD</v>
      </c>
      <c r="D875" s="11" t="s">
        <v>941</v>
      </c>
      <c r="E875" s="11"/>
      <c r="F875" s="11" t="str">
        <f>VLOOKUP($B875, Paste!$A$3:$H$933, 8, FALSE)</f>
        <v>WAS</v>
      </c>
      <c r="G875" s="71">
        <f>VLOOKUP($B875, Paste!$A$3:$H$933, 2, FALSE)</f>
        <v>61</v>
      </c>
      <c r="H875" s="71">
        <f>VLOOKUP($B875, Paste!$A$3:$H$933, 3, FALSE)</f>
        <v>3.6599999999999997</v>
      </c>
      <c r="I875" s="71">
        <f t="shared" si="27"/>
        <v>15.390640583333333</v>
      </c>
      <c r="J875" s="71">
        <f>VLOOKUP($B875, Paste!$A$3:$H$933, 4, FALSE)</f>
        <v>19.050640583333333</v>
      </c>
      <c r="K875" s="11">
        <f>VLOOKUP($B875, Paste!$AB$3:$AE$1033, 4, FALSE)</f>
        <v>73</v>
      </c>
      <c r="L875" s="11" t="str">
        <f>IF(ISERROR(VLOOKUP(B875, Paste!$N$3:$N$250, 1, FALSE)), "", VLOOKUP(B875, Paste!$N$3:$O$250, 2, FALSE))</f>
        <v/>
      </c>
      <c r="M875" s="27">
        <f>VLOOKUP($B875, Paste!$W$3:$Z$10064, IF($H$4="Cap Hit",3, IF($H$4="AAV", 4, 2)), FALSE)</f>
        <v>3.25</v>
      </c>
      <c r="N875" s="11" t="str">
        <f>IF(ISERROR(VLOOKUP(B875, Paste!$Q$3:$Q$245, 1, FALSE)), "", VLOOKUP(B875, Paste!$Q$3:$R$245, 2, FALSE))</f>
        <v>Y</v>
      </c>
      <c r="O875" s="18" t="str">
        <f>IF(VLOOKUP(B875, 'Points&amp;Potential'!$B$7:$O$1835, 14, FALSE)=0, "", VLOOKUP(B875, 'Points&amp;Potential'!$B$7:$O$1835, 14, FALSE))</f>
        <v/>
      </c>
      <c r="P875" s="7" t="str">
        <f>IF(ISERROR(VLOOKUP(B875, Paste!$T$3:$T$1045, 1, FALSE)), "", VLOOKUP(B875, Paste!$T$3:$U$1045, 2, FALSE))</f>
        <v/>
      </c>
    </row>
    <row r="876" spans="1:16" ht="15" customHeight="1">
      <c r="A876" s="11" t="str">
        <f t="shared" si="26"/>
        <v>WAS</v>
      </c>
      <c r="B876" s="67" t="s">
        <v>569</v>
      </c>
      <c r="C876" s="11" t="str">
        <f>VLOOKUP($B876, Paste!$A$3:$H$933, 6, FALSE)</f>
        <v>RW</v>
      </c>
      <c r="D876" s="11" t="s">
        <v>941</v>
      </c>
      <c r="E876" s="11"/>
      <c r="F876" s="11" t="str">
        <f>VLOOKUP($B876, Paste!$A$3:$H$933, 8, FALSE)</f>
        <v>WAS</v>
      </c>
      <c r="G876" s="71">
        <f>VLOOKUP($B876, Paste!$A$3:$H$933, 2, FALSE)</f>
        <v>45</v>
      </c>
      <c r="H876" s="71">
        <f>VLOOKUP($B876, Paste!$A$3:$H$933, 3, FALSE)</f>
        <v>8.6378558328067445</v>
      </c>
      <c r="I876" s="71">
        <f t="shared" si="27"/>
        <v>7.441704635943255</v>
      </c>
      <c r="J876" s="71">
        <f>VLOOKUP($B876, Paste!$A$3:$H$933, 4, FALSE)</f>
        <v>16.07956046875</v>
      </c>
      <c r="K876" s="11">
        <f>VLOOKUP($B876, Paste!$AB$3:$AE$1033, 4, FALSE)</f>
        <v>59</v>
      </c>
      <c r="L876" s="11" t="str">
        <f>IF(ISERROR(VLOOKUP(B876, Paste!$N$3:$N$250, 1, FALSE)), "", VLOOKUP(B876, Paste!$N$3:$O$250, 2, FALSE))</f>
        <v/>
      </c>
      <c r="M876" s="27">
        <f>VLOOKUP($B876, Paste!$W$3:$Z$10064, IF($H$4="Cap Hit",3, IF($H$4="AAV", 4, 2)), FALSE)</f>
        <v>2</v>
      </c>
      <c r="N876" s="11" t="str">
        <f>IF(ISERROR(VLOOKUP(B876, Paste!$Q$3:$Q$245, 1, FALSE)), "", VLOOKUP(B876, Paste!$Q$3:$R$245, 2, FALSE))</f>
        <v/>
      </c>
      <c r="O876" s="18" t="str">
        <f>IF(VLOOKUP(B876, 'Points&amp;Potential'!$B$7:$O$1835, 14, FALSE)=0, "", VLOOKUP(B876, 'Points&amp;Potential'!$B$7:$O$1835, 14, FALSE))</f>
        <v/>
      </c>
      <c r="P876" s="7" t="str">
        <f>IF(ISERROR(VLOOKUP(B876, Paste!$T$3:$T$1045, 1, FALSE)), "", VLOOKUP(B876, Paste!$T$3:$U$1045, 2, FALSE))</f>
        <v/>
      </c>
    </row>
    <row r="877" spans="1:16" ht="15" customHeight="1">
      <c r="A877" s="11" t="str">
        <f t="shared" si="26"/>
        <v>WAS</v>
      </c>
      <c r="B877" s="67" t="s">
        <v>694</v>
      </c>
      <c r="C877" s="11" t="str">
        <f>VLOOKUP($B877, Paste!$A$3:$H$933, 6, FALSE)</f>
        <v>RW</v>
      </c>
      <c r="D877" s="11" t="s">
        <v>941</v>
      </c>
      <c r="E877" s="11"/>
      <c r="F877" s="11" t="str">
        <f>VLOOKUP($B877, Paste!$A$3:$H$933, 8, FALSE)</f>
        <v>WAS</v>
      </c>
      <c r="G877" s="71">
        <f>VLOOKUP($B877, Paste!$A$3:$H$933, 2, FALSE)</f>
        <v>35</v>
      </c>
      <c r="H877" s="71">
        <f>VLOOKUP($B877, Paste!$A$3:$H$933, 3, FALSE)</f>
        <v>4.9985471398545593</v>
      </c>
      <c r="I877" s="71">
        <f t="shared" si="27"/>
        <v>5.0463194226454418</v>
      </c>
      <c r="J877" s="71">
        <f>VLOOKUP($B877, Paste!$A$3:$H$933, 4, FALSE)</f>
        <v>10.044866562500001</v>
      </c>
      <c r="K877" s="11">
        <f>VLOOKUP($B877, Paste!$AB$3:$AE$1033, 4, FALSE)</f>
        <v>35</v>
      </c>
      <c r="L877" s="11" t="str">
        <f>IF(ISERROR(VLOOKUP(B877, Paste!$N$3:$N$250, 1, FALSE)), "", VLOOKUP(B877, Paste!$N$3:$O$250, 2, FALSE))</f>
        <v/>
      </c>
      <c r="M877" s="27">
        <f>VLOOKUP($B877, Paste!$W$3:$Z$10064, IF($H$4="Cap Hit",3, IF($H$4="AAV", 4, 2)), FALSE)</f>
        <v>0.85</v>
      </c>
      <c r="N877" s="11" t="str">
        <f>IF(ISERROR(VLOOKUP(B877, Paste!$Q$3:$Q$245, 1, FALSE)), "", VLOOKUP(B877, Paste!$Q$3:$R$245, 2, FALSE))</f>
        <v/>
      </c>
      <c r="O877" s="18" t="str">
        <f>IF(VLOOKUP(B877, 'Points&amp;Potential'!$B$7:$O$1835, 14, FALSE)=0, "", VLOOKUP(B877, 'Points&amp;Potential'!$B$7:$O$1835, 14, FALSE))</f>
        <v/>
      </c>
      <c r="P877" s="7" t="str">
        <f>IF(ISERROR(VLOOKUP(B877, Paste!$T$3:$T$1045, 1, FALSE)), "", VLOOKUP(B877, Paste!$T$3:$U$1045, 2, FALSE))</f>
        <v/>
      </c>
    </row>
    <row r="878" spans="1:16" ht="15" customHeight="1">
      <c r="A878" s="11" t="str">
        <f t="shared" si="26"/>
        <v>WAS</v>
      </c>
      <c r="B878" s="67" t="s">
        <v>767</v>
      </c>
      <c r="C878" s="11" t="str">
        <f>VLOOKUP($B878, Paste!$A$3:$H$933, 6, FALSE)</f>
        <v>RD</v>
      </c>
      <c r="D878" s="11" t="s">
        <v>941</v>
      </c>
      <c r="E878" s="11"/>
      <c r="F878" s="11" t="str">
        <f>VLOOKUP($B878, Paste!$A$3:$H$933, 8, FALSE)</f>
        <v>WAS</v>
      </c>
      <c r="G878" s="71">
        <f>VLOOKUP($B878, Paste!$A$3:$H$933, 2, FALSE)</f>
        <v>62.666666666666664</v>
      </c>
      <c r="H878" s="71">
        <f>VLOOKUP($B878, Paste!$A$3:$H$933, 3, FALSE)</f>
        <v>1.5293289775349774</v>
      </c>
      <c r="I878" s="71">
        <f t="shared" si="27"/>
        <v>4.5762310891316869</v>
      </c>
      <c r="J878" s="71">
        <f>VLOOKUP($B878, Paste!$A$3:$H$933, 4, FALSE)</f>
        <v>6.1055600666666647</v>
      </c>
      <c r="K878" s="11">
        <f>VLOOKUP($B878, Paste!$AB$3:$AE$1033, 4, FALSE)</f>
        <v>38</v>
      </c>
      <c r="L878" s="11" t="str">
        <f>IF(ISERROR(VLOOKUP(B878, Paste!$N$3:$N$250, 1, FALSE)), "", VLOOKUP(B878, Paste!$N$3:$O$250, 2, FALSE))</f>
        <v/>
      </c>
      <c r="M878" s="27">
        <f>VLOOKUP($B878, Paste!$W$3:$Z$10064, IF($H$4="Cap Hit",3, IF($H$4="AAV", 4, 2)), FALSE)</f>
        <v>4.2</v>
      </c>
      <c r="N878" s="11" t="str">
        <f>IF(ISERROR(VLOOKUP(B878, Paste!$Q$3:$Q$245, 1, FALSE)), "", VLOOKUP(B878, Paste!$Q$3:$R$245, 2, FALSE))</f>
        <v>Y</v>
      </c>
      <c r="O878" s="18" t="str">
        <f>IF(VLOOKUP(B878, 'Points&amp;Potential'!$B$7:$O$1835, 14, FALSE)=0, "", VLOOKUP(B878, 'Points&amp;Potential'!$B$7:$O$1835, 14, FALSE))</f>
        <v/>
      </c>
      <c r="P878" s="7" t="str">
        <f>IF(ISERROR(VLOOKUP(B878, Paste!$T$3:$T$1045, 1, FALSE)), "", VLOOKUP(B878, Paste!$T$3:$U$1045, 2, FALSE))</f>
        <v/>
      </c>
    </row>
    <row r="879" spans="1:16" ht="15" customHeight="1">
      <c r="A879" s="11" t="str">
        <f t="shared" si="26"/>
        <v>WAS</v>
      </c>
      <c r="B879" s="67" t="s">
        <v>781</v>
      </c>
      <c r="C879" s="11" t="str">
        <f>VLOOKUP($B879, Paste!$A$3:$H$933, 6, FALSE)</f>
        <v>RW</v>
      </c>
      <c r="D879" s="11" t="s">
        <v>941</v>
      </c>
      <c r="E879" s="11"/>
      <c r="F879" s="11" t="str">
        <f>VLOOKUP($B879, Paste!$A$3:$H$933, 8, FALSE)</f>
        <v>WAS</v>
      </c>
      <c r="G879" s="71">
        <f>VLOOKUP($B879, Paste!$A$3:$H$933, 2, FALSE)</f>
        <v>19.333333333333332</v>
      </c>
      <c r="H879" s="71">
        <f>VLOOKUP($B879, Paste!$A$3:$H$933, 3, FALSE)</f>
        <v>2.9</v>
      </c>
      <c r="I879" s="71">
        <f t="shared" si="27"/>
        <v>2.5133333333333323</v>
      </c>
      <c r="J879" s="71">
        <f>VLOOKUP($B879, Paste!$A$3:$H$933, 4, FALSE)</f>
        <v>5.4133333333333322</v>
      </c>
      <c r="K879" s="11">
        <f>VLOOKUP($B879, Paste!$AB$3:$AE$1033, 4, FALSE)</f>
        <v>19</v>
      </c>
      <c r="L879" s="11" t="str">
        <f>IF(ISERROR(VLOOKUP(B879, Paste!$N$3:$N$250, 1, FALSE)), "", VLOOKUP(B879, Paste!$N$3:$O$250, 2, FALSE))</f>
        <v/>
      </c>
      <c r="M879" s="27">
        <f>VLOOKUP($B879, Paste!$W$3:$Z$10064, IF($H$4="Cap Hit",3, IF($H$4="AAV", 4, 2)), FALSE)</f>
        <v>0.92500000000000004</v>
      </c>
      <c r="N879" s="11" t="str">
        <f>IF(ISERROR(VLOOKUP(B879, Paste!$Q$3:$Q$245, 1, FALSE)), "", VLOOKUP(B879, Paste!$Q$3:$R$245, 2, FALSE))</f>
        <v/>
      </c>
      <c r="O879" s="18" t="str">
        <f>IF(VLOOKUP(B879, 'Points&amp;Potential'!$B$7:$O$1835, 14, FALSE)=0, "", VLOOKUP(B879, 'Points&amp;Potential'!$B$7:$O$1835, 14, FALSE))</f>
        <v/>
      </c>
      <c r="P879" s="7" t="str">
        <f>IF(ISERROR(VLOOKUP(B879, Paste!$T$3:$T$1045, 1, FALSE)), "", VLOOKUP(B879, Paste!$T$3:$U$1045, 2, FALSE))</f>
        <v/>
      </c>
    </row>
    <row r="880" spans="1:16" ht="15" customHeight="1">
      <c r="A880" s="11" t="str">
        <f t="shared" si="26"/>
        <v>WAS</v>
      </c>
      <c r="B880" s="67" t="s">
        <v>859</v>
      </c>
      <c r="C880" s="11" t="str">
        <f>VLOOKUP($B880, Paste!$A$3:$H$933, 6, FALSE)</f>
        <v>RW</v>
      </c>
      <c r="D880" s="11" t="s">
        <v>941</v>
      </c>
      <c r="E880" s="11"/>
      <c r="F880" s="11" t="str">
        <f>VLOOKUP($B880, Paste!$A$3:$H$933, 8, FALSE)</f>
        <v>WAS</v>
      </c>
      <c r="G880" s="71">
        <f>VLOOKUP($B880, Paste!$A$3:$H$933, 2, FALSE)</f>
        <v>20</v>
      </c>
      <c r="H880" s="71">
        <f>VLOOKUP($B880, Paste!$A$3:$H$933, 3, FALSE)</f>
        <v>0.73752535496957428</v>
      </c>
      <c r="I880" s="71">
        <f t="shared" si="27"/>
        <v>1.4755392283637589</v>
      </c>
      <c r="J880" s="71">
        <f>VLOOKUP($B880, Paste!$A$3:$H$933, 4, FALSE)</f>
        <v>2.2130645833333333</v>
      </c>
      <c r="K880" s="11">
        <f>VLOOKUP($B880, Paste!$AB$3:$AE$1033, 4, FALSE)</f>
        <v>16</v>
      </c>
      <c r="L880" s="11" t="str">
        <f>IF(ISERROR(VLOOKUP(B880, Paste!$N$3:$N$250, 1, FALSE)), "", VLOOKUP(B880, Paste!$N$3:$O$250, 2, FALSE))</f>
        <v/>
      </c>
      <c r="M880" s="27">
        <f>VLOOKUP($B880, Paste!$W$3:$Z$10064, IF($H$4="Cap Hit",3, IF($H$4="AAV", 4, 2)), FALSE)</f>
        <v>0.85</v>
      </c>
      <c r="N880" s="11" t="str">
        <f>IF(ISERROR(VLOOKUP(B880, Paste!$Q$3:$Q$245, 1, FALSE)), "", VLOOKUP(B880, Paste!$Q$3:$R$245, 2, FALSE))</f>
        <v/>
      </c>
      <c r="O880" s="18" t="str">
        <f>IF(VLOOKUP(B880, 'Points&amp;Potential'!$B$7:$O$1835, 14, FALSE)=0, "", VLOOKUP(B880, 'Points&amp;Potential'!$B$7:$O$1835, 14, FALSE))</f>
        <v/>
      </c>
      <c r="P880" s="7" t="str">
        <f>IF(ISERROR(VLOOKUP(B880, Paste!$T$3:$T$1045, 1, FALSE)), "", VLOOKUP(B880, Paste!$T$3:$U$1045, 2, FALSE))</f>
        <v/>
      </c>
    </row>
    <row r="881" spans="1:16" ht="15" customHeight="1">
      <c r="A881" s="11" t="str">
        <f t="shared" si="26"/>
        <v>WAS</v>
      </c>
      <c r="B881" s="67" t="s">
        <v>883</v>
      </c>
      <c r="C881" s="11" t="str">
        <f>VLOOKUP($B881, Paste!$A$3:$H$933, 6, FALSE)</f>
        <v>RD</v>
      </c>
      <c r="D881" s="11" t="s">
        <v>941</v>
      </c>
      <c r="E881" s="11"/>
      <c r="F881" s="11" t="str">
        <f>VLOOKUP($B881, Paste!$A$3:$H$933, 8, FALSE)</f>
        <v>WAS</v>
      </c>
      <c r="G881" s="71">
        <f>VLOOKUP($B881, Paste!$A$3:$H$933, 2, FALSE)</f>
        <v>12</v>
      </c>
      <c r="H881" s="71">
        <f>VLOOKUP($B881, Paste!$A$3:$H$933, 3, FALSE)</f>
        <v>0.48868133134931091</v>
      </c>
      <c r="I881" s="71">
        <f t="shared" si="27"/>
        <v>1.2306726686506888</v>
      </c>
      <c r="J881" s="71">
        <f>VLOOKUP($B881, Paste!$A$3:$H$933, 4, FALSE)</f>
        <v>1.7193539999999996</v>
      </c>
      <c r="K881" s="11">
        <f>VLOOKUP($B881, Paste!$AB$3:$AE$1033, 4, FALSE)</f>
        <v>7</v>
      </c>
      <c r="L881" s="11" t="str">
        <f>IF(ISERROR(VLOOKUP(B881, Paste!$N$3:$N$250, 1, FALSE)), "", VLOOKUP(B881, Paste!$N$3:$O$250, 2, FALSE))</f>
        <v/>
      </c>
      <c r="M881" s="27">
        <f>VLOOKUP($B881, Paste!$W$3:$Z$10064, IF($H$4="Cap Hit",3, IF($H$4="AAV", 4, 2)), FALSE)</f>
        <v>0.9</v>
      </c>
      <c r="N881" s="11" t="str">
        <f>IF(ISERROR(VLOOKUP(B881, Paste!$Q$3:$Q$245, 1, FALSE)), "", VLOOKUP(B881, Paste!$Q$3:$R$245, 2, FALSE))</f>
        <v/>
      </c>
      <c r="O881" s="18" t="str">
        <f>IF(VLOOKUP(B881, 'Points&amp;Potential'!$B$7:$O$1835, 14, FALSE)=0, "", VLOOKUP(B881, 'Points&amp;Potential'!$B$7:$O$1835, 14, FALSE))</f>
        <v/>
      </c>
      <c r="P881" s="7" t="str">
        <f>IF(ISERROR(VLOOKUP(B881, Paste!$T$3:$T$1045, 1, FALSE)), "", VLOOKUP(B881, Paste!$T$3:$U$1045, 2, FALSE))</f>
        <v/>
      </c>
    </row>
    <row r="882" spans="1:16" ht="15" customHeight="1">
      <c r="A882" s="11" t="str">
        <f t="shared" si="26"/>
        <v>WAS</v>
      </c>
      <c r="B882" s="10" t="s">
        <v>887</v>
      </c>
      <c r="C882" s="11" t="str">
        <f>VLOOKUP($B882, Paste!$A$3:$H$933, 6, FALSE)</f>
        <v>RD</v>
      </c>
      <c r="D882" s="11" t="s">
        <v>941</v>
      </c>
      <c r="E882" s="11"/>
      <c r="F882" s="11" t="str">
        <f>VLOOKUP($B882, Paste!$A$3:$H$933, 8, FALSE)</f>
        <v>WAS</v>
      </c>
      <c r="G882" s="71">
        <f>VLOOKUP($B882, Paste!$A$3:$H$933, 2, FALSE)</f>
        <v>13</v>
      </c>
      <c r="H882" s="71">
        <f>VLOOKUP($B882, Paste!$A$3:$H$933, 3, FALSE)</f>
        <v>0.13466230936819173</v>
      </c>
      <c r="I882" s="71">
        <f t="shared" si="27"/>
        <v>1.5004126906318083</v>
      </c>
      <c r="J882" s="71">
        <f>VLOOKUP($B882, Paste!$A$3:$H$933, 4, FALSE)</f>
        <v>1.6350750000000001</v>
      </c>
      <c r="K882" s="11">
        <f>VLOOKUP($B882, Paste!$AB$3:$AE$1033, 4, FALSE)</f>
        <v>7</v>
      </c>
      <c r="L882" s="11" t="str">
        <f>IF(ISERROR(VLOOKUP(B882, Paste!$N$3:$N$250, 1, FALSE)), "", VLOOKUP(B882, Paste!$N$3:$O$250, 2, FALSE))</f>
        <v/>
      </c>
      <c r="M882" s="27">
        <f>VLOOKUP($B882, Paste!$W$3:$Z$10064, IF($H$4="Cap Hit",3, IF($H$4="AAV", 4, 2)), FALSE)</f>
        <v>0.8</v>
      </c>
      <c r="N882" s="11" t="str">
        <f>IF(ISERROR(VLOOKUP(B882, Paste!$Q$3:$Q$245, 1, FALSE)), "", VLOOKUP(B882, Paste!$Q$3:$R$245, 2, FALSE))</f>
        <v/>
      </c>
      <c r="O882" s="18" t="str">
        <f>IF(VLOOKUP(B882, 'Points&amp;Potential'!$B$7:$O$1835, 14, FALSE)=0, "", VLOOKUP(B882, 'Points&amp;Potential'!$B$7:$O$1835, 14, FALSE))</f>
        <v/>
      </c>
      <c r="P882" s="7" t="str">
        <f>IF(ISERROR(VLOOKUP(B882, Paste!$T$3:$T$1045, 1, FALSE)), "", VLOOKUP(B882, Paste!$T$3:$U$1045, 2, FALSE))</f>
        <v/>
      </c>
    </row>
    <row r="883" spans="1:16" ht="15" customHeight="1">
      <c r="A883" s="11" t="str">
        <f t="shared" si="26"/>
        <v>WAS</v>
      </c>
      <c r="B883" s="67" t="s">
        <v>911</v>
      </c>
      <c r="C883" s="11" t="str">
        <f>VLOOKUP($B883, Paste!$A$3:$H$933, 6, FALSE)</f>
        <v>RW</v>
      </c>
      <c r="D883" s="11" t="s">
        <v>941</v>
      </c>
      <c r="E883" s="11"/>
      <c r="F883" s="11" t="str">
        <f>VLOOKUP($B883, Paste!$A$3:$H$933, 8, FALSE)</f>
        <v>WAS</v>
      </c>
      <c r="G883" s="71">
        <f>VLOOKUP($B883, Paste!$A$3:$H$933, 2, FALSE)</f>
        <v>4</v>
      </c>
      <c r="H883" s="71">
        <f>VLOOKUP($B883, Paste!$A$3:$H$933, 3, FALSE)</f>
        <v>9.4577777777777788E-2</v>
      </c>
      <c r="I883" s="71">
        <f t="shared" si="27"/>
        <v>0.97625555555555554</v>
      </c>
      <c r="J883" s="71">
        <f>VLOOKUP($B883, Paste!$A$3:$H$933, 4, FALSE)</f>
        <v>1.0708333333333333</v>
      </c>
      <c r="K883" s="11">
        <f>VLOOKUP($B883, Paste!$AB$3:$AE$1033, 4, FALSE)</f>
        <v>4</v>
      </c>
      <c r="L883" s="11" t="str">
        <f>IF(ISERROR(VLOOKUP(B883, Paste!$N$3:$N$250, 1, FALSE)), "", VLOOKUP(B883, Paste!$N$3:$O$250, 2, FALSE))</f>
        <v/>
      </c>
      <c r="M883" s="27">
        <f>VLOOKUP($B883, Paste!$W$3:$Z$10064, IF($H$4="Cap Hit",3, IF($H$4="AAV", 4, 2)), FALSE)</f>
        <v>0.9</v>
      </c>
      <c r="N883" s="11" t="str">
        <f>IF(ISERROR(VLOOKUP(B883, Paste!$Q$3:$Q$245, 1, FALSE)), "", VLOOKUP(B883, Paste!$Q$3:$R$245, 2, FALSE))</f>
        <v/>
      </c>
      <c r="O883" s="18" t="str">
        <f>IF(VLOOKUP(B883, 'Points&amp;Potential'!$B$7:$O$1835, 14, FALSE)=0, "", VLOOKUP(B883, 'Points&amp;Potential'!$B$7:$O$1835, 14, FALSE))</f>
        <v/>
      </c>
      <c r="P883" s="7" t="str">
        <f>IF(ISERROR(VLOOKUP(B883, Paste!$T$3:$T$1045, 1, FALSE)), "", VLOOKUP(B883, Paste!$T$3:$U$1045, 2, FALSE))</f>
        <v>Y</v>
      </c>
    </row>
    <row r="884" spans="1:16" ht="15" customHeight="1">
      <c r="A884" s="11" t="str">
        <f t="shared" si="26"/>
        <v>WPG</v>
      </c>
      <c r="B884" s="67" t="s">
        <v>42</v>
      </c>
      <c r="C884" s="11" t="str">
        <f>VLOOKUP($B884, Paste!$A$3:$H$933, 6, FALSE)</f>
        <v>LW</v>
      </c>
      <c r="D884" s="11" t="s">
        <v>941</v>
      </c>
      <c r="E884" s="11">
        <v>1</v>
      </c>
      <c r="F884" s="11" t="str">
        <f>VLOOKUP($B884, Paste!$A$3:$H$933, 8, FALSE)</f>
        <v>WPG</v>
      </c>
      <c r="G884" s="71">
        <f>VLOOKUP($B884, Paste!$A$3:$H$933, 2, FALSE)</f>
        <v>84</v>
      </c>
      <c r="H884" s="71">
        <f>VLOOKUP($B884, Paste!$A$3:$H$933, 3, FALSE)</f>
        <v>41.842637005163674</v>
      </c>
      <c r="I884" s="71">
        <f t="shared" si="27"/>
        <v>53.88454524483631</v>
      </c>
      <c r="J884" s="71">
        <f>VLOOKUP($B884, Paste!$A$3:$H$933, 4, FALSE)</f>
        <v>95.727182249999984</v>
      </c>
      <c r="K884" s="11">
        <f>VLOOKUP($B884, Paste!$AB$3:$AE$1033, 4, FALSE)</f>
        <v>277</v>
      </c>
      <c r="L884" s="11" t="str">
        <f>IF(ISERROR(VLOOKUP(B884, Paste!$N$3:$N$250, 1, FALSE)), "", VLOOKUP(B884, Paste!$N$3:$O$250, 2, FALSE))</f>
        <v/>
      </c>
      <c r="M884" s="27">
        <f>VLOOKUP($B884, Paste!$W$3:$Z$10064, IF($H$4="Cap Hit",3, IF($H$4="AAV", 4, 2)), FALSE)</f>
        <v>12</v>
      </c>
      <c r="N884" s="11" t="str">
        <f>IF(ISERROR(VLOOKUP(B884, Paste!$Q$3:$Q$245, 1, FALSE)), "", VLOOKUP(B884, Paste!$Q$3:$R$245, 2, FALSE))</f>
        <v/>
      </c>
      <c r="O884" s="18" t="str">
        <f>IF(VLOOKUP(B884, 'Points&amp;Potential'!$B$7:$O$1835, 14, FALSE)=0, "", VLOOKUP(B884, 'Points&amp;Potential'!$B$7:$O$1835, 14, FALSE))</f>
        <v/>
      </c>
      <c r="P884" s="7" t="str">
        <f>IF(ISERROR(VLOOKUP(B884, Paste!$T$3:$T$1045, 1, FALSE)), "", VLOOKUP(B884, Paste!$T$3:$U$1045, 2, FALSE))</f>
        <v/>
      </c>
    </row>
    <row r="885" spans="1:16" ht="15" customHeight="1">
      <c r="A885" s="11" t="str">
        <f t="shared" si="26"/>
        <v>WPG</v>
      </c>
      <c r="B885" s="67" t="s">
        <v>44</v>
      </c>
      <c r="C885" s="11" t="str">
        <f>VLOOKUP($B885, Paste!$A$3:$H$933, 6, FALSE)</f>
        <v>C</v>
      </c>
      <c r="D885" s="11" t="s">
        <v>941</v>
      </c>
      <c r="E885" s="11">
        <v>1</v>
      </c>
      <c r="F885" s="11" t="str">
        <f>VLOOKUP($B885, Paste!$A$3:$H$933, 8, FALSE)</f>
        <v>WPG</v>
      </c>
      <c r="G885" s="71">
        <f>VLOOKUP($B885, Paste!$A$3:$H$933, 2, FALSE)</f>
        <v>81.333333333333329</v>
      </c>
      <c r="H885" s="71">
        <f>VLOOKUP($B885, Paste!$A$3:$H$933, 3, FALSE)</f>
        <v>34.019118344680408</v>
      </c>
      <c r="I885" s="71">
        <f t="shared" si="27"/>
        <v>58.826406099764057</v>
      </c>
      <c r="J885" s="71">
        <f>VLOOKUP($B885, Paste!$A$3:$H$933, 4, FALSE)</f>
        <v>92.845524444444465</v>
      </c>
      <c r="K885" s="11">
        <f>VLOOKUP($B885, Paste!$AB$3:$AE$1033, 4, FALSE)</f>
        <v>171</v>
      </c>
      <c r="L885" s="11" t="str">
        <f>IF(ISERROR(VLOOKUP(B885, Paste!$N$3:$N$250, 1, FALSE)), "", VLOOKUP(B885, Paste!$N$3:$O$250, 2, FALSE))</f>
        <v/>
      </c>
      <c r="M885" s="27">
        <f>VLOOKUP($B885, Paste!$W$3:$Z$10064, IF($H$4="Cap Hit",3, IF($H$4="AAV", 4, 2)), FALSE)</f>
        <v>8.5</v>
      </c>
      <c r="N885" s="11" t="str">
        <f>IF(ISERROR(VLOOKUP(B885, Paste!$Q$3:$Q$245, 1, FALSE)), "", VLOOKUP(B885, Paste!$Q$3:$R$245, 2, FALSE))</f>
        <v/>
      </c>
      <c r="O885" s="18" t="str">
        <f>IF(VLOOKUP(B885, 'Points&amp;Potential'!$B$7:$O$1835, 14, FALSE)=0, "", VLOOKUP(B885, 'Points&amp;Potential'!$B$7:$O$1835, 14, FALSE))</f>
        <v/>
      </c>
      <c r="P885" s="7" t="str">
        <f>IF(ISERROR(VLOOKUP(B885, Paste!$T$3:$T$1045, 1, FALSE)), "", VLOOKUP(B885, Paste!$T$3:$U$1045, 2, FALSE))</f>
        <v/>
      </c>
    </row>
    <row r="886" spans="1:16" ht="15" customHeight="1">
      <c r="A886" s="11" t="str">
        <f t="shared" si="26"/>
        <v>WPG</v>
      </c>
      <c r="B886" s="67" t="s">
        <v>88</v>
      </c>
      <c r="C886" s="11" t="str">
        <f>VLOOKUP($B886, Paste!$A$3:$H$933, 6, FALSE)</f>
        <v>RW</v>
      </c>
      <c r="D886" s="11" t="s">
        <v>942</v>
      </c>
      <c r="E886" s="11">
        <v>1</v>
      </c>
      <c r="F886" s="11" t="str">
        <f>VLOOKUP($B886, Paste!$A$3:$H$933, 8, FALSE)</f>
        <v>WPG</v>
      </c>
      <c r="G886" s="71">
        <f>VLOOKUP($B886, Paste!$A$3:$H$933, 2, FALSE)</f>
        <v>75</v>
      </c>
      <c r="H886" s="71">
        <f>VLOOKUP($B886, Paste!$A$3:$H$933, 3, FALSE)</f>
        <v>28.89059641232252</v>
      </c>
      <c r="I886" s="71">
        <f t="shared" si="27"/>
        <v>42.74876257205247</v>
      </c>
      <c r="J886" s="71">
        <f>VLOOKUP($B886, Paste!$A$3:$H$933, 4, FALSE)</f>
        <v>71.639358984374994</v>
      </c>
      <c r="K886" s="11">
        <f>VLOOKUP($B886, Paste!$AB$3:$AE$1033, 4, FALSE)</f>
        <v>143</v>
      </c>
      <c r="L886" s="11" t="str">
        <f>IF(ISERROR(VLOOKUP(B886, Paste!$N$3:$N$250, 1, FALSE)), "", VLOOKUP(B886, Paste!$N$3:$O$250, 2, FALSE))</f>
        <v/>
      </c>
      <c r="M886" s="27">
        <f>VLOOKUP($B886, Paste!$W$3:$Z$10064, IF($H$4="Cap Hit",3, IF($H$4="AAV", 4, 2)), FALSE)</f>
        <v>7.5</v>
      </c>
      <c r="N886" s="11" t="str">
        <f>IF(ISERROR(VLOOKUP(B886, Paste!$Q$3:$Q$245, 1, FALSE)), "", VLOOKUP(B886, Paste!$Q$3:$R$245, 2, FALSE))</f>
        <v>Y</v>
      </c>
      <c r="O886" s="18" t="str">
        <f>IF(VLOOKUP(B886, 'Points&amp;Potential'!$B$7:$O$1835, 14, FALSE)=0, "", VLOOKUP(B886, 'Points&amp;Potential'!$B$7:$O$1835, 14, FALSE))</f>
        <v/>
      </c>
      <c r="P886" s="7" t="str">
        <f>IF(ISERROR(VLOOKUP(B886, Paste!$T$3:$T$1045, 1, FALSE)), "", VLOOKUP(B886, Paste!$T$3:$U$1045, 2, FALSE))</f>
        <v/>
      </c>
    </row>
    <row r="887" spans="1:16" ht="15" customHeight="1">
      <c r="A887" s="11" t="str">
        <f t="shared" si="26"/>
        <v>WPG</v>
      </c>
      <c r="B887" s="67" t="s">
        <v>131</v>
      </c>
      <c r="C887" s="11" t="str">
        <f>VLOOKUP($B887, Paste!$A$3:$H$933, 6, FALSE)</f>
        <v>LD</v>
      </c>
      <c r="D887" s="11" t="s">
        <v>943</v>
      </c>
      <c r="E887" s="11">
        <v>1</v>
      </c>
      <c r="F887" s="11" t="str">
        <f>VLOOKUP($B887, Paste!$A$3:$H$933, 8, FALSE)</f>
        <v>WPG</v>
      </c>
      <c r="G887" s="71">
        <f>VLOOKUP($B887, Paste!$A$3:$H$933, 2, FALSE)</f>
        <v>81.333333333333329</v>
      </c>
      <c r="H887" s="71">
        <f>VLOOKUP($B887, Paste!$A$3:$H$933, 3, FALSE)</f>
        <v>12.79914438842019</v>
      </c>
      <c r="I887" s="71">
        <f t="shared" si="27"/>
        <v>47.378720294542767</v>
      </c>
      <c r="J887" s="71">
        <f>VLOOKUP($B887, Paste!$A$3:$H$933, 4, FALSE)</f>
        <v>60.177864682962955</v>
      </c>
      <c r="K887" s="11">
        <f>VLOOKUP($B887, Paste!$AB$3:$AE$1033, 4, FALSE)</f>
        <v>163</v>
      </c>
      <c r="L887" s="11" t="str">
        <f>IF(ISERROR(VLOOKUP(B887, Paste!$N$3:$N$250, 1, FALSE)), "", VLOOKUP(B887, Paste!$N$3:$O$250, 2, FALSE))</f>
        <v/>
      </c>
      <c r="M887" s="27">
        <f>VLOOKUP($B887, Paste!$W$3:$Z$10064, IF($H$4="Cap Hit",3, IF($H$4="AAV", 4, 2)), FALSE)</f>
        <v>6.25</v>
      </c>
      <c r="N887" s="11" t="str">
        <f>IF(ISERROR(VLOOKUP(B887, Paste!$Q$3:$Q$245, 1, FALSE)), "", VLOOKUP(B887, Paste!$Q$3:$R$245, 2, FALSE))</f>
        <v/>
      </c>
      <c r="O887" s="18" t="str">
        <f>IF(VLOOKUP(B887, 'Points&amp;Potential'!$B$7:$O$1835, 14, FALSE)=0, "", VLOOKUP(B887, 'Points&amp;Potential'!$B$7:$O$1835, 14, FALSE))</f>
        <v/>
      </c>
      <c r="P887" s="7" t="str">
        <f>IF(ISERROR(VLOOKUP(B887, Paste!$T$3:$T$1045, 1, FALSE)), "", VLOOKUP(B887, Paste!$T$3:$U$1045, 2, FALSE))</f>
        <v/>
      </c>
    </row>
    <row r="888" spans="1:16" ht="15" customHeight="1">
      <c r="A888" s="11" t="str">
        <f t="shared" si="26"/>
        <v>WPG</v>
      </c>
      <c r="B888" s="67" t="s">
        <v>224</v>
      </c>
      <c r="C888" s="11" t="str">
        <f>VLOOKUP($B888, Paste!$A$3:$H$933, 6, FALSE)</f>
        <v>LW</v>
      </c>
      <c r="D888" s="11" t="s">
        <v>941</v>
      </c>
      <c r="E888" s="11">
        <v>1</v>
      </c>
      <c r="F888" s="11" t="str">
        <f>VLOOKUP($B888, Paste!$A$3:$H$933, 8, FALSE)</f>
        <v>WPG</v>
      </c>
      <c r="G888" s="71">
        <f>VLOOKUP($B888, Paste!$A$3:$H$933, 2, FALSE)</f>
        <v>75.666666666666671</v>
      </c>
      <c r="H888" s="71">
        <f>VLOOKUP($B888, Paste!$A$3:$H$933, 3, FALSE)</f>
        <v>16.823556932219812</v>
      </c>
      <c r="I888" s="71">
        <f t="shared" si="27"/>
        <v>29.03674862333575</v>
      </c>
      <c r="J888" s="71">
        <f>VLOOKUP($B888, Paste!$A$3:$H$933, 4, FALSE)</f>
        <v>45.860305555555563</v>
      </c>
      <c r="K888" s="11">
        <f>VLOOKUP($B888, Paste!$AB$3:$AE$1033, 4, FALSE)</f>
        <v>144</v>
      </c>
      <c r="L888" s="11">
        <f>IF(ISERROR(VLOOKUP(B888, Paste!$N$3:$N$250, 1, FALSE)), "", VLOOKUP(B888, Paste!$N$3:$O$250, 2, FALSE))</f>
        <v>60</v>
      </c>
      <c r="M888" s="27">
        <f>VLOOKUP($B888, Paste!$W$3:$Z$10064, IF($H$4="Cap Hit",3, IF($H$4="AAV", 4, 2)), FALSE)</f>
        <v>6</v>
      </c>
      <c r="N888" s="11" t="str">
        <f>IF(ISERROR(VLOOKUP(B888, Paste!$Q$3:$Q$245, 1, FALSE)), "", VLOOKUP(B888, Paste!$Q$3:$R$245, 2, FALSE))</f>
        <v>Y</v>
      </c>
      <c r="O888" s="18" t="str">
        <f>IF(VLOOKUP(B888, 'Points&amp;Potential'!$B$7:$O$1835, 14, FALSE)=0, "", VLOOKUP(B888, 'Points&amp;Potential'!$B$7:$O$1835, 14, FALSE))</f>
        <v/>
      </c>
      <c r="P888" s="7" t="str">
        <f>IF(ISERROR(VLOOKUP(B888, Paste!$T$3:$T$1045, 1, FALSE)), "", VLOOKUP(B888, Paste!$T$3:$U$1045, 2, FALSE))</f>
        <v/>
      </c>
    </row>
    <row r="889" spans="1:16" ht="15" customHeight="1">
      <c r="A889" s="11" t="str">
        <f t="shared" si="26"/>
        <v>WPG</v>
      </c>
      <c r="B889" s="67" t="s">
        <v>243</v>
      </c>
      <c r="C889" s="11" t="str">
        <f>VLOOKUP($B889, Paste!$A$3:$H$933, 6, FALSE)</f>
        <v>C</v>
      </c>
      <c r="D889" s="11" t="s">
        <v>941</v>
      </c>
      <c r="E889" s="11">
        <v>2</v>
      </c>
      <c r="F889" s="11" t="str">
        <f>VLOOKUP($B889, Paste!$A$3:$H$933, 8, FALSE)</f>
        <v>WPG</v>
      </c>
      <c r="G889" s="71">
        <f>VLOOKUP($B889, Paste!$A$3:$H$933, 2, FALSE)</f>
        <v>72</v>
      </c>
      <c r="H889" s="71">
        <f>VLOOKUP($B889, Paste!$A$3:$H$933, 3, FALSE)</f>
        <v>10.799999999999999</v>
      </c>
      <c r="I889" s="71">
        <f t="shared" si="27"/>
        <v>31.438900000000004</v>
      </c>
      <c r="J889" s="71">
        <f>VLOOKUP($B889, Paste!$A$3:$H$933, 4, FALSE)</f>
        <v>42.238900000000001</v>
      </c>
      <c r="K889" s="11">
        <f>VLOOKUP($B889, Paste!$AB$3:$AE$1033, 4, FALSE)</f>
        <v>144</v>
      </c>
      <c r="L889" s="11">
        <f>IF(ISERROR(VLOOKUP(B889, Paste!$N$3:$N$250, 1, FALSE)), "", VLOOKUP(B889, Paste!$N$3:$O$250, 2, FALSE))</f>
        <v>60</v>
      </c>
      <c r="M889" s="27" t="e">
        <f>VLOOKUP($B889, Paste!$W$3:$Z$10064, IF($H$4="Cap Hit",3, IF($H$4="AAV", 4, 2)), FALSE)</f>
        <v>#N/A</v>
      </c>
      <c r="N889" s="11" t="str">
        <f>IF(ISERROR(VLOOKUP(B889, Paste!$Q$3:$Q$245, 1, FALSE)), "", VLOOKUP(B889, Paste!$Q$3:$R$245, 2, FALSE))</f>
        <v/>
      </c>
      <c r="O889" s="18" t="str">
        <f>IF(VLOOKUP(B889, 'Points&amp;Potential'!$B$7:$O$1835, 14, FALSE)=0, "", VLOOKUP(B889, 'Points&amp;Potential'!$B$7:$O$1835, 14, FALSE))</f>
        <v/>
      </c>
      <c r="P889" s="7" t="str">
        <f>IF(ISERROR(VLOOKUP(B889, Paste!$T$3:$T$1045, 1, FALSE)), "", VLOOKUP(B889, Paste!$T$3:$U$1045, 2, FALSE))</f>
        <v>Y</v>
      </c>
    </row>
    <row r="890" spans="1:16" ht="15" customHeight="1">
      <c r="A890" s="11" t="str">
        <f t="shared" si="26"/>
        <v>WPG</v>
      </c>
      <c r="B890" s="10" t="s">
        <v>378</v>
      </c>
      <c r="C890" s="11" t="str">
        <f>VLOOKUP($B890, Paste!$A$3:$H$933, 6, FALSE)</f>
        <v>LW</v>
      </c>
      <c r="D890" s="11" t="s">
        <v>941</v>
      </c>
      <c r="E890" s="11">
        <v>2</v>
      </c>
      <c r="F890" s="11" t="str">
        <f>VLOOKUP($B890, Paste!$A$3:$H$933, 8, FALSE)</f>
        <v>WPG</v>
      </c>
      <c r="G890" s="71">
        <f>VLOOKUP($B890, Paste!$A$3:$H$933, 2, FALSE)</f>
        <v>75.333333333333329</v>
      </c>
      <c r="H890" s="71">
        <f>VLOOKUP($B890, Paste!$A$3:$H$933, 3, FALSE)</f>
        <v>13.559999999999999</v>
      </c>
      <c r="I890" s="71">
        <f t="shared" si="27"/>
        <v>16.13112666666667</v>
      </c>
      <c r="J890" s="71">
        <f>VLOOKUP($B890, Paste!$A$3:$H$933, 4, FALSE)</f>
        <v>29.691126666666669</v>
      </c>
      <c r="K890" s="11">
        <f>VLOOKUP($B890, Paste!$AB$3:$AE$1033, 4, FALSE)</f>
        <v>105</v>
      </c>
      <c r="L890" s="11" t="str">
        <f>IF(ISERROR(VLOOKUP(B890, Paste!$N$3:$N$250, 1, FALSE)), "", VLOOKUP(B890, Paste!$N$3:$O$250, 2, FALSE))</f>
        <v/>
      </c>
      <c r="M890" s="27">
        <f>VLOOKUP($B890, Paste!$W$3:$Z$10064, IF($H$4="Cap Hit",3, IF($H$4="AAV", 4, 2)), FALSE)</f>
        <v>4</v>
      </c>
      <c r="N890" s="11" t="str">
        <f>IF(ISERROR(VLOOKUP(B890, Paste!$Q$3:$Q$245, 1, FALSE)), "", VLOOKUP(B890, Paste!$Q$3:$R$245, 2, FALSE))</f>
        <v/>
      </c>
      <c r="O890" s="18" t="str">
        <f>IF(VLOOKUP(B890, 'Points&amp;Potential'!$B$7:$O$1835, 14, FALSE)=0, "", VLOOKUP(B890, 'Points&amp;Potential'!$B$7:$O$1835, 14, FALSE))</f>
        <v/>
      </c>
      <c r="P890" s="7" t="str">
        <f>IF(ISERROR(VLOOKUP(B890, Paste!$T$3:$T$1045, 1, FALSE)), "", VLOOKUP(B890, Paste!$T$3:$U$1045, 2, FALSE))</f>
        <v/>
      </c>
    </row>
    <row r="891" spans="1:16" ht="15" customHeight="1">
      <c r="A891" s="11" t="str">
        <f t="shared" si="26"/>
        <v>WPG</v>
      </c>
      <c r="B891" s="67" t="s">
        <v>393</v>
      </c>
      <c r="C891" s="11" t="str">
        <f>VLOOKUP($B891, Paste!$A$3:$H$933, 6, FALSE)</f>
        <v>RW</v>
      </c>
      <c r="D891" s="11" t="s">
        <v>941</v>
      </c>
      <c r="E891" s="11">
        <v>2</v>
      </c>
      <c r="F891" s="11" t="str">
        <f>VLOOKUP($B891, Paste!$A$3:$H$933, 8, FALSE)</f>
        <v>WPG</v>
      </c>
      <c r="G891" s="71">
        <f>VLOOKUP($B891, Paste!$A$3:$H$933, 2, FALSE)</f>
        <v>83</v>
      </c>
      <c r="H891" s="71">
        <f>VLOOKUP($B891, Paste!$A$3:$H$933, 3, FALSE)</f>
        <v>13.378629557302718</v>
      </c>
      <c r="I891" s="71">
        <f t="shared" si="27"/>
        <v>15.301727348947283</v>
      </c>
      <c r="J891" s="71">
        <f>VLOOKUP($B891, Paste!$A$3:$H$933, 4, FALSE)</f>
        <v>28.680356906250001</v>
      </c>
      <c r="K891" s="11">
        <f>VLOOKUP($B891, Paste!$AB$3:$AE$1033, 4, FALSE)</f>
        <v>108</v>
      </c>
      <c r="L891" s="11" t="str">
        <f>IF(ISERROR(VLOOKUP(B891, Paste!$N$3:$N$250, 1, FALSE)), "", VLOOKUP(B891, Paste!$N$3:$O$250, 2, FALSE))</f>
        <v/>
      </c>
      <c r="M891" s="27">
        <f>VLOOKUP($B891, Paste!$W$3:$Z$10064, IF($H$4="Cap Hit",3, IF($H$4="AAV", 4, 2)), FALSE)</f>
        <v>3.6666660000000002</v>
      </c>
      <c r="N891" s="11" t="str">
        <f>IF(ISERROR(VLOOKUP(B891, Paste!$Q$3:$Q$245, 1, FALSE)), "", VLOOKUP(B891, Paste!$Q$3:$R$245, 2, FALSE))</f>
        <v/>
      </c>
      <c r="O891" s="18" t="str">
        <f>IF(VLOOKUP(B891, 'Points&amp;Potential'!$B$7:$O$1835, 14, FALSE)=0, "", VLOOKUP(B891, 'Points&amp;Potential'!$B$7:$O$1835, 14, FALSE))</f>
        <v/>
      </c>
      <c r="P891" s="7" t="str">
        <f>IF(ISERROR(VLOOKUP(B891, Paste!$T$3:$T$1045, 1, FALSE)), "", VLOOKUP(B891, Paste!$T$3:$U$1045, 2, FALSE))</f>
        <v/>
      </c>
    </row>
    <row r="892" spans="1:16" ht="15" customHeight="1">
      <c r="A892" s="11" t="str">
        <f t="shared" si="26"/>
        <v>WPG</v>
      </c>
      <c r="B892" s="67" t="s">
        <v>417</v>
      </c>
      <c r="C892" s="11" t="str">
        <f>VLOOKUP($B892, Paste!$A$3:$H$933, 6, FALSE)</f>
        <v>RD</v>
      </c>
      <c r="D892" s="11" t="s">
        <v>941</v>
      </c>
      <c r="E892" s="11">
        <v>2</v>
      </c>
      <c r="F892" s="11" t="str">
        <f>VLOOKUP($B892, Paste!$A$3:$H$933, 8, FALSE)</f>
        <v>WPG</v>
      </c>
      <c r="G892" s="71">
        <f>VLOOKUP($B892, Paste!$A$3:$H$933, 2, FALSE)</f>
        <v>69.333333333333329</v>
      </c>
      <c r="H892" s="71">
        <f>VLOOKUP($B892, Paste!$A$3:$H$933, 3, FALSE)</f>
        <v>8.3199999999999985</v>
      </c>
      <c r="I892" s="71">
        <f t="shared" si="27"/>
        <v>18.493453333333328</v>
      </c>
      <c r="J892" s="71">
        <f>VLOOKUP($B892, Paste!$A$3:$H$933, 4, FALSE)</f>
        <v>26.813453333333324</v>
      </c>
      <c r="K892" s="11">
        <f>VLOOKUP($B892, Paste!$AB$3:$AE$1033, 4, FALSE)</f>
        <v>125</v>
      </c>
      <c r="L892" s="11" t="str">
        <f>IF(ISERROR(VLOOKUP(B892, Paste!$N$3:$N$250, 1, FALSE)), "", VLOOKUP(B892, Paste!$N$3:$O$250, 2, FALSE))</f>
        <v/>
      </c>
      <c r="M892" s="27">
        <f>VLOOKUP($B892, Paste!$W$3:$Z$10064, IF($H$4="Cap Hit",3, IF($H$4="AAV", 4, 2)), FALSE)</f>
        <v>7</v>
      </c>
      <c r="N892" s="11" t="str">
        <f>IF(ISERROR(VLOOKUP(B892, Paste!$Q$3:$Q$245, 1, FALSE)), "", VLOOKUP(B892, Paste!$Q$3:$R$245, 2, FALSE))</f>
        <v>Y</v>
      </c>
      <c r="O892" s="18" t="str">
        <f>IF(VLOOKUP(B892, 'Points&amp;Potential'!$B$7:$O$1835, 14, FALSE)=0, "", VLOOKUP(B892, 'Points&amp;Potential'!$B$7:$O$1835, 14, FALSE))</f>
        <v/>
      </c>
      <c r="P892" s="7" t="str">
        <f>IF(ISERROR(VLOOKUP(B892, Paste!$T$3:$T$1045, 1, FALSE)), "", VLOOKUP(B892, Paste!$T$3:$U$1045, 2, FALSE))</f>
        <v/>
      </c>
    </row>
    <row r="893" spans="1:16" ht="15" customHeight="1">
      <c r="A893" s="11" t="str">
        <f t="shared" si="26"/>
        <v>WPG</v>
      </c>
      <c r="B893" s="67" t="s">
        <v>431</v>
      </c>
      <c r="C893" s="11" t="str">
        <f>VLOOKUP($B893, Paste!$A$3:$H$933, 6, FALSE)</f>
        <v>RW</v>
      </c>
      <c r="D893" s="11" t="s">
        <v>941</v>
      </c>
      <c r="E893" s="11">
        <v>2</v>
      </c>
      <c r="F893" s="11" t="str">
        <f>VLOOKUP($B893, Paste!$A$3:$H$933, 8, FALSE)</f>
        <v>WPG</v>
      </c>
      <c r="G893" s="71">
        <f>VLOOKUP($B893, Paste!$A$3:$H$933, 2, FALSE)</f>
        <v>72</v>
      </c>
      <c r="H893" s="71">
        <f>VLOOKUP($B893, Paste!$A$3:$H$933, 3, FALSE)</f>
        <v>11.52</v>
      </c>
      <c r="I893" s="71">
        <f t="shared" si="27"/>
        <v>13.79685951219512</v>
      </c>
      <c r="J893" s="71">
        <f>VLOOKUP($B893, Paste!$A$3:$H$933, 4, FALSE)</f>
        <v>25.316859512195119</v>
      </c>
      <c r="K893" s="11">
        <f>VLOOKUP($B893, Paste!$AB$3:$AE$1033, 4, FALSE)</f>
        <v>79</v>
      </c>
      <c r="L893" s="11" t="str">
        <f>IF(ISERROR(VLOOKUP(B893, Paste!$N$3:$N$250, 1, FALSE)), "", VLOOKUP(B893, Paste!$N$3:$O$250, 2, FALSE))</f>
        <v/>
      </c>
      <c r="M893" s="27">
        <f>VLOOKUP($B893, Paste!$W$3:$Z$10064, IF($H$4="Cap Hit",3, IF($H$4="AAV", 4, 2)), FALSE)</f>
        <v>0.92500000000000004</v>
      </c>
      <c r="N893" s="11" t="str">
        <f>IF(ISERROR(VLOOKUP(B893, Paste!$Q$3:$Q$245, 1, FALSE)), "", VLOOKUP(B893, Paste!$Q$3:$R$245, 2, FALSE))</f>
        <v/>
      </c>
      <c r="O893" s="18" t="str">
        <f>IF(VLOOKUP(B893, 'Points&amp;Potential'!$B$7:$O$1835, 14, FALSE)=0, "", VLOOKUP(B893, 'Points&amp;Potential'!$B$7:$O$1835, 14, FALSE))</f>
        <v/>
      </c>
      <c r="P893" s="7" t="str">
        <f>IF(ISERROR(VLOOKUP(B893, Paste!$T$3:$T$1045, 1, FALSE)), "", VLOOKUP(B893, Paste!$T$3:$U$1045, 2, FALSE))</f>
        <v/>
      </c>
    </row>
    <row r="894" spans="1:16" ht="15" customHeight="1">
      <c r="A894" s="11" t="str">
        <f t="shared" si="26"/>
        <v>WPG</v>
      </c>
      <c r="B894" s="10" t="s">
        <v>437</v>
      </c>
      <c r="C894" s="11" t="str">
        <f>VLOOKUP($B894, Paste!$A$3:$H$933, 6, FALSE)</f>
        <v>C</v>
      </c>
      <c r="D894" s="11" t="s">
        <v>941</v>
      </c>
      <c r="E894" s="11"/>
      <c r="F894" s="11" t="str">
        <f>VLOOKUP($B894, Paste!$A$3:$H$933, 8, FALSE)</f>
        <v>WPG</v>
      </c>
      <c r="G894" s="71">
        <f>VLOOKUP($B894, Paste!$A$3:$H$933, 2, FALSE)</f>
        <v>75</v>
      </c>
      <c r="H894" s="71">
        <f>VLOOKUP($B894, Paste!$A$3:$H$933, 3, FALSE)</f>
        <v>10.679869914500895</v>
      </c>
      <c r="I894" s="71">
        <f t="shared" si="27"/>
        <v>14.266358210499106</v>
      </c>
      <c r="J894" s="71">
        <f>VLOOKUP($B894, Paste!$A$3:$H$933, 4, FALSE)</f>
        <v>24.946228125000001</v>
      </c>
      <c r="K894" s="11">
        <f>VLOOKUP($B894, Paste!$AB$3:$AE$1033, 4, FALSE)</f>
        <v>98</v>
      </c>
      <c r="L894" s="11" t="str">
        <f>IF(ISERROR(VLOOKUP(B894, Paste!$N$3:$N$250, 1, FALSE)), "", VLOOKUP(B894, Paste!$N$3:$O$250, 2, FALSE))</f>
        <v/>
      </c>
      <c r="M894" s="27">
        <f>VLOOKUP($B894, Paste!$W$3:$Z$10064, IF($H$4="Cap Hit",3, IF($H$4="AAV", 4, 2)), FALSE)</f>
        <v>1.85</v>
      </c>
      <c r="N894" s="11" t="str">
        <f>IF(ISERROR(VLOOKUP(B894, Paste!$Q$3:$Q$245, 1, FALSE)), "", VLOOKUP(B894, Paste!$Q$3:$R$245, 2, FALSE))</f>
        <v/>
      </c>
      <c r="O894" s="18" t="str">
        <f>IF(VLOOKUP(B894, 'Points&amp;Potential'!$B$7:$O$1835, 14, FALSE)=0, "", VLOOKUP(B894, 'Points&amp;Potential'!$B$7:$O$1835, 14, FALSE))</f>
        <v/>
      </c>
      <c r="P894" s="7" t="str">
        <f>IF(ISERROR(VLOOKUP(B894, Paste!$T$3:$T$1045, 1, FALSE)), "", VLOOKUP(B894, Paste!$T$3:$U$1045, 2, FALSE))</f>
        <v/>
      </c>
    </row>
    <row r="895" spans="1:16" ht="15" customHeight="1">
      <c r="A895" s="11" t="str">
        <f t="shared" si="26"/>
        <v>WPG</v>
      </c>
      <c r="B895" s="67" t="s">
        <v>456</v>
      </c>
      <c r="C895" s="11" t="str">
        <f>VLOOKUP($B895, Paste!$A$3:$H$933, 6, FALSE)</f>
        <v>LW</v>
      </c>
      <c r="D895" s="11" t="s">
        <v>941</v>
      </c>
      <c r="E895" s="11"/>
      <c r="F895" s="11" t="str">
        <f>VLOOKUP($B895, Paste!$A$3:$H$933, 8, FALSE)</f>
        <v>WPG</v>
      </c>
      <c r="G895" s="71">
        <f>VLOOKUP($B895, Paste!$A$3:$H$933, 2, FALSE)</f>
        <v>62</v>
      </c>
      <c r="H895" s="71">
        <f>VLOOKUP($B895, Paste!$A$3:$H$933, 3, FALSE)</f>
        <v>7.4399999999999995</v>
      </c>
      <c r="I895" s="71">
        <f t="shared" si="27"/>
        <v>16.026196646341461</v>
      </c>
      <c r="J895" s="71">
        <f>VLOOKUP($B895, Paste!$A$3:$H$933, 4, FALSE)</f>
        <v>23.466196646341462</v>
      </c>
      <c r="K895" s="11">
        <f>VLOOKUP($B895, Paste!$AB$3:$AE$1033, 4, FALSE)</f>
        <v>68</v>
      </c>
      <c r="L895" s="11" t="str">
        <f>IF(ISERROR(VLOOKUP(B895, Paste!$N$3:$N$250, 1, FALSE)), "", VLOOKUP(B895, Paste!$N$3:$O$250, 2, FALSE))</f>
        <v/>
      </c>
      <c r="M895" s="27">
        <f>VLOOKUP($B895, Paste!$W$3:$Z$10064, IF($H$4="Cap Hit",3, IF($H$4="AAV", 4, 2)), FALSE)</f>
        <v>0.875</v>
      </c>
      <c r="N895" s="11" t="str">
        <f>IF(ISERROR(VLOOKUP(B895, Paste!$Q$3:$Q$245, 1, FALSE)), "", VLOOKUP(B895, Paste!$Q$3:$R$245, 2, FALSE))</f>
        <v/>
      </c>
      <c r="O895" s="18" t="str">
        <f>IF(VLOOKUP(B895, 'Points&amp;Potential'!$B$7:$O$1835, 14, FALSE)=0, "", VLOOKUP(B895, 'Points&amp;Potential'!$B$7:$O$1835, 14, FALSE))</f>
        <v/>
      </c>
      <c r="P895" s="7" t="str">
        <f>IF(ISERROR(VLOOKUP(B895, Paste!$T$3:$T$1045, 1, FALSE)), "", VLOOKUP(B895, Paste!$T$3:$U$1045, 2, FALSE))</f>
        <v>Y</v>
      </c>
    </row>
    <row r="896" spans="1:16" ht="15" customHeight="1">
      <c r="A896" s="11" t="str">
        <f t="shared" si="26"/>
        <v>WPG</v>
      </c>
      <c r="B896" s="67" t="s">
        <v>460</v>
      </c>
      <c r="C896" s="11" t="str">
        <f>VLOOKUP($B896, Paste!$A$3:$H$933, 6, FALSE)</f>
        <v>C</v>
      </c>
      <c r="D896" s="11" t="s">
        <v>942</v>
      </c>
      <c r="E896" s="11">
        <v>2</v>
      </c>
      <c r="F896" s="11" t="str">
        <f>VLOOKUP($B896, Paste!$A$3:$H$933, 8, FALSE)</f>
        <v>WPG</v>
      </c>
      <c r="G896" s="71">
        <f>VLOOKUP($B896, Paste!$A$3:$H$933, 2, FALSE)</f>
        <v>74</v>
      </c>
      <c r="H896" s="71">
        <f>VLOOKUP($B896, Paste!$A$3:$H$933, 3, FALSE)</f>
        <v>10.324160724597453</v>
      </c>
      <c r="I896" s="71">
        <f t="shared" si="27"/>
        <v>12.746717525402543</v>
      </c>
      <c r="J896" s="71">
        <f>VLOOKUP($B896, Paste!$A$3:$H$933, 4, FALSE)</f>
        <v>23.070878249999996</v>
      </c>
      <c r="K896" s="11">
        <f>VLOOKUP($B896, Paste!$AB$3:$AE$1033, 4, FALSE)</f>
        <v>89</v>
      </c>
      <c r="L896" s="11" t="str">
        <f>IF(ISERROR(VLOOKUP(B896, Paste!$N$3:$N$250, 1, FALSE)), "", VLOOKUP(B896, Paste!$N$3:$O$250, 2, FALSE))</f>
        <v/>
      </c>
      <c r="M896" s="27">
        <f>VLOOKUP($B896, Paste!$W$3:$Z$10064, IF($H$4="Cap Hit",3, IF($H$4="AAV", 4, 2)), FALSE)</f>
        <v>3</v>
      </c>
      <c r="N896" s="11" t="str">
        <f>IF(ISERROR(VLOOKUP(B896, Paste!$Q$3:$Q$245, 1, FALSE)), "", VLOOKUP(B896, Paste!$Q$3:$R$245, 2, FALSE))</f>
        <v/>
      </c>
      <c r="O896" s="18" t="str">
        <f>IF(VLOOKUP(B896, 'Points&amp;Potential'!$B$7:$O$1835, 14, FALSE)=0, "", VLOOKUP(B896, 'Points&amp;Potential'!$B$7:$O$1835, 14, FALSE))</f>
        <v/>
      </c>
      <c r="P896" s="7" t="str">
        <f>IF(ISERROR(VLOOKUP(B896, Paste!$T$3:$T$1045, 1, FALSE)), "", VLOOKUP(B896, Paste!$T$3:$U$1045, 2, FALSE))</f>
        <v/>
      </c>
    </row>
    <row r="897" spans="1:16" ht="15" customHeight="1">
      <c r="A897" s="11" t="str">
        <f t="shared" si="26"/>
        <v>WPG</v>
      </c>
      <c r="B897" s="67" t="s">
        <v>468</v>
      </c>
      <c r="C897" s="11" t="str">
        <f>VLOOKUP($B897, Paste!$A$3:$H$933, 6, FALSE)</f>
        <v>C</v>
      </c>
      <c r="D897" s="11" t="s">
        <v>941</v>
      </c>
      <c r="E897" s="11"/>
      <c r="F897" s="11" t="str">
        <f>VLOOKUP($B897, Paste!$A$3:$H$933, 8, FALSE)</f>
        <v>WPG</v>
      </c>
      <c r="G897" s="71">
        <f>VLOOKUP($B897, Paste!$A$3:$H$933, 2, FALSE)</f>
        <v>76.666666666666671</v>
      </c>
      <c r="H897" s="71">
        <f>VLOOKUP($B897, Paste!$A$3:$H$933, 3, FALSE)</f>
        <v>10.242774108380033</v>
      </c>
      <c r="I897" s="71">
        <f t="shared" si="27"/>
        <v>12.187422187916269</v>
      </c>
      <c r="J897" s="71">
        <f>VLOOKUP($B897, Paste!$A$3:$H$933, 4, FALSE)</f>
        <v>22.430196296296302</v>
      </c>
      <c r="K897" s="11">
        <f>VLOOKUP($B897, Paste!$AB$3:$AE$1033, 4, FALSE)</f>
        <v>84</v>
      </c>
      <c r="L897" s="11" t="str">
        <f>IF(ISERROR(VLOOKUP(B897, Paste!$N$3:$N$250, 1, FALSE)), "", VLOOKUP(B897, Paste!$N$3:$O$250, 2, FALSE))</f>
        <v/>
      </c>
      <c r="M897" s="27">
        <f>VLOOKUP($B897, Paste!$W$3:$Z$10064, IF($H$4="Cap Hit",3, IF($H$4="AAV", 4, 2)), FALSE)</f>
        <v>5</v>
      </c>
      <c r="N897" s="11" t="str">
        <f>IF(ISERROR(VLOOKUP(B897, Paste!$Q$3:$Q$245, 1, FALSE)), "", VLOOKUP(B897, Paste!$Q$3:$R$245, 2, FALSE))</f>
        <v/>
      </c>
      <c r="O897" s="18" t="str">
        <f>IF(VLOOKUP(B897, 'Points&amp;Potential'!$B$7:$O$1835, 14, FALSE)=0, "", VLOOKUP(B897, 'Points&amp;Potential'!$B$7:$O$1835, 14, FALSE))</f>
        <v/>
      </c>
      <c r="P897" s="7" t="str">
        <f>IF(ISERROR(VLOOKUP(B897, Paste!$T$3:$T$1045, 1, FALSE)), "", VLOOKUP(B897, Paste!$T$3:$U$1045, 2, FALSE))</f>
        <v/>
      </c>
    </row>
    <row r="898" spans="1:16" ht="15" customHeight="1">
      <c r="A898" s="11" t="str">
        <f t="shared" si="26"/>
        <v>WPG</v>
      </c>
      <c r="B898" s="10" t="s">
        <v>494</v>
      </c>
      <c r="C898" s="11" t="str">
        <f>VLOOKUP($B898, Paste!$A$3:$H$933, 6, FALSE)</f>
        <v>RW</v>
      </c>
      <c r="D898" s="11" t="s">
        <v>941</v>
      </c>
      <c r="E898" s="11"/>
      <c r="F898" s="11" t="str">
        <f>VLOOKUP($B898, Paste!$A$3:$H$933, 8, FALSE)</f>
        <v>WPG</v>
      </c>
      <c r="G898" s="71">
        <f>VLOOKUP($B898, Paste!$A$3:$H$933, 2, FALSE)</f>
        <v>70</v>
      </c>
      <c r="H898" s="71">
        <f>VLOOKUP($B898, Paste!$A$3:$H$933, 3, FALSE)</f>
        <v>9.1</v>
      </c>
      <c r="I898" s="71">
        <f t="shared" si="27"/>
        <v>11.17337010416666</v>
      </c>
      <c r="J898" s="71">
        <f>VLOOKUP($B898, Paste!$A$3:$H$933, 4, FALSE)</f>
        <v>20.273370104166659</v>
      </c>
      <c r="K898" s="11">
        <f>VLOOKUP($B898, Paste!$AB$3:$AE$1033, 4, FALSE)</f>
        <v>84</v>
      </c>
      <c r="L898" s="11" t="str">
        <f>IF(ISERROR(VLOOKUP(B898, Paste!$N$3:$N$250, 1, FALSE)), "", VLOOKUP(B898, Paste!$N$3:$O$250, 2, FALSE))</f>
        <v/>
      </c>
      <c r="M898" s="27">
        <f>VLOOKUP($B898, Paste!$W$3:$Z$10064, IF($H$4="Cap Hit",3, IF($H$4="AAV", 4, 2)), FALSE)</f>
        <v>1.45</v>
      </c>
      <c r="N898" s="11" t="str">
        <f>IF(ISERROR(VLOOKUP(B898, Paste!$Q$3:$Q$245, 1, FALSE)), "", VLOOKUP(B898, Paste!$Q$3:$R$245, 2, FALSE))</f>
        <v/>
      </c>
      <c r="O898" s="18" t="str">
        <f>IF(VLOOKUP(B898, 'Points&amp;Potential'!$B$7:$O$1835, 14, FALSE)=0, "", VLOOKUP(B898, 'Points&amp;Potential'!$B$7:$O$1835, 14, FALSE))</f>
        <v/>
      </c>
      <c r="P898" s="7" t="str">
        <f>IF(ISERROR(VLOOKUP(B898, Paste!$T$3:$T$1045, 1, FALSE)), "", VLOOKUP(B898, Paste!$T$3:$U$1045, 2, FALSE))</f>
        <v/>
      </c>
    </row>
    <row r="899" spans="1:16" ht="15" customHeight="1">
      <c r="A899" s="11" t="str">
        <f t="shared" si="26"/>
        <v>WPG</v>
      </c>
      <c r="B899" s="67" t="s">
        <v>496</v>
      </c>
      <c r="C899" s="11" t="str">
        <f>VLOOKUP($B899, Paste!$A$3:$H$933, 6, FALSE)</f>
        <v>LD</v>
      </c>
      <c r="D899" s="11" t="s">
        <v>941</v>
      </c>
      <c r="E899" s="11"/>
      <c r="F899" s="11" t="str">
        <f>VLOOKUP($B899, Paste!$A$3:$H$933, 8, FALSE)</f>
        <v>WPG</v>
      </c>
      <c r="G899" s="71">
        <f>VLOOKUP($B899, Paste!$A$3:$H$933, 2, FALSE)</f>
        <v>81.333333333333329</v>
      </c>
      <c r="H899" s="71">
        <f>VLOOKUP($B899, Paste!$A$3:$H$933, 3, FALSE)</f>
        <v>5.1623220004540391</v>
      </c>
      <c r="I899" s="71">
        <f t="shared" si="27"/>
        <v>14.991508666212628</v>
      </c>
      <c r="J899" s="71">
        <f>VLOOKUP($B899, Paste!$A$3:$H$933, 4, FALSE)</f>
        <v>20.153830666666668</v>
      </c>
      <c r="K899" s="11">
        <f>VLOOKUP($B899, Paste!$AB$3:$AE$1033, 4, FALSE)</f>
        <v>98</v>
      </c>
      <c r="L899" s="11" t="str">
        <f>IF(ISERROR(VLOOKUP(B899, Paste!$N$3:$N$250, 1, FALSE)), "", VLOOKUP(B899, Paste!$N$3:$O$250, 2, FALSE))</f>
        <v/>
      </c>
      <c r="M899" s="27">
        <f>VLOOKUP($B899, Paste!$W$3:$Z$10064, IF($H$4="Cap Hit",3, IF($H$4="AAV", 4, 2)), FALSE)</f>
        <v>4</v>
      </c>
      <c r="N899" s="11" t="str">
        <f>IF(ISERROR(VLOOKUP(B899, Paste!$Q$3:$Q$245, 1, FALSE)), "", VLOOKUP(B899, Paste!$Q$3:$R$245, 2, FALSE))</f>
        <v/>
      </c>
      <c r="O899" s="18" t="str">
        <f>IF(VLOOKUP(B899, 'Points&amp;Potential'!$B$7:$O$1835, 14, FALSE)=0, "", VLOOKUP(B899, 'Points&amp;Potential'!$B$7:$O$1835, 14, FALSE))</f>
        <v/>
      </c>
      <c r="P899" s="7" t="str">
        <f>IF(ISERROR(VLOOKUP(B899, Paste!$T$3:$T$1045, 1, FALSE)), "", VLOOKUP(B899, Paste!$T$3:$U$1045, 2, FALSE))</f>
        <v/>
      </c>
    </row>
    <row r="900" spans="1:16" ht="15" customHeight="1">
      <c r="A900" s="11" t="str">
        <f t="shared" si="26"/>
        <v>WPG</v>
      </c>
      <c r="B900" s="67" t="s">
        <v>508</v>
      </c>
      <c r="C900" s="11" t="str">
        <f>VLOOKUP($B900, Paste!$A$3:$H$933, 6, FALSE)</f>
        <v>RD</v>
      </c>
      <c r="D900" s="11" t="s">
        <v>941</v>
      </c>
      <c r="E900" s="11"/>
      <c r="F900" s="11" t="str">
        <f>VLOOKUP($B900, Paste!$A$3:$H$933, 8, FALSE)</f>
        <v>WPG</v>
      </c>
      <c r="G900" s="71">
        <f>VLOOKUP($B900, Paste!$A$3:$H$933, 2, FALSE)</f>
        <v>84</v>
      </c>
      <c r="H900" s="71">
        <f>VLOOKUP($B900, Paste!$A$3:$H$933, 3, FALSE)</f>
        <v>3.0273131550592618</v>
      </c>
      <c r="I900" s="71">
        <f t="shared" si="27"/>
        <v>16.348683344940738</v>
      </c>
      <c r="J900" s="71">
        <f>VLOOKUP($B900, Paste!$A$3:$H$933, 4, FALSE)</f>
        <v>19.375996499999999</v>
      </c>
      <c r="K900" s="11">
        <f>VLOOKUP($B900, Paste!$AB$3:$AE$1033, 4, FALSE)</f>
        <v>76</v>
      </c>
      <c r="L900" s="11" t="str">
        <f>IF(ISERROR(VLOOKUP(B900, Paste!$N$3:$N$250, 1, FALSE)), "", VLOOKUP(B900, Paste!$N$3:$O$250, 2, FALSE))</f>
        <v/>
      </c>
      <c r="M900" s="27">
        <f>VLOOKUP($B900, Paste!$W$3:$Z$10064, IF($H$4="Cap Hit",3, IF($H$4="AAV", 4, 2)), FALSE)</f>
        <v>4.9000000000000004</v>
      </c>
      <c r="N900" s="11" t="str">
        <f>IF(ISERROR(VLOOKUP(B900, Paste!$Q$3:$Q$245, 1, FALSE)), "", VLOOKUP(B900, Paste!$Q$3:$R$245, 2, FALSE))</f>
        <v/>
      </c>
      <c r="O900" s="18" t="str">
        <f>IF(VLOOKUP(B900, 'Points&amp;Potential'!$B$7:$O$1835, 14, FALSE)=0, "", VLOOKUP(B900, 'Points&amp;Potential'!$B$7:$O$1835, 14, FALSE))</f>
        <v/>
      </c>
      <c r="P900" s="7" t="str">
        <f>IF(ISERROR(VLOOKUP(B900, Paste!$T$3:$T$1045, 1, FALSE)), "", VLOOKUP(B900, Paste!$T$3:$U$1045, 2, FALSE))</f>
        <v/>
      </c>
    </row>
    <row r="901" spans="1:16" ht="15" customHeight="1">
      <c r="A901" s="11" t="str">
        <f t="shared" si="26"/>
        <v>WPG</v>
      </c>
      <c r="B901" s="67" t="s">
        <v>551</v>
      </c>
      <c r="C901" s="11" t="str">
        <f>VLOOKUP($B901, Paste!$A$3:$H$933, 6, FALSE)</f>
        <v>LD</v>
      </c>
      <c r="D901" s="11" t="s">
        <v>941</v>
      </c>
      <c r="E901" s="11"/>
      <c r="F901" s="11" t="str">
        <f>VLOOKUP($B901, Paste!$A$3:$H$933, 8, FALSE)</f>
        <v>WPG</v>
      </c>
      <c r="G901" s="71">
        <f>VLOOKUP($B901, Paste!$A$3:$H$933, 2, FALSE)</f>
        <v>70</v>
      </c>
      <c r="H901" s="71">
        <f>VLOOKUP($B901, Paste!$A$3:$H$933, 3, FALSE)</f>
        <v>2.754023773355017</v>
      </c>
      <c r="I901" s="71">
        <f t="shared" si="27"/>
        <v>14.338345080811655</v>
      </c>
      <c r="J901" s="71">
        <f>VLOOKUP($B901, Paste!$A$3:$H$933, 4, FALSE)</f>
        <v>17.092368854166672</v>
      </c>
      <c r="K901" s="11">
        <f>VLOOKUP($B901, Paste!$AB$3:$AE$1033, 4, FALSE)</f>
        <v>105</v>
      </c>
      <c r="L901" s="11" t="str">
        <f>IF(ISERROR(VLOOKUP(B901, Paste!$N$3:$N$250, 1, FALSE)), "", VLOOKUP(B901, Paste!$N$3:$O$250, 2, FALSE))</f>
        <v/>
      </c>
      <c r="M901" s="27">
        <f>VLOOKUP($B901, Paste!$W$3:$Z$10064, IF($H$4="Cap Hit",3, IF($H$4="AAV", 4, 2)), FALSE)</f>
        <v>5.75</v>
      </c>
      <c r="N901" s="11" t="str">
        <f>IF(ISERROR(VLOOKUP(B901, Paste!$Q$3:$Q$245, 1, FALSE)), "", VLOOKUP(B901, Paste!$Q$3:$R$245, 2, FALSE))</f>
        <v>Y</v>
      </c>
      <c r="O901" s="18" t="str">
        <f>IF(VLOOKUP(B901, 'Points&amp;Potential'!$B$7:$O$1835, 14, FALSE)=0, "", VLOOKUP(B901, 'Points&amp;Potential'!$B$7:$O$1835, 14, FALSE))</f>
        <v/>
      </c>
      <c r="P901" s="7" t="str">
        <f>IF(ISERROR(VLOOKUP(B901, Paste!$T$3:$T$1045, 1, FALSE)), "", VLOOKUP(B901, Paste!$T$3:$U$1045, 2, FALSE))</f>
        <v/>
      </c>
    </row>
    <row r="902" spans="1:16" ht="15" customHeight="1">
      <c r="A902" s="11" t="str">
        <f t="shared" si="26"/>
        <v>WPG</v>
      </c>
      <c r="B902" s="67" t="s">
        <v>593</v>
      </c>
      <c r="C902" s="11" t="str">
        <f>VLOOKUP($B902, Paste!$A$3:$H$933, 6, FALSE)</f>
        <v>RD</v>
      </c>
      <c r="D902" s="11" t="s">
        <v>941</v>
      </c>
      <c r="E902" s="11"/>
      <c r="F902" s="11" t="str">
        <f>VLOOKUP($B902, Paste!$A$3:$H$933, 8, FALSE)</f>
        <v>WPG</v>
      </c>
      <c r="G902" s="71">
        <f>VLOOKUP($B902, Paste!$A$3:$H$933, 2, FALSE)</f>
        <v>65</v>
      </c>
      <c r="H902" s="71">
        <f>VLOOKUP($B902, Paste!$A$3:$H$933, 3, FALSE)</f>
        <v>4.2085011261261265</v>
      </c>
      <c r="I902" s="71">
        <f t="shared" si="27"/>
        <v>10.898778561373877</v>
      </c>
      <c r="J902" s="71">
        <f>VLOOKUP($B902, Paste!$A$3:$H$933, 4, FALSE)</f>
        <v>15.107279687500004</v>
      </c>
      <c r="K902" s="11">
        <f>VLOOKUP($B902, Paste!$AB$3:$AE$1033, 4, FALSE)</f>
        <v>78</v>
      </c>
      <c r="L902" s="11" t="str">
        <f>IF(ISERROR(VLOOKUP(B902, Paste!$N$3:$N$250, 1, FALSE)), "", VLOOKUP(B902, Paste!$N$3:$O$250, 2, FALSE))</f>
        <v/>
      </c>
      <c r="M902" s="27">
        <f>VLOOKUP($B902, Paste!$W$3:$Z$10064, IF($H$4="Cap Hit",3, IF($H$4="AAV", 4, 2)), FALSE)</f>
        <v>0.81499999999999995</v>
      </c>
      <c r="N902" s="11" t="str">
        <f>IF(ISERROR(VLOOKUP(B902, Paste!$Q$3:$Q$245, 1, FALSE)), "", VLOOKUP(B902, Paste!$Q$3:$R$245, 2, FALSE))</f>
        <v/>
      </c>
      <c r="O902" s="18" t="str">
        <f>IF(VLOOKUP(B902, 'Points&amp;Potential'!$B$7:$O$1835, 14, FALSE)=0, "", VLOOKUP(B902, 'Points&amp;Potential'!$B$7:$O$1835, 14, FALSE))</f>
        <v/>
      </c>
      <c r="P902" s="7" t="str">
        <f>IF(ISERROR(VLOOKUP(B902, Paste!$T$3:$T$1045, 1, FALSE)), "", VLOOKUP(B902, Paste!$T$3:$U$1045, 2, FALSE))</f>
        <v/>
      </c>
    </row>
    <row r="903" spans="1:16" ht="15" customHeight="1">
      <c r="A903" s="11" t="str">
        <f t="shared" ref="A903:A912" si="28">F903</f>
        <v>WPG</v>
      </c>
      <c r="B903" s="67" t="s">
        <v>618</v>
      </c>
      <c r="C903" s="11" t="str">
        <f>VLOOKUP($B903, Paste!$A$3:$H$933, 6, FALSE)</f>
        <v>RW</v>
      </c>
      <c r="D903" s="11" t="s">
        <v>941</v>
      </c>
      <c r="E903" s="11"/>
      <c r="F903" s="11" t="str">
        <f>VLOOKUP($B903, Paste!$A$3:$H$933, 8, FALSE)</f>
        <v>WPG</v>
      </c>
      <c r="G903" s="71">
        <f>VLOOKUP($B903, Paste!$A$3:$H$933, 2, FALSE)</f>
        <v>40</v>
      </c>
      <c r="H903" s="71">
        <f>VLOOKUP($B903, Paste!$A$3:$H$933, 3, FALSE)</f>
        <v>3.1472592592592594</v>
      </c>
      <c r="I903" s="71">
        <f t="shared" ref="I903:I912" si="29">J903-H903</f>
        <v>10.422461574074076</v>
      </c>
      <c r="J903" s="71">
        <f>VLOOKUP($B903, Paste!$A$3:$H$933, 4, FALSE)</f>
        <v>13.569720833333335</v>
      </c>
      <c r="K903" s="11">
        <f>VLOOKUP($B903, Paste!$AB$3:$AE$1033, 4, FALSE)</f>
        <v>52</v>
      </c>
      <c r="L903" s="11" t="str">
        <f>IF(ISERROR(VLOOKUP(B903, Paste!$N$3:$N$250, 1, FALSE)), "", VLOOKUP(B903, Paste!$N$3:$O$250, 2, FALSE))</f>
        <v/>
      </c>
      <c r="M903" s="27">
        <f>VLOOKUP($B903, Paste!$W$3:$Z$10064, IF($H$4="Cap Hit",3, IF($H$4="AAV", 4, 2)), FALSE)</f>
        <v>0.88666599999999995</v>
      </c>
      <c r="N903" s="11" t="str">
        <f>IF(ISERROR(VLOOKUP(B903, Paste!$Q$3:$Q$245, 1, FALSE)), "", VLOOKUP(B903, Paste!$Q$3:$R$245, 2, FALSE))</f>
        <v/>
      </c>
      <c r="O903" s="18" t="str">
        <f>IF(VLOOKUP(B903, 'Points&amp;Potential'!$B$7:$O$1835, 14, FALSE)=0, "", VLOOKUP(B903, 'Points&amp;Potential'!$B$7:$O$1835, 14, FALSE))</f>
        <v/>
      </c>
      <c r="P903" s="7" t="str">
        <f>IF(ISERROR(VLOOKUP(B903, Paste!$T$3:$T$1045, 1, FALSE)), "", VLOOKUP(B903, Paste!$T$3:$U$1045, 2, FALSE))</f>
        <v>Y</v>
      </c>
    </row>
    <row r="904" spans="1:16" ht="15" customHeight="1">
      <c r="A904" s="11" t="str">
        <f t="shared" si="28"/>
        <v>WPG</v>
      </c>
      <c r="B904" s="67" t="s">
        <v>709</v>
      </c>
      <c r="C904" s="11" t="str">
        <f>VLOOKUP($B904, Paste!$A$3:$H$933, 6, FALSE)</f>
        <v>RW</v>
      </c>
      <c r="D904" s="11" t="s">
        <v>941</v>
      </c>
      <c r="E904" s="11"/>
      <c r="F904" s="11" t="str">
        <f>VLOOKUP($B904, Paste!$A$3:$H$933, 8, FALSE)</f>
        <v>WPG</v>
      </c>
      <c r="G904" s="71">
        <f>VLOOKUP($B904, Paste!$A$3:$H$933, 2, FALSE)</f>
        <v>52.666666666666664</v>
      </c>
      <c r="H904" s="71">
        <f>VLOOKUP($B904, Paste!$A$3:$H$933, 3, FALSE)</f>
        <v>4.7227911437486867</v>
      </c>
      <c r="I904" s="71">
        <f t="shared" si="29"/>
        <v>4.6883398747698308</v>
      </c>
      <c r="J904" s="71">
        <f>VLOOKUP($B904, Paste!$A$3:$H$933, 4, FALSE)</f>
        <v>9.4111310185185175</v>
      </c>
      <c r="K904" s="11">
        <f>VLOOKUP($B904, Paste!$AB$3:$AE$1033, 4, FALSE)</f>
        <v>63</v>
      </c>
      <c r="L904" s="11" t="str">
        <f>IF(ISERROR(VLOOKUP(B904, Paste!$N$3:$N$250, 1, FALSE)), "", VLOOKUP(B904, Paste!$N$3:$O$250, 2, FALSE))</f>
        <v/>
      </c>
      <c r="M904" s="27">
        <f>VLOOKUP($B904, Paste!$W$3:$Z$10064, IF($H$4="Cap Hit",3, IF($H$4="AAV", 4, 2)), FALSE)</f>
        <v>0.85</v>
      </c>
      <c r="N904" s="11" t="str">
        <f>IF(ISERROR(VLOOKUP(B904, Paste!$Q$3:$Q$245, 1, FALSE)), "", VLOOKUP(B904, Paste!$Q$3:$R$245, 2, FALSE))</f>
        <v/>
      </c>
      <c r="O904" s="18" t="str">
        <f>IF(VLOOKUP(B904, 'Points&amp;Potential'!$B$7:$O$1835, 14, FALSE)=0, "", VLOOKUP(B904, 'Points&amp;Potential'!$B$7:$O$1835, 14, FALSE))</f>
        <v/>
      </c>
      <c r="P904" s="7" t="str">
        <f>IF(ISERROR(VLOOKUP(B904, Paste!$T$3:$T$1045, 1, FALSE)), "", VLOOKUP(B904, Paste!$T$3:$U$1045, 2, FALSE))</f>
        <v/>
      </c>
    </row>
    <row r="905" spans="1:16" ht="15" customHeight="1">
      <c r="A905" s="11" t="str">
        <f t="shared" si="28"/>
        <v>WPG</v>
      </c>
      <c r="B905" s="67" t="s">
        <v>714</v>
      </c>
      <c r="C905" s="11" t="str">
        <f>VLOOKUP($B905, Paste!$A$3:$H$933, 6, FALSE)</f>
        <v>RD</v>
      </c>
      <c r="D905" s="11" t="s">
        <v>941</v>
      </c>
      <c r="E905" s="11"/>
      <c r="F905" s="11" t="str">
        <f>VLOOKUP($B905, Paste!$A$3:$H$933, 8, FALSE)</f>
        <v>WPG</v>
      </c>
      <c r="G905" s="71">
        <f>VLOOKUP($B905, Paste!$A$3:$H$933, 2, FALSE)</f>
        <v>48</v>
      </c>
      <c r="H905" s="71">
        <f>VLOOKUP($B905, Paste!$A$3:$H$933, 3, FALSE)</f>
        <v>2.575368421052632</v>
      </c>
      <c r="I905" s="71">
        <f t="shared" si="29"/>
        <v>6.5804449122807025</v>
      </c>
      <c r="J905" s="71">
        <f>VLOOKUP($B905, Paste!$A$3:$H$933, 4, FALSE)</f>
        <v>9.1558133333333345</v>
      </c>
      <c r="K905" s="11">
        <f>VLOOKUP($B905, Paste!$AB$3:$AE$1033, 4, FALSE)</f>
        <v>38</v>
      </c>
      <c r="L905" s="11" t="str">
        <f>IF(ISERROR(VLOOKUP(B905, Paste!$N$3:$N$250, 1, FALSE)), "", VLOOKUP(B905, Paste!$N$3:$O$250, 2, FALSE))</f>
        <v/>
      </c>
      <c r="M905" s="27">
        <f>VLOOKUP($B905, Paste!$W$3:$Z$10064, IF($H$4="Cap Hit",3, IF($H$4="AAV", 4, 2)), FALSE)</f>
        <v>0.77500000000000002</v>
      </c>
      <c r="N905" s="11" t="str">
        <f>IF(ISERROR(VLOOKUP(B905, Paste!$Q$3:$Q$245, 1, FALSE)), "", VLOOKUP(B905, Paste!$Q$3:$R$245, 2, FALSE))</f>
        <v/>
      </c>
      <c r="O905" s="18" t="str">
        <f>IF(VLOOKUP(B905, 'Points&amp;Potential'!$B$7:$O$1835, 14, FALSE)=0, "", VLOOKUP(B905, 'Points&amp;Potential'!$B$7:$O$1835, 14, FALSE))</f>
        <v/>
      </c>
      <c r="P905" s="7" t="str">
        <f>IF(ISERROR(VLOOKUP(B905, Paste!$T$3:$T$1045, 1, FALSE)), "", VLOOKUP(B905, Paste!$T$3:$U$1045, 2, FALSE))</f>
        <v/>
      </c>
    </row>
    <row r="906" spans="1:16" ht="15" customHeight="1">
      <c r="A906" s="11" t="str">
        <f t="shared" si="28"/>
        <v>WPG</v>
      </c>
      <c r="B906" s="67" t="s">
        <v>798</v>
      </c>
      <c r="C906" s="11" t="str">
        <f>VLOOKUP($B906, Paste!$A$3:$H$933, 6, FALSE)</f>
        <v>LD</v>
      </c>
      <c r="D906" s="11" t="s">
        <v>942</v>
      </c>
      <c r="E906" s="11"/>
      <c r="F906" s="11" t="str">
        <f>VLOOKUP($B906, Paste!$A$3:$H$933, 8, FALSE)</f>
        <v>WPG</v>
      </c>
      <c r="G906" s="71">
        <f>VLOOKUP($B906, Paste!$A$3:$H$933, 2, FALSE)</f>
        <v>35.666666666666664</v>
      </c>
      <c r="H906" s="71">
        <f>VLOOKUP($B906, Paste!$A$3:$H$933, 3, FALSE)</f>
        <v>1.8488615306758023</v>
      </c>
      <c r="I906" s="71">
        <f t="shared" si="29"/>
        <v>2.7759096388612345</v>
      </c>
      <c r="J906" s="71">
        <f>VLOOKUP($B906, Paste!$A$3:$H$933, 4, FALSE)</f>
        <v>4.6247711695370368</v>
      </c>
      <c r="K906" s="11">
        <f>VLOOKUP($B906, Paste!$AB$3:$AE$1033, 4, FALSE)</f>
        <v>25</v>
      </c>
      <c r="L906" s="11" t="str">
        <f>IF(ISERROR(VLOOKUP(B906, Paste!$N$3:$N$250, 1, FALSE)), "", VLOOKUP(B906, Paste!$N$3:$O$250, 2, FALSE))</f>
        <v/>
      </c>
      <c r="M906" s="27">
        <f>VLOOKUP($B906, Paste!$W$3:$Z$10064, IF($H$4="Cap Hit",3, IF($H$4="AAV", 4, 2)), FALSE)</f>
        <v>0.95</v>
      </c>
      <c r="N906" s="11" t="str">
        <f>IF(ISERROR(VLOOKUP(B906, Paste!$Q$3:$Q$245, 1, FALSE)), "", VLOOKUP(B906, Paste!$Q$3:$R$245, 2, FALSE))</f>
        <v/>
      </c>
      <c r="O906" s="18" t="str">
        <f>IF(VLOOKUP(B906, 'Points&amp;Potential'!$B$7:$O$1835, 14, FALSE)=0, "", VLOOKUP(B906, 'Points&amp;Potential'!$B$7:$O$1835, 14, FALSE))</f>
        <v/>
      </c>
      <c r="P906" s="7" t="str">
        <f>IF(ISERROR(VLOOKUP(B906, Paste!$T$3:$T$1045, 1, FALSE)), "", VLOOKUP(B906, Paste!$T$3:$U$1045, 2, FALSE))</f>
        <v/>
      </c>
    </row>
    <row r="907" spans="1:16" ht="15" customHeight="1">
      <c r="A907" s="11" t="str">
        <f t="shared" si="28"/>
        <v>WPG</v>
      </c>
      <c r="B907" s="67" t="s">
        <v>827</v>
      </c>
      <c r="C907" s="11" t="str">
        <f>VLOOKUP($B907, Paste!$A$3:$H$933, 6, FALSE)</f>
        <v>C</v>
      </c>
      <c r="D907" s="11" t="s">
        <v>941</v>
      </c>
      <c r="E907" s="11"/>
      <c r="F907" s="11" t="str">
        <f>VLOOKUP($B907, Paste!$A$3:$H$933, 8, FALSE)</f>
        <v>WPG</v>
      </c>
      <c r="G907" s="71">
        <f>VLOOKUP($B907, Paste!$A$3:$H$933, 2, FALSE)</f>
        <v>18</v>
      </c>
      <c r="H907" s="71">
        <f>VLOOKUP($B907, Paste!$A$3:$H$933, 3, FALSE)</f>
        <v>0.5656000000000001</v>
      </c>
      <c r="I907" s="71">
        <f t="shared" si="29"/>
        <v>2.9351365853658535</v>
      </c>
      <c r="J907" s="71">
        <f>VLOOKUP($B907, Paste!$A$3:$H$933, 4, FALSE)</f>
        <v>3.5007365853658539</v>
      </c>
      <c r="K907" s="11">
        <f>VLOOKUP($B907, Paste!$AB$3:$AE$1033, 4, FALSE)</f>
        <v>20</v>
      </c>
      <c r="L907" s="11" t="str">
        <f>IF(ISERROR(VLOOKUP(B907, Paste!$N$3:$N$250, 1, FALSE)), "", VLOOKUP(B907, Paste!$N$3:$O$250, 2, FALSE))</f>
        <v/>
      </c>
      <c r="M907" s="27">
        <f>VLOOKUP($B907, Paste!$W$3:$Z$10064, IF($H$4="Cap Hit",3, IF($H$4="AAV", 4, 2)), FALSE)</f>
        <v>0.91833299999999995</v>
      </c>
      <c r="N907" s="11" t="str">
        <f>IF(ISERROR(VLOOKUP(B907, Paste!$Q$3:$Q$245, 1, FALSE)), "", VLOOKUP(B907, Paste!$Q$3:$R$245, 2, FALSE))</f>
        <v/>
      </c>
      <c r="O907" s="18" t="str">
        <f>IF(VLOOKUP(B907, 'Points&amp;Potential'!$B$7:$O$1835, 14, FALSE)=0, "", VLOOKUP(B907, 'Points&amp;Potential'!$B$7:$O$1835, 14, FALSE))</f>
        <v/>
      </c>
      <c r="P907" s="7" t="str">
        <f>IF(ISERROR(VLOOKUP(B907, Paste!$T$3:$T$1045, 1, FALSE)), "", VLOOKUP(B907, Paste!$T$3:$U$1045, 2, FALSE))</f>
        <v>Y</v>
      </c>
    </row>
    <row r="908" spans="1:16" ht="15" customHeight="1">
      <c r="A908" s="11" t="str">
        <f t="shared" si="28"/>
        <v>WPG</v>
      </c>
      <c r="B908" s="67" t="s">
        <v>851</v>
      </c>
      <c r="C908" s="11" t="str">
        <f>VLOOKUP($B908, Paste!$A$3:$H$933, 6, FALSE)</f>
        <v>C</v>
      </c>
      <c r="D908" s="11" t="s">
        <v>941</v>
      </c>
      <c r="E908" s="11"/>
      <c r="F908" s="11" t="str">
        <f>VLOOKUP($B908, Paste!$A$3:$H$933, 8, FALSE)</f>
        <v>WPG</v>
      </c>
      <c r="G908" s="71">
        <f>VLOOKUP($B908, Paste!$A$3:$H$933, 2, FALSE)</f>
        <v>11</v>
      </c>
      <c r="H908" s="71">
        <f>VLOOKUP($B908, Paste!$A$3:$H$933, 3, FALSE)</f>
        <v>1.8333333333333333</v>
      </c>
      <c r="I908" s="71">
        <f t="shared" si="29"/>
        <v>0.57522666666666677</v>
      </c>
      <c r="J908" s="71">
        <f>VLOOKUP($B908, Paste!$A$3:$H$933, 4, FALSE)</f>
        <v>2.40856</v>
      </c>
      <c r="K908" s="11">
        <f>VLOOKUP($B908, Paste!$AB$3:$AE$1033, 4, FALSE)</f>
        <v>9</v>
      </c>
      <c r="L908" s="11" t="str">
        <f>IF(ISERROR(VLOOKUP(B908, Paste!$N$3:$N$250, 1, FALSE)), "", VLOOKUP(B908, Paste!$N$3:$O$250, 2, FALSE))</f>
        <v/>
      </c>
      <c r="M908" s="27">
        <f>VLOOKUP($B908, Paste!$W$3:$Z$10064, IF($H$4="Cap Hit",3, IF($H$4="AAV", 4, 2)), FALSE)</f>
        <v>0.8125</v>
      </c>
      <c r="N908" s="11" t="str">
        <f>IF(ISERROR(VLOOKUP(B908, Paste!$Q$3:$Q$245, 1, FALSE)), "", VLOOKUP(B908, Paste!$Q$3:$R$245, 2, FALSE))</f>
        <v/>
      </c>
      <c r="O908" s="18" t="str">
        <f>IF(VLOOKUP(B908, 'Points&amp;Potential'!$B$7:$O$1835, 14, FALSE)=0, "", VLOOKUP(B908, 'Points&amp;Potential'!$B$7:$O$1835, 14, FALSE))</f>
        <v/>
      </c>
      <c r="P908" s="7" t="str">
        <f>IF(ISERROR(VLOOKUP(B908, Paste!$T$3:$T$1045, 1, FALSE)), "", VLOOKUP(B908, Paste!$T$3:$U$1045, 2, FALSE))</f>
        <v/>
      </c>
    </row>
    <row r="909" spans="1:16" ht="15" customHeight="1">
      <c r="A909" s="11" t="str">
        <f t="shared" si="28"/>
        <v>WPG</v>
      </c>
      <c r="B909" s="67" t="s">
        <v>901</v>
      </c>
      <c r="C909" s="11" t="str">
        <f>VLOOKUP($B909, Paste!$A$3:$H$933, 6, FALSE)</f>
        <v>C</v>
      </c>
      <c r="D909" s="11" t="s">
        <v>941</v>
      </c>
      <c r="E909" s="11"/>
      <c r="F909" s="11" t="str">
        <f>VLOOKUP($B909, Paste!$A$3:$H$933, 8, FALSE)</f>
        <v>WPG</v>
      </c>
      <c r="G909" s="71">
        <f>VLOOKUP($B909, Paste!$A$3:$H$933, 2, FALSE)</f>
        <v>8</v>
      </c>
      <c r="H909" s="71">
        <f>VLOOKUP($B909, Paste!$A$3:$H$933, 3, FALSE)</f>
        <v>0.25137777777777781</v>
      </c>
      <c r="I909" s="71">
        <f t="shared" si="29"/>
        <v>1.0630666666666664</v>
      </c>
      <c r="J909" s="71">
        <f>VLOOKUP($B909, Paste!$A$3:$H$933, 4, FALSE)</f>
        <v>1.3144444444444443</v>
      </c>
      <c r="K909" s="11">
        <f>VLOOKUP($B909, Paste!$AB$3:$AE$1033, 4, FALSE)</f>
        <v>6</v>
      </c>
      <c r="L909" s="11" t="str">
        <f>IF(ISERROR(VLOOKUP(B909, Paste!$N$3:$N$250, 1, FALSE)), "", VLOOKUP(B909, Paste!$N$3:$O$250, 2, FALSE))</f>
        <v/>
      </c>
      <c r="M909" s="27">
        <f>VLOOKUP($B909, Paste!$W$3:$Z$10064, IF($H$4="Cap Hit",3, IF($H$4="AAV", 4, 2)), FALSE)</f>
        <v>0.80333299999999996</v>
      </c>
      <c r="N909" s="11" t="str">
        <f>IF(ISERROR(VLOOKUP(B909, Paste!$Q$3:$Q$245, 1, FALSE)), "", VLOOKUP(B909, Paste!$Q$3:$R$245, 2, FALSE))</f>
        <v/>
      </c>
      <c r="O909" s="18" t="str">
        <f>IF(VLOOKUP(B909, 'Points&amp;Potential'!$B$7:$O$1835, 14, FALSE)=0, "", VLOOKUP(B909, 'Points&amp;Potential'!$B$7:$O$1835, 14, FALSE))</f>
        <v/>
      </c>
      <c r="P909" s="7" t="str">
        <f>IF(ISERROR(VLOOKUP(B909, Paste!$T$3:$T$1045, 1, FALSE)), "", VLOOKUP(B909, Paste!$T$3:$U$1045, 2, FALSE))</f>
        <v>Y</v>
      </c>
    </row>
    <row r="910" spans="1:16" ht="15" customHeight="1">
      <c r="A910" s="11" t="str">
        <f t="shared" si="28"/>
        <v>WPG</v>
      </c>
      <c r="B910" s="67" t="s">
        <v>910</v>
      </c>
      <c r="C910" s="11" t="str">
        <f>VLOOKUP($B910, Paste!$A$3:$H$933, 6, FALSE)</f>
        <v>LD</v>
      </c>
      <c r="D910" s="11" t="s">
        <v>941</v>
      </c>
      <c r="E910" s="11"/>
      <c r="F910" s="11" t="str">
        <f>VLOOKUP($B910, Paste!$A$3:$H$933, 8, FALSE)</f>
        <v>WPG</v>
      </c>
      <c r="G910" s="71">
        <f>VLOOKUP($B910, Paste!$A$3:$H$933, 2, FALSE)</f>
        <v>5</v>
      </c>
      <c r="H910" s="71">
        <f>VLOOKUP($B910, Paste!$A$3:$H$933, 3, FALSE)</f>
        <v>0.15914089994972347</v>
      </c>
      <c r="I910" s="71">
        <f t="shared" si="29"/>
        <v>0.95585910005027652</v>
      </c>
      <c r="J910" s="71">
        <f>VLOOKUP($B910, Paste!$A$3:$H$933, 4, FALSE)</f>
        <v>1.115</v>
      </c>
      <c r="K910" s="11">
        <f>VLOOKUP($B910, Paste!$AB$3:$AE$1033, 4, FALSE)</f>
        <v>5</v>
      </c>
      <c r="L910" s="11" t="str">
        <f>IF(ISERROR(VLOOKUP(B910, Paste!$N$3:$N$250, 1, FALSE)), "", VLOOKUP(B910, Paste!$N$3:$O$250, 2, FALSE))</f>
        <v/>
      </c>
      <c r="M910" s="27">
        <f>VLOOKUP($B910, Paste!$W$3:$Z$10064, IF($H$4="Cap Hit",3, IF($H$4="AAV", 4, 2)), FALSE)</f>
        <v>0.85</v>
      </c>
      <c r="N910" s="11" t="str">
        <f>IF(ISERROR(VLOOKUP(B910, Paste!$Q$3:$Q$245, 1, FALSE)), "", VLOOKUP(B910, Paste!$Q$3:$R$245, 2, FALSE))</f>
        <v/>
      </c>
      <c r="O910" s="18" t="str">
        <f>IF(VLOOKUP(B910, 'Points&amp;Potential'!$B$7:$O$1835, 14, FALSE)=0, "", VLOOKUP(B910, 'Points&amp;Potential'!$B$7:$O$1835, 14, FALSE))</f>
        <v/>
      </c>
      <c r="P910" s="7" t="str">
        <f>IF(ISERROR(VLOOKUP(B910, Paste!$T$3:$T$1045, 1, FALSE)), "", VLOOKUP(B910, Paste!$T$3:$U$1045, 2, FALSE))</f>
        <v/>
      </c>
    </row>
    <row r="911" spans="1:16" ht="15" customHeight="1">
      <c r="A911" s="11" t="str">
        <f t="shared" si="28"/>
        <v>WPG</v>
      </c>
      <c r="B911" s="67" t="s">
        <v>932</v>
      </c>
      <c r="C911" s="11" t="str">
        <f>VLOOKUP($B911, Paste!$A$3:$H$933, 6, FALSE)</f>
        <v>RW</v>
      </c>
      <c r="D911" s="11" t="s">
        <v>941</v>
      </c>
      <c r="E911" s="11"/>
      <c r="F911" s="11" t="str">
        <f>VLOOKUP($B911, Paste!$A$3:$H$933, 8, FALSE)</f>
        <v>WPG</v>
      </c>
      <c r="G911" s="71">
        <f>VLOOKUP($B911, Paste!$A$3:$H$933, 2, FALSE)</f>
        <v>2</v>
      </c>
      <c r="H911" s="71">
        <f>VLOOKUP($B911, Paste!$A$3:$H$933, 3, FALSE)</f>
        <v>8.9348659003831404E-2</v>
      </c>
      <c r="I911" s="71">
        <f t="shared" si="29"/>
        <v>0.36190134099616855</v>
      </c>
      <c r="J911" s="71">
        <f>VLOOKUP($B911, Paste!$A$3:$H$933, 4, FALSE)</f>
        <v>0.45124999999999998</v>
      </c>
      <c r="K911" s="11">
        <f>VLOOKUP($B911, Paste!$AB$3:$AE$1033, 4, FALSE)</f>
        <v>1</v>
      </c>
      <c r="L911" s="11" t="str">
        <f>IF(ISERROR(VLOOKUP(B911, Paste!$N$3:$N$250, 1, FALSE)), "", VLOOKUP(B911, Paste!$N$3:$O$250, 2, FALSE))</f>
        <v/>
      </c>
      <c r="M911" s="27">
        <f>VLOOKUP($B911, Paste!$W$3:$Z$10064, IF($H$4="Cap Hit",3, IF($H$4="AAV", 4, 2)), FALSE)</f>
        <v>0.875</v>
      </c>
      <c r="N911" s="11" t="str">
        <f>IF(ISERROR(VLOOKUP(B911, Paste!$Q$3:$Q$245, 1, FALSE)), "", VLOOKUP(B911, Paste!$Q$3:$R$245, 2, FALSE))</f>
        <v/>
      </c>
      <c r="O911" s="18" t="str">
        <f>IF(VLOOKUP(B911, 'Points&amp;Potential'!$B$7:$O$1835, 14, FALSE)=0, "", VLOOKUP(B911, 'Points&amp;Potential'!$B$7:$O$1835, 14, FALSE))</f>
        <v/>
      </c>
      <c r="P911" s="7" t="str">
        <f>IF(ISERROR(VLOOKUP(B911, Paste!$T$3:$T$1045, 1, FALSE)), "", VLOOKUP(B911, Paste!$T$3:$U$1045, 2, FALSE))</f>
        <v/>
      </c>
    </row>
    <row r="912" spans="1:16" ht="15" customHeight="1">
      <c r="A912" s="11" t="str">
        <f t="shared" si="28"/>
        <v>WPG</v>
      </c>
      <c r="B912" s="67" t="s">
        <v>936</v>
      </c>
      <c r="C912" s="11" t="str">
        <f>VLOOKUP($B912, Paste!$A$3:$H$933, 6, FALSE)</f>
        <v>LD</v>
      </c>
      <c r="D912" s="11" t="s">
        <v>941</v>
      </c>
      <c r="E912" s="11"/>
      <c r="F912" s="11" t="str">
        <f>VLOOKUP($B912, Paste!$A$3:$H$933, 8, FALSE)</f>
        <v>WPG</v>
      </c>
      <c r="G912" s="71">
        <f>VLOOKUP($B912, Paste!$A$3:$H$933, 2, FALSE)</f>
        <v>2</v>
      </c>
      <c r="H912" s="71">
        <f>VLOOKUP($B912, Paste!$A$3:$H$933, 3, FALSE)</f>
        <v>0.21997755331088664</v>
      </c>
      <c r="I912" s="71">
        <f t="shared" si="29"/>
        <v>6.5522446689113389E-2</v>
      </c>
      <c r="J912" s="71">
        <f>VLOOKUP($B912, Paste!$A$3:$H$933, 4, FALSE)</f>
        <v>0.28550000000000003</v>
      </c>
      <c r="K912" s="11">
        <f>VLOOKUP($B912, Paste!$AB$3:$AE$1033, 4, FALSE)</f>
        <v>2</v>
      </c>
      <c r="L912" s="11" t="str">
        <f>IF(ISERROR(VLOOKUP(B912, Paste!$N$3:$N$250, 1, FALSE)), "", VLOOKUP(B912, Paste!$N$3:$O$250, 2, FALSE))</f>
        <v/>
      </c>
      <c r="M912" s="27">
        <f>VLOOKUP($B912, Paste!$W$3:$Z$10064, IF($H$4="Cap Hit",3, IF($H$4="AAV", 4, 2)), FALSE)</f>
        <v>0.8125</v>
      </c>
      <c r="N912" s="11" t="str">
        <f>IF(ISERROR(VLOOKUP(B912, Paste!$Q$3:$Q$245, 1, FALSE)), "", VLOOKUP(B912, Paste!$Q$3:$R$245, 2, FALSE))</f>
        <v/>
      </c>
      <c r="O912" s="18" t="str">
        <f>IF(VLOOKUP(B912, 'Points&amp;Potential'!$B$7:$O$1835, 14, FALSE)=0, "", VLOOKUP(B912, 'Points&amp;Potential'!$B$7:$O$1835, 14, FALSE))</f>
        <v/>
      </c>
      <c r="P912" s="7" t="str">
        <f>IF(ISERROR(VLOOKUP(B912, Paste!$T$3:$T$1045, 1, FALSE)), "", VLOOKUP(B912, Paste!$T$3:$U$1045, 2, FALSE))</f>
        <v/>
      </c>
    </row>
  </sheetData>
  <autoFilter ref="A6:P912" xr:uid="{00000000-0009-0000-0000-000001000000}">
    <sortState xmlns:xlrd2="http://schemas.microsoft.com/office/spreadsheetml/2017/richdata2" ref="A7:P912">
      <sortCondition ref="A12:A912"/>
    </sortState>
  </autoFilter>
  <sortState xmlns:xlrd2="http://schemas.microsoft.com/office/spreadsheetml/2017/richdata2" ref="A7:P912">
    <sortCondition ref="F8:F1048576"/>
  </sortState>
  <mergeCells count="1">
    <mergeCell ref="H4:J4"/>
  </mergeCells>
  <conditionalFormatting sqref="A7:A912">
    <cfRule type="expression" dxfId="90" priority="99" stopIfTrue="1">
      <formula>$P7="Y"</formula>
    </cfRule>
  </conditionalFormatting>
  <conditionalFormatting sqref="B9:B460">
    <cfRule type="expression" dxfId="89" priority="4">
      <formula>$P9="Y"</formula>
    </cfRule>
    <cfRule type="expression" dxfId="88" priority="5" stopIfTrue="1">
      <formula>$P9="Y"</formula>
    </cfRule>
  </conditionalFormatting>
  <conditionalFormatting sqref="B463:B524">
    <cfRule type="expression" dxfId="87" priority="6">
      <formula>$P463="Y"</formula>
    </cfRule>
    <cfRule type="expression" dxfId="86" priority="7" stopIfTrue="1">
      <formula>$P463="Y"</formula>
    </cfRule>
  </conditionalFormatting>
  <conditionalFormatting sqref="B539:B573">
    <cfRule type="expression" dxfId="85" priority="8">
      <formula>$P539="Y"</formula>
    </cfRule>
    <cfRule type="expression" dxfId="84" priority="9" stopIfTrue="1">
      <formula>$P539="Y"</formula>
    </cfRule>
  </conditionalFormatting>
  <conditionalFormatting sqref="B579:B666">
    <cfRule type="expression" dxfId="83" priority="1">
      <formula>$P579="Y"</formula>
    </cfRule>
    <cfRule type="expression" dxfId="82" priority="2" stopIfTrue="1">
      <formula>$P579="Y"</formula>
    </cfRule>
  </conditionalFormatting>
  <conditionalFormatting sqref="B668:B716">
    <cfRule type="expression" dxfId="81" priority="12">
      <formula>$P668="Y"</formula>
    </cfRule>
    <cfRule type="expression" dxfId="80" priority="13" stopIfTrue="1">
      <formula>$P668="Y"</formula>
    </cfRule>
  </conditionalFormatting>
  <conditionalFormatting sqref="B723:B752">
    <cfRule type="expression" dxfId="79" priority="14">
      <formula>$P723="Y"</formula>
    </cfRule>
    <cfRule type="expression" dxfId="78" priority="15" stopIfTrue="1">
      <formula>$P723="Y"</formula>
    </cfRule>
  </conditionalFormatting>
  <conditionalFormatting sqref="B759:B780">
    <cfRule type="expression" dxfId="77" priority="16">
      <formula>$P759="Y"</formula>
    </cfRule>
    <cfRule type="expression" dxfId="76" priority="17" stopIfTrue="1">
      <formula>$P759="Y"</formula>
    </cfRule>
  </conditionalFormatting>
  <conditionalFormatting sqref="B783:B811">
    <cfRule type="expression" dxfId="75" priority="20">
      <formula>$P783="Y"</formula>
    </cfRule>
  </conditionalFormatting>
  <conditionalFormatting sqref="B783:B880 B891:B910">
    <cfRule type="expression" dxfId="74" priority="23" stopIfTrue="1">
      <formula>$P783="Y"</formula>
    </cfRule>
  </conditionalFormatting>
  <conditionalFormatting sqref="B814:B822">
    <cfRule type="expression" dxfId="73" priority="19">
      <formula>$P814="Y"</formula>
    </cfRule>
  </conditionalFormatting>
  <conditionalFormatting sqref="B825:B827">
    <cfRule type="expression" dxfId="72" priority="22">
      <formula>$P825="Y"</formula>
    </cfRule>
  </conditionalFormatting>
  <conditionalFormatting sqref="B829:B891">
    <cfRule type="expression" dxfId="71" priority="21">
      <formula>$P829="Y"</formula>
    </cfRule>
  </conditionalFormatting>
  <conditionalFormatting sqref="B881:B882">
    <cfRule type="expression" dxfId="70" priority="18" stopIfTrue="1">
      <formula>$P881="Y"</formula>
    </cfRule>
  </conditionalFormatting>
  <conditionalFormatting sqref="B892:B912">
    <cfRule type="expression" dxfId="69" priority="24">
      <formula>$P892="Y"</formula>
    </cfRule>
  </conditionalFormatting>
  <conditionalFormatting sqref="B911:B912">
    <cfRule type="expression" dxfId="68" priority="3" stopIfTrue="1">
      <formula>$P911="Y"</formula>
    </cfRule>
  </conditionalFormatting>
  <hyperlinks>
    <hyperlink ref="M1" location="Goaltenders!A1" display="Goalies" xr:uid="{00000000-0004-0000-0100-000000000000}"/>
    <hyperlink ref="M2" location="'PIM Hits and BS'!A1" display="PIM/Hits/BS" xr:uid="{00000000-0004-0000-0100-000001000000}"/>
    <hyperlink ref="M3" location="'Points&amp;Potential'!A1" display="Potential" xr:uid="{00000000-0004-0000-0100-000002000000}"/>
    <hyperlink ref="N1" location="'Points&amp;PlusMinus'!A1" display="Plus/Minus &amp; PP" xr:uid="{00000000-0004-0000-0100-000003000000}"/>
    <hyperlink ref="N2" location="'Notes&amp;Info'!A1" display="Help &amp; Info" xr:uid="{00000000-0004-0000-0100-000004000000}"/>
    <hyperlink ref="N3" location="'EVERYTHING (Skaters)'!A1" display="EVERYTHING (*NEW*)" xr:uid="{00000000-0004-0000-0100-000005000000}"/>
  </hyperlinks>
  <pageMargins left="0.70866141732283472" right="0.70866141732283472" top="0.74803149606299213" bottom="0.74803149606299213" header="0.31496062992125984" footer="0.31496062992125984"/>
  <pageSetup scale="49" fitToHeight="9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IU912"/>
  <sheetViews>
    <sheetView zoomScaleNormal="100" workbookViewId="0">
      <selection activeCell="M4" sqref="M4"/>
    </sheetView>
  </sheetViews>
  <sheetFormatPr defaultColWidth="0" defaultRowHeight="15" zeroHeight="1"/>
  <cols>
    <col min="1" max="1" width="9.140625" customWidth="1"/>
    <col min="2" max="2" width="21.7109375" bestFit="1" customWidth="1"/>
    <col min="3" max="3" width="7.5703125" bestFit="1" customWidth="1"/>
    <col min="4" max="5" width="7.5703125" style="1" customWidth="1"/>
    <col min="6" max="6" width="5.85546875" bestFit="1" customWidth="1"/>
    <col min="7" max="11" width="8" customWidth="1"/>
    <col min="12" max="12" width="7" bestFit="1" customWidth="1"/>
    <col min="13" max="13" width="11.42578125" style="15" customWidth="1"/>
    <col min="14" max="14" width="7.85546875" customWidth="1"/>
    <col min="15" max="15" width="37" customWidth="1"/>
    <col min="16" max="255" width="9.140625" hidden="1" customWidth="1"/>
    <col min="256" max="16384" width="3.5703125" hidden="1"/>
  </cols>
  <sheetData>
    <row r="1" spans="1:16">
      <c r="A1" s="6"/>
      <c r="D1"/>
      <c r="E1"/>
      <c r="F1" s="6"/>
      <c r="G1" s="6"/>
      <c r="H1" s="6"/>
      <c r="I1" s="6"/>
      <c r="J1" s="6"/>
      <c r="K1" s="25" t="s">
        <v>0</v>
      </c>
      <c r="L1" s="9"/>
      <c r="M1" s="33" t="s">
        <v>1</v>
      </c>
      <c r="N1" s="34" t="s">
        <v>2</v>
      </c>
      <c r="O1" s="6"/>
    </row>
    <row r="2" spans="1:16">
      <c r="A2" s="6"/>
      <c r="D2"/>
      <c r="E2"/>
      <c r="F2" s="6"/>
      <c r="G2" s="6"/>
      <c r="H2" s="8"/>
      <c r="I2" s="8"/>
      <c r="K2" s="6"/>
      <c r="L2" s="9"/>
      <c r="M2" s="33" t="s">
        <v>3</v>
      </c>
      <c r="N2" s="34" t="s">
        <v>4</v>
      </c>
      <c r="O2" s="6"/>
    </row>
    <row r="3" spans="1:16">
      <c r="A3" s="6"/>
      <c r="D3"/>
      <c r="E3"/>
      <c r="F3" s="6"/>
      <c r="G3" s="6"/>
      <c r="H3" s="6" t="s">
        <v>937</v>
      </c>
      <c r="I3" s="6"/>
      <c r="J3" s="6"/>
      <c r="K3" s="6"/>
      <c r="L3" s="9"/>
      <c r="M3" s="33" t="s">
        <v>6</v>
      </c>
      <c r="N3" s="33" t="s">
        <v>945</v>
      </c>
      <c r="O3" s="6"/>
    </row>
    <row r="4" spans="1:16">
      <c r="A4" s="6"/>
      <c r="D4"/>
      <c r="E4"/>
      <c r="F4" s="6"/>
      <c r="G4" s="6"/>
      <c r="H4" s="72" t="s">
        <v>8</v>
      </c>
      <c r="I4" s="73"/>
      <c r="J4" s="74"/>
      <c r="K4" s="6"/>
      <c r="L4" s="9"/>
      <c r="M4" s="60" t="s">
        <v>946</v>
      </c>
      <c r="N4" s="9"/>
      <c r="O4" s="9"/>
    </row>
    <row r="5" spans="1:16">
      <c r="A5" s="6"/>
      <c r="D5"/>
      <c r="E5"/>
      <c r="F5" s="6"/>
      <c r="G5" s="6"/>
      <c r="I5" s="6"/>
      <c r="J5" s="6"/>
      <c r="K5" s="6"/>
      <c r="L5" s="6"/>
      <c r="M5" s="61"/>
      <c r="N5" s="9"/>
      <c r="O5" s="6"/>
    </row>
    <row r="6" spans="1:16" ht="23.25">
      <c r="A6" s="3" t="s">
        <v>10</v>
      </c>
      <c r="B6" s="2" t="s">
        <v>11</v>
      </c>
      <c r="C6" s="2" t="s">
        <v>13</v>
      </c>
      <c r="D6" s="3" t="s">
        <v>14</v>
      </c>
      <c r="E6" s="3" t="s">
        <v>15</v>
      </c>
      <c r="F6" s="2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23</v>
      </c>
      <c r="L6" s="4" t="s">
        <v>27</v>
      </c>
      <c r="M6" s="16" t="str">
        <f>IF(H4="2011 - 2012 Cap #","Cap Hit", "Salary")</f>
        <v>Salary</v>
      </c>
      <c r="N6" s="5" t="s">
        <v>28</v>
      </c>
      <c r="O6" s="3" t="s">
        <v>29</v>
      </c>
      <c r="P6" t="s">
        <v>30</v>
      </c>
    </row>
    <row r="7" spans="1:16">
      <c r="A7" s="65">
        <v>1</v>
      </c>
      <c r="B7" s="67" t="s">
        <v>31</v>
      </c>
      <c r="C7" s="66" t="str">
        <f>VLOOKUP($B7, Paste!$A$3:$H$933, 6, FALSE)</f>
        <v>C</v>
      </c>
      <c r="D7" s="11">
        <f>IFERROR(VLOOKUP($B7, Paste!$J$3:$L$933, 3, FALSE), "")</f>
        <v>135</v>
      </c>
      <c r="E7" s="11">
        <f>IFERROR(VLOOKUP($B7, Paste!$J$3:$L$933, 2, FALSE), "")</f>
        <v>160</v>
      </c>
      <c r="F7" s="11" t="str">
        <f>VLOOKUP($B7, Paste!$A$3:$H$933, 8, FALSE)</f>
        <v>EDM</v>
      </c>
      <c r="G7" s="71">
        <f>VLOOKUP($B7, Paste!$A$3:$H$933, 2, FALSE)</f>
        <v>77</v>
      </c>
      <c r="H7" s="71">
        <f>VLOOKUP($B7, Paste!$A$3:$H$933, 3, FALSE)</f>
        <v>36.462053785803214</v>
      </c>
      <c r="I7" s="71">
        <f t="shared" ref="I7:I70" si="0">J7-H7</f>
        <v>94.720675776696766</v>
      </c>
      <c r="J7" s="71">
        <f>VLOOKUP($B7, Paste!$A$3:$H$933, 4, FALSE)</f>
        <v>131.18272956249999</v>
      </c>
      <c r="K7" s="71">
        <f>VLOOKUP($B7, Paste!$A$3:$H$933, 5, FALSE)</f>
        <v>37.986666666666665</v>
      </c>
      <c r="L7" s="11" t="str">
        <f>IF(ISERROR(VLOOKUP(B7, Paste!$N$3:$N$250, 1, FALSE)), "", VLOOKUP(B7, Paste!$N$3:$O$250, 2, FALSE))</f>
        <v/>
      </c>
      <c r="M7" s="27">
        <f>VLOOKUP($B7, Paste!$W$3:$Z$10064, IF($H$4="Cap Hit",3, IF($H$4="AAV", 4, 2)), FALSE)</f>
        <v>12.5</v>
      </c>
      <c r="N7" s="11" t="str">
        <f>IF(ISERROR(VLOOKUP(B7, Paste!$Q$3:$Q$245, 1, FALSE)), "", VLOOKUP(B7, Paste!$Q$3:$R$245, 2, FALSE))</f>
        <v/>
      </c>
      <c r="O7" s="10"/>
      <c r="P7" s="7" t="str">
        <f>IF(ISERROR(VLOOKUP(B7, Paste!$T$3:$T$1545, 1, FALSE)), "", VLOOKUP(B7, Paste!$T$3:$U$1545, 2, FALSE))</f>
        <v/>
      </c>
    </row>
    <row r="8" spans="1:16">
      <c r="A8" s="65">
        <v>2</v>
      </c>
      <c r="B8" s="67" t="s">
        <v>32</v>
      </c>
      <c r="C8" s="66" t="str">
        <f>VLOOKUP($B8, Paste!$A$3:$H$933, 6, FALSE)</f>
        <v>RW</v>
      </c>
      <c r="D8" s="11">
        <f>IFERROR(VLOOKUP($B8, Paste!$J$3:$L$933, 3, FALSE), "")</f>
        <v>120</v>
      </c>
      <c r="E8" s="11">
        <f>IFERROR(VLOOKUP($B8, Paste!$J$3:$L$933, 2, FALSE), "")</f>
        <v>140</v>
      </c>
      <c r="F8" s="11" t="str">
        <f>VLOOKUP($B8, Paste!$A$3:$H$933, 8, FALSE)</f>
        <v>TBL</v>
      </c>
      <c r="G8" s="71">
        <f>VLOOKUP($B8, Paste!$A$3:$H$933, 2, FALSE)</f>
        <v>80.666666666666671</v>
      </c>
      <c r="H8" s="71">
        <f>VLOOKUP($B8, Paste!$A$3:$H$933, 3, FALSE)</f>
        <v>41.575333826126929</v>
      </c>
      <c r="I8" s="71">
        <f t="shared" si="0"/>
        <v>86.455976173873097</v>
      </c>
      <c r="J8" s="71">
        <f>VLOOKUP($B8, Paste!$A$3:$H$933, 4, FALSE)</f>
        <v>128.03131000000002</v>
      </c>
      <c r="K8" s="71">
        <f>VLOOKUP($B8, Paste!$A$3:$H$933, 5, FALSE)</f>
        <v>39.991525423728817</v>
      </c>
      <c r="L8" s="11" t="str">
        <f>IF(ISERROR(VLOOKUP(B8, Paste!$N$3:$N$250, 1, FALSE)), "", VLOOKUP(B8, Paste!$N$3:$O$250, 2, FALSE))</f>
        <v/>
      </c>
      <c r="M8" s="27">
        <f>VLOOKUP($B8, Paste!$W$3:$Z$10064, IF($H$4="Cap Hit",3, IF($H$4="AAV", 4, 2)), FALSE)</f>
        <v>9.5</v>
      </c>
      <c r="N8" s="11" t="str">
        <f>IF(ISERROR(VLOOKUP(B8, Paste!$Q$3:$Q$245, 1, FALSE)), "", VLOOKUP(B8, Paste!$Q$3:$R$245, 2, FALSE))</f>
        <v/>
      </c>
      <c r="O8" s="18"/>
      <c r="P8" s="7" t="str">
        <f>IF(ISERROR(VLOOKUP(B8, Paste!$T$3:$T$1545, 1, FALSE)), "", VLOOKUP(B8, Paste!$T$3:$U$1545, 2, FALSE))</f>
        <v/>
      </c>
    </row>
    <row r="9" spans="1:16">
      <c r="A9" s="65">
        <v>3</v>
      </c>
      <c r="B9" s="67" t="s">
        <v>33</v>
      </c>
      <c r="C9" s="66" t="str">
        <f>VLOOKUP($B9, Paste!$A$3:$H$933, 6, FALSE)</f>
        <v>C</v>
      </c>
      <c r="D9" s="11">
        <f>IFERROR(VLOOKUP($B9, Paste!$J$3:$L$933, 3, FALSE), "")</f>
        <v>123</v>
      </c>
      <c r="E9" s="11">
        <f>IFERROR(VLOOKUP($B9, Paste!$J$3:$L$933, 2, FALSE), "")</f>
        <v>145</v>
      </c>
      <c r="F9" s="11" t="str">
        <f>VLOOKUP($B9, Paste!$A$3:$H$933, 8, FALSE)</f>
        <v>COL</v>
      </c>
      <c r="G9" s="71">
        <f>VLOOKUP($B9, Paste!$A$3:$H$933, 2, FALSE)</f>
        <v>82.333333333333329</v>
      </c>
      <c r="H9" s="71">
        <f>VLOOKUP($B9, Paste!$A$3:$H$933, 3, FALSE)</f>
        <v>45.1502629634412</v>
      </c>
      <c r="I9" s="71">
        <f t="shared" si="0"/>
        <v>81.061910244892118</v>
      </c>
      <c r="J9" s="71">
        <f>VLOOKUP($B9, Paste!$A$3:$H$933, 4, FALSE)</f>
        <v>126.21217320833331</v>
      </c>
      <c r="K9" s="71">
        <f>VLOOKUP($B9, Paste!$A$3:$H$933, 5, FALSE)</f>
        <v>41.679114799446744</v>
      </c>
      <c r="L9" s="11" t="str">
        <f>IF(ISERROR(VLOOKUP(B9, Paste!$N$3:$N$250, 1, FALSE)), "", VLOOKUP(B9, Paste!$N$3:$O$250, 2, FALSE))</f>
        <v/>
      </c>
      <c r="M9" s="27">
        <f>VLOOKUP($B9, Paste!$W$3:$Z$10064, IF($H$4="Cap Hit",3, IF($H$4="AAV", 4, 2)), FALSE)</f>
        <v>12.6</v>
      </c>
      <c r="N9" s="11" t="str">
        <f>IF(ISERROR(VLOOKUP(B9, Paste!$Q$3:$Q$245, 1, FALSE)), "", VLOOKUP(B9, Paste!$Q$3:$R$245, 2, FALSE))</f>
        <v/>
      </c>
      <c r="O9" s="18"/>
      <c r="P9" s="7" t="str">
        <f>IF(ISERROR(VLOOKUP(B9, Paste!$T$3:$T$1545, 1, FALSE)), "", VLOOKUP(B9, Paste!$T$3:$U$1545, 2, FALSE))</f>
        <v/>
      </c>
    </row>
    <row r="10" spans="1:16">
      <c r="A10" s="65">
        <v>4</v>
      </c>
      <c r="B10" s="67" t="s">
        <v>34</v>
      </c>
      <c r="C10" s="66" t="str">
        <f>VLOOKUP($B10, Paste!$A$3:$H$933, 6, FALSE)</f>
        <v>C</v>
      </c>
      <c r="D10" s="11">
        <f>IFERROR(VLOOKUP($B10, Paste!$J$3:$L$933, 3, FALSE), "")</f>
        <v>112</v>
      </c>
      <c r="E10" s="11">
        <f>IFERROR(VLOOKUP($B10, Paste!$J$3:$L$933, 2, FALSE), "")</f>
        <v>125</v>
      </c>
      <c r="F10" s="11" t="str">
        <f>VLOOKUP($B10, Paste!$A$3:$H$933, 8, FALSE)</f>
        <v>SJS</v>
      </c>
      <c r="G10" s="71">
        <f>VLOOKUP($B10, Paste!$A$3:$H$933, 2, FALSE)</f>
        <v>78</v>
      </c>
      <c r="H10" s="71">
        <f>VLOOKUP($B10, Paste!$A$3:$H$933, 3, FALSE)</f>
        <v>39</v>
      </c>
      <c r="I10" s="71">
        <f t="shared" si="0"/>
        <v>72.815417999999994</v>
      </c>
      <c r="J10" s="71">
        <f>VLOOKUP($B10, Paste!$A$3:$H$933, 4, FALSE)</f>
        <v>111.81541799999999</v>
      </c>
      <c r="K10" s="71">
        <f>VLOOKUP($B10, Paste!$A$3:$H$933, 5, FALSE)</f>
        <v>35.1</v>
      </c>
      <c r="L10" s="11" t="str">
        <f>IF(ISERROR(VLOOKUP(B10, Paste!$N$3:$N$250, 1, FALSE)), "", VLOOKUP(B10, Paste!$N$3:$O$250, 2, FALSE))</f>
        <v/>
      </c>
      <c r="M10" s="27">
        <f>VLOOKUP($B10, Paste!$W$3:$Z$10064, IF($H$4="Cap Hit",3, IF($H$4="AAV", 4, 2)), FALSE)</f>
        <v>4.4749999999999996</v>
      </c>
      <c r="N10" s="11" t="str">
        <f>IF(ISERROR(VLOOKUP(B10, Paste!$Q$3:$Q$245, 1, FALSE)), "", VLOOKUP(B10, Paste!$Q$3:$R$245, 2, FALSE))</f>
        <v/>
      </c>
      <c r="O10" s="10"/>
      <c r="P10" s="7" t="str">
        <f>IF(ISERROR(VLOOKUP(B10, Paste!$T$3:$T$1545, 1, FALSE)), "", VLOOKUP(B10, Paste!$T$3:$U$1545, 2, FALSE))</f>
        <v/>
      </c>
    </row>
    <row r="11" spans="1:16">
      <c r="A11" s="65">
        <v>5</v>
      </c>
      <c r="B11" s="67" t="s">
        <v>35</v>
      </c>
      <c r="C11" s="66" t="str">
        <f>VLOOKUP($B11, Paste!$A$3:$H$933, 6, FALSE)</f>
        <v>LW</v>
      </c>
      <c r="D11" s="11">
        <f>IFERROR(VLOOKUP($B11, Paste!$J$3:$L$933, 3, FALSE), "")</f>
        <v>93</v>
      </c>
      <c r="E11" s="11">
        <f>IFERROR(VLOOKUP($B11, Paste!$J$3:$L$933, 2, FALSE), "")</f>
        <v>110</v>
      </c>
      <c r="F11" s="11" t="str">
        <f>VLOOKUP($B11, Paste!$A$3:$H$933, 8, FALSE)</f>
        <v>DAL</v>
      </c>
      <c r="G11" s="71">
        <f>VLOOKUP($B11, Paste!$A$3:$H$933, 2, FALSE)</f>
        <v>84</v>
      </c>
      <c r="H11" s="71">
        <f>VLOOKUP($B11, Paste!$A$3:$H$933, 3, FALSE)</f>
        <v>38.79345028039635</v>
      </c>
      <c r="I11" s="71">
        <f t="shared" si="0"/>
        <v>70.478485219603641</v>
      </c>
      <c r="J11" s="71">
        <f>VLOOKUP($B11, Paste!$A$3:$H$933, 4, FALSE)</f>
        <v>109.2719355</v>
      </c>
      <c r="K11" s="71">
        <f>VLOOKUP($B11, Paste!$A$3:$H$933, 5, FALSE)</f>
        <v>24.585365853658534</v>
      </c>
      <c r="L11" s="11" t="str">
        <f>IF(ISERROR(VLOOKUP(B11, Paste!$N$3:$N$250, 1, FALSE)), "", VLOOKUP(B11, Paste!$N$3:$O$250, 2, FALSE))</f>
        <v/>
      </c>
      <c r="M11" s="27">
        <f>VLOOKUP($B11, Paste!$W$3:$Z$10064, IF($H$4="Cap Hit",3, IF($H$4="AAV", 4, 2)), FALSE)</f>
        <v>12</v>
      </c>
      <c r="N11" s="11" t="str">
        <f>IF(ISERROR(VLOOKUP(B11, Paste!$Q$3:$Q$245, 1, FALSE)), "", VLOOKUP(B11, Paste!$Q$3:$R$245, 2, FALSE))</f>
        <v/>
      </c>
      <c r="O11" s="18"/>
      <c r="P11" s="7" t="str">
        <f>IF(ISERROR(VLOOKUP(B11, Paste!$T$3:$T$1545, 1, FALSE)), "", VLOOKUP(B11, Paste!$T$3:$U$1545, 2, FALSE))</f>
        <v/>
      </c>
    </row>
    <row r="12" spans="1:16">
      <c r="A12" s="65">
        <v>6</v>
      </c>
      <c r="B12" s="67" t="s">
        <v>36</v>
      </c>
      <c r="C12" s="66" t="str">
        <f>VLOOKUP($B12, Paste!$A$3:$H$933, 6, FALSE)</f>
        <v>RW</v>
      </c>
      <c r="D12" s="11">
        <f>IFERROR(VLOOKUP($B12, Paste!$J$3:$L$933, 3, FALSE), "")</f>
        <v>105</v>
      </c>
      <c r="E12" s="11">
        <f>IFERROR(VLOOKUP($B12, Paste!$J$3:$L$933, 2, FALSE), "")</f>
        <v>112</v>
      </c>
      <c r="F12" s="11" t="str">
        <f>VLOOKUP($B12, Paste!$A$3:$H$933, 8, FALSE)</f>
        <v>COL</v>
      </c>
      <c r="G12" s="71">
        <f>VLOOKUP($B12, Paste!$A$3:$H$933, 2, FALSE)</f>
        <v>80</v>
      </c>
      <c r="H12" s="71">
        <f>VLOOKUP($B12, Paste!$A$3:$H$933, 3, FALSE)</f>
        <v>32</v>
      </c>
      <c r="I12" s="71">
        <f t="shared" si="0"/>
        <v>75.804812500000011</v>
      </c>
      <c r="J12" s="71">
        <f>VLOOKUP($B12, Paste!$A$3:$H$933, 4, FALSE)</f>
        <v>107.80481250000001</v>
      </c>
      <c r="K12" s="71">
        <f>VLOOKUP($B12, Paste!$A$3:$H$933, 5, FALSE)</f>
        <v>30.085470085470085</v>
      </c>
      <c r="L12" s="11" t="str">
        <f>IF(ISERROR(VLOOKUP(B12, Paste!$N$3:$N$250, 1, FALSE)), "", VLOOKUP(B12, Paste!$N$3:$O$250, 2, FALSE))</f>
        <v/>
      </c>
      <c r="M12" s="27">
        <f>VLOOKUP($B12, Paste!$W$3:$Z$10064, IF($H$4="Cap Hit",3, IF($H$4="AAV", 4, 2)), FALSE)</f>
        <v>11.5</v>
      </c>
      <c r="N12" s="11" t="str">
        <f>IF(ISERROR(VLOOKUP(B12, Paste!$Q$3:$Q$245, 1, FALSE)), "", VLOOKUP(B12, Paste!$Q$3:$R$245, 2, FALSE))</f>
        <v/>
      </c>
      <c r="O12" s="18"/>
      <c r="P12" s="7" t="str">
        <f>IF(ISERROR(VLOOKUP(B12, Paste!$T$3:$T$1545, 1, FALSE)), "", VLOOKUP(B12, Paste!$T$3:$U$1545, 2, FALSE))</f>
        <v/>
      </c>
    </row>
    <row r="13" spans="1:16">
      <c r="A13" s="65">
        <v>7</v>
      </c>
      <c r="B13" s="67" t="s">
        <v>37</v>
      </c>
      <c r="C13" s="66" t="str">
        <f>VLOOKUP($B13, Paste!$A$3:$H$933, 6, FALSE)</f>
        <v>C</v>
      </c>
      <c r="D13" s="11">
        <f>IFERROR(VLOOKUP($B13, Paste!$J$3:$L$933, 3, FALSE), "")</f>
        <v>112</v>
      </c>
      <c r="E13" s="11">
        <f>IFERROR(VLOOKUP($B13, Paste!$J$3:$L$933, 2, FALSE), "")</f>
        <v>145</v>
      </c>
      <c r="F13" s="11" t="str">
        <f>VLOOKUP($B13, Paste!$A$3:$H$933, 8, FALSE)</f>
        <v>EDM</v>
      </c>
      <c r="G13" s="71">
        <f>VLOOKUP($B13, Paste!$A$3:$H$933, 2, FALSE)</f>
        <v>74.333333333333329</v>
      </c>
      <c r="H13" s="71">
        <f>VLOOKUP($B13, Paste!$A$3:$H$933, 3, FALSE)</f>
        <v>44.196876300161584</v>
      </c>
      <c r="I13" s="71">
        <f t="shared" si="0"/>
        <v>61.778261533171722</v>
      </c>
      <c r="J13" s="71">
        <f>VLOOKUP($B13, Paste!$A$3:$H$933, 4, FALSE)</f>
        <v>105.97513783333331</v>
      </c>
      <c r="K13" s="71">
        <f>VLOOKUP($B13, Paste!$A$3:$H$933, 5, FALSE)</f>
        <v>46.586789554531485</v>
      </c>
      <c r="L13" s="11" t="str">
        <f>IF(ISERROR(VLOOKUP(B13, Paste!$N$3:$N$250, 1, FALSE)), "", VLOOKUP(B13, Paste!$N$3:$O$250, 2, FALSE))</f>
        <v/>
      </c>
      <c r="M13" s="27">
        <f>VLOOKUP($B13, Paste!$W$3:$Z$10064, IF($H$4="Cap Hit",3, IF($H$4="AAV", 4, 2)), FALSE)</f>
        <v>14</v>
      </c>
      <c r="N13" s="11" t="str">
        <f>IF(ISERROR(VLOOKUP(B13, Paste!$Q$3:$Q$245, 1, FALSE)), "", VLOOKUP(B13, Paste!$Q$3:$R$245, 2, FALSE))</f>
        <v>Y</v>
      </c>
      <c r="O13" s="18"/>
      <c r="P13" s="7" t="str">
        <f>IF(ISERROR(VLOOKUP(B13, Paste!$T$3:$T$1545, 1, FALSE)), "", VLOOKUP(B13, Paste!$T$3:$U$1545, 2, FALSE))</f>
        <v/>
      </c>
    </row>
    <row r="14" spans="1:16">
      <c r="A14" s="65">
        <v>8</v>
      </c>
      <c r="B14" s="67" t="s">
        <v>38</v>
      </c>
      <c r="C14" s="66" t="str">
        <f>VLOOKUP($B14, Paste!$A$3:$H$933, 6, FALSE)</f>
        <v>RW</v>
      </c>
      <c r="D14" s="11">
        <f>IFERROR(VLOOKUP($B14, Paste!$J$3:$L$933, 3, FALSE), "")</f>
        <v>100</v>
      </c>
      <c r="E14" s="11">
        <f>IFERROR(VLOOKUP($B14, Paste!$J$3:$L$933, 2, FALSE), "")</f>
        <v>115</v>
      </c>
      <c r="F14" s="11" t="str">
        <f>VLOOKUP($B14, Paste!$A$3:$H$933, 8, FALSE)</f>
        <v>BOS</v>
      </c>
      <c r="G14" s="71">
        <f>VLOOKUP($B14, Paste!$A$3:$H$933, 2, FALSE)</f>
        <v>82.333333333333329</v>
      </c>
      <c r="H14" s="71">
        <f>VLOOKUP($B14, Paste!$A$3:$H$933, 3, FALSE)</f>
        <v>38.152501099610298</v>
      </c>
      <c r="I14" s="71">
        <f t="shared" si="0"/>
        <v>67.214734900389715</v>
      </c>
      <c r="J14" s="71">
        <f>VLOOKUP($B14, Paste!$A$3:$H$933, 4, FALSE)</f>
        <v>105.36723600000001</v>
      </c>
      <c r="K14" s="71">
        <f>VLOOKUP($B14, Paste!$A$3:$H$933, 5, FALSE)</f>
        <v>55.0027662517289</v>
      </c>
      <c r="L14" s="11" t="str">
        <f>IF(ISERROR(VLOOKUP(B14, Paste!$N$3:$N$250, 1, FALSE)), "", VLOOKUP(B14, Paste!$N$3:$O$250, 2, FALSE))</f>
        <v/>
      </c>
      <c r="M14" s="27">
        <f>VLOOKUP($B14, Paste!$W$3:$Z$10064, IF($H$4="Cap Hit",3, IF($H$4="AAV", 4, 2)), FALSE)</f>
        <v>11.25</v>
      </c>
      <c r="N14" s="11" t="str">
        <f>IF(ISERROR(VLOOKUP(B14, Paste!$Q$3:$Q$245, 1, FALSE)), "", VLOOKUP(B14, Paste!$Q$3:$R$245, 2, FALSE))</f>
        <v/>
      </c>
      <c r="O14" s="10"/>
      <c r="P14" s="7" t="str">
        <f>IF(ISERROR(VLOOKUP(B14, Paste!$T$3:$T$1545, 1, FALSE)), "", VLOOKUP(B14, Paste!$T$3:$U$1545, 2, FALSE))</f>
        <v/>
      </c>
    </row>
    <row r="15" spans="1:16">
      <c r="A15" s="65">
        <v>9</v>
      </c>
      <c r="B15" s="67" t="s">
        <v>39</v>
      </c>
      <c r="C15" s="66" t="str">
        <f>VLOOKUP($B15, Paste!$A$3:$H$933, 6, FALSE)</f>
        <v>RW</v>
      </c>
      <c r="D15" s="11">
        <f>IFERROR(VLOOKUP($B15, Paste!$J$3:$L$933, 3, FALSE), "")</f>
        <v>98</v>
      </c>
      <c r="E15" s="11">
        <f>IFERROR(VLOOKUP($B15, Paste!$J$3:$L$933, 2, FALSE), "")</f>
        <v>118</v>
      </c>
      <c r="F15" s="11" t="str">
        <f>VLOOKUP($B15, Paste!$A$3:$H$933, 8, FALSE)</f>
        <v>VGK</v>
      </c>
      <c r="G15" s="71">
        <f>VLOOKUP($B15, Paste!$A$3:$H$933, 2, FALSE)</f>
        <v>83</v>
      </c>
      <c r="H15" s="71">
        <f>VLOOKUP($B15, Paste!$A$3:$H$933, 3, FALSE)</f>
        <v>27.235264918676599</v>
      </c>
      <c r="I15" s="71">
        <f t="shared" si="0"/>
        <v>71.736269456323384</v>
      </c>
      <c r="J15" s="71">
        <f>VLOOKUP($B15, Paste!$A$3:$H$933, 4, FALSE)</f>
        <v>98.971534374999976</v>
      </c>
      <c r="K15" s="71">
        <f>VLOOKUP($B15, Paste!$A$3:$H$933, 5, FALSE)</f>
        <v>20.121212121212121</v>
      </c>
      <c r="L15" s="11" t="str">
        <f>IF(ISERROR(VLOOKUP(B15, Paste!$N$3:$N$250, 1, FALSE)), "", VLOOKUP(B15, Paste!$N$3:$O$250, 2, FALSE))</f>
        <v/>
      </c>
      <c r="M15" s="27">
        <f>VLOOKUP($B15, Paste!$W$3:$Z$10064, IF($H$4="Cap Hit",3, IF($H$4="AAV", 4, 2)), FALSE)</f>
        <v>12</v>
      </c>
      <c r="N15" s="11" t="str">
        <f>IF(ISERROR(VLOOKUP(B15, Paste!$Q$3:$Q$245, 1, FALSE)), "", VLOOKUP(B15, Paste!$Q$3:$R$245, 2, FALSE))</f>
        <v/>
      </c>
      <c r="O15" s="10"/>
      <c r="P15" s="7" t="str">
        <f>IF(ISERROR(VLOOKUP(B15, Paste!$T$3:$T$1545, 1, FALSE)), "", VLOOKUP(B15, Paste!$T$3:$U$1545, 2, FALSE))</f>
        <v/>
      </c>
    </row>
    <row r="16" spans="1:16">
      <c r="A16" s="65">
        <v>10</v>
      </c>
      <c r="B16" s="67" t="s">
        <v>40</v>
      </c>
      <c r="C16" s="66" t="str">
        <f>VLOOKUP($B16, Paste!$A$3:$H$933, 6, FALSE)</f>
        <v>LW</v>
      </c>
      <c r="D16" s="11">
        <f>IFERROR(VLOOKUP($B16, Paste!$J$3:$L$933, 3, FALSE), "")</f>
        <v>92</v>
      </c>
      <c r="E16" s="11">
        <f>IFERROR(VLOOKUP($B16, Paste!$J$3:$L$933, 2, FALSE), "")</f>
        <v>120</v>
      </c>
      <c r="F16" s="11" t="str">
        <f>VLOOKUP($B16, Paste!$A$3:$H$933, 8, FALSE)</f>
        <v>MIN</v>
      </c>
      <c r="G16" s="71">
        <f>VLOOKUP($B16, Paste!$A$3:$H$933, 2, FALSE)</f>
        <v>76</v>
      </c>
      <c r="H16" s="71">
        <f>VLOOKUP($B16, Paste!$A$3:$H$933, 3, FALSE)</f>
        <v>45.085074072522261</v>
      </c>
      <c r="I16" s="71">
        <f t="shared" si="0"/>
        <v>51.181705406644369</v>
      </c>
      <c r="J16" s="71">
        <f>VLOOKUP($B16, Paste!$A$3:$H$933, 4, FALSE)</f>
        <v>96.26677947916663</v>
      </c>
      <c r="K16" s="71">
        <f>VLOOKUP($B16, Paste!$A$3:$H$933, 5, FALSE)</f>
        <v>31.340206185567009</v>
      </c>
      <c r="L16" s="11" t="str">
        <f>IF(ISERROR(VLOOKUP(B16, Paste!$N$3:$N$250, 1, FALSE)), "", VLOOKUP(B16, Paste!$N$3:$O$250, 2, FALSE))</f>
        <v/>
      </c>
      <c r="M16" s="27">
        <f>VLOOKUP($B16, Paste!$W$3:$Z$10064, IF($H$4="Cap Hit",3, IF($H$4="AAV", 4, 2)), FALSE)</f>
        <v>17</v>
      </c>
      <c r="N16" s="11" t="str">
        <f>IF(ISERROR(VLOOKUP(B16, Paste!$Q$3:$Q$245, 1, FALSE)), "", VLOOKUP(B16, Paste!$Q$3:$R$245, 2, FALSE))</f>
        <v/>
      </c>
      <c r="O16" s="18"/>
      <c r="P16" s="7" t="str">
        <f>IF(ISERROR(VLOOKUP(B16, Paste!$T$3:$T$1545, 1, FALSE)), "", VLOOKUP(B16, Paste!$T$3:$U$1545, 2, FALSE))</f>
        <v/>
      </c>
    </row>
    <row r="17" spans="1:16">
      <c r="A17" s="65">
        <v>11</v>
      </c>
      <c r="B17" s="67" t="s">
        <v>41</v>
      </c>
      <c r="C17" s="66" t="str">
        <f>VLOOKUP($B17, Paste!$A$3:$H$933, 6, FALSE)</f>
        <v>C</v>
      </c>
      <c r="D17" s="11">
        <f>IFERROR(VLOOKUP($B17, Paste!$J$3:$L$933, 3, FALSE), "")</f>
        <v>93</v>
      </c>
      <c r="E17" s="11">
        <f>IFERROR(VLOOKUP($B17, Paste!$J$3:$L$933, 2, FALSE), "")</f>
        <v>105</v>
      </c>
      <c r="F17" s="11" t="str">
        <f>VLOOKUP($B17, Paste!$A$3:$H$933, 8, FALSE)</f>
        <v>MTL</v>
      </c>
      <c r="G17" s="71">
        <f>VLOOKUP($B17, Paste!$A$3:$H$933, 2, FALSE)</f>
        <v>84</v>
      </c>
      <c r="H17" s="71">
        <f>VLOOKUP($B17, Paste!$A$3:$H$933, 3, FALSE)</f>
        <v>31.366018224318623</v>
      </c>
      <c r="I17" s="71">
        <f t="shared" si="0"/>
        <v>64.40391244234803</v>
      </c>
      <c r="J17" s="71">
        <f>VLOOKUP($B17, Paste!$A$3:$H$933, 4, FALSE)</f>
        <v>95.769930666666653</v>
      </c>
      <c r="K17" s="71">
        <f>VLOOKUP($B17, Paste!$A$3:$H$933, 5, FALSE)</f>
        <v>24.585365853658534</v>
      </c>
      <c r="L17" s="11" t="str">
        <f>IF(ISERROR(VLOOKUP(B17, Paste!$N$3:$N$250, 1, FALSE)), "", VLOOKUP(B17, Paste!$N$3:$O$250, 2, FALSE))</f>
        <v/>
      </c>
      <c r="M17" s="27">
        <f>VLOOKUP($B17, Paste!$W$3:$Z$10064, IF($H$4="Cap Hit",3, IF($H$4="AAV", 4, 2)), FALSE)</f>
        <v>7.875</v>
      </c>
      <c r="N17" s="11" t="str">
        <f>IF(ISERROR(VLOOKUP(B17, Paste!$Q$3:$Q$245, 1, FALSE)), "", VLOOKUP(B17, Paste!$Q$3:$R$245, 2, FALSE))</f>
        <v/>
      </c>
      <c r="O17" s="18"/>
      <c r="P17" s="7" t="str">
        <f>IF(ISERROR(VLOOKUP(B17, Paste!$T$3:$T$1545, 1, FALSE)), "", VLOOKUP(B17, Paste!$T$3:$U$1545, 2, FALSE))</f>
        <v/>
      </c>
    </row>
    <row r="18" spans="1:16">
      <c r="A18" s="65">
        <v>12</v>
      </c>
      <c r="B18" s="67" t="s">
        <v>42</v>
      </c>
      <c r="C18" s="66" t="str">
        <f>VLOOKUP($B18, Paste!$A$3:$H$933, 6, FALSE)</f>
        <v>LW</v>
      </c>
      <c r="D18" s="11">
        <f>IFERROR(VLOOKUP($B18, Paste!$J$3:$L$933, 3, FALSE), "")</f>
        <v>90</v>
      </c>
      <c r="E18" s="11">
        <f>IFERROR(VLOOKUP($B18, Paste!$J$3:$L$933, 2, FALSE), "")</f>
        <v>100</v>
      </c>
      <c r="F18" s="11" t="str">
        <f>VLOOKUP($B18, Paste!$A$3:$H$933, 8, FALSE)</f>
        <v>WPG</v>
      </c>
      <c r="G18" s="71">
        <f>VLOOKUP($B18, Paste!$A$3:$H$933, 2, FALSE)</f>
        <v>84</v>
      </c>
      <c r="H18" s="71">
        <f>VLOOKUP($B18, Paste!$A$3:$H$933, 3, FALSE)</f>
        <v>41.842637005163674</v>
      </c>
      <c r="I18" s="71">
        <f t="shared" si="0"/>
        <v>53.88454524483631</v>
      </c>
      <c r="J18" s="71">
        <f>VLOOKUP($B18, Paste!$A$3:$H$933, 4, FALSE)</f>
        <v>95.727182249999984</v>
      </c>
      <c r="K18" s="71">
        <f>VLOOKUP($B18, Paste!$A$3:$H$933, 5, FALSE)</f>
        <v>17.240174672489083</v>
      </c>
      <c r="L18" s="11" t="str">
        <f>IF(ISERROR(VLOOKUP(B18, Paste!$N$3:$N$250, 1, FALSE)), "", VLOOKUP(B18, Paste!$N$3:$O$250, 2, FALSE))</f>
        <v/>
      </c>
      <c r="M18" s="27">
        <f>VLOOKUP($B18, Paste!$W$3:$Z$10064, IF($H$4="Cap Hit",3, IF($H$4="AAV", 4, 2)), FALSE)</f>
        <v>12</v>
      </c>
      <c r="N18" s="11" t="str">
        <f>IF(ISERROR(VLOOKUP(B18, Paste!$Q$3:$Q$245, 1, FALSE)), "", VLOOKUP(B18, Paste!$Q$3:$R$245, 2, FALSE))</f>
        <v/>
      </c>
      <c r="O18" s="18"/>
      <c r="P18" s="7" t="str">
        <f>IF(ISERROR(VLOOKUP(B18, Paste!$T$3:$T$1545, 1, FALSE)), "", VLOOKUP(B18, Paste!$T$3:$U$1545, 2, FALSE))</f>
        <v/>
      </c>
    </row>
    <row r="19" spans="1:16">
      <c r="A19" s="65">
        <v>13</v>
      </c>
      <c r="B19" s="10" t="s">
        <v>43</v>
      </c>
      <c r="C19" s="66" t="str">
        <f>VLOOKUP($B19, Paste!$A$3:$H$933, 6, FALSE)</f>
        <v>LW</v>
      </c>
      <c r="D19" s="11">
        <f>IFERROR(VLOOKUP($B19, Paste!$J$3:$L$933, 3, FALSE), "")</f>
        <v>83</v>
      </c>
      <c r="E19" s="11">
        <f>IFERROR(VLOOKUP($B19, Paste!$J$3:$L$933, 2, FALSE), "")</f>
        <v>102</v>
      </c>
      <c r="F19" s="11" t="str">
        <f>VLOOKUP($B19, Paste!$A$3:$H$933, 8, FALSE)</f>
        <v>LAK</v>
      </c>
      <c r="G19" s="71">
        <f>VLOOKUP($B19, Paste!$A$3:$H$933, 2, FALSE)</f>
        <v>82</v>
      </c>
      <c r="H19" s="71">
        <f>VLOOKUP($B19, Paste!$A$3:$H$933, 3, FALSE)</f>
        <v>36.811714205744117</v>
      </c>
      <c r="I19" s="71">
        <f t="shared" si="0"/>
        <v>57.420507669255876</v>
      </c>
      <c r="J19" s="71">
        <f>VLOOKUP($B19, Paste!$A$3:$H$933, 4, FALSE)</f>
        <v>94.232221874999993</v>
      </c>
      <c r="K19" s="71">
        <f>VLOOKUP($B19, Paste!$A$3:$H$933, 5, FALSE)</f>
        <v>20.5</v>
      </c>
      <c r="L19" s="11" t="str">
        <f>IF(ISERROR(VLOOKUP(B19, Paste!$N$3:$N$250, 1, FALSE)), "", VLOOKUP(B19, Paste!$N$3:$O$250, 2, FALSE))</f>
        <v/>
      </c>
      <c r="M19" s="27">
        <f>VLOOKUP($B19, Paste!$W$3:$Z$10064, IF($H$4="Cap Hit",3, IF($H$4="AAV", 4, 2)), FALSE)</f>
        <v>11</v>
      </c>
      <c r="N19" s="11" t="str">
        <f>IF(ISERROR(VLOOKUP(B19, Paste!$Q$3:$Q$245, 1, FALSE)), "", VLOOKUP(B19, Paste!$Q$3:$R$245, 2, FALSE))</f>
        <v/>
      </c>
      <c r="O19" s="18"/>
      <c r="P19" s="7" t="str">
        <f>IF(ISERROR(VLOOKUP(B19, Paste!$T$3:$T$1545, 1, FALSE)), "", VLOOKUP(B19, Paste!$T$3:$U$1545, 2, FALSE))</f>
        <v/>
      </c>
    </row>
    <row r="20" spans="1:16">
      <c r="A20" s="65">
        <v>14</v>
      </c>
      <c r="B20" s="67" t="s">
        <v>44</v>
      </c>
      <c r="C20" s="66" t="str">
        <f>VLOOKUP($B20, Paste!$A$3:$H$933, 6, FALSE)</f>
        <v>C</v>
      </c>
      <c r="D20" s="11">
        <f>IFERROR(VLOOKUP($B20, Paste!$J$3:$L$933, 3, FALSE), "")</f>
        <v>85</v>
      </c>
      <c r="E20" s="11">
        <f>IFERROR(VLOOKUP($B20, Paste!$J$3:$L$933, 2, FALSE), "")</f>
        <v>105</v>
      </c>
      <c r="F20" s="11" t="str">
        <f>VLOOKUP($B20, Paste!$A$3:$H$933, 8, FALSE)</f>
        <v>WPG</v>
      </c>
      <c r="G20" s="71">
        <f>VLOOKUP($B20, Paste!$A$3:$H$933, 2, FALSE)</f>
        <v>81.333333333333329</v>
      </c>
      <c r="H20" s="71">
        <f>VLOOKUP($B20, Paste!$A$3:$H$933, 3, FALSE)</f>
        <v>34.019118344680408</v>
      </c>
      <c r="I20" s="71">
        <f t="shared" si="0"/>
        <v>58.826406099764057</v>
      </c>
      <c r="J20" s="71">
        <f>VLOOKUP($B20, Paste!$A$3:$H$933, 4, FALSE)</f>
        <v>92.845524444444465</v>
      </c>
      <c r="K20" s="71">
        <f>VLOOKUP($B20, Paste!$A$3:$H$933, 5, FALSE)</f>
        <v>55.019607843137258</v>
      </c>
      <c r="L20" s="11" t="str">
        <f>IF(ISERROR(VLOOKUP(B20, Paste!$N$3:$N$250, 1, FALSE)), "", VLOOKUP(B20, Paste!$N$3:$O$250, 2, FALSE))</f>
        <v/>
      </c>
      <c r="M20" s="27">
        <f>VLOOKUP($B20, Paste!$W$3:$Z$10064, IF($H$4="Cap Hit",3, IF($H$4="AAV", 4, 2)), FALSE)</f>
        <v>8.5</v>
      </c>
      <c r="N20" s="11" t="str">
        <f>IF(ISERROR(VLOOKUP(B20, Paste!$Q$3:$Q$245, 1, FALSE)), "", VLOOKUP(B20, Paste!$Q$3:$R$245, 2, FALSE))</f>
        <v/>
      </c>
      <c r="O20" s="18"/>
      <c r="P20" s="7" t="str">
        <f>IF(ISERROR(VLOOKUP(B20, Paste!$T$3:$T$1545, 1, FALSE)), "", VLOOKUP(B20, Paste!$T$3:$U$1545, 2, FALSE))</f>
        <v/>
      </c>
    </row>
    <row r="21" spans="1:16">
      <c r="A21" s="65">
        <v>15</v>
      </c>
      <c r="B21" s="67" t="s">
        <v>45</v>
      </c>
      <c r="C21" s="66" t="str">
        <f>VLOOKUP($B21, Paste!$A$3:$H$933, 6, FALSE)</f>
        <v>C</v>
      </c>
      <c r="D21" s="11">
        <f>IFERROR(VLOOKUP($B21, Paste!$J$3:$L$933, 3, FALSE), "")</f>
        <v>92</v>
      </c>
      <c r="E21" s="11">
        <f>IFERROR(VLOOKUP($B21, Paste!$J$3:$L$933, 2, FALSE), "")</f>
        <v>112</v>
      </c>
      <c r="F21" s="11" t="str">
        <f>VLOOKUP($B21, Paste!$A$3:$H$933, 8, FALSE)</f>
        <v>VGK</v>
      </c>
      <c r="G21" s="71">
        <f>VLOOKUP($B21, Paste!$A$3:$H$933, 2, FALSE)</f>
        <v>75</v>
      </c>
      <c r="H21" s="71">
        <f>VLOOKUP($B21, Paste!$A$3:$H$933, 3, FALSE)</f>
        <v>29.374971668447238</v>
      </c>
      <c r="I21" s="71">
        <f t="shared" si="0"/>
        <v>62.932164269052755</v>
      </c>
      <c r="J21" s="71">
        <f>VLOOKUP($B21, Paste!$A$3:$H$933, 4, FALSE)</f>
        <v>92.307135937499993</v>
      </c>
      <c r="K21" s="71">
        <f>VLOOKUP($B21, Paste!$A$3:$H$933, 5, FALSE)</f>
        <v>18.574766355140188</v>
      </c>
      <c r="L21" s="11" t="str">
        <f>IF(ISERROR(VLOOKUP(B21, Paste!$N$3:$N$250, 1, FALSE)), "", VLOOKUP(B21, Paste!$N$3:$O$250, 2, FALSE))</f>
        <v/>
      </c>
      <c r="M21" s="27">
        <f>VLOOKUP($B21, Paste!$W$3:$Z$10064, IF($H$4="Cap Hit",3, IF($H$4="AAV", 4, 2)), FALSE)</f>
        <v>13.5</v>
      </c>
      <c r="N21" s="11" t="str">
        <f>IF(ISERROR(VLOOKUP(B21, Paste!$Q$3:$Q$245, 1, FALSE)), "", VLOOKUP(B21, Paste!$Q$3:$R$245, 2, FALSE))</f>
        <v/>
      </c>
      <c r="O21" s="18"/>
      <c r="P21" s="7" t="str">
        <f>IF(ISERROR(VLOOKUP(B21, Paste!$T$3:$T$1545, 1, FALSE)), "", VLOOKUP(B21, Paste!$T$3:$U$1545, 2, FALSE))</f>
        <v/>
      </c>
    </row>
    <row r="22" spans="1:16">
      <c r="A22" s="65">
        <v>16</v>
      </c>
      <c r="B22" s="67" t="s">
        <v>46</v>
      </c>
      <c r="C22" s="66" t="str">
        <f>VLOOKUP($B22, Paste!$A$3:$H$933, 6, FALSE)</f>
        <v>RW</v>
      </c>
      <c r="D22" s="11">
        <f>IFERROR(VLOOKUP($B22, Paste!$J$3:$L$933, 3, FALSE), "")</f>
        <v>90</v>
      </c>
      <c r="E22" s="11">
        <f>IFERROR(VLOOKUP($B22, Paste!$J$3:$L$933, 2, FALSE), "")</f>
        <v>110</v>
      </c>
      <c r="F22" s="11" t="str">
        <f>VLOOKUP($B22, Paste!$A$3:$H$933, 8, FALSE)</f>
        <v>TOR</v>
      </c>
      <c r="G22" s="71">
        <f>VLOOKUP($B22, Paste!$A$3:$H$933, 2, FALSE)</f>
        <v>79</v>
      </c>
      <c r="H22" s="71">
        <f>VLOOKUP($B22, Paste!$A$3:$H$933, 3, FALSE)</f>
        <v>37.92</v>
      </c>
      <c r="I22" s="71">
        <f t="shared" si="0"/>
        <v>53.360155000000006</v>
      </c>
      <c r="J22" s="71">
        <f>VLOOKUP($B22, Paste!$A$3:$H$933, 4, FALSE)</f>
        <v>91.280155000000008</v>
      </c>
      <c r="K22" s="71">
        <f>VLOOKUP($B22, Paste!$A$3:$H$933, 5, FALSE)</f>
        <v>22.768558951965066</v>
      </c>
      <c r="L22" s="11" t="str">
        <f>IF(ISERROR(VLOOKUP(B22, Paste!$N$3:$N$250, 1, FALSE)), "", VLOOKUP(B22, Paste!$N$3:$O$250, 2, FALSE))</f>
        <v/>
      </c>
      <c r="M22" s="27">
        <f>VLOOKUP($B22, Paste!$W$3:$Z$10064, IF($H$4="Cap Hit",3, IF($H$4="AAV", 4, 2)), FALSE)</f>
        <v>11.5</v>
      </c>
      <c r="N22" s="11" t="str">
        <f>IF(ISERROR(VLOOKUP(B22, Paste!$Q$3:$Q$245, 1, FALSE)), "", VLOOKUP(B22, Paste!$Q$3:$R$245, 2, FALSE))</f>
        <v/>
      </c>
      <c r="O22" s="18"/>
      <c r="P22" s="7" t="str">
        <f>IF(ISERROR(VLOOKUP(B22, Paste!$T$3:$T$1545, 1, FALSE)), "", VLOOKUP(B22, Paste!$T$3:$U$1545, 2, FALSE))</f>
        <v/>
      </c>
    </row>
    <row r="23" spans="1:16">
      <c r="A23" s="65">
        <v>17</v>
      </c>
      <c r="B23" s="67" t="s">
        <v>47</v>
      </c>
      <c r="C23" s="66" t="str">
        <f>VLOOKUP($B23, Paste!$A$3:$H$933, 6, FALSE)</f>
        <v>LW</v>
      </c>
      <c r="D23" s="11">
        <f>IFERROR(VLOOKUP($B23, Paste!$J$3:$L$933, 3, FALSE), "")</f>
        <v>78</v>
      </c>
      <c r="E23" s="11">
        <f>IFERROR(VLOOKUP($B23, Paste!$J$3:$L$933, 2, FALSE), "")</f>
        <v>92</v>
      </c>
      <c r="F23" s="11" t="str">
        <f>VLOOKUP($B23, Paste!$A$3:$H$933, 8, FALSE)</f>
        <v>DET</v>
      </c>
      <c r="G23" s="71">
        <f>VLOOKUP($B23, Paste!$A$3:$H$933, 2, FALSE)</f>
        <v>83.333333333333329</v>
      </c>
      <c r="H23" s="71">
        <f>VLOOKUP($B23, Paste!$A$3:$H$933, 3, FALSE)</f>
        <v>39.999999999999993</v>
      </c>
      <c r="I23" s="71">
        <f t="shared" si="0"/>
        <v>50.481562499999988</v>
      </c>
      <c r="J23" s="71">
        <f>VLOOKUP($B23, Paste!$A$3:$H$933, 4, FALSE)</f>
        <v>90.481562499999981</v>
      </c>
      <c r="K23" s="71">
        <f>VLOOKUP($B23, Paste!$A$3:$H$933, 5, FALSE)</f>
        <v>27.777777777777775</v>
      </c>
      <c r="L23" s="11" t="str">
        <f>IF(ISERROR(VLOOKUP(B23, Paste!$N$3:$N$250, 1, FALSE)), "", VLOOKUP(B23, Paste!$N$3:$O$250, 2, FALSE))</f>
        <v/>
      </c>
      <c r="M23" s="27">
        <f>VLOOKUP($B23, Paste!$W$3:$Z$10064, IF($H$4="Cap Hit",3, IF($H$4="AAV", 4, 2)), FALSE)</f>
        <v>7.875</v>
      </c>
      <c r="N23" s="11" t="str">
        <f>IF(ISERROR(VLOOKUP(B23, Paste!$Q$3:$Q$245, 1, FALSE)), "", VLOOKUP(B23, Paste!$Q$3:$R$245, 2, FALSE))</f>
        <v/>
      </c>
      <c r="O23" s="18"/>
      <c r="P23" s="7" t="str">
        <f>IF(ISERROR(VLOOKUP(B23, Paste!$T$3:$T$1545, 1, FALSE)), "", VLOOKUP(B23, Paste!$T$3:$U$1545, 2, FALSE))</f>
        <v/>
      </c>
    </row>
    <row r="24" spans="1:16">
      <c r="A24" s="65">
        <v>18</v>
      </c>
      <c r="B24" s="67" t="s">
        <v>48</v>
      </c>
      <c r="C24" s="66" t="str">
        <f>VLOOKUP($B24, Paste!$A$3:$H$933, 6, FALSE)</f>
        <v>LW</v>
      </c>
      <c r="D24" s="11">
        <f>IFERROR(VLOOKUP($B24, Paste!$J$3:$L$933, 3, FALSE), "")</f>
        <v>90</v>
      </c>
      <c r="E24" s="11">
        <f>IFERROR(VLOOKUP($B24, Paste!$J$3:$L$933, 2, FALSE), "")</f>
        <v>98</v>
      </c>
      <c r="F24" s="11" t="str">
        <f>VLOOKUP($B24, Paste!$A$3:$H$933, 8, FALSE)</f>
        <v>MTL</v>
      </c>
      <c r="G24" s="71">
        <f>VLOOKUP($B24, Paste!$A$3:$H$933, 2, FALSE)</f>
        <v>83.666666666666671</v>
      </c>
      <c r="H24" s="71">
        <f>VLOOKUP($B24, Paste!$A$3:$H$933, 3, FALSE)</f>
        <v>47.69</v>
      </c>
      <c r="I24" s="71">
        <f t="shared" si="0"/>
        <v>42.179817916666693</v>
      </c>
      <c r="J24" s="71">
        <f>VLOOKUP($B24, Paste!$A$3:$H$933, 4, FALSE)</f>
        <v>89.86981791666669</v>
      </c>
      <c r="K24" s="71">
        <f>VLOOKUP($B24, Paste!$A$3:$H$933, 5, FALSE)</f>
        <v>14.223333333333334</v>
      </c>
      <c r="L24" s="11" t="str">
        <f>IF(ISERROR(VLOOKUP(B24, Paste!$N$3:$N$250, 1, FALSE)), "", VLOOKUP(B24, Paste!$N$3:$O$250, 2, FALSE))</f>
        <v/>
      </c>
      <c r="M24" s="27">
        <f>VLOOKUP($B24, Paste!$W$3:$Z$10064, IF($H$4="Cap Hit",3, IF($H$4="AAV", 4, 2)), FALSE)</f>
        <v>7.85</v>
      </c>
      <c r="N24" s="11" t="str">
        <f>IF(ISERROR(VLOOKUP(B24, Paste!$Q$3:$Q$245, 1, FALSE)), "", VLOOKUP(B24, Paste!$Q$3:$R$245, 2, FALSE))</f>
        <v/>
      </c>
      <c r="O24" s="18"/>
      <c r="P24" s="7" t="str">
        <f>IF(ISERROR(VLOOKUP(B24, Paste!$T$3:$T$1545, 1, FALSE)), "", VLOOKUP(B24, Paste!$T$3:$U$1545, 2, FALSE))</f>
        <v/>
      </c>
    </row>
    <row r="25" spans="1:16">
      <c r="A25" s="65">
        <v>19</v>
      </c>
      <c r="B25" s="67" t="s">
        <v>49</v>
      </c>
      <c r="C25" s="66" t="str">
        <f>VLOOKUP($B25, Paste!$A$3:$H$933, 6, FALSE)</f>
        <v>LW</v>
      </c>
      <c r="D25" s="11">
        <f>IFERROR(VLOOKUP($B25, Paste!$J$3:$L$933, 3, FALSE), "")</f>
        <v>87</v>
      </c>
      <c r="E25" s="11">
        <f>IFERROR(VLOOKUP($B25, Paste!$J$3:$L$933, 2, FALSE), "")</f>
        <v>97</v>
      </c>
      <c r="F25" s="11" t="str">
        <f>VLOOKUP($B25, Paste!$A$3:$H$933, 8, FALSE)</f>
        <v>UTA</v>
      </c>
      <c r="G25" s="71">
        <f>VLOOKUP($B25, Paste!$A$3:$H$933, 2, FALSE)</f>
        <v>82.333333333333329</v>
      </c>
      <c r="H25" s="71">
        <f>VLOOKUP($B25, Paste!$A$3:$H$933, 3, FALSE)</f>
        <v>30.099183949494087</v>
      </c>
      <c r="I25" s="71">
        <f t="shared" si="0"/>
        <v>59.288927505945722</v>
      </c>
      <c r="J25" s="71">
        <f>VLOOKUP($B25, Paste!$A$3:$H$933, 4, FALSE)</f>
        <v>89.388111455439812</v>
      </c>
      <c r="K25" s="71">
        <f>VLOOKUP($B25, Paste!$A$3:$H$933, 5, FALSE)</f>
        <v>33.479944674965417</v>
      </c>
      <c r="L25" s="11" t="str">
        <f>IF(ISERROR(VLOOKUP(B25, Paste!$N$3:$N$250, 1, FALSE)), "", VLOOKUP(B25, Paste!$N$3:$O$250, 2, FALSE))</f>
        <v/>
      </c>
      <c r="M25" s="27">
        <f>VLOOKUP($B25, Paste!$W$3:$Z$10064, IF($H$4="Cap Hit",3, IF($H$4="AAV", 4, 2)), FALSE)</f>
        <v>7.15</v>
      </c>
      <c r="N25" s="11" t="str">
        <f>IF(ISERROR(VLOOKUP(B25, Paste!$Q$3:$Q$245, 1, FALSE)), "", VLOOKUP(B25, Paste!$Q$3:$R$245, 2, FALSE))</f>
        <v/>
      </c>
      <c r="O25" s="10"/>
      <c r="P25" s="7" t="str">
        <f>IF(ISERROR(VLOOKUP(B25, Paste!$T$3:$T$1545, 1, FALSE)), "", VLOOKUP(B25, Paste!$T$3:$U$1545, 2, FALSE))</f>
        <v/>
      </c>
    </row>
    <row r="26" spans="1:16">
      <c r="A26" s="65">
        <v>20</v>
      </c>
      <c r="B26" s="67" t="s">
        <v>50</v>
      </c>
      <c r="C26" s="66" t="str">
        <f>VLOOKUP($B26, Paste!$A$3:$H$933, 6, FALSE)</f>
        <v>LW</v>
      </c>
      <c r="D26" s="11">
        <f>IFERROR(VLOOKUP($B26, Paste!$J$3:$L$933, 3, FALSE), "")</f>
        <v>87</v>
      </c>
      <c r="E26" s="11">
        <f>IFERROR(VLOOKUP($B26, Paste!$J$3:$L$933, 2, FALSE), "")</f>
        <v>97</v>
      </c>
      <c r="F26" s="11" t="str">
        <f>VLOOKUP($B26, Paste!$A$3:$H$933, 8, FALSE)</f>
        <v>MIN</v>
      </c>
      <c r="G26" s="71">
        <f>VLOOKUP($B26, Paste!$A$3:$H$933, 2, FALSE)</f>
        <v>79.666666666666671</v>
      </c>
      <c r="H26" s="71">
        <f>VLOOKUP($B26, Paste!$A$3:$H$933, 3, FALSE)</f>
        <v>38.24</v>
      </c>
      <c r="I26" s="71">
        <f t="shared" si="0"/>
        <v>50.810323946759247</v>
      </c>
      <c r="J26" s="71">
        <f>VLOOKUP($B26, Paste!$A$3:$H$933, 4, FALSE)</f>
        <v>89.050323946759249</v>
      </c>
      <c r="K26" s="71">
        <f>VLOOKUP($B26, Paste!$A$3:$H$933, 5, FALSE)</f>
        <v>44.107296137339056</v>
      </c>
      <c r="L26" s="11" t="str">
        <f>IF(ISERROR(VLOOKUP(B26, Paste!$N$3:$N$250, 1, FALSE)), "", VLOOKUP(B26, Paste!$N$3:$O$250, 2, FALSE))</f>
        <v/>
      </c>
      <c r="M26" s="27">
        <f>VLOOKUP($B26, Paste!$W$3:$Z$10064, IF($H$4="Cap Hit",3, IF($H$4="AAV", 4, 2)), FALSE)</f>
        <v>7</v>
      </c>
      <c r="N26" s="11" t="str">
        <f>IF(ISERROR(VLOOKUP(B26, Paste!$Q$3:$Q$245, 1, FALSE)), "", VLOOKUP(B26, Paste!$Q$3:$R$245, 2, FALSE))</f>
        <v/>
      </c>
      <c r="O26" s="18"/>
      <c r="P26" s="7" t="str">
        <f>IF(ISERROR(VLOOKUP(B26, Paste!$T$3:$T$1545, 1, FALSE)), "", VLOOKUP(B26, Paste!$T$3:$U$1545, 2, FALSE))</f>
        <v/>
      </c>
    </row>
    <row r="27" spans="1:16">
      <c r="A27" s="65">
        <v>21</v>
      </c>
      <c r="B27" s="67" t="s">
        <v>51</v>
      </c>
      <c r="C27" s="66" t="str">
        <f>VLOOKUP($B27, Paste!$A$3:$H$933, 6, FALSE)</f>
        <v>RD</v>
      </c>
      <c r="D27" s="11">
        <f>IFERROR(VLOOKUP($B27, Paste!$J$3:$L$933, 3, FALSE), "")</f>
        <v>85</v>
      </c>
      <c r="E27" s="11">
        <f>IFERROR(VLOOKUP($B27, Paste!$J$3:$L$933, 2, FALSE), "")</f>
        <v>95</v>
      </c>
      <c r="F27" s="11" t="str">
        <f>VLOOKUP($B27, Paste!$A$3:$H$933, 8, FALSE)</f>
        <v>EDM</v>
      </c>
      <c r="G27" s="71">
        <f>VLOOKUP($B27, Paste!$A$3:$H$933, 2, FALSE)</f>
        <v>83.666666666666671</v>
      </c>
      <c r="H27" s="71">
        <f>VLOOKUP($B27, Paste!$A$3:$H$933, 3, FALSE)</f>
        <v>18.168136272908885</v>
      </c>
      <c r="I27" s="71">
        <f t="shared" si="0"/>
        <v>70.519977129868892</v>
      </c>
      <c r="J27" s="71">
        <f>VLOOKUP($B27, Paste!$A$3:$H$933, 4, FALSE)</f>
        <v>88.688113402777773</v>
      </c>
      <c r="K27" s="71">
        <f>VLOOKUP($B27, Paste!$A$3:$H$933, 5, FALSE)</f>
        <v>32.100680272108846</v>
      </c>
      <c r="L27" s="11" t="str">
        <f>IF(ISERROR(VLOOKUP(B27, Paste!$N$3:$N$250, 1, FALSE)), "", VLOOKUP(B27, Paste!$N$3:$O$250, 2, FALSE))</f>
        <v/>
      </c>
      <c r="M27" s="27">
        <f>VLOOKUP($B27, Paste!$W$3:$Z$10064, IF($H$4="Cap Hit",3, IF($H$4="AAV", 4, 2)), FALSE)</f>
        <v>10.5</v>
      </c>
      <c r="N27" s="11" t="str">
        <f>IF(ISERROR(VLOOKUP(B27, Paste!$Q$3:$Q$245, 1, FALSE)), "", VLOOKUP(B27, Paste!$Q$3:$R$245, 2, FALSE))</f>
        <v/>
      </c>
      <c r="O27" s="10"/>
      <c r="P27" s="7" t="str">
        <f>IF(ISERROR(VLOOKUP(B27, Paste!$T$3:$T$1545, 1, FALSE)), "", VLOOKUP(B27, Paste!$T$3:$U$1545, 2, FALSE))</f>
        <v/>
      </c>
    </row>
    <row r="28" spans="1:16">
      <c r="A28" s="65">
        <v>22</v>
      </c>
      <c r="B28" s="10" t="s">
        <v>52</v>
      </c>
      <c r="C28" s="66" t="str">
        <f>VLOOKUP($B28, Paste!$A$3:$H$933, 6, FALSE)</f>
        <v>C</v>
      </c>
      <c r="D28" s="11">
        <f>IFERROR(VLOOKUP($B28, Paste!$J$3:$L$933, 3, FALSE), "")</f>
        <v>87</v>
      </c>
      <c r="E28" s="11">
        <f>IFERROR(VLOOKUP($B28, Paste!$J$3:$L$933, 2, FALSE), "")</f>
        <v>95</v>
      </c>
      <c r="F28" s="11" t="str">
        <f>VLOOKUP($B28, Paste!$A$3:$H$933, 8, FALSE)</f>
        <v>DAL</v>
      </c>
      <c r="G28" s="71">
        <f>VLOOKUP($B28, Paste!$A$3:$H$933, 2, FALSE)</f>
        <v>84</v>
      </c>
      <c r="H28" s="71">
        <f>VLOOKUP($B28, Paste!$A$3:$H$933, 3, FALSE)</f>
        <v>37.338559167043606</v>
      </c>
      <c r="I28" s="71">
        <f t="shared" si="0"/>
        <v>51.029522499623077</v>
      </c>
      <c r="J28" s="71">
        <f>VLOOKUP($B28, Paste!$A$3:$H$933, 4, FALSE)</f>
        <v>88.368081666666683</v>
      </c>
      <c r="K28" s="71">
        <f>VLOOKUP($B28, Paste!$A$3:$H$933, 5, FALSE)</f>
        <v>28.682926829268293</v>
      </c>
      <c r="L28" s="11" t="str">
        <f>IF(ISERROR(VLOOKUP(B28, Paste!$N$3:$N$250, 1, FALSE)), "", VLOOKUP(B28, Paste!$N$3:$O$250, 2, FALSE))</f>
        <v/>
      </c>
      <c r="M28" s="27">
        <f>VLOOKUP($B28, Paste!$W$3:$Z$10064, IF($H$4="Cap Hit",3, IF($H$4="AAV", 4, 2)), FALSE)</f>
        <v>8.4</v>
      </c>
      <c r="N28" s="11" t="str">
        <f>IF(ISERROR(VLOOKUP(B28, Paste!$Q$3:$Q$245, 1, FALSE)), "", VLOOKUP(B28, Paste!$Q$3:$R$245, 2, FALSE))</f>
        <v/>
      </c>
      <c r="O28" s="10"/>
      <c r="P28" s="7" t="str">
        <f>IF(ISERROR(VLOOKUP(B28, Paste!$T$3:$T$1545, 1, FALSE)), "", VLOOKUP(B28, Paste!$T$3:$U$1545, 2, FALSE))</f>
        <v/>
      </c>
    </row>
    <row r="29" spans="1:16">
      <c r="A29" s="65">
        <v>23</v>
      </c>
      <c r="B29" s="67" t="s">
        <v>53</v>
      </c>
      <c r="C29" s="66" t="str">
        <f>VLOOKUP($B29, Paste!$A$3:$H$933, 6, FALSE)</f>
        <v>C</v>
      </c>
      <c r="D29" s="11">
        <f>IFERROR(VLOOKUP($B29, Paste!$J$3:$L$933, 3, FALSE), "")</f>
        <v>105</v>
      </c>
      <c r="E29" s="11">
        <f>IFERROR(VLOOKUP($B29, Paste!$J$3:$L$933, 2, FALSE), "")</f>
        <v>125</v>
      </c>
      <c r="F29" s="11" t="str">
        <f>VLOOKUP($B29, Paste!$A$3:$H$933, 8, FALSE)</f>
        <v>NJD</v>
      </c>
      <c r="G29" s="71">
        <f>VLOOKUP($B29, Paste!$A$3:$H$933, 2, FALSE)</f>
        <v>68</v>
      </c>
      <c r="H29" s="71">
        <f>VLOOKUP($B29, Paste!$A$3:$H$933, 3, FALSE)</f>
        <v>29.120811319677554</v>
      </c>
      <c r="I29" s="71">
        <f t="shared" si="0"/>
        <v>58.024947569211321</v>
      </c>
      <c r="J29" s="71">
        <f>VLOOKUP($B29, Paste!$A$3:$H$933, 4, FALSE)</f>
        <v>87.145758888888878</v>
      </c>
      <c r="K29" s="71">
        <f>VLOOKUP($B29, Paste!$A$3:$H$933, 5, FALSE)</f>
        <v>13.600000000000001</v>
      </c>
      <c r="L29" s="11">
        <f>IF(ISERROR(VLOOKUP(B29, Paste!$N$3:$N$250, 1, FALSE)), "", VLOOKUP(B29, Paste!$N$3:$O$250, 2, FALSE))</f>
        <v>120</v>
      </c>
      <c r="M29" s="27">
        <f>VLOOKUP($B29, Paste!$W$3:$Z$10064, IF($H$4="Cap Hit",3, IF($H$4="AAV", 4, 2)), FALSE)</f>
        <v>8</v>
      </c>
      <c r="N29" s="11" t="str">
        <f>IF(ISERROR(VLOOKUP(B29, Paste!$Q$3:$Q$245, 1, FALSE)), "", VLOOKUP(B29, Paste!$Q$3:$R$245, 2, FALSE))</f>
        <v>Y</v>
      </c>
      <c r="O29" s="18"/>
      <c r="P29" s="7" t="str">
        <f>IF(ISERROR(VLOOKUP(B29, Paste!$T$3:$T$1545, 1, FALSE)), "", VLOOKUP(B29, Paste!$T$3:$U$1545, 2, FALSE))</f>
        <v/>
      </c>
    </row>
    <row r="30" spans="1:16">
      <c r="A30" s="65">
        <v>24</v>
      </c>
      <c r="B30" s="67" t="s">
        <v>54</v>
      </c>
      <c r="C30" s="66" t="str">
        <f>VLOOKUP($B30, Paste!$A$3:$H$933, 6, FALSE)</f>
        <v>LD</v>
      </c>
      <c r="D30" s="11">
        <f>IFERROR(VLOOKUP($B30, Paste!$J$3:$L$933, 3, FALSE), "")</f>
        <v>88</v>
      </c>
      <c r="E30" s="11">
        <f>IFERROR(VLOOKUP($B30, Paste!$J$3:$L$933, 2, FALSE), "")</f>
        <v>103</v>
      </c>
      <c r="F30" s="11" t="str">
        <f>VLOOKUP($B30, Paste!$A$3:$H$933, 8, FALSE)</f>
        <v>MIN</v>
      </c>
      <c r="G30" s="71">
        <f>VLOOKUP($B30, Paste!$A$3:$H$933, 2, FALSE)</f>
        <v>76.666666666666671</v>
      </c>
      <c r="H30" s="71">
        <f>VLOOKUP($B30, Paste!$A$3:$H$933, 3, FALSE)</f>
        <v>13.745682356487427</v>
      </c>
      <c r="I30" s="71">
        <f t="shared" si="0"/>
        <v>73.087267550919989</v>
      </c>
      <c r="J30" s="71">
        <f>VLOOKUP($B30, Paste!$A$3:$H$933, 4, FALSE)</f>
        <v>86.832949907407411</v>
      </c>
      <c r="K30" s="71">
        <f>VLOOKUP($B30, Paste!$A$3:$H$933, 5, FALSE)</f>
        <v>33.883928571428569</v>
      </c>
      <c r="L30" s="11" t="str">
        <f>IF(ISERROR(VLOOKUP(B30, Paste!$N$3:$N$250, 1, FALSE)), "", VLOOKUP(B30, Paste!$N$3:$O$250, 2, FALSE))</f>
        <v/>
      </c>
      <c r="M30" s="27">
        <f>VLOOKUP($B30, Paste!$W$3:$Z$10064, IF($H$4="Cap Hit",3, IF($H$4="AAV", 4, 2)), FALSE)</f>
        <v>7.85</v>
      </c>
      <c r="N30" s="11" t="str">
        <f>IF(ISERROR(VLOOKUP(B30, Paste!$Q$3:$Q$245, 1, FALSE)), "", VLOOKUP(B30, Paste!$Q$3:$R$245, 2, FALSE))</f>
        <v/>
      </c>
      <c r="O30" s="18"/>
      <c r="P30" s="7" t="str">
        <f>IF(ISERROR(VLOOKUP(B30, Paste!$T$3:$T$1545, 1, FALSE)), "", VLOOKUP(B30, Paste!$T$3:$U$1545, 2, FALSE))</f>
        <v/>
      </c>
    </row>
    <row r="31" spans="1:16">
      <c r="A31" s="65">
        <v>25</v>
      </c>
      <c r="B31" s="67" t="s">
        <v>55</v>
      </c>
      <c r="C31" s="66" t="str">
        <f>VLOOKUP($B31, Paste!$A$3:$H$933, 6, FALSE)</f>
        <v>C</v>
      </c>
      <c r="D31" s="11">
        <f>IFERROR(VLOOKUP($B31, Paste!$J$3:$L$933, 3, FALSE), "")</f>
        <v>90</v>
      </c>
      <c r="E31" s="11">
        <f>IFERROR(VLOOKUP($B31, Paste!$J$3:$L$933, 2, FALSE), "")</f>
        <v>108</v>
      </c>
      <c r="F31" s="11" t="str">
        <f>VLOOKUP($B31, Paste!$A$3:$H$933, 8, FALSE)</f>
        <v>OTT</v>
      </c>
      <c r="G31" s="71">
        <f>VLOOKUP($B31, Paste!$A$3:$H$933, 2, FALSE)</f>
        <v>81</v>
      </c>
      <c r="H31" s="71">
        <f>VLOOKUP($B31, Paste!$A$3:$H$933, 3, FALSE)</f>
        <v>29.97</v>
      </c>
      <c r="I31" s="71">
        <f t="shared" si="0"/>
        <v>56.788987500000005</v>
      </c>
      <c r="J31" s="71">
        <f>VLOOKUP($B31, Paste!$A$3:$H$933, 4, FALSE)</f>
        <v>86.758987500000003</v>
      </c>
      <c r="K31" s="71">
        <f>VLOOKUP($B31, Paste!$A$3:$H$933, 5, FALSE)</f>
        <v>38.620253164556964</v>
      </c>
      <c r="L31" s="11" t="str">
        <f>IF(ISERROR(VLOOKUP(B31, Paste!$N$3:$N$250, 1, FALSE)), "", VLOOKUP(B31, Paste!$N$3:$O$250, 2, FALSE))</f>
        <v/>
      </c>
      <c r="M31" s="27">
        <f>VLOOKUP($B31, Paste!$W$3:$Z$10064, IF($H$4="Cap Hit",3, IF($H$4="AAV", 4, 2)), FALSE)</f>
        <v>8.35</v>
      </c>
      <c r="N31" s="11" t="str">
        <f>IF(ISERROR(VLOOKUP(B31, Paste!$Q$3:$Q$245, 1, FALSE)), "", VLOOKUP(B31, Paste!$Q$3:$R$245, 2, FALSE))</f>
        <v/>
      </c>
      <c r="O31" s="10"/>
      <c r="P31" s="7" t="str">
        <f>IF(ISERROR(VLOOKUP(B31, Paste!$T$3:$T$1545, 1, FALSE)), "", VLOOKUP(B31, Paste!$T$3:$U$1545, 2, FALSE))</f>
        <v/>
      </c>
    </row>
    <row r="32" spans="1:16">
      <c r="A32" s="65">
        <v>26</v>
      </c>
      <c r="B32" s="67" t="s">
        <v>56</v>
      </c>
      <c r="C32" s="66" t="str">
        <f>VLOOKUP($B32, Paste!$A$3:$H$933, 6, FALSE)</f>
        <v>LW</v>
      </c>
      <c r="D32" s="11">
        <f>IFERROR(VLOOKUP($B32, Paste!$J$3:$L$933, 3, FALSE), "")</f>
        <v>87</v>
      </c>
      <c r="E32" s="11">
        <f>IFERROR(VLOOKUP($B32, Paste!$J$3:$L$933, 2, FALSE), "")</f>
        <v>95</v>
      </c>
      <c r="F32" s="11" t="str">
        <f>VLOOKUP($B32, Paste!$A$3:$H$933, 8, FALSE)</f>
        <v>TBL</v>
      </c>
      <c r="G32" s="71">
        <f>VLOOKUP($B32, Paste!$A$3:$H$933, 2, FALSE)</f>
        <v>78</v>
      </c>
      <c r="H32" s="71">
        <f>VLOOKUP($B32, Paste!$A$3:$H$933, 3, FALSE)</f>
        <v>36.205524093815598</v>
      </c>
      <c r="I32" s="71">
        <f t="shared" si="0"/>
        <v>50.484455906184422</v>
      </c>
      <c r="J32" s="71">
        <f>VLOOKUP($B32, Paste!$A$3:$H$933, 4, FALSE)</f>
        <v>86.68998000000002</v>
      </c>
      <c r="K32" s="71">
        <f>VLOOKUP($B32, Paste!$A$3:$H$933, 5, FALSE)</f>
        <v>36.60526315789474</v>
      </c>
      <c r="L32" s="11" t="str">
        <f>IF(ISERROR(VLOOKUP(B32, Paste!$N$3:$N$250, 1, FALSE)), "", VLOOKUP(B32, Paste!$N$3:$O$250, 2, FALSE))</f>
        <v/>
      </c>
      <c r="M32" s="27">
        <f>VLOOKUP($B32, Paste!$W$3:$Z$10064, IF($H$4="Cap Hit",3, IF($H$4="AAV", 4, 2)), FALSE)</f>
        <v>9</v>
      </c>
      <c r="N32" s="11" t="str">
        <f>IF(ISERROR(VLOOKUP(B32, Paste!$Q$3:$Q$245, 1, FALSE)), "", VLOOKUP(B32, Paste!$Q$3:$R$245, 2, FALSE))</f>
        <v/>
      </c>
      <c r="O32" s="18"/>
      <c r="P32" s="7" t="str">
        <f>IF(ISERROR(VLOOKUP(B32, Paste!$T$3:$T$1545, 1, FALSE)), "", VLOOKUP(B32, Paste!$T$3:$U$1545, 2, FALSE))</f>
        <v/>
      </c>
    </row>
    <row r="33" spans="1:16">
      <c r="A33" s="65">
        <v>27</v>
      </c>
      <c r="B33" s="67" t="s">
        <v>57</v>
      </c>
      <c r="C33" s="66" t="str">
        <f>VLOOKUP($B33, Paste!$A$3:$H$933, 6, FALSE)</f>
        <v>RD</v>
      </c>
      <c r="D33" s="11">
        <f>IFERROR(VLOOKUP($B33, Paste!$J$3:$L$933, 3, FALSE), "")</f>
        <v>92</v>
      </c>
      <c r="E33" s="11">
        <f>IFERROR(VLOOKUP($B33, Paste!$J$3:$L$933, 2, FALSE), "")</f>
        <v>108</v>
      </c>
      <c r="F33" s="11" t="str">
        <f>VLOOKUP($B33, Paste!$A$3:$H$933, 8, FALSE)</f>
        <v>COL</v>
      </c>
      <c r="G33" s="71">
        <f>VLOOKUP($B33, Paste!$A$3:$H$933, 2, FALSE)</f>
        <v>79.333333333333329</v>
      </c>
      <c r="H33" s="71">
        <f>VLOOKUP($B33, Paste!$A$3:$H$933, 3, FALSE)</f>
        <v>23.630922601840606</v>
      </c>
      <c r="I33" s="71">
        <f t="shared" si="0"/>
        <v>62.83347455871494</v>
      </c>
      <c r="J33" s="71">
        <f>VLOOKUP($B33, Paste!$A$3:$H$933, 4, FALSE)</f>
        <v>86.464397160555549</v>
      </c>
      <c r="K33" s="71">
        <f>VLOOKUP($B33, Paste!$A$3:$H$933, 5, FALSE)</f>
        <v>18.46551724137931</v>
      </c>
      <c r="L33" s="11" t="str">
        <f>IF(ISERROR(VLOOKUP(B33, Paste!$N$3:$N$250, 1, FALSE)), "", VLOOKUP(B33, Paste!$N$3:$O$250, 2, FALSE))</f>
        <v/>
      </c>
      <c r="M33" s="27">
        <f>VLOOKUP($B33, Paste!$W$3:$Z$10064, IF($H$4="Cap Hit",3, IF($H$4="AAV", 4, 2)), FALSE)</f>
        <v>9</v>
      </c>
      <c r="N33" s="11" t="str">
        <f>IF(ISERROR(VLOOKUP(B33, Paste!$Q$3:$Q$245, 1, FALSE)), "", VLOOKUP(B33, Paste!$Q$3:$R$245, 2, FALSE))</f>
        <v/>
      </c>
      <c r="O33" s="10"/>
      <c r="P33" s="7" t="str">
        <f>IF(ISERROR(VLOOKUP(B33, Paste!$T$3:$T$1545, 1, FALSE)), "", VLOOKUP(B33, Paste!$T$3:$U$1545, 2, FALSE))</f>
        <v/>
      </c>
    </row>
    <row r="34" spans="1:16">
      <c r="A34" s="65">
        <v>28</v>
      </c>
      <c r="B34" s="67" t="s">
        <v>58</v>
      </c>
      <c r="C34" s="66" t="str">
        <f>VLOOKUP($B34, Paste!$A$3:$H$933, 6, FALSE)</f>
        <v>RW</v>
      </c>
      <c r="D34" s="11">
        <f>IFERROR(VLOOKUP($B34, Paste!$J$3:$L$933, 3, FALSE), "")</f>
        <v>97</v>
      </c>
      <c r="E34" s="11">
        <f>IFERROR(VLOOKUP($B34, Paste!$J$3:$L$933, 2, FALSE), "")</f>
        <v>110</v>
      </c>
      <c r="F34" s="11" t="str">
        <f>VLOOKUP($B34, Paste!$A$3:$H$933, 8, FALSE)</f>
        <v>DAL</v>
      </c>
      <c r="G34" s="71">
        <f>VLOOKUP($B34, Paste!$A$3:$H$933, 2, FALSE)</f>
        <v>77.333333333333329</v>
      </c>
      <c r="H34" s="71">
        <f>VLOOKUP($B34, Paste!$A$3:$H$933, 3, FALSE)</f>
        <v>30.062298226891588</v>
      </c>
      <c r="I34" s="71">
        <f t="shared" si="0"/>
        <v>56.057256939775087</v>
      </c>
      <c r="J34" s="71">
        <f>VLOOKUP($B34, Paste!$A$3:$H$933, 4, FALSE)</f>
        <v>86.119555166666672</v>
      </c>
      <c r="K34" s="71">
        <f>VLOOKUP($B34, Paste!$A$3:$H$933, 5, FALSE)</f>
        <v>69.463126843657804</v>
      </c>
      <c r="L34" s="11" t="str">
        <f>IF(ISERROR(VLOOKUP(B34, Paste!$N$3:$N$250, 1, FALSE)), "", VLOOKUP(B34, Paste!$N$3:$O$250, 2, FALSE))</f>
        <v/>
      </c>
      <c r="M34" s="27">
        <f>VLOOKUP($B34, Paste!$W$3:$Z$10064, IF($H$4="Cap Hit",3, IF($H$4="AAV", 4, 2)), FALSE)</f>
        <v>12</v>
      </c>
      <c r="N34" s="11" t="str">
        <f>IF(ISERROR(VLOOKUP(B34, Paste!$Q$3:$Q$245, 1, FALSE)), "", VLOOKUP(B34, Paste!$Q$3:$R$245, 2, FALSE))</f>
        <v/>
      </c>
      <c r="O34" s="18"/>
      <c r="P34" s="7" t="str">
        <f>IF(ISERROR(VLOOKUP(B34, Paste!$T$3:$T$1545, 1, FALSE)), "", VLOOKUP(B34, Paste!$T$3:$U$1545, 2, FALSE))</f>
        <v/>
      </c>
    </row>
    <row r="35" spans="1:16">
      <c r="A35" s="65">
        <v>29</v>
      </c>
      <c r="B35" s="67" t="s">
        <v>59</v>
      </c>
      <c r="C35" s="66" t="str">
        <f>VLOOKUP($B35, Paste!$A$3:$H$933, 6, FALSE)</f>
        <v>LW</v>
      </c>
      <c r="D35" s="11">
        <f>IFERROR(VLOOKUP($B35, Paste!$J$3:$L$933, 3, FALSE), "")</f>
        <v>82</v>
      </c>
      <c r="E35" s="11">
        <f>IFERROR(VLOOKUP($B35, Paste!$J$3:$L$933, 2, FALSE), "")</f>
        <v>92</v>
      </c>
      <c r="F35" s="11" t="str">
        <f>VLOOKUP($B35, Paste!$A$3:$H$933, 8, FALSE)</f>
        <v>TBL</v>
      </c>
      <c r="G35" s="71">
        <f>VLOOKUP($B35, Paste!$A$3:$H$933, 2, FALSE)</f>
        <v>80.333333333333329</v>
      </c>
      <c r="H35" s="71">
        <f>VLOOKUP($B35, Paste!$A$3:$H$933, 3, FALSE)</f>
        <v>34.815955338594918</v>
      </c>
      <c r="I35" s="71">
        <f t="shared" si="0"/>
        <v>50.12576660584952</v>
      </c>
      <c r="J35" s="71">
        <f>VLOOKUP($B35, Paste!$A$3:$H$933, 4, FALSE)</f>
        <v>84.941721944444438</v>
      </c>
      <c r="K35" s="71">
        <f>VLOOKUP($B35, Paste!$A$3:$H$933, 5, FALSE)</f>
        <v>66.659574468085097</v>
      </c>
      <c r="L35" s="11" t="str">
        <f>IF(ISERROR(VLOOKUP(B35, Paste!$N$3:$N$250, 1, FALSE)), "", VLOOKUP(B35, Paste!$N$3:$O$250, 2, FALSE))</f>
        <v/>
      </c>
      <c r="M35" s="27">
        <f>VLOOKUP($B35, Paste!$W$3:$Z$10064, IF($H$4="Cap Hit",3, IF($H$4="AAV", 4, 2)), FALSE)</f>
        <v>6.5</v>
      </c>
      <c r="N35" s="11" t="str">
        <f>IF(ISERROR(VLOOKUP(B35, Paste!$Q$3:$Q$245, 1, FALSE)), "", VLOOKUP(B35, Paste!$Q$3:$R$245, 2, FALSE))</f>
        <v/>
      </c>
      <c r="O35" s="10"/>
      <c r="P35" s="7" t="str">
        <f>IF(ISERROR(VLOOKUP(B35, Paste!$T$3:$T$1545, 1, FALSE)), "", VLOOKUP(B35, Paste!$T$3:$U$1545, 2, FALSE))</f>
        <v/>
      </c>
    </row>
    <row r="36" spans="1:16">
      <c r="A36" s="65">
        <v>30</v>
      </c>
      <c r="B36" s="67" t="s">
        <v>60</v>
      </c>
      <c r="C36" s="66" t="str">
        <f>VLOOKUP($B36, Paste!$A$3:$H$933, 6, FALSE)</f>
        <v>C</v>
      </c>
      <c r="D36" s="11">
        <f>IFERROR(VLOOKUP($B36, Paste!$J$3:$L$933, 3, FALSE), "")</f>
        <v>105</v>
      </c>
      <c r="E36" s="11">
        <f>IFERROR(VLOOKUP($B36, Paste!$J$3:$L$933, 2, FALSE), "")</f>
        <v>125</v>
      </c>
      <c r="F36" s="11" t="str">
        <f>VLOOKUP($B36, Paste!$A$3:$H$933, 8, FALSE)</f>
        <v>CHI</v>
      </c>
      <c r="G36" s="71">
        <f>VLOOKUP($B36, Paste!$A$3:$H$933, 2, FALSE)</f>
        <v>67</v>
      </c>
      <c r="H36" s="71">
        <f>VLOOKUP($B36, Paste!$A$3:$H$933, 3, FALSE)</f>
        <v>29.48</v>
      </c>
      <c r="I36" s="71">
        <f t="shared" si="0"/>
        <v>55.253018463194451</v>
      </c>
      <c r="J36" s="71">
        <f>VLOOKUP($B36, Paste!$A$3:$H$933, 4, FALSE)</f>
        <v>84.733018463194455</v>
      </c>
      <c r="K36" s="71">
        <f>VLOOKUP($B36, Paste!$A$3:$H$933, 5, FALSE)</f>
        <v>45.278538812785385</v>
      </c>
      <c r="L36" s="11">
        <f>IF(ISERROR(VLOOKUP(B36, Paste!$N$3:$N$250, 1, FALSE)), "", VLOOKUP(B36, Paste!$N$3:$O$250, 2, FALSE))</f>
        <v>115</v>
      </c>
      <c r="M36" s="27">
        <f>VLOOKUP($B36, Paste!$W$3:$Z$10064, IF($H$4="Cap Hit",3, IF($H$4="AAV", 4, 2)), FALSE)</f>
        <v>15</v>
      </c>
      <c r="N36" s="11" t="str">
        <f>IF(ISERROR(VLOOKUP(B36, Paste!$Q$3:$Q$245, 1, FALSE)), "", VLOOKUP(B36, Paste!$Q$3:$R$245, 2, FALSE))</f>
        <v>Y</v>
      </c>
      <c r="O36" s="18"/>
      <c r="P36" s="7" t="str">
        <f>IF(ISERROR(VLOOKUP(B36, Paste!$T$3:$T$1545, 1, FALSE)), "", VLOOKUP(B36, Paste!$T$3:$U$1545, 2, FALSE))</f>
        <v/>
      </c>
    </row>
    <row r="37" spans="1:16">
      <c r="A37" s="65">
        <v>31</v>
      </c>
      <c r="B37" s="67" t="s">
        <v>61</v>
      </c>
      <c r="C37" s="66" t="str">
        <f>VLOOKUP($B37, Paste!$A$3:$H$933, 6, FALSE)</f>
        <v>RW</v>
      </c>
      <c r="D37" s="11">
        <f>IFERROR(VLOOKUP($B37, Paste!$J$3:$L$933, 3, FALSE), "")</f>
        <v>78</v>
      </c>
      <c r="E37" s="11">
        <f>IFERROR(VLOOKUP($B37, Paste!$J$3:$L$933, 2, FALSE), "")</f>
        <v>90</v>
      </c>
      <c r="F37" s="11" t="str">
        <f>VLOOKUP($B37, Paste!$A$3:$H$933, 8, FALSE)</f>
        <v>UTA</v>
      </c>
      <c r="G37" s="71">
        <f>VLOOKUP($B37, Paste!$A$3:$H$933, 2, FALSE)</f>
        <v>81</v>
      </c>
      <c r="H37" s="71">
        <f>VLOOKUP($B37, Paste!$A$3:$H$933, 3, FALSE)</f>
        <v>41.31</v>
      </c>
      <c r="I37" s="71">
        <f t="shared" si="0"/>
        <v>41.174324999999996</v>
      </c>
      <c r="J37" s="71">
        <f>VLOOKUP($B37, Paste!$A$3:$H$933, 4, FALSE)</f>
        <v>82.484324999999998</v>
      </c>
      <c r="K37" s="71">
        <f>VLOOKUP($B37, Paste!$A$3:$H$933, 5, FALSE)</f>
        <v>28.391752577319586</v>
      </c>
      <c r="L37" s="11" t="str">
        <f>IF(ISERROR(VLOOKUP(B37, Paste!$N$3:$N$250, 1, FALSE)), "", VLOOKUP(B37, Paste!$N$3:$O$250, 2, FALSE))</f>
        <v/>
      </c>
      <c r="M37" s="27">
        <f>VLOOKUP($B37, Paste!$W$3:$Z$10064, IF($H$4="Cap Hit",3, IF($H$4="AAV", 4, 2)), FALSE)</f>
        <v>7.1428570000000002</v>
      </c>
      <c r="N37" s="11" t="str">
        <f>IF(ISERROR(VLOOKUP(B37, Paste!$Q$3:$Q$245, 1, FALSE)), "", VLOOKUP(B37, Paste!$Q$3:$R$245, 2, FALSE))</f>
        <v/>
      </c>
      <c r="O37" s="10"/>
      <c r="P37" s="7" t="str">
        <f>IF(ISERROR(VLOOKUP(B37, Paste!$T$3:$T$1545, 1, FALSE)), "", VLOOKUP(B37, Paste!$T$3:$U$1545, 2, FALSE))</f>
        <v/>
      </c>
    </row>
    <row r="38" spans="1:16">
      <c r="A38" s="65">
        <v>32</v>
      </c>
      <c r="B38" s="67" t="s">
        <v>62</v>
      </c>
      <c r="C38" s="66" t="str">
        <f>VLOOKUP($B38, Paste!$A$3:$H$933, 6, FALSE)</f>
        <v>C</v>
      </c>
      <c r="D38" s="11">
        <f>IFERROR(VLOOKUP($B38, Paste!$J$3:$L$933, 3, FALSE), "")</f>
        <v>85</v>
      </c>
      <c r="E38" s="11">
        <f>IFERROR(VLOOKUP($B38, Paste!$J$3:$L$933, 2, FALSE), "")</f>
        <v>100</v>
      </c>
      <c r="F38" s="11" t="str">
        <f>VLOOKUP($B38, Paste!$A$3:$H$933, 8, FALSE)</f>
        <v>CAR</v>
      </c>
      <c r="G38" s="71">
        <f>VLOOKUP($B38, Paste!$A$3:$H$933, 2, FALSE)</f>
        <v>80.666666666666671</v>
      </c>
      <c r="H38" s="71">
        <f>VLOOKUP($B38, Paste!$A$3:$H$933, 3, FALSE)</f>
        <v>30.756639469610977</v>
      </c>
      <c r="I38" s="71">
        <f t="shared" si="0"/>
        <v>51.649538742194594</v>
      </c>
      <c r="J38" s="71">
        <f>VLOOKUP($B38, Paste!$A$3:$H$933, 4, FALSE)</f>
        <v>82.406178211805567</v>
      </c>
      <c r="K38" s="71">
        <f>VLOOKUP($B38, Paste!$A$3:$H$933, 5, FALSE)</f>
        <v>43.751412429378533</v>
      </c>
      <c r="L38" s="11" t="str">
        <f>IF(ISERROR(VLOOKUP(B38, Paste!$N$3:$N$250, 1, FALSE)), "", VLOOKUP(B38, Paste!$N$3:$O$250, 2, FALSE))</f>
        <v/>
      </c>
      <c r="M38" s="27">
        <f>VLOOKUP($B38, Paste!$W$3:$Z$10064, IF($H$4="Cap Hit",3, IF($H$4="AAV", 4, 2)), FALSE)</f>
        <v>9.75</v>
      </c>
      <c r="N38" s="11" t="str">
        <f>IF(ISERROR(VLOOKUP(B38, Paste!$Q$3:$Q$245, 1, FALSE)), "", VLOOKUP(B38, Paste!$Q$3:$R$245, 2, FALSE))</f>
        <v/>
      </c>
      <c r="O38" s="10"/>
      <c r="P38" s="7" t="str">
        <f>IF(ISERROR(VLOOKUP(B38, Paste!$T$3:$T$1545, 1, FALSE)), "", VLOOKUP(B38, Paste!$T$3:$U$1545, 2, FALSE))</f>
        <v/>
      </c>
    </row>
    <row r="39" spans="1:16">
      <c r="A39" s="65">
        <v>33</v>
      </c>
      <c r="B39" s="10" t="s">
        <v>63</v>
      </c>
      <c r="C39" s="66" t="str">
        <f>VLOOKUP($B39, Paste!$A$3:$H$933, 6, FALSE)</f>
        <v>LD</v>
      </c>
      <c r="D39" s="11">
        <f>IFERROR(VLOOKUP($B39, Paste!$J$3:$L$933, 3, FALSE), "")</f>
        <v>78</v>
      </c>
      <c r="E39" s="11">
        <f>IFERROR(VLOOKUP($B39, Paste!$J$3:$L$933, 2, FALSE), "")</f>
        <v>93</v>
      </c>
      <c r="F39" s="11" t="str">
        <f>VLOOKUP($B39, Paste!$A$3:$H$933, 8, FALSE)</f>
        <v>CBJ</v>
      </c>
      <c r="G39" s="71">
        <f>VLOOKUP($B39, Paste!$A$3:$H$933, 2, FALSE)</f>
        <v>77.333333333333329</v>
      </c>
      <c r="H39" s="71">
        <f>VLOOKUP($B39, Paste!$A$3:$H$933, 3, FALSE)</f>
        <v>21.653333333333332</v>
      </c>
      <c r="I39" s="71">
        <f t="shared" si="0"/>
        <v>60.245121699259258</v>
      </c>
      <c r="J39" s="71">
        <f>VLOOKUP($B39, Paste!$A$3:$H$933, 4, FALSE)</f>
        <v>81.898455032592594</v>
      </c>
      <c r="K39" s="71">
        <f>VLOOKUP($B39, Paste!$A$3:$H$933, 5, FALSE)</f>
        <v>24.294985250737462</v>
      </c>
      <c r="L39" s="11" t="str">
        <f>IF(ISERROR(VLOOKUP(B39, Paste!$N$3:$N$250, 1, FALSE)), "", VLOOKUP(B39, Paste!$N$3:$O$250, 2, FALSE))</f>
        <v/>
      </c>
      <c r="M39" s="27">
        <f>VLOOKUP($B39, Paste!$W$3:$Z$10064, IF($H$4="Cap Hit",3, IF($H$4="AAV", 4, 2)), FALSE)</f>
        <v>9.5833329999999997</v>
      </c>
      <c r="N39" s="11" t="str">
        <f>IF(ISERROR(VLOOKUP(B39, Paste!$Q$3:$Q$245, 1, FALSE)), "", VLOOKUP(B39, Paste!$Q$3:$R$245, 2, FALSE))</f>
        <v/>
      </c>
      <c r="O39" s="18"/>
      <c r="P39" s="7" t="str">
        <f>IF(ISERROR(VLOOKUP(B39, Paste!$T$3:$T$1545, 1, FALSE)), "", VLOOKUP(B39, Paste!$T$3:$U$1545, 2, FALSE))</f>
        <v/>
      </c>
    </row>
    <row r="40" spans="1:16">
      <c r="A40" s="65">
        <v>34</v>
      </c>
      <c r="B40" s="67" t="s">
        <v>64</v>
      </c>
      <c r="C40" s="66" t="str">
        <f>VLOOKUP($B40, Paste!$A$3:$H$933, 6, FALSE)</f>
        <v>C</v>
      </c>
      <c r="D40" s="11">
        <f>IFERROR(VLOOKUP($B40, Paste!$J$3:$L$933, 3, FALSE), "")</f>
        <v>92</v>
      </c>
      <c r="E40" s="11">
        <f>IFERROR(VLOOKUP($B40, Paste!$J$3:$L$933, 2, FALSE), "")</f>
        <v>105</v>
      </c>
      <c r="F40" s="11" t="str">
        <f>VLOOKUP($B40, Paste!$A$3:$H$933, 8, FALSE)</f>
        <v>TOR</v>
      </c>
      <c r="G40" s="71">
        <f>VLOOKUP($B40, Paste!$A$3:$H$933, 2, FALSE)</f>
        <v>71.333333333333329</v>
      </c>
      <c r="H40" s="71">
        <f>VLOOKUP($B40, Paste!$A$3:$H$933, 3, FALSE)</f>
        <v>40.603455862657121</v>
      </c>
      <c r="I40" s="71">
        <f t="shared" si="0"/>
        <v>40.97588538734292</v>
      </c>
      <c r="J40" s="71">
        <f>VLOOKUP($B40, Paste!$A$3:$H$933, 4, FALSE)</f>
        <v>81.579341250000041</v>
      </c>
      <c r="K40" s="71">
        <f>VLOOKUP($B40, Paste!$A$3:$H$933, 5, FALSE)</f>
        <v>19.891025641025639</v>
      </c>
      <c r="L40" s="11" t="str">
        <f>IF(ISERROR(VLOOKUP(B40, Paste!$N$3:$N$250, 1, FALSE)), "", VLOOKUP(B40, Paste!$N$3:$O$250, 2, FALSE))</f>
        <v/>
      </c>
      <c r="M40" s="27">
        <f>VLOOKUP($B40, Paste!$W$3:$Z$10064, IF($H$4="Cap Hit",3, IF($H$4="AAV", 4, 2)), FALSE)</f>
        <v>13.25</v>
      </c>
      <c r="N40" s="11" t="str">
        <f>IF(ISERROR(VLOOKUP(B40, Paste!$Q$3:$Q$245, 1, FALSE)), "", VLOOKUP(B40, Paste!$Q$3:$R$245, 2, FALSE))</f>
        <v>Y</v>
      </c>
      <c r="O40" s="10"/>
      <c r="P40" s="7" t="str">
        <f>IF(ISERROR(VLOOKUP(B40, Paste!$T$3:$T$1545, 1, FALSE)), "", VLOOKUP(B40, Paste!$T$3:$U$1545, 2, FALSE))</f>
        <v/>
      </c>
    </row>
    <row r="41" spans="1:16">
      <c r="A41" s="65">
        <v>35</v>
      </c>
      <c r="B41" s="67" t="s">
        <v>65</v>
      </c>
      <c r="C41" s="66" t="str">
        <f>VLOOKUP($B41, Paste!$A$3:$H$933, 6, FALSE)</f>
        <v>C</v>
      </c>
      <c r="D41" s="11">
        <f>IFERROR(VLOOKUP($B41, Paste!$J$3:$L$933, 3, FALSE), "")</f>
        <v>75</v>
      </c>
      <c r="E41" s="11">
        <f>IFERROR(VLOOKUP($B41, Paste!$J$3:$L$933, 2, FALSE), "")</f>
        <v>90</v>
      </c>
      <c r="F41" s="11" t="str">
        <f>VLOOKUP($B41, Paste!$A$3:$H$933, 8, FALSE)</f>
        <v>PIT</v>
      </c>
      <c r="G41" s="71">
        <f>VLOOKUP($B41, Paste!$A$3:$H$933, 2, FALSE)</f>
        <v>78.666666666666671</v>
      </c>
      <c r="H41" s="71">
        <f>VLOOKUP($B41, Paste!$A$3:$H$933, 3, FALSE)</f>
        <v>31.466666666666669</v>
      </c>
      <c r="I41" s="71">
        <f t="shared" si="0"/>
        <v>49.975758249999998</v>
      </c>
      <c r="J41" s="71">
        <f>VLOOKUP($B41, Paste!$A$3:$H$933, 4, FALSE)</f>
        <v>81.442424916666667</v>
      </c>
      <c r="K41" s="71">
        <f>VLOOKUP($B41, Paste!$A$3:$H$933, 5, FALSE)</f>
        <v>39.333333333333336</v>
      </c>
      <c r="L41" s="11" t="str">
        <f>IF(ISERROR(VLOOKUP(B41, Paste!$N$3:$N$250, 1, FALSE)), "", VLOOKUP(B41, Paste!$N$3:$O$250, 2, FALSE))</f>
        <v/>
      </c>
      <c r="M41" s="27">
        <f>VLOOKUP($B41, Paste!$W$3:$Z$10064, IF($H$4="Cap Hit",3, IF($H$4="AAV", 4, 2)), FALSE)</f>
        <v>8.6999999999999993</v>
      </c>
      <c r="N41" s="11" t="str">
        <f>IF(ISERROR(VLOOKUP(B41, Paste!$Q$3:$Q$245, 1, FALSE)), "", VLOOKUP(B41, Paste!$Q$3:$R$245, 2, FALSE))</f>
        <v/>
      </c>
      <c r="O41" s="18"/>
      <c r="P41" s="7" t="str">
        <f>IF(ISERROR(VLOOKUP(B41, Paste!$T$3:$T$1545, 1, FALSE)), "", VLOOKUP(B41, Paste!$T$3:$U$1545, 2, FALSE))</f>
        <v/>
      </c>
    </row>
    <row r="42" spans="1:16">
      <c r="A42" s="65">
        <v>36</v>
      </c>
      <c r="B42" s="67" t="s">
        <v>66</v>
      </c>
      <c r="C42" s="66" t="str">
        <f>VLOOKUP($B42, Paste!$A$3:$H$933, 6, FALSE)</f>
        <v>RW</v>
      </c>
      <c r="D42" s="11">
        <f>IFERROR(VLOOKUP($B42, Paste!$J$3:$L$933, 3, FALSE), "")</f>
        <v>85</v>
      </c>
      <c r="E42" s="11">
        <f>IFERROR(VLOOKUP($B42, Paste!$J$3:$L$933, 2, FALSE), "")</f>
        <v>110</v>
      </c>
      <c r="F42" s="11" t="str">
        <f>VLOOKUP($B42, Paste!$A$3:$H$933, 8, FALSE)</f>
        <v>FLA</v>
      </c>
      <c r="G42" s="71">
        <f>VLOOKUP($B42, Paste!$A$3:$H$933, 2, FALSE)</f>
        <v>72</v>
      </c>
      <c r="H42" s="71">
        <f>VLOOKUP($B42, Paste!$A$3:$H$933, 3, FALSE)</f>
        <v>27.50054407957634</v>
      </c>
      <c r="I42" s="71">
        <f t="shared" si="0"/>
        <v>53.870931670423658</v>
      </c>
      <c r="J42" s="71">
        <f>VLOOKUP($B42, Paste!$A$3:$H$933, 4, FALSE)</f>
        <v>81.371475750000002</v>
      </c>
      <c r="K42" s="71">
        <f>VLOOKUP($B42, Paste!$A$3:$H$933, 5, FALSE)</f>
        <v>83.926380368098151</v>
      </c>
      <c r="L42" s="11" t="str">
        <f>IF(ISERROR(VLOOKUP(B42, Paste!$N$3:$N$250, 1, FALSE)), "", VLOOKUP(B42, Paste!$N$3:$O$250, 2, FALSE))</f>
        <v/>
      </c>
      <c r="M42" s="27">
        <f>VLOOKUP($B42, Paste!$W$3:$Z$10064, IF($H$4="Cap Hit",3, IF($H$4="AAV", 4, 2)), FALSE)</f>
        <v>9.5</v>
      </c>
      <c r="N42" s="11" t="str">
        <f>IF(ISERROR(VLOOKUP(B42, Paste!$Q$3:$Q$245, 1, FALSE)), "", VLOOKUP(B42, Paste!$Q$3:$R$245, 2, FALSE))</f>
        <v>Y</v>
      </c>
      <c r="O42" s="10"/>
      <c r="P42" s="7" t="str">
        <f>IF(ISERROR(VLOOKUP(B42, Paste!$T$3:$T$1545, 1, FALSE)), "", VLOOKUP(B42, Paste!$T$3:$U$1545, 2, FALSE))</f>
        <v/>
      </c>
    </row>
    <row r="43" spans="1:16">
      <c r="A43" s="65">
        <v>37</v>
      </c>
      <c r="B43" s="67" t="s">
        <v>67</v>
      </c>
      <c r="C43" s="66" t="str">
        <f>VLOOKUP($B43, Paste!$A$3:$H$933, 6, FALSE)</f>
        <v>LW</v>
      </c>
      <c r="D43" s="11">
        <f>IFERROR(VLOOKUP($B43, Paste!$J$3:$L$933, 3, FALSE), "")</f>
        <v>90</v>
      </c>
      <c r="E43" s="11">
        <f>IFERROR(VLOOKUP($B43, Paste!$J$3:$L$933, 2, FALSE), "")</f>
        <v>105</v>
      </c>
      <c r="F43" s="11" t="str">
        <f>VLOOKUP($B43, Paste!$A$3:$H$933, 8, FALSE)</f>
        <v>NJD</v>
      </c>
      <c r="G43" s="71">
        <f>VLOOKUP($B43, Paste!$A$3:$H$933, 2, FALSE)</f>
        <v>83.666666666666671</v>
      </c>
      <c r="H43" s="71">
        <f>VLOOKUP($B43, Paste!$A$3:$H$933, 3, FALSE)</f>
        <v>22.688730564020791</v>
      </c>
      <c r="I43" s="71">
        <f t="shared" si="0"/>
        <v>57.573318648942191</v>
      </c>
      <c r="J43" s="71">
        <f>VLOOKUP($B43, Paste!$A$3:$H$933, 4, FALSE)</f>
        <v>80.262049212962978</v>
      </c>
      <c r="K43" s="71">
        <f>VLOOKUP($B43, Paste!$A$3:$H$933, 5, FALSE)</f>
        <v>14.342857142857143</v>
      </c>
      <c r="L43" s="11" t="str">
        <f>IF(ISERROR(VLOOKUP(B43, Paste!$N$3:$N$250, 1, FALSE)), "", VLOOKUP(B43, Paste!$N$3:$O$250, 2, FALSE))</f>
        <v/>
      </c>
      <c r="M43" s="27">
        <f>VLOOKUP($B43, Paste!$W$3:$Z$10064, IF($H$4="Cap Hit",3, IF($H$4="AAV", 4, 2)), FALSE)</f>
        <v>7.875</v>
      </c>
      <c r="N43" s="11" t="str">
        <f>IF(ISERROR(VLOOKUP(B43, Paste!$Q$3:$Q$245, 1, FALSE)), "", VLOOKUP(B43, Paste!$Q$3:$R$245, 2, FALSE))</f>
        <v/>
      </c>
      <c r="O43" s="18"/>
      <c r="P43" s="7" t="str">
        <f>IF(ISERROR(VLOOKUP(B43, Paste!$T$3:$T$1545, 1, FALSE)), "", VLOOKUP(B43, Paste!$T$3:$U$1545, 2, FALSE))</f>
        <v/>
      </c>
    </row>
    <row r="44" spans="1:16">
      <c r="A44" s="65">
        <v>38</v>
      </c>
      <c r="B44" s="67" t="s">
        <v>68</v>
      </c>
      <c r="C44" s="66" t="str">
        <f>VLOOKUP($B44, Paste!$A$3:$H$933, 6, FALSE)</f>
        <v>RW</v>
      </c>
      <c r="D44" s="11">
        <f>IFERROR(VLOOKUP($B44, Paste!$J$3:$L$933, 3, FALSE), "")</f>
        <v>80</v>
      </c>
      <c r="E44" s="11">
        <f>IFERROR(VLOOKUP($B44, Paste!$J$3:$L$933, 2, FALSE), "")</f>
        <v>93</v>
      </c>
      <c r="F44" s="11" t="str">
        <f>VLOOKUP($B44, Paste!$A$3:$H$933, 8, FALSE)</f>
        <v>MTL</v>
      </c>
      <c r="G44" s="71">
        <f>VLOOKUP($B44, Paste!$A$3:$H$933, 2, FALSE)</f>
        <v>83</v>
      </c>
      <c r="H44" s="71">
        <f>VLOOKUP($B44, Paste!$A$3:$H$933, 3, FALSE)</f>
        <v>28.220000000000002</v>
      </c>
      <c r="I44" s="71">
        <f t="shared" si="0"/>
        <v>52.018878194444454</v>
      </c>
      <c r="J44" s="71">
        <f>VLOOKUP($B44, Paste!$A$3:$H$933, 4, FALSE)</f>
        <v>80.238878194444453</v>
      </c>
      <c r="K44" s="71">
        <f>VLOOKUP($B44, Paste!$A$3:$H$933, 5, FALSE)</f>
        <v>51.91769547325103</v>
      </c>
      <c r="L44" s="11" t="str">
        <f>IF(ISERROR(VLOOKUP(B44, Paste!$N$3:$N$250, 1, FALSE)), "", VLOOKUP(B44, Paste!$N$3:$O$250, 2, FALSE))</f>
        <v/>
      </c>
      <c r="M44" s="27">
        <f>VLOOKUP($B44, Paste!$W$3:$Z$10064, IF($H$4="Cap Hit",3, IF($H$4="AAV", 4, 2)), FALSE)</f>
        <v>7.6</v>
      </c>
      <c r="N44" s="11" t="str">
        <f>IF(ISERROR(VLOOKUP(B44, Paste!$Q$3:$Q$245, 1, FALSE)), "", VLOOKUP(B44, Paste!$Q$3:$R$245, 2, FALSE))</f>
        <v/>
      </c>
      <c r="O44" s="18"/>
      <c r="P44" s="7" t="str">
        <f>IF(ISERROR(VLOOKUP(B44, Paste!$T$3:$T$1545, 1, FALSE)), "", VLOOKUP(B44, Paste!$T$3:$U$1545, 2, FALSE))</f>
        <v/>
      </c>
    </row>
    <row r="45" spans="1:16">
      <c r="A45" s="65">
        <v>39</v>
      </c>
      <c r="B45" s="67" t="s">
        <v>69</v>
      </c>
      <c r="C45" s="66" t="str">
        <f>VLOOKUP($B45, Paste!$A$3:$H$933, 6, FALSE)</f>
        <v>C</v>
      </c>
      <c r="D45" s="11">
        <f>IFERROR(VLOOKUP($B45, Paste!$J$3:$L$933, 3, FALSE), "")</f>
        <v>85</v>
      </c>
      <c r="E45" s="11">
        <f>IFERROR(VLOOKUP($B45, Paste!$J$3:$L$933, 2, FALSE), "")</f>
        <v>105</v>
      </c>
      <c r="F45" s="11" t="str">
        <f>VLOOKUP($B45, Paste!$A$3:$H$933, 8, FALSE)</f>
        <v>BUF</v>
      </c>
      <c r="G45" s="71">
        <f>VLOOKUP($B45, Paste!$A$3:$H$933, 2, FALSE)</f>
        <v>78</v>
      </c>
      <c r="H45" s="71">
        <f>VLOOKUP($B45, Paste!$A$3:$H$933, 3, FALSE)</f>
        <v>38.539979945356777</v>
      </c>
      <c r="I45" s="71">
        <f t="shared" si="0"/>
        <v>41.274129429643239</v>
      </c>
      <c r="J45" s="71">
        <f>VLOOKUP($B45, Paste!$A$3:$H$933, 4, FALSE)</f>
        <v>79.814109375000015</v>
      </c>
      <c r="K45" s="71">
        <f>VLOOKUP($B45, Paste!$A$3:$H$933, 5, FALSE)</f>
        <v>38.657894736842103</v>
      </c>
      <c r="L45" s="11" t="str">
        <f>IF(ISERROR(VLOOKUP(B45, Paste!$N$3:$N$250, 1, FALSE)), "", VLOOKUP(B45, Paste!$N$3:$O$250, 2, FALSE))</f>
        <v/>
      </c>
      <c r="M45" s="27">
        <f>VLOOKUP($B45, Paste!$W$3:$Z$10064, IF($H$4="Cap Hit",3, IF($H$4="AAV", 4, 2)), FALSE)</f>
        <v>7.1428570000000002</v>
      </c>
      <c r="N45" s="11" t="str">
        <f>IF(ISERROR(VLOOKUP(B45, Paste!$Q$3:$Q$245, 1, FALSE)), "", VLOOKUP(B45, Paste!$Q$3:$R$245, 2, FALSE))</f>
        <v/>
      </c>
      <c r="O45" s="18"/>
      <c r="P45" s="7" t="str">
        <f>IF(ISERROR(VLOOKUP(B45, Paste!$T$3:$T$1545, 1, FALSE)), "", VLOOKUP(B45, Paste!$T$3:$U$1545, 2, FALSE))</f>
        <v/>
      </c>
    </row>
    <row r="46" spans="1:16">
      <c r="A46" s="65">
        <v>40</v>
      </c>
      <c r="B46" s="67" t="s">
        <v>70</v>
      </c>
      <c r="C46" s="66" t="str">
        <f>VLOOKUP($B46, Paste!$A$3:$H$933, 6, FALSE)</f>
        <v>C</v>
      </c>
      <c r="D46" s="11">
        <f>IFERROR(VLOOKUP($B46, Paste!$J$3:$L$933, 3, FALSE), "")</f>
        <v>80</v>
      </c>
      <c r="E46" s="11">
        <f>IFERROR(VLOOKUP($B46, Paste!$J$3:$L$933, 2, FALSE), "")</f>
        <v>100</v>
      </c>
      <c r="F46" s="11" t="str">
        <f>VLOOKUP($B46, Paste!$A$3:$H$933, 8, FALSE)</f>
        <v>STL</v>
      </c>
      <c r="G46" s="71">
        <f>VLOOKUP($B46, Paste!$A$3:$H$933, 2, FALSE)</f>
        <v>74</v>
      </c>
      <c r="H46" s="71">
        <f>VLOOKUP($B46, Paste!$A$3:$H$933, 3, FALSE)</f>
        <v>26.64</v>
      </c>
      <c r="I46" s="71">
        <f t="shared" si="0"/>
        <v>53.104121527777778</v>
      </c>
      <c r="J46" s="71">
        <f>VLOOKUP($B46, Paste!$A$3:$H$933, 4, FALSE)</f>
        <v>79.744121527777779</v>
      </c>
      <c r="K46" s="71">
        <f>VLOOKUP($B46, Paste!$A$3:$H$933, 5, FALSE)</f>
        <v>31.518518518518519</v>
      </c>
      <c r="L46" s="11" t="str">
        <f>IF(ISERROR(VLOOKUP(B46, Paste!$N$3:$N$250, 1, FALSE)), "", VLOOKUP(B46, Paste!$N$3:$O$250, 2, FALSE))</f>
        <v/>
      </c>
      <c r="M46" s="27">
        <f>VLOOKUP($B46, Paste!$W$3:$Z$10064, IF($H$4="Cap Hit",3, IF($H$4="AAV", 4, 2)), FALSE)</f>
        <v>8.125</v>
      </c>
      <c r="N46" s="11" t="str">
        <f>IF(ISERROR(VLOOKUP(B46, Paste!$Q$3:$Q$245, 1, FALSE)), "", VLOOKUP(B46, Paste!$Q$3:$R$245, 2, FALSE))</f>
        <v>Y</v>
      </c>
      <c r="O46" s="18"/>
      <c r="P46" s="7" t="str">
        <f>IF(ISERROR(VLOOKUP(B46, Paste!$T$3:$T$1545, 1, FALSE)), "", VLOOKUP(B46, Paste!$T$3:$U$1545, 2, FALSE))</f>
        <v/>
      </c>
    </row>
    <row r="47" spans="1:16">
      <c r="A47" s="65">
        <v>41</v>
      </c>
      <c r="B47" s="67" t="s">
        <v>71</v>
      </c>
      <c r="C47" s="66" t="str">
        <f>VLOOKUP($B47, Paste!$A$3:$H$933, 6, FALSE)</f>
        <v>C</v>
      </c>
      <c r="D47" s="11">
        <f>IFERROR(VLOOKUP($B47, Paste!$J$3:$L$933, 3, FALSE), "")</f>
        <v>78</v>
      </c>
      <c r="E47" s="11">
        <f>IFERROR(VLOOKUP($B47, Paste!$J$3:$L$933, 2, FALSE), "")</f>
        <v>92</v>
      </c>
      <c r="F47" s="11" t="str">
        <f>VLOOKUP($B47, Paste!$A$3:$H$933, 8, FALSE)</f>
        <v>TBL</v>
      </c>
      <c r="G47" s="71">
        <f>VLOOKUP($B47, Paste!$A$3:$H$933, 2, FALSE)</f>
        <v>77</v>
      </c>
      <c r="H47" s="71">
        <f>VLOOKUP($B47, Paste!$A$3:$H$933, 3, FALSE)</f>
        <v>33.434271979462203</v>
      </c>
      <c r="I47" s="71">
        <f t="shared" si="0"/>
        <v>45.601150833037813</v>
      </c>
      <c r="J47" s="71">
        <f>VLOOKUP($B47, Paste!$A$3:$H$933, 4, FALSE)</f>
        <v>79.035422812500016</v>
      </c>
      <c r="K47" s="71">
        <f>VLOOKUP($B47, Paste!$A$3:$H$933, 5, FALSE)</f>
        <v>12.194570135746606</v>
      </c>
      <c r="L47" s="11" t="str">
        <f>IF(ISERROR(VLOOKUP(B47, Paste!$N$3:$N$250, 1, FALSE)), "", VLOOKUP(B47, Paste!$N$3:$O$250, 2, FALSE))</f>
        <v/>
      </c>
      <c r="M47" s="27">
        <f>VLOOKUP($B47, Paste!$W$3:$Z$10064, IF($H$4="Cap Hit",3, IF($H$4="AAV", 4, 2)), FALSE)</f>
        <v>9.5</v>
      </c>
      <c r="N47" s="11" t="str">
        <f>IF(ISERROR(VLOOKUP(B47, Paste!$Q$3:$Q$245, 1, FALSE)), "", VLOOKUP(B47, Paste!$Q$3:$R$245, 2, FALSE))</f>
        <v/>
      </c>
      <c r="O47" s="18"/>
      <c r="P47" s="7" t="str">
        <f>IF(ISERROR(VLOOKUP(B47, Paste!$T$3:$T$1545, 1, FALSE)), "", VLOOKUP(B47, Paste!$T$3:$U$1545, 2, FALSE))</f>
        <v/>
      </c>
    </row>
    <row r="48" spans="1:16">
      <c r="A48" s="65">
        <v>42</v>
      </c>
      <c r="B48" s="67" t="s">
        <v>72</v>
      </c>
      <c r="C48" s="66" t="str">
        <f>VLOOKUP($B48, Paste!$A$3:$H$933, 6, FALSE)</f>
        <v>C</v>
      </c>
      <c r="D48" s="11">
        <f>IFERROR(VLOOKUP($B48, Paste!$J$3:$L$933, 3, FALSE), "")</f>
        <v>75</v>
      </c>
      <c r="E48" s="11">
        <f>IFERROR(VLOOKUP($B48, Paste!$J$3:$L$933, 2, FALSE), "")</f>
        <v>105</v>
      </c>
      <c r="F48" s="11" t="str">
        <f>VLOOKUP($B48, Paste!$A$3:$H$933, 8, FALSE)</f>
        <v>CBJ</v>
      </c>
      <c r="G48" s="71">
        <f>VLOOKUP($B48, Paste!$A$3:$H$933, 2, FALSE)</f>
        <v>83</v>
      </c>
      <c r="H48" s="71">
        <f>VLOOKUP($B48, Paste!$A$3:$H$933, 3, FALSE)</f>
        <v>29.049999999999997</v>
      </c>
      <c r="I48" s="71">
        <f t="shared" si="0"/>
        <v>49.822700499999996</v>
      </c>
      <c r="J48" s="71">
        <f>VLOOKUP($B48, Paste!$A$3:$H$933, 4, FALSE)</f>
        <v>78.872700499999993</v>
      </c>
      <c r="K48" s="71">
        <f>VLOOKUP($B48, Paste!$A$3:$H$933, 5, FALSE)</f>
        <v>28.056338028169012</v>
      </c>
      <c r="L48" s="11" t="str">
        <f>IF(ISERROR(VLOOKUP(B48, Paste!$N$3:$N$250, 1, FALSE)), "", VLOOKUP(B48, Paste!$N$3:$O$250, 2, FALSE))</f>
        <v/>
      </c>
      <c r="M48" s="27" t="e">
        <f>VLOOKUP($B48, Paste!$W$3:$Z$10064, IF($H$4="Cap Hit",3, IF($H$4="AAV", 4, 2)), FALSE)</f>
        <v>#N/A</v>
      </c>
      <c r="N48" s="11" t="str">
        <f>IF(ISERROR(VLOOKUP(B48, Paste!$Q$3:$Q$245, 1, FALSE)), "", VLOOKUP(B48, Paste!$Q$3:$R$245, 2, FALSE))</f>
        <v/>
      </c>
      <c r="O48" s="18"/>
      <c r="P48" s="7" t="str">
        <f>IF(ISERROR(VLOOKUP(B48, Paste!$T$3:$T$1545, 1, FALSE)), "", VLOOKUP(B48, Paste!$T$3:$U$1545, 2, FALSE))</f>
        <v/>
      </c>
    </row>
    <row r="49" spans="1:16">
      <c r="A49" s="65">
        <v>43</v>
      </c>
      <c r="B49" s="67" t="s">
        <v>73</v>
      </c>
      <c r="C49" s="66" t="str">
        <f>VLOOKUP($B49, Paste!$A$3:$H$933, 6, FALSE)</f>
        <v>LD</v>
      </c>
      <c r="D49" s="11">
        <f>IFERROR(VLOOKUP($B49, Paste!$J$3:$L$933, 3, FALSE), "")</f>
        <v>80</v>
      </c>
      <c r="E49" s="11">
        <f>IFERROR(VLOOKUP($B49, Paste!$J$3:$L$933, 2, FALSE), "")</f>
        <v>95</v>
      </c>
      <c r="F49" s="11" t="str">
        <f>VLOOKUP($B49, Paste!$A$3:$H$933, 8, FALSE)</f>
        <v>MTL</v>
      </c>
      <c r="G49" s="71">
        <f>VLOOKUP($B49, Paste!$A$3:$H$933, 2, FALSE)</f>
        <v>84</v>
      </c>
      <c r="H49" s="71">
        <f>VLOOKUP($B49, Paste!$A$3:$H$933, 3, FALSE)</f>
        <v>6.278520849724627</v>
      </c>
      <c r="I49" s="71">
        <f t="shared" si="0"/>
        <v>72.286404983608705</v>
      </c>
      <c r="J49" s="71">
        <f>VLOOKUP($B49, Paste!$A$3:$H$933, 4, FALSE)</f>
        <v>78.564925833333334</v>
      </c>
      <c r="K49" s="71">
        <f>VLOOKUP($B49, Paste!$A$3:$H$933, 5, FALSE)</f>
        <v>34.409638554216869</v>
      </c>
      <c r="L49" s="11" t="str">
        <f>IF(ISERROR(VLOOKUP(B49, Paste!$N$3:$N$250, 1, FALSE)), "", VLOOKUP(B49, Paste!$N$3:$O$250, 2, FALSE))</f>
        <v/>
      </c>
      <c r="M49" s="27">
        <f>VLOOKUP($B49, Paste!$W$3:$Z$10064, IF($H$4="Cap Hit",3, IF($H$4="AAV", 4, 2)), FALSE)</f>
        <v>8.85</v>
      </c>
      <c r="N49" s="11" t="str">
        <f>IF(ISERROR(VLOOKUP(B49, Paste!$Q$3:$Q$245, 1, FALSE)), "", VLOOKUP(B49, Paste!$Q$3:$R$245, 2, FALSE))</f>
        <v/>
      </c>
      <c r="O49" s="18"/>
      <c r="P49" s="7" t="str">
        <f>IF(ISERROR(VLOOKUP(B49, Paste!$T$3:$T$1545, 1, FALSE)), "", VLOOKUP(B49, Paste!$T$3:$U$1545, 2, FALSE))</f>
        <v/>
      </c>
    </row>
    <row r="50" spans="1:16">
      <c r="A50" s="65">
        <v>44</v>
      </c>
      <c r="B50" s="67" t="s">
        <v>74</v>
      </c>
      <c r="C50" s="66" t="str">
        <f>VLOOKUP($B50, Paste!$A$3:$H$933, 6, FALSE)</f>
        <v>RW</v>
      </c>
      <c r="D50" s="11">
        <f>IFERROR(VLOOKUP($B50, Paste!$J$3:$L$933, 3, FALSE), "")</f>
        <v>87</v>
      </c>
      <c r="E50" s="11">
        <f>IFERROR(VLOOKUP($B50, Paste!$J$3:$L$933, 2, FALSE), "")</f>
        <v>100</v>
      </c>
      <c r="F50" s="11" t="str">
        <f>VLOOKUP($B50, Paste!$A$3:$H$933, 8, FALSE)</f>
        <v>FLA</v>
      </c>
      <c r="G50" s="71">
        <f>VLOOKUP($B50, Paste!$A$3:$H$933, 2, FALSE)</f>
        <v>77</v>
      </c>
      <c r="H50" s="71">
        <f>VLOOKUP($B50, Paste!$A$3:$H$933, 3, FALSE)</f>
        <v>41.272124660729297</v>
      </c>
      <c r="I50" s="71">
        <f t="shared" si="0"/>
        <v>37.199263526770714</v>
      </c>
      <c r="J50" s="71">
        <f>VLOOKUP($B50, Paste!$A$3:$H$933, 4, FALSE)</f>
        <v>78.471388187500011</v>
      </c>
      <c r="K50" s="71">
        <f>VLOOKUP($B50, Paste!$A$3:$H$933, 5, FALSE)</f>
        <v>22.33</v>
      </c>
      <c r="L50" s="11" t="str">
        <f>IF(ISERROR(VLOOKUP(B50, Paste!$N$3:$N$250, 1, FALSE)), "", VLOOKUP(B50, Paste!$N$3:$O$250, 2, FALSE))</f>
        <v/>
      </c>
      <c r="M50" s="27">
        <f>VLOOKUP($B50, Paste!$W$3:$Z$10064, IF($H$4="Cap Hit",3, IF($H$4="AAV", 4, 2)), FALSE)</f>
        <v>8.625</v>
      </c>
      <c r="N50" s="11" t="str">
        <f>IF(ISERROR(VLOOKUP(B50, Paste!$Q$3:$Q$245, 1, FALSE)), "", VLOOKUP(B50, Paste!$Q$3:$R$245, 2, FALSE))</f>
        <v/>
      </c>
      <c r="O50" s="10"/>
      <c r="P50" s="7" t="str">
        <f>IF(ISERROR(VLOOKUP(B50, Paste!$T$3:$T$1545, 1, FALSE)), "", VLOOKUP(B50, Paste!$T$3:$U$1545, 2, FALSE))</f>
        <v/>
      </c>
    </row>
    <row r="51" spans="1:16">
      <c r="A51" s="65">
        <v>45</v>
      </c>
      <c r="B51" s="67" t="s">
        <v>75</v>
      </c>
      <c r="C51" s="66" t="str">
        <f>VLOOKUP($B51, Paste!$A$3:$H$933, 6, FALSE)</f>
        <v>RW</v>
      </c>
      <c r="D51" s="11">
        <f>IFERROR(VLOOKUP($B51, Paste!$J$3:$L$933, 3, FALSE), "")</f>
        <v>75</v>
      </c>
      <c r="E51" s="11">
        <f>IFERROR(VLOOKUP($B51, Paste!$J$3:$L$933, 2, FALSE), "")</f>
        <v>87</v>
      </c>
      <c r="F51" s="11" t="str">
        <f>VLOOKUP($B51, Paste!$A$3:$H$933, 8, FALSE)</f>
        <v>OTT</v>
      </c>
      <c r="G51" s="71">
        <f>VLOOKUP($B51, Paste!$A$3:$H$933, 2, FALSE)</f>
        <v>83</v>
      </c>
      <c r="H51" s="71">
        <f>VLOOKUP($B51, Paste!$A$3:$H$933, 3, FALSE)</f>
        <v>30.71</v>
      </c>
      <c r="I51" s="71">
        <f t="shared" si="0"/>
        <v>47.72811250000003</v>
      </c>
      <c r="J51" s="71">
        <f>VLOOKUP($B51, Paste!$A$3:$H$933, 4, FALSE)</f>
        <v>78.438112500000031</v>
      </c>
      <c r="K51" s="71">
        <f>VLOOKUP($B51, Paste!$A$3:$H$933, 5, FALSE)</f>
        <v>35.864197530864196</v>
      </c>
      <c r="L51" s="11" t="str">
        <f>IF(ISERROR(VLOOKUP(B51, Paste!$N$3:$N$250, 1, FALSE)), "", VLOOKUP(B51, Paste!$N$3:$O$250, 2, FALSE))</f>
        <v/>
      </c>
      <c r="M51" s="27">
        <f>VLOOKUP($B51, Paste!$W$3:$Z$10064, IF($H$4="Cap Hit",3, IF($H$4="AAV", 4, 2)), FALSE)</f>
        <v>4.9749999999999996</v>
      </c>
      <c r="N51" s="11" t="str">
        <f>IF(ISERROR(VLOOKUP(B51, Paste!$Q$3:$Q$245, 1, FALSE)), "", VLOOKUP(B51, Paste!$Q$3:$R$245, 2, FALSE))</f>
        <v/>
      </c>
      <c r="O51" s="10"/>
      <c r="P51" s="7" t="str">
        <f>IF(ISERROR(VLOOKUP(B51, Paste!$T$3:$T$1545, 1, FALSE)), "", VLOOKUP(B51, Paste!$T$3:$U$1545, 2, FALSE))</f>
        <v/>
      </c>
    </row>
    <row r="52" spans="1:16">
      <c r="A52" s="65">
        <v>46</v>
      </c>
      <c r="B52" s="67" t="s">
        <v>76</v>
      </c>
      <c r="C52" s="66" t="str">
        <f>VLOOKUP($B52, Paste!$A$3:$H$933, 6, FALSE)</f>
        <v>RW</v>
      </c>
      <c r="D52" s="11">
        <f>IFERROR(VLOOKUP($B52, Paste!$J$3:$L$933, 3, FALSE), "")</f>
        <v>80</v>
      </c>
      <c r="E52" s="11">
        <f>IFERROR(VLOOKUP($B52, Paste!$J$3:$L$933, 2, FALSE), "")</f>
        <v>92</v>
      </c>
      <c r="F52" s="11" t="str">
        <f>VLOOKUP($B52, Paste!$A$3:$H$933, 8, FALSE)</f>
        <v>DET</v>
      </c>
      <c r="G52" s="71">
        <f>VLOOKUP($B52, Paste!$A$3:$H$933, 2, FALSE)</f>
        <v>76.666666666666671</v>
      </c>
      <c r="H52" s="71">
        <f>VLOOKUP($B52, Paste!$A$3:$H$933, 3, FALSE)</f>
        <v>26.638858490569287</v>
      </c>
      <c r="I52" s="71">
        <f t="shared" si="0"/>
        <v>51.47443630109737</v>
      </c>
      <c r="J52" s="71">
        <f>VLOOKUP($B52, Paste!$A$3:$H$933, 4, FALSE)</f>
        <v>78.113294791666661</v>
      </c>
      <c r="K52" s="71">
        <f>VLOOKUP($B52, Paste!$A$3:$H$933, 5, FALSE)</f>
        <v>21.994535519125684</v>
      </c>
      <c r="L52" s="11" t="str">
        <f>IF(ISERROR(VLOOKUP(B52, Paste!$N$3:$N$250, 1, FALSE)), "", VLOOKUP(B52, Paste!$N$3:$O$250, 2, FALSE))</f>
        <v/>
      </c>
      <c r="M52" s="27">
        <f>VLOOKUP($B52, Paste!$W$3:$Z$10064, IF($H$4="Cap Hit",3, IF($H$4="AAV", 4, 2)), FALSE)</f>
        <v>8.0749999999999993</v>
      </c>
      <c r="N52" s="11" t="str">
        <f>IF(ISERROR(VLOOKUP(B52, Paste!$Q$3:$Q$245, 1, FALSE)), "", VLOOKUP(B52, Paste!$Q$3:$R$245, 2, FALSE))</f>
        <v/>
      </c>
      <c r="O52" s="18"/>
      <c r="P52" s="7" t="str">
        <f>IF(ISERROR(VLOOKUP(B52, Paste!$T$3:$T$1545, 1, FALSE)), "", VLOOKUP(B52, Paste!$T$3:$U$1545, 2, FALSE))</f>
        <v/>
      </c>
    </row>
    <row r="53" spans="1:16">
      <c r="A53" s="65">
        <v>47</v>
      </c>
      <c r="B53" s="67" t="s">
        <v>77</v>
      </c>
      <c r="C53" s="66" t="str">
        <f>VLOOKUP($B53, Paste!$A$3:$H$933, 6, FALSE)</f>
        <v>C</v>
      </c>
      <c r="D53" s="11">
        <f>IFERROR(VLOOKUP($B53, Paste!$J$3:$L$933, 3, FALSE), "")</f>
        <v>80</v>
      </c>
      <c r="E53" s="11">
        <f>IFERROR(VLOOKUP($B53, Paste!$J$3:$L$933, 2, FALSE), "")</f>
        <v>100</v>
      </c>
      <c r="F53" s="11" t="str">
        <f>VLOOKUP($B53, Paste!$A$3:$H$933, 8, FALSE)</f>
        <v>FLA</v>
      </c>
      <c r="G53" s="71">
        <f>VLOOKUP($B53, Paste!$A$3:$H$933, 2, FALSE)</f>
        <v>75</v>
      </c>
      <c r="H53" s="71">
        <f>VLOOKUP($B53, Paste!$A$3:$H$933, 3, FALSE)</f>
        <v>23.25</v>
      </c>
      <c r="I53" s="71">
        <f t="shared" si="0"/>
        <v>54.705960937499995</v>
      </c>
      <c r="J53" s="71">
        <f>VLOOKUP($B53, Paste!$A$3:$H$933, 4, FALSE)</f>
        <v>77.955960937499995</v>
      </c>
      <c r="K53" s="71">
        <f>VLOOKUP($B53, Paste!$A$3:$H$933, 5, FALSE)</f>
        <v>18</v>
      </c>
      <c r="L53" s="11" t="str">
        <f>IF(ISERROR(VLOOKUP(B53, Paste!$N$3:$N$250, 1, FALSE)), "", VLOOKUP(B53, Paste!$N$3:$O$250, 2, FALSE))</f>
        <v/>
      </c>
      <c r="M53" s="27">
        <f>VLOOKUP($B53, Paste!$W$3:$Z$10064, IF($H$4="Cap Hit",3, IF($H$4="AAV", 4, 2)), FALSE)</f>
        <v>10</v>
      </c>
      <c r="N53" s="11" t="str">
        <f>IF(ISERROR(VLOOKUP(B53, Paste!$Q$3:$Q$245, 1, FALSE)), "", VLOOKUP(B53, Paste!$Q$3:$R$245, 2, FALSE))</f>
        <v>Y</v>
      </c>
      <c r="O53" s="10"/>
      <c r="P53" s="7" t="str">
        <f>IF(ISERROR(VLOOKUP(B53, Paste!$T$3:$T$1545, 1, FALSE)), "", VLOOKUP(B53, Paste!$T$3:$U$1545, 2, FALSE))</f>
        <v/>
      </c>
    </row>
    <row r="54" spans="1:16">
      <c r="A54" s="65">
        <v>48</v>
      </c>
      <c r="B54" s="67" t="s">
        <v>78</v>
      </c>
      <c r="C54" s="66" t="str">
        <f>VLOOKUP($B54, Paste!$A$3:$H$933, 6, FALSE)</f>
        <v>LW</v>
      </c>
      <c r="D54" s="11">
        <f>IFERROR(VLOOKUP($B54, Paste!$J$3:$L$933, 3, FALSE), "")</f>
        <v>75</v>
      </c>
      <c r="E54" s="11">
        <f>IFERROR(VLOOKUP($B54, Paste!$J$3:$L$933, 2, FALSE), "")</f>
        <v>95</v>
      </c>
      <c r="F54" s="11" t="str">
        <f>VLOOKUP($B54, Paste!$A$3:$H$933, 8, FALSE)</f>
        <v>NSH</v>
      </c>
      <c r="G54" s="71">
        <f>VLOOKUP($B54, Paste!$A$3:$H$933, 2, FALSE)</f>
        <v>84</v>
      </c>
      <c r="H54" s="71">
        <f>VLOOKUP($B54, Paste!$A$3:$H$933, 3, FALSE)</f>
        <v>38.547205967311179</v>
      </c>
      <c r="I54" s="71">
        <f t="shared" si="0"/>
        <v>39.205225782688807</v>
      </c>
      <c r="J54" s="71">
        <f>VLOOKUP($B54, Paste!$A$3:$H$933, 4, FALSE)</f>
        <v>77.752431749999985</v>
      </c>
      <c r="K54" s="71">
        <f>VLOOKUP($B54, Paste!$A$3:$H$933, 5, FALSE)</f>
        <v>41.31707317073171</v>
      </c>
      <c r="L54" s="11" t="str">
        <f>IF(ISERROR(VLOOKUP(B54, Paste!$N$3:$N$250, 1, FALSE)), "", VLOOKUP(B54, Paste!$N$3:$O$250, 2, FALSE))</f>
        <v/>
      </c>
      <c r="M54" s="27">
        <f>VLOOKUP($B54, Paste!$W$3:$Z$10064, IF($H$4="Cap Hit",3, IF($H$4="AAV", 4, 2)), FALSE)</f>
        <v>8.5</v>
      </c>
      <c r="N54" s="11" t="str">
        <f>IF(ISERROR(VLOOKUP(B54, Paste!$Q$3:$Q$245, 1, FALSE)), "", VLOOKUP(B54, Paste!$Q$3:$R$245, 2, FALSE))</f>
        <v/>
      </c>
      <c r="O54" s="10"/>
      <c r="P54" s="7" t="str">
        <f>IF(ISERROR(VLOOKUP(B54, Paste!$T$3:$T$1545, 1, FALSE)), "", VLOOKUP(B54, Paste!$T$3:$U$1545, 2, FALSE))</f>
        <v/>
      </c>
    </row>
    <row r="55" spans="1:16">
      <c r="A55" s="65">
        <v>49</v>
      </c>
      <c r="B55" s="10" t="s">
        <v>79</v>
      </c>
      <c r="C55" s="66" t="str">
        <f>VLOOKUP($B55, Paste!$A$3:$H$933, 6, FALSE)</f>
        <v>RW</v>
      </c>
      <c r="D55" s="11">
        <f>IFERROR(VLOOKUP($B55, Paste!$J$3:$L$933, 3, FALSE), "")</f>
        <v>73</v>
      </c>
      <c r="E55" s="11">
        <f>IFERROR(VLOOKUP($B55, Paste!$J$3:$L$933, 2, FALSE), "")</f>
        <v>83</v>
      </c>
      <c r="F55" s="11" t="str">
        <f>VLOOKUP($B55, Paste!$A$3:$H$933, 8, FALSE)</f>
        <v>LAK</v>
      </c>
      <c r="G55" s="71">
        <f>VLOOKUP($B55, Paste!$A$3:$H$933, 2, FALSE)</f>
        <v>81.666666666666671</v>
      </c>
      <c r="H55" s="71">
        <f>VLOOKUP($B55, Paste!$A$3:$H$933, 3, FALSE)</f>
        <v>33.253976904175872</v>
      </c>
      <c r="I55" s="71">
        <f t="shared" si="0"/>
        <v>42.631833095824135</v>
      </c>
      <c r="J55" s="71">
        <f>VLOOKUP($B55, Paste!$A$3:$H$933, 4, FALSE)</f>
        <v>75.885810000000006</v>
      </c>
      <c r="K55" s="71">
        <f>VLOOKUP($B55, Paste!$A$3:$H$933, 5, FALSE)</f>
        <v>56.722454672245476</v>
      </c>
      <c r="L55" s="11" t="str">
        <f>IF(ISERROR(VLOOKUP(B55, Paste!$N$3:$N$250, 1, FALSE)), "", VLOOKUP(B55, Paste!$N$3:$O$250, 2, FALSE))</f>
        <v/>
      </c>
      <c r="M55" s="27">
        <f>VLOOKUP($B55, Paste!$W$3:$Z$10064, IF($H$4="Cap Hit",3, IF($H$4="AAV", 4, 2)), FALSE)</f>
        <v>10.625</v>
      </c>
      <c r="N55" s="11" t="str">
        <f>IF(ISERROR(VLOOKUP(B55, Paste!$Q$3:$Q$245, 1, FALSE)), "", VLOOKUP(B55, Paste!$Q$3:$R$245, 2, FALSE))</f>
        <v/>
      </c>
      <c r="O55" s="18"/>
      <c r="P55" s="7" t="str">
        <f>IF(ISERROR(VLOOKUP(B55, Paste!$T$3:$T$1545, 1, FALSE)), "", VLOOKUP(B55, Paste!$T$3:$U$1545, 2, FALSE))</f>
        <v/>
      </c>
    </row>
    <row r="56" spans="1:16">
      <c r="A56" s="65">
        <v>50</v>
      </c>
      <c r="B56" s="10" t="s">
        <v>80</v>
      </c>
      <c r="C56" s="66" t="str">
        <f>VLOOKUP($B56, Paste!$A$3:$H$933, 6, FALSE)</f>
        <v>LW</v>
      </c>
      <c r="D56" s="11">
        <f>IFERROR(VLOOKUP($B56, Paste!$J$3:$L$933, 3, FALSE), "")</f>
        <v>75</v>
      </c>
      <c r="E56" s="11">
        <f>IFERROR(VLOOKUP($B56, Paste!$J$3:$L$933, 2, FALSE), "")</f>
        <v>85</v>
      </c>
      <c r="F56" s="11" t="str">
        <f>VLOOKUP($B56, Paste!$A$3:$H$933, 8, FALSE)</f>
        <v>CBJ</v>
      </c>
      <c r="G56" s="71">
        <f>VLOOKUP($B56, Paste!$A$3:$H$933, 2, FALSE)</f>
        <v>79.666666666666671</v>
      </c>
      <c r="H56" s="71">
        <f>VLOOKUP($B56, Paste!$A$3:$H$933, 3, FALSE)</f>
        <v>28.371350524408008</v>
      </c>
      <c r="I56" s="71">
        <f t="shared" si="0"/>
        <v>47.485344944341996</v>
      </c>
      <c r="J56" s="71">
        <f>VLOOKUP($B56, Paste!$A$3:$H$933, 4, FALSE)</f>
        <v>75.856695468750004</v>
      </c>
      <c r="K56" s="71">
        <f>VLOOKUP($B56, Paste!$A$3:$H$933, 5, FALSE)</f>
        <v>22.566523605150216</v>
      </c>
      <c r="L56" s="11" t="str">
        <f>IF(ISERROR(VLOOKUP(B56, Paste!$N$3:$N$250, 1, FALSE)), "", VLOOKUP(B56, Paste!$N$3:$O$250, 2, FALSE))</f>
        <v/>
      </c>
      <c r="M56" s="27">
        <f>VLOOKUP($B56, Paste!$W$3:$Z$10064, IF($H$4="Cap Hit",3, IF($H$4="AAV", 4, 2)), FALSE)</f>
        <v>3.85</v>
      </c>
      <c r="N56" s="11" t="str">
        <f>IF(ISERROR(VLOOKUP(B56, Paste!$Q$3:$Q$245, 1, FALSE)), "", VLOOKUP(B56, Paste!$Q$3:$R$245, 2, FALSE))</f>
        <v/>
      </c>
      <c r="O56" s="18"/>
      <c r="P56" s="7" t="str">
        <f>IF(ISERROR(VLOOKUP(B56, Paste!$T$3:$T$1545, 1, FALSE)), "", VLOOKUP(B56, Paste!$T$3:$U$1545, 2, FALSE))</f>
        <v/>
      </c>
    </row>
    <row r="57" spans="1:16">
      <c r="A57" s="65">
        <v>51</v>
      </c>
      <c r="B57" s="67" t="s">
        <v>81</v>
      </c>
      <c r="C57" s="66" t="str">
        <f>VLOOKUP($B57, Paste!$A$3:$H$933, 6, FALSE)</f>
        <v>RW</v>
      </c>
      <c r="D57" s="11">
        <f>IFERROR(VLOOKUP($B57, Paste!$J$3:$L$933, 3, FALSE), "")</f>
        <v>80</v>
      </c>
      <c r="E57" s="11">
        <f>IFERROR(VLOOKUP($B57, Paste!$J$3:$L$933, 2, FALSE), "")</f>
        <v>110</v>
      </c>
      <c r="F57" s="11" t="str">
        <f>VLOOKUP($B57, Paste!$A$3:$H$933, 8, FALSE)</f>
        <v>MTL</v>
      </c>
      <c r="G57" s="71">
        <f>VLOOKUP($B57, Paste!$A$3:$H$933, 2, FALSE)</f>
        <v>82</v>
      </c>
      <c r="H57" s="71">
        <f>VLOOKUP($B57, Paste!$A$3:$H$933, 3, FALSE)</f>
        <v>27.881102362204732</v>
      </c>
      <c r="I57" s="71">
        <f t="shared" si="0"/>
        <v>47.58813362737861</v>
      </c>
      <c r="J57" s="71">
        <f>VLOOKUP($B57, Paste!$A$3:$H$933, 4, FALSE)</f>
        <v>75.469235989583339</v>
      </c>
      <c r="K57" s="71">
        <f>VLOOKUP($B57, Paste!$A$3:$H$933, 5, FALSE)</f>
        <v>22.126984126984127</v>
      </c>
      <c r="L57" s="11" t="str">
        <f>IF(ISERROR(VLOOKUP(B57, Paste!$N$3:$N$250, 1, FALSE)), "", VLOOKUP(B57, Paste!$N$3:$O$250, 2, FALSE))</f>
        <v/>
      </c>
      <c r="M57" s="27">
        <f>VLOOKUP($B57, Paste!$W$3:$Z$10064, IF($H$4="Cap Hit",3, IF($H$4="AAV", 4, 2)), FALSE)</f>
        <v>2.6341670000000001</v>
      </c>
      <c r="N57" s="11" t="str">
        <f>IF(ISERROR(VLOOKUP(B57, Paste!$Q$3:$Q$245, 1, FALSE)), "", VLOOKUP(B57, Paste!$Q$3:$R$245, 2, FALSE))</f>
        <v/>
      </c>
      <c r="O57" s="10"/>
      <c r="P57" s="7" t="str">
        <f>IF(ISERROR(VLOOKUP(B57, Paste!$T$3:$T$1545, 1, FALSE)), "", VLOOKUP(B57, Paste!$T$3:$U$1545, 2, FALSE))</f>
        <v/>
      </c>
    </row>
    <row r="58" spans="1:16">
      <c r="A58" s="65">
        <v>52</v>
      </c>
      <c r="B58" s="67" t="s">
        <v>82</v>
      </c>
      <c r="C58" s="66" t="str">
        <f>VLOOKUP($B58, Paste!$A$3:$H$933, 6, FALSE)</f>
        <v>LD</v>
      </c>
      <c r="D58" s="11">
        <f>IFERROR(VLOOKUP($B58, Paste!$J$3:$L$933, 3, FALSE), "")</f>
        <v>77</v>
      </c>
      <c r="E58" s="11">
        <f>IFERROR(VLOOKUP($B58, Paste!$J$3:$L$933, 2, FALSE), "")</f>
        <v>95</v>
      </c>
      <c r="F58" s="11" t="str">
        <f>VLOOKUP($B58, Paste!$A$3:$H$933, 8, FALSE)</f>
        <v>BUF</v>
      </c>
      <c r="G58" s="71">
        <f>VLOOKUP($B58, Paste!$A$3:$H$933, 2, FALSE)</f>
        <v>79</v>
      </c>
      <c r="H58" s="71">
        <f>VLOOKUP($B58, Paste!$A$3:$H$933, 3, FALSE)</f>
        <v>18.751071680162912</v>
      </c>
      <c r="I58" s="71">
        <f t="shared" si="0"/>
        <v>56.662536792059299</v>
      </c>
      <c r="J58" s="71">
        <f>VLOOKUP($B58, Paste!$A$3:$H$933, 4, FALSE)</f>
        <v>75.413608472222208</v>
      </c>
      <c r="K58" s="71">
        <f>VLOOKUP($B58, Paste!$A$3:$H$933, 5, FALSE)</f>
        <v>67.030303030303031</v>
      </c>
      <c r="L58" s="11" t="str">
        <f>IF(ISERROR(VLOOKUP(B58, Paste!$N$3:$N$250, 1, FALSE)), "", VLOOKUP(B58, Paste!$N$3:$O$250, 2, FALSE))</f>
        <v/>
      </c>
      <c r="M58" s="27">
        <f>VLOOKUP($B58, Paste!$W$3:$Z$10064, IF($H$4="Cap Hit",3, IF($H$4="AAV", 4, 2)), FALSE)</f>
        <v>11</v>
      </c>
      <c r="N58" s="11" t="str">
        <f>IF(ISERROR(VLOOKUP(B58, Paste!$Q$3:$Q$245, 1, FALSE)), "", VLOOKUP(B58, Paste!$Q$3:$R$245, 2, FALSE))</f>
        <v/>
      </c>
      <c r="O58" s="18"/>
      <c r="P58" s="7" t="str">
        <f>IF(ISERROR(VLOOKUP(B58, Paste!$T$3:$T$1545, 1, FALSE)), "", VLOOKUP(B58, Paste!$T$3:$U$1545, 2, FALSE))</f>
        <v/>
      </c>
    </row>
    <row r="59" spans="1:16">
      <c r="A59" s="65">
        <v>53</v>
      </c>
      <c r="B59" s="67" t="s">
        <v>83</v>
      </c>
      <c r="C59" s="66" t="str">
        <f>VLOOKUP($B59, Paste!$A$3:$H$933, 6, FALSE)</f>
        <v>C</v>
      </c>
      <c r="D59" s="11">
        <f>IFERROR(VLOOKUP($B59, Paste!$J$3:$L$933, 3, FALSE), "")</f>
        <v>85</v>
      </c>
      <c r="E59" s="11">
        <f>IFERROR(VLOOKUP($B59, Paste!$J$3:$L$933, 2, FALSE), "")</f>
        <v>100</v>
      </c>
      <c r="F59" s="11" t="str">
        <f>VLOOKUP($B59, Paste!$A$3:$H$933, 8, FALSE)</f>
        <v>ANA</v>
      </c>
      <c r="G59" s="71">
        <f>VLOOKUP($B59, Paste!$A$3:$H$933, 2, FALSE)</f>
        <v>72</v>
      </c>
      <c r="H59" s="71">
        <f>VLOOKUP($B59, Paste!$A$3:$H$933, 3, FALSE)</f>
        <v>32.4</v>
      </c>
      <c r="I59" s="71">
        <f t="shared" si="0"/>
        <v>41.737049999999989</v>
      </c>
      <c r="J59" s="71">
        <f>VLOOKUP($B59, Paste!$A$3:$H$933, 4, FALSE)</f>
        <v>74.137049999999988</v>
      </c>
      <c r="K59" s="71">
        <f>VLOOKUP($B59, Paste!$A$3:$H$933, 5, FALSE)</f>
        <v>22.567164179104481</v>
      </c>
      <c r="L59" s="11">
        <f>IF(ISERROR(VLOOKUP(B59, Paste!$N$3:$N$250, 1, FALSE)), "", VLOOKUP(B59, Paste!$N$3:$O$250, 2, FALSE))</f>
        <v>85</v>
      </c>
      <c r="M59" s="27">
        <f>VLOOKUP($B59, Paste!$W$3:$Z$10064, IF($H$4="Cap Hit",3, IF($H$4="AAV", 4, 2)), FALSE)</f>
        <v>18</v>
      </c>
      <c r="N59" s="11" t="str">
        <f>IF(ISERROR(VLOOKUP(B59, Paste!$Q$3:$Q$245, 1, FALSE)), "", VLOOKUP(B59, Paste!$Q$3:$R$245, 2, FALSE))</f>
        <v>Y</v>
      </c>
      <c r="O59" s="10"/>
      <c r="P59" s="7" t="str">
        <f>IF(ISERROR(VLOOKUP(B59, Paste!$T$3:$T$1545, 1, FALSE)), "", VLOOKUP(B59, Paste!$T$3:$U$1545, 2, FALSE))</f>
        <v/>
      </c>
    </row>
    <row r="60" spans="1:16">
      <c r="A60" s="65">
        <v>54</v>
      </c>
      <c r="B60" s="67" t="s">
        <v>84</v>
      </c>
      <c r="C60" s="66" t="str">
        <f>VLOOKUP($B60, Paste!$A$3:$H$933, 6, FALSE)</f>
        <v>C</v>
      </c>
      <c r="D60" s="11">
        <f>IFERROR(VLOOKUP($B60, Paste!$J$3:$L$933, 3, FALSE), "")</f>
        <v>67</v>
      </c>
      <c r="E60" s="11">
        <f>IFERROR(VLOOKUP($B60, Paste!$J$3:$L$933, 2, FALSE), "")</f>
        <v>75</v>
      </c>
      <c r="F60" s="11" t="str">
        <f>VLOOKUP($B60, Paste!$A$3:$H$933, 8, FALSE)</f>
        <v>NYR</v>
      </c>
      <c r="G60" s="71">
        <f>VLOOKUP($B60, Paste!$A$3:$H$933, 2, FALSE)</f>
        <v>83.333333333333329</v>
      </c>
      <c r="H60" s="71">
        <f>VLOOKUP($B60, Paste!$A$3:$H$933, 3, FALSE)</f>
        <v>27.015907472035643</v>
      </c>
      <c r="I60" s="71">
        <f t="shared" si="0"/>
        <v>46.780389402964339</v>
      </c>
      <c r="J60" s="71">
        <f>VLOOKUP($B60, Paste!$A$3:$H$933, 4, FALSE)</f>
        <v>73.796296874999982</v>
      </c>
      <c r="K60" s="71">
        <f>VLOOKUP($B60, Paste!$A$3:$H$933, 5, FALSE)</f>
        <v>22.540983606557379</v>
      </c>
      <c r="L60" s="11" t="str">
        <f>IF(ISERROR(VLOOKUP(B60, Paste!$N$3:$N$250, 1, FALSE)), "", VLOOKUP(B60, Paste!$N$3:$O$250, 2, FALSE))</f>
        <v/>
      </c>
      <c r="M60" s="27">
        <f>VLOOKUP($B60, Paste!$W$3:$Z$10064, IF($H$4="Cap Hit",3, IF($H$4="AAV", 4, 2)), FALSE)</f>
        <v>8.5</v>
      </c>
      <c r="N60" s="11" t="str">
        <f>IF(ISERROR(VLOOKUP(B60, Paste!$Q$3:$Q$245, 1, FALSE)), "", VLOOKUP(B60, Paste!$Q$3:$R$245, 2, FALSE))</f>
        <v/>
      </c>
      <c r="O60" s="18"/>
      <c r="P60" s="7" t="str">
        <f>IF(ISERROR(VLOOKUP(B60, Paste!$T$3:$T$1545, 1, FALSE)), "", VLOOKUP(B60, Paste!$T$3:$U$1545, 2, FALSE))</f>
        <v/>
      </c>
    </row>
    <row r="61" spans="1:16">
      <c r="A61" s="65">
        <v>55</v>
      </c>
      <c r="B61" s="10" t="s">
        <v>85</v>
      </c>
      <c r="C61" s="66" t="str">
        <f>VLOOKUP($B61, Paste!$A$3:$H$933, 6, FALSE)</f>
        <v>RW</v>
      </c>
      <c r="D61" s="11">
        <f>IFERROR(VLOOKUP($B61, Paste!$J$3:$L$933, 3, FALSE), "")</f>
        <v>77</v>
      </c>
      <c r="E61" s="11">
        <f>IFERROR(VLOOKUP($B61, Paste!$J$3:$L$933, 2, FALSE), "")</f>
        <v>92</v>
      </c>
      <c r="F61" s="11" t="str">
        <f>VLOOKUP($B61, Paste!$A$3:$H$933, 8, FALSE)</f>
        <v>ANA</v>
      </c>
      <c r="G61" s="71">
        <f>VLOOKUP($B61, Paste!$A$3:$H$933, 2, FALSE)</f>
        <v>79</v>
      </c>
      <c r="H61" s="71">
        <f>VLOOKUP($B61, Paste!$A$3:$H$933, 3, FALSE)</f>
        <v>41.08</v>
      </c>
      <c r="I61" s="71">
        <f t="shared" si="0"/>
        <v>32.499019999999987</v>
      </c>
      <c r="J61" s="71">
        <f>VLOOKUP($B61, Paste!$A$3:$H$933, 4, FALSE)</f>
        <v>73.579019999999986</v>
      </c>
      <c r="K61" s="71">
        <f>VLOOKUP($B61, Paste!$A$3:$H$933, 5, FALSE)</f>
        <v>23.849056603773583</v>
      </c>
      <c r="L61" s="11" t="str">
        <f>IF(ISERROR(VLOOKUP(B61, Paste!$N$3:$N$250, 1, FALSE)), "", VLOOKUP(B61, Paste!$N$3:$O$250, 2, FALSE))</f>
        <v/>
      </c>
      <c r="M61" s="27" t="e">
        <f>VLOOKUP($B61, Paste!$W$3:$Z$10064, IF($H$4="Cap Hit",3, IF($H$4="AAV", 4, 2)), FALSE)</f>
        <v>#N/A</v>
      </c>
      <c r="N61" s="11" t="str">
        <f>IF(ISERROR(VLOOKUP(B61, Paste!$Q$3:$Q$245, 1, FALSE)), "", VLOOKUP(B61, Paste!$Q$3:$R$245, 2, FALSE))</f>
        <v/>
      </c>
      <c r="O61" s="18"/>
      <c r="P61" s="7" t="str">
        <f>IF(ISERROR(VLOOKUP(B61, Paste!$T$3:$T$1545, 1, FALSE)), "", VLOOKUP(B61, Paste!$T$3:$U$1545, 2, FALSE))</f>
        <v/>
      </c>
    </row>
    <row r="62" spans="1:16">
      <c r="A62" s="65">
        <v>56</v>
      </c>
      <c r="B62" s="67" t="s">
        <v>86</v>
      </c>
      <c r="C62" s="66" t="str">
        <f>VLOOKUP($B62, Paste!$A$3:$H$933, 6, FALSE)</f>
        <v>LW</v>
      </c>
      <c r="D62" s="11">
        <f>IFERROR(VLOOKUP($B62, Paste!$J$3:$L$933, 3, FALSE), "")</f>
        <v>82</v>
      </c>
      <c r="E62" s="11">
        <f>IFERROR(VLOOKUP($B62, Paste!$J$3:$L$933, 2, FALSE), "")</f>
        <v>97</v>
      </c>
      <c r="F62" s="11" t="str">
        <f>VLOOKUP($B62, Paste!$A$3:$H$933, 8, FALSE)</f>
        <v>FLA</v>
      </c>
      <c r="G62" s="71">
        <f>VLOOKUP($B62, Paste!$A$3:$H$933, 2, FALSE)</f>
        <v>73</v>
      </c>
      <c r="H62" s="71">
        <f>VLOOKUP($B62, Paste!$A$3:$H$933, 3, FALSE)</f>
        <v>30.66</v>
      </c>
      <c r="I62" s="71">
        <f t="shared" si="0"/>
        <v>41.96554497916668</v>
      </c>
      <c r="J62" s="71">
        <f>VLOOKUP($B62, Paste!$A$3:$H$933, 4, FALSE)</f>
        <v>72.625544979166676</v>
      </c>
      <c r="K62" s="71">
        <f>VLOOKUP($B62, Paste!$A$3:$H$933, 5, FALSE)</f>
        <v>124.1</v>
      </c>
      <c r="L62" s="11" t="str">
        <f>IF(ISERROR(VLOOKUP(B62, Paste!$N$3:$N$250, 1, FALSE)), "", VLOOKUP(B62, Paste!$N$3:$O$250, 2, FALSE))</f>
        <v/>
      </c>
      <c r="M62" s="27">
        <f>VLOOKUP($B62, Paste!$W$3:$Z$10064, IF($H$4="Cap Hit",3, IF($H$4="AAV", 4, 2)), FALSE)</f>
        <v>8.2057140000000004</v>
      </c>
      <c r="N62" s="11" t="str">
        <f>IF(ISERROR(VLOOKUP(B62, Paste!$Q$3:$Q$245, 1, FALSE)), "", VLOOKUP(B62, Paste!$Q$3:$R$245, 2, FALSE))</f>
        <v>Y</v>
      </c>
      <c r="O62" s="10"/>
      <c r="P62" s="7" t="str">
        <f>IF(ISERROR(VLOOKUP(B62, Paste!$T$3:$T$1545, 1, FALSE)), "", VLOOKUP(B62, Paste!$T$3:$U$1545, 2, FALSE))</f>
        <v/>
      </c>
    </row>
    <row r="63" spans="1:16">
      <c r="A63" s="65">
        <v>57</v>
      </c>
      <c r="B63" s="67" t="s">
        <v>87</v>
      </c>
      <c r="C63" s="66" t="str">
        <f>VLOOKUP($B63, Paste!$A$3:$H$933, 6, FALSE)</f>
        <v>LW</v>
      </c>
      <c r="D63" s="11">
        <f>IFERROR(VLOOKUP($B63, Paste!$J$3:$L$933, 3, FALSE), "")</f>
        <v>73</v>
      </c>
      <c r="E63" s="11">
        <f>IFERROR(VLOOKUP($B63, Paste!$J$3:$L$933, 2, FALSE), "")</f>
        <v>83</v>
      </c>
      <c r="F63" s="11" t="str">
        <f>VLOOKUP($B63, Paste!$A$3:$H$933, 8, FALSE)</f>
        <v>CAR</v>
      </c>
      <c r="G63" s="71">
        <f>VLOOKUP($B63, Paste!$A$3:$H$933, 2, FALSE)</f>
        <v>81</v>
      </c>
      <c r="H63" s="71">
        <f>VLOOKUP($B63, Paste!$A$3:$H$933, 3, FALSE)</f>
        <v>26.73</v>
      </c>
      <c r="I63" s="71">
        <f t="shared" si="0"/>
        <v>45.354735000000005</v>
      </c>
      <c r="J63" s="71">
        <f>VLOOKUP($B63, Paste!$A$3:$H$933, 4, FALSE)</f>
        <v>72.084735000000009</v>
      </c>
      <c r="K63" s="71">
        <f>VLOOKUP($B63, Paste!$A$3:$H$933, 5, FALSE)</f>
        <v>20.858369098712444</v>
      </c>
      <c r="L63" s="11" t="str">
        <f>IF(ISERROR(VLOOKUP(B63, Paste!$N$3:$N$250, 1, FALSE)), "", VLOOKUP(B63, Paste!$N$3:$O$250, 2, FALSE))</f>
        <v/>
      </c>
      <c r="M63" s="27">
        <f>VLOOKUP($B63, Paste!$W$3:$Z$10064, IF($H$4="Cap Hit",3, IF($H$4="AAV", 4, 2)), FALSE)</f>
        <v>8.5</v>
      </c>
      <c r="N63" s="11" t="str">
        <f>IF(ISERROR(VLOOKUP(B63, Paste!$Q$3:$Q$245, 1, FALSE)), "", VLOOKUP(B63, Paste!$Q$3:$R$245, 2, FALSE))</f>
        <v/>
      </c>
      <c r="O63" s="18"/>
      <c r="P63" s="7" t="str">
        <f>IF(ISERROR(VLOOKUP(B63, Paste!$T$3:$T$1545, 1, FALSE)), "", VLOOKUP(B63, Paste!$T$3:$U$1545, 2, FALSE))</f>
        <v/>
      </c>
    </row>
    <row r="64" spans="1:16">
      <c r="A64" s="65">
        <v>58</v>
      </c>
      <c r="B64" s="67" t="s">
        <v>88</v>
      </c>
      <c r="C64" s="66" t="str">
        <f>VLOOKUP($B64, Paste!$A$3:$H$933, 6, FALSE)</f>
        <v>RW</v>
      </c>
      <c r="D64" s="11">
        <f>IFERROR(VLOOKUP($B64, Paste!$J$3:$L$933, 3, FALSE), "")</f>
        <v>68</v>
      </c>
      <c r="E64" s="11">
        <f>IFERROR(VLOOKUP($B64, Paste!$J$3:$L$933, 2, FALSE), "")</f>
        <v>80</v>
      </c>
      <c r="F64" s="11" t="str">
        <f>VLOOKUP($B64, Paste!$A$3:$H$933, 8, FALSE)</f>
        <v>WPG</v>
      </c>
      <c r="G64" s="71">
        <f>VLOOKUP($B64, Paste!$A$3:$H$933, 2, FALSE)</f>
        <v>75</v>
      </c>
      <c r="H64" s="71">
        <f>VLOOKUP($B64, Paste!$A$3:$H$933, 3, FALSE)</f>
        <v>28.89059641232252</v>
      </c>
      <c r="I64" s="71">
        <f t="shared" si="0"/>
        <v>42.74876257205247</v>
      </c>
      <c r="J64" s="71">
        <f>VLOOKUP($B64, Paste!$A$3:$H$933, 4, FALSE)</f>
        <v>71.639358984374994</v>
      </c>
      <c r="K64" s="71">
        <f>VLOOKUP($B64, Paste!$A$3:$H$933, 5, FALSE)</f>
        <v>19.5</v>
      </c>
      <c r="L64" s="11" t="str">
        <f>IF(ISERROR(VLOOKUP(B64, Paste!$N$3:$N$250, 1, FALSE)), "", VLOOKUP(B64, Paste!$N$3:$O$250, 2, FALSE))</f>
        <v/>
      </c>
      <c r="M64" s="27">
        <f>VLOOKUP($B64, Paste!$W$3:$Z$10064, IF($H$4="Cap Hit",3, IF($H$4="AAV", 4, 2)), FALSE)</f>
        <v>7.5</v>
      </c>
      <c r="N64" s="11" t="str">
        <f>IF(ISERROR(VLOOKUP(B64, Paste!$Q$3:$Q$245, 1, FALSE)), "", VLOOKUP(B64, Paste!$Q$3:$R$245, 2, FALSE))</f>
        <v>Y</v>
      </c>
      <c r="O64" s="10"/>
      <c r="P64" s="7" t="str">
        <f>IF(ISERROR(VLOOKUP(B64, Paste!$T$3:$T$1545, 1, FALSE)), "", VLOOKUP(B64, Paste!$T$3:$U$1545, 2, FALSE))</f>
        <v/>
      </c>
    </row>
    <row r="65" spans="1:16">
      <c r="A65" s="65">
        <v>59</v>
      </c>
      <c r="B65" s="67" t="s">
        <v>89</v>
      </c>
      <c r="C65" s="66" t="str">
        <f>VLOOKUP($B65, Paste!$A$3:$H$933, 6, FALSE)</f>
        <v>RW</v>
      </c>
      <c r="D65" s="11">
        <f>IFERROR(VLOOKUP($B65, Paste!$J$3:$L$933, 3, FALSE), "")</f>
        <v>70</v>
      </c>
      <c r="E65" s="11">
        <f>IFERROR(VLOOKUP($B65, Paste!$J$3:$L$933, 2, FALSE), "")</f>
        <v>85</v>
      </c>
      <c r="F65" s="11" t="str">
        <f>VLOOKUP($B65, Paste!$A$3:$H$933, 8, FALSE)</f>
        <v>NYR</v>
      </c>
      <c r="G65" s="71">
        <f>VLOOKUP($B65, Paste!$A$3:$H$933, 2, FALSE)</f>
        <v>84</v>
      </c>
      <c r="H65" s="71">
        <f>VLOOKUP($B65, Paste!$A$3:$H$933, 3, FALSE)</f>
        <v>33.6</v>
      </c>
      <c r="I65" s="71">
        <f t="shared" si="0"/>
        <v>38.01784</v>
      </c>
      <c r="J65" s="71">
        <f>VLOOKUP($B65, Paste!$A$3:$H$933, 4, FALSE)</f>
        <v>71.617840000000001</v>
      </c>
      <c r="K65" s="71">
        <f>VLOOKUP($B65, Paste!$A$3:$H$933, 5, FALSE)</f>
        <v>33.463414634146339</v>
      </c>
      <c r="L65" s="11">
        <f>IF(ISERROR(VLOOKUP(B65, Paste!$N$3:$N$250, 1, FALSE)), "", VLOOKUP(B65, Paste!$N$3:$O$250, 2, FALSE))</f>
        <v>80</v>
      </c>
      <c r="M65" s="27">
        <f>VLOOKUP($B65, Paste!$W$3:$Z$10064, IF($H$4="Cap Hit",3, IF($H$4="AAV", 4, 2)), FALSE)</f>
        <v>7.45</v>
      </c>
      <c r="N65" s="11" t="str">
        <f>IF(ISERROR(VLOOKUP(B65, Paste!$Q$3:$Q$245, 1, FALSE)), "", VLOOKUP(B65, Paste!$Q$3:$R$245, 2, FALSE))</f>
        <v/>
      </c>
      <c r="O65" s="18"/>
      <c r="P65" s="7" t="str">
        <f>IF(ISERROR(VLOOKUP(B65, Paste!$T$3:$T$1545, 1, FALSE)), "", VLOOKUP(B65, Paste!$T$3:$U$1545, 2, FALSE))</f>
        <v/>
      </c>
    </row>
    <row r="66" spans="1:16">
      <c r="A66" s="65">
        <v>60</v>
      </c>
      <c r="B66" s="67" t="s">
        <v>90</v>
      </c>
      <c r="C66" s="66" t="str">
        <f>VLOOKUP($B66, Paste!$A$3:$H$933, 6, FALSE)</f>
        <v>C</v>
      </c>
      <c r="D66" s="11">
        <f>IFERROR(VLOOKUP($B66, Paste!$J$3:$L$933, 3, FALSE), "")</f>
        <v>75</v>
      </c>
      <c r="E66" s="11">
        <f>IFERROR(VLOOKUP($B66, Paste!$J$3:$L$933, 2, FALSE), "")</f>
        <v>85</v>
      </c>
      <c r="F66" s="11" t="str">
        <f>VLOOKUP($B66, Paste!$A$3:$H$933, 8, FALSE)</f>
        <v>DET</v>
      </c>
      <c r="G66" s="71">
        <f>VLOOKUP($B66, Paste!$A$3:$H$933, 2, FALSE)</f>
        <v>77</v>
      </c>
      <c r="H66" s="71">
        <f>VLOOKUP($B66, Paste!$A$3:$H$933, 3, FALSE)</f>
        <v>33.239642278295385</v>
      </c>
      <c r="I66" s="71">
        <f t="shared" si="0"/>
        <v>38.324892430037956</v>
      </c>
      <c r="J66" s="71">
        <f>VLOOKUP($B66, Paste!$A$3:$H$933, 4, FALSE)</f>
        <v>71.564534708333341</v>
      </c>
      <c r="K66" s="71">
        <f>VLOOKUP($B66, Paste!$A$3:$H$933, 5, FALSE)</f>
        <v>43.65625</v>
      </c>
      <c r="L66" s="11" t="str">
        <f>IF(ISERROR(VLOOKUP(B66, Paste!$N$3:$N$250, 1, FALSE)), "", VLOOKUP(B66, Paste!$N$3:$O$250, 2, FALSE))</f>
        <v/>
      </c>
      <c r="M66" s="27">
        <f>VLOOKUP($B66, Paste!$W$3:$Z$10064, IF($H$4="Cap Hit",3, IF($H$4="AAV", 4, 2)), FALSE)</f>
        <v>8.6999999999999993</v>
      </c>
      <c r="N66" s="11" t="str">
        <f>IF(ISERROR(VLOOKUP(B66, Paste!$Q$3:$Q$245, 1, FALSE)), "", VLOOKUP(B66, Paste!$Q$3:$R$245, 2, FALSE))</f>
        <v/>
      </c>
      <c r="O66" s="18"/>
      <c r="P66" s="7" t="str">
        <f>IF(ISERROR(VLOOKUP(B66, Paste!$T$3:$T$1545, 1, FALSE)), "", VLOOKUP(B66, Paste!$T$3:$U$1545, 2, FALSE))</f>
        <v/>
      </c>
    </row>
    <row r="67" spans="1:16">
      <c r="A67" s="65">
        <v>61</v>
      </c>
      <c r="B67" s="10" t="s">
        <v>91</v>
      </c>
      <c r="C67" s="66" t="str">
        <f>VLOOKUP($B67, Paste!$A$3:$H$933, 6, FALSE)</f>
        <v>C</v>
      </c>
      <c r="D67" s="11">
        <f>IFERROR(VLOOKUP($B67, Paste!$J$3:$L$933, 3, FALSE), "")</f>
        <v>67</v>
      </c>
      <c r="E67" s="11">
        <f>IFERROR(VLOOKUP($B67, Paste!$J$3:$L$933, 2, FALSE), "")</f>
        <v>85</v>
      </c>
      <c r="F67" s="11" t="str">
        <f>VLOOKUP($B67, Paste!$A$3:$H$933, 8, FALSE)</f>
        <v>WAS</v>
      </c>
      <c r="G67" s="71">
        <f>VLOOKUP($B67, Paste!$A$3:$H$933, 2, FALSE)</f>
        <v>83.333333333333329</v>
      </c>
      <c r="H67" s="71">
        <f>VLOOKUP($B67, Paste!$A$3:$H$933, 3, FALSE)</f>
        <v>24.956372890384387</v>
      </c>
      <c r="I67" s="71">
        <f t="shared" si="0"/>
        <v>46.08690835961562</v>
      </c>
      <c r="J67" s="71">
        <f>VLOOKUP($B67, Paste!$A$3:$H$933, 4, FALSE)</f>
        <v>71.043281250000007</v>
      </c>
      <c r="K67" s="71">
        <f>VLOOKUP($B67, Paste!$A$3:$H$933, 5, FALSE)</f>
        <v>34.83606557377049</v>
      </c>
      <c r="L67" s="11" t="str">
        <f>IF(ISERROR(VLOOKUP(B67, Paste!$N$3:$N$250, 1, FALSE)), "", VLOOKUP(B67, Paste!$N$3:$O$250, 2, FALSE))</f>
        <v/>
      </c>
      <c r="M67" s="27">
        <f>VLOOKUP($B67, Paste!$W$3:$Z$10064, IF($H$4="Cap Hit",3, IF($H$4="AAV", 4, 2)), FALSE)</f>
        <v>5</v>
      </c>
      <c r="N67" s="11" t="str">
        <f>IF(ISERROR(VLOOKUP(B67, Paste!$Q$3:$Q$245, 1, FALSE)), "", VLOOKUP(B67, Paste!$Q$3:$R$245, 2, FALSE))</f>
        <v/>
      </c>
      <c r="O67" s="18"/>
      <c r="P67" s="7" t="str">
        <f>IF(ISERROR(VLOOKUP(B67, Paste!$T$3:$T$1545, 1, FALSE)), "", VLOOKUP(B67, Paste!$T$3:$U$1545, 2, FALSE))</f>
        <v/>
      </c>
    </row>
    <row r="68" spans="1:16">
      <c r="A68" s="65">
        <v>62</v>
      </c>
      <c r="B68" s="67" t="s">
        <v>92</v>
      </c>
      <c r="C68" s="66" t="str">
        <f>VLOOKUP($B68, Paste!$A$3:$H$933, 6, FALSE)</f>
        <v>RW</v>
      </c>
      <c r="D68" s="11">
        <f>IFERROR(VLOOKUP($B68, Paste!$J$3:$L$933, 3, FALSE), "")</f>
        <v>70</v>
      </c>
      <c r="E68" s="11">
        <f>IFERROR(VLOOKUP($B68, Paste!$J$3:$L$933, 2, FALSE), "")</f>
        <v>75</v>
      </c>
      <c r="F68" s="11" t="str">
        <f>VLOOKUP($B68, Paste!$A$3:$H$933, 8, FALSE)</f>
        <v>UTA</v>
      </c>
      <c r="G68" s="71">
        <f>VLOOKUP($B68, Paste!$A$3:$H$933, 2, FALSE)</f>
        <v>83</v>
      </c>
      <c r="H68" s="71">
        <f>VLOOKUP($B68, Paste!$A$3:$H$933, 3, FALSE)</f>
        <v>30.71</v>
      </c>
      <c r="I68" s="71">
        <f t="shared" si="0"/>
        <v>40.250642499999991</v>
      </c>
      <c r="J68" s="71">
        <f>VLOOKUP($B68, Paste!$A$3:$H$933, 4, FALSE)</f>
        <v>70.960642499999992</v>
      </c>
      <c r="K68" s="71">
        <f>VLOOKUP($B68, Paste!$A$3:$H$933, 5, FALSE)</f>
        <v>17.761316872427983</v>
      </c>
      <c r="L68" s="11" t="str">
        <f>IF(ISERROR(VLOOKUP(B68, Paste!$N$3:$N$250, 1, FALSE)), "", VLOOKUP(B68, Paste!$N$3:$O$250, 2, FALSE))</f>
        <v/>
      </c>
      <c r="M68" s="27">
        <f>VLOOKUP($B68, Paste!$W$3:$Z$10064, IF($H$4="Cap Hit",3, IF($H$4="AAV", 4, 2)), FALSE)</f>
        <v>8</v>
      </c>
      <c r="N68" s="11" t="str">
        <f>IF(ISERROR(VLOOKUP(B68, Paste!$Q$3:$Q$245, 1, FALSE)), "", VLOOKUP(B68, Paste!$Q$3:$R$245, 2, FALSE))</f>
        <v/>
      </c>
      <c r="O68" s="10"/>
      <c r="P68" s="7" t="str">
        <f>IF(ISERROR(VLOOKUP(B68, Paste!$T$3:$T$1545, 1, FALSE)), "", VLOOKUP(B68, Paste!$T$3:$U$1545, 2, FALSE))</f>
        <v/>
      </c>
    </row>
    <row r="69" spans="1:16">
      <c r="A69" s="65">
        <v>63</v>
      </c>
      <c r="B69" s="10" t="s">
        <v>93</v>
      </c>
      <c r="C69" s="66" t="str">
        <f>VLOOKUP($B69, Paste!$A$3:$H$933, 6, FALSE)</f>
        <v>RW</v>
      </c>
      <c r="D69" s="11">
        <f>IFERROR(VLOOKUP($B69, Paste!$J$3:$L$933, 3, FALSE), "")</f>
        <v>80</v>
      </c>
      <c r="E69" s="11">
        <f>IFERROR(VLOOKUP($B69, Paste!$J$3:$L$933, 2, FALSE), "")</f>
        <v>90</v>
      </c>
      <c r="F69" s="11" t="str">
        <f>VLOOKUP($B69, Paste!$A$3:$H$933, 8, FALSE)</f>
        <v>PHI</v>
      </c>
      <c r="G69" s="71">
        <f>VLOOKUP($B69, Paste!$A$3:$H$933, 2, FALSE)</f>
        <v>80.333333333333329</v>
      </c>
      <c r="H69" s="71">
        <f>VLOOKUP($B69, Paste!$A$3:$H$933, 3, FALSE)</f>
        <v>27.11374016622754</v>
      </c>
      <c r="I69" s="71">
        <f t="shared" si="0"/>
        <v>43.319057244073363</v>
      </c>
      <c r="J69" s="71">
        <f>VLOOKUP($B69, Paste!$A$3:$H$933, 4, FALSE)</f>
        <v>70.432797410300907</v>
      </c>
      <c r="K69" s="71">
        <f>VLOOKUP($B69, Paste!$A$3:$H$933, 5, FALSE)</f>
        <v>61.190070921985814</v>
      </c>
      <c r="L69" s="11" t="str">
        <f>IF(ISERROR(VLOOKUP(B69, Paste!$N$3:$N$250, 1, FALSE)), "", VLOOKUP(B69, Paste!$N$3:$O$250, 2, FALSE))</f>
        <v/>
      </c>
      <c r="M69" s="27">
        <f>VLOOKUP($B69, Paste!$W$3:$Z$10064, IF($H$4="Cap Hit",3, IF($H$4="AAV", 4, 2)), FALSE)</f>
        <v>8.75</v>
      </c>
      <c r="N69" s="11" t="str">
        <f>IF(ISERROR(VLOOKUP(B69, Paste!$Q$3:$Q$245, 1, FALSE)), "", VLOOKUP(B69, Paste!$Q$3:$R$245, 2, FALSE))</f>
        <v/>
      </c>
      <c r="O69" s="18"/>
      <c r="P69" s="7" t="str">
        <f>IF(ISERROR(VLOOKUP(B69, Paste!$T$3:$T$1545, 1, FALSE)), "", VLOOKUP(B69, Paste!$T$3:$U$1545, 2, FALSE))</f>
        <v/>
      </c>
    </row>
    <row r="70" spans="1:16">
      <c r="A70" s="65">
        <v>64</v>
      </c>
      <c r="B70" s="67" t="s">
        <v>94</v>
      </c>
      <c r="C70" s="66" t="str">
        <f>VLOOKUP($B70, Paste!$A$3:$H$933, 6, FALSE)</f>
        <v>LW</v>
      </c>
      <c r="D70" s="11">
        <f>IFERROR(VLOOKUP($B70, Paste!$J$3:$L$933, 3, FALSE), "")</f>
        <v>73</v>
      </c>
      <c r="E70" s="11">
        <f>IFERROR(VLOOKUP($B70, Paste!$J$3:$L$933, 2, FALSE), "")</f>
        <v>85</v>
      </c>
      <c r="F70" s="11" t="str">
        <f>VLOOKUP($B70, Paste!$A$3:$H$933, 8, FALSE)</f>
        <v>CAR</v>
      </c>
      <c r="G70" s="71">
        <f>VLOOKUP($B70, Paste!$A$3:$H$933, 2, FALSE)</f>
        <v>77</v>
      </c>
      <c r="H70" s="71">
        <f>VLOOKUP($B70, Paste!$A$3:$H$933, 3, FALSE)</f>
        <v>30.8</v>
      </c>
      <c r="I70" s="71">
        <f t="shared" si="0"/>
        <v>39.524733645833351</v>
      </c>
      <c r="J70" s="71">
        <f>VLOOKUP($B70, Paste!$A$3:$H$933, 4, FALSE)</f>
        <v>70.324733645833348</v>
      </c>
      <c r="K70" s="71">
        <f>VLOOKUP($B70, Paste!$A$3:$H$933, 5, FALSE)</f>
        <v>67.099999999999994</v>
      </c>
      <c r="L70" s="11" t="str">
        <f>IF(ISERROR(VLOOKUP(B70, Paste!$N$3:$N$250, 1, FALSE)), "", VLOOKUP(B70, Paste!$N$3:$O$250, 2, FALSE))</f>
        <v/>
      </c>
      <c r="M70" s="27">
        <f>VLOOKUP($B70, Paste!$W$3:$Z$10064, IF($H$4="Cap Hit",3, IF($H$4="AAV", 4, 2)), FALSE)</f>
        <v>7.75</v>
      </c>
      <c r="N70" s="11" t="str">
        <f>IF(ISERROR(VLOOKUP(B70, Paste!$Q$3:$Q$245, 1, FALSE)), "", VLOOKUP(B70, Paste!$Q$3:$R$245, 2, FALSE))</f>
        <v>Y</v>
      </c>
      <c r="O70" s="18"/>
      <c r="P70" s="7" t="str">
        <f>IF(ISERROR(VLOOKUP(B70, Paste!$T$3:$T$1545, 1, FALSE)), "", VLOOKUP(B70, Paste!$T$3:$U$1545, 2, FALSE))</f>
        <v/>
      </c>
    </row>
    <row r="71" spans="1:16">
      <c r="A71" s="65">
        <v>65</v>
      </c>
      <c r="B71" s="67" t="s">
        <v>95</v>
      </c>
      <c r="C71" s="66" t="str">
        <f>VLOOKUP($B71, Paste!$A$3:$H$933, 6, FALSE)</f>
        <v>RW</v>
      </c>
      <c r="D71" s="11">
        <f>IFERROR(VLOOKUP($B71, Paste!$J$3:$L$933, 3, FALSE), "")</f>
        <v>70</v>
      </c>
      <c r="E71" s="11">
        <f>IFERROR(VLOOKUP($B71, Paste!$J$3:$L$933, 2, FALSE), "")</f>
        <v>90</v>
      </c>
      <c r="F71" s="11" t="str">
        <f>VLOOKUP($B71, Paste!$A$3:$H$933, 8, FALSE)</f>
        <v>ANA</v>
      </c>
      <c r="G71" s="71">
        <f>VLOOKUP($B71, Paste!$A$3:$H$933, 2, FALSE)</f>
        <v>84</v>
      </c>
      <c r="H71" s="71">
        <f>VLOOKUP($B71, Paste!$A$3:$H$933, 3, FALSE)</f>
        <v>21.366443976724032</v>
      </c>
      <c r="I71" s="71">
        <f t="shared" ref="I71:I134" si="1">J71-H71</f>
        <v>48.903274773275982</v>
      </c>
      <c r="J71" s="71">
        <f>VLOOKUP($B71, Paste!$A$3:$H$933, 4, FALSE)</f>
        <v>70.26971875000001</v>
      </c>
      <c r="K71" s="71">
        <f>VLOOKUP($B71, Paste!$A$3:$H$933, 5, FALSE)</f>
        <v>84</v>
      </c>
      <c r="L71" s="11" t="str">
        <f>IF(ISERROR(VLOOKUP(B71, Paste!$N$3:$N$250, 1, FALSE)), "", VLOOKUP(B71, Paste!$N$3:$O$250, 2, FALSE))</f>
        <v/>
      </c>
      <c r="M71" s="27">
        <f>VLOOKUP($B71, Paste!$W$3:$Z$10064, IF($H$4="Cap Hit",3, IF($H$4="AAV", 4, 2)), FALSE)</f>
        <v>4.0425000000000004</v>
      </c>
      <c r="N71" s="11" t="str">
        <f>IF(ISERROR(VLOOKUP(B71, Paste!$Q$3:$Q$245, 1, FALSE)), "", VLOOKUP(B71, Paste!$Q$3:$R$245, 2, FALSE))</f>
        <v/>
      </c>
      <c r="O71" s="10"/>
      <c r="P71" s="7" t="str">
        <f>IF(ISERROR(VLOOKUP(B71, Paste!$T$3:$T$1545, 1, FALSE)), "", VLOOKUP(B71, Paste!$T$3:$U$1545, 2, FALSE))</f>
        <v/>
      </c>
    </row>
    <row r="72" spans="1:16">
      <c r="A72" s="65">
        <v>66</v>
      </c>
      <c r="B72" s="67" t="s">
        <v>96</v>
      </c>
      <c r="C72" s="66" t="str">
        <f>VLOOKUP($B72, Paste!$A$3:$H$933, 6, FALSE)</f>
        <v>C</v>
      </c>
      <c r="D72" s="11">
        <f>IFERROR(VLOOKUP($B72, Paste!$J$3:$L$933, 3, FALSE), "")</f>
        <v>68</v>
      </c>
      <c r="E72" s="11">
        <f>IFERROR(VLOOKUP($B72, Paste!$J$3:$L$933, 2, FALSE), "")</f>
        <v>90</v>
      </c>
      <c r="F72" s="11" t="str">
        <f>VLOOKUP($B72, Paste!$A$3:$H$933, 8, FALSE)</f>
        <v>NYR</v>
      </c>
      <c r="G72" s="71">
        <f>VLOOKUP($B72, Paste!$A$3:$H$933, 2, FALSE)</f>
        <v>75.666666666666671</v>
      </c>
      <c r="H72" s="71">
        <f>VLOOKUP($B72, Paste!$A$3:$H$933, 3, FALSE)</f>
        <v>24.776229345423541</v>
      </c>
      <c r="I72" s="71">
        <f t="shared" si="1"/>
        <v>45.336976904576446</v>
      </c>
      <c r="J72" s="71">
        <f>VLOOKUP($B72, Paste!$A$3:$H$933, 4, FALSE)</f>
        <v>70.11320624999999</v>
      </c>
      <c r="K72" s="71">
        <f>VLOOKUP($B72, Paste!$A$3:$H$933, 5, FALSE)</f>
        <v>49.987933634992459</v>
      </c>
      <c r="L72" s="11" t="str">
        <f>IF(ISERROR(VLOOKUP(B72, Paste!$N$3:$N$250, 1, FALSE)), "", VLOOKUP(B72, Paste!$N$3:$O$250, 2, FALSE))</f>
        <v/>
      </c>
      <c r="M72" s="27">
        <f>VLOOKUP($B72, Paste!$W$3:$Z$10064, IF($H$4="Cap Hit",3, IF($H$4="AAV", 4, 2)), FALSE)</f>
        <v>8</v>
      </c>
      <c r="N72" s="11" t="str">
        <f>IF(ISERROR(VLOOKUP(B72, Paste!$Q$3:$Q$245, 1, FALSE)), "", VLOOKUP(B72, Paste!$Q$3:$R$245, 2, FALSE))</f>
        <v>Y</v>
      </c>
      <c r="O72" s="18"/>
      <c r="P72" s="7" t="str">
        <f>IF(ISERROR(VLOOKUP(B72, Paste!$T$3:$T$1545, 1, FALSE)), "", VLOOKUP(B72, Paste!$T$3:$U$1545, 2, FALSE))</f>
        <v/>
      </c>
    </row>
    <row r="73" spans="1:16">
      <c r="A73" s="65">
        <v>67</v>
      </c>
      <c r="B73" s="67" t="s">
        <v>97</v>
      </c>
      <c r="C73" s="66" t="str">
        <f>VLOOKUP($B73, Paste!$A$3:$H$933, 6, FALSE)</f>
        <v>LW</v>
      </c>
      <c r="D73" s="11">
        <f>IFERROR(VLOOKUP($B73, Paste!$J$3:$L$933, 3, FALSE), "")</f>
        <v>73</v>
      </c>
      <c r="E73" s="11">
        <f>IFERROR(VLOOKUP($B73, Paste!$J$3:$L$933, 2, FALSE), "")</f>
        <v>105</v>
      </c>
      <c r="F73" s="11" t="str">
        <f>VLOOKUP($B73, Paste!$A$3:$H$933, 8, FALSE)</f>
        <v>TOR</v>
      </c>
      <c r="G73" s="71">
        <f>VLOOKUP($B73, Paste!$A$3:$H$933, 2, FALSE)</f>
        <v>82</v>
      </c>
      <c r="H73" s="71">
        <f>VLOOKUP($B73, Paste!$A$3:$H$933, 3, FALSE)</f>
        <v>25.419999999999998</v>
      </c>
      <c r="I73" s="71">
        <f t="shared" si="1"/>
        <v>44.589087500000019</v>
      </c>
      <c r="J73" s="71">
        <f>VLOOKUP($B73, Paste!$A$3:$H$933, 4, FALSE)</f>
        <v>70.009087500000021</v>
      </c>
      <c r="K73" s="71">
        <f>VLOOKUP($B73, Paste!$A$3:$H$933, 5, FALSE)</f>
        <v>53.300000000000004</v>
      </c>
      <c r="L73" s="11" t="str">
        <f>IF(ISERROR(VLOOKUP(B73, Paste!$N$3:$N$250, 1, FALSE)), "", VLOOKUP(B73, Paste!$N$3:$O$250, 2, FALSE))</f>
        <v/>
      </c>
      <c r="M73" s="27" t="e">
        <f>VLOOKUP($B73, Paste!$W$3:$Z$10064, IF($H$4="Cap Hit",3, IF($H$4="AAV", 4, 2)), FALSE)</f>
        <v>#N/A</v>
      </c>
      <c r="N73" s="11" t="str">
        <f>IF(ISERROR(VLOOKUP(B73, Paste!$Q$3:$Q$245, 1, FALSE)), "", VLOOKUP(B73, Paste!$Q$3:$R$245, 2, FALSE))</f>
        <v/>
      </c>
      <c r="O73" s="18"/>
      <c r="P73" s="7" t="str">
        <f>IF(ISERROR(VLOOKUP(B73, Paste!$T$3:$T$1545, 1, FALSE)), "", VLOOKUP(B73, Paste!$T$3:$U$1545, 2, FALSE))</f>
        <v>Y</v>
      </c>
    </row>
    <row r="74" spans="1:16">
      <c r="A74" s="65">
        <v>68</v>
      </c>
      <c r="B74" s="67" t="s">
        <v>98</v>
      </c>
      <c r="C74" s="66" t="str">
        <f>VLOOKUP($B74, Paste!$A$3:$H$933, 6, FALSE)</f>
        <v>C</v>
      </c>
      <c r="D74" s="11">
        <f>IFERROR(VLOOKUP($B74, Paste!$J$3:$L$933, 3, FALSE), "")</f>
        <v>75</v>
      </c>
      <c r="E74" s="11">
        <f>IFERROR(VLOOKUP($B74, Paste!$J$3:$L$933, 2, FALSE), "")</f>
        <v>88</v>
      </c>
      <c r="F74" s="11" t="str">
        <f>VLOOKUP($B74, Paste!$A$3:$H$933, 8, FALSE)</f>
        <v>NJD</v>
      </c>
      <c r="G74" s="71">
        <f>VLOOKUP($B74, Paste!$A$3:$H$933, 2, FALSE)</f>
        <v>79</v>
      </c>
      <c r="H74" s="71">
        <f>VLOOKUP($B74, Paste!$A$3:$H$933, 3, FALSE)</f>
        <v>31.3783407215317</v>
      </c>
      <c r="I74" s="71">
        <f t="shared" si="1"/>
        <v>38.054234531940509</v>
      </c>
      <c r="J74" s="71">
        <f>VLOOKUP($B74, Paste!$A$3:$H$933, 4, FALSE)</f>
        <v>69.432575253472208</v>
      </c>
      <c r="K74" s="71">
        <f>VLOOKUP($B74, Paste!$A$3:$H$933, 5, FALSE)</f>
        <v>21.135964912280702</v>
      </c>
      <c r="L74" s="11" t="str">
        <f>IF(ISERROR(VLOOKUP(B74, Paste!$N$3:$N$250, 1, FALSE)), "", VLOOKUP(B74, Paste!$N$3:$O$250, 2, FALSE))</f>
        <v/>
      </c>
      <c r="M74" s="27">
        <f>VLOOKUP($B74, Paste!$W$3:$Z$10064, IF($H$4="Cap Hit",3, IF($H$4="AAV", 4, 2)), FALSE)</f>
        <v>7.25</v>
      </c>
      <c r="N74" s="11" t="str">
        <f>IF(ISERROR(VLOOKUP(B74, Paste!$Q$3:$Q$245, 1, FALSE)), "", VLOOKUP(B74, Paste!$Q$3:$R$245, 2, FALSE))</f>
        <v/>
      </c>
      <c r="O74" s="18"/>
      <c r="P74" s="7" t="str">
        <f>IF(ISERROR(VLOOKUP(B74, Paste!$T$3:$T$1545, 1, FALSE)), "", VLOOKUP(B74, Paste!$T$3:$U$1545, 2, FALSE))</f>
        <v/>
      </c>
    </row>
    <row r="75" spans="1:16">
      <c r="A75" s="65">
        <v>69</v>
      </c>
      <c r="B75" s="67" t="s">
        <v>99</v>
      </c>
      <c r="C75" s="66" t="str">
        <f>VLOOKUP($B75, Paste!$A$3:$H$933, 6, FALSE)</f>
        <v>C</v>
      </c>
      <c r="D75" s="11">
        <f>IFERROR(VLOOKUP($B75, Paste!$J$3:$L$933, 3, FALSE), "")</f>
        <v>68</v>
      </c>
      <c r="E75" s="11">
        <f>IFERROR(VLOOKUP($B75, Paste!$J$3:$L$933, 2, FALSE), "")</f>
        <v>102</v>
      </c>
      <c r="F75" s="11" t="str">
        <f>VLOOKUP($B75, Paste!$A$3:$H$933, 8, FALSE)</f>
        <v>VAN</v>
      </c>
      <c r="G75" s="71">
        <f>VLOOKUP($B75, Paste!$A$3:$H$933, 2, FALSE)</f>
        <v>76</v>
      </c>
      <c r="H75" s="71">
        <f>VLOOKUP($B75, Paste!$A$3:$H$933, 3, FALSE)</f>
        <v>19.792481113479624</v>
      </c>
      <c r="I75" s="71">
        <f t="shared" si="1"/>
        <v>49.53980006707593</v>
      </c>
      <c r="J75" s="71">
        <f>VLOOKUP($B75, Paste!$A$3:$H$933, 4, FALSE)</f>
        <v>69.332281180555555</v>
      </c>
      <c r="K75" s="71">
        <f>VLOOKUP($B75, Paste!$A$3:$H$933, 5, FALSE)</f>
        <v>15.890909090909091</v>
      </c>
      <c r="L75" s="11">
        <f>IF(ISERROR(VLOOKUP(B75, Paste!$N$3:$N$250, 1, FALSE)), "", VLOOKUP(B75, Paste!$N$3:$O$250, 2, FALSE))</f>
        <v>90</v>
      </c>
      <c r="M75" s="27">
        <f>VLOOKUP($B75, Paste!$W$3:$Z$10064, IF($H$4="Cap Hit",3, IF($H$4="AAV", 4, 2)), FALSE)</f>
        <v>11.6</v>
      </c>
      <c r="N75" s="11" t="str">
        <f>IF(ISERROR(VLOOKUP(B75, Paste!$Q$3:$Q$245, 1, FALSE)), "", VLOOKUP(B75, Paste!$Q$3:$R$245, 2, FALSE))</f>
        <v/>
      </c>
      <c r="O75" s="10"/>
      <c r="P75" s="7" t="str">
        <f>IF(ISERROR(VLOOKUP(B75, Paste!$T$3:$T$1545, 1, FALSE)), "", VLOOKUP(B75, Paste!$T$3:$U$1545, 2, FALSE))</f>
        <v/>
      </c>
    </row>
    <row r="76" spans="1:16">
      <c r="A76" s="65">
        <v>70</v>
      </c>
      <c r="B76" s="67" t="s">
        <v>100</v>
      </c>
      <c r="C76" s="66" t="str">
        <f>VLOOKUP($B76, Paste!$A$3:$H$933, 6, FALSE)</f>
        <v>C</v>
      </c>
      <c r="D76" s="11">
        <f>IFERROR(VLOOKUP($B76, Paste!$J$3:$L$933, 3, FALSE), "")</f>
        <v>72</v>
      </c>
      <c r="E76" s="11">
        <f>IFERROR(VLOOKUP($B76, Paste!$J$3:$L$933, 2, FALSE), "")</f>
        <v>90</v>
      </c>
      <c r="F76" s="11" t="str">
        <f>VLOOKUP($B76, Paste!$A$3:$H$933, 8, FALSE)</f>
        <v>NYI</v>
      </c>
      <c r="G76" s="71">
        <f>VLOOKUP($B76, Paste!$A$3:$H$933, 2, FALSE)</f>
        <v>79</v>
      </c>
      <c r="H76" s="71">
        <f>VLOOKUP($B76, Paste!$A$3:$H$933, 3, FALSE)</f>
        <v>19.75</v>
      </c>
      <c r="I76" s="71">
        <f t="shared" si="1"/>
        <v>49.319453124999995</v>
      </c>
      <c r="J76" s="71">
        <f>VLOOKUP($B76, Paste!$A$3:$H$933, 4, FALSE)</f>
        <v>69.069453124999995</v>
      </c>
      <c r="K76" s="71">
        <f>VLOOKUP($B76, Paste!$A$3:$H$933, 5, FALSE)</f>
        <v>47.4</v>
      </c>
      <c r="L76" s="11" t="str">
        <f>IF(ISERROR(VLOOKUP(B76, Paste!$N$3:$N$250, 1, FALSE)), "", VLOOKUP(B76, Paste!$N$3:$O$250, 2, FALSE))</f>
        <v/>
      </c>
      <c r="M76" s="27">
        <f>VLOOKUP($B76, Paste!$W$3:$Z$10064, IF($H$4="Cap Hit",3, IF($H$4="AAV", 4, 2)), FALSE)</f>
        <v>9.15</v>
      </c>
      <c r="N76" s="11" t="str">
        <f>IF(ISERROR(VLOOKUP(B76, Paste!$Q$3:$Q$245, 1, FALSE)), "", VLOOKUP(B76, Paste!$Q$3:$R$245, 2, FALSE))</f>
        <v/>
      </c>
      <c r="O76" s="18"/>
      <c r="P76" s="7" t="str">
        <f>IF(ISERROR(VLOOKUP(B76, Paste!$T$3:$T$1545, 1, FALSE)), "", VLOOKUP(B76, Paste!$T$3:$U$1545, 2, FALSE))</f>
        <v/>
      </c>
    </row>
    <row r="77" spans="1:16">
      <c r="A77" s="65">
        <v>71</v>
      </c>
      <c r="B77" s="67" t="s">
        <v>101</v>
      </c>
      <c r="C77" s="66" t="str">
        <f>VLOOKUP($B77, Paste!$A$3:$H$933, 6, FALSE)</f>
        <v>C</v>
      </c>
      <c r="D77" s="11">
        <f>IFERROR(VLOOKUP($B77, Paste!$J$3:$L$933, 3, FALSE), "")</f>
        <v>65</v>
      </c>
      <c r="E77" s="11">
        <f>IFERROR(VLOOKUP($B77, Paste!$J$3:$L$933, 2, FALSE), "")</f>
        <v>77</v>
      </c>
      <c r="F77" s="11" t="str">
        <f>VLOOKUP($B77, Paste!$A$3:$H$933, 8, FALSE)</f>
        <v>TOR</v>
      </c>
      <c r="G77" s="71">
        <f>VLOOKUP($B77, Paste!$A$3:$H$933, 2, FALSE)</f>
        <v>81</v>
      </c>
      <c r="H77" s="71">
        <f>VLOOKUP($B77, Paste!$A$3:$H$933, 3, FALSE)</f>
        <v>32.485002991333737</v>
      </c>
      <c r="I77" s="71">
        <f t="shared" si="1"/>
        <v>36.367692789916283</v>
      </c>
      <c r="J77" s="71">
        <f>VLOOKUP($B77, Paste!$A$3:$H$933, 4, FALSE)</f>
        <v>68.85269578125002</v>
      </c>
      <c r="K77" s="71">
        <f>VLOOKUP($B77, Paste!$A$3:$H$933, 5, FALSE)</f>
        <v>35.544303797468359</v>
      </c>
      <c r="L77" s="11" t="str">
        <f>IF(ISERROR(VLOOKUP(B77, Paste!$N$3:$N$250, 1, FALSE)), "", VLOOKUP(B77, Paste!$N$3:$O$250, 2, FALSE))</f>
        <v/>
      </c>
      <c r="M77" s="27">
        <f>VLOOKUP($B77, Paste!$W$3:$Z$10064, IF($H$4="Cap Hit",3, IF($H$4="AAV", 4, 2)), FALSE)</f>
        <v>4.3892790000000002</v>
      </c>
      <c r="N77" s="11" t="str">
        <f>IF(ISERROR(VLOOKUP(B77, Paste!$Q$3:$Q$245, 1, FALSE)), "", VLOOKUP(B77, Paste!$Q$3:$R$245, 2, FALSE))</f>
        <v/>
      </c>
      <c r="O77" s="18"/>
      <c r="P77" s="7" t="str">
        <f>IF(ISERROR(VLOOKUP(B77, Paste!$T$3:$T$1545, 1, FALSE)), "", VLOOKUP(B77, Paste!$T$3:$U$1545, 2, FALSE))</f>
        <v/>
      </c>
    </row>
    <row r="78" spans="1:16">
      <c r="A78" s="65">
        <v>72</v>
      </c>
      <c r="B78" s="67" t="s">
        <v>102</v>
      </c>
      <c r="C78" s="66" t="str">
        <f>VLOOKUP($B78, Paste!$A$3:$H$933, 6, FALSE)</f>
        <v>LW</v>
      </c>
      <c r="D78" s="11">
        <f>IFERROR(VLOOKUP($B78, Paste!$J$3:$L$933, 3, FALSE), "")</f>
        <v>73</v>
      </c>
      <c r="E78" s="11">
        <f>IFERROR(VLOOKUP($B78, Paste!$J$3:$L$933, 2, FALSE), "")</f>
        <v>85</v>
      </c>
      <c r="F78" s="11" t="str">
        <f>VLOOKUP($B78, Paste!$A$3:$H$933, 8, FALSE)</f>
        <v>TOR</v>
      </c>
      <c r="G78" s="71">
        <f>VLOOKUP($B78, Paste!$A$3:$H$933, 2, FALSE)</f>
        <v>81</v>
      </c>
      <c r="H78" s="71">
        <f>VLOOKUP($B78, Paste!$A$3:$H$933, 3, FALSE)</f>
        <v>24.3</v>
      </c>
      <c r="I78" s="71">
        <f t="shared" si="1"/>
        <v>44.537343750000019</v>
      </c>
      <c r="J78" s="71">
        <f>VLOOKUP($B78, Paste!$A$3:$H$933, 4, FALSE)</f>
        <v>68.837343750000016</v>
      </c>
      <c r="K78" s="71">
        <f>VLOOKUP($B78, Paste!$A$3:$H$933, 5, FALSE)</f>
        <v>39.9873417721519</v>
      </c>
      <c r="L78" s="11" t="str">
        <f>IF(ISERROR(VLOOKUP(B78, Paste!$N$3:$N$250, 1, FALSE)), "", VLOOKUP(B78, Paste!$N$3:$O$250, 2, FALSE))</f>
        <v/>
      </c>
      <c r="M78" s="27">
        <f>VLOOKUP($B78, Paste!$W$3:$Z$10064, IF($H$4="Cap Hit",3, IF($H$4="AAV", 4, 2)), FALSE)</f>
        <v>7.75</v>
      </c>
      <c r="N78" s="11" t="str">
        <f>IF(ISERROR(VLOOKUP(B78, Paste!$Q$3:$Q$245, 1, FALSE)), "", VLOOKUP(B78, Paste!$Q$3:$R$245, 2, FALSE))</f>
        <v/>
      </c>
      <c r="O78" s="18"/>
      <c r="P78" s="7" t="str">
        <f>IF(ISERROR(VLOOKUP(B78, Paste!$T$3:$T$1545, 1, FALSE)), "", VLOOKUP(B78, Paste!$T$3:$U$1545, 2, FALSE))</f>
        <v/>
      </c>
    </row>
    <row r="79" spans="1:16">
      <c r="A79" s="65">
        <v>73</v>
      </c>
      <c r="B79" s="67" t="s">
        <v>103</v>
      </c>
      <c r="C79" s="66" t="str">
        <f>VLOOKUP($B79, Paste!$A$3:$H$933, 6, FALSE)</f>
        <v>RW</v>
      </c>
      <c r="D79" s="11">
        <f>IFERROR(VLOOKUP($B79, Paste!$J$3:$L$933, 3, FALSE), "")</f>
        <v>70</v>
      </c>
      <c r="E79" s="11">
        <f>IFERROR(VLOOKUP($B79, Paste!$J$3:$L$933, 2, FALSE), "")</f>
        <v>88</v>
      </c>
      <c r="F79" s="11" t="str">
        <f>VLOOKUP($B79, Paste!$A$3:$H$933, 8, FALSE)</f>
        <v>SJS</v>
      </c>
      <c r="G79" s="71">
        <f>VLOOKUP($B79, Paste!$A$3:$H$933, 2, FALSE)</f>
        <v>73.5</v>
      </c>
      <c r="H79" s="71">
        <f>VLOOKUP($B79, Paste!$A$3:$H$933, 3, FALSE)</f>
        <v>25.724999999999998</v>
      </c>
      <c r="I79" s="71">
        <f t="shared" si="1"/>
        <v>43.032647291666663</v>
      </c>
      <c r="J79" s="71">
        <f>VLOOKUP($B79, Paste!$A$3:$H$933, 4, FALSE)</f>
        <v>68.757647291666657</v>
      </c>
      <c r="K79" s="71">
        <f>VLOOKUP($B79, Paste!$A$3:$H$933, 5, FALSE)</f>
        <v>17.64</v>
      </c>
      <c r="L79" s="11" t="str">
        <f>IF(ISERROR(VLOOKUP(B79, Paste!$N$3:$N$250, 1, FALSE)), "", VLOOKUP(B79, Paste!$N$3:$O$250, 2, FALSE))</f>
        <v/>
      </c>
      <c r="M79" s="27">
        <f>VLOOKUP($B79, Paste!$W$3:$Z$10064, IF($H$4="Cap Hit",3, IF($H$4="AAV", 4, 2)), FALSE)</f>
        <v>4.1500000000000004</v>
      </c>
      <c r="N79" s="11" t="str">
        <f>IF(ISERROR(VLOOKUP(B79, Paste!$Q$3:$Q$245, 1, FALSE)), "", VLOOKUP(B79, Paste!$Q$3:$R$245, 2, FALSE))</f>
        <v/>
      </c>
      <c r="O79" s="18"/>
      <c r="P79" s="7" t="str">
        <f>IF(ISERROR(VLOOKUP(B79, Paste!$T$3:$T$1545, 1, FALSE)), "", VLOOKUP(B79, Paste!$T$3:$U$1545, 2, FALSE))</f>
        <v/>
      </c>
    </row>
    <row r="80" spans="1:16">
      <c r="A80" s="65">
        <v>74</v>
      </c>
      <c r="B80" s="67" t="s">
        <v>104</v>
      </c>
      <c r="C80" s="66" t="str">
        <f>VLOOKUP($B80, Paste!$A$3:$H$933, 6, FALSE)</f>
        <v>RW</v>
      </c>
      <c r="D80" s="11">
        <f>IFERROR(VLOOKUP($B80, Paste!$J$3:$L$933, 3, FALSE), "")</f>
        <v>68</v>
      </c>
      <c r="E80" s="11">
        <f>IFERROR(VLOOKUP($B80, Paste!$J$3:$L$933, 2, FALSE), "")</f>
        <v>83</v>
      </c>
      <c r="F80" s="11" t="str">
        <f>VLOOKUP($B80, Paste!$A$3:$H$933, 8, FALSE)</f>
        <v>BOS</v>
      </c>
      <c r="G80" s="71">
        <f>VLOOKUP($B80, Paste!$A$3:$H$933, 2, FALSE)</f>
        <v>80</v>
      </c>
      <c r="H80" s="71">
        <f>VLOOKUP($B80, Paste!$A$3:$H$933, 3, FALSE)</f>
        <v>35.200000000000003</v>
      </c>
      <c r="I80" s="71">
        <f t="shared" si="1"/>
        <v>33.490011249999995</v>
      </c>
      <c r="J80" s="71">
        <f>VLOOKUP($B80, Paste!$A$3:$H$933, 4, FALSE)</f>
        <v>68.690011249999998</v>
      </c>
      <c r="K80" s="71">
        <f>VLOOKUP($B80, Paste!$A$3:$H$933, 5, FALSE)</f>
        <v>24.615384615384617</v>
      </c>
      <c r="L80" s="11" t="str">
        <f>IF(ISERROR(VLOOKUP(B80, Paste!$N$3:$N$250, 1, FALSE)), "", VLOOKUP(B80, Paste!$N$3:$O$250, 2, FALSE))</f>
        <v/>
      </c>
      <c r="M80" s="27">
        <f>VLOOKUP($B80, Paste!$W$3:$Z$10064, IF($H$4="Cap Hit",3, IF($H$4="AAV", 4, 2)), FALSE)</f>
        <v>5.5</v>
      </c>
      <c r="N80" s="11" t="str">
        <f>IF(ISERROR(VLOOKUP(B80, Paste!$Q$3:$Q$245, 1, FALSE)), "", VLOOKUP(B80, Paste!$Q$3:$R$245, 2, FALSE))</f>
        <v/>
      </c>
      <c r="O80" s="18"/>
      <c r="P80" s="7" t="str">
        <f>IF(ISERROR(VLOOKUP(B80, Paste!$T$3:$T$1545, 1, FALSE)), "", VLOOKUP(B80, Paste!$T$3:$U$1545, 2, FALSE))</f>
        <v/>
      </c>
    </row>
    <row r="81" spans="1:16">
      <c r="A81" s="65">
        <v>75</v>
      </c>
      <c r="B81" s="67" t="s">
        <v>105</v>
      </c>
      <c r="C81" s="66" t="str">
        <f>VLOOKUP($B81, Paste!$A$3:$H$933, 6, FALSE)</f>
        <v>LW</v>
      </c>
      <c r="D81" s="11">
        <f>IFERROR(VLOOKUP($B81, Paste!$J$3:$L$933, 3, FALSE), "")</f>
        <v>75</v>
      </c>
      <c r="E81" s="11">
        <f>IFERROR(VLOOKUP($B81, Paste!$J$3:$L$933, 2, FALSE), "")</f>
        <v>105</v>
      </c>
      <c r="F81" s="11" t="str">
        <f>VLOOKUP($B81, Paste!$A$3:$H$933, 8, FALSE)</f>
        <v>PHI</v>
      </c>
      <c r="G81" s="71">
        <f>VLOOKUP($B81, Paste!$A$3:$H$933, 2, FALSE)</f>
        <v>82.5</v>
      </c>
      <c r="H81" s="71">
        <f>VLOOKUP($B81, Paste!$A$3:$H$933, 3, FALSE)</f>
        <v>23.099674926005662</v>
      </c>
      <c r="I81" s="71">
        <f t="shared" si="1"/>
        <v>45.158693823994341</v>
      </c>
      <c r="J81" s="71">
        <f>VLOOKUP($B81, Paste!$A$3:$H$933, 4, FALSE)</f>
        <v>68.258368750000002</v>
      </c>
      <c r="K81" s="71">
        <f>VLOOKUP($B81, Paste!$A$3:$H$933, 5, FALSE)</f>
        <v>53.625</v>
      </c>
      <c r="L81" s="11">
        <f>IF(ISERROR(VLOOKUP(B81, Paste!$N$3:$N$250, 1, FALSE)), "", VLOOKUP(B81, Paste!$N$3:$O$250, 2, FALSE))</f>
        <v>80</v>
      </c>
      <c r="M81" s="27">
        <f>VLOOKUP($B81, Paste!$W$3:$Z$10064, IF($H$4="Cap Hit",3, IF($H$4="AAV", 4, 2)), FALSE)</f>
        <v>4.25</v>
      </c>
      <c r="N81" s="11" t="str">
        <f>IF(ISERROR(VLOOKUP(B81, Paste!$Q$3:$Q$245, 1, FALSE)), "", VLOOKUP(B81, Paste!$Q$3:$R$245, 2, FALSE))</f>
        <v/>
      </c>
      <c r="O81" s="18"/>
      <c r="P81" s="7" t="str">
        <f>IF(ISERROR(VLOOKUP(B81, Paste!$T$3:$T$1545, 1, FALSE)), "", VLOOKUP(B81, Paste!$T$3:$U$1545, 2, FALSE))</f>
        <v/>
      </c>
    </row>
    <row r="82" spans="1:16">
      <c r="A82" s="65">
        <v>76</v>
      </c>
      <c r="B82" s="67" t="s">
        <v>106</v>
      </c>
      <c r="C82" s="66" t="str">
        <f>VLOOKUP($B82, Paste!$A$3:$H$933, 6, FALSE)</f>
        <v>RD</v>
      </c>
      <c r="D82" s="11">
        <f>IFERROR(VLOOKUP($B82, Paste!$J$3:$L$933, 3, FALSE), "")</f>
        <v>52</v>
      </c>
      <c r="E82" s="11">
        <f>IFERROR(VLOOKUP($B82, Paste!$J$3:$L$933, 2, FALSE), "")</f>
        <v>70</v>
      </c>
      <c r="F82" s="11" t="str">
        <f>VLOOKUP($B82, Paste!$A$3:$H$933, 8, FALSE)</f>
        <v>TBL</v>
      </c>
      <c r="G82" s="71">
        <f>VLOOKUP($B82, Paste!$A$3:$H$933, 2, FALSE)</f>
        <v>79.333333333333329</v>
      </c>
      <c r="H82" s="71">
        <f>VLOOKUP($B82, Paste!$A$3:$H$933, 3, FALSE)</f>
        <v>10.097003513398283</v>
      </c>
      <c r="I82" s="71">
        <f t="shared" si="1"/>
        <v>58.100805653268388</v>
      </c>
      <c r="J82" s="71">
        <f>VLOOKUP($B82, Paste!$A$3:$H$933, 4, FALSE)</f>
        <v>68.197809166666673</v>
      </c>
      <c r="K82" s="71">
        <f>VLOOKUP($B82, Paste!$A$3:$H$933, 5, FALSE)</f>
        <v>32.143678160919535</v>
      </c>
      <c r="L82" s="11" t="str">
        <f>IF(ISERROR(VLOOKUP(B82, Paste!$N$3:$N$250, 1, FALSE)), "", VLOOKUP(B82, Paste!$N$3:$O$250, 2, FALSE))</f>
        <v/>
      </c>
      <c r="M82" s="27">
        <f>VLOOKUP($B82, Paste!$W$3:$Z$10064, IF($H$4="Cap Hit",3, IF($H$4="AAV", 4, 2)), FALSE)</f>
        <v>8.5</v>
      </c>
      <c r="N82" s="11" t="str">
        <f>IF(ISERROR(VLOOKUP(B82, Paste!$Q$3:$Q$245, 1, FALSE)), "", VLOOKUP(B82, Paste!$Q$3:$R$245, 2, FALSE))</f>
        <v/>
      </c>
      <c r="O82" s="18"/>
      <c r="P82" s="7" t="str">
        <f>IF(ISERROR(VLOOKUP(B82, Paste!$T$3:$T$1545, 1, FALSE)), "", VLOOKUP(B82, Paste!$T$3:$U$1545, 2, FALSE))</f>
        <v/>
      </c>
    </row>
    <row r="83" spans="1:16">
      <c r="A83" s="65">
        <v>77</v>
      </c>
      <c r="B83" s="10" t="s">
        <v>107</v>
      </c>
      <c r="C83" s="66" t="str">
        <f>VLOOKUP($B83, Paste!$A$3:$H$933, 6, FALSE)</f>
        <v>LW</v>
      </c>
      <c r="D83" s="11">
        <f>IFERROR(VLOOKUP($B83, Paste!$J$3:$L$933, 3, FALSE), "")</f>
        <v>72</v>
      </c>
      <c r="E83" s="11">
        <f>IFERROR(VLOOKUP($B83, Paste!$J$3:$L$933, 2, FALSE), "")</f>
        <v>92</v>
      </c>
      <c r="F83" s="11" t="str">
        <f>VLOOKUP($B83, Paste!$A$3:$H$933, 8, FALSE)</f>
        <v>UTA</v>
      </c>
      <c r="G83" s="71">
        <f>VLOOKUP($B83, Paste!$A$3:$H$933, 2, FALSE)</f>
        <v>72.333333333333329</v>
      </c>
      <c r="H83" s="71">
        <f>VLOOKUP($B83, Paste!$A$3:$H$933, 3, FALSE)</f>
        <v>24.757219393402824</v>
      </c>
      <c r="I83" s="71">
        <f t="shared" si="1"/>
        <v>43.298305537152729</v>
      </c>
      <c r="J83" s="71">
        <f>VLOOKUP($B83, Paste!$A$3:$H$933, 4, FALSE)</f>
        <v>68.055524930555549</v>
      </c>
      <c r="K83" s="71">
        <f>VLOOKUP($B83, Paste!$A$3:$H$933, 5, FALSE)</f>
        <v>31.538704581358608</v>
      </c>
      <c r="L83" s="11">
        <f>IF(ISERROR(VLOOKUP(B83, Paste!$N$3:$N$250, 1, FALSE)), "", VLOOKUP(B83, Paste!$N$3:$O$250, 2, FALSE))</f>
        <v>85</v>
      </c>
      <c r="M83" s="27">
        <f>VLOOKUP($B83, Paste!$W$3:$Z$10064, IF($H$4="Cap Hit",3, IF($H$4="AAV", 4, 2)), FALSE)</f>
        <v>10</v>
      </c>
      <c r="N83" s="11" t="str">
        <f>IF(ISERROR(VLOOKUP(B83, Paste!$Q$3:$Q$245, 1, FALSE)), "", VLOOKUP(B83, Paste!$Q$3:$R$245, 2, FALSE))</f>
        <v/>
      </c>
      <c r="O83" s="18"/>
      <c r="P83" s="7" t="str">
        <f>IF(ISERROR(VLOOKUP(B83, Paste!$T$3:$T$1545, 1, FALSE)), "", VLOOKUP(B83, Paste!$T$3:$U$1545, 2, FALSE))</f>
        <v/>
      </c>
    </row>
    <row r="84" spans="1:16">
      <c r="A84" s="65">
        <v>78</v>
      </c>
      <c r="B84" s="67" t="s">
        <v>108</v>
      </c>
      <c r="C84" s="66" t="str">
        <f>VLOOKUP($B84, Paste!$A$3:$H$933, 6, FALSE)</f>
        <v>LW</v>
      </c>
      <c r="D84" s="11">
        <f>IFERROR(VLOOKUP($B84, Paste!$J$3:$L$933, 3, FALSE), "")</f>
        <v>72</v>
      </c>
      <c r="E84" s="11">
        <f>IFERROR(VLOOKUP($B84, Paste!$J$3:$L$933, 2, FALSE), "")</f>
        <v>85</v>
      </c>
      <c r="F84" s="11" t="str">
        <f>VLOOKUP($B84, Paste!$A$3:$H$933, 8, FALSE)</f>
        <v>STL</v>
      </c>
      <c r="G84" s="71">
        <f>VLOOKUP($B84, Paste!$A$3:$H$933, 2, FALSE)</f>
        <v>71</v>
      </c>
      <c r="H84" s="71">
        <f>VLOOKUP($B84, Paste!$A$3:$H$933, 3, FALSE)</f>
        <v>26.98</v>
      </c>
      <c r="I84" s="71">
        <f t="shared" si="1"/>
        <v>40.023291666666651</v>
      </c>
      <c r="J84" s="71">
        <f>VLOOKUP($B84, Paste!$A$3:$H$933, 4, FALSE)</f>
        <v>67.003291666666655</v>
      </c>
      <c r="K84" s="71">
        <f>VLOOKUP($B84, Paste!$A$3:$H$933, 5, FALSE)</f>
        <v>24.074712643678158</v>
      </c>
      <c r="L84" s="11">
        <f>IF(ISERROR(VLOOKUP(B84, Paste!$N$3:$N$250, 1, FALSE)), "", VLOOKUP(B84, Paste!$N$3:$O$250, 2, FALSE))</f>
        <v>77</v>
      </c>
      <c r="M84" s="27">
        <f>VLOOKUP($B84, Paste!$W$3:$Z$10064, IF($H$4="Cap Hit",3, IF($H$4="AAV", 4, 2)), FALSE)</f>
        <v>7.75</v>
      </c>
      <c r="N84" s="11" t="str">
        <f>IF(ISERROR(VLOOKUP(B84, Paste!$Q$3:$Q$245, 1, FALSE)), "", VLOOKUP(B84, Paste!$Q$3:$R$245, 2, FALSE))</f>
        <v>Y</v>
      </c>
      <c r="O84" s="18"/>
      <c r="P84" s="7" t="str">
        <f>IF(ISERROR(VLOOKUP(B84, Paste!$T$3:$T$1545, 1, FALSE)), "", VLOOKUP(B84, Paste!$T$3:$U$1545, 2, FALSE))</f>
        <v/>
      </c>
    </row>
    <row r="85" spans="1:16">
      <c r="A85" s="65">
        <v>79</v>
      </c>
      <c r="B85" s="67" t="s">
        <v>109</v>
      </c>
      <c r="C85" s="66" t="str">
        <f>VLOOKUP($B85, Paste!$A$3:$H$933, 6, FALSE)</f>
        <v>C</v>
      </c>
      <c r="D85" s="11">
        <f>IFERROR(VLOOKUP($B85, Paste!$J$3:$L$933, 3, FALSE), "")</f>
        <v>52</v>
      </c>
      <c r="E85" s="11">
        <f>IFERROR(VLOOKUP($B85, Paste!$J$3:$L$933, 2, FALSE), "")</f>
        <v>78</v>
      </c>
      <c r="F85" s="11" t="str">
        <f>VLOOKUP($B85, Paste!$A$3:$H$933, 8, FALSE)</f>
        <v>NSH</v>
      </c>
      <c r="G85" s="71">
        <f>VLOOKUP($B85, Paste!$A$3:$H$933, 2, FALSE)</f>
        <v>83</v>
      </c>
      <c r="H85" s="71">
        <f>VLOOKUP($B85, Paste!$A$3:$H$933, 3, FALSE)</f>
        <v>24.09830346176669</v>
      </c>
      <c r="I85" s="71">
        <f t="shared" si="1"/>
        <v>42.579227788233297</v>
      </c>
      <c r="J85" s="71">
        <f>VLOOKUP($B85, Paste!$A$3:$H$933, 4, FALSE)</f>
        <v>66.677531249999987</v>
      </c>
      <c r="K85" s="71">
        <f>VLOOKUP($B85, Paste!$A$3:$H$933, 5, FALSE)</f>
        <v>21.950413223140497</v>
      </c>
      <c r="L85" s="11" t="str">
        <f>IF(ISERROR(VLOOKUP(B85, Paste!$N$3:$N$250, 1, FALSE)), "", VLOOKUP(B85, Paste!$N$3:$O$250, 2, FALSE))</f>
        <v/>
      </c>
      <c r="M85" s="27">
        <f>VLOOKUP($B85, Paste!$W$3:$Z$10064, IF($H$4="Cap Hit",3, IF($H$4="AAV", 4, 2)), FALSE)</f>
        <v>4.5</v>
      </c>
      <c r="N85" s="11" t="str">
        <f>IF(ISERROR(VLOOKUP(B85, Paste!$Q$3:$Q$245, 1, FALSE)), "", VLOOKUP(B85, Paste!$Q$3:$R$245, 2, FALSE))</f>
        <v/>
      </c>
      <c r="O85" s="18"/>
      <c r="P85" s="7" t="str">
        <f>IF(ISERROR(VLOOKUP(B85, Paste!$T$3:$T$1545, 1, FALSE)), "", VLOOKUP(B85, Paste!$T$3:$U$1545, 2, FALSE))</f>
        <v/>
      </c>
    </row>
    <row r="86" spans="1:16">
      <c r="A86" s="65">
        <v>80</v>
      </c>
      <c r="B86" s="67" t="s">
        <v>110</v>
      </c>
      <c r="C86" s="66" t="str">
        <f>VLOOKUP($B86, Paste!$A$3:$H$933, 6, FALSE)</f>
        <v>RD</v>
      </c>
      <c r="D86" s="11">
        <f>IFERROR(VLOOKUP($B86, Paste!$J$3:$L$933, 3, FALSE), "")</f>
        <v>72</v>
      </c>
      <c r="E86" s="11">
        <f>IFERROR(VLOOKUP($B86, Paste!$J$3:$L$933, 2, FALSE), "")</f>
        <v>90</v>
      </c>
      <c r="F86" s="11" t="str">
        <f>VLOOKUP($B86, Paste!$A$3:$H$933, 8, FALSE)</f>
        <v>NYR</v>
      </c>
      <c r="G86" s="71">
        <f>VLOOKUP($B86, Paste!$A$3:$H$933, 2, FALSE)</f>
        <v>73</v>
      </c>
      <c r="H86" s="71">
        <f>VLOOKUP($B86, Paste!$A$3:$H$933, 3, FALSE)</f>
        <v>12.668069674303339</v>
      </c>
      <c r="I86" s="71">
        <f t="shared" si="1"/>
        <v>53.903084849307774</v>
      </c>
      <c r="J86" s="71">
        <f>VLOOKUP($B86, Paste!$A$3:$H$933, 4, FALSE)</f>
        <v>66.571154523611114</v>
      </c>
      <c r="K86" s="71">
        <f>VLOOKUP($B86, Paste!$A$3:$H$933, 5, FALSE)</f>
        <v>31.960199004975124</v>
      </c>
      <c r="L86" s="11" t="str">
        <f>IF(ISERROR(VLOOKUP(B86, Paste!$N$3:$N$250, 1, FALSE)), "", VLOOKUP(B86, Paste!$N$3:$O$250, 2, FALSE))</f>
        <v/>
      </c>
      <c r="M86" s="27">
        <f>VLOOKUP($B86, Paste!$W$3:$Z$10064, IF($H$4="Cap Hit",3, IF($H$4="AAV", 4, 2)), FALSE)</f>
        <v>9.5</v>
      </c>
      <c r="N86" s="11" t="str">
        <f>IF(ISERROR(VLOOKUP(B86, Paste!$Q$3:$Q$245, 1, FALSE)), "", VLOOKUP(B86, Paste!$Q$3:$R$245, 2, FALSE))</f>
        <v>Y</v>
      </c>
      <c r="O86" s="18"/>
      <c r="P86" s="7" t="str">
        <f>IF(ISERROR(VLOOKUP(B86, Paste!$T$3:$T$1545, 1, FALSE)), "", VLOOKUP(B86, Paste!$T$3:$U$1545, 2, FALSE))</f>
        <v/>
      </c>
    </row>
    <row r="87" spans="1:16">
      <c r="A87" s="65">
        <v>81</v>
      </c>
      <c r="B87" s="67" t="s">
        <v>111</v>
      </c>
      <c r="C87" s="66" t="str">
        <f>VLOOKUP($B87, Paste!$A$3:$H$933, 6, FALSE)</f>
        <v>C</v>
      </c>
      <c r="D87" s="11">
        <f>IFERROR(VLOOKUP($B87, Paste!$J$3:$L$933, 3, FALSE), "")</f>
        <v>73</v>
      </c>
      <c r="E87" s="11">
        <f>IFERROR(VLOOKUP($B87, Paste!$J$3:$L$933, 2, FALSE), "")</f>
        <v>88</v>
      </c>
      <c r="F87" s="11" t="str">
        <f>VLOOKUP($B87, Paste!$A$3:$H$933, 8, FALSE)</f>
        <v>CHI</v>
      </c>
      <c r="G87" s="71">
        <f>VLOOKUP($B87, Paste!$A$3:$H$933, 2, FALSE)</f>
        <v>82</v>
      </c>
      <c r="H87" s="71">
        <f>VLOOKUP($B87, Paste!$A$3:$H$933, 3, FALSE)</f>
        <v>23.284962962962958</v>
      </c>
      <c r="I87" s="71">
        <f t="shared" si="1"/>
        <v>42.147385474537053</v>
      </c>
      <c r="J87" s="71">
        <f>VLOOKUP($B87, Paste!$A$3:$H$933, 4, FALSE)</f>
        <v>65.432348437500011</v>
      </c>
      <c r="K87" s="71">
        <f>VLOOKUP($B87, Paste!$A$3:$H$933, 5, FALSE)</f>
        <v>16.400000000000002</v>
      </c>
      <c r="L87" s="11" t="str">
        <f>IF(ISERROR(VLOOKUP(B87, Paste!$N$3:$N$250, 1, FALSE)), "", VLOOKUP(B87, Paste!$N$3:$O$250, 2, FALSE))</f>
        <v/>
      </c>
      <c r="M87" s="27">
        <f>VLOOKUP($B87, Paste!$W$3:$Z$10064, IF($H$4="Cap Hit",3, IF($H$4="AAV", 4, 2)), FALSE)</f>
        <v>4.125</v>
      </c>
      <c r="N87" s="11" t="str">
        <f>IF(ISERROR(VLOOKUP(B87, Paste!$Q$3:$Q$245, 1, FALSE)), "", VLOOKUP(B87, Paste!$Q$3:$R$245, 2, FALSE))</f>
        <v/>
      </c>
      <c r="O87" s="18"/>
      <c r="P87" s="7" t="str">
        <f>IF(ISERROR(VLOOKUP(B87, Paste!$T$3:$T$1545, 1, FALSE)), "", VLOOKUP(B87, Paste!$T$3:$U$1545, 2, FALSE))</f>
        <v>Y</v>
      </c>
    </row>
    <row r="88" spans="1:16">
      <c r="A88" s="65">
        <v>82</v>
      </c>
      <c r="B88" s="67" t="s">
        <v>112</v>
      </c>
      <c r="C88" s="66" t="str">
        <f>VLOOKUP($B88, Paste!$A$3:$H$933, 6, FALSE)</f>
        <v>LW</v>
      </c>
      <c r="D88" s="11">
        <f>IFERROR(VLOOKUP($B88, Paste!$J$3:$L$933, 3, FALSE), "")</f>
        <v>77</v>
      </c>
      <c r="E88" s="11">
        <f>IFERROR(VLOOKUP($B88, Paste!$J$3:$L$933, 2, FALSE), "")</f>
        <v>95</v>
      </c>
      <c r="F88" s="11" t="str">
        <f>VLOOKUP($B88, Paste!$A$3:$H$933, 8, FALSE)</f>
        <v>SJS</v>
      </c>
      <c r="G88" s="71">
        <f>VLOOKUP($B88, Paste!$A$3:$H$933, 2, FALSE)</f>
        <v>79</v>
      </c>
      <c r="H88" s="71">
        <f>VLOOKUP($B88, Paste!$A$3:$H$933, 3, FALSE)</f>
        <v>17.186125603864735</v>
      </c>
      <c r="I88" s="71">
        <f t="shared" si="1"/>
        <v>47.971233696135258</v>
      </c>
      <c r="J88" s="71">
        <f>VLOOKUP($B88, Paste!$A$3:$H$933, 4, FALSE)</f>
        <v>65.157359299999996</v>
      </c>
      <c r="K88" s="71">
        <f>VLOOKUP($B88, Paste!$A$3:$H$933, 5, FALSE)</f>
        <v>15.8</v>
      </c>
      <c r="L88" s="11" t="str">
        <f>IF(ISERROR(VLOOKUP(B88, Paste!$N$3:$N$250, 1, FALSE)), "", VLOOKUP(B88, Paste!$N$3:$O$250, 2, FALSE))</f>
        <v/>
      </c>
      <c r="M88" s="27" t="e">
        <f>VLOOKUP($B88, Paste!$W$3:$Z$10064, IF($H$4="Cap Hit",3, IF($H$4="AAV", 4, 2)), FALSE)</f>
        <v>#N/A</v>
      </c>
      <c r="N88" s="11" t="str">
        <f>IF(ISERROR(VLOOKUP(B88, Paste!$Q$3:$Q$245, 1, FALSE)), "", VLOOKUP(B88, Paste!$Q$3:$R$245, 2, FALSE))</f>
        <v/>
      </c>
      <c r="O88" s="18"/>
      <c r="P88" s="7" t="str">
        <f>IF(ISERROR(VLOOKUP(B88, Paste!$T$3:$T$1545, 1, FALSE)), "", VLOOKUP(B88, Paste!$T$3:$U$1545, 2, FALSE))</f>
        <v>Y</v>
      </c>
    </row>
    <row r="89" spans="1:16">
      <c r="A89" s="65">
        <v>83</v>
      </c>
      <c r="B89" s="67" t="s">
        <v>113</v>
      </c>
      <c r="C89" s="66" t="str">
        <f>VLOOKUP($B89, Paste!$A$3:$H$933, 6, FALSE)</f>
        <v>RW</v>
      </c>
      <c r="D89" s="11">
        <f>IFERROR(VLOOKUP($B89, Paste!$J$3:$L$933, 3, FALSE), "")</f>
        <v>63</v>
      </c>
      <c r="E89" s="11">
        <f>IFERROR(VLOOKUP($B89, Paste!$J$3:$L$933, 2, FALSE), "")</f>
        <v>73</v>
      </c>
      <c r="F89" s="11" t="str">
        <f>VLOOKUP($B89, Paste!$A$3:$H$933, 8, FALSE)</f>
        <v>PIT</v>
      </c>
      <c r="G89" s="71">
        <f>VLOOKUP($B89, Paste!$A$3:$H$933, 2, FALSE)</f>
        <v>73</v>
      </c>
      <c r="H89" s="71">
        <f>VLOOKUP($B89, Paste!$A$3:$H$933, 3, FALSE)</f>
        <v>30.397686495724503</v>
      </c>
      <c r="I89" s="71">
        <f t="shared" si="1"/>
        <v>33.860506473025481</v>
      </c>
      <c r="J89" s="71">
        <f>VLOOKUP($B89, Paste!$A$3:$H$933, 4, FALSE)</f>
        <v>64.258192968749981</v>
      </c>
      <c r="K89" s="71">
        <f>VLOOKUP($B89, Paste!$A$3:$H$933, 5, FALSE)</f>
        <v>22.790243902439023</v>
      </c>
      <c r="L89" s="11" t="str">
        <f>IF(ISERROR(VLOOKUP(B89, Paste!$N$3:$N$250, 1, FALSE)), "", VLOOKUP(B89, Paste!$N$3:$O$250, 2, FALSE))</f>
        <v/>
      </c>
      <c r="M89" s="27">
        <f>VLOOKUP($B89, Paste!$W$3:$Z$10064, IF($H$4="Cap Hit",3, IF($H$4="AAV", 4, 2)), FALSE)</f>
        <v>5.125</v>
      </c>
      <c r="N89" s="11" t="str">
        <f>IF(ISERROR(VLOOKUP(B89, Paste!$Q$3:$Q$245, 1, FALSE)), "", VLOOKUP(B89, Paste!$Q$3:$R$245, 2, FALSE))</f>
        <v>Y</v>
      </c>
      <c r="O89" s="18"/>
      <c r="P89" s="7" t="str">
        <f>IF(ISERROR(VLOOKUP(B89, Paste!$T$3:$T$1545, 1, FALSE)), "", VLOOKUP(B89, Paste!$T$3:$U$1545, 2, FALSE))</f>
        <v/>
      </c>
    </row>
    <row r="90" spans="1:16">
      <c r="A90" s="65">
        <v>84</v>
      </c>
      <c r="B90" s="67" t="s">
        <v>114</v>
      </c>
      <c r="C90" s="66" t="str">
        <f>VLOOKUP($B90, Paste!$A$3:$H$933, 6, FALSE)</f>
        <v>C</v>
      </c>
      <c r="D90" s="11">
        <f>IFERROR(VLOOKUP($B90, Paste!$J$3:$L$933, 3, FALSE), "")</f>
        <v>57</v>
      </c>
      <c r="E90" s="11">
        <f>IFERROR(VLOOKUP($B90, Paste!$J$3:$L$933, 2, FALSE), "")</f>
        <v>77</v>
      </c>
      <c r="F90" s="11" t="str">
        <f>VLOOKUP($B90, Paste!$A$3:$H$933, 8, FALSE)</f>
        <v>DAL</v>
      </c>
      <c r="G90" s="71">
        <f>VLOOKUP($B90, Paste!$A$3:$H$933, 2, FALSE)</f>
        <v>80</v>
      </c>
      <c r="H90" s="71">
        <f>VLOOKUP($B90, Paste!$A$3:$H$933, 3, FALSE)</f>
        <v>24.488864771350944</v>
      </c>
      <c r="I90" s="71">
        <f t="shared" si="1"/>
        <v>39.605165228649042</v>
      </c>
      <c r="J90" s="71">
        <f>VLOOKUP($B90, Paste!$A$3:$H$933, 4, FALSE)</f>
        <v>64.094029999999989</v>
      </c>
      <c r="K90" s="71">
        <f>VLOOKUP($B90, Paste!$A$3:$H$933, 5, FALSE)</f>
        <v>14.611872146118721</v>
      </c>
      <c r="L90" s="11" t="str">
        <f>IF(ISERROR(VLOOKUP(B90, Paste!$N$3:$N$250, 1, FALSE)), "", VLOOKUP(B90, Paste!$N$3:$O$250, 2, FALSE))</f>
        <v/>
      </c>
      <c r="M90" s="27">
        <f>VLOOKUP($B90, Paste!$W$3:$Z$10064, IF($H$4="Cap Hit",3, IF($H$4="AAV", 4, 2)), FALSE)</f>
        <v>4.5</v>
      </c>
      <c r="N90" s="11" t="str">
        <f>IF(ISERROR(VLOOKUP(B90, Paste!$Q$3:$Q$245, 1, FALSE)), "", VLOOKUP(B90, Paste!$Q$3:$R$245, 2, FALSE))</f>
        <v/>
      </c>
      <c r="O90" s="18"/>
      <c r="P90" s="7" t="str">
        <f>IF(ISERROR(VLOOKUP(B90, Paste!$T$3:$T$1545, 1, FALSE)), "", VLOOKUP(B90, Paste!$T$3:$U$1545, 2, FALSE))</f>
        <v/>
      </c>
    </row>
    <row r="91" spans="1:16">
      <c r="A91" s="65">
        <v>85</v>
      </c>
      <c r="B91" s="67" t="s">
        <v>115</v>
      </c>
      <c r="C91" s="66" t="str">
        <f>VLOOKUP($B91, Paste!$A$3:$H$933, 6, FALSE)</f>
        <v>RW</v>
      </c>
      <c r="D91" s="11">
        <f>IFERROR(VLOOKUP($B91, Paste!$J$3:$L$933, 3, FALSE), "")</f>
        <v>68</v>
      </c>
      <c r="E91" s="11">
        <f>IFERROR(VLOOKUP($B91, Paste!$J$3:$L$933, 2, FALSE), "")</f>
        <v>75</v>
      </c>
      <c r="F91" s="11" t="str">
        <f>VLOOKUP($B91, Paste!$A$3:$H$933, 8, FALSE)</f>
        <v>NYR</v>
      </c>
      <c r="G91" s="71">
        <f>VLOOKUP($B91, Paste!$A$3:$H$933, 2, FALSE)</f>
        <v>83</v>
      </c>
      <c r="H91" s="71">
        <f>VLOOKUP($B91, Paste!$A$3:$H$933, 3, FALSE)</f>
        <v>33.25963444429884</v>
      </c>
      <c r="I91" s="71">
        <f t="shared" si="1"/>
        <v>30.756627170284503</v>
      </c>
      <c r="J91" s="71">
        <f>VLOOKUP($B91, Paste!$A$3:$H$933, 4, FALSE)</f>
        <v>64.016261614583343</v>
      </c>
      <c r="K91" s="71">
        <f>VLOOKUP($B91, Paste!$A$3:$H$933, 5, FALSE)</f>
        <v>25.962085308056874</v>
      </c>
      <c r="L91" s="11" t="str">
        <f>IF(ISERROR(VLOOKUP(B91, Paste!$N$3:$N$250, 1, FALSE)), "", VLOOKUP(B91, Paste!$N$3:$O$250, 2, FALSE))</f>
        <v/>
      </c>
      <c r="M91" s="27">
        <f>VLOOKUP($B91, Paste!$W$3:$Z$10064, IF($H$4="Cap Hit",3, IF($H$4="AAV", 4, 2)), FALSE)</f>
        <v>11</v>
      </c>
      <c r="N91" s="11" t="str">
        <f>IF(ISERROR(VLOOKUP(B91, Paste!$Q$3:$Q$245, 1, FALSE)), "", VLOOKUP(B91, Paste!$Q$3:$R$245, 2, FALSE))</f>
        <v/>
      </c>
      <c r="O91" s="18"/>
      <c r="P91" s="7" t="str">
        <f>IF(ISERROR(VLOOKUP(B91, Paste!$T$3:$T$1545, 1, FALSE)), "", VLOOKUP(B91, Paste!$T$3:$U$1545, 2, FALSE))</f>
        <v/>
      </c>
    </row>
    <row r="92" spans="1:16">
      <c r="A92" s="65">
        <v>86</v>
      </c>
      <c r="B92" s="67" t="s">
        <v>116</v>
      </c>
      <c r="C92" s="66" t="str">
        <f>VLOOKUP($B92, Paste!$A$3:$H$933, 6, FALSE)</f>
        <v>LW</v>
      </c>
      <c r="D92" s="11">
        <f>IFERROR(VLOOKUP($B92, Paste!$J$3:$L$933, 3, FALSE), "")</f>
        <v>58</v>
      </c>
      <c r="E92" s="11">
        <f>IFERROR(VLOOKUP($B92, Paste!$J$3:$L$933, 2, FALSE), "")</f>
        <v>67</v>
      </c>
      <c r="F92" s="11" t="str">
        <f>VLOOKUP($B92, Paste!$A$3:$H$933, 8, FALSE)</f>
        <v>NSH</v>
      </c>
      <c r="G92" s="71">
        <f>VLOOKUP($B92, Paste!$A$3:$H$933, 2, FALSE)</f>
        <v>83</v>
      </c>
      <c r="H92" s="71">
        <f>VLOOKUP($B92, Paste!$A$3:$H$933, 3, FALSE)</f>
        <v>35.628035017482894</v>
      </c>
      <c r="I92" s="71">
        <f t="shared" si="1"/>
        <v>28.028358482517106</v>
      </c>
      <c r="J92" s="71">
        <f>VLOOKUP($B92, Paste!$A$3:$H$933, 4, FALSE)</f>
        <v>63.6563935</v>
      </c>
      <c r="K92" s="71">
        <f>VLOOKUP($B92, Paste!$A$3:$H$933, 5, FALSE)</f>
        <v>47.818930041152264</v>
      </c>
      <c r="L92" s="11" t="str">
        <f>IF(ISERROR(VLOOKUP(B92, Paste!$N$3:$N$250, 1, FALSE)), "", VLOOKUP(B92, Paste!$N$3:$O$250, 2, FALSE))</f>
        <v/>
      </c>
      <c r="M92" s="27">
        <f>VLOOKUP($B92, Paste!$W$3:$Z$10064, IF($H$4="Cap Hit",3, IF($H$4="AAV", 4, 2)), FALSE)</f>
        <v>8</v>
      </c>
      <c r="N92" s="11" t="str">
        <f>IF(ISERROR(VLOOKUP(B92, Paste!$Q$3:$Q$245, 1, FALSE)), "", VLOOKUP(B92, Paste!$Q$3:$R$245, 2, FALSE))</f>
        <v/>
      </c>
      <c r="O92" s="18"/>
      <c r="P92" s="7" t="str">
        <f>IF(ISERROR(VLOOKUP(B92, Paste!$T$3:$T$1545, 1, FALSE)), "", VLOOKUP(B92, Paste!$T$3:$U$1545, 2, FALSE))</f>
        <v/>
      </c>
    </row>
    <row r="93" spans="1:16">
      <c r="A93" s="65">
        <v>87</v>
      </c>
      <c r="B93" s="67" t="s">
        <v>117</v>
      </c>
      <c r="C93" s="66" t="str">
        <f>VLOOKUP($B93, Paste!$A$3:$H$933, 6, FALSE)</f>
        <v>LW</v>
      </c>
      <c r="D93" s="11">
        <f>IFERROR(VLOOKUP($B93, Paste!$J$3:$L$933, 3, FALSE), "")</f>
        <v>72</v>
      </c>
      <c r="E93" s="11">
        <f>IFERROR(VLOOKUP($B93, Paste!$J$3:$L$933, 2, FALSE), "")</f>
        <v>87</v>
      </c>
      <c r="F93" s="11" t="str">
        <f>VLOOKUP($B93, Paste!$A$3:$H$933, 8, FALSE)</f>
        <v>PHI</v>
      </c>
      <c r="G93" s="71">
        <f>VLOOKUP($B93, Paste!$A$3:$H$933, 2, FALSE)</f>
        <v>71</v>
      </c>
      <c r="H93" s="71">
        <f>VLOOKUP($B93, Paste!$A$3:$H$933, 3, FALSE)</f>
        <v>24.849999999999998</v>
      </c>
      <c r="I93" s="71">
        <f t="shared" si="1"/>
        <v>38.751134374999992</v>
      </c>
      <c r="J93" s="71">
        <f>VLOOKUP($B93, Paste!$A$3:$H$933, 4, FALSE)</f>
        <v>63.601134374999994</v>
      </c>
      <c r="K93" s="71">
        <f>VLOOKUP($B93, Paste!$A$3:$H$933, 5, FALSE)</f>
        <v>56.800000000000004</v>
      </c>
      <c r="L93" s="11">
        <f>IF(ISERROR(VLOOKUP(B93, Paste!$N$3:$N$250, 1, FALSE)), "", VLOOKUP(B93, Paste!$N$3:$O$250, 2, FALSE))</f>
        <v>80</v>
      </c>
      <c r="M93" s="27">
        <f>VLOOKUP($B93, Paste!$W$3:$Z$10064, IF($H$4="Cap Hit",3, IF($H$4="AAV", 4, 2)), FALSE)</f>
        <v>9.125</v>
      </c>
      <c r="N93" s="11" t="str">
        <f>IF(ISERROR(VLOOKUP(B93, Paste!$Q$3:$Q$245, 1, FALSE)), "", VLOOKUP(B93, Paste!$Q$3:$R$245, 2, FALSE))</f>
        <v>Y</v>
      </c>
      <c r="O93" s="18"/>
      <c r="P93" s="7" t="str">
        <f>IF(ISERROR(VLOOKUP(B93, Paste!$T$3:$T$1545, 1, FALSE)), "", VLOOKUP(B93, Paste!$T$3:$U$1545, 2, FALSE))</f>
        <v/>
      </c>
    </row>
    <row r="94" spans="1:16">
      <c r="A94" s="65">
        <v>88</v>
      </c>
      <c r="B94" s="67" t="s">
        <v>118</v>
      </c>
      <c r="C94" s="66" t="str">
        <f>VLOOKUP($B94, Paste!$A$3:$H$933, 6, FALSE)</f>
        <v>LW</v>
      </c>
      <c r="D94" s="11">
        <f>IFERROR(VLOOKUP($B94, Paste!$J$3:$L$933, 3, FALSE), "")</f>
        <v>65</v>
      </c>
      <c r="E94" s="11">
        <f>IFERROR(VLOOKUP($B94, Paste!$J$3:$L$933, 2, FALSE), "")</f>
        <v>75</v>
      </c>
      <c r="F94" s="11" t="str">
        <f>VLOOKUP($B94, Paste!$A$3:$H$933, 8, FALSE)</f>
        <v>BOS</v>
      </c>
      <c r="G94" s="71">
        <f>VLOOKUP($B94, Paste!$A$3:$H$933, 2, FALSE)</f>
        <v>82.333333333333329</v>
      </c>
      <c r="H94" s="71">
        <f>VLOOKUP($B94, Paste!$A$3:$H$933, 3, FALSE)</f>
        <v>30.463333333333331</v>
      </c>
      <c r="I94" s="71">
        <f t="shared" si="1"/>
        <v>33.000440717592589</v>
      </c>
      <c r="J94" s="71">
        <f>VLOOKUP($B94, Paste!$A$3:$H$933, 4, FALSE)</f>
        <v>63.46377405092592</v>
      </c>
      <c r="K94" s="71">
        <f>VLOOKUP($B94, Paste!$A$3:$H$933, 5, FALSE)</f>
        <v>30.746887966804977</v>
      </c>
      <c r="L94" s="11" t="str">
        <f>IF(ISERROR(VLOOKUP(B94, Paste!$N$3:$N$250, 1, FALSE)), "", VLOOKUP(B94, Paste!$N$3:$O$250, 2, FALSE))</f>
        <v/>
      </c>
      <c r="M94" s="27">
        <f>VLOOKUP($B94, Paste!$W$3:$Z$10064, IF($H$4="Cap Hit",3, IF($H$4="AAV", 4, 2)), FALSE)</f>
        <v>7.7</v>
      </c>
      <c r="N94" s="11" t="str">
        <f>IF(ISERROR(VLOOKUP(B94, Paste!$Q$3:$Q$245, 1, FALSE)), "", VLOOKUP(B94, Paste!$Q$3:$R$245, 2, FALSE))</f>
        <v/>
      </c>
      <c r="O94" s="18"/>
      <c r="P94" s="7" t="str">
        <f>IF(ISERROR(VLOOKUP(B94, Paste!$T$3:$T$1545, 1, FALSE)), "", VLOOKUP(B94, Paste!$T$3:$U$1545, 2, FALSE))</f>
        <v/>
      </c>
    </row>
    <row r="95" spans="1:16">
      <c r="A95" s="65">
        <v>89</v>
      </c>
      <c r="B95" s="67" t="s">
        <v>119</v>
      </c>
      <c r="C95" s="66" t="str">
        <f>VLOOKUP($B95, Paste!$A$3:$H$933, 6, FALSE)</f>
        <v>C</v>
      </c>
      <c r="D95" s="11">
        <f>IFERROR(VLOOKUP($B95, Paste!$J$3:$L$933, 3, FALSE), "")</f>
        <v>68</v>
      </c>
      <c r="E95" s="11">
        <f>IFERROR(VLOOKUP($B95, Paste!$J$3:$L$933, 2, FALSE), "")</f>
        <v>90</v>
      </c>
      <c r="F95" s="11" t="str">
        <f>VLOOKUP($B95, Paste!$A$3:$H$933, 8, FALSE)</f>
        <v>LAK</v>
      </c>
      <c r="G95" s="71">
        <f>VLOOKUP($B95, Paste!$A$3:$H$933, 2, FALSE)</f>
        <v>82</v>
      </c>
      <c r="H95" s="71">
        <f>VLOOKUP($B95, Paste!$A$3:$H$933, 3, FALSE)</f>
        <v>24.599999999999998</v>
      </c>
      <c r="I95" s="71">
        <f t="shared" si="1"/>
        <v>38.538469333333325</v>
      </c>
      <c r="J95" s="71">
        <f>VLOOKUP($B95, Paste!$A$3:$H$933, 4, FALSE)</f>
        <v>63.138469333333319</v>
      </c>
      <c r="K95" s="71">
        <f>VLOOKUP($B95, Paste!$A$3:$H$933, 5, FALSE)</f>
        <v>45.783333333333331</v>
      </c>
      <c r="L95" s="11">
        <f>IF(ISERROR(VLOOKUP(B95, Paste!$N$3:$N$250, 1, FALSE)), "", VLOOKUP(B95, Paste!$N$3:$O$250, 2, FALSE))</f>
        <v>80</v>
      </c>
      <c r="M95" s="27">
        <f>VLOOKUP($B95, Paste!$W$3:$Z$10064, IF($H$4="Cap Hit",3, IF($H$4="AAV", 4, 2)), FALSE)</f>
        <v>6.25</v>
      </c>
      <c r="N95" s="11" t="str">
        <f>IF(ISERROR(VLOOKUP(B95, Paste!$Q$3:$Q$245, 1, FALSE)), "", VLOOKUP(B95, Paste!$Q$3:$R$245, 2, FALSE))</f>
        <v/>
      </c>
      <c r="O95" s="18"/>
      <c r="P95" s="7" t="str">
        <f>IF(ISERROR(VLOOKUP(B95, Paste!$T$3:$T$1545, 1, FALSE)), "", VLOOKUP(B95, Paste!$T$3:$U$1545, 2, FALSE))</f>
        <v/>
      </c>
    </row>
    <row r="96" spans="1:16">
      <c r="A96" s="65">
        <v>90</v>
      </c>
      <c r="B96" s="67" t="s">
        <v>120</v>
      </c>
      <c r="C96" s="66" t="str">
        <f>VLOOKUP($B96, Paste!$A$3:$H$933, 6, FALSE)</f>
        <v>C</v>
      </c>
      <c r="D96" s="11">
        <f>IFERROR(VLOOKUP($B96, Paste!$J$3:$L$933, 3, FALSE), "")</f>
        <v>62</v>
      </c>
      <c r="E96" s="11">
        <f>IFERROR(VLOOKUP($B96, Paste!$J$3:$L$933, 2, FALSE), "")</f>
        <v>68</v>
      </c>
      <c r="F96" s="11" t="str">
        <f>VLOOKUP($B96, Paste!$A$3:$H$933, 8, FALSE)</f>
        <v>BOS</v>
      </c>
      <c r="G96" s="71">
        <f>VLOOKUP($B96, Paste!$A$3:$H$933, 2, FALSE)</f>
        <v>81.333333333333329</v>
      </c>
      <c r="H96" s="71">
        <f>VLOOKUP($B96, Paste!$A$3:$H$933, 3, FALSE)</f>
        <v>24.4</v>
      </c>
      <c r="I96" s="71">
        <f t="shared" si="1"/>
        <v>37.911703333333335</v>
      </c>
      <c r="J96" s="71">
        <f>VLOOKUP($B96, Paste!$A$3:$H$933, 4, FALSE)</f>
        <v>62.311703333333334</v>
      </c>
      <c r="K96" s="71">
        <f>VLOOKUP($B96, Paste!$A$3:$H$933, 5, FALSE)</f>
        <v>28.466666666666661</v>
      </c>
      <c r="L96" s="11" t="str">
        <f>IF(ISERROR(VLOOKUP(B96, Paste!$N$3:$N$250, 1, FALSE)), "", VLOOKUP(B96, Paste!$N$3:$O$250, 2, FALSE))</f>
        <v/>
      </c>
      <c r="M96" s="27">
        <f>VLOOKUP($B96, Paste!$W$3:$Z$10064, IF($H$4="Cap Hit",3, IF($H$4="AAV", 4, 2)), FALSE)</f>
        <v>4.75</v>
      </c>
      <c r="N96" s="11" t="str">
        <f>IF(ISERROR(VLOOKUP(B96, Paste!$Q$3:$Q$245, 1, FALSE)), "", VLOOKUP(B96, Paste!$Q$3:$R$245, 2, FALSE))</f>
        <v/>
      </c>
      <c r="O96" s="18"/>
      <c r="P96" s="7" t="str">
        <f>IF(ISERROR(VLOOKUP(B96, Paste!$T$3:$T$1545, 1, FALSE)), "", VLOOKUP(B96, Paste!$T$3:$U$1545, 2, FALSE))</f>
        <v/>
      </c>
    </row>
    <row r="97" spans="1:16">
      <c r="A97" s="65">
        <v>91</v>
      </c>
      <c r="B97" s="67" t="s">
        <v>121</v>
      </c>
      <c r="C97" s="66" t="str">
        <f>VLOOKUP($B97, Paste!$A$3:$H$933, 6, FALSE)</f>
        <v>RW</v>
      </c>
      <c r="D97" s="11">
        <f>IFERROR(VLOOKUP($B97, Paste!$J$3:$L$933, 3, FALSE), "")</f>
        <v>70</v>
      </c>
      <c r="E97" s="11">
        <f>IFERROR(VLOOKUP($B97, Paste!$J$3:$L$933, 2, FALSE), "")</f>
        <v>90</v>
      </c>
      <c r="F97" s="11" t="str">
        <f>VLOOKUP($B97, Paste!$A$3:$H$933, 8, FALSE)</f>
        <v>PHI</v>
      </c>
      <c r="G97" s="71">
        <f>VLOOKUP($B97, Paste!$A$3:$H$933, 2, FALSE)</f>
        <v>81</v>
      </c>
      <c r="H97" s="71">
        <f>VLOOKUP($B97, Paste!$A$3:$H$933, 3, FALSE)</f>
        <v>25.578947368421051</v>
      </c>
      <c r="I97" s="71">
        <f t="shared" si="1"/>
        <v>36.702891725328953</v>
      </c>
      <c r="J97" s="71">
        <f>VLOOKUP($B97, Paste!$A$3:$H$933, 4, FALSE)</f>
        <v>62.281839093750008</v>
      </c>
      <c r="K97" s="71">
        <f>VLOOKUP($B97, Paste!$A$3:$H$933, 5, FALSE)</f>
        <v>51.157894736842103</v>
      </c>
      <c r="L97" s="11">
        <f>IF(ISERROR(VLOOKUP(B97, Paste!$N$3:$N$250, 1, FALSE)), "", VLOOKUP(B97, Paste!$N$3:$O$250, 2, FALSE))</f>
        <v>70</v>
      </c>
      <c r="M97" s="27">
        <f>VLOOKUP($B97, Paste!$W$3:$Z$10064, IF($H$4="Cap Hit",3, IF($H$4="AAV", 4, 2)), FALSE)</f>
        <v>2.5208330000000001</v>
      </c>
      <c r="N97" s="11" t="str">
        <f>IF(ISERROR(VLOOKUP(B97, Paste!$Q$3:$Q$245, 1, FALSE)), "", VLOOKUP(B97, Paste!$Q$3:$R$245, 2, FALSE))</f>
        <v/>
      </c>
      <c r="O97" s="18"/>
      <c r="P97" s="7" t="str">
        <f>IF(ISERROR(VLOOKUP(B97, Paste!$T$3:$T$1545, 1, FALSE)), "", VLOOKUP(B97, Paste!$T$3:$U$1545, 2, FALSE))</f>
        <v>Y</v>
      </c>
    </row>
    <row r="98" spans="1:16">
      <c r="A98" s="65">
        <v>92</v>
      </c>
      <c r="B98" s="67" t="s">
        <v>122</v>
      </c>
      <c r="C98" s="66" t="str">
        <f>VLOOKUP($B98, Paste!$A$3:$H$933, 6, FALSE)</f>
        <v>RW</v>
      </c>
      <c r="D98" s="11">
        <f>IFERROR(VLOOKUP($B98, Paste!$J$3:$L$933, 3, FALSE), "")</f>
        <v>62</v>
      </c>
      <c r="E98" s="11">
        <f>IFERROR(VLOOKUP($B98, Paste!$J$3:$L$933, 2, FALSE), "")</f>
        <v>77</v>
      </c>
      <c r="F98" s="11" t="str">
        <f>VLOOKUP($B98, Paste!$A$3:$H$933, 8, FALSE)</f>
        <v>WAS</v>
      </c>
      <c r="G98" s="71">
        <f>VLOOKUP($B98, Paste!$A$3:$H$933, 2, FALSE)</f>
        <v>80.666666666666671</v>
      </c>
      <c r="H98" s="71">
        <f>VLOOKUP($B98, Paste!$A$3:$H$933, 3, FALSE)</f>
        <v>32.266666666666673</v>
      </c>
      <c r="I98" s="71">
        <f t="shared" si="1"/>
        <v>29.820702083333323</v>
      </c>
      <c r="J98" s="71">
        <f>VLOOKUP($B98, Paste!$A$3:$H$933, 4, FALSE)</f>
        <v>62.087368749999996</v>
      </c>
      <c r="K98" s="71">
        <f>VLOOKUP($B98, Paste!$A$3:$H$933, 5, FALSE)</f>
        <v>19.36</v>
      </c>
      <c r="L98" s="11" t="str">
        <f>IF(ISERROR(VLOOKUP(B98, Paste!$N$3:$N$250, 1, FALSE)), "", VLOOKUP(B98, Paste!$N$3:$O$250, 2, FALSE))</f>
        <v/>
      </c>
      <c r="M98" s="27">
        <f>VLOOKUP($B98, Paste!$W$3:$Z$10064, IF($H$4="Cap Hit",3, IF($H$4="AAV", 4, 2)), FALSE)</f>
        <v>8.125</v>
      </c>
      <c r="N98" s="11" t="str">
        <f>IF(ISERROR(VLOOKUP(B98, Paste!$Q$3:$Q$245, 1, FALSE)), "", VLOOKUP(B98, Paste!$Q$3:$R$245, 2, FALSE))</f>
        <v/>
      </c>
      <c r="O98" s="18"/>
      <c r="P98" s="7" t="str">
        <f>IF(ISERROR(VLOOKUP(B98, Paste!$T$3:$T$1545, 1, FALSE)), "", VLOOKUP(B98, Paste!$T$3:$U$1545, 2, FALSE))</f>
        <v/>
      </c>
    </row>
    <row r="99" spans="1:16">
      <c r="A99" s="65">
        <v>93</v>
      </c>
      <c r="B99" s="67" t="s">
        <v>123</v>
      </c>
      <c r="C99" s="66" t="str">
        <f>VLOOKUP($B99, Paste!$A$3:$H$933, 6, FALSE)</f>
        <v>LD</v>
      </c>
      <c r="D99" s="11">
        <f>IFERROR(VLOOKUP($B99, Paste!$J$3:$L$933, 3, FALSE), "")</f>
        <v>70</v>
      </c>
      <c r="E99" s="11">
        <f>IFERROR(VLOOKUP($B99, Paste!$J$3:$L$933, 2, FALSE), "")</f>
        <v>82</v>
      </c>
      <c r="F99" s="11" t="str">
        <f>VLOOKUP($B99, Paste!$A$3:$H$933, 8, FALSE)</f>
        <v>NYI</v>
      </c>
      <c r="G99" s="71">
        <f>VLOOKUP($B99, Paste!$A$3:$H$933, 2, FALSE)</f>
        <v>84</v>
      </c>
      <c r="H99" s="71">
        <f>VLOOKUP($B99, Paste!$A$3:$H$933, 3, FALSE)</f>
        <v>23.071306819014136</v>
      </c>
      <c r="I99" s="71">
        <f t="shared" si="1"/>
        <v>38.717613555985864</v>
      </c>
      <c r="J99" s="71">
        <f>VLOOKUP($B99, Paste!$A$3:$H$933, 4, FALSE)</f>
        <v>61.788920374999996</v>
      </c>
      <c r="K99" s="71">
        <f>VLOOKUP($B99, Paste!$A$3:$H$933, 5, FALSE)</f>
        <v>42</v>
      </c>
      <c r="L99" s="11" t="str">
        <f>IF(ISERROR(VLOOKUP(B99, Paste!$N$3:$N$250, 1, FALSE)), "", VLOOKUP(B99, Paste!$N$3:$O$250, 2, FALSE))</f>
        <v/>
      </c>
      <c r="M99" s="27">
        <f>VLOOKUP($B99, Paste!$W$3:$Z$10064, IF($H$4="Cap Hit",3, IF($H$4="AAV", 4, 2)), FALSE)</f>
        <v>4.4749999999999996</v>
      </c>
      <c r="N99" s="11" t="str">
        <f>IF(ISERROR(VLOOKUP(B99, Paste!$Q$3:$Q$245, 1, FALSE)), "", VLOOKUP(B99, Paste!$Q$3:$R$245, 2, FALSE))</f>
        <v/>
      </c>
      <c r="O99" s="10"/>
      <c r="P99" s="7" t="str">
        <f>IF(ISERROR(VLOOKUP(B99, Paste!$T$3:$T$1545, 1, FALSE)), "", VLOOKUP(B99, Paste!$T$3:$U$1545, 2, FALSE))</f>
        <v/>
      </c>
    </row>
    <row r="100" spans="1:16">
      <c r="A100" s="65">
        <v>94</v>
      </c>
      <c r="B100" s="67" t="s">
        <v>124</v>
      </c>
      <c r="C100" s="66" t="str">
        <f>VLOOKUP($B100, Paste!$A$3:$H$933, 6, FALSE)</f>
        <v>C</v>
      </c>
      <c r="D100" s="11">
        <f>IFERROR(VLOOKUP($B100, Paste!$J$3:$L$933, 3, FALSE), "")</f>
        <v>63</v>
      </c>
      <c r="E100" s="11">
        <f>IFERROR(VLOOKUP($B100, Paste!$J$3:$L$933, 2, FALSE), "")</f>
        <v>78</v>
      </c>
      <c r="F100" s="11" t="str">
        <f>VLOOKUP($B100, Paste!$A$3:$H$933, 8, FALSE)</f>
        <v>NYI</v>
      </c>
      <c r="G100" s="71">
        <f>VLOOKUP($B100, Paste!$A$3:$H$933, 2, FALSE)</f>
        <v>78.666666666666671</v>
      </c>
      <c r="H100" s="71">
        <f>VLOOKUP($B100, Paste!$A$3:$H$933, 3, FALSE)</f>
        <v>32.061813407565609</v>
      </c>
      <c r="I100" s="71">
        <f t="shared" si="1"/>
        <v>29.691741175767724</v>
      </c>
      <c r="J100" s="71">
        <f>VLOOKUP($B100, Paste!$A$3:$H$933, 4, FALSE)</f>
        <v>61.753554583333333</v>
      </c>
      <c r="K100" s="71">
        <f>VLOOKUP($B100, Paste!$A$3:$H$933, 5, FALSE)</f>
        <v>32.492753623188406</v>
      </c>
      <c r="L100" s="11" t="str">
        <f>IF(ISERROR(VLOOKUP(B100, Paste!$N$3:$N$250, 1, FALSE)), "", VLOOKUP(B100, Paste!$N$3:$O$250, 2, FALSE))</f>
        <v/>
      </c>
      <c r="M100" s="27">
        <f>VLOOKUP($B100, Paste!$W$3:$Z$10064, IF($H$4="Cap Hit",3, IF($H$4="AAV", 4, 2)), FALSE)</f>
        <v>8.5</v>
      </c>
      <c r="N100" s="11" t="str">
        <f>IF(ISERROR(VLOOKUP(B100, Paste!$Q$3:$Q$245, 1, FALSE)), "", VLOOKUP(B100, Paste!$Q$3:$R$245, 2, FALSE))</f>
        <v/>
      </c>
      <c r="O100" s="18"/>
      <c r="P100" s="7" t="str">
        <f>IF(ISERROR(VLOOKUP(B100, Paste!$T$3:$T$1545, 1, FALSE)), "", VLOOKUP(B100, Paste!$T$3:$U$1545, 2, FALSE))</f>
        <v/>
      </c>
    </row>
    <row r="101" spans="1:16">
      <c r="A101" s="65">
        <v>95</v>
      </c>
      <c r="B101" s="67" t="s">
        <v>125</v>
      </c>
      <c r="C101" s="66" t="str">
        <f>VLOOKUP($B101, Paste!$A$3:$H$933, 6, FALSE)</f>
        <v>LD</v>
      </c>
      <c r="D101" s="11">
        <f>IFERROR(VLOOKUP($B101, Paste!$J$3:$L$933, 3, FALSE), "")</f>
        <v>65</v>
      </c>
      <c r="E101" s="11">
        <f>IFERROR(VLOOKUP($B101, Paste!$J$3:$L$933, 2, FALSE), "")</f>
        <v>75</v>
      </c>
      <c r="F101" s="11" t="str">
        <f>VLOOKUP($B101, Paste!$A$3:$H$933, 8, FALSE)</f>
        <v>OTT</v>
      </c>
      <c r="G101" s="71">
        <f>VLOOKUP($B101, Paste!$A$3:$H$933, 2, FALSE)</f>
        <v>78</v>
      </c>
      <c r="H101" s="71">
        <f>VLOOKUP($B101, Paste!$A$3:$H$933, 3, FALSE)</f>
        <v>12.540463948662781</v>
      </c>
      <c r="I101" s="71">
        <f t="shared" si="1"/>
        <v>48.791640218003884</v>
      </c>
      <c r="J101" s="71">
        <f>VLOOKUP($B101, Paste!$A$3:$H$933, 4, FALSE)</f>
        <v>61.332104166666667</v>
      </c>
      <c r="K101" s="71">
        <f>VLOOKUP($B101, Paste!$A$3:$H$933, 5, FALSE)</f>
        <v>14.04</v>
      </c>
      <c r="L101" s="11" t="str">
        <f>IF(ISERROR(VLOOKUP(B101, Paste!$N$3:$N$250, 1, FALSE)), "", VLOOKUP(B101, Paste!$N$3:$O$250, 2, FALSE))</f>
        <v/>
      </c>
      <c r="M101" s="27">
        <f>VLOOKUP($B101, Paste!$W$3:$Z$10064, IF($H$4="Cap Hit",3, IF($H$4="AAV", 4, 2)), FALSE)</f>
        <v>8.0500000000000007</v>
      </c>
      <c r="N101" s="11" t="str">
        <f>IF(ISERROR(VLOOKUP(B101, Paste!$Q$3:$Q$245, 1, FALSE)), "", VLOOKUP(B101, Paste!$Q$3:$R$245, 2, FALSE))</f>
        <v/>
      </c>
      <c r="O101" s="18"/>
      <c r="P101" s="7" t="str">
        <f>IF(ISERROR(VLOOKUP(B101, Paste!$T$3:$T$1545, 1, FALSE)), "", VLOOKUP(B101, Paste!$T$3:$U$1545, 2, FALSE))</f>
        <v/>
      </c>
    </row>
    <row r="102" spans="1:16">
      <c r="A102" s="65">
        <v>96</v>
      </c>
      <c r="B102" s="67" t="s">
        <v>126</v>
      </c>
      <c r="C102" s="66" t="str">
        <f>VLOOKUP($B102, Paste!$A$3:$H$933, 6, FALSE)</f>
        <v>LW</v>
      </c>
      <c r="D102" s="11">
        <f>IFERROR(VLOOKUP($B102, Paste!$J$3:$L$933, 3, FALSE), "")</f>
        <v>65</v>
      </c>
      <c r="E102" s="11">
        <f>IFERROR(VLOOKUP($B102, Paste!$J$3:$L$933, 2, FALSE), "")</f>
        <v>73</v>
      </c>
      <c r="F102" s="11" t="str">
        <f>VLOOKUP($B102, Paste!$A$3:$H$933, 8, FALSE)</f>
        <v>SEA</v>
      </c>
      <c r="G102" s="71">
        <f>VLOOKUP($B102, Paste!$A$3:$H$933, 2, FALSE)</f>
        <v>76</v>
      </c>
      <c r="H102" s="71">
        <f>VLOOKUP($B102, Paste!$A$3:$H$933, 3, FALSE)</f>
        <v>25.137394302368879</v>
      </c>
      <c r="I102" s="71">
        <f t="shared" si="1"/>
        <v>36.093119308742232</v>
      </c>
      <c r="J102" s="71">
        <f>VLOOKUP($B102, Paste!$A$3:$H$933, 4, FALSE)</f>
        <v>61.230513611111107</v>
      </c>
      <c r="K102" s="71">
        <f>VLOOKUP($B102, Paste!$A$3:$H$933, 5, FALSE)</f>
        <v>21.308411214953271</v>
      </c>
      <c r="L102" s="11" t="str">
        <f>IF(ISERROR(VLOOKUP(B102, Paste!$N$3:$N$250, 1, FALSE)), "", VLOOKUP(B102, Paste!$N$3:$O$250, 2, FALSE))</f>
        <v/>
      </c>
      <c r="M102" s="27">
        <f>VLOOKUP($B102, Paste!$W$3:$Z$10064, IF($H$4="Cap Hit",3, IF($H$4="AAV", 4, 2)), FALSE)</f>
        <v>5</v>
      </c>
      <c r="N102" s="11" t="str">
        <f>IF(ISERROR(VLOOKUP(B102, Paste!$Q$3:$Q$245, 1, FALSE)), "", VLOOKUP(B102, Paste!$Q$3:$R$245, 2, FALSE))</f>
        <v/>
      </c>
      <c r="O102" s="18"/>
      <c r="P102" s="7" t="str">
        <f>IF(ISERROR(VLOOKUP(B102, Paste!$T$3:$T$1545, 1, FALSE)), "", VLOOKUP(B102, Paste!$T$3:$U$1545, 2, FALSE))</f>
        <v/>
      </c>
    </row>
    <row r="103" spans="1:16">
      <c r="A103" s="65">
        <v>97</v>
      </c>
      <c r="B103" s="67" t="s">
        <v>127</v>
      </c>
      <c r="C103" s="66" t="str">
        <f>VLOOKUP($B103, Paste!$A$3:$H$933, 6, FALSE)</f>
        <v>LD</v>
      </c>
      <c r="D103" s="11">
        <f>IFERROR(VLOOKUP($B103, Paste!$J$3:$L$933, 3, FALSE), "")</f>
        <v>58</v>
      </c>
      <c r="E103" s="11">
        <f>IFERROR(VLOOKUP($B103, Paste!$J$3:$L$933, 2, FALSE), "")</f>
        <v>75</v>
      </c>
      <c r="F103" s="11" t="str">
        <f>VLOOKUP($B103, Paste!$A$3:$H$933, 8, FALSE)</f>
        <v>VGK</v>
      </c>
      <c r="G103" s="71">
        <f>VLOOKUP($B103, Paste!$A$3:$H$933, 2, FALSE)</f>
        <v>69</v>
      </c>
      <c r="H103" s="71">
        <f>VLOOKUP($B103, Paste!$A$3:$H$933, 3, FALSE)</f>
        <v>10.35</v>
      </c>
      <c r="I103" s="71">
        <f t="shared" si="1"/>
        <v>50.718514208333332</v>
      </c>
      <c r="J103" s="71">
        <f>VLOOKUP($B103, Paste!$A$3:$H$933, 4, FALSE)</f>
        <v>61.068514208333333</v>
      </c>
      <c r="K103" s="71">
        <f>VLOOKUP($B103, Paste!$A$3:$H$933, 5, FALSE)</f>
        <v>21</v>
      </c>
      <c r="L103" s="11">
        <f>IF(ISERROR(VLOOKUP(B103, Paste!$N$3:$N$250, 1, FALSE)), "", VLOOKUP(B103, Paste!$N$3:$O$250, 2, FALSE))</f>
        <v>60</v>
      </c>
      <c r="M103" s="27">
        <f>VLOOKUP($B103, Paste!$W$3:$Z$10064, IF($H$4="Cap Hit",3, IF($H$4="AAV", 4, 2)), FALSE)</f>
        <v>7.4249999999999998</v>
      </c>
      <c r="N103" s="11" t="str">
        <f>IF(ISERROR(VLOOKUP(B103, Paste!$Q$3:$Q$245, 1, FALSE)), "", VLOOKUP(B103, Paste!$Q$3:$R$245, 2, FALSE))</f>
        <v>Y</v>
      </c>
      <c r="O103" s="10"/>
      <c r="P103" s="7" t="str">
        <f>IF(ISERROR(VLOOKUP(B103, Paste!$T$3:$T$1545, 1, FALSE)), "", VLOOKUP(B103, Paste!$T$3:$U$1545, 2, FALSE))</f>
        <v/>
      </c>
    </row>
    <row r="104" spans="1:16">
      <c r="A104" s="65">
        <v>98</v>
      </c>
      <c r="B104" s="67" t="s">
        <v>128</v>
      </c>
      <c r="C104" s="66" t="str">
        <f>VLOOKUP($B104, Paste!$A$3:$H$933, 6, FALSE)</f>
        <v>C</v>
      </c>
      <c r="D104" s="11">
        <f>IFERROR(VLOOKUP($B104, Paste!$J$3:$L$933, 3, FALSE), "")</f>
        <v>70</v>
      </c>
      <c r="E104" s="11">
        <f>IFERROR(VLOOKUP($B104, Paste!$J$3:$L$933, 2, FALSE), "")</f>
        <v>95</v>
      </c>
      <c r="F104" s="11" t="str">
        <f>VLOOKUP($B104, Paste!$A$3:$H$933, 8, FALSE)</f>
        <v>VAN</v>
      </c>
      <c r="G104" s="71">
        <f>VLOOKUP($B104, Paste!$A$3:$H$933, 2, FALSE)</f>
        <v>79</v>
      </c>
      <c r="H104" s="71">
        <f>VLOOKUP($B104, Paste!$A$3:$H$933, 3, FALSE)</f>
        <v>19.785804029521938</v>
      </c>
      <c r="I104" s="71">
        <f t="shared" si="1"/>
        <v>41.189029303811395</v>
      </c>
      <c r="J104" s="71">
        <f>VLOOKUP($B104, Paste!$A$3:$H$933, 4, FALSE)</f>
        <v>60.974833333333336</v>
      </c>
      <c r="K104" s="71">
        <f>VLOOKUP($B104, Paste!$A$3:$H$933, 5, FALSE)</f>
        <v>30.640186915887849</v>
      </c>
      <c r="L104" s="11">
        <f>IF(ISERROR(VLOOKUP(B104, Paste!$N$3:$N$250, 1, FALSE)), "", VLOOKUP(B104, Paste!$N$3:$O$250, 2, FALSE))</f>
        <v>80</v>
      </c>
      <c r="M104" s="27">
        <f>VLOOKUP($B104, Paste!$W$3:$Z$10064, IF($H$4="Cap Hit",3, IF($H$4="AAV", 4, 2)), FALSE)</f>
        <v>5</v>
      </c>
      <c r="N104" s="11" t="str">
        <f>IF(ISERROR(VLOOKUP(B104, Paste!$Q$3:$Q$245, 1, FALSE)), "", VLOOKUP(B104, Paste!$Q$3:$R$245, 2, FALSE))</f>
        <v/>
      </c>
      <c r="O104" s="10"/>
      <c r="P104" s="7" t="str">
        <f>IF(ISERROR(VLOOKUP(B104, Paste!$T$3:$T$1545, 1, FALSE)), "", VLOOKUP(B104, Paste!$T$3:$U$1545, 2, FALSE))</f>
        <v/>
      </c>
    </row>
    <row r="105" spans="1:16">
      <c r="A105" s="65">
        <v>99</v>
      </c>
      <c r="B105" s="67" t="s">
        <v>129</v>
      </c>
      <c r="C105" s="66" t="str">
        <f>VLOOKUP($B105, Paste!$A$3:$H$933, 6, FALSE)</f>
        <v>C</v>
      </c>
      <c r="D105" s="11">
        <f>IFERROR(VLOOKUP($B105, Paste!$J$3:$L$933, 3, FALSE), "")</f>
        <v>65</v>
      </c>
      <c r="E105" s="11">
        <f>IFERROR(VLOOKUP($B105, Paste!$J$3:$L$933, 2, FALSE), "")</f>
        <v>83</v>
      </c>
      <c r="F105" s="11" t="str">
        <f>VLOOKUP($B105, Paste!$A$3:$H$933, 8, FALSE)</f>
        <v>OTT</v>
      </c>
      <c r="G105" s="71">
        <f>VLOOKUP($B105, Paste!$A$3:$H$933, 2, FALSE)</f>
        <v>83</v>
      </c>
      <c r="H105" s="71">
        <f>VLOOKUP($B105, Paste!$A$3:$H$933, 3, FALSE)</f>
        <v>24.9</v>
      </c>
      <c r="I105" s="71">
        <f t="shared" si="1"/>
        <v>35.932191838541669</v>
      </c>
      <c r="J105" s="71">
        <f>VLOOKUP($B105, Paste!$A$3:$H$933, 4, FALSE)</f>
        <v>60.832191838541668</v>
      </c>
      <c r="K105" s="71">
        <f>VLOOKUP($B105, Paste!$A$3:$H$933, 5, FALSE)</f>
        <v>57.724279835390952</v>
      </c>
      <c r="L105" s="11" t="str">
        <f>IF(ISERROR(VLOOKUP(B105, Paste!$N$3:$N$250, 1, FALSE)), "", VLOOKUP(B105, Paste!$N$3:$O$250, 2, FALSE))</f>
        <v/>
      </c>
      <c r="M105" s="27">
        <f>VLOOKUP($B105, Paste!$W$3:$Z$10064, IF($H$4="Cap Hit",3, IF($H$4="AAV", 4, 2)), FALSE)</f>
        <v>7.1</v>
      </c>
      <c r="N105" s="11" t="str">
        <f>IF(ISERROR(VLOOKUP(B105, Paste!$Q$3:$Q$245, 1, FALSE)), "", VLOOKUP(B105, Paste!$Q$3:$R$245, 2, FALSE))</f>
        <v/>
      </c>
      <c r="O105" s="18"/>
      <c r="P105" s="7" t="str">
        <f>IF(ISERROR(VLOOKUP(B105, Paste!$T$3:$T$1545, 1, FALSE)), "", VLOOKUP(B105, Paste!$T$3:$U$1545, 2, FALSE))</f>
        <v/>
      </c>
    </row>
    <row r="106" spans="1:16">
      <c r="A106" s="65">
        <v>100</v>
      </c>
      <c r="B106" s="67" t="s">
        <v>130</v>
      </c>
      <c r="C106" s="66" t="str">
        <f>VLOOKUP($B106, Paste!$A$3:$H$933, 6, FALSE)</f>
        <v>RD</v>
      </c>
      <c r="D106" s="11">
        <f>IFERROR(VLOOKUP($B106, Paste!$J$3:$L$933, 3, FALSE), "")</f>
        <v>53</v>
      </c>
      <c r="E106" s="11">
        <f>IFERROR(VLOOKUP($B106, Paste!$J$3:$L$933, 2, FALSE), "")</f>
        <v>74</v>
      </c>
      <c r="F106" s="11" t="str">
        <f>VLOOKUP($B106, Paste!$A$3:$H$933, 8, FALSE)</f>
        <v>TOR</v>
      </c>
      <c r="G106" s="71">
        <f>VLOOKUP($B106, Paste!$A$3:$H$933, 2, FALSE)</f>
        <v>78</v>
      </c>
      <c r="H106" s="71">
        <f>VLOOKUP($B106, Paste!$A$3:$H$933, 3, FALSE)</f>
        <v>13.260000000000002</v>
      </c>
      <c r="I106" s="71">
        <f t="shared" si="1"/>
        <v>47.374206587499984</v>
      </c>
      <c r="J106" s="71">
        <f>VLOOKUP($B106, Paste!$A$3:$H$933, 4, FALSE)</f>
        <v>60.634206587499989</v>
      </c>
      <c r="K106" s="71">
        <f>VLOOKUP($B106, Paste!$A$3:$H$933, 5, FALSE)</f>
        <v>36.60526315789474</v>
      </c>
      <c r="L106" s="11" t="str">
        <f>IF(ISERROR(VLOOKUP(B106, Paste!$N$3:$N$250, 1, FALSE)), "", VLOOKUP(B106, Paste!$N$3:$O$250, 2, FALSE))</f>
        <v/>
      </c>
      <c r="M106" s="27">
        <f>VLOOKUP($B106, Paste!$W$3:$Z$10064, IF($H$4="Cap Hit",3, IF($H$4="AAV", 4, 2)), FALSE)</f>
        <v>8.5</v>
      </c>
      <c r="N106" s="11" t="str">
        <f>IF(ISERROR(VLOOKUP(B106, Paste!$Q$3:$Q$245, 1, FALSE)), "", VLOOKUP(B106, Paste!$Q$3:$R$245, 2, FALSE))</f>
        <v/>
      </c>
      <c r="O106" s="10"/>
      <c r="P106" s="7" t="str">
        <f>IF(ISERROR(VLOOKUP(B106, Paste!$T$3:$T$1545, 1, FALSE)), "", VLOOKUP(B106, Paste!$T$3:$U$1545, 2, FALSE))</f>
        <v/>
      </c>
    </row>
    <row r="107" spans="1:16">
      <c r="A107" s="65">
        <v>101</v>
      </c>
      <c r="B107" s="67" t="s">
        <v>131</v>
      </c>
      <c r="C107" s="66" t="str">
        <f>VLOOKUP($B107, Paste!$A$3:$H$933, 6, FALSE)</f>
        <v>LD</v>
      </c>
      <c r="D107" s="11">
        <f>IFERROR(VLOOKUP($B107, Paste!$J$3:$L$933, 3, FALSE), "")</f>
        <v>62</v>
      </c>
      <c r="E107" s="11">
        <f>IFERROR(VLOOKUP($B107, Paste!$J$3:$L$933, 2, FALSE), "")</f>
        <v>82</v>
      </c>
      <c r="F107" s="11" t="str">
        <f>VLOOKUP($B107, Paste!$A$3:$H$933, 8, FALSE)</f>
        <v>WPG</v>
      </c>
      <c r="G107" s="71">
        <f>VLOOKUP($B107, Paste!$A$3:$H$933, 2, FALSE)</f>
        <v>81.333333333333329</v>
      </c>
      <c r="H107" s="71">
        <f>VLOOKUP($B107, Paste!$A$3:$H$933, 3, FALSE)</f>
        <v>12.79914438842019</v>
      </c>
      <c r="I107" s="71">
        <f t="shared" si="1"/>
        <v>47.378720294542767</v>
      </c>
      <c r="J107" s="71">
        <f>VLOOKUP($B107, Paste!$A$3:$H$933, 4, FALSE)</f>
        <v>60.177864682962955</v>
      </c>
      <c r="K107" s="71">
        <f>VLOOKUP($B107, Paste!$A$3:$H$933, 5, FALSE)</f>
        <v>32.806722689075627</v>
      </c>
      <c r="L107" s="11" t="str">
        <f>IF(ISERROR(VLOOKUP(B107, Paste!$N$3:$N$250, 1, FALSE)), "", VLOOKUP(B107, Paste!$N$3:$O$250, 2, FALSE))</f>
        <v/>
      </c>
      <c r="M107" s="27">
        <f>VLOOKUP($B107, Paste!$W$3:$Z$10064, IF($H$4="Cap Hit",3, IF($H$4="AAV", 4, 2)), FALSE)</f>
        <v>6.25</v>
      </c>
      <c r="N107" s="11" t="str">
        <f>IF(ISERROR(VLOOKUP(B107, Paste!$Q$3:$Q$245, 1, FALSE)), "", VLOOKUP(B107, Paste!$Q$3:$R$245, 2, FALSE))</f>
        <v/>
      </c>
      <c r="O107" s="18"/>
      <c r="P107" s="7" t="str">
        <f>IF(ISERROR(VLOOKUP(B107, Paste!$T$3:$T$1545, 1, FALSE)), "", VLOOKUP(B107, Paste!$T$3:$U$1545, 2, FALSE))</f>
        <v/>
      </c>
    </row>
    <row r="108" spans="1:16">
      <c r="A108" s="65">
        <v>102</v>
      </c>
      <c r="B108" s="67" t="s">
        <v>132</v>
      </c>
      <c r="C108" s="66" t="str">
        <f>VLOOKUP($B108, Paste!$A$3:$H$933, 6, FALSE)</f>
        <v>RW</v>
      </c>
      <c r="D108" s="11">
        <f>IFERROR(VLOOKUP($B108, Paste!$J$3:$L$933, 3, FALSE), "")</f>
        <v>60</v>
      </c>
      <c r="E108" s="11">
        <f>IFERROR(VLOOKUP($B108, Paste!$J$3:$L$933, 2, FALSE), "")</f>
        <v>80</v>
      </c>
      <c r="F108" s="11" t="str">
        <f>VLOOKUP($B108, Paste!$A$3:$H$933, 8, FALSE)</f>
        <v>FLA</v>
      </c>
      <c r="G108" s="71">
        <f>VLOOKUP($B108, Paste!$A$3:$H$933, 2, FALSE)</f>
        <v>72</v>
      </c>
      <c r="H108" s="71">
        <f>VLOOKUP($B108, Paste!$A$3:$H$933, 3, FALSE)</f>
        <v>27.36</v>
      </c>
      <c r="I108" s="71">
        <f t="shared" si="1"/>
        <v>32.444952187499993</v>
      </c>
      <c r="J108" s="71">
        <f>VLOOKUP($B108, Paste!$A$3:$H$933, 4, FALSE)</f>
        <v>59.804952187499993</v>
      </c>
      <c r="K108" s="71">
        <f>VLOOKUP($B108, Paste!$A$3:$H$933, 5, FALSE)</f>
        <v>63.219512195121951</v>
      </c>
      <c r="L108" s="11" t="str">
        <f>IF(ISERROR(VLOOKUP(B108, Paste!$N$3:$N$250, 1, FALSE)), "", VLOOKUP(B108, Paste!$N$3:$O$250, 2, FALSE))</f>
        <v/>
      </c>
      <c r="M108" s="27">
        <f>VLOOKUP($B108, Paste!$W$3:$Z$10064, IF($H$4="Cap Hit",3, IF($H$4="AAV", 4, 2)), FALSE)</f>
        <v>5.25</v>
      </c>
      <c r="N108" s="11" t="str">
        <f>IF(ISERROR(VLOOKUP(B108, Paste!$Q$3:$Q$245, 1, FALSE)), "", VLOOKUP(B108, Paste!$Q$3:$R$245, 2, FALSE))</f>
        <v>Y</v>
      </c>
      <c r="O108" s="10"/>
      <c r="P108" s="7" t="str">
        <f>IF(ISERROR(VLOOKUP(B108, Paste!$T$3:$T$1545, 1, FALSE)), "", VLOOKUP(B108, Paste!$T$3:$U$1545, 2, FALSE))</f>
        <v/>
      </c>
    </row>
    <row r="109" spans="1:16">
      <c r="A109" s="65">
        <v>103</v>
      </c>
      <c r="B109" s="67" t="s">
        <v>133</v>
      </c>
      <c r="C109" s="66" t="str">
        <f>VLOOKUP($B109, Paste!$A$3:$H$933, 6, FALSE)</f>
        <v>LD</v>
      </c>
      <c r="D109" s="11">
        <f>IFERROR(VLOOKUP($B109, Paste!$J$3:$L$933, 3, FALSE), "")</f>
        <v>62</v>
      </c>
      <c r="E109" s="11">
        <f>IFERROR(VLOOKUP($B109, Paste!$J$3:$L$933, 2, FALSE), "")</f>
        <v>73</v>
      </c>
      <c r="F109" s="11" t="str">
        <f>VLOOKUP($B109, Paste!$A$3:$H$933, 8, FALSE)</f>
        <v>UTA</v>
      </c>
      <c r="G109" s="71">
        <f>VLOOKUP($B109, Paste!$A$3:$H$933, 2, FALSE)</f>
        <v>79</v>
      </c>
      <c r="H109" s="71">
        <f>VLOOKUP($B109, Paste!$A$3:$H$933, 3, FALSE)</f>
        <v>10.440904801615122</v>
      </c>
      <c r="I109" s="71">
        <f t="shared" si="1"/>
        <v>49.1050752817182</v>
      </c>
      <c r="J109" s="71">
        <f>VLOOKUP($B109, Paste!$A$3:$H$933, 4, FALSE)</f>
        <v>59.545980083333326</v>
      </c>
      <c r="K109" s="71">
        <f>VLOOKUP($B109, Paste!$A$3:$H$933, 5, FALSE)</f>
        <v>38.455026455026456</v>
      </c>
      <c r="L109" s="11" t="str">
        <f>IF(ISERROR(VLOOKUP(B109, Paste!$N$3:$N$250, 1, FALSE)), "", VLOOKUP(B109, Paste!$N$3:$O$250, 2, FALSE))</f>
        <v/>
      </c>
      <c r="M109" s="27">
        <f>VLOOKUP($B109, Paste!$W$3:$Z$10064, IF($H$4="Cap Hit",3, IF($H$4="AAV", 4, 2)), FALSE)</f>
        <v>8.5</v>
      </c>
      <c r="N109" s="11" t="str">
        <f>IF(ISERROR(VLOOKUP(B109, Paste!$Q$3:$Q$245, 1, FALSE)), "", VLOOKUP(B109, Paste!$Q$3:$R$245, 2, FALSE))</f>
        <v/>
      </c>
      <c r="O109" s="18"/>
      <c r="P109" s="7" t="str">
        <f>IF(ISERROR(VLOOKUP(B109, Paste!$T$3:$T$1545, 1, FALSE)), "", VLOOKUP(B109, Paste!$T$3:$U$1545, 2, FALSE))</f>
        <v/>
      </c>
    </row>
    <row r="110" spans="1:16">
      <c r="A110" s="65">
        <v>104</v>
      </c>
      <c r="B110" s="67" t="s">
        <v>134</v>
      </c>
      <c r="C110" s="66" t="str">
        <f>VLOOKUP($B110, Paste!$A$3:$H$933, 6, FALSE)</f>
        <v>LD</v>
      </c>
      <c r="D110" s="11">
        <f>IFERROR(VLOOKUP($B110, Paste!$J$3:$L$933, 3, FALSE), "")</f>
        <v>65</v>
      </c>
      <c r="E110" s="11">
        <f>IFERROR(VLOOKUP($B110, Paste!$J$3:$L$933, 2, FALSE), "")</f>
        <v>75</v>
      </c>
      <c r="F110" s="11" t="str">
        <f>VLOOKUP($B110, Paste!$A$3:$H$933, 8, FALSE)</f>
        <v>DAL</v>
      </c>
      <c r="G110" s="71">
        <f>VLOOKUP($B110, Paste!$A$3:$H$933, 2, FALSE)</f>
        <v>72</v>
      </c>
      <c r="H110" s="71">
        <f>VLOOKUP($B110, Paste!$A$3:$H$933, 3, FALSE)</f>
        <v>8.0471977373385819</v>
      </c>
      <c r="I110" s="71">
        <f t="shared" si="1"/>
        <v>51.492216287661421</v>
      </c>
      <c r="J110" s="71">
        <f>VLOOKUP($B110, Paste!$A$3:$H$933, 4, FALSE)</f>
        <v>59.539414024999999</v>
      </c>
      <c r="K110" s="71">
        <f>VLOOKUP($B110, Paste!$A$3:$H$933, 5, FALSE)</f>
        <v>27.636363636363633</v>
      </c>
      <c r="L110" s="11" t="str">
        <f>IF(ISERROR(VLOOKUP(B110, Paste!$N$3:$N$250, 1, FALSE)), "", VLOOKUP(B110, Paste!$N$3:$O$250, 2, FALSE))</f>
        <v/>
      </c>
      <c r="M110" s="27">
        <f>VLOOKUP($B110, Paste!$W$3:$Z$10064, IF($H$4="Cap Hit",3, IF($H$4="AAV", 4, 2)), FALSE)</f>
        <v>8.4499999999999993</v>
      </c>
      <c r="N110" s="11" t="str">
        <f>IF(ISERROR(VLOOKUP(B110, Paste!$Q$3:$Q$245, 1, FALSE)), "", VLOOKUP(B110, Paste!$Q$3:$R$245, 2, FALSE))</f>
        <v>Y</v>
      </c>
      <c r="O110" s="18"/>
      <c r="P110" s="7" t="str">
        <f>IF(ISERROR(VLOOKUP(B110, Paste!$T$3:$T$1545, 1, FALSE)), "", VLOOKUP(B110, Paste!$T$3:$U$1545, 2, FALSE))</f>
        <v/>
      </c>
    </row>
    <row r="111" spans="1:16">
      <c r="A111" s="65">
        <v>105</v>
      </c>
      <c r="B111" s="67" t="s">
        <v>135</v>
      </c>
      <c r="C111" s="66" t="str">
        <f>VLOOKUP($B111, Paste!$A$3:$H$933, 6, FALSE)</f>
        <v>RW</v>
      </c>
      <c r="D111" s="11">
        <f>IFERROR(VLOOKUP($B111, Paste!$J$3:$L$933, 3, FALSE), "")</f>
        <v>68</v>
      </c>
      <c r="E111" s="11">
        <f>IFERROR(VLOOKUP($B111, Paste!$J$3:$L$933, 2, FALSE), "")</f>
        <v>92</v>
      </c>
      <c r="F111" s="11" t="str">
        <f>VLOOKUP($B111, Paste!$A$3:$H$933, 8, FALSE)</f>
        <v>VGK</v>
      </c>
      <c r="G111" s="71">
        <f>VLOOKUP($B111, Paste!$A$3:$H$933, 2, FALSE)</f>
        <v>62.666666666666664</v>
      </c>
      <c r="H111" s="71">
        <f>VLOOKUP($B111, Paste!$A$3:$H$933, 3, FALSE)</f>
        <v>21.738409405231572</v>
      </c>
      <c r="I111" s="71">
        <f t="shared" si="1"/>
        <v>37.79995118736101</v>
      </c>
      <c r="J111" s="71">
        <f>VLOOKUP($B111, Paste!$A$3:$H$933, 4, FALSE)</f>
        <v>59.538360592592582</v>
      </c>
      <c r="K111" s="71">
        <f>VLOOKUP($B111, Paste!$A$3:$H$933, 5, FALSE)</f>
        <v>15.494505494505495</v>
      </c>
      <c r="L111" s="11" t="str">
        <f>IF(ISERROR(VLOOKUP(B111, Paste!$N$3:$N$250, 1, FALSE)), "", VLOOKUP(B111, Paste!$N$3:$O$250, 2, FALSE))</f>
        <v/>
      </c>
      <c r="M111" s="27">
        <f>VLOOKUP($B111, Paste!$W$3:$Z$10064, IF($H$4="Cap Hit",3, IF($H$4="AAV", 4, 2)), FALSE)</f>
        <v>9.5</v>
      </c>
      <c r="N111" s="11" t="str">
        <f>IF(ISERROR(VLOOKUP(B111, Paste!$Q$3:$Q$245, 1, FALSE)), "", VLOOKUP(B111, Paste!$Q$3:$R$245, 2, FALSE))</f>
        <v>Y</v>
      </c>
      <c r="O111" s="18"/>
      <c r="P111" s="7" t="str">
        <f>IF(ISERROR(VLOOKUP(B111, Paste!$T$3:$T$1545, 1, FALSE)), "", VLOOKUP(B111, Paste!$T$3:$U$1545, 2, FALSE))</f>
        <v/>
      </c>
    </row>
    <row r="112" spans="1:16">
      <c r="A112" s="65">
        <v>106</v>
      </c>
      <c r="B112" s="67" t="s">
        <v>136</v>
      </c>
      <c r="C112" s="66" t="str">
        <f>VLOOKUP($B112, Paste!$A$3:$H$933, 6, FALSE)</f>
        <v>RW</v>
      </c>
      <c r="D112" s="11">
        <f>IFERROR(VLOOKUP($B112, Paste!$J$3:$L$933, 3, FALSE), "")</f>
        <v>58</v>
      </c>
      <c r="E112" s="11">
        <f>IFERROR(VLOOKUP($B112, Paste!$J$3:$L$933, 2, FALSE), "")</f>
        <v>70</v>
      </c>
      <c r="F112" s="11" t="str">
        <f>VLOOKUP($B112, Paste!$A$3:$H$933, 8, FALSE)</f>
        <v>BUF</v>
      </c>
      <c r="G112" s="71">
        <f>VLOOKUP($B112, Paste!$A$3:$H$933, 2, FALSE)</f>
        <v>83</v>
      </c>
      <c r="H112" s="71">
        <f>VLOOKUP($B112, Paste!$A$3:$H$933, 3, FALSE)</f>
        <v>24</v>
      </c>
      <c r="I112" s="71">
        <f t="shared" si="1"/>
        <v>35.222866076388883</v>
      </c>
      <c r="J112" s="71">
        <f>VLOOKUP($B112, Paste!$A$3:$H$933, 4, FALSE)</f>
        <v>59.222866076388883</v>
      </c>
      <c r="K112" s="71">
        <f>VLOOKUP($B112, Paste!$A$3:$H$933, 5, FALSE)</f>
        <v>26</v>
      </c>
      <c r="L112" s="11" t="str">
        <f>IF(ISERROR(VLOOKUP(B112, Paste!$N$3:$N$250, 1, FALSE)), "", VLOOKUP(B112, Paste!$N$3:$O$250, 2, FALSE))</f>
        <v/>
      </c>
      <c r="M112" s="27">
        <f>VLOOKUP($B112, Paste!$W$3:$Z$10064, IF($H$4="Cap Hit",3, IF($H$4="AAV", 4, 2)), FALSE)</f>
        <v>6.95</v>
      </c>
      <c r="N112" s="11" t="str">
        <f>IF(ISERROR(VLOOKUP(B112, Paste!$Q$3:$Q$245, 1, FALSE)), "", VLOOKUP(B112, Paste!$Q$3:$R$245, 2, FALSE))</f>
        <v/>
      </c>
      <c r="O112" s="10"/>
      <c r="P112" s="7" t="str">
        <f>IF(ISERROR(VLOOKUP(B112, Paste!$T$3:$T$1545, 1, FALSE)), "", VLOOKUP(B112, Paste!$T$3:$U$1545, 2, FALSE))</f>
        <v/>
      </c>
    </row>
    <row r="113" spans="1:16">
      <c r="A113" s="65">
        <v>107</v>
      </c>
      <c r="B113" s="67" t="s">
        <v>137</v>
      </c>
      <c r="C113" s="66" t="str">
        <f>VLOOKUP($B113, Paste!$A$3:$H$933, 6, FALSE)</f>
        <v>C</v>
      </c>
      <c r="D113" s="11">
        <f>IFERROR(VLOOKUP($B113, Paste!$J$3:$L$933, 3, FALSE), "")</f>
        <v>55</v>
      </c>
      <c r="E113" s="11">
        <f>IFERROR(VLOOKUP($B113, Paste!$J$3:$L$933, 2, FALSE), "")</f>
        <v>67</v>
      </c>
      <c r="F113" s="11" t="str">
        <f>VLOOKUP($B113, Paste!$A$3:$H$933, 8, FALSE)</f>
        <v>COL</v>
      </c>
      <c r="G113" s="71">
        <f>VLOOKUP($B113, Paste!$A$3:$H$933, 2, FALSE)</f>
        <v>82.333333333333329</v>
      </c>
      <c r="H113" s="71">
        <f>VLOOKUP($B113, Paste!$A$3:$H$933, 3, FALSE)</f>
        <v>25.809479902561542</v>
      </c>
      <c r="I113" s="71">
        <f t="shared" si="1"/>
        <v>33.388559837021795</v>
      </c>
      <c r="J113" s="71">
        <f>VLOOKUP($B113, Paste!$A$3:$H$933, 4, FALSE)</f>
        <v>59.198039739583336</v>
      </c>
      <c r="K113" s="71">
        <f>VLOOKUP($B113, Paste!$A$3:$H$933, 5, FALSE)</f>
        <v>49.53665283540802</v>
      </c>
      <c r="L113" s="11" t="str">
        <f>IF(ISERROR(VLOOKUP(B113, Paste!$N$3:$N$250, 1, FALSE)), "", VLOOKUP(B113, Paste!$N$3:$O$250, 2, FALSE))</f>
        <v/>
      </c>
      <c r="M113" s="27">
        <f>VLOOKUP($B113, Paste!$W$3:$Z$10064, IF($H$4="Cap Hit",3, IF($H$4="AAV", 4, 2)), FALSE)</f>
        <v>7</v>
      </c>
      <c r="N113" s="11" t="str">
        <f>IF(ISERROR(VLOOKUP(B113, Paste!$Q$3:$Q$245, 1, FALSE)), "", VLOOKUP(B113, Paste!$Q$3:$R$245, 2, FALSE))</f>
        <v/>
      </c>
      <c r="O113" s="18"/>
      <c r="P113" s="7" t="str">
        <f>IF(ISERROR(VLOOKUP(B113, Paste!$T$3:$T$1545, 1, FALSE)), "", VLOOKUP(B113, Paste!$T$3:$U$1545, 2, FALSE))</f>
        <v/>
      </c>
    </row>
    <row r="114" spans="1:16">
      <c r="A114" s="65">
        <v>108</v>
      </c>
      <c r="B114" s="10" t="s">
        <v>138</v>
      </c>
      <c r="C114" s="66" t="str">
        <f>VLOOKUP($B114, Paste!$A$3:$H$933, 6, FALSE)</f>
        <v>LW</v>
      </c>
      <c r="D114" s="11">
        <f>IFERROR(VLOOKUP($B114, Paste!$J$3:$L$933, 3, FALSE), "")</f>
        <v>67</v>
      </c>
      <c r="E114" s="11">
        <f>IFERROR(VLOOKUP($B114, Paste!$J$3:$L$933, 2, FALSE), "")</f>
        <v>77</v>
      </c>
      <c r="F114" s="11" t="str">
        <f>VLOOKUP($B114, Paste!$A$3:$H$933, 8, FALSE)</f>
        <v>LAK</v>
      </c>
      <c r="G114" s="71">
        <f>VLOOKUP($B114, Paste!$A$3:$H$933, 2, FALSE)</f>
        <v>75</v>
      </c>
      <c r="H114" s="71">
        <f>VLOOKUP($B114, Paste!$A$3:$H$933, 3, FALSE)</f>
        <v>27.37735890994189</v>
      </c>
      <c r="I114" s="71">
        <f t="shared" si="1"/>
        <v>31.773995256724767</v>
      </c>
      <c r="J114" s="71">
        <f>VLOOKUP($B114, Paste!$A$3:$H$933, 4, FALSE)</f>
        <v>59.151354166666657</v>
      </c>
      <c r="K114" s="71">
        <f>VLOOKUP($B114, Paste!$A$3:$H$933, 5, FALSE)</f>
        <v>45.890410958904106</v>
      </c>
      <c r="L114" s="11" t="str">
        <f>IF(ISERROR(VLOOKUP(B114, Paste!$N$3:$N$250, 1, FALSE)), "", VLOOKUP(B114, Paste!$N$3:$O$250, 2, FALSE))</f>
        <v/>
      </c>
      <c r="M114" s="27">
        <f>VLOOKUP($B114, Paste!$W$3:$Z$10064, IF($H$4="Cap Hit",3, IF($H$4="AAV", 4, 2)), FALSE)</f>
        <v>7.875</v>
      </c>
      <c r="N114" s="11" t="str">
        <f>IF(ISERROR(VLOOKUP(B114, Paste!$Q$3:$Q$245, 1, FALSE)), "", VLOOKUP(B114, Paste!$Q$3:$R$245, 2, FALSE))</f>
        <v/>
      </c>
      <c r="O114" s="10"/>
      <c r="P114" s="7" t="str">
        <f>IF(ISERROR(VLOOKUP(B114, Paste!$T$3:$T$1545, 1, FALSE)), "", VLOOKUP(B114, Paste!$T$3:$U$1545, 2, FALSE))</f>
        <v/>
      </c>
    </row>
    <row r="115" spans="1:16">
      <c r="A115" s="65">
        <v>109</v>
      </c>
      <c r="B115" s="67" t="s">
        <v>139</v>
      </c>
      <c r="C115" s="66" t="str">
        <f>VLOOKUP($B115, Paste!$A$3:$H$933, 6, FALSE)</f>
        <v>LW</v>
      </c>
      <c r="D115" s="11">
        <f>IFERROR(VLOOKUP($B115, Paste!$J$3:$L$933, 3, FALSE), "")</f>
        <v>65</v>
      </c>
      <c r="E115" s="11">
        <f>IFERROR(VLOOKUP($B115, Paste!$J$3:$L$933, 2, FALSE), "")</f>
        <v>75</v>
      </c>
      <c r="F115" s="11" t="str">
        <f>VLOOKUP($B115, Paste!$A$3:$H$933, 8, FALSE)</f>
        <v>WAS</v>
      </c>
      <c r="G115" s="71">
        <f>VLOOKUP($B115, Paste!$A$3:$H$933, 2, FALSE)</f>
        <v>78.666666666666671</v>
      </c>
      <c r="H115" s="71">
        <f>VLOOKUP($B115, Paste!$A$3:$H$933, 3, FALSE)</f>
        <v>26.74666666666667</v>
      </c>
      <c r="I115" s="71">
        <f t="shared" si="1"/>
        <v>32.351542520833334</v>
      </c>
      <c r="J115" s="71">
        <f>VLOOKUP($B115, Paste!$A$3:$H$933, 4, FALSE)</f>
        <v>59.098209187500004</v>
      </c>
      <c r="K115" s="71">
        <f>VLOOKUP($B115, Paste!$A$3:$H$933, 5, FALSE)</f>
        <v>23.6</v>
      </c>
      <c r="L115" s="11" t="str">
        <f>IF(ISERROR(VLOOKUP(B115, Paste!$N$3:$N$250, 1, FALSE)), "", VLOOKUP(B115, Paste!$N$3:$O$250, 2, FALSE))</f>
        <v/>
      </c>
      <c r="M115" s="27">
        <f>VLOOKUP($B115, Paste!$W$3:$Z$10064, IF($H$4="Cap Hit",3, IF($H$4="AAV", 4, 2)), FALSE)</f>
        <v>3.375</v>
      </c>
      <c r="N115" s="11" t="str">
        <f>IF(ISERROR(VLOOKUP(B115, Paste!$Q$3:$Q$245, 1, FALSE)), "", VLOOKUP(B115, Paste!$Q$3:$R$245, 2, FALSE))</f>
        <v/>
      </c>
      <c r="O115" s="18"/>
      <c r="P115" s="7" t="str">
        <f>IF(ISERROR(VLOOKUP(B115, Paste!$T$3:$T$1545, 1, FALSE)), "", VLOOKUP(B115, Paste!$T$3:$U$1545, 2, FALSE))</f>
        <v/>
      </c>
    </row>
    <row r="116" spans="1:16">
      <c r="A116" s="65">
        <v>110</v>
      </c>
      <c r="B116" s="67" t="s">
        <v>140</v>
      </c>
      <c r="C116" s="66" t="str">
        <f>VLOOKUP($B116, Paste!$A$3:$H$933, 6, FALSE)</f>
        <v>C</v>
      </c>
      <c r="D116" s="11">
        <f>IFERROR(VLOOKUP($B116, Paste!$J$3:$L$933, 3, FALSE), "")</f>
        <v>72</v>
      </c>
      <c r="E116" s="11">
        <f>IFERROR(VLOOKUP($B116, Paste!$J$3:$L$933, 2, FALSE), "")</f>
        <v>88</v>
      </c>
      <c r="F116" s="11" t="str">
        <f>VLOOKUP($B116, Paste!$A$3:$H$933, 8, FALSE)</f>
        <v>DAL</v>
      </c>
      <c r="G116" s="71">
        <f>VLOOKUP($B116, Paste!$A$3:$H$933, 2, FALSE)</f>
        <v>71.666666666666671</v>
      </c>
      <c r="H116" s="71">
        <f>VLOOKUP($B116, Paste!$A$3:$H$933, 3, FALSE)</f>
        <v>24.879812016308112</v>
      </c>
      <c r="I116" s="71">
        <f t="shared" si="1"/>
        <v>34.106311421191876</v>
      </c>
      <c r="J116" s="71">
        <f>VLOOKUP($B116, Paste!$A$3:$H$933, 4, FALSE)</f>
        <v>58.986123437499991</v>
      </c>
      <c r="K116" s="71">
        <f>VLOOKUP($B116, Paste!$A$3:$H$933, 5, FALSE)</f>
        <v>24.003189792663481</v>
      </c>
      <c r="L116" s="11" t="str">
        <f>IF(ISERROR(VLOOKUP(B116, Paste!$N$3:$N$250, 1, FALSE)), "", VLOOKUP(B116, Paste!$N$3:$O$250, 2, FALSE))</f>
        <v/>
      </c>
      <c r="M116" s="27">
        <f>VLOOKUP($B116, Paste!$W$3:$Z$10064, IF($H$4="Cap Hit",3, IF($H$4="AAV", 4, 2)), FALSE)</f>
        <v>8.4499999999999993</v>
      </c>
      <c r="N116" s="11" t="str">
        <f>IF(ISERROR(VLOOKUP(B116, Paste!$Q$3:$Q$245, 1, FALSE)), "", VLOOKUP(B116, Paste!$Q$3:$R$245, 2, FALSE))</f>
        <v/>
      </c>
      <c r="O116" s="10"/>
      <c r="P116" s="7" t="str">
        <f>IF(ISERROR(VLOOKUP(B116, Paste!$T$3:$T$1545, 1, FALSE)), "", VLOOKUP(B116, Paste!$T$3:$U$1545, 2, FALSE))</f>
        <v/>
      </c>
    </row>
    <row r="117" spans="1:16">
      <c r="A117" s="65">
        <v>111</v>
      </c>
      <c r="B117" s="67" t="s">
        <v>141</v>
      </c>
      <c r="C117" s="66" t="str">
        <f>VLOOKUP($B117, Paste!$A$3:$H$933, 6, FALSE)</f>
        <v>RW</v>
      </c>
      <c r="D117" s="11">
        <f>IFERROR(VLOOKUP($B117, Paste!$J$3:$L$933, 3, FALSE), "")</f>
        <v>58</v>
      </c>
      <c r="E117" s="11">
        <f>IFERROR(VLOOKUP($B117, Paste!$J$3:$L$933, 2, FALSE), "")</f>
        <v>72</v>
      </c>
      <c r="F117" s="11" t="str">
        <f>VLOOKUP($B117, Paste!$A$3:$H$933, 8, FALSE)</f>
        <v>EDM</v>
      </c>
      <c r="G117" s="71">
        <f>VLOOKUP($B117, Paste!$A$3:$H$933, 2, FALSE)</f>
        <v>72.333333333333329</v>
      </c>
      <c r="H117" s="71">
        <f>VLOOKUP($B117, Paste!$A$3:$H$933, 3, FALSE)</f>
        <v>35.99705743689487</v>
      </c>
      <c r="I117" s="71">
        <f t="shared" si="1"/>
        <v>22.955142688105127</v>
      </c>
      <c r="J117" s="71">
        <f>VLOOKUP($B117, Paste!$A$3:$H$933, 4, FALSE)</f>
        <v>58.952200124999997</v>
      </c>
      <c r="K117" s="71">
        <f>VLOOKUP($B117, Paste!$A$3:$H$933, 5, FALSE)</f>
        <v>37.023696682464447</v>
      </c>
      <c r="L117" s="11" t="str">
        <f>IF(ISERROR(VLOOKUP(B117, Paste!$N$3:$N$250, 1, FALSE)), "", VLOOKUP(B117, Paste!$N$3:$O$250, 2, FALSE))</f>
        <v/>
      </c>
      <c r="M117" s="27">
        <f>VLOOKUP($B117, Paste!$W$3:$Z$10064, IF($H$4="Cap Hit",3, IF($H$4="AAV", 4, 2)), FALSE)</f>
        <v>5.5</v>
      </c>
      <c r="N117" s="11" t="str">
        <f>IF(ISERROR(VLOOKUP(B117, Paste!$Q$3:$Q$245, 1, FALSE)), "", VLOOKUP(B117, Paste!$Q$3:$R$245, 2, FALSE))</f>
        <v/>
      </c>
      <c r="O117" s="18"/>
      <c r="P117" s="7" t="str">
        <f>IF(ISERROR(VLOOKUP(B117, Paste!$T$3:$T$1545, 1, FALSE)), "", VLOOKUP(B117, Paste!$T$3:$U$1545, 2, FALSE))</f>
        <v/>
      </c>
    </row>
    <row r="118" spans="1:16">
      <c r="A118" s="65">
        <v>112</v>
      </c>
      <c r="B118" s="67" t="s">
        <v>142</v>
      </c>
      <c r="C118" s="66" t="str">
        <f>VLOOKUP($B118, Paste!$A$3:$H$933, 6, FALSE)</f>
        <v>LW</v>
      </c>
      <c r="D118" s="11">
        <f>IFERROR(VLOOKUP($B118, Paste!$J$3:$L$933, 3, FALSE), "")</f>
        <v>60</v>
      </c>
      <c r="E118" s="11">
        <f>IFERROR(VLOOKUP($B118, Paste!$J$3:$L$933, 2, FALSE), "")</f>
        <v>72</v>
      </c>
      <c r="F118" s="11" t="str">
        <f>VLOOKUP($B118, Paste!$A$3:$H$933, 8, FALSE)</f>
        <v>FLA</v>
      </c>
      <c r="G118" s="71">
        <f>VLOOKUP($B118, Paste!$A$3:$H$933, 2, FALSE)</f>
        <v>80</v>
      </c>
      <c r="H118" s="71">
        <f>VLOOKUP($B118, Paste!$A$3:$H$933, 3, FALSE)</f>
        <v>25.996664789998043</v>
      </c>
      <c r="I118" s="71">
        <f t="shared" si="1"/>
        <v>32.890835210001967</v>
      </c>
      <c r="J118" s="71">
        <f>VLOOKUP($B118, Paste!$A$3:$H$933, 4, FALSE)</f>
        <v>58.88750000000001</v>
      </c>
      <c r="K118" s="71">
        <f>VLOOKUP($B118, Paste!$A$3:$H$933, 5, FALSE)</f>
        <v>38.974358974358971</v>
      </c>
      <c r="L118" s="11" t="str">
        <f>IF(ISERROR(VLOOKUP(B118, Paste!$N$3:$N$250, 1, FALSE)), "", VLOOKUP(B118, Paste!$N$3:$O$250, 2, FALSE))</f>
        <v/>
      </c>
      <c r="M118" s="27">
        <f>VLOOKUP($B118, Paste!$W$3:$Z$10064, IF($H$4="Cap Hit",3, IF($H$4="AAV", 4, 2)), FALSE)</f>
        <v>7</v>
      </c>
      <c r="N118" s="11" t="str">
        <f>IF(ISERROR(VLOOKUP(B118, Paste!$Q$3:$Q$245, 1, FALSE)), "", VLOOKUP(B118, Paste!$Q$3:$R$245, 2, FALSE))</f>
        <v/>
      </c>
      <c r="O118" s="10"/>
      <c r="P118" s="7" t="str">
        <f>IF(ISERROR(VLOOKUP(B118, Paste!$T$3:$T$1545, 1, FALSE)), "", VLOOKUP(B118, Paste!$T$3:$U$1545, 2, FALSE))</f>
        <v/>
      </c>
    </row>
    <row r="119" spans="1:16">
      <c r="A119" s="65">
        <v>113</v>
      </c>
      <c r="B119" s="67" t="s">
        <v>143</v>
      </c>
      <c r="C119" s="66" t="str">
        <f>VLOOKUP($B119, Paste!$A$3:$H$933, 6, FALSE)</f>
        <v>RW</v>
      </c>
      <c r="D119" s="11">
        <f>IFERROR(VLOOKUP($B119, Paste!$J$3:$L$933, 3, FALSE), "")</f>
        <v>63</v>
      </c>
      <c r="E119" s="11">
        <f>IFERROR(VLOOKUP($B119, Paste!$J$3:$L$933, 2, FALSE), "")</f>
        <v>82</v>
      </c>
      <c r="F119" s="11" t="str">
        <f>VLOOKUP($B119, Paste!$A$3:$H$933, 8, FALSE)</f>
        <v>WAS</v>
      </c>
      <c r="G119" s="71">
        <f>VLOOKUP($B119, Paste!$A$3:$H$933, 2, FALSE)</f>
        <v>77.666666666666671</v>
      </c>
      <c r="H119" s="71">
        <f>VLOOKUP($B119, Paste!$A$3:$H$933, 3, FALSE)</f>
        <v>31.06666666666667</v>
      </c>
      <c r="I119" s="71">
        <f t="shared" si="1"/>
        <v>27.77252129629629</v>
      </c>
      <c r="J119" s="71">
        <f>VLOOKUP($B119, Paste!$A$3:$H$933, 4, FALSE)</f>
        <v>58.83918796296296</v>
      </c>
      <c r="K119" s="71">
        <f>VLOOKUP($B119, Paste!$A$3:$H$933, 5, FALSE)</f>
        <v>119.7503671071953</v>
      </c>
      <c r="L119" s="11" t="str">
        <f>IF(ISERROR(VLOOKUP(B119, Paste!$N$3:$N$250, 1, FALSE)), "", VLOOKUP(B119, Paste!$N$3:$O$250, 2, FALSE))</f>
        <v/>
      </c>
      <c r="M119" s="27">
        <f>VLOOKUP($B119, Paste!$W$3:$Z$10064, IF($H$4="Cap Hit",3, IF($H$4="AAV", 4, 2)), FALSE)</f>
        <v>6.5</v>
      </c>
      <c r="N119" s="11" t="str">
        <f>IF(ISERROR(VLOOKUP(B119, Paste!$Q$3:$Q$245, 1, FALSE)), "", VLOOKUP(B119, Paste!$Q$3:$R$245, 2, FALSE))</f>
        <v/>
      </c>
      <c r="O119" s="18"/>
      <c r="P119" s="7" t="str">
        <f>IF(ISERROR(VLOOKUP(B119, Paste!$T$3:$T$1545, 1, FALSE)), "", VLOOKUP(B119, Paste!$T$3:$U$1545, 2, FALSE))</f>
        <v/>
      </c>
    </row>
    <row r="120" spans="1:16">
      <c r="A120" s="65">
        <v>114</v>
      </c>
      <c r="B120" s="67" t="s">
        <v>144</v>
      </c>
      <c r="C120" s="66" t="str">
        <f>VLOOKUP($B120, Paste!$A$3:$H$933, 6, FALSE)</f>
        <v>C</v>
      </c>
      <c r="D120" s="11">
        <f>IFERROR(VLOOKUP($B120, Paste!$J$3:$L$933, 3, FALSE), "")</f>
        <v>55</v>
      </c>
      <c r="E120" s="11">
        <f>IFERROR(VLOOKUP($B120, Paste!$J$3:$L$933, 2, FALSE), "")</f>
        <v>72</v>
      </c>
      <c r="F120" s="11" t="str">
        <f>VLOOKUP($B120, Paste!$A$3:$H$933, 8, FALSE)</f>
        <v>UTA</v>
      </c>
      <c r="G120" s="71">
        <f>VLOOKUP($B120, Paste!$A$3:$H$933, 2, FALSE)</f>
        <v>79</v>
      </c>
      <c r="H120" s="71">
        <f>VLOOKUP($B120, Paste!$A$3:$H$933, 3, FALSE)</f>
        <v>21.399529375410516</v>
      </c>
      <c r="I120" s="71">
        <f t="shared" si="1"/>
        <v>36.992560249589481</v>
      </c>
      <c r="J120" s="71">
        <f>VLOOKUP($B120, Paste!$A$3:$H$933, 4, FALSE)</f>
        <v>58.392089624999997</v>
      </c>
      <c r="K120" s="71">
        <f>VLOOKUP($B120, Paste!$A$3:$H$933, 5, FALSE)</f>
        <v>55.744588744588739</v>
      </c>
      <c r="L120" s="11">
        <f>IF(ISERROR(VLOOKUP(B120, Paste!$N$3:$N$250, 1, FALSE)), "", VLOOKUP(B120, Paste!$N$3:$O$250, 2, FALSE))</f>
        <v>70</v>
      </c>
      <c r="M120" s="27">
        <f>VLOOKUP($B120, Paste!$W$3:$Z$10064, IF($H$4="Cap Hit",3, IF($H$4="AAV", 4, 2)), FALSE)</f>
        <v>5.625</v>
      </c>
      <c r="N120" s="11" t="str">
        <f>IF(ISERROR(VLOOKUP(B120, Paste!$Q$3:$Q$245, 1, FALSE)), "", VLOOKUP(B120, Paste!$Q$3:$R$245, 2, FALSE))</f>
        <v/>
      </c>
      <c r="O120" s="18"/>
      <c r="P120" s="7" t="str">
        <f>IF(ISERROR(VLOOKUP(B120, Paste!$T$3:$T$1545, 1, FALSE)), "", VLOOKUP(B120, Paste!$T$3:$U$1545, 2, FALSE))</f>
        <v/>
      </c>
    </row>
    <row r="121" spans="1:16">
      <c r="A121" s="65">
        <v>115</v>
      </c>
      <c r="B121" s="67" t="s">
        <v>145</v>
      </c>
      <c r="C121" s="66" t="str">
        <f>VLOOKUP($B121, Paste!$A$3:$H$933, 6, FALSE)</f>
        <v>C</v>
      </c>
      <c r="D121" s="11">
        <f>IFERROR(VLOOKUP($B121, Paste!$J$3:$L$933, 3, FALSE), "")</f>
        <v>67</v>
      </c>
      <c r="E121" s="11">
        <f>IFERROR(VLOOKUP($B121, Paste!$J$3:$L$933, 2, FALSE), "")</f>
        <v>78</v>
      </c>
      <c r="F121" s="11" t="str">
        <f>VLOOKUP($B121, Paste!$A$3:$H$933, 8, FALSE)</f>
        <v>SEA</v>
      </c>
      <c r="G121" s="71">
        <f>VLOOKUP($B121, Paste!$A$3:$H$933, 2, FALSE)</f>
        <v>83</v>
      </c>
      <c r="H121" s="71">
        <f>VLOOKUP($B121, Paste!$A$3:$H$933, 3, FALSE)</f>
        <v>20.75</v>
      </c>
      <c r="I121" s="71">
        <f t="shared" si="1"/>
        <v>37.551897500000017</v>
      </c>
      <c r="J121" s="71">
        <f>VLOOKUP($B121, Paste!$A$3:$H$933, 4, FALSE)</f>
        <v>58.301897500000017</v>
      </c>
      <c r="K121" s="71">
        <f>VLOOKUP($B121, Paste!$A$3:$H$933, 5, FALSE)</f>
        <v>19.630705394190869</v>
      </c>
      <c r="L121" s="11" t="str">
        <f>IF(ISERROR(VLOOKUP(B121, Paste!$N$3:$N$250, 1, FALSE)), "", VLOOKUP(B121, Paste!$N$3:$O$250, 2, FALSE))</f>
        <v/>
      </c>
      <c r="M121" s="27">
        <f>VLOOKUP($B121, Paste!$W$3:$Z$10064, IF($H$4="Cap Hit",3, IF($H$4="AAV", 4, 2)), FALSE)</f>
        <v>7.1428570000000002</v>
      </c>
      <c r="N121" s="11" t="str">
        <f>IF(ISERROR(VLOOKUP(B121, Paste!$Q$3:$Q$245, 1, FALSE)), "", VLOOKUP(B121, Paste!$Q$3:$R$245, 2, FALSE))</f>
        <v/>
      </c>
      <c r="O121" s="18"/>
      <c r="P121" s="7" t="str">
        <f>IF(ISERROR(VLOOKUP(B121, Paste!$T$3:$T$1545, 1, FALSE)), "", VLOOKUP(B121, Paste!$T$3:$U$1545, 2, FALSE))</f>
        <v/>
      </c>
    </row>
    <row r="122" spans="1:16">
      <c r="A122" s="65">
        <v>116</v>
      </c>
      <c r="B122" s="67" t="s">
        <v>146</v>
      </c>
      <c r="C122" s="66" t="str">
        <f>VLOOKUP($B122, Paste!$A$3:$H$933, 6, FALSE)</f>
        <v>LD</v>
      </c>
      <c r="D122" s="11">
        <f>IFERROR(VLOOKUP($B122, Paste!$J$3:$L$933, 3, FALSE), "")</f>
        <v>57</v>
      </c>
      <c r="E122" s="11">
        <f>IFERROR(VLOOKUP($B122, Paste!$J$3:$L$933, 2, FALSE), "")</f>
        <v>65</v>
      </c>
      <c r="F122" s="11" t="str">
        <f>VLOOKUP($B122, Paste!$A$3:$H$933, 8, FALSE)</f>
        <v>ANA</v>
      </c>
      <c r="G122" s="71">
        <f>VLOOKUP($B122, Paste!$A$3:$H$933, 2, FALSE)</f>
        <v>78</v>
      </c>
      <c r="H122" s="71">
        <f>VLOOKUP($B122, Paste!$A$3:$H$933, 3, FALSE)</f>
        <v>12</v>
      </c>
      <c r="I122" s="71">
        <f t="shared" si="1"/>
        <v>46.289130900000004</v>
      </c>
      <c r="J122" s="71">
        <f>VLOOKUP($B122, Paste!$A$3:$H$933, 4, FALSE)</f>
        <v>58.289130900000004</v>
      </c>
      <c r="K122" s="71">
        <f>VLOOKUP($B122, Paste!$A$3:$H$933, 5, FALSE)</f>
        <v>24.289473684210527</v>
      </c>
      <c r="L122" s="11" t="str">
        <f>IF(ISERROR(VLOOKUP(B122, Paste!$N$3:$N$250, 1, FALSE)), "", VLOOKUP(B122, Paste!$N$3:$O$250, 2, FALSE))</f>
        <v/>
      </c>
      <c r="M122" s="27">
        <f>VLOOKUP($B122, Paste!$W$3:$Z$10064, IF($H$4="Cap Hit",3, IF($H$4="AAV", 4, 2)), FALSE)</f>
        <v>9</v>
      </c>
      <c r="N122" s="11" t="str">
        <f>IF(ISERROR(VLOOKUP(B122, Paste!$Q$3:$Q$245, 1, FALSE)), "", VLOOKUP(B122, Paste!$Q$3:$R$245, 2, FALSE))</f>
        <v/>
      </c>
      <c r="O122" s="10"/>
      <c r="P122" s="7" t="str">
        <f>IF(ISERROR(VLOOKUP(B122, Paste!$T$3:$T$1545, 1, FALSE)), "", VLOOKUP(B122, Paste!$T$3:$U$1545, 2, FALSE))</f>
        <v/>
      </c>
    </row>
    <row r="123" spans="1:16">
      <c r="A123" s="65">
        <v>117</v>
      </c>
      <c r="B123" s="67" t="s">
        <v>147</v>
      </c>
      <c r="C123" s="66" t="str">
        <f>VLOOKUP($B123, Paste!$A$3:$H$933, 6, FALSE)</f>
        <v>RW</v>
      </c>
      <c r="D123" s="11">
        <f>IFERROR(VLOOKUP($B123, Paste!$J$3:$L$933, 3, FALSE), "")</f>
        <v>62</v>
      </c>
      <c r="E123" s="11">
        <f>IFERROR(VLOOKUP($B123, Paste!$J$3:$L$933, 2, FALSE), "")</f>
        <v>80</v>
      </c>
      <c r="F123" s="11" t="str">
        <f>VLOOKUP($B123, Paste!$A$3:$H$933, 8, FALSE)</f>
        <v>BUF</v>
      </c>
      <c r="G123" s="71">
        <f>VLOOKUP($B123, Paste!$A$3:$H$933, 2, FALSE)</f>
        <v>81</v>
      </c>
      <c r="H123" s="71">
        <f>VLOOKUP($B123, Paste!$A$3:$H$933, 3, FALSE)</f>
        <v>24</v>
      </c>
      <c r="I123" s="71">
        <f t="shared" si="1"/>
        <v>33.925747687499999</v>
      </c>
      <c r="J123" s="71">
        <f>VLOOKUP($B123, Paste!$A$3:$H$933, 4, FALSE)</f>
        <v>57.925747687499999</v>
      </c>
      <c r="K123" s="71">
        <f>VLOOKUP($B123, Paste!$A$3:$H$933, 5, FALSE)</f>
        <v>19.475409836065573</v>
      </c>
      <c r="L123" s="11">
        <f>IF(ISERROR(VLOOKUP(B123, Paste!$N$3:$N$250, 1, FALSE)), "", VLOOKUP(B123, Paste!$N$3:$O$250, 2, FALSE))</f>
        <v>65</v>
      </c>
      <c r="M123" s="27">
        <f>VLOOKUP($B123, Paste!$W$3:$Z$10064, IF($H$4="Cap Hit",3, IF($H$4="AAV", 4, 2)), FALSE)</f>
        <v>3.375</v>
      </c>
      <c r="N123" s="11" t="str">
        <f>IF(ISERROR(VLOOKUP(B123, Paste!$Q$3:$Q$245, 1, FALSE)), "", VLOOKUP(B123, Paste!$Q$3:$R$245, 2, FALSE))</f>
        <v/>
      </c>
      <c r="O123" s="18"/>
      <c r="P123" s="7" t="str">
        <f>IF(ISERROR(VLOOKUP(B123, Paste!$T$3:$T$1545, 1, FALSE)), "", VLOOKUP(B123, Paste!$T$3:$U$1545, 2, FALSE))</f>
        <v/>
      </c>
    </row>
    <row r="124" spans="1:16">
      <c r="A124" s="65">
        <v>118</v>
      </c>
      <c r="B124" s="67" t="s">
        <v>148</v>
      </c>
      <c r="C124" s="66" t="str">
        <f>VLOOKUP($B124, Paste!$A$3:$H$933, 6, FALSE)</f>
        <v>LW</v>
      </c>
      <c r="D124" s="11">
        <f>IFERROR(VLOOKUP($B124, Paste!$J$3:$L$933, 3, FALSE), "")</f>
        <v>65</v>
      </c>
      <c r="E124" s="11">
        <f>IFERROR(VLOOKUP($B124, Paste!$J$3:$L$933, 2, FALSE), "")</f>
        <v>78</v>
      </c>
      <c r="F124" s="11" t="str">
        <f>VLOOKUP($B124, Paste!$A$3:$H$933, 8, FALSE)</f>
        <v>STL</v>
      </c>
      <c r="G124" s="71">
        <f>VLOOKUP($B124, Paste!$A$3:$H$933, 2, FALSE)</f>
        <v>82</v>
      </c>
      <c r="H124" s="71">
        <f>VLOOKUP($B124, Paste!$A$3:$H$933, 3, FALSE)</f>
        <v>24.599999999999998</v>
      </c>
      <c r="I124" s="71">
        <f t="shared" si="1"/>
        <v>33.158066666666656</v>
      </c>
      <c r="J124" s="71">
        <f>VLOOKUP($B124, Paste!$A$3:$H$933, 4, FALSE)</f>
        <v>57.758066666666657</v>
      </c>
      <c r="K124" s="71">
        <f>VLOOKUP($B124, Paste!$A$3:$H$933, 5, FALSE)</f>
        <v>38.608333333333334</v>
      </c>
      <c r="L124" s="11" t="str">
        <f>IF(ISERROR(VLOOKUP(B124, Paste!$N$3:$N$250, 1, FALSE)), "", VLOOKUP(B124, Paste!$N$3:$O$250, 2, FALSE))</f>
        <v/>
      </c>
      <c r="M124" s="27">
        <f>VLOOKUP($B124, Paste!$W$3:$Z$10064, IF($H$4="Cap Hit",3, IF($H$4="AAV", 4, 2)), FALSE)</f>
        <v>6.75</v>
      </c>
      <c r="N124" s="11" t="str">
        <f>IF(ISERROR(VLOOKUP(B124, Paste!$Q$3:$Q$245, 1, FALSE)), "", VLOOKUP(B124, Paste!$Q$3:$R$245, 2, FALSE))</f>
        <v/>
      </c>
      <c r="O124" s="18"/>
      <c r="P124" s="7" t="str">
        <f>IF(ISERROR(VLOOKUP(B124, Paste!$T$3:$T$1545, 1, FALSE)), "", VLOOKUP(B124, Paste!$T$3:$U$1545, 2, FALSE))</f>
        <v/>
      </c>
    </row>
    <row r="125" spans="1:16">
      <c r="A125" s="65">
        <v>119</v>
      </c>
      <c r="B125" s="67" t="s">
        <v>149</v>
      </c>
      <c r="C125" s="66" t="str">
        <f>VLOOKUP($B125, Paste!$A$3:$H$933, 6, FALSE)</f>
        <v>RW</v>
      </c>
      <c r="D125" s="11">
        <f>IFERROR(VLOOKUP($B125, Paste!$J$3:$L$933, 3, FALSE), "")</f>
        <v>63</v>
      </c>
      <c r="E125" s="11">
        <f>IFERROR(VLOOKUP($B125, Paste!$J$3:$L$933, 2, FALSE), "")</f>
        <v>73</v>
      </c>
      <c r="F125" s="11" t="str">
        <f>VLOOKUP($B125, Paste!$A$3:$H$933, 8, FALSE)</f>
        <v>NSH</v>
      </c>
      <c r="G125" s="71">
        <f>VLOOKUP($B125, Paste!$A$3:$H$933, 2, FALSE)</f>
        <v>80</v>
      </c>
      <c r="H125" s="71">
        <f>VLOOKUP($B125, Paste!$A$3:$H$933, 3, FALSE)</f>
        <v>13.216750346202266</v>
      </c>
      <c r="I125" s="71">
        <f t="shared" si="1"/>
        <v>44.479209098242173</v>
      </c>
      <c r="J125" s="71">
        <f>VLOOKUP($B125, Paste!$A$3:$H$933, 4, FALSE)</f>
        <v>57.695959444444441</v>
      </c>
      <c r="K125" s="71">
        <f>VLOOKUP($B125, Paste!$A$3:$H$933, 5, FALSE)</f>
        <v>23.755458515283845</v>
      </c>
      <c r="L125" s="11" t="str">
        <f>IF(ISERROR(VLOOKUP(B125, Paste!$N$3:$N$250, 1, FALSE)), "", VLOOKUP(B125, Paste!$N$3:$O$250, 2, FALSE))</f>
        <v/>
      </c>
      <c r="M125" s="27">
        <f>VLOOKUP($B125, Paste!$W$3:$Z$10064, IF($H$4="Cap Hit",3, IF($H$4="AAV", 4, 2)), FALSE)</f>
        <v>3</v>
      </c>
      <c r="N125" s="11" t="str">
        <f>IF(ISERROR(VLOOKUP(B125, Paste!$Q$3:$Q$245, 1, FALSE)), "", VLOOKUP(B125, Paste!$Q$3:$R$245, 2, FALSE))</f>
        <v/>
      </c>
      <c r="O125" s="18"/>
      <c r="P125" s="7" t="str">
        <f>IF(ISERROR(VLOOKUP(B125, Paste!$T$3:$T$1545, 1, FALSE)), "", VLOOKUP(B125, Paste!$T$3:$U$1545, 2, FALSE))</f>
        <v/>
      </c>
    </row>
    <row r="126" spans="1:16">
      <c r="A126" s="65">
        <v>120</v>
      </c>
      <c r="B126" s="67" t="s">
        <v>150</v>
      </c>
      <c r="C126" s="66" t="str">
        <f>VLOOKUP($B126, Paste!$A$3:$H$933, 6, FALSE)</f>
        <v>RW</v>
      </c>
      <c r="D126" s="11">
        <f>IFERROR(VLOOKUP($B126, Paste!$J$3:$L$933, 3, FALSE), "")</f>
        <v>57</v>
      </c>
      <c r="E126" s="11">
        <f>IFERROR(VLOOKUP($B126, Paste!$J$3:$L$933, 2, FALSE), "")</f>
        <v>75</v>
      </c>
      <c r="F126" s="11" t="str">
        <f>VLOOKUP($B126, Paste!$A$3:$H$933, 8, FALSE)</f>
        <v>VAN</v>
      </c>
      <c r="G126" s="71">
        <f>VLOOKUP($B126, Paste!$A$3:$H$933, 2, FALSE)</f>
        <v>79</v>
      </c>
      <c r="H126" s="71">
        <f>VLOOKUP($B126, Paste!$A$3:$H$933, 3, FALSE)</f>
        <v>28.632480318371275</v>
      </c>
      <c r="I126" s="71">
        <f t="shared" si="1"/>
        <v>28.662190681628719</v>
      </c>
      <c r="J126" s="71">
        <f>VLOOKUP($B126, Paste!$A$3:$H$933, 4, FALSE)</f>
        <v>57.294670999999994</v>
      </c>
      <c r="K126" s="71">
        <f>VLOOKUP($B126, Paste!$A$3:$H$933, 5, FALSE)</f>
        <v>14.219999999999999</v>
      </c>
      <c r="L126" s="11" t="str">
        <f>IF(ISERROR(VLOOKUP(B126, Paste!$N$3:$N$250, 1, FALSE)), "", VLOOKUP(B126, Paste!$N$3:$O$250, 2, FALSE))</f>
        <v/>
      </c>
      <c r="M126" s="27">
        <f>VLOOKUP($B126, Paste!$W$3:$Z$10064, IF($H$4="Cap Hit",3, IF($H$4="AAV", 4, 2)), FALSE)</f>
        <v>7.25</v>
      </c>
      <c r="N126" s="11" t="str">
        <f>IF(ISERROR(VLOOKUP(B126, Paste!$Q$3:$Q$245, 1, FALSE)), "", VLOOKUP(B126, Paste!$Q$3:$R$245, 2, FALSE))</f>
        <v/>
      </c>
      <c r="O126" s="10"/>
      <c r="P126" s="7" t="str">
        <f>IF(ISERROR(VLOOKUP(B126, Paste!$T$3:$T$1545, 1, FALSE)), "", VLOOKUP(B126, Paste!$T$3:$U$1545, 2, FALSE))</f>
        <v/>
      </c>
    </row>
    <row r="127" spans="1:16">
      <c r="A127" s="65">
        <v>121</v>
      </c>
      <c r="B127" s="67" t="s">
        <v>151</v>
      </c>
      <c r="C127" s="66" t="str">
        <f>VLOOKUP($B127, Paste!$A$3:$H$933, 6, FALSE)</f>
        <v>RW</v>
      </c>
      <c r="D127" s="11">
        <f>IFERROR(VLOOKUP($B127, Paste!$J$3:$L$933, 3, FALSE), "")</f>
        <v>53</v>
      </c>
      <c r="E127" s="11">
        <f>IFERROR(VLOOKUP($B127, Paste!$J$3:$L$933, 2, FALSE), "")</f>
        <v>75</v>
      </c>
      <c r="F127" s="11" t="str">
        <f>VLOOKUP($B127, Paste!$A$3:$H$933, 8, FALSE)</f>
        <v>STL</v>
      </c>
      <c r="G127" s="71">
        <f>VLOOKUP($B127, Paste!$A$3:$H$933, 2, FALSE)</f>
        <v>73</v>
      </c>
      <c r="H127" s="71">
        <f>VLOOKUP($B127, Paste!$A$3:$H$933, 3, FALSE)</f>
        <v>21.9</v>
      </c>
      <c r="I127" s="71">
        <f t="shared" si="1"/>
        <v>35.181522666666666</v>
      </c>
      <c r="J127" s="71">
        <f>VLOOKUP($B127, Paste!$A$3:$H$933, 4, FALSE)</f>
        <v>57.081522666666665</v>
      </c>
      <c r="K127" s="71">
        <f>VLOOKUP($B127, Paste!$A$3:$H$933, 5, FALSE)</f>
        <v>20.440000000000001</v>
      </c>
      <c r="L127" s="11" t="str">
        <f>IF(ISERROR(VLOOKUP(B127, Paste!$N$3:$N$250, 1, FALSE)), "", VLOOKUP(B127, Paste!$N$3:$O$250, 2, FALSE))</f>
        <v/>
      </c>
      <c r="M127" s="27">
        <f>VLOOKUP($B127, Paste!$W$3:$Z$10064, IF($H$4="Cap Hit",3, IF($H$4="AAV", 4, 2)), FALSE)</f>
        <v>1.55</v>
      </c>
      <c r="N127" s="11" t="str">
        <f>IF(ISERROR(VLOOKUP(B127, Paste!$Q$3:$Q$245, 1, FALSE)), "", VLOOKUP(B127, Paste!$Q$3:$R$245, 2, FALSE))</f>
        <v/>
      </c>
      <c r="O127" s="18"/>
      <c r="P127" s="7" t="str">
        <f>IF(ISERROR(VLOOKUP(B127, Paste!$T$3:$T$1545, 1, FALSE)), "", VLOOKUP(B127, Paste!$T$3:$U$1545, 2, FALSE))</f>
        <v/>
      </c>
    </row>
    <row r="128" spans="1:16">
      <c r="A128" s="65">
        <v>122</v>
      </c>
      <c r="B128" s="67" t="s">
        <v>152</v>
      </c>
      <c r="C128" s="66" t="str">
        <f>VLOOKUP($B128, Paste!$A$3:$H$933, 6, FALSE)</f>
        <v>RW</v>
      </c>
      <c r="D128" s="11">
        <f>IFERROR(VLOOKUP($B128, Paste!$J$3:$L$933, 3, FALSE), "")</f>
        <v>67</v>
      </c>
      <c r="E128" s="11">
        <f>IFERROR(VLOOKUP($B128, Paste!$J$3:$L$933, 2, FALSE), "")</f>
        <v>80</v>
      </c>
      <c r="F128" s="11" t="str">
        <f>VLOOKUP($B128, Paste!$A$3:$H$933, 8, FALSE)</f>
        <v>WAS</v>
      </c>
      <c r="G128" s="71">
        <f>VLOOKUP($B128, Paste!$A$3:$H$933, 2, FALSE)</f>
        <v>78</v>
      </c>
      <c r="H128" s="71">
        <f>VLOOKUP($B128, Paste!$A$3:$H$933, 3, FALSE)</f>
        <v>23.4</v>
      </c>
      <c r="I128" s="71">
        <f t="shared" si="1"/>
        <v>33.529640625000013</v>
      </c>
      <c r="J128" s="71">
        <f>VLOOKUP($B128, Paste!$A$3:$H$933, 4, FALSE)</f>
        <v>56.929640625000012</v>
      </c>
      <c r="K128" s="71">
        <f>VLOOKUP($B128, Paste!$A$3:$H$933, 5, FALSE)</f>
        <v>35.904761904761905</v>
      </c>
      <c r="L128" s="11">
        <f>IF(ISERROR(VLOOKUP(B128, Paste!$N$3:$N$250, 1, FALSE)), "", VLOOKUP(B128, Paste!$N$3:$O$250, 2, FALSE))</f>
        <v>70</v>
      </c>
      <c r="M128" s="27">
        <f>VLOOKUP($B128, Paste!$W$3:$Z$10064, IF($H$4="Cap Hit",3, IF($H$4="AAV", 4, 2)), FALSE)</f>
        <v>2.2083330000000001</v>
      </c>
      <c r="N128" s="11" t="str">
        <f>IF(ISERROR(VLOOKUP(B128, Paste!$Q$3:$Q$245, 1, FALSE)), "", VLOOKUP(B128, Paste!$Q$3:$R$245, 2, FALSE))</f>
        <v/>
      </c>
      <c r="O128" s="10"/>
      <c r="P128" s="7" t="str">
        <f>IF(ISERROR(VLOOKUP(B128, Paste!$T$3:$T$1545, 1, FALSE)), "", VLOOKUP(B128, Paste!$T$3:$U$1545, 2, FALSE))</f>
        <v/>
      </c>
    </row>
    <row r="129" spans="1:16">
      <c r="A129" s="65">
        <v>123</v>
      </c>
      <c r="B129" s="67" t="s">
        <v>153</v>
      </c>
      <c r="C129" s="66" t="str">
        <f>VLOOKUP($B129, Paste!$A$3:$H$933, 6, FALSE)</f>
        <v>RD</v>
      </c>
      <c r="D129" s="11">
        <f>IFERROR(VLOOKUP($B129, Paste!$J$3:$L$933, 3, FALSE), "")</f>
        <v>57</v>
      </c>
      <c r="E129" s="11">
        <f>IFERROR(VLOOKUP($B129, Paste!$J$3:$L$933, 2, FALSE), "")</f>
        <v>73</v>
      </c>
      <c r="F129" s="11" t="str">
        <f>VLOOKUP($B129, Paste!$A$3:$H$933, 8, FALSE)</f>
        <v>PIT</v>
      </c>
      <c r="G129" s="71">
        <f>VLOOKUP($B129, Paste!$A$3:$H$933, 2, FALSE)</f>
        <v>81.666666666666671</v>
      </c>
      <c r="H129" s="71">
        <f>VLOOKUP($B129, Paste!$A$3:$H$933, 3, FALSE)</f>
        <v>12.613185212282399</v>
      </c>
      <c r="I129" s="71">
        <f t="shared" si="1"/>
        <v>44.149188068967618</v>
      </c>
      <c r="J129" s="71">
        <f>VLOOKUP($B129, Paste!$A$3:$H$933, 4, FALSE)</f>
        <v>56.762373281250021</v>
      </c>
      <c r="K129" s="71">
        <f>VLOOKUP($B129, Paste!$A$3:$H$933, 5, FALSE)</f>
        <v>29.386331938633194</v>
      </c>
      <c r="L129" s="11" t="str">
        <f>IF(ISERROR(VLOOKUP(B129, Paste!$N$3:$N$250, 1, FALSE)), "", VLOOKUP(B129, Paste!$N$3:$O$250, 2, FALSE))</f>
        <v/>
      </c>
      <c r="M129" s="27">
        <f>VLOOKUP($B129, Paste!$W$3:$Z$10064, IF($H$4="Cap Hit",3, IF($H$4="AAV", 4, 2)), FALSE)</f>
        <v>11.5</v>
      </c>
      <c r="N129" s="11" t="str">
        <f>IF(ISERROR(VLOOKUP(B129, Paste!$Q$3:$Q$245, 1, FALSE)), "", VLOOKUP(B129, Paste!$Q$3:$R$245, 2, FALSE))</f>
        <v/>
      </c>
      <c r="O129" s="10"/>
      <c r="P129" s="7" t="str">
        <f>IF(ISERROR(VLOOKUP(B129, Paste!$T$3:$T$1545, 1, FALSE)), "", VLOOKUP(B129, Paste!$T$3:$U$1545, 2, FALSE))</f>
        <v/>
      </c>
    </row>
    <row r="130" spans="1:16">
      <c r="A130" s="65">
        <v>124</v>
      </c>
      <c r="B130" s="67" t="s">
        <v>154</v>
      </c>
      <c r="C130" s="66" t="str">
        <f>VLOOKUP($B130, Paste!$A$3:$H$933, 6, FALSE)</f>
        <v>RW</v>
      </c>
      <c r="D130" s="11">
        <f>IFERROR(VLOOKUP($B130, Paste!$J$3:$L$933, 3, FALSE), "")</f>
        <v>58</v>
      </c>
      <c r="E130" s="11">
        <f>IFERROR(VLOOKUP($B130, Paste!$J$3:$L$933, 2, FALSE), "")</f>
        <v>83</v>
      </c>
      <c r="F130" s="11" t="str">
        <f>VLOOKUP($B130, Paste!$A$3:$H$933, 8, FALSE)</f>
        <v>CGY</v>
      </c>
      <c r="G130" s="71">
        <f>VLOOKUP($B130, Paste!$A$3:$H$933, 2, FALSE)</f>
        <v>82</v>
      </c>
      <c r="H130" s="71">
        <f>VLOOKUP($B130, Paste!$A$3:$H$933, 3, FALSE)</f>
        <v>24.599999999999998</v>
      </c>
      <c r="I130" s="71">
        <f t="shared" si="1"/>
        <v>32.098464374999992</v>
      </c>
      <c r="J130" s="71">
        <f>VLOOKUP($B130, Paste!$A$3:$H$933, 4, FALSE)</f>
        <v>56.698464374999993</v>
      </c>
      <c r="K130" s="71">
        <f>VLOOKUP($B130, Paste!$A$3:$H$933, 5, FALSE)</f>
        <v>26.188481675392669</v>
      </c>
      <c r="L130" s="11">
        <f>IF(ISERROR(VLOOKUP(B130, Paste!$N$3:$N$250, 1, FALSE)), "", VLOOKUP(B130, Paste!$N$3:$O$250, 2, FALSE))</f>
        <v>60</v>
      </c>
      <c r="M130" s="27">
        <f>VLOOKUP($B130, Paste!$W$3:$Z$10064, IF($H$4="Cap Hit",3, IF($H$4="AAV", 4, 2)), FALSE)</f>
        <v>6.5</v>
      </c>
      <c r="N130" s="11" t="str">
        <f>IF(ISERROR(VLOOKUP(B130, Paste!$Q$3:$Q$245, 1, FALSE)), "", VLOOKUP(B130, Paste!$Q$3:$R$245, 2, FALSE))</f>
        <v/>
      </c>
      <c r="O130" s="18"/>
      <c r="P130" s="7" t="str">
        <f>IF(ISERROR(VLOOKUP(B130, Paste!$T$3:$T$1545, 1, FALSE)), "", VLOOKUP(B130, Paste!$T$3:$U$1545, 2, FALSE))</f>
        <v/>
      </c>
    </row>
    <row r="131" spans="1:16">
      <c r="A131" s="65">
        <v>125</v>
      </c>
      <c r="B131" s="67" t="s">
        <v>155</v>
      </c>
      <c r="C131" s="66" t="str">
        <f>VLOOKUP($B131, Paste!$A$3:$H$933, 6, FALSE)</f>
        <v>LW</v>
      </c>
      <c r="D131" s="11">
        <f>IFERROR(VLOOKUP($B131, Paste!$J$3:$L$933, 3, FALSE), "")</f>
        <v>70</v>
      </c>
      <c r="E131" s="11">
        <f>IFERROR(VLOOKUP($B131, Paste!$J$3:$L$933, 2, FALSE), "")</f>
        <v>82</v>
      </c>
      <c r="F131" s="11" t="str">
        <f>VLOOKUP($B131, Paste!$A$3:$H$933, 8, FALSE)</f>
        <v>OTT</v>
      </c>
      <c r="G131" s="71">
        <f>VLOOKUP($B131, Paste!$A$3:$H$933, 2, FALSE)</f>
        <v>80.333333333333329</v>
      </c>
      <c r="H131" s="71">
        <f>VLOOKUP($B131, Paste!$A$3:$H$933, 3, FALSE)</f>
        <v>17.707957109951391</v>
      </c>
      <c r="I131" s="71">
        <f t="shared" si="1"/>
        <v>38.956902901622684</v>
      </c>
      <c r="J131" s="71">
        <f>VLOOKUP($B131, Paste!$A$3:$H$933, 4, FALSE)</f>
        <v>56.664860011574078</v>
      </c>
      <c r="K131" s="71">
        <f>VLOOKUP($B131, Paste!$A$3:$H$933, 5, FALSE)</f>
        <v>31.107801418439713</v>
      </c>
      <c r="L131" s="11">
        <f>IF(ISERROR(VLOOKUP(B131, Paste!$N$3:$N$250, 1, FALSE)), "", VLOOKUP(B131, Paste!$N$3:$O$250, 2, FALSE))</f>
        <v>70</v>
      </c>
      <c r="M131" s="27">
        <f>VLOOKUP($B131, Paste!$W$3:$Z$10064, IF($H$4="Cap Hit",3, IF($H$4="AAV", 4, 2)), FALSE)</f>
        <v>5.6</v>
      </c>
      <c r="N131" s="11" t="str">
        <f>IF(ISERROR(VLOOKUP(B131, Paste!$Q$3:$Q$245, 1, FALSE)), "", VLOOKUP(B131, Paste!$Q$3:$R$245, 2, FALSE))</f>
        <v/>
      </c>
      <c r="O131" s="18"/>
      <c r="P131" s="7" t="str">
        <f>IF(ISERROR(VLOOKUP(B131, Paste!$T$3:$T$1545, 1, FALSE)), "", VLOOKUP(B131, Paste!$T$3:$U$1545, 2, FALSE))</f>
        <v/>
      </c>
    </row>
    <row r="132" spans="1:16">
      <c r="A132" s="65">
        <v>126</v>
      </c>
      <c r="B132" s="67" t="s">
        <v>156</v>
      </c>
      <c r="C132" s="66" t="str">
        <f>VLOOKUP($B132, Paste!$A$3:$H$933, 6, FALSE)</f>
        <v>RW</v>
      </c>
      <c r="D132" s="11">
        <f>IFERROR(VLOOKUP($B132, Paste!$J$3:$L$933, 3, FALSE), "")</f>
        <v>52</v>
      </c>
      <c r="E132" s="11">
        <f>IFERROR(VLOOKUP($B132, Paste!$J$3:$L$933, 2, FALSE), "")</f>
        <v>65</v>
      </c>
      <c r="F132" s="11" t="str">
        <f>VLOOKUP($B132, Paste!$A$3:$H$933, 8, FALSE)</f>
        <v>LAK</v>
      </c>
      <c r="G132" s="71">
        <f>VLOOKUP($B132, Paste!$A$3:$H$933, 2, FALSE)</f>
        <v>67.666666666666671</v>
      </c>
      <c r="H132" s="71">
        <f>VLOOKUP($B132, Paste!$A$3:$H$933, 3, FALSE)</f>
        <v>15.646190388517361</v>
      </c>
      <c r="I132" s="71">
        <f t="shared" si="1"/>
        <v>41.000483830232639</v>
      </c>
      <c r="J132" s="71">
        <f>VLOOKUP($B132, Paste!$A$3:$H$933, 4, FALSE)</f>
        <v>56.64667421875</v>
      </c>
      <c r="K132" s="71">
        <f>VLOOKUP($B132, Paste!$A$3:$H$933, 5, FALSE)</f>
        <v>24.730964467005077</v>
      </c>
      <c r="L132" s="11" t="str">
        <f>IF(ISERROR(VLOOKUP(B132, Paste!$N$3:$N$250, 1, FALSE)), "", VLOOKUP(B132, Paste!$N$3:$O$250, 2, FALSE))</f>
        <v/>
      </c>
      <c r="M132" s="27">
        <f>VLOOKUP($B132, Paste!$W$3:$Z$10064, IF($H$4="Cap Hit",3, IF($H$4="AAV", 4, 2)), FALSE)</f>
        <v>6.5</v>
      </c>
      <c r="N132" s="11" t="str">
        <f>IF(ISERROR(VLOOKUP(B132, Paste!$Q$3:$Q$245, 1, FALSE)), "", VLOOKUP(B132, Paste!$Q$3:$R$245, 2, FALSE))</f>
        <v>Y</v>
      </c>
      <c r="O132" s="10"/>
      <c r="P132" s="7" t="str">
        <f>IF(ISERROR(VLOOKUP(B132, Paste!$T$3:$T$1545, 1, FALSE)), "", VLOOKUP(B132, Paste!$T$3:$U$1545, 2, FALSE))</f>
        <v/>
      </c>
    </row>
    <row r="133" spans="1:16">
      <c r="A133" s="65">
        <v>127</v>
      </c>
      <c r="B133" s="67" t="s">
        <v>157</v>
      </c>
      <c r="C133" s="66" t="str">
        <f>VLOOKUP($B133, Paste!$A$3:$H$933, 6, FALSE)</f>
        <v>C</v>
      </c>
      <c r="D133" s="11">
        <f>IFERROR(VLOOKUP($B133, Paste!$J$3:$L$933, 3, FALSE), "")</f>
        <v>63</v>
      </c>
      <c r="E133" s="11">
        <f>IFERROR(VLOOKUP($B133, Paste!$J$3:$L$933, 2, FALSE), "")</f>
        <v>78</v>
      </c>
      <c r="F133" s="11" t="str">
        <f>VLOOKUP($B133, Paste!$A$3:$H$933, 8, FALSE)</f>
        <v>WAS</v>
      </c>
      <c r="G133" s="71">
        <f>VLOOKUP($B133, Paste!$A$3:$H$933, 2, FALSE)</f>
        <v>75</v>
      </c>
      <c r="H133" s="71">
        <f>VLOOKUP($B133, Paste!$A$3:$H$933, 3, FALSE)</f>
        <v>17.25</v>
      </c>
      <c r="I133" s="71">
        <f t="shared" si="1"/>
        <v>39.391894531249996</v>
      </c>
      <c r="J133" s="71">
        <f>VLOOKUP($B133, Paste!$A$3:$H$933, 4, FALSE)</f>
        <v>56.641894531249996</v>
      </c>
      <c r="K133" s="71">
        <f>VLOOKUP($B133, Paste!$A$3:$H$933, 5, FALSE)</f>
        <v>64.119170984455963</v>
      </c>
      <c r="L133" s="11" t="str">
        <f>IF(ISERROR(VLOOKUP(B133, Paste!$N$3:$N$250, 1, FALSE)), "", VLOOKUP(B133, Paste!$N$3:$O$250, 2, FALSE))</f>
        <v/>
      </c>
      <c r="M133" s="27">
        <f>VLOOKUP($B133, Paste!$W$3:$Z$10064, IF($H$4="Cap Hit",3, IF($H$4="AAV", 4, 2)), FALSE)</f>
        <v>8.5</v>
      </c>
      <c r="N133" s="11" t="str">
        <f>IF(ISERROR(VLOOKUP(B133, Paste!$Q$3:$Q$245, 1, FALSE)), "", VLOOKUP(B133, Paste!$Q$3:$R$245, 2, FALSE))</f>
        <v/>
      </c>
      <c r="O133" s="18"/>
      <c r="P133" s="7" t="str">
        <f>IF(ISERROR(VLOOKUP(B133, Paste!$T$3:$T$1545, 1, FALSE)), "", VLOOKUP(B133, Paste!$T$3:$U$1545, 2, FALSE))</f>
        <v/>
      </c>
    </row>
    <row r="134" spans="1:16">
      <c r="A134" s="65">
        <v>128</v>
      </c>
      <c r="B134" s="67" t="s">
        <v>158</v>
      </c>
      <c r="C134" s="66" t="str">
        <f>VLOOKUP($B134, Paste!$A$3:$H$933, 6, FALSE)</f>
        <v>C</v>
      </c>
      <c r="D134" s="11">
        <f>IFERROR(VLOOKUP($B134, Paste!$J$3:$L$933, 3, FALSE), "")</f>
        <v>73</v>
      </c>
      <c r="E134" s="11">
        <f>IFERROR(VLOOKUP($B134, Paste!$J$3:$L$933, 2, FALSE), "")</f>
        <v>97</v>
      </c>
      <c r="F134" s="11" t="str">
        <f>VLOOKUP($B134, Paste!$A$3:$H$933, 8, FALSE)</f>
        <v>SJS</v>
      </c>
      <c r="G134" s="71">
        <f>VLOOKUP($B134, Paste!$A$3:$H$933, 2, FALSE)</f>
        <v>74</v>
      </c>
      <c r="H134" s="71">
        <f>VLOOKUP($B134, Paste!$A$3:$H$933, 3, FALSE)</f>
        <v>18.5</v>
      </c>
      <c r="I134" s="71">
        <f t="shared" si="1"/>
        <v>37.959040000000009</v>
      </c>
      <c r="J134" s="71">
        <f>VLOOKUP($B134, Paste!$A$3:$H$933, 4, FALSE)</f>
        <v>56.459040000000009</v>
      </c>
      <c r="K134" s="71">
        <f>VLOOKUP($B134, Paste!$A$3:$H$933, 5, FALSE)</f>
        <v>29.6</v>
      </c>
      <c r="L134" s="11">
        <f>IF(ISERROR(VLOOKUP(B134, Paste!$N$3:$N$250, 1, FALSE)), "", VLOOKUP(B134, Paste!$N$3:$O$250, 2, FALSE))</f>
        <v>70</v>
      </c>
      <c r="M134" s="27">
        <f>VLOOKUP($B134, Paste!$W$3:$Z$10064, IF($H$4="Cap Hit",3, IF($H$4="AAV", 4, 2)), FALSE)</f>
        <v>4.2249999999999996</v>
      </c>
      <c r="N134" s="11" t="str">
        <f>IF(ISERROR(VLOOKUP(B134, Paste!$Q$3:$Q$245, 1, FALSE)), "", VLOOKUP(B134, Paste!$Q$3:$R$245, 2, FALSE))</f>
        <v/>
      </c>
      <c r="O134" s="18"/>
      <c r="P134" s="7" t="str">
        <f>IF(ISERROR(VLOOKUP(B134, Paste!$T$3:$T$1545, 1, FALSE)), "", VLOOKUP(B134, Paste!$T$3:$U$1545, 2, FALSE))</f>
        <v/>
      </c>
    </row>
    <row r="135" spans="1:16">
      <c r="A135" s="65">
        <v>129</v>
      </c>
      <c r="B135" s="67" t="s">
        <v>159</v>
      </c>
      <c r="C135" s="66" t="str">
        <f>VLOOKUP($B135, Paste!$A$3:$H$933, 6, FALSE)</f>
        <v>LW</v>
      </c>
      <c r="D135" s="11">
        <f>IFERROR(VLOOKUP($B135, Paste!$J$3:$L$933, 3, FALSE), "")</f>
        <v>60</v>
      </c>
      <c r="E135" s="11">
        <f>IFERROR(VLOOKUP($B135, Paste!$J$3:$L$933, 2, FALSE), "")</f>
        <v>70</v>
      </c>
      <c r="F135" s="11" t="str">
        <f>VLOOKUP($B135, Paste!$A$3:$H$933, 8, FALSE)</f>
        <v>VGK</v>
      </c>
      <c r="G135" s="71">
        <f>VLOOKUP($B135, Paste!$A$3:$H$933, 2, FALSE)</f>
        <v>80</v>
      </c>
      <c r="H135" s="71">
        <f>VLOOKUP($B135, Paste!$A$3:$H$933, 3, FALSE)</f>
        <v>22.685677414769238</v>
      </c>
      <c r="I135" s="71">
        <f t="shared" ref="I135:I198" si="2">J135-H135</f>
        <v>33.701685085230771</v>
      </c>
      <c r="J135" s="71">
        <f>VLOOKUP($B135, Paste!$A$3:$H$933, 4, FALSE)</f>
        <v>56.387362500000009</v>
      </c>
      <c r="K135" s="71">
        <f>VLOOKUP($B135, Paste!$A$3:$H$933, 5, FALSE)</f>
        <v>22.564102564102562</v>
      </c>
      <c r="L135" s="11" t="str">
        <f>IF(ISERROR(VLOOKUP(B135, Paste!$N$3:$N$250, 1, FALSE)), "", VLOOKUP(B135, Paste!$N$3:$O$250, 2, FALSE))</f>
        <v/>
      </c>
      <c r="M135" s="27">
        <f>VLOOKUP($B135, Paste!$W$3:$Z$10064, IF($H$4="Cap Hit",3, IF($H$4="AAV", 4, 2)), FALSE)</f>
        <v>5</v>
      </c>
      <c r="N135" s="11" t="str">
        <f>IF(ISERROR(VLOOKUP(B135, Paste!$Q$3:$Q$245, 1, FALSE)), "", VLOOKUP(B135, Paste!$Q$3:$R$245, 2, FALSE))</f>
        <v/>
      </c>
      <c r="O135" s="18"/>
      <c r="P135" s="7" t="str">
        <f>IF(ISERROR(VLOOKUP(B135, Paste!$T$3:$T$1545, 1, FALSE)), "", VLOOKUP(B135, Paste!$T$3:$U$1545, 2, FALSE))</f>
        <v/>
      </c>
    </row>
    <row r="136" spans="1:16">
      <c r="A136" s="65">
        <v>130</v>
      </c>
      <c r="B136" s="67" t="s">
        <v>160</v>
      </c>
      <c r="C136" s="66" t="str">
        <f>VLOOKUP($B136, Paste!$A$3:$H$933, 6, FALSE)</f>
        <v>C</v>
      </c>
      <c r="D136" s="11">
        <f>IFERROR(VLOOKUP($B136, Paste!$J$3:$L$933, 3, FALSE), "")</f>
        <v>57</v>
      </c>
      <c r="E136" s="11">
        <f>IFERROR(VLOOKUP($B136, Paste!$J$3:$L$933, 2, FALSE), "")</f>
        <v>70</v>
      </c>
      <c r="F136" s="11" t="str">
        <f>VLOOKUP($B136, Paste!$A$3:$H$933, 8, FALSE)</f>
        <v>COL</v>
      </c>
      <c r="G136" s="71">
        <f>VLOOKUP($B136, Paste!$A$3:$H$933, 2, FALSE)</f>
        <v>83</v>
      </c>
      <c r="H136" s="71">
        <f>VLOOKUP($B136, Paste!$A$3:$H$933, 3, FALSE)</f>
        <v>30.505541946654237</v>
      </c>
      <c r="I136" s="71">
        <f t="shared" si="2"/>
        <v>25.753670220012442</v>
      </c>
      <c r="J136" s="71">
        <f>VLOOKUP($B136, Paste!$A$3:$H$933, 4, FALSE)</f>
        <v>56.259212166666678</v>
      </c>
      <c r="K136" s="71">
        <f>VLOOKUP($B136, Paste!$A$3:$H$933, 5, FALSE)</f>
        <v>28.008230452674898</v>
      </c>
      <c r="L136" s="11" t="str">
        <f>IF(ISERROR(VLOOKUP(B136, Paste!$N$3:$N$250, 1, FALSE)), "", VLOOKUP(B136, Paste!$N$3:$O$250, 2, FALSE))</f>
        <v/>
      </c>
      <c r="M136" s="27">
        <f>VLOOKUP($B136, Paste!$W$3:$Z$10064, IF($H$4="Cap Hit",3, IF($H$4="AAV", 4, 2)), FALSE)</f>
        <v>7.5</v>
      </c>
      <c r="N136" s="11" t="str">
        <f>IF(ISERROR(VLOOKUP(B136, Paste!$Q$3:$Q$245, 1, FALSE)), "", VLOOKUP(B136, Paste!$Q$3:$R$245, 2, FALSE))</f>
        <v/>
      </c>
      <c r="O136" s="10"/>
      <c r="P136" s="7" t="str">
        <f>IF(ISERROR(VLOOKUP(B136, Paste!$T$3:$T$1545, 1, FALSE)), "", VLOOKUP(B136, Paste!$T$3:$U$1545, 2, FALSE))</f>
        <v/>
      </c>
    </row>
    <row r="137" spans="1:16">
      <c r="A137" s="65">
        <v>131</v>
      </c>
      <c r="B137" s="67" t="s">
        <v>161</v>
      </c>
      <c r="C137" s="66" t="str">
        <f>VLOOKUP($B137, Paste!$A$3:$H$933, 6, FALSE)</f>
        <v>C</v>
      </c>
      <c r="D137" s="11">
        <f>IFERROR(VLOOKUP($B137, Paste!$J$3:$L$933, 3, FALSE), "")</f>
        <v>53</v>
      </c>
      <c r="E137" s="11">
        <f>IFERROR(VLOOKUP($B137, Paste!$J$3:$L$933, 2, FALSE), "")</f>
        <v>70</v>
      </c>
      <c r="F137" s="11" t="str">
        <f>VLOOKUP($B137, Paste!$A$3:$H$933, 8, FALSE)</f>
        <v>FLA</v>
      </c>
      <c r="G137" s="71">
        <f>VLOOKUP($B137, Paste!$A$3:$H$933, 2, FALSE)</f>
        <v>75.666666666666671</v>
      </c>
      <c r="H137" s="71">
        <f>VLOOKUP($B137, Paste!$A$3:$H$933, 3, FALSE)</f>
        <v>24.637738676366936</v>
      </c>
      <c r="I137" s="71">
        <f t="shared" si="2"/>
        <v>31.601235455577495</v>
      </c>
      <c r="J137" s="71">
        <f>VLOOKUP($B137, Paste!$A$3:$H$933, 4, FALSE)</f>
        <v>56.238974131944431</v>
      </c>
      <c r="K137" s="71">
        <f>VLOOKUP($B137, Paste!$A$3:$H$933, 5, FALSE)</f>
        <v>93.128205128205138</v>
      </c>
      <c r="L137" s="11" t="str">
        <f>IF(ISERROR(VLOOKUP(B137, Paste!$N$3:$N$250, 1, FALSE)), "", VLOOKUP(B137, Paste!$N$3:$O$250, 2, FALSE))</f>
        <v/>
      </c>
      <c r="M137" s="27">
        <f>VLOOKUP($B137, Paste!$W$3:$Z$10064, IF($H$4="Cap Hit",3, IF($H$4="AAV", 4, 2)), FALSE)</f>
        <v>8</v>
      </c>
      <c r="N137" s="11" t="str">
        <f>IF(ISERROR(VLOOKUP(B137, Paste!$Q$3:$Q$245, 1, FALSE)), "", VLOOKUP(B137, Paste!$Q$3:$R$245, 2, FALSE))</f>
        <v/>
      </c>
      <c r="O137" s="18"/>
      <c r="P137" s="7" t="str">
        <f>IF(ISERROR(VLOOKUP(B137, Paste!$T$3:$T$1545, 1, FALSE)), "", VLOOKUP(B137, Paste!$T$3:$U$1545, 2, FALSE))</f>
        <v/>
      </c>
    </row>
    <row r="138" spans="1:16">
      <c r="A138" s="65">
        <v>132</v>
      </c>
      <c r="B138" s="67" t="s">
        <v>162</v>
      </c>
      <c r="C138" s="66" t="str">
        <f>VLOOKUP($B138, Paste!$A$3:$H$933, 6, FALSE)</f>
        <v>LW</v>
      </c>
      <c r="D138" s="11">
        <f>IFERROR(VLOOKUP($B138, Paste!$J$3:$L$933, 3, FALSE), "")</f>
        <v>52</v>
      </c>
      <c r="E138" s="11">
        <f>IFERROR(VLOOKUP($B138, Paste!$J$3:$L$933, 2, FALSE), "")</f>
        <v>67</v>
      </c>
      <c r="F138" s="11" t="str">
        <f>VLOOKUP($B138, Paste!$A$3:$H$933, 8, FALSE)</f>
        <v>PIT</v>
      </c>
      <c r="G138" s="71">
        <f>VLOOKUP($B138, Paste!$A$3:$H$933, 2, FALSE)</f>
        <v>72.333333333333329</v>
      </c>
      <c r="H138" s="71">
        <f>VLOOKUP($B138, Paste!$A$3:$H$933, 3, FALSE)</f>
        <v>25.684775558754236</v>
      </c>
      <c r="I138" s="71">
        <f t="shared" si="2"/>
        <v>30.408124066245758</v>
      </c>
      <c r="J138" s="71">
        <f>VLOOKUP($B138, Paste!$A$3:$H$933, 4, FALSE)</f>
        <v>56.092899624999994</v>
      </c>
      <c r="K138" s="71">
        <f>VLOOKUP($B138, Paste!$A$3:$H$933, 5, FALSE)</f>
        <v>15.083728278041072</v>
      </c>
      <c r="L138" s="11" t="str">
        <f>IF(ISERROR(VLOOKUP(B138, Paste!$N$3:$N$250, 1, FALSE)), "", VLOOKUP(B138, Paste!$N$3:$O$250, 2, FALSE))</f>
        <v/>
      </c>
      <c r="M138" s="27">
        <f>VLOOKUP($B138, Paste!$W$3:$Z$10064, IF($H$4="Cap Hit",3, IF($H$4="AAV", 4, 2)), FALSE)</f>
        <v>5</v>
      </c>
      <c r="N138" s="11" t="str">
        <f>IF(ISERROR(VLOOKUP(B138, Paste!$Q$3:$Q$245, 1, FALSE)), "", VLOOKUP(B138, Paste!$Q$3:$R$245, 2, FALSE))</f>
        <v>Y</v>
      </c>
      <c r="O138" s="10"/>
      <c r="P138" s="7" t="str">
        <f>IF(ISERROR(VLOOKUP(B138, Paste!$T$3:$T$1545, 1, FALSE)), "", VLOOKUP(B138, Paste!$T$3:$U$1545, 2, FALSE))</f>
        <v/>
      </c>
    </row>
    <row r="139" spans="1:16">
      <c r="A139" s="65">
        <v>133</v>
      </c>
      <c r="B139" s="67" t="s">
        <v>163</v>
      </c>
      <c r="C139" s="66" t="str">
        <f>VLOOKUP($B139, Paste!$A$3:$H$933, 6, FALSE)</f>
        <v>LD</v>
      </c>
      <c r="D139" s="11">
        <f>IFERROR(VLOOKUP($B139, Paste!$J$3:$L$933, 3, FALSE), "")</f>
        <v>57</v>
      </c>
      <c r="E139" s="11">
        <f>IFERROR(VLOOKUP($B139, Paste!$J$3:$L$933, 2, FALSE), "")</f>
        <v>70</v>
      </c>
      <c r="F139" s="11" t="str">
        <f>VLOOKUP($B139, Paste!$A$3:$H$933, 8, FALSE)</f>
        <v>WAS</v>
      </c>
      <c r="G139" s="71">
        <f>VLOOKUP($B139, Paste!$A$3:$H$933, 2, FALSE)</f>
        <v>80.666666666666671</v>
      </c>
      <c r="H139" s="71">
        <f>VLOOKUP($B139, Paste!$A$3:$H$933, 3, FALSE)</f>
        <v>20.851507510809739</v>
      </c>
      <c r="I139" s="71">
        <f t="shared" si="2"/>
        <v>35.214530116505088</v>
      </c>
      <c r="J139" s="71">
        <f>VLOOKUP($B139, Paste!$A$3:$H$933, 4, FALSE)</f>
        <v>56.066037627314827</v>
      </c>
      <c r="K139" s="71">
        <f>VLOOKUP($B139, Paste!$A$3:$H$933, 5, FALSE)</f>
        <v>59.47457627118645</v>
      </c>
      <c r="L139" s="11" t="str">
        <f>IF(ISERROR(VLOOKUP(B139, Paste!$N$3:$N$250, 1, FALSE)), "", VLOOKUP(B139, Paste!$N$3:$O$250, 2, FALSE))</f>
        <v/>
      </c>
      <c r="M139" s="27">
        <f>VLOOKUP($B139, Paste!$W$3:$Z$10064, IF($H$4="Cap Hit",3, IF($H$4="AAV", 4, 2)), FALSE)</f>
        <v>9</v>
      </c>
      <c r="N139" s="11" t="str">
        <f>IF(ISERROR(VLOOKUP(B139, Paste!$Q$3:$Q$245, 1, FALSE)), "", VLOOKUP(B139, Paste!$Q$3:$R$245, 2, FALSE))</f>
        <v/>
      </c>
      <c r="O139" s="18"/>
      <c r="P139" s="7" t="str">
        <f>IF(ISERROR(VLOOKUP(B139, Paste!$T$3:$T$1545, 1, FALSE)), "", VLOOKUP(B139, Paste!$T$3:$U$1545, 2, FALSE))</f>
        <v/>
      </c>
    </row>
    <row r="140" spans="1:16">
      <c r="A140" s="65">
        <v>134</v>
      </c>
      <c r="B140" s="10" t="s">
        <v>164</v>
      </c>
      <c r="C140" s="66" t="str">
        <f>VLOOKUP($B140, Paste!$A$3:$H$933, 6, FALSE)</f>
        <v>LW</v>
      </c>
      <c r="D140" s="11">
        <f>IFERROR(VLOOKUP($B140, Paste!$J$3:$L$933, 3, FALSE), "")</f>
        <v>62</v>
      </c>
      <c r="E140" s="11">
        <f>IFERROR(VLOOKUP($B140, Paste!$J$3:$L$933, 2, FALSE), "")</f>
        <v>85</v>
      </c>
      <c r="F140" s="11" t="str">
        <f>VLOOKUP($B140, Paste!$A$3:$H$933, 8, FALSE)</f>
        <v>EDM</v>
      </c>
      <c r="G140" s="71">
        <f>VLOOKUP($B140, Paste!$A$3:$H$933, 2, FALSE)</f>
        <v>78</v>
      </c>
      <c r="H140" s="71">
        <f>VLOOKUP($B140, Paste!$A$3:$H$933, 3, FALSE)</f>
        <v>19.333417176406822</v>
      </c>
      <c r="I140" s="71">
        <f t="shared" si="2"/>
        <v>36.666916823593169</v>
      </c>
      <c r="J140" s="71">
        <f>VLOOKUP($B140, Paste!$A$3:$H$933, 4, FALSE)</f>
        <v>56.000333999999995</v>
      </c>
      <c r="K140" s="71">
        <f>VLOOKUP($B140, Paste!$A$3:$H$933, 5, FALSE)</f>
        <v>27.469565217391306</v>
      </c>
      <c r="L140" s="11" t="str">
        <f>IF(ISERROR(VLOOKUP(B140, Paste!$N$3:$N$250, 1, FALSE)), "", VLOOKUP(B140, Paste!$N$3:$O$250, 2, FALSE))</f>
        <v/>
      </c>
      <c r="M140" s="27">
        <f>VLOOKUP($B140, Paste!$W$3:$Z$10064, IF($H$4="Cap Hit",3, IF($H$4="AAV", 4, 2)), FALSE)</f>
        <v>5.125</v>
      </c>
      <c r="N140" s="11" t="str">
        <f>IF(ISERROR(VLOOKUP(B140, Paste!$Q$3:$Q$245, 1, FALSE)), "", VLOOKUP(B140, Paste!$Q$3:$R$245, 2, FALSE))</f>
        <v/>
      </c>
      <c r="O140" s="18"/>
      <c r="P140" s="7" t="str">
        <f>IF(ISERROR(VLOOKUP(B140, Paste!$T$3:$T$1545, 1, FALSE)), "", VLOOKUP(B140, Paste!$T$3:$U$1545, 2, FALSE))</f>
        <v/>
      </c>
    </row>
    <row r="141" spans="1:16">
      <c r="A141" s="65">
        <v>135</v>
      </c>
      <c r="B141" s="67" t="s">
        <v>165</v>
      </c>
      <c r="C141" s="66" t="str">
        <f>VLOOKUP($B141, Paste!$A$3:$H$933, 6, FALSE)</f>
        <v>RW</v>
      </c>
      <c r="D141" s="11">
        <f>IFERROR(VLOOKUP($B141, Paste!$J$3:$L$933, 3, FALSE), "")</f>
        <v>53</v>
      </c>
      <c r="E141" s="11">
        <f>IFERROR(VLOOKUP($B141, Paste!$J$3:$L$933, 2, FALSE), "")</f>
        <v>73</v>
      </c>
      <c r="F141" s="11" t="str">
        <f>VLOOKUP($B141, Paste!$A$3:$H$933, 8, FALSE)</f>
        <v>PIT</v>
      </c>
      <c r="G141" s="71">
        <f>VLOOKUP($B141, Paste!$A$3:$H$933, 2, FALSE)</f>
        <v>70.666666666666671</v>
      </c>
      <c r="H141" s="71">
        <f>VLOOKUP($B141, Paste!$A$3:$H$933, 3, FALSE)</f>
        <v>21.609133335580403</v>
      </c>
      <c r="I141" s="71">
        <f t="shared" si="2"/>
        <v>34.141071997752945</v>
      </c>
      <c r="J141" s="71">
        <f>VLOOKUP($B141, Paste!$A$3:$H$933, 4, FALSE)</f>
        <v>55.750205333333348</v>
      </c>
      <c r="K141" s="71">
        <f>VLOOKUP($B141, Paste!$A$3:$H$933, 5, FALSE)</f>
        <v>59.346278317152105</v>
      </c>
      <c r="L141" s="11" t="str">
        <f>IF(ISERROR(VLOOKUP(B141, Paste!$N$3:$N$250, 1, FALSE)), "", VLOOKUP(B141, Paste!$N$3:$O$250, 2, FALSE))</f>
        <v/>
      </c>
      <c r="M141" s="27">
        <f>VLOOKUP($B141, Paste!$W$3:$Z$10064, IF($H$4="Cap Hit",3, IF($H$4="AAV", 4, 2)), FALSE)</f>
        <v>9</v>
      </c>
      <c r="N141" s="11" t="str">
        <f>IF(ISERROR(VLOOKUP(B141, Paste!$Q$3:$Q$245, 1, FALSE)), "", VLOOKUP(B141, Paste!$Q$3:$R$245, 2, FALSE))</f>
        <v>Y</v>
      </c>
      <c r="O141" s="10"/>
      <c r="P141" s="7" t="str">
        <f>IF(ISERROR(VLOOKUP(B141, Paste!$T$3:$T$1545, 1, FALSE)), "", VLOOKUP(B141, Paste!$T$3:$U$1545, 2, FALSE))</f>
        <v/>
      </c>
    </row>
    <row r="142" spans="1:16">
      <c r="A142" s="65">
        <v>136</v>
      </c>
      <c r="B142" s="67" t="s">
        <v>166</v>
      </c>
      <c r="C142" s="66" t="str">
        <f>VLOOKUP($B142, Paste!$A$3:$H$933, 6, FALSE)</f>
        <v>LW</v>
      </c>
      <c r="D142" s="11">
        <f>IFERROR(VLOOKUP($B142, Paste!$J$3:$L$933, 3, FALSE), "")</f>
        <v>60</v>
      </c>
      <c r="E142" s="11">
        <f>IFERROR(VLOOKUP($B142, Paste!$J$3:$L$933, 2, FALSE), "")</f>
        <v>82</v>
      </c>
      <c r="F142" s="11" t="str">
        <f>VLOOKUP($B142, Paste!$A$3:$H$933, 8, FALSE)</f>
        <v>CHI</v>
      </c>
      <c r="G142" s="71">
        <f>VLOOKUP($B142, Paste!$A$3:$H$933, 2, FALSE)</f>
        <v>82.333333333333329</v>
      </c>
      <c r="H142" s="71">
        <f>VLOOKUP($B142, Paste!$A$3:$H$933, 3, FALSE)</f>
        <v>26.226353205832584</v>
      </c>
      <c r="I142" s="71">
        <f t="shared" si="2"/>
        <v>29.162302363273088</v>
      </c>
      <c r="J142" s="71">
        <f>VLOOKUP($B142, Paste!$A$3:$H$933, 4, FALSE)</f>
        <v>55.388655569105673</v>
      </c>
      <c r="K142" s="71">
        <f>VLOOKUP($B142, Paste!$A$3:$H$933, 5, FALSE)</f>
        <v>41.166666666666664</v>
      </c>
      <c r="L142" s="11">
        <f>IF(ISERROR(VLOOKUP(B142, Paste!$N$3:$N$250, 1, FALSE)), "", VLOOKUP(B142, Paste!$N$3:$O$250, 2, FALSE))</f>
        <v>65</v>
      </c>
      <c r="M142" s="27">
        <f>VLOOKUP($B142, Paste!$W$3:$Z$10064, IF($H$4="Cap Hit",3, IF($H$4="AAV", 4, 2)), FALSE)</f>
        <v>4.5750000000000002</v>
      </c>
      <c r="N142" s="11" t="str">
        <f>IF(ISERROR(VLOOKUP(B142, Paste!$Q$3:$Q$245, 1, FALSE)), "", VLOOKUP(B142, Paste!$Q$3:$R$245, 2, FALSE))</f>
        <v/>
      </c>
      <c r="O142" s="10"/>
      <c r="P142" s="7" t="str">
        <f>IF(ISERROR(VLOOKUP(B142, Paste!$T$3:$T$1545, 1, FALSE)), "", VLOOKUP(B142, Paste!$T$3:$U$1545, 2, FALSE))</f>
        <v>Y</v>
      </c>
    </row>
    <row r="143" spans="1:16">
      <c r="A143" s="65">
        <v>137</v>
      </c>
      <c r="B143" s="67" t="s">
        <v>167</v>
      </c>
      <c r="C143" s="66" t="str">
        <f>VLOOKUP($B143, Paste!$A$3:$H$933, 6, FALSE)</f>
        <v>LW</v>
      </c>
      <c r="D143" s="11">
        <f>IFERROR(VLOOKUP($B143, Paste!$J$3:$L$933, 3, FALSE), "")</f>
        <v>63</v>
      </c>
      <c r="E143" s="11">
        <f>IFERROR(VLOOKUP($B143, Paste!$J$3:$L$933, 2, FALSE), "")</f>
        <v>78</v>
      </c>
      <c r="F143" s="11" t="str">
        <f>VLOOKUP($B143, Paste!$A$3:$H$933, 8, FALSE)</f>
        <v>CGY</v>
      </c>
      <c r="G143" s="71">
        <f>VLOOKUP($B143, Paste!$A$3:$H$933, 2, FALSE)</f>
        <v>81</v>
      </c>
      <c r="H143" s="71">
        <f>VLOOKUP($B143, Paste!$A$3:$H$933, 3, FALSE)</f>
        <v>18.630000000000003</v>
      </c>
      <c r="I143" s="71">
        <f t="shared" si="2"/>
        <v>36.723375000000011</v>
      </c>
      <c r="J143" s="71">
        <f>VLOOKUP($B143, Paste!$A$3:$H$933, 4, FALSE)</f>
        <v>55.353375000000014</v>
      </c>
      <c r="K143" s="71">
        <f>VLOOKUP($B143, Paste!$A$3:$H$933, 5, FALSE)</f>
        <v>28.349999999999998</v>
      </c>
      <c r="L143" s="11">
        <f>IF(ISERROR(VLOOKUP(B143, Paste!$N$3:$N$250, 1, FALSE)), "", VLOOKUP(B143, Paste!$N$3:$O$250, 2, FALSE))</f>
        <v>60</v>
      </c>
      <c r="M143" s="27">
        <f>VLOOKUP($B143, Paste!$W$3:$Z$10064, IF($H$4="Cap Hit",3, IF($H$4="AAV", 4, 2)), FALSE)</f>
        <v>0.9425</v>
      </c>
      <c r="N143" s="11" t="str">
        <f>IF(ISERROR(VLOOKUP(B143, Paste!$Q$3:$Q$245, 1, FALSE)), "", VLOOKUP(B143, Paste!$Q$3:$R$245, 2, FALSE))</f>
        <v/>
      </c>
      <c r="O143" s="10"/>
      <c r="P143" s="7" t="str">
        <f>IF(ISERROR(VLOOKUP(B143, Paste!$T$3:$T$1545, 1, FALSE)), "", VLOOKUP(B143, Paste!$T$3:$U$1545, 2, FALSE))</f>
        <v/>
      </c>
    </row>
    <row r="144" spans="1:16">
      <c r="A144" s="65">
        <v>138</v>
      </c>
      <c r="B144" s="67" t="s">
        <v>168</v>
      </c>
      <c r="C144" s="66" t="str">
        <f>VLOOKUP($B144, Paste!$A$3:$H$933, 6, FALSE)</f>
        <v>RW</v>
      </c>
      <c r="D144" s="11">
        <f>IFERROR(VLOOKUP($B144, Paste!$J$3:$L$933, 3, FALSE), "")</f>
        <v>62</v>
      </c>
      <c r="E144" s="11">
        <f>IFERROR(VLOOKUP($B144, Paste!$J$3:$L$933, 2, FALSE), "")</f>
        <v>80</v>
      </c>
      <c r="F144" s="11" t="str">
        <f>VLOOKUP($B144, Paste!$A$3:$H$933, 8, FALSE)</f>
        <v>WAS</v>
      </c>
      <c r="G144" s="71">
        <f>VLOOKUP($B144, Paste!$A$3:$H$933, 2, FALSE)</f>
        <v>80.666666666666671</v>
      </c>
      <c r="H144" s="71">
        <f>VLOOKUP($B144, Paste!$A$3:$H$933, 3, FALSE)</f>
        <v>32.266666666666673</v>
      </c>
      <c r="I144" s="71">
        <f t="shared" si="2"/>
        <v>22.836733333333314</v>
      </c>
      <c r="J144" s="71">
        <f>VLOOKUP($B144, Paste!$A$3:$H$933, 4, FALSE)</f>
        <v>55.103399999999986</v>
      </c>
      <c r="K144" s="71">
        <f>VLOOKUP($B144, Paste!$A$3:$H$933, 5, FALSE)</f>
        <v>54.005649717514125</v>
      </c>
      <c r="L144" s="11" t="str">
        <f>IF(ISERROR(VLOOKUP(B144, Paste!$N$3:$N$250, 1, FALSE)), "", VLOOKUP(B144, Paste!$N$3:$O$250, 2, FALSE))</f>
        <v/>
      </c>
      <c r="M144" s="27">
        <f>VLOOKUP($B144, Paste!$W$3:$Z$10064, IF($H$4="Cap Hit",3, IF($H$4="AAV", 4, 2)), FALSE)</f>
        <v>10.5</v>
      </c>
      <c r="N144" s="11" t="str">
        <f>IF(ISERROR(VLOOKUP(B144, Paste!$Q$3:$Q$245, 1, FALSE)), "", VLOOKUP(B144, Paste!$Q$3:$R$245, 2, FALSE))</f>
        <v/>
      </c>
      <c r="O144" s="18"/>
      <c r="P144" s="7" t="str">
        <f>IF(ISERROR(VLOOKUP(B144, Paste!$T$3:$T$1545, 1, FALSE)), "", VLOOKUP(B144, Paste!$T$3:$U$1545, 2, FALSE))</f>
        <v/>
      </c>
    </row>
    <row r="145" spans="1:16">
      <c r="A145" s="65">
        <v>139</v>
      </c>
      <c r="B145" s="10" t="s">
        <v>169</v>
      </c>
      <c r="C145" s="66" t="str">
        <f>VLOOKUP($B145, Paste!$A$3:$H$933, 6, FALSE)</f>
        <v>LW</v>
      </c>
      <c r="D145" s="11">
        <f>IFERROR(VLOOKUP($B145, Paste!$J$3:$L$933, 3, FALSE), "")</f>
        <v>58</v>
      </c>
      <c r="E145" s="11">
        <f>IFERROR(VLOOKUP($B145, Paste!$J$3:$L$933, 2, FALSE), "")</f>
        <v>70</v>
      </c>
      <c r="F145" s="11" t="str">
        <f>VLOOKUP($B145, Paste!$A$3:$H$933, 8, FALSE)</f>
        <v>WAS</v>
      </c>
      <c r="G145" s="71">
        <f>VLOOKUP($B145, Paste!$A$3:$H$933, 2, FALSE)</f>
        <v>77.333333333333329</v>
      </c>
      <c r="H145" s="71">
        <f>VLOOKUP($B145, Paste!$A$3:$H$933, 3, FALSE)</f>
        <v>28.61333333333333</v>
      </c>
      <c r="I145" s="71">
        <f t="shared" si="2"/>
        <v>26.301775555555551</v>
      </c>
      <c r="J145" s="71">
        <f>VLOOKUP($B145, Paste!$A$3:$H$933, 4, FALSE)</f>
        <v>54.915108888888881</v>
      </c>
      <c r="K145" s="71">
        <f>VLOOKUP($B145, Paste!$A$3:$H$933, 5, FALSE)</f>
        <v>20.530973451327434</v>
      </c>
      <c r="L145" s="11" t="str">
        <f>IF(ISERROR(VLOOKUP(B145, Paste!$N$3:$N$250, 1, FALSE)), "", VLOOKUP(B145, Paste!$N$3:$O$250, 2, FALSE))</f>
        <v/>
      </c>
      <c r="M145" s="27">
        <f>VLOOKUP($B145, Paste!$W$3:$Z$10064, IF($H$4="Cap Hit",3, IF($H$4="AAV", 4, 2)), FALSE)</f>
        <v>9</v>
      </c>
      <c r="N145" s="11" t="str">
        <f>IF(ISERROR(VLOOKUP(B145, Paste!$Q$3:$Q$245, 1, FALSE)), "", VLOOKUP(B145, Paste!$Q$3:$R$245, 2, FALSE))</f>
        <v/>
      </c>
      <c r="O145" s="18"/>
      <c r="P145" s="7" t="str">
        <f>IF(ISERROR(VLOOKUP(B145, Paste!$T$3:$T$1545, 1, FALSE)), "", VLOOKUP(B145, Paste!$T$3:$U$1545, 2, FALSE))</f>
        <v/>
      </c>
    </row>
    <row r="146" spans="1:16">
      <c r="A146" s="65">
        <v>140</v>
      </c>
      <c r="B146" s="10" t="s">
        <v>170</v>
      </c>
      <c r="C146" s="66" t="str">
        <f>VLOOKUP($B146, Paste!$A$3:$H$933, 6, FALSE)</f>
        <v>C</v>
      </c>
      <c r="D146" s="11">
        <f>IFERROR(VLOOKUP($B146, Paste!$J$3:$L$933, 3, FALSE), "")</f>
        <v>65</v>
      </c>
      <c r="E146" s="11">
        <f>IFERROR(VLOOKUP($B146, Paste!$J$3:$L$933, 2, FALSE), "")</f>
        <v>77</v>
      </c>
      <c r="F146" s="11" t="str">
        <f>VLOOKUP($B146, Paste!$A$3:$H$933, 8, FALSE)</f>
        <v>VGK</v>
      </c>
      <c r="G146" s="71">
        <f>VLOOKUP($B146, Paste!$A$3:$H$933, 2, FALSE)</f>
        <v>75</v>
      </c>
      <c r="H146" s="71">
        <f>VLOOKUP($B146, Paste!$A$3:$H$933, 3, FALSE)</f>
        <v>26.461422650129244</v>
      </c>
      <c r="I146" s="71">
        <f t="shared" si="2"/>
        <v>28.394110683204097</v>
      </c>
      <c r="J146" s="71">
        <f>VLOOKUP($B146, Paste!$A$3:$H$933, 4, FALSE)</f>
        <v>54.855533333333341</v>
      </c>
      <c r="K146" s="71">
        <f>VLOOKUP($B146, Paste!$A$3:$H$933, 5, FALSE)</f>
        <v>29.066985645933016</v>
      </c>
      <c r="L146" s="11" t="str">
        <f>IF(ISERROR(VLOOKUP(B146, Paste!$N$3:$N$250, 1, FALSE)), "", VLOOKUP(B146, Paste!$N$3:$O$250, 2, FALSE))</f>
        <v/>
      </c>
      <c r="M146" s="27">
        <f>VLOOKUP($B146, Paste!$W$3:$Z$10064, IF($H$4="Cap Hit",3, IF($H$4="AAV", 4, 2)), FALSE)</f>
        <v>8.1374999999999993</v>
      </c>
      <c r="N146" s="11" t="str">
        <f>IF(ISERROR(VLOOKUP(B146, Paste!$Q$3:$Q$245, 1, FALSE)), "", VLOOKUP(B146, Paste!$Q$3:$R$245, 2, FALSE))</f>
        <v/>
      </c>
      <c r="O146" s="10"/>
      <c r="P146" s="7" t="str">
        <f>IF(ISERROR(VLOOKUP(B146, Paste!$T$3:$T$1545, 1, FALSE)), "", VLOOKUP(B146, Paste!$T$3:$U$1545, 2, FALSE))</f>
        <v/>
      </c>
    </row>
    <row r="147" spans="1:16">
      <c r="A147" s="65">
        <v>141</v>
      </c>
      <c r="B147" s="67" t="s">
        <v>171</v>
      </c>
      <c r="C147" s="66" t="str">
        <f>VLOOKUP($B147, Paste!$A$3:$H$933, 6, FALSE)</f>
        <v>LW</v>
      </c>
      <c r="D147" s="11">
        <f>IFERROR(VLOOKUP($B147, Paste!$J$3:$L$933, 3, FALSE), "")</f>
        <v>65</v>
      </c>
      <c r="E147" s="11">
        <f>IFERROR(VLOOKUP($B147, Paste!$J$3:$L$933, 2, FALSE), "")</f>
        <v>85</v>
      </c>
      <c r="F147" s="11" t="str">
        <f>VLOOKUP($B147, Paste!$A$3:$H$933, 8, FALSE)</f>
        <v>SJS</v>
      </c>
      <c r="G147" s="71">
        <f>VLOOKUP($B147, Paste!$A$3:$H$933, 2, FALSE)</f>
        <v>77</v>
      </c>
      <c r="H147" s="71">
        <f>VLOOKUP($B147, Paste!$A$3:$H$933, 3, FALSE)</f>
        <v>16.751033816425121</v>
      </c>
      <c r="I147" s="71">
        <f t="shared" si="2"/>
        <v>37.943038308574891</v>
      </c>
      <c r="J147" s="71">
        <f>VLOOKUP($B147, Paste!$A$3:$H$933, 4, FALSE)</f>
        <v>54.694072125000012</v>
      </c>
      <c r="K147" s="71">
        <f>VLOOKUP($B147, Paste!$A$3:$H$933, 5, FALSE)</f>
        <v>34.65</v>
      </c>
      <c r="L147" s="11">
        <f>IF(ISERROR(VLOOKUP(B147, Paste!$N$3:$N$250, 1, FALSE)), "", VLOOKUP(B147, Paste!$N$3:$O$250, 2, FALSE))</f>
        <v>65</v>
      </c>
      <c r="M147" s="27">
        <f>VLOOKUP($B147, Paste!$W$3:$Z$10064, IF($H$4="Cap Hit",3, IF($H$4="AAV", 4, 2)), FALSE)</f>
        <v>0.9425</v>
      </c>
      <c r="N147" s="11" t="str">
        <f>IF(ISERROR(VLOOKUP(B147, Paste!$Q$3:$Q$245, 1, FALSE)), "", VLOOKUP(B147, Paste!$Q$3:$R$245, 2, FALSE))</f>
        <v/>
      </c>
      <c r="O147" s="18"/>
      <c r="P147" s="7" t="str">
        <f>IF(ISERROR(VLOOKUP(B147, Paste!$T$3:$T$1545, 1, FALSE)), "", VLOOKUP(B147, Paste!$T$3:$U$1545, 2, FALSE))</f>
        <v/>
      </c>
    </row>
    <row r="148" spans="1:16">
      <c r="A148" s="65">
        <v>142</v>
      </c>
      <c r="B148" s="67" t="s">
        <v>172</v>
      </c>
      <c r="C148" s="66" t="str">
        <f>VLOOKUP($B148, Paste!$A$3:$H$933, 6, FALSE)</f>
        <v>RW</v>
      </c>
      <c r="D148" s="11">
        <f>IFERROR(VLOOKUP($B148, Paste!$J$3:$L$933, 3, FALSE), "")</f>
        <v>50</v>
      </c>
      <c r="E148" s="11">
        <f>IFERROR(VLOOKUP($B148, Paste!$J$3:$L$933, 2, FALSE), "")</f>
        <v>65</v>
      </c>
      <c r="F148" s="11" t="str">
        <f>VLOOKUP($B148, Paste!$A$3:$H$933, 8, FALSE)</f>
        <v>CHI</v>
      </c>
      <c r="G148" s="71">
        <f>VLOOKUP($B148, Paste!$A$3:$H$933, 2, FALSE)</f>
        <v>82.333333333333329</v>
      </c>
      <c r="H148" s="71">
        <f>VLOOKUP($B148, Paste!$A$3:$H$933, 3, FALSE)</f>
        <v>32.93333333333333</v>
      </c>
      <c r="I148" s="71">
        <f t="shared" si="2"/>
        <v>21.682920729166668</v>
      </c>
      <c r="J148" s="71">
        <f>VLOOKUP($B148, Paste!$A$3:$H$933, 4, FALSE)</f>
        <v>54.616254062499998</v>
      </c>
      <c r="K148" s="71">
        <f>VLOOKUP($B148, Paste!$A$3:$H$933, 5, FALSE)</f>
        <v>49.878284923928071</v>
      </c>
      <c r="L148" s="11" t="str">
        <f>IF(ISERROR(VLOOKUP(B148, Paste!$N$3:$N$250, 1, FALSE)), "", VLOOKUP(B148, Paste!$N$3:$O$250, 2, FALSE))</f>
        <v/>
      </c>
      <c r="M148" s="27">
        <f>VLOOKUP($B148, Paste!$W$3:$Z$10064, IF($H$4="Cap Hit",3, IF($H$4="AAV", 4, 2)), FALSE)</f>
        <v>5.5</v>
      </c>
      <c r="N148" s="11" t="str">
        <f>IF(ISERROR(VLOOKUP(B148, Paste!$Q$3:$Q$245, 1, FALSE)), "", VLOOKUP(B148, Paste!$Q$3:$R$245, 2, FALSE))</f>
        <v/>
      </c>
      <c r="O148" s="10"/>
      <c r="P148" s="7" t="str">
        <f>IF(ISERROR(VLOOKUP(B148, Paste!$T$3:$T$1545, 1, FALSE)), "", VLOOKUP(B148, Paste!$T$3:$U$1545, 2, FALSE))</f>
        <v/>
      </c>
    </row>
    <row r="149" spans="1:16">
      <c r="A149" s="65">
        <v>143</v>
      </c>
      <c r="B149" s="67" t="s">
        <v>173</v>
      </c>
      <c r="C149" s="66" t="str">
        <f>VLOOKUP($B149, Paste!$A$3:$H$933, 6, FALSE)</f>
        <v>RD</v>
      </c>
      <c r="D149" s="11">
        <f>IFERROR(VLOOKUP($B149, Paste!$J$3:$L$933, 3, FALSE), "")</f>
        <v>58</v>
      </c>
      <c r="E149" s="11">
        <f>IFERROR(VLOOKUP($B149, Paste!$J$3:$L$933, 2, FALSE), "")</f>
        <v>73</v>
      </c>
      <c r="F149" s="11" t="str">
        <f>VLOOKUP($B149, Paste!$A$3:$H$933, 8, FALSE)</f>
        <v>BOS</v>
      </c>
      <c r="G149" s="71">
        <f>VLOOKUP($B149, Paste!$A$3:$H$933, 2, FALSE)</f>
        <v>66.333333333333329</v>
      </c>
      <c r="H149" s="71">
        <f>VLOOKUP($B149, Paste!$A$3:$H$933, 3, FALSE)</f>
        <v>10.141687693785466</v>
      </c>
      <c r="I149" s="71">
        <f t="shared" si="2"/>
        <v>44.263292343029349</v>
      </c>
      <c r="J149" s="71">
        <f>VLOOKUP($B149, Paste!$A$3:$H$933, 4, FALSE)</f>
        <v>54.404980036814813</v>
      </c>
      <c r="K149" s="71">
        <f>VLOOKUP($B149, Paste!$A$3:$H$933, 5, FALSE)</f>
        <v>66.677029360967182</v>
      </c>
      <c r="L149" s="11" t="str">
        <f>IF(ISERROR(VLOOKUP(B149, Paste!$N$3:$N$250, 1, FALSE)), "", VLOOKUP(B149, Paste!$N$3:$O$250, 2, FALSE))</f>
        <v/>
      </c>
      <c r="M149" s="27">
        <f>VLOOKUP($B149, Paste!$W$3:$Z$10064, IF($H$4="Cap Hit",3, IF($H$4="AAV", 4, 2)), FALSE)</f>
        <v>9.5</v>
      </c>
      <c r="N149" s="11" t="str">
        <f>IF(ISERROR(VLOOKUP(B149, Paste!$Q$3:$Q$245, 1, FALSE)), "", VLOOKUP(B149, Paste!$Q$3:$R$245, 2, FALSE))</f>
        <v>Y</v>
      </c>
      <c r="O149" s="10"/>
      <c r="P149" s="7" t="str">
        <f>IF(ISERROR(VLOOKUP(B149, Paste!$T$3:$T$1545, 1, FALSE)), "", VLOOKUP(B149, Paste!$T$3:$U$1545, 2, FALSE))</f>
        <v/>
      </c>
    </row>
    <row r="150" spans="1:16">
      <c r="A150" s="65">
        <v>144</v>
      </c>
      <c r="B150" s="67" t="s">
        <v>174</v>
      </c>
      <c r="C150" s="66" t="str">
        <f>VLOOKUP($B150, Paste!$A$3:$H$933, 6, FALSE)</f>
        <v>RD</v>
      </c>
      <c r="D150" s="11">
        <f>IFERROR(VLOOKUP($B150, Paste!$J$3:$L$933, 3, FALSE), "")</f>
        <v>57</v>
      </c>
      <c r="E150" s="11">
        <f>IFERROR(VLOOKUP($B150, Paste!$J$3:$L$933, 2, FALSE), "")</f>
        <v>73</v>
      </c>
      <c r="F150" s="11" t="str">
        <f>VLOOKUP($B150, Paste!$A$3:$H$933, 8, FALSE)</f>
        <v>DET</v>
      </c>
      <c r="G150" s="71">
        <f>VLOOKUP($B150, Paste!$A$3:$H$933, 2, FALSE)</f>
        <v>84</v>
      </c>
      <c r="H150" s="71">
        <f>VLOOKUP($B150, Paste!$A$3:$H$933, 3, FALSE)</f>
        <v>9.8407380033396308</v>
      </c>
      <c r="I150" s="71">
        <f t="shared" si="2"/>
        <v>44.509800663327049</v>
      </c>
      <c r="J150" s="71">
        <f>VLOOKUP($B150, Paste!$A$3:$H$933, 4, FALSE)</f>
        <v>54.350538666666679</v>
      </c>
      <c r="K150" s="71">
        <f>VLOOKUP($B150, Paste!$A$3:$H$933, 5, FALSE)</f>
        <v>50.536585365853661</v>
      </c>
      <c r="L150" s="11" t="str">
        <f>IF(ISERROR(VLOOKUP(B150, Paste!$N$3:$N$250, 1, FALSE)), "", VLOOKUP(B150, Paste!$N$3:$O$250, 2, FALSE))</f>
        <v/>
      </c>
      <c r="M150" s="27">
        <f>VLOOKUP($B150, Paste!$W$3:$Z$10064, IF($H$4="Cap Hit",3, IF($H$4="AAV", 4, 2)), FALSE)</f>
        <v>8.5500000000000007</v>
      </c>
      <c r="N150" s="11" t="str">
        <f>IF(ISERROR(VLOOKUP(B150, Paste!$Q$3:$Q$245, 1, FALSE)), "", VLOOKUP(B150, Paste!$Q$3:$R$245, 2, FALSE))</f>
        <v/>
      </c>
      <c r="O150" s="10"/>
      <c r="P150" s="7" t="str">
        <f>IF(ISERROR(VLOOKUP(B150, Paste!$T$3:$T$1545, 1, FALSE)), "", VLOOKUP(B150, Paste!$T$3:$U$1545, 2, FALSE))</f>
        <v/>
      </c>
    </row>
    <row r="151" spans="1:16">
      <c r="A151" s="65">
        <v>145</v>
      </c>
      <c r="B151" s="67" t="s">
        <v>175</v>
      </c>
      <c r="C151" s="66" t="str">
        <f>VLOOKUP($B151, Paste!$A$3:$H$933, 6, FALSE)</f>
        <v>C</v>
      </c>
      <c r="D151" s="11">
        <f>IFERROR(VLOOKUP($B151, Paste!$J$3:$L$933, 3, FALSE), "")</f>
        <v>68</v>
      </c>
      <c r="E151" s="11">
        <f>IFERROR(VLOOKUP($B151, Paste!$J$3:$L$933, 2, FALSE), "")</f>
        <v>87</v>
      </c>
      <c r="F151" s="11" t="str">
        <f>VLOOKUP($B151, Paste!$A$3:$H$933, 8, FALSE)</f>
        <v>CAR</v>
      </c>
      <c r="G151" s="71">
        <f>VLOOKUP($B151, Paste!$A$3:$H$933, 2, FALSE)</f>
        <v>82</v>
      </c>
      <c r="H151" s="71">
        <f>VLOOKUP($B151, Paste!$A$3:$H$933, 3, FALSE)</f>
        <v>23.779999999999998</v>
      </c>
      <c r="I151" s="71">
        <f t="shared" si="2"/>
        <v>30.441475000000008</v>
      </c>
      <c r="J151" s="71">
        <f>VLOOKUP($B151, Paste!$A$3:$H$933, 4, FALSE)</f>
        <v>54.221475000000005</v>
      </c>
      <c r="K151" s="71">
        <f>VLOOKUP($B151, Paste!$A$3:$H$933, 5, FALSE)</f>
        <v>21.060109289617486</v>
      </c>
      <c r="L151" s="11">
        <f>IF(ISERROR(VLOOKUP(B151, Paste!$N$3:$N$250, 1, FALSE)), "", VLOOKUP(B151, Paste!$N$3:$O$250, 2, FALSE))</f>
        <v>68</v>
      </c>
      <c r="M151" s="27">
        <f>VLOOKUP($B151, Paste!$W$3:$Z$10064, IF($H$4="Cap Hit",3, IF($H$4="AAV", 4, 2)), FALSE)</f>
        <v>6</v>
      </c>
      <c r="N151" s="11" t="str">
        <f>IF(ISERROR(VLOOKUP(B151, Paste!$Q$3:$Q$245, 1, FALSE)), "", VLOOKUP(B151, Paste!$Q$3:$R$245, 2, FALSE))</f>
        <v/>
      </c>
      <c r="O151" s="18"/>
      <c r="P151" s="7" t="str">
        <f>IF(ISERROR(VLOOKUP(B151, Paste!$T$3:$T$1545, 1, FALSE)), "", VLOOKUP(B151, Paste!$T$3:$U$1545, 2, FALSE))</f>
        <v/>
      </c>
    </row>
    <row r="152" spans="1:16">
      <c r="A152" s="65">
        <v>146</v>
      </c>
      <c r="B152" s="67" t="s">
        <v>176</v>
      </c>
      <c r="C152" s="66" t="str">
        <f>VLOOKUP($B152, Paste!$A$3:$H$933, 6, FALSE)</f>
        <v>LW</v>
      </c>
      <c r="D152" s="11">
        <f>IFERROR(VLOOKUP($B152, Paste!$J$3:$L$933, 3, FALSE), "")</f>
        <v>60</v>
      </c>
      <c r="E152" s="11">
        <f>IFERROR(VLOOKUP($B152, Paste!$J$3:$L$933, 2, FALSE), "")</f>
        <v>82</v>
      </c>
      <c r="F152" s="11" t="str">
        <f>VLOOKUP($B152, Paste!$A$3:$H$933, 8, FALSE)</f>
        <v>BUF</v>
      </c>
      <c r="G152" s="71">
        <f>VLOOKUP($B152, Paste!$A$3:$H$933, 2, FALSE)</f>
        <v>72.333333333333329</v>
      </c>
      <c r="H152" s="71">
        <f>VLOOKUP($B152, Paste!$A$3:$H$933, 3, FALSE)</f>
        <v>17.36</v>
      </c>
      <c r="I152" s="71">
        <f t="shared" si="2"/>
        <v>36.759146990740746</v>
      </c>
      <c r="J152" s="71">
        <f>VLOOKUP($B152, Paste!$A$3:$H$933, 4, FALSE)</f>
        <v>54.119146990740745</v>
      </c>
      <c r="K152" s="71">
        <f>VLOOKUP($B152, Paste!$A$3:$H$933, 5, FALSE)</f>
        <v>47.308056872037909</v>
      </c>
      <c r="L152" s="11">
        <f>IF(ISERROR(VLOOKUP(B152, Paste!$N$3:$N$250, 1, FALSE)), "", VLOOKUP(B152, Paste!$N$3:$O$250, 2, FALSE))</f>
        <v>65</v>
      </c>
      <c r="M152" s="27">
        <f>VLOOKUP($B152, Paste!$W$3:$Z$10064, IF($H$4="Cap Hit",3, IF($H$4="AAV", 4, 2)), FALSE)</f>
        <v>7.5</v>
      </c>
      <c r="N152" s="11" t="str">
        <f>IF(ISERROR(VLOOKUP(B152, Paste!$Q$3:$Q$245, 1, FALSE)), "", VLOOKUP(B152, Paste!$Q$3:$R$245, 2, FALSE))</f>
        <v>Y</v>
      </c>
      <c r="O152" s="18"/>
      <c r="P152" s="7" t="str">
        <f>IF(ISERROR(VLOOKUP(B152, Paste!$T$3:$T$1545, 1, FALSE)), "", VLOOKUP(B152, Paste!$T$3:$U$1545, 2, FALSE))</f>
        <v/>
      </c>
    </row>
    <row r="153" spans="1:16">
      <c r="A153" s="65">
        <v>147</v>
      </c>
      <c r="B153" s="67" t="s">
        <v>177</v>
      </c>
      <c r="C153" s="66" t="str">
        <f>VLOOKUP($B153, Paste!$A$3:$H$933, 6, FALSE)</f>
        <v>LW</v>
      </c>
      <c r="D153" s="11">
        <f>IFERROR(VLOOKUP($B153, Paste!$J$3:$L$933, 3, FALSE), "")</f>
        <v>58</v>
      </c>
      <c r="E153" s="11">
        <f>IFERROR(VLOOKUP($B153, Paste!$J$3:$L$933, 2, FALSE), "")</f>
        <v>80</v>
      </c>
      <c r="F153" s="11" t="str">
        <f>VLOOKUP($B153, Paste!$A$3:$H$933, 8, FALSE)</f>
        <v>EDM</v>
      </c>
      <c r="G153" s="71">
        <f>VLOOKUP($B153, Paste!$A$3:$H$933, 2, FALSE)</f>
        <v>83</v>
      </c>
      <c r="H153" s="71">
        <f>VLOOKUP($B153, Paste!$A$3:$H$933, 3, FALSE)</f>
        <v>20.75</v>
      </c>
      <c r="I153" s="71">
        <f t="shared" si="2"/>
        <v>32.915569374999997</v>
      </c>
      <c r="J153" s="71">
        <f>VLOOKUP($B153, Paste!$A$3:$H$933, 4, FALSE)</f>
        <v>53.665569374999997</v>
      </c>
      <c r="K153" s="71">
        <f>VLOOKUP($B153, Paste!$A$3:$H$933, 5, FALSE)</f>
        <v>25.73</v>
      </c>
      <c r="L153" s="11">
        <f>IF(ISERROR(VLOOKUP(B153, Paste!$N$3:$N$250, 1, FALSE)), "", VLOOKUP(B153, Paste!$N$3:$O$250, 2, FALSE))</f>
        <v>65</v>
      </c>
      <c r="M153" s="27">
        <f>VLOOKUP($B153, Paste!$W$3:$Z$10064, IF($H$4="Cap Hit",3, IF($H$4="AAV", 4, 2)), FALSE)</f>
        <v>1.886666</v>
      </c>
      <c r="N153" s="11" t="str">
        <f>IF(ISERROR(VLOOKUP(B153, Paste!$Q$3:$Q$245, 1, FALSE)), "", VLOOKUP(B153, Paste!$Q$3:$R$245, 2, FALSE))</f>
        <v/>
      </c>
      <c r="O153" s="18"/>
      <c r="P153" s="7" t="str">
        <f>IF(ISERROR(VLOOKUP(B153, Paste!$T$3:$T$1545, 1, FALSE)), "", VLOOKUP(B153, Paste!$T$3:$U$1545, 2, FALSE))</f>
        <v/>
      </c>
    </row>
    <row r="154" spans="1:16">
      <c r="A154" s="65">
        <v>148</v>
      </c>
      <c r="B154" s="67" t="s">
        <v>178</v>
      </c>
      <c r="C154" s="66" t="str">
        <f>VLOOKUP($B154, Paste!$A$3:$H$933, 6, FALSE)</f>
        <v>RW</v>
      </c>
      <c r="D154" s="11">
        <f>IFERROR(VLOOKUP($B154, Paste!$J$3:$L$933, 3, FALSE), "")</f>
        <v>58</v>
      </c>
      <c r="E154" s="11">
        <f>IFERROR(VLOOKUP($B154, Paste!$J$3:$L$933, 2, FALSE), "")</f>
        <v>72</v>
      </c>
      <c r="F154" s="11" t="str">
        <f>VLOOKUP($B154, Paste!$A$3:$H$933, 8, FALSE)</f>
        <v>CHI</v>
      </c>
      <c r="G154" s="71">
        <f>VLOOKUP($B154, Paste!$A$3:$H$933, 2, FALSE)</f>
        <v>65</v>
      </c>
      <c r="H154" s="71">
        <f>VLOOKUP($B154, Paste!$A$3:$H$933, 3, FALSE)</f>
        <v>19.464248143452359</v>
      </c>
      <c r="I154" s="71">
        <f t="shared" si="2"/>
        <v>34.121166856547639</v>
      </c>
      <c r="J154" s="71">
        <f>VLOOKUP($B154, Paste!$A$3:$H$933, 4, FALSE)</f>
        <v>53.585414999999998</v>
      </c>
      <c r="K154" s="71">
        <f>VLOOKUP($B154, Paste!$A$3:$H$933, 5, FALSE)</f>
        <v>15.132275132275131</v>
      </c>
      <c r="L154" s="11" t="str">
        <f>IF(ISERROR(VLOOKUP(B154, Paste!$N$3:$N$250, 1, FALSE)), "", VLOOKUP(B154, Paste!$N$3:$O$250, 2, FALSE))</f>
        <v/>
      </c>
      <c r="M154" s="27" t="e">
        <f>VLOOKUP($B154, Paste!$W$3:$Z$10064, IF($H$4="Cap Hit",3, IF($H$4="AAV", 4, 2)), FALSE)</f>
        <v>#N/A</v>
      </c>
      <c r="N154" s="11" t="str">
        <f>IF(ISERROR(VLOOKUP(B154, Paste!$Q$3:$Q$245, 1, FALSE)), "", VLOOKUP(B154, Paste!$Q$3:$R$245, 2, FALSE))</f>
        <v>Y</v>
      </c>
      <c r="O154" s="10"/>
      <c r="P154" s="7" t="str">
        <f>IF(ISERROR(VLOOKUP(B154, Paste!$T$3:$T$1545, 1, FALSE)), "", VLOOKUP(B154, Paste!$T$3:$U$1545, 2, FALSE))</f>
        <v/>
      </c>
    </row>
    <row r="155" spans="1:16">
      <c r="A155" s="65">
        <v>149</v>
      </c>
      <c r="B155" s="67" t="s">
        <v>179</v>
      </c>
      <c r="C155" s="66" t="str">
        <f>VLOOKUP($B155, Paste!$A$3:$H$933, 6, FALSE)</f>
        <v>RW</v>
      </c>
      <c r="D155" s="11">
        <f>IFERROR(VLOOKUP($B155, Paste!$J$3:$L$933, 3, FALSE), "")</f>
        <v>55</v>
      </c>
      <c r="E155" s="11">
        <f>IFERROR(VLOOKUP($B155, Paste!$J$3:$L$933, 2, FALSE), "")</f>
        <v>72</v>
      </c>
      <c r="F155" s="11" t="str">
        <f>VLOOKUP($B155, Paste!$A$3:$H$933, 8, FALSE)</f>
        <v>CAR</v>
      </c>
      <c r="G155" s="71">
        <f>VLOOKUP($B155, Paste!$A$3:$H$933, 2, FALSE)</f>
        <v>82</v>
      </c>
      <c r="H155" s="71">
        <f>VLOOKUP($B155, Paste!$A$3:$H$933, 3, FALSE)</f>
        <v>24.599999999999998</v>
      </c>
      <c r="I155" s="71">
        <f t="shared" si="2"/>
        <v>28.905000000000012</v>
      </c>
      <c r="J155" s="71">
        <f>VLOOKUP($B155, Paste!$A$3:$H$933, 4, FALSE)</f>
        <v>53.50500000000001</v>
      </c>
      <c r="K155" s="71">
        <f>VLOOKUP($B155, Paste!$A$3:$H$933, 5, FALSE)</f>
        <v>35.432098765432094</v>
      </c>
      <c r="L155" s="11" t="str">
        <f>IF(ISERROR(VLOOKUP(B155, Paste!$N$3:$N$250, 1, FALSE)), "", VLOOKUP(B155, Paste!$N$3:$O$250, 2, FALSE))</f>
        <v/>
      </c>
      <c r="M155" s="27">
        <f>VLOOKUP($B155, Paste!$W$3:$Z$10064, IF($H$4="Cap Hit",3, IF($H$4="AAV", 4, 2)), FALSE)</f>
        <v>5.1170020000000003</v>
      </c>
      <c r="N155" s="11" t="str">
        <f>IF(ISERROR(VLOOKUP(B155, Paste!$Q$3:$Q$245, 1, FALSE)), "", VLOOKUP(B155, Paste!$Q$3:$R$245, 2, FALSE))</f>
        <v/>
      </c>
      <c r="O155" s="18"/>
      <c r="P155" s="7" t="str">
        <f>IF(ISERROR(VLOOKUP(B155, Paste!$T$3:$T$1545, 1, FALSE)), "", VLOOKUP(B155, Paste!$T$3:$U$1545, 2, FALSE))</f>
        <v/>
      </c>
    </row>
    <row r="156" spans="1:16">
      <c r="A156" s="65">
        <v>150</v>
      </c>
      <c r="B156" s="67" t="s">
        <v>180</v>
      </c>
      <c r="C156" s="66" t="str">
        <f>VLOOKUP($B156, Paste!$A$3:$H$933, 6, FALSE)</f>
        <v>C</v>
      </c>
      <c r="D156" s="11">
        <f>IFERROR(VLOOKUP($B156, Paste!$J$3:$L$933, 3, FALSE), "")</f>
        <v>57</v>
      </c>
      <c r="E156" s="11">
        <f>IFERROR(VLOOKUP($B156, Paste!$J$3:$L$933, 2, FALSE), "")</f>
        <v>73</v>
      </c>
      <c r="F156" s="11" t="str">
        <f>VLOOKUP($B156, Paste!$A$3:$H$933, 8, FALSE)</f>
        <v>STL</v>
      </c>
      <c r="G156" s="71">
        <f>VLOOKUP($B156, Paste!$A$3:$H$933, 2, FALSE)</f>
        <v>77</v>
      </c>
      <c r="H156" s="71">
        <f>VLOOKUP($B156, Paste!$A$3:$H$933, 3, FALSE)</f>
        <v>20.790000000000003</v>
      </c>
      <c r="I156" s="71">
        <f t="shared" si="2"/>
        <v>32.703343750000002</v>
      </c>
      <c r="J156" s="71">
        <f>VLOOKUP($B156, Paste!$A$3:$H$933, 4, FALSE)</f>
        <v>53.493343750000001</v>
      </c>
      <c r="K156" s="71">
        <f>VLOOKUP($B156, Paste!$A$3:$H$933, 5, FALSE)</f>
        <v>59.451162790697673</v>
      </c>
      <c r="L156" s="11" t="str">
        <f>IF(ISERROR(VLOOKUP(B156, Paste!$N$3:$N$250, 1, FALSE)), "", VLOOKUP(B156, Paste!$N$3:$O$250, 2, FALSE))</f>
        <v/>
      </c>
      <c r="M156" s="27">
        <f>VLOOKUP($B156, Paste!$W$3:$Z$10064, IF($H$4="Cap Hit",3, IF($H$4="AAV", 4, 2)), FALSE)</f>
        <v>7</v>
      </c>
      <c r="N156" s="11" t="str">
        <f>IF(ISERROR(VLOOKUP(B156, Paste!$Q$3:$Q$245, 1, FALSE)), "", VLOOKUP(B156, Paste!$Q$3:$R$245, 2, FALSE))</f>
        <v/>
      </c>
      <c r="O156" s="10"/>
      <c r="P156" s="7" t="str">
        <f>IF(ISERROR(VLOOKUP(B156, Paste!$T$3:$T$1545, 1, FALSE)), "", VLOOKUP(B156, Paste!$T$3:$U$1545, 2, FALSE))</f>
        <v/>
      </c>
    </row>
    <row r="157" spans="1:16">
      <c r="A157" s="65">
        <v>151</v>
      </c>
      <c r="B157" s="67" t="s">
        <v>181</v>
      </c>
      <c r="C157" s="66" t="str">
        <f>VLOOKUP($B157, Paste!$A$3:$H$933, 6, FALSE)</f>
        <v>RW</v>
      </c>
      <c r="D157" s="11">
        <f>IFERROR(VLOOKUP($B157, Paste!$J$3:$L$933, 3, FALSE), "")</f>
        <v>60</v>
      </c>
      <c r="E157" s="11">
        <f>IFERROR(VLOOKUP($B157, Paste!$J$3:$L$933, 2, FALSE), "")</f>
        <v>80</v>
      </c>
      <c r="F157" s="11" t="str">
        <f>VLOOKUP($B157, Paste!$A$3:$H$933, 8, FALSE)</f>
        <v>SEA</v>
      </c>
      <c r="G157" s="71">
        <f>VLOOKUP($B157, Paste!$A$3:$H$933, 2, FALSE)</f>
        <v>76</v>
      </c>
      <c r="H157" s="71">
        <f>VLOOKUP($B157, Paste!$A$3:$H$933, 3, FALSE)</f>
        <v>15.959999999999999</v>
      </c>
      <c r="I157" s="71">
        <f t="shared" si="2"/>
        <v>37.239999999999995</v>
      </c>
      <c r="J157" s="71">
        <f>VLOOKUP($B157, Paste!$A$3:$H$933, 4, FALSE)</f>
        <v>53.199999999999996</v>
      </c>
      <c r="K157" s="71">
        <f>VLOOKUP($B157, Paste!$A$3:$H$933, 5, FALSE)</f>
        <v>28.175609756097561</v>
      </c>
      <c r="L157" s="11">
        <f>IF(ISERROR(VLOOKUP(B157, Paste!$N$3:$N$250, 1, FALSE)), "", VLOOKUP(B157, Paste!$N$3:$O$250, 2, FALSE))</f>
        <v>63</v>
      </c>
      <c r="M157" s="27">
        <f>VLOOKUP($B157, Paste!$W$3:$Z$10064, IF($H$4="Cap Hit",3, IF($H$4="AAV", 4, 2)), FALSE)</f>
        <v>4.5250000000000004</v>
      </c>
      <c r="N157" s="11" t="str">
        <f>IF(ISERROR(VLOOKUP(B157, Paste!$Q$3:$Q$245, 1, FALSE)), "", VLOOKUP(B157, Paste!$Q$3:$R$245, 2, FALSE))</f>
        <v>Y</v>
      </c>
      <c r="O157" s="18"/>
      <c r="P157" s="7" t="str">
        <f>IF(ISERROR(VLOOKUP(B157, Paste!$T$3:$T$1545, 1, FALSE)), "", VLOOKUP(B157, Paste!$T$3:$U$1545, 2, FALSE))</f>
        <v/>
      </c>
    </row>
    <row r="158" spans="1:16">
      <c r="A158" s="65">
        <v>152</v>
      </c>
      <c r="B158" s="67" t="s">
        <v>182</v>
      </c>
      <c r="C158" s="66" t="str">
        <f>VLOOKUP($B158, Paste!$A$3:$H$933, 6, FALSE)</f>
        <v>LD</v>
      </c>
      <c r="D158" s="11">
        <f>IFERROR(VLOOKUP($B158, Paste!$J$3:$L$933, 3, FALSE), "")</f>
        <v>53</v>
      </c>
      <c r="E158" s="11">
        <f>IFERROR(VLOOKUP($B158, Paste!$J$3:$L$933, 2, FALSE), "")</f>
        <v>67</v>
      </c>
      <c r="F158" s="11" t="str">
        <f>VLOOKUP($B158, Paste!$A$3:$H$933, 8, FALSE)</f>
        <v>CAR</v>
      </c>
      <c r="G158" s="71">
        <f>VLOOKUP($B158, Paste!$A$3:$H$933, 2, FALSE)</f>
        <v>73</v>
      </c>
      <c r="H158" s="71">
        <f>VLOOKUP($B158, Paste!$A$3:$H$933, 3, FALSE)</f>
        <v>11.280661397489657</v>
      </c>
      <c r="I158" s="71">
        <f t="shared" si="2"/>
        <v>41.90244926501034</v>
      </c>
      <c r="J158" s="71">
        <f>VLOOKUP($B158, Paste!$A$3:$H$933, 4, FALSE)</f>
        <v>53.183110662499999</v>
      </c>
      <c r="K158" s="71">
        <f>VLOOKUP($B158, Paste!$A$3:$H$933, 5, FALSE)</f>
        <v>31.893203883495143</v>
      </c>
      <c r="L158" s="11" t="str">
        <f>IF(ISERROR(VLOOKUP(B158, Paste!$N$3:$N$250, 1, FALSE)), "", VLOOKUP(B158, Paste!$N$3:$O$250, 2, FALSE))</f>
        <v/>
      </c>
      <c r="M158" s="27">
        <f>VLOOKUP($B158, Paste!$W$3:$Z$10064, IF($H$4="Cap Hit",3, IF($H$4="AAV", 4, 2)), FALSE)</f>
        <v>3.2</v>
      </c>
      <c r="N158" s="11" t="str">
        <f>IF(ISERROR(VLOOKUP(B158, Paste!$Q$3:$Q$245, 1, FALSE)), "", VLOOKUP(B158, Paste!$Q$3:$R$245, 2, FALSE))</f>
        <v>Y</v>
      </c>
      <c r="O158" s="18"/>
      <c r="P158" s="7" t="str">
        <f>IF(ISERROR(VLOOKUP(B158, Paste!$T$3:$T$1545, 1, FALSE)), "", VLOOKUP(B158, Paste!$T$3:$U$1545, 2, FALSE))</f>
        <v/>
      </c>
    </row>
    <row r="159" spans="1:16">
      <c r="A159" s="65">
        <v>153</v>
      </c>
      <c r="B159" s="67" t="s">
        <v>183</v>
      </c>
      <c r="C159" s="66" t="str">
        <f>VLOOKUP($B159, Paste!$A$3:$H$933, 6, FALSE)</f>
        <v>RW</v>
      </c>
      <c r="D159" s="11">
        <f>IFERROR(VLOOKUP($B159, Paste!$J$3:$L$933, 3, FALSE), "")</f>
        <v>55</v>
      </c>
      <c r="E159" s="11">
        <f>IFERROR(VLOOKUP($B159, Paste!$J$3:$L$933, 2, FALSE), "")</f>
        <v>75</v>
      </c>
      <c r="F159" s="11" t="str">
        <f>VLOOKUP($B159, Paste!$A$3:$H$933, 8, FALSE)</f>
        <v>CBJ</v>
      </c>
      <c r="G159" s="71">
        <f>VLOOKUP($B159, Paste!$A$3:$H$933, 2, FALSE)</f>
        <v>69</v>
      </c>
      <c r="H159" s="71">
        <f>VLOOKUP($B159, Paste!$A$3:$H$933, 3, FALSE)</f>
        <v>26.675511216423871</v>
      </c>
      <c r="I159" s="71">
        <f t="shared" si="2"/>
        <v>26.451958783576131</v>
      </c>
      <c r="J159" s="71">
        <f>VLOOKUP($B159, Paste!$A$3:$H$933, 4, FALSE)</f>
        <v>53.127470000000002</v>
      </c>
      <c r="K159" s="71">
        <f>VLOOKUP($B159, Paste!$A$3:$H$933, 5, FALSE)</f>
        <v>22.863905325443788</v>
      </c>
      <c r="L159" s="11">
        <f>IF(ISERROR(VLOOKUP(B159, Paste!$N$3:$N$250, 1, FALSE)), "", VLOOKUP(B159, Paste!$N$3:$O$250, 2, FALSE))</f>
        <v>65</v>
      </c>
      <c r="M159" s="27">
        <f>VLOOKUP($B159, Paste!$W$3:$Z$10064, IF($H$4="Cap Hit",3, IF($H$4="AAV", 4, 2)), FALSE)</f>
        <v>6.125</v>
      </c>
      <c r="N159" s="11" t="str">
        <f>IF(ISERROR(VLOOKUP(B159, Paste!$Q$3:$Q$245, 1, FALSE)), "", VLOOKUP(B159, Paste!$Q$3:$R$245, 2, FALSE))</f>
        <v>Y</v>
      </c>
      <c r="O159" s="10"/>
      <c r="P159" s="7" t="str">
        <f>IF(ISERROR(VLOOKUP(B159, Paste!$T$3:$T$1545, 1, FALSE)), "", VLOOKUP(B159, Paste!$T$3:$U$1545, 2, FALSE))</f>
        <v/>
      </c>
    </row>
    <row r="160" spans="1:16">
      <c r="A160" s="65">
        <v>154</v>
      </c>
      <c r="B160" s="67" t="s">
        <v>184</v>
      </c>
      <c r="C160" s="66" t="str">
        <f>VLOOKUP($B160, Paste!$A$3:$H$933, 6, FALSE)</f>
        <v>LD</v>
      </c>
      <c r="D160" s="11">
        <f>IFERROR(VLOOKUP($B160, Paste!$J$3:$L$933, 3, FALSE), "")</f>
        <v>57</v>
      </c>
      <c r="E160" s="11">
        <f>IFERROR(VLOOKUP($B160, Paste!$J$3:$L$933, 2, FALSE), "")</f>
        <v>72</v>
      </c>
      <c r="F160" s="11" t="str">
        <f>VLOOKUP($B160, Paste!$A$3:$H$933, 8, FALSE)</f>
        <v>CHI</v>
      </c>
      <c r="G160" s="71">
        <f>VLOOKUP($B160, Paste!$A$3:$H$933, 2, FALSE)</f>
        <v>83</v>
      </c>
      <c r="H160" s="71">
        <f>VLOOKUP($B160, Paste!$A$3:$H$933, 3, FALSE)</f>
        <v>10.496963105812773</v>
      </c>
      <c r="I160" s="71">
        <f t="shared" si="2"/>
        <v>42.497672310853886</v>
      </c>
      <c r="J160" s="71">
        <f>VLOOKUP($B160, Paste!$A$3:$H$933, 4, FALSE)</f>
        <v>52.994635416666661</v>
      </c>
      <c r="K160" s="71">
        <f>VLOOKUP($B160, Paste!$A$3:$H$933, 5, FALSE)</f>
        <v>51.481012658227847</v>
      </c>
      <c r="L160" s="11">
        <f>IF(ISERROR(VLOOKUP(B160, Paste!$N$3:$N$250, 1, FALSE)), "", VLOOKUP(B160, Paste!$N$3:$O$250, 2, FALSE))</f>
        <v>60</v>
      </c>
      <c r="M160" s="27">
        <f>VLOOKUP($B160, Paste!$W$3:$Z$10064, IF($H$4="Cap Hit",3, IF($H$4="AAV", 4, 2)), FALSE)</f>
        <v>6.25</v>
      </c>
      <c r="N160" s="11" t="str">
        <f>IF(ISERROR(VLOOKUP(B160, Paste!$Q$3:$Q$245, 1, FALSE)), "", VLOOKUP(B160, Paste!$Q$3:$R$245, 2, FALSE))</f>
        <v/>
      </c>
      <c r="O160" s="18"/>
      <c r="P160" s="7" t="str">
        <f>IF(ISERROR(VLOOKUP(B160, Paste!$T$3:$T$1545, 1, FALSE)), "", VLOOKUP(B160, Paste!$T$3:$U$1545, 2, FALSE))</f>
        <v/>
      </c>
    </row>
    <row r="161" spans="1:16">
      <c r="A161" s="65">
        <v>155</v>
      </c>
      <c r="B161" s="67" t="s">
        <v>185</v>
      </c>
      <c r="C161" s="66" t="str">
        <f>VLOOKUP($B161, Paste!$A$3:$H$933, 6, FALSE)</f>
        <v>RW</v>
      </c>
      <c r="D161" s="11">
        <f>IFERROR(VLOOKUP($B161, Paste!$J$3:$L$933, 3, FALSE), "")</f>
        <v>53</v>
      </c>
      <c r="E161" s="11">
        <f>IFERROR(VLOOKUP($B161, Paste!$J$3:$L$933, 2, FALSE), "")</f>
        <v>67</v>
      </c>
      <c r="F161" s="11" t="str">
        <f>VLOOKUP($B161, Paste!$A$3:$H$933, 8, FALSE)</f>
        <v>NJD</v>
      </c>
      <c r="G161" s="71">
        <f>VLOOKUP($B161, Paste!$A$3:$H$933, 2, FALSE)</f>
        <v>74</v>
      </c>
      <c r="H161" s="71">
        <f>VLOOKUP($B161, Paste!$A$3:$H$933, 3, FALSE)</f>
        <v>26.742606246245476</v>
      </c>
      <c r="I161" s="71">
        <f t="shared" si="2"/>
        <v>25.74176219819898</v>
      </c>
      <c r="J161" s="71">
        <f>VLOOKUP($B161, Paste!$A$3:$H$933, 4, FALSE)</f>
        <v>52.484368444444456</v>
      </c>
      <c r="K161" s="71">
        <f>VLOOKUP($B161, Paste!$A$3:$H$933, 5, FALSE)</f>
        <v>34.797619047619044</v>
      </c>
      <c r="L161" s="11" t="str">
        <f>IF(ISERROR(VLOOKUP(B161, Paste!$N$3:$N$250, 1, FALSE)), "", VLOOKUP(B161, Paste!$N$3:$O$250, 2, FALSE))</f>
        <v/>
      </c>
      <c r="M161" s="27">
        <f>VLOOKUP($B161, Paste!$W$3:$Z$10064, IF($H$4="Cap Hit",3, IF($H$4="AAV", 4, 2)), FALSE)</f>
        <v>4.75</v>
      </c>
      <c r="N161" s="11" t="str">
        <f>IF(ISERROR(VLOOKUP(B161, Paste!$Q$3:$Q$245, 1, FALSE)), "", VLOOKUP(B161, Paste!$Q$3:$R$245, 2, FALSE))</f>
        <v/>
      </c>
      <c r="O161" s="10"/>
      <c r="P161" s="7" t="str">
        <f>IF(ISERROR(VLOOKUP(B161, Paste!$T$3:$T$1545, 1, FALSE)), "", VLOOKUP(B161, Paste!$T$3:$U$1545, 2, FALSE))</f>
        <v/>
      </c>
    </row>
    <row r="162" spans="1:16">
      <c r="A162" s="65">
        <v>156</v>
      </c>
      <c r="B162" s="67" t="s">
        <v>186</v>
      </c>
      <c r="C162" s="66" t="str">
        <f>VLOOKUP($B162, Paste!$A$3:$H$933, 6, FALSE)</f>
        <v>LD</v>
      </c>
      <c r="D162" s="11">
        <f>IFERROR(VLOOKUP($B162, Paste!$J$3:$L$933, 3, FALSE), "")</f>
        <v>48</v>
      </c>
      <c r="E162" s="11">
        <f>IFERROR(VLOOKUP($B162, Paste!$J$3:$L$933, 2, FALSE), "")</f>
        <v>68</v>
      </c>
      <c r="F162" s="11" t="str">
        <f>VLOOKUP($B162, Paste!$A$3:$H$933, 8, FALSE)</f>
        <v>NSH</v>
      </c>
      <c r="G162" s="71">
        <f>VLOOKUP($B162, Paste!$A$3:$H$933, 2, FALSE)</f>
        <v>69.666666666666671</v>
      </c>
      <c r="H162" s="71">
        <f>VLOOKUP($B162, Paste!$A$3:$H$933, 3, FALSE)</f>
        <v>14.247702254144533</v>
      </c>
      <c r="I162" s="71">
        <f t="shared" si="2"/>
        <v>37.997490745855458</v>
      </c>
      <c r="J162" s="71">
        <f>VLOOKUP($B162, Paste!$A$3:$H$933, 4, FALSE)</f>
        <v>52.245192999999993</v>
      </c>
      <c r="K162" s="71">
        <f>VLOOKUP($B162, Paste!$A$3:$H$933, 5, FALSE)</f>
        <v>31.91625615763547</v>
      </c>
      <c r="L162" s="11" t="str">
        <f>IF(ISERROR(VLOOKUP(B162, Paste!$N$3:$N$250, 1, FALSE)), "", VLOOKUP(B162, Paste!$N$3:$O$250, 2, FALSE))</f>
        <v/>
      </c>
      <c r="M162" s="27">
        <f>VLOOKUP($B162, Paste!$W$3:$Z$10064, IF($H$4="Cap Hit",3, IF($H$4="AAV", 4, 2)), FALSE)</f>
        <v>9.0589999999999993</v>
      </c>
      <c r="N162" s="11" t="str">
        <f>IF(ISERROR(VLOOKUP(B162, Paste!$Q$3:$Q$245, 1, FALSE)), "", VLOOKUP(B162, Paste!$Q$3:$R$245, 2, FALSE))</f>
        <v>Y</v>
      </c>
      <c r="O162" s="18"/>
      <c r="P162" s="7" t="str">
        <f>IF(ISERROR(VLOOKUP(B162, Paste!$T$3:$T$1545, 1, FALSE)), "", VLOOKUP(B162, Paste!$T$3:$U$1545, 2, FALSE))</f>
        <v/>
      </c>
    </row>
    <row r="163" spans="1:16">
      <c r="A163" s="65">
        <v>157</v>
      </c>
      <c r="B163" s="67" t="s">
        <v>187</v>
      </c>
      <c r="C163" s="66" t="str">
        <f>VLOOKUP($B163, Paste!$A$3:$H$933, 6, FALSE)</f>
        <v>C</v>
      </c>
      <c r="D163" s="11">
        <f>IFERROR(VLOOKUP($B163, Paste!$J$3:$L$933, 3, FALSE), "")</f>
        <v>62</v>
      </c>
      <c r="E163" s="11">
        <f>IFERROR(VLOOKUP($B163, Paste!$J$3:$L$933, 2, FALSE), "")</f>
        <v>82</v>
      </c>
      <c r="F163" s="11" t="str">
        <f>VLOOKUP($B163, Paste!$A$3:$H$933, 8, FALSE)</f>
        <v>FLA</v>
      </c>
      <c r="G163" s="71">
        <f>VLOOKUP($B163, Paste!$A$3:$H$933, 2, FALSE)</f>
        <v>75.666666666666671</v>
      </c>
      <c r="H163" s="71">
        <f>VLOOKUP($B163, Paste!$A$3:$H$933, 3, FALSE)</f>
        <v>18.916666666666668</v>
      </c>
      <c r="I163" s="71">
        <f t="shared" si="2"/>
        <v>33.312265763888888</v>
      </c>
      <c r="J163" s="71">
        <f>VLOOKUP($B163, Paste!$A$3:$H$933, 4, FALSE)</f>
        <v>52.228932430555552</v>
      </c>
      <c r="K163" s="71">
        <f>VLOOKUP($B163, Paste!$A$3:$H$933, 5, FALSE)</f>
        <v>39.716440422322776</v>
      </c>
      <c r="L163" s="11" t="str">
        <f>IF(ISERROR(VLOOKUP(B163, Paste!$N$3:$N$250, 1, FALSE)), "", VLOOKUP(B163, Paste!$N$3:$O$250, 2, FALSE))</f>
        <v/>
      </c>
      <c r="M163" s="27">
        <f>VLOOKUP($B163, Paste!$W$3:$Z$10064, IF($H$4="Cap Hit",3, IF($H$4="AAV", 4, 2)), FALSE)</f>
        <v>5</v>
      </c>
      <c r="N163" s="11" t="str">
        <f>IF(ISERROR(VLOOKUP(B163, Paste!$Q$3:$Q$245, 1, FALSE)), "", VLOOKUP(B163, Paste!$Q$3:$R$245, 2, FALSE))</f>
        <v/>
      </c>
      <c r="O163" s="18"/>
      <c r="P163" s="7" t="str">
        <f>IF(ISERROR(VLOOKUP(B163, Paste!$T$3:$T$1545, 1, FALSE)), "", VLOOKUP(B163, Paste!$T$3:$U$1545, 2, FALSE))</f>
        <v/>
      </c>
    </row>
    <row r="164" spans="1:16">
      <c r="A164" s="65">
        <v>158</v>
      </c>
      <c r="B164" s="67" t="s">
        <v>188</v>
      </c>
      <c r="C164" s="66" t="str">
        <f>VLOOKUP($B164, Paste!$A$3:$H$933, 6, FALSE)</f>
        <v>C</v>
      </c>
      <c r="D164" s="11">
        <f>IFERROR(VLOOKUP($B164, Paste!$J$3:$L$933, 3, FALSE), "")</f>
        <v>52</v>
      </c>
      <c r="E164" s="11">
        <f>IFERROR(VLOOKUP($B164, Paste!$J$3:$L$933, 2, FALSE), "")</f>
        <v>65</v>
      </c>
      <c r="F164" s="11" t="str">
        <f>VLOOKUP($B164, Paste!$A$3:$H$933, 8, FALSE)</f>
        <v>ANA</v>
      </c>
      <c r="G164" s="71">
        <f>VLOOKUP($B164, Paste!$A$3:$H$933, 2, FALSE)</f>
        <v>72</v>
      </c>
      <c r="H164" s="71">
        <f>VLOOKUP($B164, Paste!$A$3:$H$933, 3, FALSE)</f>
        <v>18.443337503204937</v>
      </c>
      <c r="I164" s="71">
        <f t="shared" si="2"/>
        <v>33.525913746795055</v>
      </c>
      <c r="J164" s="71">
        <f>VLOOKUP($B164, Paste!$A$3:$H$933, 4, FALSE)</f>
        <v>51.969251249999992</v>
      </c>
      <c r="K164" s="71">
        <f>VLOOKUP($B164, Paste!$A$3:$H$933, 5, FALSE)</f>
        <v>26.742857142857144</v>
      </c>
      <c r="L164" s="11" t="str">
        <f>IF(ISERROR(VLOOKUP(B164, Paste!$N$3:$N$250, 1, FALSE)), "", VLOOKUP(B164, Paste!$N$3:$O$250, 2, FALSE))</f>
        <v/>
      </c>
      <c r="M164" s="27">
        <f>VLOOKUP($B164, Paste!$W$3:$Z$10064, IF($H$4="Cap Hit",3, IF($H$4="AAV", 4, 2)), FALSE)</f>
        <v>7</v>
      </c>
      <c r="N164" s="11" t="str">
        <f>IF(ISERROR(VLOOKUP(B164, Paste!$Q$3:$Q$245, 1, FALSE)), "", VLOOKUP(B164, Paste!$Q$3:$R$245, 2, FALSE))</f>
        <v>Y</v>
      </c>
      <c r="O164" s="10"/>
      <c r="P164" s="7" t="str">
        <f>IF(ISERROR(VLOOKUP(B164, Paste!$T$3:$T$1545, 1, FALSE)), "", VLOOKUP(B164, Paste!$T$3:$U$1545, 2, FALSE))</f>
        <v/>
      </c>
    </row>
    <row r="165" spans="1:16">
      <c r="A165" s="65">
        <v>159</v>
      </c>
      <c r="B165" s="10" t="s">
        <v>189</v>
      </c>
      <c r="C165" s="66" t="str">
        <f>VLOOKUP($B165, Paste!$A$3:$H$933, 6, FALSE)</f>
        <v>LW</v>
      </c>
      <c r="D165" s="11">
        <f>IFERROR(VLOOKUP($B165, Paste!$J$3:$L$933, 3, FALSE), "")</f>
        <v>60</v>
      </c>
      <c r="E165" s="11">
        <f>IFERROR(VLOOKUP($B165, Paste!$J$3:$L$933, 2, FALSE), "")</f>
        <v>82</v>
      </c>
      <c r="F165" s="11" t="str">
        <f>VLOOKUP($B165, Paste!$A$3:$H$933, 8, FALSE)</f>
        <v>NYR</v>
      </c>
      <c r="G165" s="71">
        <f>VLOOKUP($B165, Paste!$A$3:$H$933, 2, FALSE)</f>
        <v>79</v>
      </c>
      <c r="H165" s="71">
        <f>VLOOKUP($B165, Paste!$A$3:$H$933, 3, FALSE)</f>
        <v>19.75</v>
      </c>
      <c r="I165" s="71">
        <f t="shared" si="2"/>
        <v>31.866789583333336</v>
      </c>
      <c r="J165" s="71">
        <f>VLOOKUP($B165, Paste!$A$3:$H$933, 4, FALSE)</f>
        <v>51.616789583333336</v>
      </c>
      <c r="K165" s="71">
        <f>VLOOKUP($B165, Paste!$A$3:$H$933, 5, FALSE)</f>
        <v>23.7</v>
      </c>
      <c r="L165" s="11">
        <f>IF(ISERROR(VLOOKUP(B165, Paste!$N$3:$N$250, 1, FALSE)), "", VLOOKUP(B165, Paste!$N$3:$O$250, 2, FALSE))</f>
        <v>65</v>
      </c>
      <c r="M165" s="27">
        <f>VLOOKUP($B165, Paste!$W$3:$Z$10064, IF($H$4="Cap Hit",3, IF($H$4="AAV", 4, 2)), FALSE)</f>
        <v>1.233333</v>
      </c>
      <c r="N165" s="11" t="str">
        <f>IF(ISERROR(VLOOKUP(B165, Paste!$Q$3:$Q$245, 1, FALSE)), "", VLOOKUP(B165, Paste!$Q$3:$R$245, 2, FALSE))</f>
        <v/>
      </c>
      <c r="O165" s="18"/>
      <c r="P165" s="7" t="str">
        <f>IF(ISERROR(VLOOKUP(B165, Paste!$T$3:$T$1545, 1, FALSE)), "", VLOOKUP(B165, Paste!$T$3:$U$1545, 2, FALSE))</f>
        <v/>
      </c>
    </row>
    <row r="166" spans="1:16">
      <c r="A166" s="65">
        <v>160</v>
      </c>
      <c r="B166" s="67" t="s">
        <v>190</v>
      </c>
      <c r="C166" s="66" t="str">
        <f>VLOOKUP($B166, Paste!$A$3:$H$933, 6, FALSE)</f>
        <v>LW</v>
      </c>
      <c r="D166" s="11">
        <f>IFERROR(VLOOKUP($B166, Paste!$J$3:$L$933, 3, FALSE), "")</f>
        <v>47</v>
      </c>
      <c r="E166" s="11">
        <f>IFERROR(VLOOKUP($B166, Paste!$J$3:$L$933, 2, FALSE), "")</f>
        <v>58</v>
      </c>
      <c r="F166" s="11" t="str">
        <f>VLOOKUP($B166, Paste!$A$3:$H$933, 8, FALSE)</f>
        <v>VGK</v>
      </c>
      <c r="G166" s="71">
        <f>VLOOKUP($B166, Paste!$A$3:$H$933, 2, FALSE)</f>
        <v>75</v>
      </c>
      <c r="H166" s="71">
        <f>VLOOKUP($B166, Paste!$A$3:$H$933, 3, FALSE)</f>
        <v>22.5</v>
      </c>
      <c r="I166" s="71">
        <f t="shared" si="2"/>
        <v>28.948556249999989</v>
      </c>
      <c r="J166" s="71">
        <f>VLOOKUP($B166, Paste!$A$3:$H$933, 4, FALSE)</f>
        <v>51.448556249999989</v>
      </c>
      <c r="K166" s="71">
        <f>VLOOKUP($B166, Paste!$A$3:$H$933, 5, FALSE)</f>
        <v>45</v>
      </c>
      <c r="L166" s="11">
        <f>IF(ISERROR(VLOOKUP(B166, Paste!$N$3:$N$250, 1, FALSE)), "", VLOOKUP(B166, Paste!$N$3:$O$250, 2, FALSE))</f>
        <v>60</v>
      </c>
      <c r="M166" s="27">
        <f>VLOOKUP($B166, Paste!$W$3:$Z$10064, IF($H$4="Cap Hit",3, IF($H$4="AAV", 4, 2)), FALSE)</f>
        <v>2.5</v>
      </c>
      <c r="N166" s="11" t="str">
        <f>IF(ISERROR(VLOOKUP(B166, Paste!$Q$3:$Q$245, 1, FALSE)), "", VLOOKUP(B166, Paste!$Q$3:$R$245, 2, FALSE))</f>
        <v>Y</v>
      </c>
      <c r="O166" s="18"/>
      <c r="P166" s="7" t="str">
        <f>IF(ISERROR(VLOOKUP(B166, Paste!$T$3:$T$1545, 1, FALSE)), "", VLOOKUP(B166, Paste!$T$3:$U$1545, 2, FALSE))</f>
        <v/>
      </c>
    </row>
    <row r="167" spans="1:16">
      <c r="A167" s="65">
        <v>161</v>
      </c>
      <c r="B167" s="67" t="s">
        <v>191</v>
      </c>
      <c r="C167" s="66" t="str">
        <f>VLOOKUP($B167, Paste!$A$3:$H$933, 6, FALSE)</f>
        <v>C</v>
      </c>
      <c r="D167" s="11">
        <f>IFERROR(VLOOKUP($B167, Paste!$J$3:$L$933, 3, FALSE), "")</f>
        <v>52</v>
      </c>
      <c r="E167" s="11">
        <f>IFERROR(VLOOKUP($B167, Paste!$J$3:$L$933, 2, FALSE), "")</f>
        <v>65</v>
      </c>
      <c r="F167" s="11" t="str">
        <f>VLOOKUP($B167, Paste!$A$3:$H$933, 8, FALSE)</f>
        <v>SEA</v>
      </c>
      <c r="G167" s="71">
        <f>VLOOKUP($B167, Paste!$A$3:$H$933, 2, FALSE)</f>
        <v>79.666666666666671</v>
      </c>
      <c r="H167" s="71">
        <f>VLOOKUP($B167, Paste!$A$3:$H$933, 3, FALSE)</f>
        <v>15.933333333333335</v>
      </c>
      <c r="I167" s="71">
        <f t="shared" si="2"/>
        <v>34.947028124999989</v>
      </c>
      <c r="J167" s="71">
        <f>VLOOKUP($B167, Paste!$A$3:$H$933, 4, FALSE)</f>
        <v>50.880361458333326</v>
      </c>
      <c r="K167" s="71">
        <f>VLOOKUP($B167, Paste!$A$3:$H$933, 5, FALSE)</f>
        <v>21.540772532188843</v>
      </c>
      <c r="L167" s="11" t="str">
        <f>IF(ISERROR(VLOOKUP(B167, Paste!$N$3:$N$250, 1, FALSE)), "", VLOOKUP(B167, Paste!$N$3:$O$250, 2, FALSE))</f>
        <v/>
      </c>
      <c r="M167" s="27">
        <f>VLOOKUP($B167, Paste!$W$3:$Z$10064, IF($H$4="Cap Hit",3, IF($H$4="AAV", 4, 2)), FALSE)</f>
        <v>6.25</v>
      </c>
      <c r="N167" s="11" t="str">
        <f>IF(ISERROR(VLOOKUP(B167, Paste!$Q$3:$Q$245, 1, FALSE)), "", VLOOKUP(B167, Paste!$Q$3:$R$245, 2, FALSE))</f>
        <v/>
      </c>
      <c r="O167" s="10"/>
      <c r="P167" s="7" t="str">
        <f>IF(ISERROR(VLOOKUP(B167, Paste!$T$3:$T$1545, 1, FALSE)), "", VLOOKUP(B167, Paste!$T$3:$U$1545, 2, FALSE))</f>
        <v/>
      </c>
    </row>
    <row r="168" spans="1:16">
      <c r="A168" s="65">
        <v>162</v>
      </c>
      <c r="B168" s="67" t="s">
        <v>192</v>
      </c>
      <c r="C168" s="66" t="str">
        <f>VLOOKUP($B168, Paste!$A$3:$H$933, 6, FALSE)</f>
        <v>LW</v>
      </c>
      <c r="D168" s="11" t="str">
        <f>IFERROR(VLOOKUP($B168, Paste!$J$3:$L$933, 3, FALSE), "")</f>
        <v/>
      </c>
      <c r="E168" s="11" t="str">
        <f>IFERROR(VLOOKUP($B168, Paste!$J$3:$L$933, 2, FALSE), "")</f>
        <v/>
      </c>
      <c r="F168" s="11" t="str">
        <f>VLOOKUP($B168, Paste!$A$3:$H$933, 8, FALSE)</f>
        <v>PIT</v>
      </c>
      <c r="G168" s="71">
        <f>VLOOKUP($B168, Paste!$A$3:$H$933, 2, FALSE)</f>
        <v>71</v>
      </c>
      <c r="H168" s="71">
        <f>VLOOKUP($B168, Paste!$A$3:$H$933, 3, FALSE)</f>
        <v>21.3</v>
      </c>
      <c r="I168" s="71">
        <f t="shared" si="2"/>
        <v>29.338087500000004</v>
      </c>
      <c r="J168" s="71">
        <f>VLOOKUP($B168, Paste!$A$3:$H$933, 4, FALSE)</f>
        <v>50.638087500000005</v>
      </c>
      <c r="K168" s="71">
        <f>VLOOKUP($B168, Paste!$A$3:$H$933, 5, FALSE)</f>
        <v>9.1612903225806441</v>
      </c>
      <c r="L168" s="11" t="str">
        <f>IF(ISERROR(VLOOKUP(B168, Paste!$N$3:$N$250, 1, FALSE)), "", VLOOKUP(B168, Paste!$N$3:$O$250, 2, FALSE))</f>
        <v/>
      </c>
      <c r="M168" s="27">
        <f>VLOOKUP($B168, Paste!$W$3:$Z$10064, IF($H$4="Cap Hit",3, IF($H$4="AAV", 4, 2)), FALSE)</f>
        <v>6.25</v>
      </c>
      <c r="N168" s="11" t="str">
        <f>IF(ISERROR(VLOOKUP(B168, Paste!$Q$3:$Q$245, 1, FALSE)), "", VLOOKUP(B168, Paste!$Q$3:$R$245, 2, FALSE))</f>
        <v>Y</v>
      </c>
      <c r="O168" s="18"/>
      <c r="P168" s="7" t="str">
        <f>IF(ISERROR(VLOOKUP(B168, Paste!$T$3:$T$1545, 1, FALSE)), "", VLOOKUP(B168, Paste!$T$3:$U$1545, 2, FALSE))</f>
        <v/>
      </c>
    </row>
    <row r="169" spans="1:16">
      <c r="A169" s="65">
        <v>163</v>
      </c>
      <c r="B169" s="67" t="s">
        <v>193</v>
      </c>
      <c r="C169" s="66" t="str">
        <f>VLOOKUP($B169, Paste!$A$3:$H$933, 6, FALSE)</f>
        <v>C</v>
      </c>
      <c r="D169" s="11" t="str">
        <f>IFERROR(VLOOKUP($B169, Paste!$J$3:$L$933, 3, FALSE), "")</f>
        <v/>
      </c>
      <c r="E169" s="11" t="str">
        <f>IFERROR(VLOOKUP($B169, Paste!$J$3:$L$933, 2, FALSE), "")</f>
        <v/>
      </c>
      <c r="F169" s="11" t="str">
        <f>VLOOKUP($B169, Paste!$A$3:$H$933, 8, FALSE)</f>
        <v>PHI</v>
      </c>
      <c r="G169" s="71">
        <f>VLOOKUP($B169, Paste!$A$3:$H$933, 2, FALSE)</f>
        <v>79</v>
      </c>
      <c r="H169" s="71">
        <f>VLOOKUP($B169, Paste!$A$3:$H$933, 3, FALSE)</f>
        <v>17.38</v>
      </c>
      <c r="I169" s="71">
        <f t="shared" si="2"/>
        <v>32.993323000000004</v>
      </c>
      <c r="J169" s="71">
        <f>VLOOKUP($B169, Paste!$A$3:$H$933, 4, FALSE)</f>
        <v>50.373323000000006</v>
      </c>
      <c r="K169" s="71">
        <f>VLOOKUP($B169, Paste!$A$3:$H$933, 5, FALSE)</f>
        <v>22.12</v>
      </c>
      <c r="L169" s="11" t="str">
        <f>IF(ISERROR(VLOOKUP(B169, Paste!$N$3:$N$250, 1, FALSE)), "", VLOOKUP(B169, Paste!$N$3:$O$250, 2, FALSE))</f>
        <v/>
      </c>
      <c r="M169" s="27">
        <f>VLOOKUP($B169, Paste!$W$3:$Z$10064, IF($H$4="Cap Hit",3, IF($H$4="AAV", 4, 2)), FALSE)</f>
        <v>5.15</v>
      </c>
      <c r="N169" s="11" t="str">
        <f>IF(ISERROR(VLOOKUP(B169, Paste!$Q$3:$Q$245, 1, FALSE)), "", VLOOKUP(B169, Paste!$Q$3:$R$245, 2, FALSE))</f>
        <v/>
      </c>
      <c r="O169" s="18"/>
      <c r="P169" s="7" t="str">
        <f>IF(ISERROR(VLOOKUP(B169, Paste!$T$3:$T$1545, 1, FALSE)), "", VLOOKUP(B169, Paste!$T$3:$U$1545, 2, FALSE))</f>
        <v/>
      </c>
    </row>
    <row r="170" spans="1:16">
      <c r="A170" s="65">
        <v>164</v>
      </c>
      <c r="B170" s="67" t="s">
        <v>194</v>
      </c>
      <c r="C170" s="66" t="str">
        <f>VLOOKUP($B170, Paste!$A$3:$H$933, 6, FALSE)</f>
        <v>C</v>
      </c>
      <c r="D170" s="11">
        <f>IFERROR(VLOOKUP($B170, Paste!$J$3:$L$933, 3, FALSE), "")</f>
        <v>55</v>
      </c>
      <c r="E170" s="11">
        <f>IFERROR(VLOOKUP($B170, Paste!$J$3:$L$933, 2, FALSE), "")</f>
        <v>70</v>
      </c>
      <c r="F170" s="11" t="str">
        <f>VLOOKUP($B170, Paste!$A$3:$H$933, 8, FALSE)</f>
        <v>TBL</v>
      </c>
      <c r="G170" s="71">
        <f>VLOOKUP($B170, Paste!$A$3:$H$933, 2, FALSE)</f>
        <v>78.666666666666671</v>
      </c>
      <c r="H170" s="71">
        <f>VLOOKUP($B170, Paste!$A$3:$H$933, 3, FALSE)</f>
        <v>24.221956039233326</v>
      </c>
      <c r="I170" s="71">
        <f t="shared" si="2"/>
        <v>26.036534990859273</v>
      </c>
      <c r="J170" s="71">
        <f>VLOOKUP($B170, Paste!$A$3:$H$933, 4, FALSE)</f>
        <v>50.2584910300926</v>
      </c>
      <c r="K170" s="71">
        <f>VLOOKUP($B170, Paste!$A$3:$H$933, 5, FALSE)</f>
        <v>38.991304347826095</v>
      </c>
      <c r="L170" s="11" t="str">
        <f>IF(ISERROR(VLOOKUP(B170, Paste!$N$3:$N$250, 1, FALSE)), "", VLOOKUP(B170, Paste!$N$3:$O$250, 2, FALSE))</f>
        <v/>
      </c>
      <c r="M170" s="27">
        <f>VLOOKUP($B170, Paste!$W$3:$Z$10064, IF($H$4="Cap Hit",3, IF($H$4="AAV", 4, 2)), FALSE)</f>
        <v>6.25</v>
      </c>
      <c r="N170" s="11" t="str">
        <f>IF(ISERROR(VLOOKUP(B170, Paste!$Q$3:$Q$245, 1, FALSE)), "", VLOOKUP(B170, Paste!$Q$3:$R$245, 2, FALSE))</f>
        <v/>
      </c>
      <c r="O170" s="18"/>
      <c r="P170" s="7" t="str">
        <f>IF(ISERROR(VLOOKUP(B170, Paste!$T$3:$T$1545, 1, FALSE)), "", VLOOKUP(B170, Paste!$T$3:$U$1545, 2, FALSE))</f>
        <v/>
      </c>
    </row>
    <row r="171" spans="1:16">
      <c r="A171" s="65">
        <v>165</v>
      </c>
      <c r="B171" s="67" t="s">
        <v>195</v>
      </c>
      <c r="C171" s="66" t="str">
        <f>VLOOKUP($B171, Paste!$A$3:$H$933, 6, FALSE)</f>
        <v>LW</v>
      </c>
      <c r="D171" s="11">
        <f>IFERROR(VLOOKUP($B171, Paste!$J$3:$L$933, 3, FALSE), "")</f>
        <v>50</v>
      </c>
      <c r="E171" s="11">
        <f>IFERROR(VLOOKUP($B171, Paste!$J$3:$L$933, 2, FALSE), "")</f>
        <v>67</v>
      </c>
      <c r="F171" s="11" t="str">
        <f>VLOOKUP($B171, Paste!$A$3:$H$933, 8, FALSE)</f>
        <v>CGY</v>
      </c>
      <c r="G171" s="71">
        <f>VLOOKUP($B171, Paste!$A$3:$H$933, 2, FALSE)</f>
        <v>78</v>
      </c>
      <c r="H171" s="71">
        <f>VLOOKUP($B171, Paste!$A$3:$H$933, 3, FALSE)</f>
        <v>17.66587056543921</v>
      </c>
      <c r="I171" s="71">
        <f t="shared" si="2"/>
        <v>32.512058372060793</v>
      </c>
      <c r="J171" s="71">
        <f>VLOOKUP($B171, Paste!$A$3:$H$933, 4, FALSE)</f>
        <v>50.177928937499999</v>
      </c>
      <c r="K171" s="71">
        <f>VLOOKUP($B171, Paste!$A$3:$H$933, 5, FALSE)</f>
        <v>45.622641509433961</v>
      </c>
      <c r="L171" s="11" t="str">
        <f>IF(ISERROR(VLOOKUP(B171, Paste!$N$3:$N$250, 1, FALSE)), "", VLOOKUP(B171, Paste!$N$3:$O$250, 2, FALSE))</f>
        <v/>
      </c>
      <c r="M171" s="27">
        <f>VLOOKUP($B171, Paste!$W$3:$Z$10064, IF($H$4="Cap Hit",3, IF($H$4="AAV", 4, 2)), FALSE)</f>
        <v>10.5</v>
      </c>
      <c r="N171" s="11" t="str">
        <f>IF(ISERROR(VLOOKUP(B171, Paste!$Q$3:$Q$245, 1, FALSE)), "", VLOOKUP(B171, Paste!$Q$3:$R$245, 2, FALSE))</f>
        <v/>
      </c>
      <c r="O171" s="10"/>
      <c r="P171" s="7" t="str">
        <f>IF(ISERROR(VLOOKUP(B171, Paste!$T$3:$T$1545, 1, FALSE)), "", VLOOKUP(B171, Paste!$T$3:$U$1545, 2, FALSE))</f>
        <v/>
      </c>
    </row>
    <row r="172" spans="1:16">
      <c r="A172" s="65">
        <v>166</v>
      </c>
      <c r="B172" s="67" t="s">
        <v>196</v>
      </c>
      <c r="C172" s="66" t="str">
        <f>VLOOKUP($B172, Paste!$A$3:$H$933, 6, FALSE)</f>
        <v>RW</v>
      </c>
      <c r="D172" s="11">
        <f>IFERROR(VLOOKUP($B172, Paste!$J$3:$L$933, 3, FALSE), "")</f>
        <v>58</v>
      </c>
      <c r="E172" s="11">
        <f>IFERROR(VLOOKUP($B172, Paste!$J$3:$L$933, 2, FALSE), "")</f>
        <v>73</v>
      </c>
      <c r="F172" s="11" t="str">
        <f>VLOOKUP($B172, Paste!$A$3:$H$933, 8, FALSE)</f>
        <v>PHI</v>
      </c>
      <c r="G172" s="71">
        <f>VLOOKUP($B172, Paste!$A$3:$H$933, 2, FALSE)</f>
        <v>80.666666666666671</v>
      </c>
      <c r="H172" s="71">
        <f>VLOOKUP($B172, Paste!$A$3:$H$933, 3, FALSE)</f>
        <v>26.620000000000005</v>
      </c>
      <c r="I172" s="71">
        <f t="shared" si="2"/>
        <v>23.471035079861096</v>
      </c>
      <c r="J172" s="71">
        <f>VLOOKUP($B172, Paste!$A$3:$H$933, 4, FALSE)</f>
        <v>50.091035079861101</v>
      </c>
      <c r="K172" s="71">
        <f>VLOOKUP($B172, Paste!$A$3:$H$933, 5, FALSE)</f>
        <v>20.508474576271187</v>
      </c>
      <c r="L172" s="11" t="str">
        <f>IF(ISERROR(VLOOKUP(B172, Paste!$N$3:$N$250, 1, FALSE)), "", VLOOKUP(B172, Paste!$N$3:$O$250, 2, FALSE))</f>
        <v/>
      </c>
      <c r="M172" s="27">
        <f>VLOOKUP($B172, Paste!$W$3:$Z$10064, IF($H$4="Cap Hit",3, IF($H$4="AAV", 4, 2)), FALSE)</f>
        <v>6.2</v>
      </c>
      <c r="N172" s="11" t="str">
        <f>IF(ISERROR(VLOOKUP(B172, Paste!$Q$3:$Q$245, 1, FALSE)), "", VLOOKUP(B172, Paste!$Q$3:$R$245, 2, FALSE))</f>
        <v/>
      </c>
      <c r="O172" s="18"/>
      <c r="P172" s="7" t="str">
        <f>IF(ISERROR(VLOOKUP(B172, Paste!$T$3:$T$1545, 1, FALSE)), "", VLOOKUP(B172, Paste!$T$3:$U$1545, 2, FALSE))</f>
        <v/>
      </c>
    </row>
    <row r="173" spans="1:16">
      <c r="A173" s="65">
        <v>167</v>
      </c>
      <c r="B173" s="10" t="s">
        <v>197</v>
      </c>
      <c r="C173" s="66" t="str">
        <f>VLOOKUP($B173, Paste!$A$3:$H$933, 6, FALSE)</f>
        <v>LD</v>
      </c>
      <c r="D173" s="11">
        <f>IFERROR(VLOOKUP($B173, Paste!$J$3:$L$933, 3, FALSE), "")</f>
        <v>58</v>
      </c>
      <c r="E173" s="11">
        <f>IFERROR(VLOOKUP($B173, Paste!$J$3:$L$933, 2, FALSE), "")</f>
        <v>75</v>
      </c>
      <c r="F173" s="11" t="str">
        <f>VLOOKUP($B173, Paste!$A$3:$H$933, 8, FALSE)</f>
        <v>WAS</v>
      </c>
      <c r="G173" s="71">
        <f>VLOOKUP($B173, Paste!$A$3:$H$933, 2, FALSE)</f>
        <v>80</v>
      </c>
      <c r="H173" s="71">
        <f>VLOOKUP($B173, Paste!$A$3:$H$933, 3, FALSE)</f>
        <v>14.155036075036074</v>
      </c>
      <c r="I173" s="71">
        <f t="shared" si="2"/>
        <v>35.929088924963928</v>
      </c>
      <c r="J173" s="71">
        <f>VLOOKUP($B173, Paste!$A$3:$H$933, 4, FALSE)</f>
        <v>50.084125</v>
      </c>
      <c r="K173" s="71">
        <f>VLOOKUP($B173, Paste!$A$3:$H$933, 5, FALSE)</f>
        <v>48</v>
      </c>
      <c r="L173" s="11">
        <f>IF(ISERROR(VLOOKUP(B173, Paste!$N$3:$N$250, 1, FALSE)), "", VLOOKUP(B173, Paste!$N$3:$O$250, 2, FALSE))</f>
        <v>55</v>
      </c>
      <c r="M173" s="27">
        <f>VLOOKUP($B173, Paste!$W$3:$Z$10064, IF($H$4="Cap Hit",3, IF($H$4="AAV", 4, 2)), FALSE)</f>
        <v>2.2291669999999999</v>
      </c>
      <c r="N173" s="11" t="str">
        <f>IF(ISERROR(VLOOKUP(B173, Paste!$Q$3:$Q$245, 1, FALSE)), "", VLOOKUP(B173, Paste!$Q$3:$R$245, 2, FALSE))</f>
        <v/>
      </c>
      <c r="O173" s="18"/>
      <c r="P173" s="7" t="str">
        <f>IF(ISERROR(VLOOKUP(B173, Paste!$T$3:$T$1545, 1, FALSE)), "", VLOOKUP(B173, Paste!$T$3:$U$1545, 2, FALSE))</f>
        <v>Y</v>
      </c>
    </row>
    <row r="174" spans="1:16">
      <c r="A174" s="65">
        <v>168</v>
      </c>
      <c r="B174" s="10" t="s">
        <v>198</v>
      </c>
      <c r="C174" s="66" t="str">
        <f>VLOOKUP($B174, Paste!$A$3:$H$933, 6, FALSE)</f>
        <v>LW</v>
      </c>
      <c r="D174" s="11">
        <f>IFERROR(VLOOKUP($B174, Paste!$J$3:$L$933, 3, FALSE), "")</f>
        <v>53</v>
      </c>
      <c r="E174" s="11">
        <f>IFERROR(VLOOKUP($B174, Paste!$J$3:$L$933, 2, FALSE), "")</f>
        <v>70</v>
      </c>
      <c r="F174" s="11" t="str">
        <f>VLOOKUP($B174, Paste!$A$3:$H$933, 8, FALSE)</f>
        <v>STL</v>
      </c>
      <c r="G174" s="71">
        <f>VLOOKUP($B174, Paste!$A$3:$H$933, 2, FALSE)</f>
        <v>81</v>
      </c>
      <c r="H174" s="71">
        <f>VLOOKUP($B174, Paste!$A$3:$H$933, 3, FALSE)</f>
        <v>21.475988629573283</v>
      </c>
      <c r="I174" s="71">
        <f t="shared" si="2"/>
        <v>28.602109495426721</v>
      </c>
      <c r="J174" s="71">
        <f>VLOOKUP($B174, Paste!$A$3:$H$933, 4, FALSE)</f>
        <v>50.078098125000004</v>
      </c>
      <c r="K174" s="71">
        <f>VLOOKUP($B174, Paste!$A$3:$H$933, 5, FALSE)</f>
        <v>33.151898734177216</v>
      </c>
      <c r="L174" s="11" t="str">
        <f>IF(ISERROR(VLOOKUP(B174, Paste!$N$3:$N$250, 1, FALSE)), "", VLOOKUP(B174, Paste!$N$3:$O$250, 2, FALSE))</f>
        <v/>
      </c>
      <c r="M174" s="27">
        <f>VLOOKUP($B174, Paste!$W$3:$Z$10064, IF($H$4="Cap Hit",3, IF($H$4="AAV", 4, 2)), FALSE)</f>
        <v>8</v>
      </c>
      <c r="N174" s="11" t="str">
        <f>IF(ISERROR(VLOOKUP(B174, Paste!$Q$3:$Q$245, 1, FALSE)), "", VLOOKUP(B174, Paste!$Q$3:$R$245, 2, FALSE))</f>
        <v/>
      </c>
      <c r="O174" s="18"/>
      <c r="P174" s="7" t="str">
        <f>IF(ISERROR(VLOOKUP(B174, Paste!$T$3:$T$1545, 1, FALSE)), "", VLOOKUP(B174, Paste!$T$3:$U$1545, 2, FALSE))</f>
        <v/>
      </c>
    </row>
    <row r="175" spans="1:16">
      <c r="A175" s="65">
        <v>169</v>
      </c>
      <c r="B175" s="67" t="s">
        <v>199</v>
      </c>
      <c r="C175" s="66" t="str">
        <f>VLOOKUP($B175, Paste!$A$3:$H$933, 6, FALSE)</f>
        <v>RW</v>
      </c>
      <c r="D175" s="11">
        <f>IFERROR(VLOOKUP($B175, Paste!$J$3:$L$933, 3, FALSE), "")</f>
        <v>45</v>
      </c>
      <c r="E175" s="11">
        <f>IFERROR(VLOOKUP($B175, Paste!$J$3:$L$933, 2, FALSE), "")</f>
        <v>65</v>
      </c>
      <c r="F175" s="11" t="str">
        <f>VLOOKUP($B175, Paste!$A$3:$H$933, 8, FALSE)</f>
        <v>SEA</v>
      </c>
      <c r="G175" s="71">
        <f>VLOOKUP($B175, Paste!$A$3:$H$933, 2, FALSE)</f>
        <v>79</v>
      </c>
      <c r="H175" s="71">
        <f>VLOOKUP($B175, Paste!$A$3:$H$933, 3, FALSE)</f>
        <v>19.967567980960837</v>
      </c>
      <c r="I175" s="71">
        <f t="shared" si="2"/>
        <v>30.101242112789159</v>
      </c>
      <c r="J175" s="71">
        <f>VLOOKUP($B175, Paste!$A$3:$H$933, 4, FALSE)</f>
        <v>50.068810093749995</v>
      </c>
      <c r="K175" s="71">
        <f>VLOOKUP($B175, Paste!$A$3:$H$933, 5, FALSE)</f>
        <v>23.305</v>
      </c>
      <c r="L175" s="11" t="str">
        <f>IF(ISERROR(VLOOKUP(B175, Paste!$N$3:$N$250, 1, FALSE)), "", VLOOKUP(B175, Paste!$N$3:$O$250, 2, FALSE))</f>
        <v/>
      </c>
      <c r="M175" s="27">
        <f>VLOOKUP($B175, Paste!$W$3:$Z$10064, IF($H$4="Cap Hit",3, IF($H$4="AAV", 4, 2)), FALSE)</f>
        <v>5.5</v>
      </c>
      <c r="N175" s="11" t="str">
        <f>IF(ISERROR(VLOOKUP(B175, Paste!$Q$3:$Q$245, 1, FALSE)), "", VLOOKUP(B175, Paste!$Q$3:$R$245, 2, FALSE))</f>
        <v/>
      </c>
      <c r="O175" s="18"/>
      <c r="P175" s="7" t="str">
        <f>IF(ISERROR(VLOOKUP(B175, Paste!$T$3:$T$1545, 1, FALSE)), "", VLOOKUP(B175, Paste!$T$3:$U$1545, 2, FALSE))</f>
        <v/>
      </c>
    </row>
    <row r="176" spans="1:16">
      <c r="A176" s="65">
        <v>170</v>
      </c>
      <c r="B176" s="67" t="s">
        <v>200</v>
      </c>
      <c r="C176" s="66" t="str">
        <f>VLOOKUP($B176, Paste!$A$3:$H$933, 6, FALSE)</f>
        <v>LW</v>
      </c>
      <c r="D176" s="11">
        <f>IFERROR(VLOOKUP($B176, Paste!$J$3:$L$933, 3, FALSE), "")</f>
        <v>57</v>
      </c>
      <c r="E176" s="11">
        <f>IFERROR(VLOOKUP($B176, Paste!$J$3:$L$933, 2, FALSE), "")</f>
        <v>75</v>
      </c>
      <c r="F176" s="11" t="str">
        <f>VLOOKUP($B176, Paste!$A$3:$H$933, 8, FALSE)</f>
        <v>NJD</v>
      </c>
      <c r="G176" s="71">
        <f>VLOOKUP($B176, Paste!$A$3:$H$933, 2, FALSE)</f>
        <v>77.333333333333329</v>
      </c>
      <c r="H176" s="71">
        <f>VLOOKUP($B176, Paste!$A$3:$H$933, 3, FALSE)</f>
        <v>27.85943028565946</v>
      </c>
      <c r="I176" s="71">
        <f t="shared" si="2"/>
        <v>21.735130769896077</v>
      </c>
      <c r="J176" s="71">
        <f>VLOOKUP($B176, Paste!$A$3:$H$933, 4, FALSE)</f>
        <v>49.594561055555538</v>
      </c>
      <c r="K176" s="71">
        <f>VLOOKUP($B176, Paste!$A$3:$H$933, 5, FALSE)</f>
        <v>42.772861356932147</v>
      </c>
      <c r="L176" s="11" t="str">
        <f>IF(ISERROR(VLOOKUP(B176, Paste!$N$3:$N$250, 1, FALSE)), "", VLOOKUP(B176, Paste!$N$3:$O$250, 2, FALSE))</f>
        <v/>
      </c>
      <c r="M176" s="27">
        <f>VLOOKUP($B176, Paste!$W$3:$Z$10064, IF($H$4="Cap Hit",3, IF($H$4="AAV", 4, 2)), FALSE)</f>
        <v>8.8000000000000007</v>
      </c>
      <c r="N176" s="11" t="str">
        <f>IF(ISERROR(VLOOKUP(B176, Paste!$Q$3:$Q$245, 1, FALSE)), "", VLOOKUP(B176, Paste!$Q$3:$R$245, 2, FALSE))</f>
        <v/>
      </c>
      <c r="O176" s="18"/>
      <c r="P176" s="7" t="str">
        <f>IF(ISERROR(VLOOKUP(B176, Paste!$T$3:$T$1545, 1, FALSE)), "", VLOOKUP(B176, Paste!$T$3:$U$1545, 2, FALSE))</f>
        <v/>
      </c>
    </row>
    <row r="177" spans="1:16">
      <c r="A177" s="65">
        <v>171</v>
      </c>
      <c r="B177" s="67" t="s">
        <v>201</v>
      </c>
      <c r="C177" s="66" t="str">
        <f>VLOOKUP($B177, Paste!$A$3:$H$933, 6, FALSE)</f>
        <v>RD</v>
      </c>
      <c r="D177" s="11">
        <f>IFERROR(VLOOKUP($B177, Paste!$J$3:$L$933, 3, FALSE), "")</f>
        <v>55</v>
      </c>
      <c r="E177" s="11">
        <f>IFERROR(VLOOKUP($B177, Paste!$J$3:$L$933, 2, FALSE), "")</f>
        <v>62</v>
      </c>
      <c r="F177" s="11" t="str">
        <f>VLOOKUP($B177, Paste!$A$3:$H$933, 8, FALSE)</f>
        <v>MIN</v>
      </c>
      <c r="G177" s="71">
        <f>VLOOKUP($B177, Paste!$A$3:$H$933, 2, FALSE)</f>
        <v>82</v>
      </c>
      <c r="H177" s="71">
        <f>VLOOKUP($B177, Paste!$A$3:$H$933, 3, FALSE)</f>
        <v>13.940000000000001</v>
      </c>
      <c r="I177" s="71">
        <f t="shared" si="2"/>
        <v>35.50072466666667</v>
      </c>
      <c r="J177" s="71">
        <f>VLOOKUP($B177, Paste!$A$3:$H$933, 4, FALSE)</f>
        <v>49.440724666666668</v>
      </c>
      <c r="K177" s="71">
        <f>VLOOKUP($B177, Paste!$A$3:$H$933, 5, FALSE)</f>
        <v>30.066666666666663</v>
      </c>
      <c r="L177" s="11" t="str">
        <f>IF(ISERROR(VLOOKUP(B177, Paste!$N$3:$N$250, 1, FALSE)), "", VLOOKUP(B177, Paste!$N$3:$O$250, 2, FALSE))</f>
        <v/>
      </c>
      <c r="M177" s="27">
        <f>VLOOKUP($B177, Paste!$W$3:$Z$10064, IF($H$4="Cap Hit",3, IF($H$4="AAV", 4, 2)), FALSE)</f>
        <v>8.5</v>
      </c>
      <c r="N177" s="11" t="str">
        <f>IF(ISERROR(VLOOKUP(B177, Paste!$Q$3:$Q$245, 1, FALSE)), "", VLOOKUP(B177, Paste!$Q$3:$R$245, 2, FALSE))</f>
        <v/>
      </c>
      <c r="O177" s="18"/>
      <c r="P177" s="7" t="str">
        <f>IF(ISERROR(VLOOKUP(B177, Paste!$T$3:$T$1545, 1, FALSE)), "", VLOOKUP(B177, Paste!$T$3:$U$1545, 2, FALSE))</f>
        <v/>
      </c>
    </row>
    <row r="178" spans="1:16">
      <c r="A178" s="65">
        <v>172</v>
      </c>
      <c r="B178" s="67" t="s">
        <v>202</v>
      </c>
      <c r="C178" s="66" t="str">
        <f>VLOOKUP($B178, Paste!$A$3:$H$933, 6, FALSE)</f>
        <v>RW</v>
      </c>
      <c r="D178" s="11">
        <f>IFERROR(VLOOKUP($B178, Paste!$J$3:$L$933, 3, FALSE), "")</f>
        <v>53</v>
      </c>
      <c r="E178" s="11">
        <f>IFERROR(VLOOKUP($B178, Paste!$J$3:$L$933, 2, FALSE), "")</f>
        <v>72</v>
      </c>
      <c r="F178" s="11" t="str">
        <f>VLOOKUP($B178, Paste!$A$3:$H$933, 8, FALSE)</f>
        <v>SJS</v>
      </c>
      <c r="G178" s="71">
        <f>VLOOKUP($B178, Paste!$A$3:$H$933, 2, FALSE)</f>
        <v>80.666666666666671</v>
      </c>
      <c r="H178" s="71">
        <f>VLOOKUP($B178, Paste!$A$3:$H$933, 3, FALSE)</f>
        <v>24.2</v>
      </c>
      <c r="I178" s="71">
        <f t="shared" si="2"/>
        <v>25.16863020833333</v>
      </c>
      <c r="J178" s="71">
        <f>VLOOKUP($B178, Paste!$A$3:$H$933, 4, FALSE)</f>
        <v>49.368630208333329</v>
      </c>
      <c r="K178" s="71">
        <f>VLOOKUP($B178, Paste!$A$3:$H$933, 5, FALSE)</f>
        <v>12.988700564971751</v>
      </c>
      <c r="L178" s="11" t="str">
        <f>IF(ISERROR(VLOOKUP(B178, Paste!$N$3:$N$250, 1, FALSE)), "", VLOOKUP(B178, Paste!$N$3:$O$250, 2, FALSE))</f>
        <v/>
      </c>
      <c r="M178" s="27">
        <f>VLOOKUP($B178, Paste!$W$3:$Z$10064, IF($H$4="Cap Hit",3, IF($H$4="AAV", 4, 2)), FALSE)</f>
        <v>6</v>
      </c>
      <c r="N178" s="11" t="str">
        <f>IF(ISERROR(VLOOKUP(B178, Paste!$Q$3:$Q$245, 1, FALSE)), "", VLOOKUP(B178, Paste!$Q$3:$R$245, 2, FALSE))</f>
        <v/>
      </c>
      <c r="O178" s="10"/>
      <c r="P178" s="7" t="str">
        <f>IF(ISERROR(VLOOKUP(B178, Paste!$T$3:$T$1545, 1, FALSE)), "", VLOOKUP(B178, Paste!$T$3:$U$1545, 2, FALSE))</f>
        <v/>
      </c>
    </row>
    <row r="179" spans="1:16">
      <c r="A179" s="65">
        <v>173</v>
      </c>
      <c r="B179" s="67" t="s">
        <v>203</v>
      </c>
      <c r="C179" s="66" t="str">
        <f>VLOOKUP($B179, Paste!$A$3:$H$933, 6, FALSE)</f>
        <v>RW</v>
      </c>
      <c r="D179" s="11">
        <f>IFERROR(VLOOKUP($B179, Paste!$J$3:$L$933, 3, FALSE), "")</f>
        <v>58</v>
      </c>
      <c r="E179" s="11">
        <f>IFERROR(VLOOKUP($B179, Paste!$J$3:$L$933, 2, FALSE), "")</f>
        <v>78</v>
      </c>
      <c r="F179" s="11" t="str">
        <f>VLOOKUP($B179, Paste!$A$3:$H$933, 8, FALSE)</f>
        <v>NYI</v>
      </c>
      <c r="G179" s="71">
        <f>VLOOKUP($B179, Paste!$A$3:$H$933, 2, FALSE)</f>
        <v>73</v>
      </c>
      <c r="H179" s="71">
        <f>VLOOKUP($B179, Paste!$A$3:$H$933, 3, FALSE)</f>
        <v>10.95</v>
      </c>
      <c r="I179" s="71">
        <f t="shared" si="2"/>
        <v>38.040026250000011</v>
      </c>
      <c r="J179" s="71">
        <f>VLOOKUP($B179, Paste!$A$3:$H$933, 4, FALSE)</f>
        <v>48.990026250000007</v>
      </c>
      <c r="K179" s="71">
        <f>VLOOKUP($B179, Paste!$A$3:$H$933, 5, FALSE)</f>
        <v>21.9</v>
      </c>
      <c r="L179" s="11">
        <f>IF(ISERROR(VLOOKUP(B179, Paste!$N$3:$N$250, 1, FALSE)), "", VLOOKUP(B179, Paste!$N$3:$O$250, 2, FALSE))</f>
        <v>55</v>
      </c>
      <c r="M179" s="27">
        <f>VLOOKUP($B179, Paste!$W$3:$Z$10064, IF($H$4="Cap Hit",3, IF($H$4="AAV", 4, 2)), FALSE)</f>
        <v>1.4750000000000001</v>
      </c>
      <c r="N179" s="11" t="str">
        <f>IF(ISERROR(VLOOKUP(B179, Paste!$Q$3:$Q$245, 1, FALSE)), "", VLOOKUP(B179, Paste!$Q$3:$R$245, 2, FALSE))</f>
        <v/>
      </c>
      <c r="O179" s="18"/>
      <c r="P179" s="7" t="str">
        <f>IF(ISERROR(VLOOKUP(B179, Paste!$T$3:$T$1545, 1, FALSE)), "", VLOOKUP(B179, Paste!$T$3:$U$1545, 2, FALSE))</f>
        <v>Y</v>
      </c>
    </row>
    <row r="180" spans="1:16">
      <c r="A180" s="65">
        <v>174</v>
      </c>
      <c r="B180" s="67" t="s">
        <v>204</v>
      </c>
      <c r="C180" s="66" t="str">
        <f>VLOOKUP($B180, Paste!$A$3:$H$933, 6, FALSE)</f>
        <v>LW</v>
      </c>
      <c r="D180" s="11">
        <f>IFERROR(VLOOKUP($B180, Paste!$J$3:$L$933, 3, FALSE), "")</f>
        <v>55</v>
      </c>
      <c r="E180" s="11">
        <f>IFERROR(VLOOKUP($B180, Paste!$J$3:$L$933, 2, FALSE), "")</f>
        <v>63</v>
      </c>
      <c r="F180" s="11" t="str">
        <f>VLOOKUP($B180, Paste!$A$3:$H$933, 8, FALSE)</f>
        <v>SEA</v>
      </c>
      <c r="G180" s="71">
        <f>VLOOKUP($B180, Paste!$A$3:$H$933, 2, FALSE)</f>
        <v>79</v>
      </c>
      <c r="H180" s="71">
        <f>VLOOKUP($B180, Paste!$A$3:$H$933, 3, FALSE)</f>
        <v>24.310871997885954</v>
      </c>
      <c r="I180" s="71">
        <f t="shared" si="2"/>
        <v>24.25148133544738</v>
      </c>
      <c r="J180" s="71">
        <f>VLOOKUP($B180, Paste!$A$3:$H$933, 4, FALSE)</f>
        <v>48.562353333333334</v>
      </c>
      <c r="K180" s="71">
        <f>VLOOKUP($B180, Paste!$A$3:$H$933, 5, FALSE)</f>
        <v>45.956730769230774</v>
      </c>
      <c r="L180" s="11" t="str">
        <f>IF(ISERROR(VLOOKUP(B180, Paste!$N$3:$N$250, 1, FALSE)), "", VLOOKUP(B180, Paste!$N$3:$O$250, 2, FALSE))</f>
        <v/>
      </c>
      <c r="M180" s="27">
        <f>VLOOKUP($B180, Paste!$W$3:$Z$10064, IF($H$4="Cap Hit",3, IF($H$4="AAV", 4, 2)), FALSE)</f>
        <v>5.75</v>
      </c>
      <c r="N180" s="11" t="str">
        <f>IF(ISERROR(VLOOKUP(B180, Paste!$Q$3:$Q$245, 1, FALSE)), "", VLOOKUP(B180, Paste!$Q$3:$R$245, 2, FALSE))</f>
        <v/>
      </c>
      <c r="O180" s="10"/>
      <c r="P180" s="7" t="str">
        <f>IF(ISERROR(VLOOKUP(B180, Paste!$T$3:$T$1545, 1, FALSE)), "", VLOOKUP(B180, Paste!$T$3:$U$1545, 2, FALSE))</f>
        <v/>
      </c>
    </row>
    <row r="181" spans="1:16">
      <c r="A181" s="65">
        <v>175</v>
      </c>
      <c r="B181" s="67" t="s">
        <v>205</v>
      </c>
      <c r="C181" s="66" t="str">
        <f>VLOOKUP($B181, Paste!$A$3:$H$933, 6, FALSE)</f>
        <v>RW</v>
      </c>
      <c r="D181" s="11">
        <f>IFERROR(VLOOKUP($B181, Paste!$J$3:$L$933, 3, FALSE), "")</f>
        <v>48</v>
      </c>
      <c r="E181" s="11">
        <f>IFERROR(VLOOKUP($B181, Paste!$J$3:$L$933, 2, FALSE), "")</f>
        <v>60</v>
      </c>
      <c r="F181" s="11" t="str">
        <f>VLOOKUP($B181, Paste!$A$3:$H$933, 8, FALSE)</f>
        <v>DET</v>
      </c>
      <c r="G181" s="71">
        <f>VLOOKUP($B181, Paste!$A$3:$H$933, 2, FALSE)</f>
        <v>69</v>
      </c>
      <c r="H181" s="71">
        <f>VLOOKUP($B181, Paste!$A$3:$H$933, 3, FALSE)</f>
        <v>20.305190979017862</v>
      </c>
      <c r="I181" s="71">
        <f t="shared" si="2"/>
        <v>28.256174552232142</v>
      </c>
      <c r="J181" s="71">
        <f>VLOOKUP($B181, Paste!$A$3:$H$933, 4, FALSE)</f>
        <v>48.561365531250004</v>
      </c>
      <c r="K181" s="71">
        <f>VLOOKUP($B181, Paste!$A$3:$H$933, 5, FALSE)</f>
        <v>27.779220779220779</v>
      </c>
      <c r="L181" s="11" t="str">
        <f>IF(ISERROR(VLOOKUP(B181, Paste!$N$3:$N$250, 1, FALSE)), "", VLOOKUP(B181, Paste!$N$3:$O$250, 2, FALSE))</f>
        <v/>
      </c>
      <c r="M181" s="27">
        <f>VLOOKUP($B181, Paste!$W$3:$Z$10064, IF($H$4="Cap Hit",3, IF($H$4="AAV", 4, 2)), FALSE)</f>
        <v>5</v>
      </c>
      <c r="N181" s="11" t="str">
        <f>IF(ISERROR(VLOOKUP(B181, Paste!$Q$3:$Q$245, 1, FALSE)), "", VLOOKUP(B181, Paste!$Q$3:$R$245, 2, FALSE))</f>
        <v>Y</v>
      </c>
      <c r="O181" s="18"/>
      <c r="P181" s="7" t="str">
        <f>IF(ISERROR(VLOOKUP(B181, Paste!$T$3:$T$1545, 1, FALSE)), "", VLOOKUP(B181, Paste!$T$3:$U$1545, 2, FALSE))</f>
        <v/>
      </c>
    </row>
    <row r="182" spans="1:16">
      <c r="A182" s="65">
        <v>176</v>
      </c>
      <c r="B182" s="67" t="s">
        <v>206</v>
      </c>
      <c r="C182" s="66" t="str">
        <f>VLOOKUP($B182, Paste!$A$3:$H$933, 6, FALSE)</f>
        <v>RW</v>
      </c>
      <c r="D182" s="11">
        <f>IFERROR(VLOOKUP($B182, Paste!$J$3:$L$933, 3, FALSE), "")</f>
        <v>38</v>
      </c>
      <c r="E182" s="11">
        <f>IFERROR(VLOOKUP($B182, Paste!$J$3:$L$933, 2, FALSE), "")</f>
        <v>55</v>
      </c>
      <c r="F182" s="11" t="str">
        <f>VLOOKUP($B182, Paste!$A$3:$H$933, 8, FALSE)</f>
        <v>NYI</v>
      </c>
      <c r="G182" s="71">
        <f>VLOOKUP($B182, Paste!$A$3:$H$933, 2, FALSE)</f>
        <v>72</v>
      </c>
      <c r="H182" s="71">
        <f>VLOOKUP($B182, Paste!$A$3:$H$933, 3, FALSE)</f>
        <v>22.301810937227753</v>
      </c>
      <c r="I182" s="71">
        <f t="shared" si="2"/>
        <v>26.085033062772244</v>
      </c>
      <c r="J182" s="71">
        <f>VLOOKUP($B182, Paste!$A$3:$H$933, 4, FALSE)</f>
        <v>48.386843999999996</v>
      </c>
      <c r="K182" s="71">
        <f>VLOOKUP($B182, Paste!$A$3:$H$933, 5, FALSE)</f>
        <v>20.571428571428569</v>
      </c>
      <c r="L182" s="11" t="str">
        <f>IF(ISERROR(VLOOKUP(B182, Paste!$N$3:$N$250, 1, FALSE)), "", VLOOKUP(B182, Paste!$N$3:$O$250, 2, FALSE))</f>
        <v/>
      </c>
      <c r="M182" s="27">
        <f>VLOOKUP($B182, Paste!$W$3:$Z$10064, IF($H$4="Cap Hit",3, IF($H$4="AAV", 4, 2)), FALSE)</f>
        <v>4.75</v>
      </c>
      <c r="N182" s="11" t="str">
        <f>IF(ISERROR(VLOOKUP(B182, Paste!$Q$3:$Q$245, 1, FALSE)), "", VLOOKUP(B182, Paste!$Q$3:$R$245, 2, FALSE))</f>
        <v/>
      </c>
      <c r="O182" s="18"/>
      <c r="P182" s="7" t="str">
        <f>IF(ISERROR(VLOOKUP(B182, Paste!$T$3:$T$1545, 1, FALSE)), "", VLOOKUP(B182, Paste!$T$3:$U$1545, 2, FALSE))</f>
        <v/>
      </c>
    </row>
    <row r="183" spans="1:16">
      <c r="A183" s="65">
        <v>177</v>
      </c>
      <c r="B183" s="67" t="s">
        <v>207</v>
      </c>
      <c r="C183" s="66" t="str">
        <f>VLOOKUP($B183, Paste!$A$3:$H$933, 6, FALSE)</f>
        <v>C</v>
      </c>
      <c r="D183" s="11">
        <f>IFERROR(VLOOKUP($B183, Paste!$J$3:$L$933, 3, FALSE), "")</f>
        <v>63</v>
      </c>
      <c r="E183" s="11">
        <f>IFERROR(VLOOKUP($B183, Paste!$J$3:$L$933, 2, FALSE), "")</f>
        <v>85</v>
      </c>
      <c r="F183" s="11" t="str">
        <f>VLOOKUP($B183, Paste!$A$3:$H$933, 8, FALSE)</f>
        <v>BUF</v>
      </c>
      <c r="G183" s="71">
        <f>VLOOKUP($B183, Paste!$A$3:$H$933, 2, FALSE)</f>
        <v>79</v>
      </c>
      <c r="H183" s="71">
        <f>VLOOKUP($B183, Paste!$A$3:$H$933, 3, FALSE)</f>
        <v>21.330000000000002</v>
      </c>
      <c r="I183" s="71">
        <f t="shared" si="2"/>
        <v>26.863291666666679</v>
      </c>
      <c r="J183" s="71">
        <f>VLOOKUP($B183, Paste!$A$3:$H$933, 4, FALSE)</f>
        <v>48.193291666666681</v>
      </c>
      <c r="K183" s="71">
        <f>VLOOKUP($B183, Paste!$A$3:$H$933, 5, FALSE)</f>
        <v>24.49</v>
      </c>
      <c r="L183" s="11">
        <f>IF(ISERROR(VLOOKUP(B183, Paste!$N$3:$N$250, 1, FALSE)), "", VLOOKUP(B183, Paste!$N$3:$O$250, 2, FALSE))</f>
        <v>65</v>
      </c>
      <c r="M183" s="27">
        <f>VLOOKUP($B183, Paste!$W$3:$Z$10064, IF($H$4="Cap Hit",3, IF($H$4="AAV", 4, 2)), FALSE)</f>
        <v>1.5425</v>
      </c>
      <c r="N183" s="11" t="str">
        <f>IF(ISERROR(VLOOKUP(B183, Paste!$Q$3:$Q$245, 1, FALSE)), "", VLOOKUP(B183, Paste!$Q$3:$R$245, 2, FALSE))</f>
        <v/>
      </c>
      <c r="O183" s="10"/>
      <c r="P183" s="7" t="str">
        <f>IF(ISERROR(VLOOKUP(B183, Paste!$T$3:$T$1545, 1, FALSE)), "", VLOOKUP(B183, Paste!$T$3:$U$1545, 2, FALSE))</f>
        <v>Y</v>
      </c>
    </row>
    <row r="184" spans="1:16">
      <c r="A184" s="65">
        <v>178</v>
      </c>
      <c r="B184" s="67" t="s">
        <v>208</v>
      </c>
      <c r="C184" s="66" t="str">
        <f>VLOOKUP($B184, Paste!$A$3:$H$933, 6, FALSE)</f>
        <v>RD</v>
      </c>
      <c r="D184" s="11">
        <f>IFERROR(VLOOKUP($B184, Paste!$J$3:$L$933, 3, FALSE), "")</f>
        <v>48</v>
      </c>
      <c r="E184" s="11">
        <f>IFERROR(VLOOKUP($B184, Paste!$J$3:$L$933, 2, FALSE), "")</f>
        <v>72</v>
      </c>
      <c r="F184" s="11" t="str">
        <f>VLOOKUP($B184, Paste!$A$3:$H$933, 8, FALSE)</f>
        <v>LAK</v>
      </c>
      <c r="G184" s="71">
        <f>VLOOKUP($B184, Paste!$A$3:$H$933, 2, FALSE)</f>
        <v>83</v>
      </c>
      <c r="H184" s="71">
        <f>VLOOKUP($B184, Paste!$A$3:$H$933, 3, FALSE)</f>
        <v>7.8405326236972925</v>
      </c>
      <c r="I184" s="71">
        <f t="shared" si="2"/>
        <v>39.759967376302711</v>
      </c>
      <c r="J184" s="71">
        <f>VLOOKUP($B184, Paste!$A$3:$H$933, 4, FALSE)</f>
        <v>47.600500000000004</v>
      </c>
      <c r="K184" s="71">
        <f>VLOOKUP($B184, Paste!$A$3:$H$933, 5, FALSE)</f>
        <v>56.11931818181818</v>
      </c>
      <c r="L184" s="11">
        <f>IF(ISERROR(VLOOKUP(B184, Paste!$N$3:$N$250, 1, FALSE)), "", VLOOKUP(B184, Paste!$N$3:$O$250, 2, FALSE))</f>
        <v>55</v>
      </c>
      <c r="M184" s="27">
        <f>VLOOKUP($B184, Paste!$W$3:$Z$10064, IF($H$4="Cap Hit",3, IF($H$4="AAV", 4, 2)), FALSE)</f>
        <v>7.4</v>
      </c>
      <c r="N184" s="11" t="str">
        <f>IF(ISERROR(VLOOKUP(B184, Paste!$Q$3:$Q$245, 1, FALSE)), "", VLOOKUP(B184, Paste!$Q$3:$R$245, 2, FALSE))</f>
        <v/>
      </c>
      <c r="O184" s="18"/>
      <c r="P184" s="7" t="str">
        <f>IF(ISERROR(VLOOKUP(B184, Paste!$T$3:$T$1545, 1, FALSE)), "", VLOOKUP(B184, Paste!$T$3:$U$1545, 2, FALSE))</f>
        <v/>
      </c>
    </row>
    <row r="185" spans="1:16">
      <c r="A185" s="65">
        <v>179</v>
      </c>
      <c r="B185" s="67" t="s">
        <v>209</v>
      </c>
      <c r="C185" s="66" t="str">
        <f>VLOOKUP($B185, Paste!$A$3:$H$933, 6, FALSE)</f>
        <v>C</v>
      </c>
      <c r="D185" s="11">
        <f>IFERROR(VLOOKUP($B185, Paste!$J$3:$L$933, 3, FALSE), "")</f>
        <v>53</v>
      </c>
      <c r="E185" s="11">
        <f>IFERROR(VLOOKUP($B185, Paste!$J$3:$L$933, 2, FALSE), "")</f>
        <v>70</v>
      </c>
      <c r="F185" s="11" t="str">
        <f>VLOOKUP($B185, Paste!$A$3:$H$933, 8, FALSE)</f>
        <v>CGY</v>
      </c>
      <c r="G185" s="71">
        <f>VLOOKUP($B185, Paste!$A$3:$H$933, 2, FALSE)</f>
        <v>80</v>
      </c>
      <c r="H185" s="71">
        <f>VLOOKUP($B185, Paste!$A$3:$H$933, 3, FALSE)</f>
        <v>20</v>
      </c>
      <c r="I185" s="71">
        <f t="shared" si="2"/>
        <v>27.581462500000001</v>
      </c>
      <c r="J185" s="71">
        <f>VLOOKUP($B185, Paste!$A$3:$H$933, 4, FALSE)</f>
        <v>47.581462500000001</v>
      </c>
      <c r="K185" s="71">
        <f>VLOOKUP($B185, Paste!$A$3:$H$933, 5, FALSE)</f>
        <v>24.615384615384617</v>
      </c>
      <c r="L185" s="11" t="str">
        <f>IF(ISERROR(VLOOKUP(B185, Paste!$N$3:$N$250, 1, FALSE)), "", VLOOKUP(B185, Paste!$N$3:$O$250, 2, FALSE))</f>
        <v/>
      </c>
      <c r="M185" s="27">
        <f>VLOOKUP($B185, Paste!$W$3:$Z$10064, IF($H$4="Cap Hit",3, IF($H$4="AAV", 4, 2)), FALSE)</f>
        <v>4.375</v>
      </c>
      <c r="N185" s="11" t="str">
        <f>IF(ISERROR(VLOOKUP(B185, Paste!$Q$3:$Q$245, 1, FALSE)), "", VLOOKUP(B185, Paste!$Q$3:$R$245, 2, FALSE))</f>
        <v/>
      </c>
      <c r="O185" s="10"/>
      <c r="P185" s="7" t="str">
        <f>IF(ISERROR(VLOOKUP(B185, Paste!$T$3:$T$1545, 1, FALSE)), "", VLOOKUP(B185, Paste!$T$3:$U$1545, 2, FALSE))</f>
        <v/>
      </c>
    </row>
    <row r="186" spans="1:16">
      <c r="A186" s="65">
        <v>180</v>
      </c>
      <c r="B186" s="67" t="s">
        <v>210</v>
      </c>
      <c r="C186" s="66" t="str">
        <f>VLOOKUP($B186, Paste!$A$3:$H$933, 6, FALSE)</f>
        <v>RD</v>
      </c>
      <c r="D186" s="11">
        <f>IFERROR(VLOOKUP($B186, Paste!$J$3:$L$933, 3, FALSE), "")</f>
        <v>50</v>
      </c>
      <c r="E186" s="11">
        <f>IFERROR(VLOOKUP($B186, Paste!$J$3:$L$933, 2, FALSE), "")</f>
        <v>67</v>
      </c>
      <c r="F186" s="11" t="str">
        <f>VLOOKUP($B186, Paste!$A$3:$H$933, 8, FALSE)</f>
        <v>VAN</v>
      </c>
      <c r="G186" s="71">
        <f>VLOOKUP($B186, Paste!$A$3:$H$933, 2, FALSE)</f>
        <v>76.666666666666671</v>
      </c>
      <c r="H186" s="71">
        <f>VLOOKUP($B186, Paste!$A$3:$H$933, 3, FALSE)</f>
        <v>7.6666666666666679</v>
      </c>
      <c r="I186" s="71">
        <f t="shared" si="2"/>
        <v>39.854540555555545</v>
      </c>
      <c r="J186" s="71">
        <f>VLOOKUP($B186, Paste!$A$3:$H$933, 4, FALSE)</f>
        <v>47.521207222222216</v>
      </c>
      <c r="K186" s="71">
        <f>VLOOKUP($B186, Paste!$A$3:$H$933, 5, FALSE)</f>
        <v>37.991071428571431</v>
      </c>
      <c r="L186" s="11" t="str">
        <f>IF(ISERROR(VLOOKUP(B186, Paste!$N$3:$N$250, 1, FALSE)), "", VLOOKUP(B186, Paste!$N$3:$O$250, 2, FALSE))</f>
        <v/>
      </c>
      <c r="M186" s="27">
        <f>VLOOKUP($B186, Paste!$W$3:$Z$10064, IF($H$4="Cap Hit",3, IF($H$4="AAV", 4, 2)), FALSE)</f>
        <v>7.25</v>
      </c>
      <c r="N186" s="11" t="str">
        <f>IF(ISERROR(VLOOKUP(B186, Paste!$Q$3:$Q$245, 1, FALSE)), "", VLOOKUP(B186, Paste!$Q$3:$R$245, 2, FALSE))</f>
        <v/>
      </c>
      <c r="O186" s="18"/>
      <c r="P186" s="7" t="str">
        <f>IF(ISERROR(VLOOKUP(B186, Paste!$T$3:$T$1545, 1, FALSE)), "", VLOOKUP(B186, Paste!$T$3:$U$1545, 2, FALSE))</f>
        <v/>
      </c>
    </row>
    <row r="187" spans="1:16">
      <c r="A187" s="65">
        <v>181</v>
      </c>
      <c r="B187" s="67" t="s">
        <v>211</v>
      </c>
      <c r="C187" s="66" t="str">
        <f>VLOOKUP($B187, Paste!$A$3:$H$933, 6, FALSE)</f>
        <v>LW</v>
      </c>
      <c r="D187" s="11">
        <f>IFERROR(VLOOKUP($B187, Paste!$J$3:$L$933, 3, FALSE), "")</f>
        <v>50</v>
      </c>
      <c r="E187" s="11">
        <f>IFERROR(VLOOKUP($B187, Paste!$J$3:$L$933, 2, FALSE), "")</f>
        <v>68</v>
      </c>
      <c r="F187" s="11" t="str">
        <f>VLOOKUP($B187, Paste!$A$3:$H$933, 8, FALSE)</f>
        <v>SJS</v>
      </c>
      <c r="G187" s="71">
        <f>VLOOKUP($B187, Paste!$A$3:$H$933, 2, FALSE)</f>
        <v>72.333333333333329</v>
      </c>
      <c r="H187" s="71">
        <f>VLOOKUP($B187, Paste!$A$3:$H$933, 3, FALSE)</f>
        <v>21.600765030250983</v>
      </c>
      <c r="I187" s="71">
        <f t="shared" si="2"/>
        <v>25.720264229008272</v>
      </c>
      <c r="J187" s="71">
        <f>VLOOKUP($B187, Paste!$A$3:$H$933, 4, FALSE)</f>
        <v>47.321029259259255</v>
      </c>
      <c r="K187" s="71">
        <f>VLOOKUP($B187, Paste!$A$3:$H$933, 5, FALSE)</f>
        <v>55.878357030015792</v>
      </c>
      <c r="L187" s="11">
        <f>IF(ISERROR(VLOOKUP(B187, Paste!$N$3:$N$250, 1, FALSE)), "", VLOOKUP(B187, Paste!$N$3:$O$250, 2, FALSE))</f>
        <v>65</v>
      </c>
      <c r="M187" s="27">
        <f>VLOOKUP($B187, Paste!$W$3:$Z$10064, IF($H$4="Cap Hit",3, IF($H$4="AAV", 4, 2)), FALSE)</f>
        <v>6.75</v>
      </c>
      <c r="N187" s="11" t="str">
        <f>IF(ISERROR(VLOOKUP(B187, Paste!$Q$3:$Q$245, 1, FALSE)), "", VLOOKUP(B187, Paste!$Q$3:$R$245, 2, FALSE))</f>
        <v>Y</v>
      </c>
      <c r="O187" s="18"/>
      <c r="P187" s="7" t="str">
        <f>IF(ISERROR(VLOOKUP(B187, Paste!$T$3:$T$1545, 1, FALSE)), "", VLOOKUP(B187, Paste!$T$3:$U$1545, 2, FALSE))</f>
        <v/>
      </c>
    </row>
    <row r="188" spans="1:16">
      <c r="A188" s="65">
        <v>182</v>
      </c>
      <c r="B188" s="67" t="s">
        <v>212</v>
      </c>
      <c r="C188" s="66" t="str">
        <f>VLOOKUP($B188, Paste!$A$3:$H$933, 6, FALSE)</f>
        <v>C</v>
      </c>
      <c r="D188" s="11">
        <f>IFERROR(VLOOKUP($B188, Paste!$J$3:$L$933, 3, FALSE), "")</f>
        <v>63</v>
      </c>
      <c r="E188" s="11">
        <f>IFERROR(VLOOKUP($B188, Paste!$J$3:$L$933, 2, FALSE), "")</f>
        <v>80</v>
      </c>
      <c r="F188" s="11" t="str">
        <f>VLOOKUP($B188, Paste!$A$3:$H$933, 8, FALSE)</f>
        <v>CHI</v>
      </c>
      <c r="G188" s="71">
        <f>VLOOKUP($B188, Paste!$A$3:$H$933, 2, FALSE)</f>
        <v>72</v>
      </c>
      <c r="H188" s="71">
        <f>VLOOKUP($B188, Paste!$A$3:$H$933, 3, FALSE)</f>
        <v>20.160000000000004</v>
      </c>
      <c r="I188" s="71">
        <f t="shared" si="2"/>
        <v>26.776331749999983</v>
      </c>
      <c r="J188" s="71">
        <f>VLOOKUP($B188, Paste!$A$3:$H$933, 4, FALSE)</f>
        <v>46.936331749999987</v>
      </c>
      <c r="K188" s="71">
        <f>VLOOKUP($B188, Paste!$A$3:$H$933, 5, FALSE)</f>
        <v>29.508196721311478</v>
      </c>
      <c r="L188" s="11" t="str">
        <f>IF(ISERROR(VLOOKUP(B188, Paste!$N$3:$N$250, 1, FALSE)), "", VLOOKUP(B188, Paste!$N$3:$O$250, 2, FALSE))</f>
        <v/>
      </c>
      <c r="M188" s="27">
        <f>VLOOKUP($B188, Paste!$W$3:$Z$10064, IF($H$4="Cap Hit",3, IF($H$4="AAV", 4, 2)), FALSE)</f>
        <v>6.5999910000000002</v>
      </c>
      <c r="N188" s="11" t="str">
        <f>IF(ISERROR(VLOOKUP(B188, Paste!$Q$3:$Q$245, 1, FALSE)), "", VLOOKUP(B188, Paste!$Q$3:$R$245, 2, FALSE))</f>
        <v>Y</v>
      </c>
      <c r="O188" s="10"/>
      <c r="P188" s="7" t="str">
        <f>IF(ISERROR(VLOOKUP(B188, Paste!$T$3:$T$1545, 1, FALSE)), "", VLOOKUP(B188, Paste!$T$3:$U$1545, 2, FALSE))</f>
        <v/>
      </c>
    </row>
    <row r="189" spans="1:16">
      <c r="A189" s="65">
        <v>183</v>
      </c>
      <c r="B189" s="67" t="s">
        <v>213</v>
      </c>
      <c r="C189" s="66" t="str">
        <f>VLOOKUP($B189, Paste!$A$3:$H$933, 6, FALSE)</f>
        <v>RD</v>
      </c>
      <c r="D189" s="11">
        <f>IFERROR(VLOOKUP($B189, Paste!$J$3:$L$933, 3, FALSE), "")</f>
        <v>57</v>
      </c>
      <c r="E189" s="11">
        <f>IFERROR(VLOOKUP($B189, Paste!$J$3:$L$933, 2, FALSE), "")</f>
        <v>75</v>
      </c>
      <c r="F189" s="11" t="str">
        <f>VLOOKUP($B189, Paste!$A$3:$H$933, 8, FALSE)</f>
        <v>MTL</v>
      </c>
      <c r="G189" s="71">
        <f>VLOOKUP($B189, Paste!$A$3:$H$933, 2, FALSE)</f>
        <v>78.666666666666671</v>
      </c>
      <c r="H189" s="71">
        <f>VLOOKUP($B189, Paste!$A$3:$H$933, 3, FALSE)</f>
        <v>11.001851259602187</v>
      </c>
      <c r="I189" s="71">
        <f t="shared" si="2"/>
        <v>35.780731388545973</v>
      </c>
      <c r="J189" s="71">
        <f>VLOOKUP($B189, Paste!$A$3:$H$933, 4, FALSE)</f>
        <v>46.782582648148157</v>
      </c>
      <c r="K189" s="71">
        <f>VLOOKUP($B189, Paste!$A$3:$H$933, 5, FALSE)</f>
        <v>33.518840579710144</v>
      </c>
      <c r="L189" s="11" t="str">
        <f>IF(ISERROR(VLOOKUP(B189, Paste!$N$3:$N$250, 1, FALSE)), "", VLOOKUP(B189, Paste!$N$3:$O$250, 2, FALSE))</f>
        <v/>
      </c>
      <c r="M189" s="27">
        <f>VLOOKUP($B189, Paste!$W$3:$Z$10064, IF($H$4="Cap Hit",3, IF($H$4="AAV", 4, 2)), FALSE)</f>
        <v>9.5</v>
      </c>
      <c r="N189" s="11" t="str">
        <f>IF(ISERROR(VLOOKUP(B189, Paste!$Q$3:$Q$245, 1, FALSE)), "", VLOOKUP(B189, Paste!$Q$3:$R$245, 2, FALSE))</f>
        <v/>
      </c>
      <c r="O189" s="18"/>
      <c r="P189" s="7" t="str">
        <f>IF(ISERROR(VLOOKUP(B189, Paste!$T$3:$T$1545, 1, FALSE)), "", VLOOKUP(B189, Paste!$T$3:$U$1545, 2, FALSE))</f>
        <v/>
      </c>
    </row>
    <row r="190" spans="1:16">
      <c r="A190" s="65">
        <v>184</v>
      </c>
      <c r="B190" s="67" t="s">
        <v>214</v>
      </c>
      <c r="C190" s="66" t="str">
        <f>VLOOKUP($B190, Paste!$A$3:$H$933, 6, FALSE)</f>
        <v>RW</v>
      </c>
      <c r="D190" s="11">
        <f>IFERROR(VLOOKUP($B190, Paste!$J$3:$L$933, 3, FALSE), "")</f>
        <v>73</v>
      </c>
      <c r="E190" s="11">
        <f>IFERROR(VLOOKUP($B190, Paste!$J$3:$L$933, 2, FALSE), "")</f>
        <v>85</v>
      </c>
      <c r="F190" s="11" t="str">
        <f>VLOOKUP($B190, Paste!$A$3:$H$933, 8, FALSE)</f>
        <v>CAR</v>
      </c>
      <c r="G190" s="71">
        <f>VLOOKUP($B190, Paste!$A$3:$H$933, 2, FALSE)</f>
        <v>54</v>
      </c>
      <c r="H190" s="71">
        <f>VLOOKUP($B190, Paste!$A$3:$H$933, 3, FALSE)</f>
        <v>23.76</v>
      </c>
      <c r="I190" s="71">
        <f t="shared" si="2"/>
        <v>22.969683</v>
      </c>
      <c r="J190" s="71">
        <f>VLOOKUP($B190, Paste!$A$3:$H$933, 4, FALSE)</f>
        <v>46.729683000000001</v>
      </c>
      <c r="K190" s="71">
        <f>VLOOKUP($B190, Paste!$A$3:$H$933, 5, FALSE)</f>
        <v>12.719999999999999</v>
      </c>
      <c r="L190" s="11" t="str">
        <f>IF(ISERROR(VLOOKUP(B190, Paste!$N$3:$N$250, 1, FALSE)), "", VLOOKUP(B190, Paste!$N$3:$O$250, 2, FALSE))</f>
        <v/>
      </c>
      <c r="M190" s="27">
        <f>VLOOKUP($B190, Paste!$W$3:$Z$10064, IF($H$4="Cap Hit",3, IF($H$4="AAV", 4, 2)), FALSE)</f>
        <v>7.4200869999999997</v>
      </c>
      <c r="N190" s="11" t="str">
        <f>IF(ISERROR(VLOOKUP(B190, Paste!$Q$3:$Q$245, 1, FALSE)), "", VLOOKUP(B190, Paste!$Q$3:$R$245, 2, FALSE))</f>
        <v/>
      </c>
      <c r="O190" s="18"/>
      <c r="P190" s="7" t="str">
        <f>IF(ISERROR(VLOOKUP(B190, Paste!$T$3:$T$1545, 1, FALSE)), "", VLOOKUP(B190, Paste!$T$3:$U$1545, 2, FALSE))</f>
        <v/>
      </c>
    </row>
    <row r="191" spans="1:16">
      <c r="A191" s="65">
        <v>185</v>
      </c>
      <c r="B191" s="10" t="s">
        <v>215</v>
      </c>
      <c r="C191" s="66" t="str">
        <f>VLOOKUP($B191, Paste!$A$3:$H$933, 6, FALSE)</f>
        <v>LD</v>
      </c>
      <c r="D191" s="11">
        <f>IFERROR(VLOOKUP($B191, Paste!$J$3:$L$933, 3, FALSE), "")</f>
        <v>52</v>
      </c>
      <c r="E191" s="11">
        <f>IFERROR(VLOOKUP($B191, Paste!$J$3:$L$933, 2, FALSE), "")</f>
        <v>70</v>
      </c>
      <c r="F191" s="11" t="str">
        <f>VLOOKUP($B191, Paste!$A$3:$H$933, 8, FALSE)</f>
        <v>NJD</v>
      </c>
      <c r="G191" s="71">
        <f>VLOOKUP($B191, Paste!$A$3:$H$933, 2, FALSE)</f>
        <v>75.666666666666671</v>
      </c>
      <c r="H191" s="71">
        <f>VLOOKUP($B191, Paste!$A$3:$H$933, 3, FALSE)</f>
        <v>8.0724784219568964</v>
      </c>
      <c r="I191" s="71">
        <f t="shared" si="2"/>
        <v>38.637868568783851</v>
      </c>
      <c r="J191" s="71">
        <f>VLOOKUP($B191, Paste!$A$3:$H$933, 4, FALSE)</f>
        <v>46.710346990740746</v>
      </c>
      <c r="K191" s="71">
        <f>VLOOKUP($B191, Paste!$A$3:$H$933, 5, FALSE)</f>
        <v>26.021116138763198</v>
      </c>
      <c r="L191" s="11">
        <f>IF(ISERROR(VLOOKUP(B191, Paste!$N$3:$N$250, 1, FALSE)), "", VLOOKUP(B191, Paste!$N$3:$O$250, 2, FALSE))</f>
        <v>65</v>
      </c>
      <c r="M191" s="27">
        <f>VLOOKUP($B191, Paste!$W$3:$Z$10064, IF($H$4="Cap Hit",3, IF($H$4="AAV", 4, 2)), FALSE)</f>
        <v>9</v>
      </c>
      <c r="N191" s="11" t="str">
        <f>IF(ISERROR(VLOOKUP(B191, Paste!$Q$3:$Q$245, 1, FALSE)), "", VLOOKUP(B191, Paste!$Q$3:$R$245, 2, FALSE))</f>
        <v>Y</v>
      </c>
      <c r="O191" s="18"/>
      <c r="P191" s="7" t="str">
        <f>IF(ISERROR(VLOOKUP(B191, Paste!$T$3:$T$1545, 1, FALSE)), "", VLOOKUP(B191, Paste!$T$3:$U$1545, 2, FALSE))</f>
        <v/>
      </c>
    </row>
    <row r="192" spans="1:16">
      <c r="A192" s="65">
        <v>186</v>
      </c>
      <c r="B192" s="67" t="s">
        <v>216</v>
      </c>
      <c r="C192" s="66" t="str">
        <f>VLOOKUP($B192, Paste!$A$3:$H$933, 6, FALSE)</f>
        <v>C</v>
      </c>
      <c r="D192" s="11">
        <f>IFERROR(VLOOKUP($B192, Paste!$J$3:$L$933, 3, FALSE), "")</f>
        <v>48</v>
      </c>
      <c r="E192" s="11">
        <f>IFERROR(VLOOKUP($B192, Paste!$J$3:$L$933, 2, FALSE), "")</f>
        <v>57</v>
      </c>
      <c r="F192" s="11" t="str">
        <f>VLOOKUP($B192, Paste!$A$3:$H$933, 8, FALSE)</f>
        <v>SJS</v>
      </c>
      <c r="G192" s="71">
        <f>VLOOKUP($B192, Paste!$A$3:$H$933, 2, FALSE)</f>
        <v>80.666666666666671</v>
      </c>
      <c r="H192" s="71">
        <f>VLOOKUP($B192, Paste!$A$3:$H$933, 3, FALSE)</f>
        <v>13.713333333333335</v>
      </c>
      <c r="I192" s="71">
        <f t="shared" si="2"/>
        <v>32.964836666666656</v>
      </c>
      <c r="J192" s="71">
        <f>VLOOKUP($B192, Paste!$A$3:$H$933, 4, FALSE)</f>
        <v>46.678169999999994</v>
      </c>
      <c r="K192" s="71">
        <f>VLOOKUP($B192, Paste!$A$3:$H$933, 5, FALSE)</f>
        <v>15.723163841807912</v>
      </c>
      <c r="L192" s="11" t="str">
        <f>IF(ISERROR(VLOOKUP(B192, Paste!$N$3:$N$250, 1, FALSE)), "", VLOOKUP(B192, Paste!$N$3:$O$250, 2, FALSE))</f>
        <v/>
      </c>
      <c r="M192" s="27">
        <f>VLOOKUP($B192, Paste!$W$3:$Z$10064, IF($H$4="Cap Hit",3, IF($H$4="AAV", 4, 2)), FALSE)</f>
        <v>6</v>
      </c>
      <c r="N192" s="11" t="str">
        <f>IF(ISERROR(VLOOKUP(B192, Paste!$Q$3:$Q$245, 1, FALSE)), "", VLOOKUP(B192, Paste!$Q$3:$R$245, 2, FALSE))</f>
        <v/>
      </c>
      <c r="O192" s="18"/>
      <c r="P192" s="7" t="str">
        <f>IF(ISERROR(VLOOKUP(B192, Paste!$T$3:$T$1545, 1, FALSE)), "", VLOOKUP(B192, Paste!$T$3:$U$1545, 2, FALSE))</f>
        <v/>
      </c>
    </row>
    <row r="193" spans="1:16">
      <c r="A193" s="65">
        <v>187</v>
      </c>
      <c r="B193" s="67" t="s">
        <v>217</v>
      </c>
      <c r="C193" s="66" t="str">
        <f>VLOOKUP($B193, Paste!$A$3:$H$933, 6, FALSE)</f>
        <v>LW</v>
      </c>
      <c r="D193" s="11">
        <f>IFERROR(VLOOKUP($B193, Paste!$J$3:$L$933, 3, FALSE), "")</f>
        <v>50</v>
      </c>
      <c r="E193" s="11">
        <f>IFERROR(VLOOKUP($B193, Paste!$J$3:$L$933, 2, FALSE), "")</f>
        <v>67</v>
      </c>
      <c r="F193" s="11" t="str">
        <f>VLOOKUP($B193, Paste!$A$3:$H$933, 8, FALSE)</f>
        <v>CHI</v>
      </c>
      <c r="G193" s="71">
        <f>VLOOKUP($B193, Paste!$A$3:$H$933, 2, FALSE)</f>
        <v>79.666666666666671</v>
      </c>
      <c r="H193" s="71">
        <f>VLOOKUP($B193, Paste!$A$3:$H$933, 3, FALSE)</f>
        <v>16.86964399844042</v>
      </c>
      <c r="I193" s="71">
        <f t="shared" si="2"/>
        <v>29.77721087655959</v>
      </c>
      <c r="J193" s="71">
        <f>VLOOKUP($B193, Paste!$A$3:$H$933, 4, FALSE)</f>
        <v>46.64685487500001</v>
      </c>
      <c r="K193" s="71">
        <f>VLOOKUP($B193, Paste!$A$3:$H$933, 5, FALSE)</f>
        <v>11.950000000000001</v>
      </c>
      <c r="L193" s="11" t="str">
        <f>IF(ISERROR(VLOOKUP(B193, Paste!$N$3:$N$250, 1, FALSE)), "", VLOOKUP(B193, Paste!$N$3:$O$250, 2, FALSE))</f>
        <v/>
      </c>
      <c r="M193" s="27">
        <f>VLOOKUP($B193, Paste!$W$3:$Z$10064, IF($H$4="Cap Hit",3, IF($H$4="AAV", 4, 2)), FALSE)</f>
        <v>5.4</v>
      </c>
      <c r="N193" s="11" t="str">
        <f>IF(ISERROR(VLOOKUP(B193, Paste!$Q$3:$Q$245, 1, FALSE)), "", VLOOKUP(B193, Paste!$Q$3:$R$245, 2, FALSE))</f>
        <v/>
      </c>
      <c r="O193" s="18"/>
      <c r="P193" s="7" t="str">
        <f>IF(ISERROR(VLOOKUP(B193, Paste!$T$3:$T$1545, 1, FALSE)), "", VLOOKUP(B193, Paste!$T$3:$U$1545, 2, FALSE))</f>
        <v/>
      </c>
    </row>
    <row r="194" spans="1:16">
      <c r="A194" s="65">
        <v>188</v>
      </c>
      <c r="B194" s="67" t="s">
        <v>218</v>
      </c>
      <c r="C194" s="66" t="str">
        <f>VLOOKUP($B194, Paste!$A$3:$H$933, 6, FALSE)</f>
        <v>LD</v>
      </c>
      <c r="D194" s="11">
        <f>IFERROR(VLOOKUP($B194, Paste!$J$3:$L$933, 3, FALSE), "")</f>
        <v>55</v>
      </c>
      <c r="E194" s="11">
        <f>IFERROR(VLOOKUP($B194, Paste!$J$3:$L$933, 2, FALSE), "")</f>
        <v>70</v>
      </c>
      <c r="F194" s="11" t="str">
        <f>VLOOKUP($B194, Paste!$A$3:$H$933, 8, FALSE)</f>
        <v>SEA</v>
      </c>
      <c r="G194" s="71">
        <f>VLOOKUP($B194, Paste!$A$3:$H$933, 2, FALSE)</f>
        <v>76</v>
      </c>
      <c r="H194" s="71">
        <f>VLOOKUP($B194, Paste!$A$3:$H$933, 3, FALSE)</f>
        <v>12.893360869491516</v>
      </c>
      <c r="I194" s="71">
        <f t="shared" si="2"/>
        <v>33.558444491619596</v>
      </c>
      <c r="J194" s="71">
        <f>VLOOKUP($B194, Paste!$A$3:$H$933, 4, FALSE)</f>
        <v>46.451805361111113</v>
      </c>
      <c r="K194" s="71">
        <f>VLOOKUP($B194, Paste!$A$3:$H$933, 5, FALSE)</f>
        <v>62.079207920792072</v>
      </c>
      <c r="L194" s="11" t="str">
        <f>IF(ISERROR(VLOOKUP(B194, Paste!$N$3:$N$250, 1, FALSE)), "", VLOOKUP(B194, Paste!$N$3:$O$250, 2, FALSE))</f>
        <v/>
      </c>
      <c r="M194" s="27">
        <f>VLOOKUP($B194, Paste!$W$3:$Z$10064, IF($H$4="Cap Hit",3, IF($H$4="AAV", 4, 2)), FALSE)</f>
        <v>7.35</v>
      </c>
      <c r="N194" s="11" t="str">
        <f>IF(ISERROR(VLOOKUP(B194, Paste!$Q$3:$Q$245, 1, FALSE)), "", VLOOKUP(B194, Paste!$Q$3:$R$245, 2, FALSE))</f>
        <v>Y</v>
      </c>
      <c r="O194" s="10"/>
      <c r="P194" s="7" t="str">
        <f>IF(ISERROR(VLOOKUP(B194, Paste!$T$3:$T$1545, 1, FALSE)), "", VLOOKUP(B194, Paste!$T$3:$U$1545, 2, FALSE))</f>
        <v/>
      </c>
    </row>
    <row r="195" spans="1:16">
      <c r="A195" s="65">
        <v>189</v>
      </c>
      <c r="B195" s="67" t="s">
        <v>219</v>
      </c>
      <c r="C195" s="66" t="str">
        <f>VLOOKUP($B195, Paste!$A$3:$H$933, 6, FALSE)</f>
        <v>RW</v>
      </c>
      <c r="D195" s="11">
        <f>IFERROR(VLOOKUP($B195, Paste!$J$3:$L$933, 3, FALSE), "")</f>
        <v>58</v>
      </c>
      <c r="E195" s="11">
        <f>IFERROR(VLOOKUP($B195, Paste!$J$3:$L$933, 2, FALSE), "")</f>
        <v>78</v>
      </c>
      <c r="F195" s="11" t="str">
        <f>VLOOKUP($B195, Paste!$A$3:$H$933, 8, FALSE)</f>
        <v>NSH</v>
      </c>
      <c r="G195" s="71">
        <f>VLOOKUP($B195, Paste!$A$3:$H$933, 2, FALSE)</f>
        <v>83</v>
      </c>
      <c r="H195" s="71">
        <f>VLOOKUP($B195, Paste!$A$3:$H$933, 3, FALSE)</f>
        <v>20.75</v>
      </c>
      <c r="I195" s="71">
        <f t="shared" si="2"/>
        <v>25.63420416666667</v>
      </c>
      <c r="J195" s="71">
        <f>VLOOKUP($B195, Paste!$A$3:$H$933, 4, FALSE)</f>
        <v>46.38420416666667</v>
      </c>
      <c r="K195" s="71">
        <f>VLOOKUP($B195, Paste!$A$3:$H$933, 5, FALSE)</f>
        <v>24.9</v>
      </c>
      <c r="L195" s="11">
        <f>IF(ISERROR(VLOOKUP(B195, Paste!$N$3:$N$250, 1, FALSE)), "", VLOOKUP(B195, Paste!$N$3:$O$250, 2, FALSE))</f>
        <v>60</v>
      </c>
      <c r="M195" s="27">
        <f>VLOOKUP($B195, Paste!$W$3:$Z$10064, IF($H$4="Cap Hit",3, IF($H$4="AAV", 4, 2)), FALSE)</f>
        <v>5.5</v>
      </c>
      <c r="N195" s="11" t="str">
        <f>IF(ISERROR(VLOOKUP(B195, Paste!$Q$3:$Q$245, 1, FALSE)), "", VLOOKUP(B195, Paste!$Q$3:$R$245, 2, FALSE))</f>
        <v/>
      </c>
      <c r="O195" s="18"/>
      <c r="P195" s="7" t="str">
        <f>IF(ISERROR(VLOOKUP(B195, Paste!$T$3:$T$1545, 1, FALSE)), "", VLOOKUP(B195, Paste!$T$3:$U$1545, 2, FALSE))</f>
        <v/>
      </c>
    </row>
    <row r="196" spans="1:16">
      <c r="A196" s="65">
        <v>190</v>
      </c>
      <c r="B196" s="67" t="s">
        <v>220</v>
      </c>
      <c r="C196" s="66" t="str">
        <f>VLOOKUP($B196, Paste!$A$3:$H$933, 6, FALSE)</f>
        <v>C</v>
      </c>
      <c r="D196" s="11">
        <f>IFERROR(VLOOKUP($B196, Paste!$J$3:$L$933, 3, FALSE), "")</f>
        <v>52</v>
      </c>
      <c r="E196" s="11">
        <f>IFERROR(VLOOKUP($B196, Paste!$J$3:$L$933, 2, FALSE), "")</f>
        <v>70</v>
      </c>
      <c r="F196" s="11" t="str">
        <f>VLOOKUP($B196, Paste!$A$3:$H$933, 8, FALSE)</f>
        <v>OTT</v>
      </c>
      <c r="G196" s="71">
        <f>VLOOKUP($B196, Paste!$A$3:$H$933, 2, FALSE)</f>
        <v>70</v>
      </c>
      <c r="H196" s="71">
        <f>VLOOKUP($B196, Paste!$A$3:$H$933, 3, FALSE)</f>
        <v>19.677376429301368</v>
      </c>
      <c r="I196" s="71">
        <f t="shared" si="2"/>
        <v>26.589541383198629</v>
      </c>
      <c r="J196" s="71">
        <f>VLOOKUP($B196, Paste!$A$3:$H$933, 4, FALSE)</f>
        <v>46.266917812499997</v>
      </c>
      <c r="K196" s="71">
        <f>VLOOKUP($B196, Paste!$A$3:$H$933, 5, FALSE)</f>
        <v>31.366120218579233</v>
      </c>
      <c r="L196" s="11" t="str">
        <f>IF(ISERROR(VLOOKUP(B196, Paste!$N$3:$N$250, 1, FALSE)), "", VLOOKUP(B196, Paste!$N$3:$O$250, 2, FALSE))</f>
        <v/>
      </c>
      <c r="M196" s="27">
        <f>VLOOKUP($B196, Paste!$W$3:$Z$10064, IF($H$4="Cap Hit",3, IF($H$4="AAV", 4, 2)), FALSE)</f>
        <v>7.5</v>
      </c>
      <c r="N196" s="11" t="str">
        <f>IF(ISERROR(VLOOKUP(B196, Paste!$Q$3:$Q$245, 1, FALSE)), "", VLOOKUP(B196, Paste!$Q$3:$R$245, 2, FALSE))</f>
        <v>Y</v>
      </c>
      <c r="O196" s="10"/>
      <c r="P196" s="7" t="str">
        <f>IF(ISERROR(VLOOKUP(B196, Paste!$T$3:$T$1545, 1, FALSE)), "", VLOOKUP(B196, Paste!$T$3:$U$1545, 2, FALSE))</f>
        <v/>
      </c>
    </row>
    <row r="197" spans="1:16">
      <c r="A197" s="65">
        <v>191</v>
      </c>
      <c r="B197" s="67" t="s">
        <v>221</v>
      </c>
      <c r="C197" s="66" t="str">
        <f>VLOOKUP($B197, Paste!$A$3:$H$933, 6, FALSE)</f>
        <v>RW</v>
      </c>
      <c r="D197" s="11">
        <f>IFERROR(VLOOKUP($B197, Paste!$J$3:$L$933, 3, FALSE), "")</f>
        <v>50</v>
      </c>
      <c r="E197" s="11">
        <f>IFERROR(VLOOKUP($B197, Paste!$J$3:$L$933, 2, FALSE), "")</f>
        <v>67</v>
      </c>
      <c r="F197" s="11" t="str">
        <f>VLOOKUP($B197, Paste!$A$3:$H$933, 8, FALSE)</f>
        <v>OTT</v>
      </c>
      <c r="G197" s="71">
        <f>VLOOKUP($B197, Paste!$A$3:$H$933, 2, FALSE)</f>
        <v>83.666666666666671</v>
      </c>
      <c r="H197" s="71">
        <f>VLOOKUP($B197, Paste!$A$3:$H$933, 3, FALSE)</f>
        <v>16.138983367108821</v>
      </c>
      <c r="I197" s="71">
        <f t="shared" si="2"/>
        <v>30.05474288289119</v>
      </c>
      <c r="J197" s="71">
        <f>VLOOKUP($B197, Paste!$A$3:$H$933, 4, FALSE)</f>
        <v>46.193726250000012</v>
      </c>
      <c r="K197" s="71">
        <f>VLOOKUP($B197, Paste!$A$3:$H$933, 5, FALSE)</f>
        <v>22.538775510204083</v>
      </c>
      <c r="L197" s="11" t="str">
        <f>IF(ISERROR(VLOOKUP(B197, Paste!$N$3:$N$250, 1, FALSE)), "", VLOOKUP(B197, Paste!$N$3:$O$250, 2, FALSE))</f>
        <v/>
      </c>
      <c r="M197" s="27">
        <f>VLOOKUP($B197, Paste!$W$3:$Z$10064, IF($H$4="Cap Hit",3, IF($H$4="AAV", 4, 2)), FALSE)</f>
        <v>5</v>
      </c>
      <c r="N197" s="11" t="str">
        <f>IF(ISERROR(VLOOKUP(B197, Paste!$Q$3:$Q$245, 1, FALSE)), "", VLOOKUP(B197, Paste!$Q$3:$R$245, 2, FALSE))</f>
        <v/>
      </c>
      <c r="O197" s="18"/>
      <c r="P197" s="7" t="str">
        <f>IF(ISERROR(VLOOKUP(B197, Paste!$T$3:$T$1545, 1, FALSE)), "", VLOOKUP(B197, Paste!$T$3:$U$1545, 2, FALSE))</f>
        <v/>
      </c>
    </row>
    <row r="198" spans="1:16">
      <c r="A198" s="65">
        <v>192</v>
      </c>
      <c r="B198" s="67" t="s">
        <v>222</v>
      </c>
      <c r="C198" s="66" t="str">
        <f>VLOOKUP($B198, Paste!$A$3:$H$933, 6, FALSE)</f>
        <v>LW</v>
      </c>
      <c r="D198" s="11">
        <f>IFERROR(VLOOKUP($B198, Paste!$J$3:$L$933, 3, FALSE), "")</f>
        <v>52</v>
      </c>
      <c r="E198" s="11">
        <f>IFERROR(VLOOKUP($B198, Paste!$J$3:$L$933, 2, FALSE), "")</f>
        <v>63</v>
      </c>
      <c r="F198" s="11" t="str">
        <f>VLOOKUP($B198, Paste!$A$3:$H$933, 8, FALSE)</f>
        <v>COL</v>
      </c>
      <c r="G198" s="71">
        <f>VLOOKUP($B198, Paste!$A$3:$H$933, 2, FALSE)</f>
        <v>67</v>
      </c>
      <c r="H198" s="71">
        <f>VLOOKUP($B198, Paste!$A$3:$H$933, 3, FALSE)</f>
        <v>23.226304679153326</v>
      </c>
      <c r="I198" s="71">
        <f t="shared" si="2"/>
        <v>22.885224245846683</v>
      </c>
      <c r="J198" s="71">
        <f>VLOOKUP($B198, Paste!$A$3:$H$933, 4, FALSE)</f>
        <v>46.111528925000009</v>
      </c>
      <c r="K198" s="71">
        <f>VLOOKUP($B198, Paste!$A$3:$H$933, 5, FALSE)</f>
        <v>23.304347826086957</v>
      </c>
      <c r="L198" s="11" t="str">
        <f>IF(ISERROR(VLOOKUP(B198, Paste!$N$3:$N$250, 1, FALSE)), "", VLOOKUP(B198, Paste!$N$3:$O$250, 2, FALSE))</f>
        <v/>
      </c>
      <c r="M198" s="27">
        <f>VLOOKUP($B198, Paste!$W$3:$Z$10064, IF($H$4="Cap Hit",3, IF($H$4="AAV", 4, 2)), FALSE)</f>
        <v>4.5</v>
      </c>
      <c r="N198" s="11" t="str">
        <f>IF(ISERROR(VLOOKUP(B198, Paste!$Q$3:$Q$245, 1, FALSE)), "", VLOOKUP(B198, Paste!$Q$3:$R$245, 2, FALSE))</f>
        <v>Y</v>
      </c>
      <c r="O198" s="10"/>
      <c r="P198" s="7" t="str">
        <f>IF(ISERROR(VLOOKUP(B198, Paste!$T$3:$T$1545, 1, FALSE)), "", VLOOKUP(B198, Paste!$T$3:$U$1545, 2, FALSE))</f>
        <v/>
      </c>
    </row>
    <row r="199" spans="1:16">
      <c r="A199" s="65">
        <v>193</v>
      </c>
      <c r="B199" s="10" t="s">
        <v>223</v>
      </c>
      <c r="C199" s="66" t="str">
        <f>VLOOKUP($B199, Paste!$A$3:$H$933, 6, FALSE)</f>
        <v>C</v>
      </c>
      <c r="D199" s="11">
        <f>IFERROR(VLOOKUP($B199, Paste!$J$3:$L$933, 3, FALSE), "")</f>
        <v>48</v>
      </c>
      <c r="E199" s="11">
        <f>IFERROR(VLOOKUP($B199, Paste!$J$3:$L$933, 2, FALSE), "")</f>
        <v>60</v>
      </c>
      <c r="F199" s="11" t="str">
        <f>VLOOKUP($B199, Paste!$A$3:$H$933, 8, FALSE)</f>
        <v>CBJ</v>
      </c>
      <c r="G199" s="71">
        <f>VLOOKUP($B199, Paste!$A$3:$H$933, 2, FALSE)</f>
        <v>84.333333333333329</v>
      </c>
      <c r="H199" s="71">
        <f>VLOOKUP($B199, Paste!$A$3:$H$933, 3, FALSE)</f>
        <v>21.041718904142524</v>
      </c>
      <c r="I199" s="71">
        <f t="shared" ref="I199:I262" si="3">J199-H199</f>
        <v>24.828867762524158</v>
      </c>
      <c r="J199" s="71">
        <f>VLOOKUP($B199, Paste!$A$3:$H$933, 4, FALSE)</f>
        <v>45.870586666666682</v>
      </c>
      <c r="K199" s="71">
        <f>VLOOKUP($B199, Paste!$A$3:$H$933, 5, FALSE)</f>
        <v>25.948717948717949</v>
      </c>
      <c r="L199" s="11" t="str">
        <f>IF(ISERROR(VLOOKUP(B199, Paste!$N$3:$N$250, 1, FALSE)), "", VLOOKUP(B199, Paste!$N$3:$O$250, 2, FALSE))</f>
        <v/>
      </c>
      <c r="M199" s="27">
        <f>VLOOKUP($B199, Paste!$W$3:$Z$10064, IF($H$4="Cap Hit",3, IF($H$4="AAV", 4, 2)), FALSE)</f>
        <v>6</v>
      </c>
      <c r="N199" s="11" t="str">
        <f>IF(ISERROR(VLOOKUP(B199, Paste!$Q$3:$Q$245, 1, FALSE)), "", VLOOKUP(B199, Paste!$Q$3:$R$245, 2, FALSE))</f>
        <v/>
      </c>
      <c r="O199" s="18"/>
      <c r="P199" s="7" t="str">
        <f>IF(ISERROR(VLOOKUP(B199, Paste!$T$3:$T$1545, 1, FALSE)), "", VLOOKUP(B199, Paste!$T$3:$U$1545, 2, FALSE))</f>
        <v/>
      </c>
    </row>
    <row r="200" spans="1:16">
      <c r="A200" s="65">
        <v>194</v>
      </c>
      <c r="B200" s="67" t="s">
        <v>224</v>
      </c>
      <c r="C200" s="66" t="str">
        <f>VLOOKUP($B200, Paste!$A$3:$H$933, 6, FALSE)</f>
        <v>LW</v>
      </c>
      <c r="D200" s="11">
        <f>IFERROR(VLOOKUP($B200, Paste!$J$3:$L$933, 3, FALSE), "")</f>
        <v>60</v>
      </c>
      <c r="E200" s="11">
        <f>IFERROR(VLOOKUP($B200, Paste!$J$3:$L$933, 2, FALSE), "")</f>
        <v>78</v>
      </c>
      <c r="F200" s="11" t="str">
        <f>VLOOKUP($B200, Paste!$A$3:$H$933, 8, FALSE)</f>
        <v>WPG</v>
      </c>
      <c r="G200" s="71">
        <f>VLOOKUP($B200, Paste!$A$3:$H$933, 2, FALSE)</f>
        <v>75.666666666666671</v>
      </c>
      <c r="H200" s="71">
        <f>VLOOKUP($B200, Paste!$A$3:$H$933, 3, FALSE)</f>
        <v>16.823556932219812</v>
      </c>
      <c r="I200" s="71">
        <f t="shared" si="3"/>
        <v>29.03674862333575</v>
      </c>
      <c r="J200" s="71">
        <f>VLOOKUP($B200, Paste!$A$3:$H$933, 4, FALSE)</f>
        <v>45.860305555555563</v>
      </c>
      <c r="K200" s="71">
        <f>VLOOKUP($B200, Paste!$A$3:$H$933, 5, FALSE)</f>
        <v>17.803921568627452</v>
      </c>
      <c r="L200" s="11">
        <f>IF(ISERROR(VLOOKUP(B200, Paste!$N$3:$N$250, 1, FALSE)), "", VLOOKUP(B200, Paste!$N$3:$O$250, 2, FALSE))</f>
        <v>60</v>
      </c>
      <c r="M200" s="27">
        <f>VLOOKUP($B200, Paste!$W$3:$Z$10064, IF($H$4="Cap Hit",3, IF($H$4="AAV", 4, 2)), FALSE)</f>
        <v>6</v>
      </c>
      <c r="N200" s="11" t="str">
        <f>IF(ISERROR(VLOOKUP(B200, Paste!$Q$3:$Q$245, 1, FALSE)), "", VLOOKUP(B200, Paste!$Q$3:$R$245, 2, FALSE))</f>
        <v>Y</v>
      </c>
      <c r="O200" s="18"/>
      <c r="P200" s="7" t="str">
        <f>IF(ISERROR(VLOOKUP(B200, Paste!$T$3:$T$1545, 1, FALSE)), "", VLOOKUP(B200, Paste!$T$3:$U$1545, 2, FALSE))</f>
        <v/>
      </c>
    </row>
    <row r="201" spans="1:16">
      <c r="A201" s="65">
        <v>195</v>
      </c>
      <c r="B201" s="67" t="s">
        <v>225</v>
      </c>
      <c r="C201" s="66" t="str">
        <f>VLOOKUP($B201, Paste!$A$3:$H$933, 6, FALSE)</f>
        <v>C</v>
      </c>
      <c r="D201" s="11">
        <f>IFERROR(VLOOKUP($B201, Paste!$J$3:$L$933, 3, FALSE), "")</f>
        <v>52</v>
      </c>
      <c r="E201" s="11">
        <f>IFERROR(VLOOKUP($B201, Paste!$J$3:$L$933, 2, FALSE), "")</f>
        <v>67</v>
      </c>
      <c r="F201" s="11" t="str">
        <f>VLOOKUP($B201, Paste!$A$3:$H$933, 8, FALSE)</f>
        <v>BUF</v>
      </c>
      <c r="G201" s="71">
        <f>VLOOKUP($B201, Paste!$A$3:$H$933, 2, FALSE)</f>
        <v>82.333333333333329</v>
      </c>
      <c r="H201" s="71">
        <f>VLOOKUP($B201, Paste!$A$3:$H$933, 3, FALSE)</f>
        <v>15.41933929047817</v>
      </c>
      <c r="I201" s="71">
        <f t="shared" si="3"/>
        <v>30.423529703792653</v>
      </c>
      <c r="J201" s="71">
        <f>VLOOKUP($B201, Paste!$A$3:$H$933, 4, FALSE)</f>
        <v>45.842868994270823</v>
      </c>
      <c r="K201" s="71">
        <f>VLOOKUP($B201, Paste!$A$3:$H$933, 5, FALSE)</f>
        <v>14.348547717842322</v>
      </c>
      <c r="L201" s="11" t="str">
        <f>IF(ISERROR(VLOOKUP(B201, Paste!$N$3:$N$250, 1, FALSE)), "", VLOOKUP(B201, Paste!$N$3:$O$250, 2, FALSE))</f>
        <v/>
      </c>
      <c r="M201" s="27">
        <f>VLOOKUP($B201, Paste!$W$3:$Z$10064, IF($H$4="Cap Hit",3, IF($H$4="AAV", 4, 2)), FALSE)</f>
        <v>5</v>
      </c>
      <c r="N201" s="11" t="str">
        <f>IF(ISERROR(VLOOKUP(B201, Paste!$Q$3:$Q$245, 1, FALSE)), "", VLOOKUP(B201, Paste!$Q$3:$R$245, 2, FALSE))</f>
        <v/>
      </c>
      <c r="O201" s="18"/>
      <c r="P201" s="7" t="str">
        <f>IF(ISERROR(VLOOKUP(B201, Paste!$T$3:$T$1545, 1, FALSE)), "", VLOOKUP(B201, Paste!$T$3:$U$1545, 2, FALSE))</f>
        <v/>
      </c>
    </row>
    <row r="202" spans="1:16">
      <c r="A202" s="65">
        <v>196</v>
      </c>
      <c r="B202" s="67" t="s">
        <v>226</v>
      </c>
      <c r="C202" s="66" t="str">
        <f>VLOOKUP($B202, Paste!$A$3:$H$933, 6, FALSE)</f>
        <v>LW</v>
      </c>
      <c r="D202" s="11">
        <f>IFERROR(VLOOKUP($B202, Paste!$J$3:$L$933, 3, FALSE), "")</f>
        <v>60</v>
      </c>
      <c r="E202" s="11">
        <f>IFERROR(VLOOKUP($B202, Paste!$J$3:$L$933, 2, FALSE), "")</f>
        <v>75</v>
      </c>
      <c r="F202" s="11" t="str">
        <f>VLOOKUP($B202, Paste!$A$3:$H$933, 8, FALSE)</f>
        <v>PHI</v>
      </c>
      <c r="G202" s="71">
        <f>VLOOKUP($B202, Paste!$A$3:$H$933, 2, FALSE)</f>
        <v>74</v>
      </c>
      <c r="H202" s="71">
        <f>VLOOKUP($B202, Paste!$A$3:$H$933, 3, FALSE)</f>
        <v>25.096730108178374</v>
      </c>
      <c r="I202" s="71">
        <f t="shared" si="3"/>
        <v>20.741953225154962</v>
      </c>
      <c r="J202" s="71">
        <f>VLOOKUP($B202, Paste!$A$3:$H$933, 4, FALSE)</f>
        <v>45.838683333333336</v>
      </c>
      <c r="K202" s="71">
        <f>VLOOKUP($B202, Paste!$A$3:$H$933, 5, FALSE)</f>
        <v>40.759358288770052</v>
      </c>
      <c r="L202" s="11">
        <f>IF(ISERROR(VLOOKUP(B202, Paste!$N$3:$N$250, 1, FALSE)), "", VLOOKUP(B202, Paste!$N$3:$O$250, 2, FALSE))</f>
        <v>60</v>
      </c>
      <c r="M202" s="27">
        <f>VLOOKUP($B202, Paste!$W$3:$Z$10064, IF($H$4="Cap Hit",3, IF($H$4="AAV", 4, 2)), FALSE)</f>
        <v>3.75</v>
      </c>
      <c r="N202" s="11" t="str">
        <f>IF(ISERROR(VLOOKUP(B202, Paste!$Q$3:$Q$245, 1, FALSE)), "", VLOOKUP(B202, Paste!$Q$3:$R$245, 2, FALSE))</f>
        <v/>
      </c>
      <c r="O202" s="18"/>
      <c r="P202" s="7" t="str">
        <f>IF(ISERROR(VLOOKUP(B202, Paste!$T$3:$T$1545, 1, FALSE)), "", VLOOKUP(B202, Paste!$T$3:$U$1545, 2, FALSE))</f>
        <v/>
      </c>
    </row>
    <row r="203" spans="1:16">
      <c r="A203" s="65">
        <v>197</v>
      </c>
      <c r="B203" s="67" t="s">
        <v>227</v>
      </c>
      <c r="C203" s="66" t="str">
        <f>VLOOKUP($B203, Paste!$A$3:$H$933, 6, FALSE)</f>
        <v>C</v>
      </c>
      <c r="D203" s="11">
        <f>IFERROR(VLOOKUP($B203, Paste!$J$3:$L$933, 3, FALSE), "")</f>
        <v>47</v>
      </c>
      <c r="E203" s="11">
        <f>IFERROR(VLOOKUP($B203, Paste!$J$3:$L$933, 2, FALSE), "")</f>
        <v>65</v>
      </c>
      <c r="F203" s="11" t="str">
        <f>VLOOKUP($B203, Paste!$A$3:$H$933, 8, FALSE)</f>
        <v>BOS</v>
      </c>
      <c r="G203" s="71">
        <f>VLOOKUP($B203, Paste!$A$3:$H$933, 2, FALSE)</f>
        <v>77.333333333333329</v>
      </c>
      <c r="H203" s="71">
        <f>VLOOKUP($B203, Paste!$A$3:$H$933, 3, FALSE)</f>
        <v>16.383686029808818</v>
      </c>
      <c r="I203" s="71">
        <f t="shared" si="3"/>
        <v>29.335355303524498</v>
      </c>
      <c r="J203" s="71">
        <f>VLOOKUP($B203, Paste!$A$3:$H$933, 4, FALSE)</f>
        <v>45.719041333333315</v>
      </c>
      <c r="K203" s="71">
        <f>VLOOKUP($B203, Paste!$A$3:$H$933, 5, FALSE)</f>
        <v>26.348082595870203</v>
      </c>
      <c r="L203" s="11" t="str">
        <f>IF(ISERROR(VLOOKUP(B203, Paste!$N$3:$N$250, 1, FALSE)), "", VLOOKUP(B203, Paste!$N$3:$O$250, 2, FALSE))</f>
        <v/>
      </c>
      <c r="M203" s="27">
        <f>VLOOKUP($B203, Paste!$W$3:$Z$10064, IF($H$4="Cap Hit",3, IF($H$4="AAV", 4, 2)), FALSE)</f>
        <v>7.75</v>
      </c>
      <c r="N203" s="11" t="str">
        <f>IF(ISERROR(VLOOKUP(B203, Paste!$Q$3:$Q$245, 1, FALSE)), "", VLOOKUP(B203, Paste!$Q$3:$R$245, 2, FALSE))</f>
        <v/>
      </c>
      <c r="O203" s="10"/>
      <c r="P203" s="7" t="str">
        <f>IF(ISERROR(VLOOKUP(B203, Paste!$T$3:$T$1545, 1, FALSE)), "", VLOOKUP(B203, Paste!$T$3:$U$1545, 2, FALSE))</f>
        <v/>
      </c>
    </row>
    <row r="204" spans="1:16">
      <c r="A204" s="65">
        <v>198</v>
      </c>
      <c r="B204" s="67" t="s">
        <v>228</v>
      </c>
      <c r="C204" s="66" t="str">
        <f>VLOOKUP($B204, Paste!$A$3:$H$933, 6, FALSE)</f>
        <v>RD</v>
      </c>
      <c r="D204" s="11">
        <f>IFERROR(VLOOKUP($B204, Paste!$J$3:$L$933, 3, FALSE), "")</f>
        <v>53</v>
      </c>
      <c r="E204" s="11">
        <f>IFERROR(VLOOKUP($B204, Paste!$J$3:$L$933, 2, FALSE), "")</f>
        <v>70</v>
      </c>
      <c r="F204" s="11" t="str">
        <f>VLOOKUP($B204, Paste!$A$3:$H$933, 8, FALSE)</f>
        <v>CGY</v>
      </c>
      <c r="G204" s="71">
        <f>VLOOKUP($B204, Paste!$A$3:$H$933, 2, FALSE)</f>
        <v>78</v>
      </c>
      <c r="H204" s="71">
        <f>VLOOKUP($B204, Paste!$A$3:$H$933, 3, FALSE)</f>
        <v>15.600000000000001</v>
      </c>
      <c r="I204" s="71">
        <f t="shared" si="3"/>
        <v>30.070624999999993</v>
      </c>
      <c r="J204" s="71">
        <f>VLOOKUP($B204, Paste!$A$3:$H$933, 4, FALSE)</f>
        <v>45.670624999999994</v>
      </c>
      <c r="K204" s="71">
        <f>VLOOKUP($B204, Paste!$A$3:$H$933, 5, FALSE)</f>
        <v>36.735483870967741</v>
      </c>
      <c r="L204" s="11">
        <f>IF(ISERROR(VLOOKUP(B204, Paste!$N$3:$N$250, 1, FALSE)), "", VLOOKUP(B204, Paste!$N$3:$O$250, 2, FALSE))</f>
        <v>60</v>
      </c>
      <c r="M204" s="27">
        <f>VLOOKUP($B204, Paste!$W$3:$Z$10064, IF($H$4="Cap Hit",3, IF($H$4="AAV", 4, 2)), FALSE)</f>
        <v>7.25</v>
      </c>
      <c r="N204" s="11" t="str">
        <f>IF(ISERROR(VLOOKUP(B204, Paste!$Q$3:$Q$245, 1, FALSE)), "", VLOOKUP(B204, Paste!$Q$3:$R$245, 2, FALSE))</f>
        <v/>
      </c>
      <c r="O204" s="18"/>
      <c r="P204" s="7" t="str">
        <f>IF(ISERROR(VLOOKUP(B204, Paste!$T$3:$T$1545, 1, FALSE)), "", VLOOKUP(B204, Paste!$T$3:$U$1545, 2, FALSE))</f>
        <v/>
      </c>
    </row>
    <row r="205" spans="1:16">
      <c r="A205" s="65">
        <v>199</v>
      </c>
      <c r="B205" s="67" t="s">
        <v>229</v>
      </c>
      <c r="C205" s="66" t="str">
        <f>VLOOKUP($B205, Paste!$A$3:$H$933, 6, FALSE)</f>
        <v>LW</v>
      </c>
      <c r="D205" s="11">
        <f>IFERROR(VLOOKUP($B205, Paste!$J$3:$L$933, 3, FALSE), "")</f>
        <v>50</v>
      </c>
      <c r="E205" s="11">
        <f>IFERROR(VLOOKUP($B205, Paste!$J$3:$L$933, 2, FALSE), "")</f>
        <v>65</v>
      </c>
      <c r="F205" s="11" t="str">
        <f>VLOOKUP($B205, Paste!$A$3:$H$933, 8, FALSE)</f>
        <v>VAN</v>
      </c>
      <c r="G205" s="71">
        <f>VLOOKUP($B205, Paste!$A$3:$H$933, 2, FALSE)</f>
        <v>83</v>
      </c>
      <c r="H205" s="71">
        <f>VLOOKUP($B205, Paste!$A$3:$H$933, 3, FALSE)</f>
        <v>25.053656205428013</v>
      </c>
      <c r="I205" s="71">
        <f t="shared" si="3"/>
        <v>20.230736575821993</v>
      </c>
      <c r="J205" s="71">
        <f>VLOOKUP($B205, Paste!$A$3:$H$933, 4, FALSE)</f>
        <v>45.284392781250006</v>
      </c>
      <c r="K205" s="71">
        <f>VLOOKUP($B205, Paste!$A$3:$H$933, 5, FALSE)</f>
        <v>16.39506172839506</v>
      </c>
      <c r="L205" s="11" t="str">
        <f>IF(ISERROR(VLOOKUP(B205, Paste!$N$3:$N$250, 1, FALSE)), "", VLOOKUP(B205, Paste!$N$3:$O$250, 2, FALSE))</f>
        <v/>
      </c>
      <c r="M205" s="27">
        <f>VLOOKUP($B205, Paste!$W$3:$Z$10064, IF($H$4="Cap Hit",3, IF($H$4="AAV", 4, 2)), FALSE)</f>
        <v>5.5</v>
      </c>
      <c r="N205" s="11" t="str">
        <f>IF(ISERROR(VLOOKUP(B205, Paste!$Q$3:$Q$245, 1, FALSE)), "", VLOOKUP(B205, Paste!$Q$3:$R$245, 2, FALSE))</f>
        <v/>
      </c>
      <c r="O205" s="18"/>
      <c r="P205" s="7" t="str">
        <f>IF(ISERROR(VLOOKUP(B205, Paste!$T$3:$T$1545, 1, FALSE)), "", VLOOKUP(B205, Paste!$T$3:$U$1545, 2, FALSE))</f>
        <v/>
      </c>
    </row>
    <row r="206" spans="1:16">
      <c r="A206" s="65">
        <v>200</v>
      </c>
      <c r="B206" s="67" t="s">
        <v>230</v>
      </c>
      <c r="C206" s="66" t="str">
        <f>VLOOKUP($B206, Paste!$A$3:$H$933, 6, FALSE)</f>
        <v>RW</v>
      </c>
      <c r="D206" s="11">
        <f>IFERROR(VLOOKUP($B206, Paste!$J$3:$L$933, 3, FALSE), "")</f>
        <v>58</v>
      </c>
      <c r="E206" s="11">
        <f>IFERROR(VLOOKUP($B206, Paste!$J$3:$L$933, 2, FALSE), "")</f>
        <v>75</v>
      </c>
      <c r="F206" s="11" t="str">
        <f>VLOOKUP($B206, Paste!$A$3:$H$933, 8, FALSE)</f>
        <v>CBJ</v>
      </c>
      <c r="G206" s="71">
        <f>VLOOKUP($B206, Paste!$A$3:$H$933, 2, FALSE)</f>
        <v>79</v>
      </c>
      <c r="H206" s="71">
        <f>VLOOKUP($B206, Paste!$A$3:$H$933, 3, FALSE)</f>
        <v>19.75</v>
      </c>
      <c r="I206" s="71">
        <f t="shared" si="3"/>
        <v>25.036087500000001</v>
      </c>
      <c r="J206" s="71">
        <f>VLOOKUP($B206, Paste!$A$3:$H$933, 4, FALSE)</f>
        <v>44.786087500000001</v>
      </c>
      <c r="K206" s="71">
        <f>VLOOKUP($B206, Paste!$A$3:$H$933, 5, FALSE)</f>
        <v>20.54</v>
      </c>
      <c r="L206" s="11">
        <f>IF(ISERROR(VLOOKUP(B206, Paste!$N$3:$N$250, 1, FALSE)), "", VLOOKUP(B206, Paste!$N$3:$O$250, 2, FALSE))</f>
        <v>65</v>
      </c>
      <c r="M206" s="27">
        <f>VLOOKUP($B206, Paste!$W$3:$Z$10064, IF($H$4="Cap Hit",3, IF($H$4="AAV", 4, 2)), FALSE)</f>
        <v>1.8</v>
      </c>
      <c r="N206" s="11" t="str">
        <f>IF(ISERROR(VLOOKUP(B206, Paste!$Q$3:$Q$245, 1, FALSE)), "", VLOOKUP(B206, Paste!$Q$3:$R$245, 2, FALSE))</f>
        <v/>
      </c>
      <c r="O206" s="10"/>
      <c r="P206" s="7" t="str">
        <f>IF(ISERROR(VLOOKUP(B206, Paste!$T$3:$T$1545, 1, FALSE)), "", VLOOKUP(B206, Paste!$T$3:$U$1545, 2, FALSE))</f>
        <v/>
      </c>
    </row>
    <row r="207" spans="1:16">
      <c r="A207" s="65">
        <v>201</v>
      </c>
      <c r="B207" s="67" t="s">
        <v>231</v>
      </c>
      <c r="C207" s="66" t="str">
        <f>VLOOKUP($B207, Paste!$A$3:$H$933, 6, FALSE)</f>
        <v>RW</v>
      </c>
      <c r="D207" s="11">
        <f>IFERROR(VLOOKUP($B207, Paste!$J$3:$L$933, 3, FALSE), "")</f>
        <v>50</v>
      </c>
      <c r="E207" s="11">
        <f>IFERROR(VLOOKUP($B207, Paste!$J$3:$L$933, 2, FALSE), "")</f>
        <v>68</v>
      </c>
      <c r="F207" s="11" t="str">
        <f>VLOOKUP($B207, Paste!$A$3:$H$933, 8, FALSE)</f>
        <v>LAK</v>
      </c>
      <c r="G207" s="71">
        <f>VLOOKUP($B207, Paste!$A$3:$H$933, 2, FALSE)</f>
        <v>82</v>
      </c>
      <c r="H207" s="71">
        <f>VLOOKUP($B207, Paste!$A$3:$H$933, 3, FALSE)</f>
        <v>20.5</v>
      </c>
      <c r="I207" s="71">
        <f t="shared" si="3"/>
        <v>24.239701111111103</v>
      </c>
      <c r="J207" s="71">
        <f>VLOOKUP($B207, Paste!$A$3:$H$933, 4, FALSE)</f>
        <v>44.739701111111103</v>
      </c>
      <c r="K207" s="71">
        <f>VLOOKUP($B207, Paste!$A$3:$H$933, 5, FALSE)</f>
        <v>26.240000000000002</v>
      </c>
      <c r="L207" s="11" t="str">
        <f>IF(ISERROR(VLOOKUP(B207, Paste!$N$3:$N$250, 1, FALSE)), "", VLOOKUP(B207, Paste!$N$3:$O$250, 2, FALSE))</f>
        <v/>
      </c>
      <c r="M207" s="27">
        <f>VLOOKUP($B207, Paste!$W$3:$Z$10064, IF($H$4="Cap Hit",3, IF($H$4="AAV", 4, 2)), FALSE)</f>
        <v>4.0999999999999996</v>
      </c>
      <c r="N207" s="11" t="str">
        <f>IF(ISERROR(VLOOKUP(B207, Paste!$Q$3:$Q$245, 1, FALSE)), "", VLOOKUP(B207, Paste!$Q$3:$R$245, 2, FALSE))</f>
        <v/>
      </c>
      <c r="O207" s="18"/>
      <c r="P207" s="7" t="str">
        <f>IF(ISERROR(VLOOKUP(B207, Paste!$T$3:$T$1545, 1, FALSE)), "", VLOOKUP(B207, Paste!$T$3:$U$1545, 2, FALSE))</f>
        <v/>
      </c>
    </row>
    <row r="208" spans="1:16">
      <c r="A208" s="65">
        <v>202</v>
      </c>
      <c r="B208" s="67" t="s">
        <v>232</v>
      </c>
      <c r="C208" s="66" t="str">
        <f>VLOOKUP($B208, Paste!$A$3:$H$933, 6, FALSE)</f>
        <v>C</v>
      </c>
      <c r="D208" s="11">
        <f>IFERROR(VLOOKUP($B208, Paste!$J$3:$L$933, 3, FALSE), "")</f>
        <v>60</v>
      </c>
      <c r="E208" s="11">
        <f>IFERROR(VLOOKUP($B208, Paste!$J$3:$L$933, 2, FALSE), "")</f>
        <v>75</v>
      </c>
      <c r="F208" s="11" t="str">
        <f>VLOOKUP($B208, Paste!$A$3:$H$933, 8, FALSE)</f>
        <v>MIN</v>
      </c>
      <c r="G208" s="71">
        <f>VLOOKUP($B208, Paste!$A$3:$H$933, 2, FALSE)</f>
        <v>66.333333333333329</v>
      </c>
      <c r="H208" s="71">
        <f>VLOOKUP($B208, Paste!$A$3:$H$933, 3, FALSE)</f>
        <v>20.428558533594817</v>
      </c>
      <c r="I208" s="71">
        <f t="shared" si="3"/>
        <v>24.176331705988503</v>
      </c>
      <c r="J208" s="71">
        <f>VLOOKUP($B208, Paste!$A$3:$H$933, 4, FALSE)</f>
        <v>44.60489023958332</v>
      </c>
      <c r="K208" s="71">
        <f>VLOOKUP($B208, Paste!$A$3:$H$933, 5, FALSE)</f>
        <v>39.181347150259064</v>
      </c>
      <c r="L208" s="11" t="str">
        <f>IF(ISERROR(VLOOKUP(B208, Paste!$N$3:$N$250, 1, FALSE)), "", VLOOKUP(B208, Paste!$N$3:$O$250, 2, FALSE))</f>
        <v/>
      </c>
      <c r="M208" s="27">
        <f>VLOOKUP($B208, Paste!$W$3:$Z$10064, IF($H$4="Cap Hit",3, IF($H$4="AAV", 4, 2)), FALSE)</f>
        <v>5.25</v>
      </c>
      <c r="N208" s="11" t="str">
        <f>IF(ISERROR(VLOOKUP(B208, Paste!$Q$3:$Q$245, 1, FALSE)), "", VLOOKUP(B208, Paste!$Q$3:$R$245, 2, FALSE))</f>
        <v>Y</v>
      </c>
      <c r="O208" s="10"/>
      <c r="P208" s="7" t="str">
        <f>IF(ISERROR(VLOOKUP(B208, Paste!$T$3:$T$1545, 1, FALSE)), "", VLOOKUP(B208, Paste!$T$3:$U$1545, 2, FALSE))</f>
        <v/>
      </c>
    </row>
    <row r="209" spans="1:16">
      <c r="A209" s="65">
        <v>203</v>
      </c>
      <c r="B209" s="67" t="s">
        <v>233</v>
      </c>
      <c r="C209" s="66" t="str">
        <f>VLOOKUP($B209, Paste!$A$3:$H$933, 6, FALSE)</f>
        <v>C</v>
      </c>
      <c r="D209" s="11">
        <f>IFERROR(VLOOKUP($B209, Paste!$J$3:$L$933, 3, FALSE), "")</f>
        <v>50</v>
      </c>
      <c r="E209" s="11">
        <f>IFERROR(VLOOKUP($B209, Paste!$J$3:$L$933, 2, FALSE), "")</f>
        <v>70</v>
      </c>
      <c r="F209" s="11" t="str">
        <f>VLOOKUP($B209, Paste!$A$3:$H$933, 8, FALSE)</f>
        <v>CBJ</v>
      </c>
      <c r="G209" s="71">
        <f>VLOOKUP($B209, Paste!$A$3:$H$933, 2, FALSE)</f>
        <v>73.666666666666671</v>
      </c>
      <c r="H209" s="71">
        <f>VLOOKUP($B209, Paste!$A$3:$H$933, 3, FALSE)</f>
        <v>19.372744070822474</v>
      </c>
      <c r="I209" s="71">
        <f t="shared" si="3"/>
        <v>24.8703693458442</v>
      </c>
      <c r="J209" s="71">
        <f>VLOOKUP($B209, Paste!$A$3:$H$933, 4, FALSE)</f>
        <v>44.243113416666674</v>
      </c>
      <c r="K209" s="71">
        <f>VLOOKUP($B209, Paste!$A$3:$H$933, 5, FALSE)</f>
        <v>14</v>
      </c>
      <c r="L209" s="11" t="str">
        <f>IF(ISERROR(VLOOKUP(B209, Paste!$N$3:$N$250, 1, FALSE)), "", VLOOKUP(B209, Paste!$N$3:$O$250, 2, FALSE))</f>
        <v/>
      </c>
      <c r="M209" s="27">
        <f>VLOOKUP($B209, Paste!$W$3:$Z$10064, IF($H$4="Cap Hit",3, IF($H$4="AAV", 4, 2)), FALSE)</f>
        <v>5.5</v>
      </c>
      <c r="N209" s="11" t="str">
        <f>IF(ISERROR(VLOOKUP(B209, Paste!$Q$3:$Q$245, 1, FALSE)), "", VLOOKUP(B209, Paste!$Q$3:$R$245, 2, FALSE))</f>
        <v/>
      </c>
      <c r="O209" s="10"/>
      <c r="P209" s="7" t="str">
        <f>IF(ISERROR(VLOOKUP(B209, Paste!$T$3:$T$1545, 1, FALSE)), "", VLOOKUP(B209, Paste!$T$3:$U$1545, 2, FALSE))</f>
        <v/>
      </c>
    </row>
    <row r="210" spans="1:16">
      <c r="A210" s="65">
        <v>204</v>
      </c>
      <c r="B210" s="67" t="s">
        <v>234</v>
      </c>
      <c r="C210" s="66" t="str">
        <f>VLOOKUP($B210, Paste!$A$3:$H$933, 6, FALSE)</f>
        <v>LW</v>
      </c>
      <c r="D210" s="11">
        <f>IFERROR(VLOOKUP($B210, Paste!$J$3:$L$933, 3, FALSE), "")</f>
        <v>43</v>
      </c>
      <c r="E210" s="11">
        <f>IFERROR(VLOOKUP($B210, Paste!$J$3:$L$933, 2, FALSE), "")</f>
        <v>57</v>
      </c>
      <c r="F210" s="11" t="str">
        <f>VLOOKUP($B210, Paste!$A$3:$H$933, 8, FALSE)</f>
        <v>BUF</v>
      </c>
      <c r="G210" s="71">
        <f>VLOOKUP($B210, Paste!$A$3:$H$933, 2, FALSE)</f>
        <v>69</v>
      </c>
      <c r="H210" s="71">
        <f>VLOOKUP($B210, Paste!$A$3:$H$933, 3, FALSE)</f>
        <v>20.141267649471363</v>
      </c>
      <c r="I210" s="71">
        <f t="shared" si="3"/>
        <v>24.087541953653638</v>
      </c>
      <c r="J210" s="71">
        <f>VLOOKUP($B210, Paste!$A$3:$H$933, 4, FALSE)</f>
        <v>44.228809603125001</v>
      </c>
      <c r="K210" s="71">
        <f>VLOOKUP($B210, Paste!$A$3:$H$933, 5, FALSE)</f>
        <v>50</v>
      </c>
      <c r="L210" s="11" t="str">
        <f>IF(ISERROR(VLOOKUP(B210, Paste!$N$3:$N$250, 1, FALSE)), "", VLOOKUP(B210, Paste!$N$3:$O$250, 2, FALSE))</f>
        <v/>
      </c>
      <c r="M210" s="27">
        <f>VLOOKUP($B210, Paste!$W$3:$Z$10064, IF($H$4="Cap Hit",3, IF($H$4="AAV", 4, 2)), FALSE)</f>
        <v>4.75</v>
      </c>
      <c r="N210" s="11" t="str">
        <f>IF(ISERROR(VLOOKUP(B210, Paste!$Q$3:$Q$245, 1, FALSE)), "", VLOOKUP(B210, Paste!$Q$3:$R$245, 2, FALSE))</f>
        <v>Y</v>
      </c>
      <c r="O210" s="18"/>
      <c r="P210" s="7" t="str">
        <f>IF(ISERROR(VLOOKUP(B210, Paste!$T$3:$T$1545, 1, FALSE)), "", VLOOKUP(B210, Paste!$T$3:$U$1545, 2, FALSE))</f>
        <v/>
      </c>
    </row>
    <row r="211" spans="1:16">
      <c r="A211" s="65">
        <v>205</v>
      </c>
      <c r="B211" s="10" t="s">
        <v>235</v>
      </c>
      <c r="C211" s="66" t="str">
        <f>VLOOKUP($B211, Paste!$A$3:$H$933, 6, FALSE)</f>
        <v>LW</v>
      </c>
      <c r="D211" s="11">
        <f>IFERROR(VLOOKUP($B211, Paste!$J$3:$L$933, 3, FALSE), "")</f>
        <v>45</v>
      </c>
      <c r="E211" s="11">
        <f>IFERROR(VLOOKUP($B211, Paste!$J$3:$L$933, 2, FALSE), "")</f>
        <v>68</v>
      </c>
      <c r="F211" s="11" t="str">
        <f>VLOOKUP($B211, Paste!$A$3:$H$933, 8, FALSE)</f>
        <v>BUF</v>
      </c>
      <c r="G211" s="71">
        <f>VLOOKUP($B211, Paste!$A$3:$H$933, 2, FALSE)</f>
        <v>83</v>
      </c>
      <c r="H211" s="71">
        <f>VLOOKUP($B211, Paste!$A$3:$H$933, 3, FALSE)</f>
        <v>13</v>
      </c>
      <c r="I211" s="71">
        <f t="shared" si="3"/>
        <v>31.191102083333341</v>
      </c>
      <c r="J211" s="71">
        <f>VLOOKUP($B211, Paste!$A$3:$H$933, 4, FALSE)</f>
        <v>44.191102083333341</v>
      </c>
      <c r="K211" s="71">
        <f>VLOOKUP($B211, Paste!$A$3:$H$933, 5, FALSE)</f>
        <v>70.02057613168725</v>
      </c>
      <c r="L211" s="11">
        <f>IF(ISERROR(VLOOKUP(B211, Paste!$N$3:$N$250, 1, FALSE)), "", VLOOKUP(B211, Paste!$N$3:$O$250, 2, FALSE))</f>
        <v>60</v>
      </c>
      <c r="M211" s="27">
        <f>VLOOKUP($B211, Paste!$W$3:$Z$10064, IF($H$4="Cap Hit",3, IF($H$4="AAV", 4, 2)), FALSE)</f>
        <v>4.5</v>
      </c>
      <c r="N211" s="11" t="str">
        <f>IF(ISERROR(VLOOKUP(B211, Paste!$Q$3:$Q$245, 1, FALSE)), "", VLOOKUP(B211, Paste!$Q$3:$R$245, 2, FALSE))</f>
        <v/>
      </c>
      <c r="O211" s="18"/>
      <c r="P211" s="7" t="str">
        <f>IF(ISERROR(VLOOKUP(B211, Paste!$T$3:$T$1545, 1, FALSE)), "", VLOOKUP(B211, Paste!$T$3:$U$1545, 2, FALSE))</f>
        <v/>
      </c>
    </row>
    <row r="212" spans="1:16">
      <c r="A212" s="65">
        <v>206</v>
      </c>
      <c r="B212" s="67" t="s">
        <v>236</v>
      </c>
      <c r="C212" s="66" t="str">
        <f>VLOOKUP($B212, Paste!$A$3:$H$933, 6, FALSE)</f>
        <v>LW</v>
      </c>
      <c r="D212" s="11">
        <f>IFERROR(VLOOKUP($B212, Paste!$J$3:$L$933, 3, FALSE), "")</f>
        <v>48</v>
      </c>
      <c r="E212" s="11">
        <f>IFERROR(VLOOKUP($B212, Paste!$J$3:$L$933, 2, FALSE), "")</f>
        <v>62</v>
      </c>
      <c r="F212" s="11" t="str">
        <f>VLOOKUP($B212, Paste!$A$3:$H$933, 8, FALSE)</f>
        <v>CAR</v>
      </c>
      <c r="G212" s="71">
        <f>VLOOKUP($B212, Paste!$A$3:$H$933, 2, FALSE)</f>
        <v>72</v>
      </c>
      <c r="H212" s="71">
        <f>VLOOKUP($B212, Paste!$A$3:$H$933, 3, FALSE)</f>
        <v>19.440000000000001</v>
      </c>
      <c r="I212" s="71">
        <f t="shared" si="3"/>
        <v>24.589012500000006</v>
      </c>
      <c r="J212" s="71">
        <f>VLOOKUP($B212, Paste!$A$3:$H$933, 4, FALSE)</f>
        <v>44.029012500000007</v>
      </c>
      <c r="K212" s="71">
        <f>VLOOKUP($B212, Paste!$A$3:$H$933, 5, FALSE)</f>
        <v>36.215568862275447</v>
      </c>
      <c r="L212" s="11" t="str">
        <f>IF(ISERROR(VLOOKUP(B212, Paste!$N$3:$N$250, 1, FALSE)), "", VLOOKUP(B212, Paste!$N$3:$O$250, 2, FALSE))</f>
        <v/>
      </c>
      <c r="M212" s="27">
        <f>VLOOKUP($B212, Paste!$W$3:$Z$10064, IF($H$4="Cap Hit",3, IF($H$4="AAV", 4, 2)), FALSE)</f>
        <v>3.1666669999999999</v>
      </c>
      <c r="N212" s="11" t="str">
        <f>IF(ISERROR(VLOOKUP(B212, Paste!$Q$3:$Q$245, 1, FALSE)), "", VLOOKUP(B212, Paste!$Q$3:$R$245, 2, FALSE))</f>
        <v/>
      </c>
      <c r="O212" s="10"/>
      <c r="P212" s="7" t="str">
        <f>IF(ISERROR(VLOOKUP(B212, Paste!$T$3:$T$1545, 1, FALSE)), "", VLOOKUP(B212, Paste!$T$3:$U$1545, 2, FALSE))</f>
        <v/>
      </c>
    </row>
    <row r="213" spans="1:16">
      <c r="A213" s="65">
        <v>207</v>
      </c>
      <c r="B213" s="67" t="s">
        <v>237</v>
      </c>
      <c r="C213" s="66" t="str">
        <f>VLOOKUP($B213, Paste!$A$3:$H$933, 6, FALSE)</f>
        <v>LW</v>
      </c>
      <c r="D213" s="11">
        <f>IFERROR(VLOOKUP($B213, Paste!$J$3:$L$933, 3, FALSE), "")</f>
        <v>50</v>
      </c>
      <c r="E213" s="11">
        <f>IFERROR(VLOOKUP($B213, Paste!$J$3:$L$933, 2, FALSE), "")</f>
        <v>68</v>
      </c>
      <c r="F213" s="11" t="str">
        <f>VLOOKUP($B213, Paste!$A$3:$H$933, 8, FALSE)</f>
        <v>MTL</v>
      </c>
      <c r="G213" s="71">
        <f>VLOOKUP($B213, Paste!$A$3:$H$933, 2, FALSE)</f>
        <v>76</v>
      </c>
      <c r="H213" s="71">
        <f>VLOOKUP($B213, Paste!$A$3:$H$933, 3, FALSE)</f>
        <v>19.156200629696773</v>
      </c>
      <c r="I213" s="71">
        <f t="shared" si="3"/>
        <v>24.506849648081005</v>
      </c>
      <c r="J213" s="71">
        <f>VLOOKUP($B213, Paste!$A$3:$H$933, 4, FALSE)</f>
        <v>43.663050277777778</v>
      </c>
      <c r="K213" s="71">
        <f>VLOOKUP($B213, Paste!$A$3:$H$933, 5, FALSE)</f>
        <v>22.078212290502794</v>
      </c>
      <c r="L213" s="11">
        <f>IF(ISERROR(VLOOKUP(B213, Paste!$N$3:$N$250, 1, FALSE)), "", VLOOKUP(B213, Paste!$N$3:$O$250, 2, FALSE))</f>
        <v>60</v>
      </c>
      <c r="M213" s="27">
        <f>VLOOKUP($B213, Paste!$W$3:$Z$10064, IF($H$4="Cap Hit",3, IF($H$4="AAV", 4, 2)), FALSE)</f>
        <v>2.9</v>
      </c>
      <c r="N213" s="11" t="str">
        <f>IF(ISERROR(VLOOKUP(B213, Paste!$Q$3:$Q$245, 1, FALSE)), "", VLOOKUP(B213, Paste!$Q$3:$R$245, 2, FALSE))</f>
        <v>Y</v>
      </c>
      <c r="O213" s="18"/>
      <c r="P213" s="7" t="str">
        <f>IF(ISERROR(VLOOKUP(B213, Paste!$T$3:$T$1545, 1, FALSE)), "", VLOOKUP(B213, Paste!$T$3:$U$1545, 2, FALSE))</f>
        <v/>
      </c>
    </row>
    <row r="214" spans="1:16">
      <c r="A214" s="65">
        <v>208</v>
      </c>
      <c r="B214" s="67" t="s">
        <v>238</v>
      </c>
      <c r="C214" s="66" t="str">
        <f>VLOOKUP($B214, Paste!$A$3:$H$933, 6, FALSE)</f>
        <v>RW</v>
      </c>
      <c r="D214" s="11">
        <f>IFERROR(VLOOKUP($B214, Paste!$J$3:$L$933, 3, FALSE), "")</f>
        <v>40</v>
      </c>
      <c r="E214" s="11">
        <f>IFERROR(VLOOKUP($B214, Paste!$J$3:$L$933, 2, FALSE), "")</f>
        <v>60</v>
      </c>
      <c r="F214" s="11" t="str">
        <f>VLOOKUP($B214, Paste!$A$3:$H$933, 8, FALSE)</f>
        <v>UFA</v>
      </c>
      <c r="G214" s="71">
        <f>VLOOKUP($B214, Paste!$A$3:$H$933, 2, FALSE)</f>
        <v>79</v>
      </c>
      <c r="H214" s="71">
        <f>VLOOKUP($B214, Paste!$A$3:$H$933, 3, FALSE)</f>
        <v>19.141879203119338</v>
      </c>
      <c r="I214" s="71">
        <f t="shared" si="3"/>
        <v>24.332709546880658</v>
      </c>
      <c r="J214" s="71">
        <f>VLOOKUP($B214, Paste!$A$3:$H$933, 4, FALSE)</f>
        <v>43.474588749999995</v>
      </c>
      <c r="K214" s="71">
        <f>VLOOKUP($B214, Paste!$A$3:$H$933, 5, FALSE)</f>
        <v>10.259740259740258</v>
      </c>
      <c r="L214" s="11" t="str">
        <f>IF(ISERROR(VLOOKUP(B214, Paste!$N$3:$N$250, 1, FALSE)), "", VLOOKUP(B214, Paste!$N$3:$O$250, 2, FALSE))</f>
        <v/>
      </c>
      <c r="M214" s="27" t="e">
        <f>VLOOKUP($B214, Paste!$W$3:$Z$10064, IF($H$4="Cap Hit",3, IF($H$4="AAV", 4, 2)), FALSE)</f>
        <v>#N/A</v>
      </c>
      <c r="N214" s="11" t="str">
        <f>IF(ISERROR(VLOOKUP(B214, Paste!$Q$3:$Q$245, 1, FALSE)), "", VLOOKUP(B214, Paste!$Q$3:$R$245, 2, FALSE))</f>
        <v/>
      </c>
      <c r="O214" s="10"/>
      <c r="P214" s="7" t="str">
        <f>IF(ISERROR(VLOOKUP(B214, Paste!$T$3:$T$1545, 1, FALSE)), "", VLOOKUP(B214, Paste!$T$3:$U$1545, 2, FALSE))</f>
        <v/>
      </c>
    </row>
    <row r="215" spans="1:16">
      <c r="A215" s="65">
        <v>209</v>
      </c>
      <c r="B215" s="67" t="s">
        <v>239</v>
      </c>
      <c r="C215" s="66" t="str">
        <f>VLOOKUP($B215, Paste!$A$3:$H$933, 6, FALSE)</f>
        <v>RD</v>
      </c>
      <c r="D215" s="11">
        <f>IFERROR(VLOOKUP($B215, Paste!$J$3:$L$933, 3, FALSE), "")</f>
        <v>48</v>
      </c>
      <c r="E215" s="11">
        <f>IFERROR(VLOOKUP($B215, Paste!$J$3:$L$933, 2, FALSE), "")</f>
        <v>57</v>
      </c>
      <c r="F215" s="11" t="str">
        <f>VLOOKUP($B215, Paste!$A$3:$H$933, 8, FALSE)</f>
        <v>VGK</v>
      </c>
      <c r="G215" s="71">
        <f>VLOOKUP($B215, Paste!$A$3:$H$933, 2, FALSE)</f>
        <v>82</v>
      </c>
      <c r="H215" s="71">
        <f>VLOOKUP($B215, Paste!$A$3:$H$933, 3, FALSE)</f>
        <v>12.660464984898677</v>
      </c>
      <c r="I215" s="71">
        <f t="shared" si="3"/>
        <v>30.654412098434644</v>
      </c>
      <c r="J215" s="71">
        <f>VLOOKUP($B215, Paste!$A$3:$H$933, 4, FALSE)</f>
        <v>43.314877083333322</v>
      </c>
      <c r="K215" s="71">
        <f>VLOOKUP($B215, Paste!$A$3:$H$933, 5, FALSE)</f>
        <v>60.81666666666667</v>
      </c>
      <c r="L215" s="11" t="str">
        <f>IF(ISERROR(VLOOKUP(B215, Paste!$N$3:$N$250, 1, FALSE)), "", VLOOKUP(B215, Paste!$N$3:$O$250, 2, FALSE))</f>
        <v/>
      </c>
      <c r="M215" s="27">
        <f>VLOOKUP($B215, Paste!$W$3:$Z$10064, IF($H$4="Cap Hit",3, IF($H$4="AAV", 4, 2)), FALSE)</f>
        <v>8.5</v>
      </c>
      <c r="N215" s="11" t="str">
        <f>IF(ISERROR(VLOOKUP(B215, Paste!$Q$3:$Q$245, 1, FALSE)), "", VLOOKUP(B215, Paste!$Q$3:$R$245, 2, FALSE))</f>
        <v/>
      </c>
      <c r="O215" s="10"/>
      <c r="P215" s="7" t="str">
        <f>IF(ISERROR(VLOOKUP(B215, Paste!$T$3:$T$1545, 1, FALSE)), "", VLOOKUP(B215, Paste!$T$3:$U$1545, 2, FALSE))</f>
        <v/>
      </c>
    </row>
    <row r="216" spans="1:16">
      <c r="A216" s="65">
        <v>210</v>
      </c>
      <c r="B216" s="67" t="s">
        <v>240</v>
      </c>
      <c r="C216" s="66" t="str">
        <f>VLOOKUP($B216, Paste!$A$3:$H$933, 6, FALSE)</f>
        <v>RW</v>
      </c>
      <c r="D216" s="11">
        <f>IFERROR(VLOOKUP($B216, Paste!$J$3:$L$933, 3, FALSE), "")</f>
        <v>52</v>
      </c>
      <c r="E216" s="11">
        <f>IFERROR(VLOOKUP($B216, Paste!$J$3:$L$933, 2, FALSE), "")</f>
        <v>70</v>
      </c>
      <c r="F216" s="11" t="str">
        <f>VLOOKUP($B216, Paste!$A$3:$H$933, 8, FALSE)</f>
        <v>NJD</v>
      </c>
      <c r="G216" s="71">
        <f>VLOOKUP($B216, Paste!$A$3:$H$933, 2, FALSE)</f>
        <v>84</v>
      </c>
      <c r="H216" s="71">
        <f>VLOOKUP($B216, Paste!$A$3:$H$933, 3, FALSE)</f>
        <v>20.794998651018702</v>
      </c>
      <c r="I216" s="71">
        <f t="shared" si="3"/>
        <v>22.191534682314632</v>
      </c>
      <c r="J216" s="71">
        <f>VLOOKUP($B216, Paste!$A$3:$H$933, 4, FALSE)</f>
        <v>42.986533333333334</v>
      </c>
      <c r="K216" s="71">
        <f>VLOOKUP($B216, Paste!$A$3:$H$933, 5, FALSE)</f>
        <v>26.634146341463413</v>
      </c>
      <c r="L216" s="11">
        <f>IF(ISERROR(VLOOKUP(B216, Paste!$N$3:$N$250, 1, FALSE)), "", VLOOKUP(B216, Paste!$N$3:$O$250, 2, FALSE))</f>
        <v>55</v>
      </c>
      <c r="M216" s="27">
        <f>VLOOKUP($B216, Paste!$W$3:$Z$10064, IF($H$4="Cap Hit",3, IF($H$4="AAV", 4, 2)), FALSE)</f>
        <v>4</v>
      </c>
      <c r="N216" s="11" t="str">
        <f>IF(ISERROR(VLOOKUP(B216, Paste!$Q$3:$Q$245, 1, FALSE)), "", VLOOKUP(B216, Paste!$Q$3:$R$245, 2, FALSE))</f>
        <v/>
      </c>
      <c r="O216" s="18"/>
      <c r="P216" s="7" t="str">
        <f>IF(ISERROR(VLOOKUP(B216, Paste!$T$3:$T$1545, 1, FALSE)), "", VLOOKUP(B216, Paste!$T$3:$U$1545, 2, FALSE))</f>
        <v/>
      </c>
    </row>
    <row r="217" spans="1:16">
      <c r="A217" s="65">
        <v>211</v>
      </c>
      <c r="B217" s="67" t="s">
        <v>241</v>
      </c>
      <c r="C217" s="66" t="str">
        <f>VLOOKUP($B217, Paste!$A$3:$H$933, 6, FALSE)</f>
        <v>LW</v>
      </c>
      <c r="D217" s="11">
        <f>IFERROR(VLOOKUP($B217, Paste!$J$3:$L$933, 3, FALSE), "")</f>
        <v>48</v>
      </c>
      <c r="E217" s="11">
        <f>IFERROR(VLOOKUP($B217, Paste!$J$3:$L$933, 2, FALSE), "")</f>
        <v>70</v>
      </c>
      <c r="F217" s="11" t="str">
        <f>VLOOKUP($B217, Paste!$A$3:$H$933, 8, FALSE)</f>
        <v>STL</v>
      </c>
      <c r="G217" s="71">
        <f>VLOOKUP($B217, Paste!$A$3:$H$933, 2, FALSE)</f>
        <v>78</v>
      </c>
      <c r="H217" s="71">
        <f>VLOOKUP($B217, Paste!$A$3:$H$933, 3, FALSE)</f>
        <v>20.154505624209239</v>
      </c>
      <c r="I217" s="71">
        <f t="shared" si="3"/>
        <v>22.607575209124089</v>
      </c>
      <c r="J217" s="71">
        <f>VLOOKUP($B217, Paste!$A$3:$H$933, 4, FALSE)</f>
        <v>42.762080833333329</v>
      </c>
      <c r="K217" s="71">
        <f>VLOOKUP($B217, Paste!$A$3:$H$933, 5, FALSE)</f>
        <v>41.052631578947363</v>
      </c>
      <c r="L217" s="11" t="str">
        <f>IF(ISERROR(VLOOKUP(B217, Paste!$N$3:$N$250, 1, FALSE)), "", VLOOKUP(B217, Paste!$N$3:$O$250, 2, FALSE))</f>
        <v/>
      </c>
      <c r="M217" s="27">
        <f>VLOOKUP($B217, Paste!$W$3:$Z$10064, IF($H$4="Cap Hit",3, IF($H$4="AAV", 4, 2)), FALSE)</f>
        <v>3.75</v>
      </c>
      <c r="N217" s="11" t="str">
        <f>IF(ISERROR(VLOOKUP(B217, Paste!$Q$3:$Q$245, 1, FALSE)), "", VLOOKUP(B217, Paste!$Q$3:$R$245, 2, FALSE))</f>
        <v/>
      </c>
      <c r="O217" s="18"/>
      <c r="P217" s="7" t="str">
        <f>IF(ISERROR(VLOOKUP(B217, Paste!$T$3:$T$1545, 1, FALSE)), "", VLOOKUP(B217, Paste!$T$3:$U$1545, 2, FALSE))</f>
        <v/>
      </c>
    </row>
    <row r="218" spans="1:16">
      <c r="A218" s="65">
        <v>212</v>
      </c>
      <c r="B218" s="10" t="s">
        <v>242</v>
      </c>
      <c r="C218" s="66" t="str">
        <f>VLOOKUP($B218, Paste!$A$3:$H$933, 6, FALSE)</f>
        <v>LW</v>
      </c>
      <c r="D218" s="11">
        <f>IFERROR(VLOOKUP($B218, Paste!$J$3:$L$933, 3, FALSE), "")</f>
        <v>52</v>
      </c>
      <c r="E218" s="11">
        <f>IFERROR(VLOOKUP($B218, Paste!$J$3:$L$933, 2, FALSE), "")</f>
        <v>73</v>
      </c>
      <c r="F218" s="11" t="str">
        <f>VLOOKUP($B218, Paste!$A$3:$H$933, 8, FALSE)</f>
        <v>CGY</v>
      </c>
      <c r="G218" s="71">
        <f>VLOOKUP($B218, Paste!$A$3:$H$933, 2, FALSE)</f>
        <v>75</v>
      </c>
      <c r="H218" s="71">
        <f>VLOOKUP($B218, Paste!$A$3:$H$933, 3, FALSE)</f>
        <v>18</v>
      </c>
      <c r="I218" s="71">
        <f t="shared" si="3"/>
        <v>24.751190625000007</v>
      </c>
      <c r="J218" s="71">
        <f>VLOOKUP($B218, Paste!$A$3:$H$933, 4, FALSE)</f>
        <v>42.751190625000007</v>
      </c>
      <c r="K218" s="71">
        <f>VLOOKUP($B218, Paste!$A$3:$H$933, 5, FALSE)</f>
        <v>22.774869109947645</v>
      </c>
      <c r="L218" s="11">
        <f>IF(ISERROR(VLOOKUP(B218, Paste!$N$3:$N$250, 1, FALSE)), "", VLOOKUP(B218, Paste!$N$3:$O$250, 2, FALSE))</f>
        <v>50</v>
      </c>
      <c r="M218" s="27">
        <f>VLOOKUP($B218, Paste!$W$3:$Z$10064, IF($H$4="Cap Hit",3, IF($H$4="AAV", 4, 2)), FALSE)</f>
        <v>3.7749999999999999</v>
      </c>
      <c r="N218" s="11" t="str">
        <f>IF(ISERROR(VLOOKUP(B218, Paste!$Q$3:$Q$245, 1, FALSE)), "", VLOOKUP(B218, Paste!$Q$3:$R$245, 2, FALSE))</f>
        <v>Y</v>
      </c>
      <c r="O218" s="18"/>
      <c r="P218" s="7" t="str">
        <f>IF(ISERROR(VLOOKUP(B218, Paste!$T$3:$T$1545, 1, FALSE)), "", VLOOKUP(B218, Paste!$T$3:$U$1545, 2, FALSE))</f>
        <v/>
      </c>
    </row>
    <row r="219" spans="1:16">
      <c r="A219" s="65">
        <v>213</v>
      </c>
      <c r="B219" s="67" t="s">
        <v>243</v>
      </c>
      <c r="C219" s="66" t="str">
        <f>VLOOKUP($B219, Paste!$A$3:$H$933, 6, FALSE)</f>
        <v>C</v>
      </c>
      <c r="D219" s="11">
        <f>IFERROR(VLOOKUP($B219, Paste!$J$3:$L$933, 3, FALSE), "")</f>
        <v>55</v>
      </c>
      <c r="E219" s="11">
        <f>IFERROR(VLOOKUP($B219, Paste!$J$3:$L$933, 2, FALSE), "")</f>
        <v>85</v>
      </c>
      <c r="F219" s="11" t="str">
        <f>VLOOKUP($B219, Paste!$A$3:$H$933, 8, FALSE)</f>
        <v>WPG</v>
      </c>
      <c r="G219" s="71">
        <f>VLOOKUP($B219, Paste!$A$3:$H$933, 2, FALSE)</f>
        <v>72</v>
      </c>
      <c r="H219" s="71">
        <f>VLOOKUP($B219, Paste!$A$3:$H$933, 3, FALSE)</f>
        <v>10.799999999999999</v>
      </c>
      <c r="I219" s="71">
        <f t="shared" si="3"/>
        <v>31.438900000000004</v>
      </c>
      <c r="J219" s="71">
        <f>VLOOKUP($B219, Paste!$A$3:$H$933, 4, FALSE)</f>
        <v>42.238900000000001</v>
      </c>
      <c r="K219" s="71">
        <f>VLOOKUP($B219, Paste!$A$3:$H$933, 5, FALSE)</f>
        <v>14.4</v>
      </c>
      <c r="L219" s="11">
        <f>IF(ISERROR(VLOOKUP(B219, Paste!$N$3:$N$250, 1, FALSE)), "", VLOOKUP(B219, Paste!$N$3:$O$250, 2, FALSE))</f>
        <v>60</v>
      </c>
      <c r="M219" s="27" t="e">
        <f>VLOOKUP($B219, Paste!$W$3:$Z$10064, IF($H$4="Cap Hit",3, IF($H$4="AAV", 4, 2)), FALSE)</f>
        <v>#N/A</v>
      </c>
      <c r="N219" s="11" t="str">
        <f>IF(ISERROR(VLOOKUP(B219, Paste!$Q$3:$Q$245, 1, FALSE)), "", VLOOKUP(B219, Paste!$Q$3:$R$245, 2, FALSE))</f>
        <v/>
      </c>
      <c r="O219" s="10"/>
      <c r="P219" s="7" t="str">
        <f>IF(ISERROR(VLOOKUP(B219, Paste!$T$3:$T$1545, 1, FALSE)), "", VLOOKUP(B219, Paste!$T$3:$U$1545, 2, FALSE))</f>
        <v>Y</v>
      </c>
    </row>
    <row r="220" spans="1:16">
      <c r="A220" s="65">
        <v>214</v>
      </c>
      <c r="B220" s="67" t="s">
        <v>244</v>
      </c>
      <c r="C220" s="66" t="str">
        <f>VLOOKUP($B220, Paste!$A$3:$H$933, 6, FALSE)</f>
        <v>LW</v>
      </c>
      <c r="D220" s="11">
        <f>IFERROR(VLOOKUP($B220, Paste!$J$3:$L$933, 3, FALSE), "")</f>
        <v>48</v>
      </c>
      <c r="E220" s="11">
        <f>IFERROR(VLOOKUP($B220, Paste!$J$3:$L$933, 2, FALSE), "")</f>
        <v>70</v>
      </c>
      <c r="F220" s="11" t="str">
        <f>VLOOKUP($B220, Paste!$A$3:$H$933, 8, FALSE)</f>
        <v>NYI</v>
      </c>
      <c r="G220" s="71">
        <f>VLOOKUP($B220, Paste!$A$3:$H$933, 2, FALSE)</f>
        <v>76</v>
      </c>
      <c r="H220" s="71">
        <f>VLOOKUP($B220, Paste!$A$3:$H$933, 3, FALSE)</f>
        <v>13.378966927299023</v>
      </c>
      <c r="I220" s="71">
        <f t="shared" si="3"/>
        <v>28.816317517145414</v>
      </c>
      <c r="J220" s="71">
        <f>VLOOKUP($B220, Paste!$A$3:$H$933, 4, FALSE)</f>
        <v>42.195284444444439</v>
      </c>
      <c r="K220" s="71">
        <f>VLOOKUP($B220, Paste!$A$3:$H$933, 5, FALSE)</f>
        <v>11.692307692307693</v>
      </c>
      <c r="L220" s="11">
        <f>IF(ISERROR(VLOOKUP(B220, Paste!$N$3:$N$250, 1, FALSE)), "", VLOOKUP(B220, Paste!$N$3:$O$250, 2, FALSE))</f>
        <v>60</v>
      </c>
      <c r="M220" s="27">
        <f>VLOOKUP($B220, Paste!$W$3:$Z$10064, IF($H$4="Cap Hit",3, IF($H$4="AAV", 4, 2)), FALSE)</f>
        <v>2.25</v>
      </c>
      <c r="N220" s="11" t="str">
        <f>IF(ISERROR(VLOOKUP(B220, Paste!$Q$3:$Q$245, 1, FALSE)), "", VLOOKUP(B220, Paste!$Q$3:$R$245, 2, FALSE))</f>
        <v/>
      </c>
      <c r="O220" s="18"/>
      <c r="P220" s="7" t="str">
        <f>IF(ISERROR(VLOOKUP(B220, Paste!$T$3:$T$1545, 1, FALSE)), "", VLOOKUP(B220, Paste!$T$3:$U$1545, 2, FALSE))</f>
        <v/>
      </c>
    </row>
    <row r="221" spans="1:16">
      <c r="A221" s="65">
        <v>215</v>
      </c>
      <c r="B221" s="67" t="s">
        <v>245</v>
      </c>
      <c r="C221" s="66" t="str">
        <f>VLOOKUP($B221, Paste!$A$3:$H$933, 6, FALSE)</f>
        <v>LD</v>
      </c>
      <c r="D221" s="11">
        <f>IFERROR(VLOOKUP($B221, Paste!$J$3:$L$933, 3, FALSE), "")</f>
        <v>55</v>
      </c>
      <c r="E221" s="11">
        <f>IFERROR(VLOOKUP($B221, Paste!$J$3:$L$933, 2, FALSE), "")</f>
        <v>70</v>
      </c>
      <c r="F221" s="11" t="str">
        <f>VLOOKUP($B221, Paste!$A$3:$H$933, 8, FALSE)</f>
        <v>DAL</v>
      </c>
      <c r="G221" s="71">
        <f>VLOOKUP($B221, Paste!$A$3:$H$933, 2, FALSE)</f>
        <v>77.666666666666671</v>
      </c>
      <c r="H221" s="71">
        <f>VLOOKUP($B221, Paste!$A$3:$H$933, 3, FALSE)</f>
        <v>11.959587994692045</v>
      </c>
      <c r="I221" s="71">
        <f t="shared" si="3"/>
        <v>30.074476046974624</v>
      </c>
      <c r="J221" s="71">
        <f>VLOOKUP($B221, Paste!$A$3:$H$933, 4, FALSE)</f>
        <v>42.034064041666667</v>
      </c>
      <c r="K221" s="71">
        <f>VLOOKUP($B221, Paste!$A$3:$H$933, 5, FALSE)</f>
        <v>20.528634361233483</v>
      </c>
      <c r="L221" s="11" t="str">
        <f>IF(ISERROR(VLOOKUP(B221, Paste!$N$3:$N$250, 1, FALSE)), "", VLOOKUP(B221, Paste!$N$3:$O$250, 2, FALSE))</f>
        <v/>
      </c>
      <c r="M221" s="27">
        <f>VLOOKUP($B221, Paste!$W$3:$Z$10064, IF($H$4="Cap Hit",3, IF($H$4="AAV", 4, 2)), FALSE)</f>
        <v>10.587</v>
      </c>
      <c r="N221" s="11" t="str">
        <f>IF(ISERROR(VLOOKUP(B221, Paste!$Q$3:$Q$245, 1, FALSE)), "", VLOOKUP(B221, Paste!$Q$3:$R$245, 2, FALSE))</f>
        <v/>
      </c>
      <c r="O221" s="18"/>
      <c r="P221" s="7" t="str">
        <f>IF(ISERROR(VLOOKUP(B221, Paste!$T$3:$T$1545, 1, FALSE)), "", VLOOKUP(B221, Paste!$T$3:$U$1545, 2, FALSE))</f>
        <v/>
      </c>
    </row>
    <row r="222" spans="1:16">
      <c r="A222" s="65">
        <v>216</v>
      </c>
      <c r="B222" s="67" t="s">
        <v>246</v>
      </c>
      <c r="C222" s="66" t="str">
        <f>VLOOKUP($B222, Paste!$A$3:$H$933, 6, FALSE)</f>
        <v>LW</v>
      </c>
      <c r="D222" s="11">
        <f>IFERROR(VLOOKUP($B222, Paste!$J$3:$L$933, 3, FALSE), "")</f>
        <v>47</v>
      </c>
      <c r="E222" s="11">
        <f>IFERROR(VLOOKUP($B222, Paste!$J$3:$L$933, 2, FALSE), "")</f>
        <v>63</v>
      </c>
      <c r="F222" s="11" t="str">
        <f>VLOOKUP($B222, Paste!$A$3:$H$933, 8, FALSE)</f>
        <v>BOS</v>
      </c>
      <c r="G222" s="71">
        <f>VLOOKUP($B222, Paste!$A$3:$H$933, 2, FALSE)</f>
        <v>79.333333333333329</v>
      </c>
      <c r="H222" s="71">
        <f>VLOOKUP($B222, Paste!$A$3:$H$933, 3, FALSE)</f>
        <v>15.730798451542643</v>
      </c>
      <c r="I222" s="71">
        <f t="shared" si="3"/>
        <v>26.287777328549939</v>
      </c>
      <c r="J222" s="71">
        <f>VLOOKUP($B222, Paste!$A$3:$H$933, 4, FALSE)</f>
        <v>42.018575780092583</v>
      </c>
      <c r="K222" s="71">
        <f>VLOOKUP($B222, Paste!$A$3:$H$933, 5, FALSE)</f>
        <v>23.252873563218387</v>
      </c>
      <c r="L222" s="11" t="str">
        <f>IF(ISERROR(VLOOKUP(B222, Paste!$N$3:$N$250, 1, FALSE)), "", VLOOKUP(B222, Paste!$N$3:$O$250, 2, FALSE))</f>
        <v/>
      </c>
      <c r="M222" s="27">
        <f>VLOOKUP($B222, Paste!$W$3:$Z$10064, IF($H$4="Cap Hit",3, IF($H$4="AAV", 4, 2)), FALSE)</f>
        <v>5.75</v>
      </c>
      <c r="N222" s="11" t="str">
        <f>IF(ISERROR(VLOOKUP(B222, Paste!$Q$3:$Q$245, 1, FALSE)), "", VLOOKUP(B222, Paste!$Q$3:$R$245, 2, FALSE))</f>
        <v/>
      </c>
      <c r="O222" s="10"/>
      <c r="P222" s="7" t="str">
        <f>IF(ISERROR(VLOOKUP(B222, Paste!$T$3:$T$1545, 1, FALSE)), "", VLOOKUP(B222, Paste!$T$3:$U$1545, 2, FALSE))</f>
        <v/>
      </c>
    </row>
    <row r="223" spans="1:16">
      <c r="A223" s="65">
        <v>217</v>
      </c>
      <c r="B223" s="67" t="s">
        <v>247</v>
      </c>
      <c r="C223" s="66" t="str">
        <f>VLOOKUP($B223, Paste!$A$3:$H$933, 6, FALSE)</f>
        <v>LW</v>
      </c>
      <c r="D223" s="11">
        <f>IFERROR(VLOOKUP($B223, Paste!$J$3:$L$933, 3, FALSE), "")</f>
        <v>45</v>
      </c>
      <c r="E223" s="11">
        <f>IFERROR(VLOOKUP($B223, Paste!$J$3:$L$933, 2, FALSE), "")</f>
        <v>60</v>
      </c>
      <c r="F223" s="11" t="str">
        <f>VLOOKUP($B223, Paste!$A$3:$H$933, 8, FALSE)</f>
        <v>ANA</v>
      </c>
      <c r="G223" s="71">
        <f>VLOOKUP($B223, Paste!$A$3:$H$933, 2, FALSE)</f>
        <v>77</v>
      </c>
      <c r="H223" s="71">
        <f>VLOOKUP($B223, Paste!$A$3:$H$933, 3, FALSE)</f>
        <v>25.722762987325986</v>
      </c>
      <c r="I223" s="71">
        <f t="shared" si="3"/>
        <v>16.28228342934068</v>
      </c>
      <c r="J223" s="71">
        <f>VLOOKUP($B223, Paste!$A$3:$H$933, 4, FALSE)</f>
        <v>42.005046416666666</v>
      </c>
      <c r="K223" s="71">
        <f>VLOOKUP($B223, Paste!$A$3:$H$933, 5, FALSE)</f>
        <v>28.74666666666667</v>
      </c>
      <c r="L223" s="11" t="str">
        <f>IF(ISERROR(VLOOKUP(B223, Paste!$N$3:$N$250, 1, FALSE)), "", VLOOKUP(B223, Paste!$N$3:$O$250, 2, FALSE))</f>
        <v/>
      </c>
      <c r="M223" s="27">
        <f>VLOOKUP($B223, Paste!$W$3:$Z$10064, IF($H$4="Cap Hit",3, IF($H$4="AAV", 4, 2)), FALSE)</f>
        <v>6.5</v>
      </c>
      <c r="N223" s="11" t="str">
        <f>IF(ISERROR(VLOOKUP(B223, Paste!$Q$3:$Q$245, 1, FALSE)), "", VLOOKUP(B223, Paste!$Q$3:$R$245, 2, FALSE))</f>
        <v/>
      </c>
      <c r="O223" s="10"/>
      <c r="P223" s="7" t="str">
        <f>IF(ISERROR(VLOOKUP(B223, Paste!$T$3:$T$1545, 1, FALSE)), "", VLOOKUP(B223, Paste!$T$3:$U$1545, 2, FALSE))</f>
        <v/>
      </c>
    </row>
    <row r="224" spans="1:16">
      <c r="A224" s="65">
        <v>218</v>
      </c>
      <c r="B224" s="67" t="s">
        <v>248</v>
      </c>
      <c r="C224" s="66" t="str">
        <f>VLOOKUP($B224, Paste!$A$3:$H$933, 6, FALSE)</f>
        <v>LW</v>
      </c>
      <c r="D224" s="11">
        <f>IFERROR(VLOOKUP($B224, Paste!$J$3:$L$933, 3, FALSE), "")</f>
        <v>45</v>
      </c>
      <c r="E224" s="11">
        <f>IFERROR(VLOOKUP($B224, Paste!$J$3:$L$933, 2, FALSE), "")</f>
        <v>63</v>
      </c>
      <c r="F224" s="11" t="str">
        <f>VLOOKUP($B224, Paste!$A$3:$H$933, 8, FALSE)</f>
        <v>COL</v>
      </c>
      <c r="G224" s="71">
        <f>VLOOKUP($B224, Paste!$A$3:$H$933, 2, FALSE)</f>
        <v>66</v>
      </c>
      <c r="H224" s="71">
        <f>VLOOKUP($B224, Paste!$A$3:$H$933, 3, FALSE)</f>
        <v>21.78</v>
      </c>
      <c r="I224" s="71">
        <f t="shared" si="3"/>
        <v>20.041683750000011</v>
      </c>
      <c r="J224" s="71">
        <f>VLOOKUP($B224, Paste!$A$3:$H$933, 4, FALSE)</f>
        <v>41.821683750000012</v>
      </c>
      <c r="K224" s="71">
        <f>VLOOKUP($B224, Paste!$A$3:$H$933, 5, FALSE)</f>
        <v>66</v>
      </c>
      <c r="L224" s="11">
        <f>IF(ISERROR(VLOOKUP(B224, Paste!$N$3:$N$250, 1, FALSE)), "", VLOOKUP(B224, Paste!$N$3:$O$250, 2, FALSE))</f>
        <v>55</v>
      </c>
      <c r="M224" s="27">
        <f>VLOOKUP($B224, Paste!$W$3:$Z$10064, IF($H$4="Cap Hit",3, IF($H$4="AAV", 4, 2)), FALSE)</f>
        <v>7</v>
      </c>
      <c r="N224" s="11" t="str">
        <f>IF(ISERROR(VLOOKUP(B224, Paste!$Q$3:$Q$245, 1, FALSE)), "", VLOOKUP(B224, Paste!$Q$3:$R$245, 2, FALSE))</f>
        <v/>
      </c>
      <c r="O224" s="18"/>
      <c r="P224" s="7" t="str">
        <f>IF(ISERROR(VLOOKUP(B224, Paste!$T$3:$T$1545, 1, FALSE)), "", VLOOKUP(B224, Paste!$T$3:$U$1545, 2, FALSE))</f>
        <v/>
      </c>
    </row>
    <row r="225" spans="1:16">
      <c r="A225" s="65">
        <v>219</v>
      </c>
      <c r="B225" s="67" t="s">
        <v>249</v>
      </c>
      <c r="C225" s="66" t="str">
        <f>VLOOKUP($B225, Paste!$A$3:$H$933, 6, FALSE)</f>
        <v>LD</v>
      </c>
      <c r="D225" s="11">
        <f>IFERROR(VLOOKUP($B225, Paste!$J$3:$L$933, 3, FALSE), "")</f>
        <v>45</v>
      </c>
      <c r="E225" s="11">
        <f>IFERROR(VLOOKUP($B225, Paste!$J$3:$L$933, 2, FALSE), "")</f>
        <v>60</v>
      </c>
      <c r="F225" s="11" t="str">
        <f>VLOOKUP($B225, Paste!$A$3:$H$933, 8, FALSE)</f>
        <v>BUF</v>
      </c>
      <c r="G225" s="71">
        <f>VLOOKUP($B225, Paste!$A$3:$H$933, 2, FALSE)</f>
        <v>80.666666666666671</v>
      </c>
      <c r="H225" s="71">
        <f>VLOOKUP($B225, Paste!$A$3:$H$933, 3, FALSE)</f>
        <v>8.0666666666666682</v>
      </c>
      <c r="I225" s="71">
        <f t="shared" si="3"/>
        <v>33.745589166666669</v>
      </c>
      <c r="J225" s="71">
        <f>VLOOKUP($B225, Paste!$A$3:$H$933, 4, FALSE)</f>
        <v>41.812255833333339</v>
      </c>
      <c r="K225" s="71">
        <f>VLOOKUP($B225, Paste!$A$3:$H$933, 5, FALSE)</f>
        <v>20.508474576271187</v>
      </c>
      <c r="L225" s="11">
        <f>IF(ISERROR(VLOOKUP(B225, Paste!$N$3:$N$250, 1, FALSE)), "", VLOOKUP(B225, Paste!$N$3:$O$250, 2, FALSE))</f>
        <v>50</v>
      </c>
      <c r="M225" s="27">
        <f>VLOOKUP($B225, Paste!$W$3:$Z$10064, IF($H$4="Cap Hit",3, IF($H$4="AAV", 4, 2)), FALSE)</f>
        <v>8.35</v>
      </c>
      <c r="N225" s="11" t="str">
        <f>IF(ISERROR(VLOOKUP(B225, Paste!$Q$3:$Q$245, 1, FALSE)), "", VLOOKUP(B225, Paste!$Q$3:$R$245, 2, FALSE))</f>
        <v/>
      </c>
      <c r="O225" s="18"/>
      <c r="P225" s="7" t="str">
        <f>IF(ISERROR(VLOOKUP(B225, Paste!$T$3:$T$1545, 1, FALSE)), "", VLOOKUP(B225, Paste!$T$3:$U$1545, 2, FALSE))</f>
        <v/>
      </c>
    </row>
    <row r="226" spans="1:16">
      <c r="A226" s="65">
        <v>220</v>
      </c>
      <c r="B226" s="67" t="s">
        <v>250</v>
      </c>
      <c r="C226" s="66" t="str">
        <f>VLOOKUP($B226, Paste!$A$3:$H$933, 6, FALSE)</f>
        <v>LW</v>
      </c>
      <c r="D226" s="11">
        <f>IFERROR(VLOOKUP($B226, Paste!$J$3:$L$933, 3, FALSE), "")</f>
        <v>43</v>
      </c>
      <c r="E226" s="11">
        <f>IFERROR(VLOOKUP($B226, Paste!$J$3:$L$933, 2, FALSE), "")</f>
        <v>67</v>
      </c>
      <c r="F226" s="11" t="str">
        <f>VLOOKUP($B226, Paste!$A$3:$H$933, 8, FALSE)</f>
        <v>EDM</v>
      </c>
      <c r="G226" s="71">
        <f>VLOOKUP($B226, Paste!$A$3:$H$933, 2, FALSE)</f>
        <v>84</v>
      </c>
      <c r="H226" s="71">
        <f>VLOOKUP($B226, Paste!$A$3:$H$933, 3, FALSE)</f>
        <v>21</v>
      </c>
      <c r="I226" s="71">
        <f t="shared" si="3"/>
        <v>20.7956</v>
      </c>
      <c r="J226" s="71">
        <f>VLOOKUP($B226, Paste!$A$3:$H$933, 4, FALSE)</f>
        <v>41.7956</v>
      </c>
      <c r="K226" s="71">
        <f>VLOOKUP($B226, Paste!$A$3:$H$933, 5, FALSE)</f>
        <v>54.622950819672127</v>
      </c>
      <c r="L226" s="11">
        <f>IF(ISERROR(VLOOKUP(B226, Paste!$N$3:$N$250, 1, FALSE)), "", VLOOKUP(B226, Paste!$N$3:$O$250, 2, FALSE))</f>
        <v>55</v>
      </c>
      <c r="M226" s="27">
        <f>VLOOKUP($B226, Paste!$W$3:$Z$10064, IF($H$4="Cap Hit",3, IF($H$4="AAV", 4, 2)), FALSE)</f>
        <v>2.95</v>
      </c>
      <c r="N226" s="11" t="str">
        <f>IF(ISERROR(VLOOKUP(B226, Paste!$Q$3:$Q$245, 1, FALSE)), "", VLOOKUP(B226, Paste!$Q$3:$R$245, 2, FALSE))</f>
        <v/>
      </c>
      <c r="O226" s="18"/>
      <c r="P226" s="7" t="str">
        <f>IF(ISERROR(VLOOKUP(B226, Paste!$T$3:$T$1545, 1, FALSE)), "", VLOOKUP(B226, Paste!$T$3:$U$1545, 2, FALSE))</f>
        <v/>
      </c>
    </row>
    <row r="227" spans="1:16">
      <c r="A227" s="65">
        <v>221</v>
      </c>
      <c r="B227" s="67" t="s">
        <v>251</v>
      </c>
      <c r="C227" s="66" t="str">
        <f>VLOOKUP($B227, Paste!$A$3:$H$933, 6, FALSE)</f>
        <v>RW</v>
      </c>
      <c r="D227" s="11">
        <f>IFERROR(VLOOKUP($B227, Paste!$J$3:$L$933, 3, FALSE), "")</f>
        <v>48</v>
      </c>
      <c r="E227" s="11">
        <f>IFERROR(VLOOKUP($B227, Paste!$J$3:$L$933, 2, FALSE), "")</f>
        <v>62</v>
      </c>
      <c r="F227" s="11" t="str">
        <f>VLOOKUP($B227, Paste!$A$3:$H$933, 8, FALSE)</f>
        <v>CBJ</v>
      </c>
      <c r="G227" s="71">
        <f>VLOOKUP($B227, Paste!$A$3:$H$933, 2, FALSE)</f>
        <v>80</v>
      </c>
      <c r="H227" s="71">
        <f>VLOOKUP($B227, Paste!$A$3:$H$933, 3, FALSE)</f>
        <v>18.400000000000002</v>
      </c>
      <c r="I227" s="71">
        <f t="shared" si="3"/>
        <v>23.252750000000002</v>
      </c>
      <c r="J227" s="71">
        <f>VLOOKUP($B227, Paste!$A$3:$H$933, 4, FALSE)</f>
        <v>41.652750000000005</v>
      </c>
      <c r="K227" s="71">
        <f>VLOOKUP($B227, Paste!$A$3:$H$933, 5, FALSE)</f>
        <v>41.36752136752137</v>
      </c>
      <c r="L227" s="11" t="str">
        <f>IF(ISERROR(VLOOKUP(B227, Paste!$N$3:$N$250, 1, FALSE)), "", VLOOKUP(B227, Paste!$N$3:$O$250, 2, FALSE))</f>
        <v/>
      </c>
      <c r="M227" s="27">
        <f>VLOOKUP($B227, Paste!$W$3:$Z$10064, IF($H$4="Cap Hit",3, IF($H$4="AAV", 4, 2)), FALSE)</f>
        <v>6</v>
      </c>
      <c r="N227" s="11" t="str">
        <f>IF(ISERROR(VLOOKUP(B227, Paste!$Q$3:$Q$245, 1, FALSE)), "", VLOOKUP(B227, Paste!$Q$3:$R$245, 2, FALSE))</f>
        <v/>
      </c>
      <c r="O227" s="10"/>
      <c r="P227" s="7" t="str">
        <f>IF(ISERROR(VLOOKUP(B227, Paste!$T$3:$T$1545, 1, FALSE)), "", VLOOKUP(B227, Paste!$T$3:$U$1545, 2, FALSE))</f>
        <v/>
      </c>
    </row>
    <row r="228" spans="1:16">
      <c r="A228" s="65">
        <v>222</v>
      </c>
      <c r="B228" s="67" t="s">
        <v>252</v>
      </c>
      <c r="C228" s="66" t="str">
        <f>VLOOKUP($B228, Paste!$A$3:$H$933, 6, FALSE)</f>
        <v>RW</v>
      </c>
      <c r="D228" s="11">
        <f>IFERROR(VLOOKUP($B228, Paste!$J$3:$L$933, 3, FALSE), "")</f>
        <v>43</v>
      </c>
      <c r="E228" s="11">
        <f>IFERROR(VLOOKUP($B228, Paste!$J$3:$L$933, 2, FALSE), "")</f>
        <v>62</v>
      </c>
      <c r="F228" s="11" t="str">
        <f>VLOOKUP($B228, Paste!$A$3:$H$933, 8, FALSE)</f>
        <v>NYI</v>
      </c>
      <c r="G228" s="71">
        <f>VLOOKUP($B228, Paste!$A$3:$H$933, 2, FALSE)</f>
        <v>78.333333333333329</v>
      </c>
      <c r="H228" s="71">
        <f>VLOOKUP($B228, Paste!$A$3:$H$933, 3, FALSE)</f>
        <v>19.31901984685107</v>
      </c>
      <c r="I228" s="71">
        <f t="shared" si="3"/>
        <v>22.146773671667447</v>
      </c>
      <c r="J228" s="71">
        <f>VLOOKUP($B228, Paste!$A$3:$H$933, 4, FALSE)</f>
        <v>41.465793518518517</v>
      </c>
      <c r="K228" s="71">
        <f>VLOOKUP($B228, Paste!$A$3:$H$933, 5, FALSE)</f>
        <v>12.998544395924307</v>
      </c>
      <c r="L228" s="11" t="str">
        <f>IF(ISERROR(VLOOKUP(B228, Paste!$N$3:$N$250, 1, FALSE)), "", VLOOKUP(B228, Paste!$N$3:$O$250, 2, FALSE))</f>
        <v/>
      </c>
      <c r="M228" s="27">
        <f>VLOOKUP($B228, Paste!$W$3:$Z$10064, IF($H$4="Cap Hit",3, IF($H$4="AAV", 4, 2)), FALSE)</f>
        <v>3.625</v>
      </c>
      <c r="N228" s="11" t="str">
        <f>IF(ISERROR(VLOOKUP(B228, Paste!$Q$3:$Q$245, 1, FALSE)), "", VLOOKUP(B228, Paste!$Q$3:$R$245, 2, FALSE))</f>
        <v/>
      </c>
      <c r="O228" s="10"/>
      <c r="P228" s="7" t="str">
        <f>IF(ISERROR(VLOOKUP(B228, Paste!$T$3:$T$1545, 1, FALSE)), "", VLOOKUP(B228, Paste!$T$3:$U$1545, 2, FALSE))</f>
        <v/>
      </c>
    </row>
    <row r="229" spans="1:16">
      <c r="A229" s="65">
        <v>223</v>
      </c>
      <c r="B229" s="67" t="s">
        <v>253</v>
      </c>
      <c r="C229" s="66" t="str">
        <f>VLOOKUP($B229, Paste!$A$3:$H$933, 6, FALSE)</f>
        <v>LW</v>
      </c>
      <c r="D229" s="11">
        <f>IFERROR(VLOOKUP($B229, Paste!$J$3:$L$933, 3, FALSE), "")</f>
        <v>48</v>
      </c>
      <c r="E229" s="11">
        <f>IFERROR(VLOOKUP($B229, Paste!$J$3:$L$933, 2, FALSE), "")</f>
        <v>67</v>
      </c>
      <c r="F229" s="11" t="str">
        <f>VLOOKUP($B229, Paste!$A$3:$H$933, 8, FALSE)</f>
        <v>NYR</v>
      </c>
      <c r="G229" s="71">
        <f>VLOOKUP($B229, Paste!$A$3:$H$933, 2, FALSE)</f>
        <v>83.666666666666671</v>
      </c>
      <c r="H229" s="71">
        <f>VLOOKUP($B229, Paste!$A$3:$H$933, 3, FALSE)</f>
        <v>18.690189364693168</v>
      </c>
      <c r="I229" s="71">
        <f t="shared" si="3"/>
        <v>22.684859801973502</v>
      </c>
      <c r="J229" s="71">
        <f>VLOOKUP($B229, Paste!$A$3:$H$933, 4, FALSE)</f>
        <v>41.37504916666667</v>
      </c>
      <c r="K229" s="71">
        <f>VLOOKUP($B229, Paste!$A$3:$H$933, 5, FALSE)</f>
        <v>66.933333333333337</v>
      </c>
      <c r="L229" s="11" t="str">
        <f>IF(ISERROR(VLOOKUP(B229, Paste!$N$3:$N$250, 1, FALSE)), "", VLOOKUP(B229, Paste!$N$3:$O$250, 2, FALSE))</f>
        <v/>
      </c>
      <c r="M229" s="27">
        <f>VLOOKUP($B229, Paste!$W$3:$Z$10064, IF($H$4="Cap Hit",3, IF($H$4="AAV", 4, 2)), FALSE)</f>
        <v>3.9</v>
      </c>
      <c r="N229" s="11" t="str">
        <f>IF(ISERROR(VLOOKUP(B229, Paste!$Q$3:$Q$245, 1, FALSE)), "", VLOOKUP(B229, Paste!$Q$3:$R$245, 2, FALSE))</f>
        <v/>
      </c>
      <c r="O229" s="18"/>
      <c r="P229" s="7" t="str">
        <f>IF(ISERROR(VLOOKUP(B229, Paste!$T$3:$T$1545, 1, FALSE)), "", VLOOKUP(B229, Paste!$T$3:$U$1545, 2, FALSE))</f>
        <v/>
      </c>
    </row>
    <row r="230" spans="1:16">
      <c r="A230" s="65">
        <v>224</v>
      </c>
      <c r="B230" s="67" t="s">
        <v>254</v>
      </c>
      <c r="C230" s="66" t="str">
        <f>VLOOKUP($B230, Paste!$A$3:$H$933, 6, FALSE)</f>
        <v>LD</v>
      </c>
      <c r="D230" s="11">
        <f>IFERROR(VLOOKUP($B230, Paste!$J$3:$L$933, 3, FALSE), "")</f>
        <v>55</v>
      </c>
      <c r="E230" s="11">
        <f>IFERROR(VLOOKUP($B230, Paste!$J$3:$L$933, 2, FALSE), "")</f>
        <v>67</v>
      </c>
      <c r="F230" s="11" t="str">
        <f>VLOOKUP($B230, Paste!$A$3:$H$933, 8, FALSE)</f>
        <v>TBL</v>
      </c>
      <c r="G230" s="71">
        <f>VLOOKUP($B230, Paste!$A$3:$H$933, 2, FALSE)</f>
        <v>76</v>
      </c>
      <c r="H230" s="71">
        <f>VLOOKUP($B230, Paste!$A$3:$H$933, 3, FALSE)</f>
        <v>8.5860933545219158</v>
      </c>
      <c r="I230" s="71">
        <f t="shared" si="3"/>
        <v>32.704847245478092</v>
      </c>
      <c r="J230" s="71">
        <f>VLOOKUP($B230, Paste!$A$3:$H$933, 4, FALSE)</f>
        <v>41.290940600000006</v>
      </c>
      <c r="K230" s="71">
        <f>VLOOKUP($B230, Paste!$A$3:$H$933, 5, FALSE)</f>
        <v>46.4</v>
      </c>
      <c r="L230" s="11" t="str">
        <f>IF(ISERROR(VLOOKUP(B230, Paste!$N$3:$N$250, 1, FALSE)), "", VLOOKUP(B230, Paste!$N$3:$O$250, 2, FALSE))</f>
        <v/>
      </c>
      <c r="M230" s="27">
        <f>VLOOKUP($B230, Paste!$W$3:$Z$10064, IF($H$4="Cap Hit",3, IF($H$4="AAV", 4, 2)), FALSE)</f>
        <v>8</v>
      </c>
      <c r="N230" s="11" t="str">
        <f>IF(ISERROR(VLOOKUP(B230, Paste!$Q$3:$Q$245, 1, FALSE)), "", VLOOKUP(B230, Paste!$Q$3:$R$245, 2, FALSE))</f>
        <v/>
      </c>
      <c r="O230" s="18"/>
      <c r="P230" s="7" t="str">
        <f>IF(ISERROR(VLOOKUP(B230, Paste!$T$3:$T$1545, 1, FALSE)), "", VLOOKUP(B230, Paste!$T$3:$U$1545, 2, FALSE))</f>
        <v/>
      </c>
    </row>
    <row r="231" spans="1:16">
      <c r="A231" s="65">
        <v>225</v>
      </c>
      <c r="B231" s="67" t="s">
        <v>255</v>
      </c>
      <c r="C231" s="66" t="str">
        <f>VLOOKUP($B231, Paste!$A$3:$H$933, 6, FALSE)</f>
        <v>RW</v>
      </c>
      <c r="D231" s="11">
        <f>IFERROR(VLOOKUP($B231, Paste!$J$3:$L$933, 3, FALSE), "")</f>
        <v>47</v>
      </c>
      <c r="E231" s="11">
        <f>IFERROR(VLOOKUP($B231, Paste!$J$3:$L$933, 2, FALSE), "")</f>
        <v>73</v>
      </c>
      <c r="F231" s="11" t="str">
        <f>VLOOKUP($B231, Paste!$A$3:$H$933, 8, FALSE)</f>
        <v>PIT</v>
      </c>
      <c r="G231" s="71">
        <f>VLOOKUP($B231, Paste!$A$3:$H$933, 2, FALSE)</f>
        <v>77</v>
      </c>
      <c r="H231" s="71">
        <f>VLOOKUP($B231, Paste!$A$3:$H$933, 3, FALSE)</f>
        <v>17.088369050428991</v>
      </c>
      <c r="I231" s="71">
        <f t="shared" si="3"/>
        <v>24.11994553290435</v>
      </c>
      <c r="J231" s="71">
        <f>VLOOKUP($B231, Paste!$A$3:$H$933, 4, FALSE)</f>
        <v>41.20831458333334</v>
      </c>
      <c r="K231" s="71">
        <f>VLOOKUP($B231, Paste!$A$3:$H$933, 5, FALSE)</f>
        <v>13.86</v>
      </c>
      <c r="L231" s="11">
        <f>IF(ISERROR(VLOOKUP(B231, Paste!$N$3:$N$250, 1, FALSE)), "", VLOOKUP(B231, Paste!$N$3:$O$250, 2, FALSE))</f>
        <v>55</v>
      </c>
      <c r="M231" s="27">
        <f>VLOOKUP($B231, Paste!$W$3:$Z$10064, IF($H$4="Cap Hit",3, IF($H$4="AAV", 4, 2)), FALSE)</f>
        <v>3.25</v>
      </c>
      <c r="N231" s="11" t="str">
        <f>IF(ISERROR(VLOOKUP(B231, Paste!$Q$3:$Q$245, 1, FALSE)), "", VLOOKUP(B231, Paste!$Q$3:$R$245, 2, FALSE))</f>
        <v/>
      </c>
      <c r="O231" s="18"/>
      <c r="P231" s="7" t="str">
        <f>IF(ISERROR(VLOOKUP(B231, Paste!$T$3:$T$1545, 1, FALSE)), "", VLOOKUP(B231, Paste!$T$3:$U$1545, 2, FALSE))</f>
        <v/>
      </c>
    </row>
    <row r="232" spans="1:16">
      <c r="A232" s="65">
        <v>226</v>
      </c>
      <c r="B232" s="67" t="s">
        <v>256</v>
      </c>
      <c r="C232" s="66" t="str">
        <f>VLOOKUP($B232, Paste!$A$3:$H$933, 6, FALSE)</f>
        <v>RW</v>
      </c>
      <c r="D232" s="11">
        <f>IFERROR(VLOOKUP($B232, Paste!$J$3:$L$933, 3, FALSE), "")</f>
        <v>42</v>
      </c>
      <c r="E232" s="11">
        <f>IFERROR(VLOOKUP($B232, Paste!$J$3:$L$933, 2, FALSE), "")</f>
        <v>62</v>
      </c>
      <c r="F232" s="11" t="str">
        <f>VLOOKUP($B232, Paste!$A$3:$H$933, 8, FALSE)</f>
        <v>TOR</v>
      </c>
      <c r="G232" s="71">
        <f>VLOOKUP($B232, Paste!$A$3:$H$933, 2, FALSE)</f>
        <v>77</v>
      </c>
      <c r="H232" s="71">
        <f>VLOOKUP($B232, Paste!$A$3:$H$933, 3, FALSE)</f>
        <v>20.790000000000003</v>
      </c>
      <c r="I232" s="71">
        <f t="shared" si="3"/>
        <v>20.396599513888884</v>
      </c>
      <c r="J232" s="71">
        <f>VLOOKUP($B232, Paste!$A$3:$H$933, 4, FALSE)</f>
        <v>41.186599513888886</v>
      </c>
      <c r="K232" s="71">
        <f>VLOOKUP($B232, Paste!$A$3:$H$933, 5, FALSE)</f>
        <v>15.473684210526315</v>
      </c>
      <c r="L232" s="11">
        <f>IF(ISERROR(VLOOKUP(B232, Paste!$N$3:$N$250, 1, FALSE)), "", VLOOKUP(B232, Paste!$N$3:$O$250, 2, FALSE))</f>
        <v>55</v>
      </c>
      <c r="M232" s="27">
        <f>VLOOKUP($B232, Paste!$W$3:$Z$10064, IF($H$4="Cap Hit",3, IF($H$4="AAV", 4, 2)), FALSE)</f>
        <v>4</v>
      </c>
      <c r="N232" s="11" t="str">
        <f>IF(ISERROR(VLOOKUP(B232, Paste!$Q$3:$Q$245, 1, FALSE)), "", VLOOKUP(B232, Paste!$Q$3:$R$245, 2, FALSE))</f>
        <v>Y</v>
      </c>
      <c r="O232" s="18"/>
      <c r="P232" s="7" t="str">
        <f>IF(ISERROR(VLOOKUP(B232, Paste!$T$3:$T$1545, 1, FALSE)), "", VLOOKUP(B232, Paste!$T$3:$U$1545, 2, FALSE))</f>
        <v/>
      </c>
    </row>
    <row r="233" spans="1:16">
      <c r="A233" s="65">
        <v>227</v>
      </c>
      <c r="B233" s="67" t="s">
        <v>257</v>
      </c>
      <c r="C233" s="66" t="str">
        <f>VLOOKUP($B233, Paste!$A$3:$H$933, 6, FALSE)</f>
        <v>RW</v>
      </c>
      <c r="D233" s="11">
        <f>IFERROR(VLOOKUP($B233, Paste!$J$3:$L$933, 3, FALSE), "")</f>
        <v>40</v>
      </c>
      <c r="E233" s="11">
        <f>IFERROR(VLOOKUP($B233, Paste!$J$3:$L$933, 2, FALSE), "")</f>
        <v>65</v>
      </c>
      <c r="F233" s="11" t="str">
        <f>VLOOKUP($B233, Paste!$A$3:$H$933, 8, FALSE)</f>
        <v>CGY</v>
      </c>
      <c r="G233" s="71">
        <f>VLOOKUP($B233, Paste!$A$3:$H$933, 2, FALSE)</f>
        <v>83.666666666666671</v>
      </c>
      <c r="H233" s="71">
        <f>VLOOKUP($B233, Paste!$A$3:$H$933, 3, FALSE)</f>
        <v>20.916666666666668</v>
      </c>
      <c r="I233" s="71">
        <f t="shared" si="3"/>
        <v>19.978170694444447</v>
      </c>
      <c r="J233" s="71">
        <f>VLOOKUP($B233, Paste!$A$3:$H$933, 4, FALSE)</f>
        <v>40.894837361111115</v>
      </c>
      <c r="K233" s="71">
        <f>VLOOKUP($B233, Paste!$A$3:$H$933, 5, FALSE)</f>
        <v>33.808163265306128</v>
      </c>
      <c r="L233" s="11" t="str">
        <f>IF(ISERROR(VLOOKUP(B233, Paste!$N$3:$N$250, 1, FALSE)), "", VLOOKUP(B233, Paste!$N$3:$O$250, 2, FALSE))</f>
        <v/>
      </c>
      <c r="M233" s="27">
        <f>VLOOKUP($B233, Paste!$W$3:$Z$10064, IF($H$4="Cap Hit",3, IF($H$4="AAV", 4, 2)), FALSE)</f>
        <v>5</v>
      </c>
      <c r="N233" s="11" t="str">
        <f>IF(ISERROR(VLOOKUP(B233, Paste!$Q$3:$Q$245, 1, FALSE)), "", VLOOKUP(B233, Paste!$Q$3:$R$245, 2, FALSE))</f>
        <v/>
      </c>
      <c r="O233" s="18"/>
      <c r="P233" s="7" t="str">
        <f>IF(ISERROR(VLOOKUP(B233, Paste!$T$3:$T$1545, 1, FALSE)), "", VLOOKUP(B233, Paste!$T$3:$U$1545, 2, FALSE))</f>
        <v/>
      </c>
    </row>
    <row r="234" spans="1:16">
      <c r="A234" s="65">
        <v>228</v>
      </c>
      <c r="B234" s="67" t="s">
        <v>258</v>
      </c>
      <c r="C234" s="66" t="str">
        <f>VLOOKUP($B234, Paste!$A$3:$H$933, 6, FALSE)</f>
        <v>LW</v>
      </c>
      <c r="D234" s="11">
        <f>IFERROR(VLOOKUP($B234, Paste!$J$3:$L$933, 3, FALSE), "")</f>
        <v>57</v>
      </c>
      <c r="E234" s="11">
        <f>IFERROR(VLOOKUP($B234, Paste!$J$3:$L$933, 2, FALSE), "")</f>
        <v>72</v>
      </c>
      <c r="F234" s="11" t="str">
        <f>VLOOKUP($B234, Paste!$A$3:$H$933, 8, FALSE)</f>
        <v>SEA</v>
      </c>
      <c r="G234" s="71">
        <f>VLOOKUP($B234, Paste!$A$3:$H$933, 2, FALSE)</f>
        <v>78</v>
      </c>
      <c r="H234" s="71">
        <f>VLOOKUP($B234, Paste!$A$3:$H$933, 3, FALSE)</f>
        <v>17.16</v>
      </c>
      <c r="I234" s="71">
        <f t="shared" si="3"/>
        <v>23.672458333333335</v>
      </c>
      <c r="J234" s="71">
        <f>VLOOKUP($B234, Paste!$A$3:$H$933, 4, FALSE)</f>
        <v>40.832458333333335</v>
      </c>
      <c r="K234" s="71">
        <f>VLOOKUP($B234, Paste!$A$3:$H$933, 5, FALSE)</f>
        <v>28.86</v>
      </c>
      <c r="L234" s="11" t="str">
        <f>IF(ISERROR(VLOOKUP(B234, Paste!$N$3:$N$250, 1, FALSE)), "", VLOOKUP(B234, Paste!$N$3:$O$250, 2, FALSE))</f>
        <v/>
      </c>
      <c r="M234" s="27">
        <f>VLOOKUP($B234, Paste!$W$3:$Z$10064, IF($H$4="Cap Hit",3, IF($H$4="AAV", 4, 2)), FALSE)</f>
        <v>3.85</v>
      </c>
      <c r="N234" s="11" t="str">
        <f>IF(ISERROR(VLOOKUP(B234, Paste!$Q$3:$Q$245, 1, FALSE)), "", VLOOKUP(B234, Paste!$Q$3:$R$245, 2, FALSE))</f>
        <v/>
      </c>
      <c r="O234" s="18"/>
      <c r="P234" s="7" t="str">
        <f>IF(ISERROR(VLOOKUP(B234, Paste!$T$3:$T$1545, 1, FALSE)), "", VLOOKUP(B234, Paste!$T$3:$U$1545, 2, FALSE))</f>
        <v/>
      </c>
    </row>
    <row r="235" spans="1:16">
      <c r="A235" s="65">
        <v>229</v>
      </c>
      <c r="B235" s="67" t="s">
        <v>259</v>
      </c>
      <c r="C235" s="66" t="str">
        <f>VLOOKUP($B235, Paste!$A$3:$H$933, 6, FALSE)</f>
        <v>C</v>
      </c>
      <c r="D235" s="11" t="str">
        <f>IFERROR(VLOOKUP($B235, Paste!$J$3:$L$933, 3, FALSE), "")</f>
        <v/>
      </c>
      <c r="E235" s="11" t="str">
        <f>IFERROR(VLOOKUP($B235, Paste!$J$3:$L$933, 2, FALSE), "")</f>
        <v/>
      </c>
      <c r="F235" s="11" t="str">
        <f>VLOOKUP($B235, Paste!$A$3:$H$933, 8, FALSE)</f>
        <v>PIT</v>
      </c>
      <c r="G235" s="71">
        <f>VLOOKUP($B235, Paste!$A$3:$H$933, 2, FALSE)</f>
        <v>79</v>
      </c>
      <c r="H235" s="71">
        <f>VLOOKUP($B235, Paste!$A$3:$H$933, 3, FALSE)</f>
        <v>16.196866985847119</v>
      </c>
      <c r="I235" s="71">
        <f t="shared" si="3"/>
        <v>24.523386764152878</v>
      </c>
      <c r="J235" s="71">
        <f>VLOOKUP($B235, Paste!$A$3:$H$933, 4, FALSE)</f>
        <v>40.720253749999998</v>
      </c>
      <c r="K235" s="71">
        <f>VLOOKUP($B235, Paste!$A$3:$H$933, 5, FALSE)</f>
        <v>19.75</v>
      </c>
      <c r="L235" s="11" t="str">
        <f>IF(ISERROR(VLOOKUP(B235, Paste!$N$3:$N$250, 1, FALSE)), "", VLOOKUP(B235, Paste!$N$3:$O$250, 2, FALSE))</f>
        <v/>
      </c>
      <c r="M235" s="27">
        <f>VLOOKUP($B235, Paste!$W$3:$Z$10064, IF($H$4="Cap Hit",3, IF($H$4="AAV", 4, 2)), FALSE)</f>
        <v>1.4750000000000001</v>
      </c>
      <c r="N235" s="11" t="str">
        <f>IF(ISERROR(VLOOKUP(B235, Paste!$Q$3:$Q$245, 1, FALSE)), "", VLOOKUP(B235, Paste!$Q$3:$R$245, 2, FALSE))</f>
        <v/>
      </c>
      <c r="O235" s="18"/>
      <c r="P235" s="7" t="str">
        <f>IF(ISERROR(VLOOKUP(B235, Paste!$T$3:$T$1545, 1, FALSE)), "", VLOOKUP(B235, Paste!$T$3:$U$1545, 2, FALSE))</f>
        <v/>
      </c>
    </row>
    <row r="236" spans="1:16">
      <c r="A236" s="65">
        <v>230</v>
      </c>
      <c r="B236" s="67" t="s">
        <v>260</v>
      </c>
      <c r="C236" s="66" t="str">
        <f>VLOOKUP($B236, Paste!$A$3:$H$933, 6, FALSE)</f>
        <v>LW</v>
      </c>
      <c r="D236" s="11">
        <f>IFERROR(VLOOKUP($B236, Paste!$J$3:$L$933, 3, FALSE), "")</f>
        <v>42</v>
      </c>
      <c r="E236" s="11">
        <f>IFERROR(VLOOKUP($B236, Paste!$J$3:$L$933, 2, FALSE), "")</f>
        <v>62</v>
      </c>
      <c r="F236" s="11" t="str">
        <f>VLOOKUP($B236, Paste!$A$3:$H$933, 8, FALSE)</f>
        <v>NYI</v>
      </c>
      <c r="G236" s="71">
        <f>VLOOKUP($B236, Paste!$A$3:$H$933, 2, FALSE)</f>
        <v>83.333333333333329</v>
      </c>
      <c r="H236" s="71">
        <f>VLOOKUP($B236, Paste!$A$3:$H$933, 3, FALSE)</f>
        <v>18.323751629716927</v>
      </c>
      <c r="I236" s="71">
        <f t="shared" si="3"/>
        <v>22.354060870283067</v>
      </c>
      <c r="J236" s="71">
        <f>VLOOKUP($B236, Paste!$A$3:$H$933, 4, FALSE)</f>
        <v>40.677812499999995</v>
      </c>
      <c r="K236" s="71">
        <f>VLOOKUP($B236, Paste!$A$3:$H$933, 5, FALSE)</f>
        <v>63.183060109289613</v>
      </c>
      <c r="L236" s="11" t="str">
        <f>IF(ISERROR(VLOOKUP(B236, Paste!$N$3:$N$250, 1, FALSE)), "", VLOOKUP(B236, Paste!$N$3:$O$250, 2, FALSE))</f>
        <v/>
      </c>
      <c r="M236" s="27">
        <f>VLOOKUP($B236, Paste!$W$3:$Z$10064, IF($H$4="Cap Hit",3, IF($H$4="AAV", 4, 2)), FALSE)</f>
        <v>6.5</v>
      </c>
      <c r="N236" s="11" t="str">
        <f>IF(ISERROR(VLOOKUP(B236, Paste!$Q$3:$Q$245, 1, FALSE)), "", VLOOKUP(B236, Paste!$Q$3:$R$245, 2, FALSE))</f>
        <v/>
      </c>
      <c r="O236" s="18"/>
      <c r="P236" s="7" t="str">
        <f>IF(ISERROR(VLOOKUP(B236, Paste!$T$3:$T$1545, 1, FALSE)), "", VLOOKUP(B236, Paste!$T$3:$U$1545, 2, FALSE))</f>
        <v/>
      </c>
    </row>
    <row r="237" spans="1:16">
      <c r="A237" s="65">
        <v>231</v>
      </c>
      <c r="B237" s="67" t="s">
        <v>261</v>
      </c>
      <c r="C237" s="66" t="str">
        <f>VLOOKUP($B237, Paste!$A$3:$H$933, 6, FALSE)</f>
        <v>LW</v>
      </c>
      <c r="D237" s="11">
        <f>IFERROR(VLOOKUP($B237, Paste!$J$3:$L$933, 3, FALSE), "")</f>
        <v>52</v>
      </c>
      <c r="E237" s="11">
        <f>IFERROR(VLOOKUP($B237, Paste!$J$3:$L$933, 2, FALSE), "")</f>
        <v>65</v>
      </c>
      <c r="F237" s="11" t="str">
        <f>VLOOKUP($B237, Paste!$A$3:$H$933, 8, FALSE)</f>
        <v>CBJ</v>
      </c>
      <c r="G237" s="71">
        <f>VLOOKUP($B237, Paste!$A$3:$H$933, 2, FALSE)</f>
        <v>72.333333333333329</v>
      </c>
      <c r="H237" s="71">
        <f>VLOOKUP($B237, Paste!$A$3:$H$933, 3, FALSE)</f>
        <v>19.347194357696381</v>
      </c>
      <c r="I237" s="71">
        <f t="shared" si="3"/>
        <v>21.330431012095289</v>
      </c>
      <c r="J237" s="71">
        <f>VLOOKUP($B237, Paste!$A$3:$H$933, 4, FALSE)</f>
        <v>40.67762536979167</v>
      </c>
      <c r="K237" s="71">
        <f>VLOOKUP($B237, Paste!$A$3:$H$933, 5, FALSE)</f>
        <v>56.906793048973142</v>
      </c>
      <c r="L237" s="11" t="str">
        <f>IF(ISERROR(VLOOKUP(B237, Paste!$N$3:$N$250, 1, FALSE)), "", VLOOKUP(B237, Paste!$N$3:$O$250, 2, FALSE))</f>
        <v/>
      </c>
      <c r="M237" s="27">
        <f>VLOOKUP($B237, Paste!$W$3:$Z$10064, IF($H$4="Cap Hit",3, IF($H$4="AAV", 4, 2)), FALSE)</f>
        <v>4.1749999999999998</v>
      </c>
      <c r="N237" s="11" t="str">
        <f>IF(ISERROR(VLOOKUP(B237, Paste!$Q$3:$Q$245, 1, FALSE)), "", VLOOKUP(B237, Paste!$Q$3:$R$245, 2, FALSE))</f>
        <v/>
      </c>
      <c r="O237" s="18"/>
      <c r="P237" s="7" t="str">
        <f>IF(ISERROR(VLOOKUP(B237, Paste!$T$3:$T$1545, 1, FALSE)), "", VLOOKUP(B237, Paste!$T$3:$U$1545, 2, FALSE))</f>
        <v/>
      </c>
    </row>
    <row r="238" spans="1:16">
      <c r="A238" s="65">
        <v>232</v>
      </c>
      <c r="B238" s="67" t="s">
        <v>262</v>
      </c>
      <c r="C238" s="66" t="str">
        <f>VLOOKUP($B238, Paste!$A$3:$H$933, 6, FALSE)</f>
        <v>RW</v>
      </c>
      <c r="D238" s="11">
        <f>IFERROR(VLOOKUP($B238, Paste!$J$3:$L$933, 3, FALSE), "")</f>
        <v>55</v>
      </c>
      <c r="E238" s="11">
        <f>IFERROR(VLOOKUP($B238, Paste!$J$3:$L$933, 2, FALSE), "")</f>
        <v>83</v>
      </c>
      <c r="F238" s="11" t="str">
        <f>VLOOKUP($B238, Paste!$A$3:$H$933, 8, FALSE)</f>
        <v>SEA</v>
      </c>
      <c r="G238" s="71">
        <f>VLOOKUP($B238, Paste!$A$3:$H$933, 2, FALSE)</f>
        <v>77</v>
      </c>
      <c r="H238" s="71">
        <f>VLOOKUP($B238, Paste!$A$3:$H$933, 3, FALSE)</f>
        <v>22.035087698143943</v>
      </c>
      <c r="I238" s="71">
        <f t="shared" si="3"/>
        <v>18.538778968522724</v>
      </c>
      <c r="J238" s="71">
        <f>VLOOKUP($B238, Paste!$A$3:$H$933, 4, FALSE)</f>
        <v>40.573866666666667</v>
      </c>
      <c r="K238" s="71">
        <f>VLOOKUP($B238, Paste!$A$3:$H$933, 5, FALSE)</f>
        <v>13.391304347826086</v>
      </c>
      <c r="L238" s="11" t="str">
        <f>IF(ISERROR(VLOOKUP(B238, Paste!$N$3:$N$250, 1, FALSE)), "", VLOOKUP(B238, Paste!$N$3:$O$250, 2, FALSE))</f>
        <v/>
      </c>
      <c r="M238" s="27">
        <f>VLOOKUP($B238, Paste!$W$3:$Z$10064, IF($H$4="Cap Hit",3, IF($H$4="AAV", 4, 2)), FALSE)</f>
        <v>3.949166</v>
      </c>
      <c r="N238" s="11" t="str">
        <f>IF(ISERROR(VLOOKUP(B238, Paste!$Q$3:$Q$245, 1, FALSE)), "", VLOOKUP(B238, Paste!$Q$3:$R$245, 2, FALSE))</f>
        <v/>
      </c>
      <c r="O238" s="18"/>
      <c r="P238" s="7" t="str">
        <f>IF(ISERROR(VLOOKUP(B238, Paste!$T$3:$T$1545, 1, FALSE)), "", VLOOKUP(B238, Paste!$T$3:$U$1545, 2, FALSE))</f>
        <v/>
      </c>
    </row>
    <row r="239" spans="1:16">
      <c r="A239" s="65">
        <v>233</v>
      </c>
      <c r="B239" s="67" t="s">
        <v>263</v>
      </c>
      <c r="C239" s="66" t="str">
        <f>VLOOKUP($B239, Paste!$A$3:$H$933, 6, FALSE)</f>
        <v>RW</v>
      </c>
      <c r="D239" s="11">
        <f>IFERROR(VLOOKUP($B239, Paste!$J$3:$L$933, 3, FALSE), "")</f>
        <v>48</v>
      </c>
      <c r="E239" s="11">
        <f>IFERROR(VLOOKUP($B239, Paste!$J$3:$L$933, 2, FALSE), "")</f>
        <v>63</v>
      </c>
      <c r="F239" s="11" t="str">
        <f>VLOOKUP($B239, Paste!$A$3:$H$933, 8, FALSE)</f>
        <v>NSH</v>
      </c>
      <c r="G239" s="71">
        <f>VLOOKUP($B239, Paste!$A$3:$H$933, 2, FALSE)</f>
        <v>74</v>
      </c>
      <c r="H239" s="71">
        <f>VLOOKUP($B239, Paste!$A$3:$H$933, 3, FALSE)</f>
        <v>18.5</v>
      </c>
      <c r="I239" s="71">
        <f t="shared" si="3"/>
        <v>21.729174999999998</v>
      </c>
      <c r="J239" s="71">
        <f>VLOOKUP($B239, Paste!$A$3:$H$933, 4, FALSE)</f>
        <v>40.229174999999998</v>
      </c>
      <c r="K239" s="71">
        <f>VLOOKUP($B239, Paste!$A$3:$H$933, 5, FALSE)</f>
        <v>35.666666666666671</v>
      </c>
      <c r="L239" s="11" t="str">
        <f>IF(ISERROR(VLOOKUP(B239, Paste!$N$3:$N$250, 1, FALSE)), "", VLOOKUP(B239, Paste!$N$3:$O$250, 2, FALSE))</f>
        <v/>
      </c>
      <c r="M239" s="27">
        <f>VLOOKUP($B239, Paste!$W$3:$Z$10064, IF($H$4="Cap Hit",3, IF($H$4="AAV", 4, 2)), FALSE)</f>
        <v>5.5</v>
      </c>
      <c r="N239" s="11" t="str">
        <f>IF(ISERROR(VLOOKUP(B239, Paste!$Q$3:$Q$245, 1, FALSE)), "", VLOOKUP(B239, Paste!$Q$3:$R$245, 2, FALSE))</f>
        <v/>
      </c>
      <c r="O239" s="18"/>
      <c r="P239" s="7" t="str">
        <f>IF(ISERROR(VLOOKUP(B239, Paste!$T$3:$T$1545, 1, FALSE)), "", VLOOKUP(B239, Paste!$T$3:$U$1545, 2, FALSE))</f>
        <v/>
      </c>
    </row>
    <row r="240" spans="1:16">
      <c r="A240" s="65">
        <v>234</v>
      </c>
      <c r="B240" s="67" t="s">
        <v>264</v>
      </c>
      <c r="C240" s="66" t="str">
        <f>VLOOKUP($B240, Paste!$A$3:$H$933, 6, FALSE)</f>
        <v>RW</v>
      </c>
      <c r="D240" s="11">
        <f>IFERROR(VLOOKUP($B240, Paste!$J$3:$L$933, 3, FALSE), "")</f>
        <v>38</v>
      </c>
      <c r="E240" s="11">
        <f>IFERROR(VLOOKUP($B240, Paste!$J$3:$L$933, 2, FALSE), "")</f>
        <v>65</v>
      </c>
      <c r="F240" s="11" t="str">
        <f>VLOOKUP($B240, Paste!$A$3:$H$933, 8, FALSE)</f>
        <v>NYR</v>
      </c>
      <c r="G240" s="71">
        <f>VLOOKUP($B240, Paste!$A$3:$H$933, 2, FALSE)</f>
        <v>82.333333333333329</v>
      </c>
      <c r="H240" s="71">
        <f>VLOOKUP($B240, Paste!$A$3:$H$933, 3, FALSE)</f>
        <v>16.980379414091423</v>
      </c>
      <c r="I240" s="71">
        <f t="shared" si="3"/>
        <v>22.962330210908569</v>
      </c>
      <c r="J240" s="71">
        <f>VLOOKUP($B240, Paste!$A$3:$H$933, 4, FALSE)</f>
        <v>39.942709624999992</v>
      </c>
      <c r="K240" s="71">
        <f>VLOOKUP($B240, Paste!$A$3:$H$933, 5, FALSE)</f>
        <v>15.715076071922542</v>
      </c>
      <c r="L240" s="11" t="str">
        <f>IF(ISERROR(VLOOKUP(B240, Paste!$N$3:$N$250, 1, FALSE)), "", VLOOKUP(B240, Paste!$N$3:$O$250, 2, FALSE))</f>
        <v/>
      </c>
      <c r="M240" s="27">
        <f>VLOOKUP($B240, Paste!$W$3:$Z$10064, IF($H$4="Cap Hit",3, IF($H$4="AAV", 4, 2)), FALSE)</f>
        <v>4.5</v>
      </c>
      <c r="N240" s="11" t="str">
        <f>IF(ISERROR(VLOOKUP(B240, Paste!$Q$3:$Q$245, 1, FALSE)), "", VLOOKUP(B240, Paste!$Q$3:$R$245, 2, FALSE))</f>
        <v/>
      </c>
      <c r="O240" s="18"/>
      <c r="P240" s="7" t="str">
        <f>IF(ISERROR(VLOOKUP(B240, Paste!$T$3:$T$1545, 1, FALSE)), "", VLOOKUP(B240, Paste!$T$3:$U$1545, 2, FALSE))</f>
        <v/>
      </c>
    </row>
    <row r="241" spans="1:16">
      <c r="A241" s="65">
        <v>235</v>
      </c>
      <c r="B241" s="10" t="s">
        <v>265</v>
      </c>
      <c r="C241" s="66" t="str">
        <f>VLOOKUP($B241, Paste!$A$3:$H$933, 6, FALSE)</f>
        <v>RD</v>
      </c>
      <c r="D241" s="11">
        <f>IFERROR(VLOOKUP($B241, Paste!$J$3:$L$933, 3, FALSE), "")</f>
        <v>48</v>
      </c>
      <c r="E241" s="11">
        <f>IFERROR(VLOOKUP($B241, Paste!$J$3:$L$933, 2, FALSE), "")</f>
        <v>65</v>
      </c>
      <c r="F241" s="11" t="str">
        <f>VLOOKUP($B241, Paste!$A$3:$H$933, 8, FALSE)</f>
        <v>OTT</v>
      </c>
      <c r="G241" s="71">
        <f>VLOOKUP($B241, Paste!$A$3:$H$933, 2, FALSE)</f>
        <v>69</v>
      </c>
      <c r="H241" s="71">
        <f>VLOOKUP($B241, Paste!$A$3:$H$933, 3, FALSE)</f>
        <v>11.561333333333332</v>
      </c>
      <c r="I241" s="71">
        <f t="shared" si="3"/>
        <v>28.330134760416669</v>
      </c>
      <c r="J241" s="71">
        <f>VLOOKUP($B241, Paste!$A$3:$H$933, 4, FALSE)</f>
        <v>39.891468093749999</v>
      </c>
      <c r="K241" s="71">
        <f>VLOOKUP($B241, Paste!$A$3:$H$933, 5, FALSE)</f>
        <v>27.6</v>
      </c>
      <c r="L241" s="11">
        <f>IF(ISERROR(VLOOKUP(B241, Paste!$N$3:$N$250, 1, FALSE)), "", VLOOKUP(B241, Paste!$N$3:$O$250, 2, FALSE))</f>
        <v>50</v>
      </c>
      <c r="M241" s="27">
        <f>VLOOKUP($B241, Paste!$W$3:$Z$10064, IF($H$4="Cap Hit",3, IF($H$4="AAV", 4, 2)), FALSE)</f>
        <v>1.9424999999999999</v>
      </c>
      <c r="N241" s="11" t="str">
        <f>IF(ISERROR(VLOOKUP(B241, Paste!$Q$3:$Q$245, 1, FALSE)), "", VLOOKUP(B241, Paste!$Q$3:$R$245, 2, FALSE))</f>
        <v/>
      </c>
      <c r="O241" s="18"/>
      <c r="P241" s="7" t="str">
        <f>IF(ISERROR(VLOOKUP(B241, Paste!$T$3:$T$1545, 1, FALSE)), "", VLOOKUP(B241, Paste!$T$3:$U$1545, 2, FALSE))</f>
        <v>Y</v>
      </c>
    </row>
    <row r="242" spans="1:16">
      <c r="A242" s="65">
        <v>236</v>
      </c>
      <c r="B242" s="67" t="s">
        <v>266</v>
      </c>
      <c r="C242" s="66" t="str">
        <f>VLOOKUP($B242, Paste!$A$3:$H$933, 6, FALSE)</f>
        <v>LW</v>
      </c>
      <c r="D242" s="11">
        <f>IFERROR(VLOOKUP($B242, Paste!$J$3:$L$933, 3, FALSE), "")</f>
        <v>60</v>
      </c>
      <c r="E242" s="11">
        <f>IFERROR(VLOOKUP($B242, Paste!$J$3:$L$933, 2, FALSE), "")</f>
        <v>75</v>
      </c>
      <c r="F242" s="11" t="str">
        <f>VLOOKUP($B242, Paste!$A$3:$H$933, 8, FALSE)</f>
        <v>TOR</v>
      </c>
      <c r="G242" s="71">
        <f>VLOOKUP($B242, Paste!$A$3:$H$933, 2, FALSE)</f>
        <v>76</v>
      </c>
      <c r="H242" s="71">
        <f>VLOOKUP($B242, Paste!$A$3:$H$933, 3, FALSE)</f>
        <v>12.920000000000002</v>
      </c>
      <c r="I242" s="71">
        <f t="shared" si="3"/>
        <v>26.904949999999999</v>
      </c>
      <c r="J242" s="71">
        <f>VLOOKUP($B242, Paste!$A$3:$H$933, 4, FALSE)</f>
        <v>39.824950000000001</v>
      </c>
      <c r="K242" s="71">
        <f>VLOOKUP($B242, Paste!$A$3:$H$933, 5, FALSE)</f>
        <v>54.72</v>
      </c>
      <c r="L242" s="11">
        <f>IF(ISERROR(VLOOKUP(B242, Paste!$N$3:$N$250, 1, FALSE)), "", VLOOKUP(B242, Paste!$N$3:$O$250, 2, FALSE))</f>
        <v>55</v>
      </c>
      <c r="M242" s="27">
        <f>VLOOKUP($B242, Paste!$W$3:$Z$10064, IF($H$4="Cap Hit",3, IF($H$4="AAV", 4, 2)), FALSE)</f>
        <v>0.87350000000000005</v>
      </c>
      <c r="N242" s="11" t="str">
        <f>IF(ISERROR(VLOOKUP(B242, Paste!$Q$3:$Q$245, 1, FALSE)), "", VLOOKUP(B242, Paste!$Q$3:$R$245, 2, FALSE))</f>
        <v/>
      </c>
      <c r="O242" s="18"/>
      <c r="P242" s="7" t="str">
        <f>IF(ISERROR(VLOOKUP(B242, Paste!$T$3:$T$1545, 1, FALSE)), "", VLOOKUP(B242, Paste!$T$3:$U$1545, 2, FALSE))</f>
        <v/>
      </c>
    </row>
    <row r="243" spans="1:16">
      <c r="A243" s="65">
        <v>237</v>
      </c>
      <c r="B243" s="67" t="s">
        <v>267</v>
      </c>
      <c r="C243" s="66" t="str">
        <f>VLOOKUP($B243, Paste!$A$3:$H$933, 6, FALSE)</f>
        <v>RD</v>
      </c>
      <c r="D243" s="11">
        <f>IFERROR(VLOOKUP($B243, Paste!$J$3:$L$933, 3, FALSE), "")</f>
        <v>45</v>
      </c>
      <c r="E243" s="11">
        <f>IFERROR(VLOOKUP($B243, Paste!$J$3:$L$933, 2, FALSE), "")</f>
        <v>63</v>
      </c>
      <c r="F243" s="11" t="str">
        <f>VLOOKUP($B243, Paste!$A$3:$H$933, 8, FALSE)</f>
        <v>NJD</v>
      </c>
      <c r="G243" s="71">
        <f>VLOOKUP($B243, Paste!$A$3:$H$933, 2, FALSE)</f>
        <v>73</v>
      </c>
      <c r="H243" s="71">
        <f>VLOOKUP($B243, Paste!$A$3:$H$933, 3, FALSE)</f>
        <v>12.887230410250236</v>
      </c>
      <c r="I243" s="71">
        <f t="shared" si="3"/>
        <v>26.905169964749771</v>
      </c>
      <c r="J243" s="71">
        <f>VLOOKUP($B243, Paste!$A$3:$H$933, 4, FALSE)</f>
        <v>39.792400375000007</v>
      </c>
      <c r="K243" s="71">
        <f>VLOOKUP($B243, Paste!$A$3:$H$933, 5, FALSE)</f>
        <v>45.341614906832298</v>
      </c>
      <c r="L243" s="11">
        <f>IF(ISERROR(VLOOKUP(B243, Paste!$N$3:$N$250, 1, FALSE)), "", VLOOKUP(B243, Paste!$N$3:$O$250, 2, FALSE))</f>
        <v>60</v>
      </c>
      <c r="M243" s="27">
        <f>VLOOKUP($B243, Paste!$W$3:$Z$10064, IF($H$4="Cap Hit",3, IF($H$4="AAV", 4, 2)), FALSE)</f>
        <v>9</v>
      </c>
      <c r="N243" s="11" t="str">
        <f>IF(ISERROR(VLOOKUP(B243, Paste!$Q$3:$Q$245, 1, FALSE)), "", VLOOKUP(B243, Paste!$Q$3:$R$245, 2, FALSE))</f>
        <v>Y</v>
      </c>
      <c r="O243" s="10"/>
      <c r="P243" s="7" t="str">
        <f>IF(ISERROR(VLOOKUP(B243, Paste!$T$3:$T$1545, 1, FALSE)), "", VLOOKUP(B243, Paste!$T$3:$U$1545, 2, FALSE))</f>
        <v/>
      </c>
    </row>
    <row r="244" spans="1:16">
      <c r="A244" s="65">
        <v>238</v>
      </c>
      <c r="B244" s="67" t="s">
        <v>268</v>
      </c>
      <c r="C244" s="66" t="str">
        <f>VLOOKUP($B244, Paste!$A$3:$H$933, 6, FALSE)</f>
        <v>RW</v>
      </c>
      <c r="D244" s="11">
        <f>IFERROR(VLOOKUP($B244, Paste!$J$3:$L$933, 3, FALSE), "")</f>
        <v>42</v>
      </c>
      <c r="E244" s="11">
        <f>IFERROR(VLOOKUP($B244, Paste!$J$3:$L$933, 2, FALSE), "")</f>
        <v>58</v>
      </c>
      <c r="F244" s="11" t="str">
        <f>VLOOKUP($B244, Paste!$A$3:$H$933, 8, FALSE)</f>
        <v>UTA</v>
      </c>
      <c r="G244" s="71">
        <f>VLOOKUP($B244, Paste!$A$3:$H$933, 2, FALSE)</f>
        <v>83</v>
      </c>
      <c r="H244" s="71">
        <f>VLOOKUP($B244, Paste!$A$3:$H$933, 3, FALSE)</f>
        <v>20.75</v>
      </c>
      <c r="I244" s="71">
        <f t="shared" si="3"/>
        <v>18.912042812500005</v>
      </c>
      <c r="J244" s="71">
        <f>VLOOKUP($B244, Paste!$A$3:$H$933, 4, FALSE)</f>
        <v>39.662042812500005</v>
      </c>
      <c r="K244" s="71">
        <f>VLOOKUP($B244, Paste!$A$3:$H$933, 5, FALSE)</f>
        <v>41.329218106995889</v>
      </c>
      <c r="L244" s="11" t="str">
        <f>IF(ISERROR(VLOOKUP(B244, Paste!$N$3:$N$250, 1, FALSE)), "", VLOOKUP(B244, Paste!$N$3:$O$250, 2, FALSE))</f>
        <v/>
      </c>
      <c r="M244" s="27">
        <f>VLOOKUP($B244, Paste!$W$3:$Z$10064, IF($H$4="Cap Hit",3, IF($H$4="AAV", 4, 2)), FALSE)</f>
        <v>4.3</v>
      </c>
      <c r="N244" s="11" t="str">
        <f>IF(ISERROR(VLOOKUP(B244, Paste!$Q$3:$Q$245, 1, FALSE)), "", VLOOKUP(B244, Paste!$Q$3:$R$245, 2, FALSE))</f>
        <v/>
      </c>
      <c r="O244" s="10"/>
      <c r="P244" s="7" t="str">
        <f>IF(ISERROR(VLOOKUP(B244, Paste!$T$3:$T$1545, 1, FALSE)), "", VLOOKUP(B244, Paste!$T$3:$U$1545, 2, FALSE))</f>
        <v/>
      </c>
    </row>
    <row r="245" spans="1:16">
      <c r="A245" s="65">
        <v>239</v>
      </c>
      <c r="B245" s="67" t="s">
        <v>269</v>
      </c>
      <c r="C245" s="66" t="str">
        <f>VLOOKUP($B245, Paste!$A$3:$H$933, 6, FALSE)</f>
        <v>LW</v>
      </c>
      <c r="D245" s="11" t="str">
        <f>IFERROR(VLOOKUP($B245, Paste!$J$3:$L$933, 3, FALSE), "")</f>
        <v/>
      </c>
      <c r="E245" s="11" t="str">
        <f>IFERROR(VLOOKUP($B245, Paste!$J$3:$L$933, 2, FALSE), "")</f>
        <v/>
      </c>
      <c r="F245" s="11" t="str">
        <f>VLOOKUP($B245, Paste!$A$3:$H$933, 8, FALSE)</f>
        <v>MIN</v>
      </c>
      <c r="G245" s="71">
        <f>VLOOKUP($B245, Paste!$A$3:$H$933, 2, FALSE)</f>
        <v>67</v>
      </c>
      <c r="H245" s="71">
        <f>VLOOKUP($B245, Paste!$A$3:$H$933, 3, FALSE)</f>
        <v>16.75</v>
      </c>
      <c r="I245" s="71">
        <f t="shared" si="3"/>
        <v>22.716350000000013</v>
      </c>
      <c r="J245" s="71">
        <f>VLOOKUP($B245, Paste!$A$3:$H$933, 4, FALSE)</f>
        <v>39.466350000000013</v>
      </c>
      <c r="K245" s="71">
        <f>VLOOKUP($B245, Paste!$A$3:$H$933, 5, FALSE)</f>
        <v>12.059999999999999</v>
      </c>
      <c r="L245" s="11" t="str">
        <f>IF(ISERROR(VLOOKUP(B245, Paste!$N$3:$N$250, 1, FALSE)), "", VLOOKUP(B245, Paste!$N$3:$O$250, 2, FALSE))</f>
        <v/>
      </c>
      <c r="M245" s="27">
        <f>VLOOKUP($B245, Paste!$W$3:$Z$10064, IF($H$4="Cap Hit",3, IF($H$4="AAV", 4, 2)), FALSE)</f>
        <v>1.6</v>
      </c>
      <c r="N245" s="11" t="str">
        <f>IF(ISERROR(VLOOKUP(B245, Paste!$Q$3:$Q$245, 1, FALSE)), "", VLOOKUP(B245, Paste!$Q$3:$R$245, 2, FALSE))</f>
        <v/>
      </c>
      <c r="O245" s="18"/>
      <c r="P245" s="7" t="str">
        <f>IF(ISERROR(VLOOKUP(B245, Paste!$T$3:$T$1545, 1, FALSE)), "", VLOOKUP(B245, Paste!$T$3:$U$1545, 2, FALSE))</f>
        <v/>
      </c>
    </row>
    <row r="246" spans="1:16">
      <c r="A246" s="65">
        <v>240</v>
      </c>
      <c r="B246" s="67" t="s">
        <v>270</v>
      </c>
      <c r="C246" s="66" t="str">
        <f>VLOOKUP($B246, Paste!$A$3:$H$933, 6, FALSE)</f>
        <v>RW</v>
      </c>
      <c r="D246" s="11">
        <f>IFERROR(VLOOKUP($B246, Paste!$J$3:$L$933, 3, FALSE), "")</f>
        <v>48</v>
      </c>
      <c r="E246" s="11">
        <f>IFERROR(VLOOKUP($B246, Paste!$J$3:$L$933, 2, FALSE), "")</f>
        <v>67</v>
      </c>
      <c r="F246" s="11" t="str">
        <f>VLOOKUP($B246, Paste!$A$3:$H$933, 8, FALSE)</f>
        <v>NYI</v>
      </c>
      <c r="G246" s="71">
        <f>VLOOKUP($B246, Paste!$A$3:$H$933, 2, FALSE)</f>
        <v>83</v>
      </c>
      <c r="H246" s="71">
        <f>VLOOKUP($B246, Paste!$A$3:$H$933, 3, FALSE)</f>
        <v>20.75</v>
      </c>
      <c r="I246" s="71">
        <f t="shared" si="3"/>
        <v>18.509</v>
      </c>
      <c r="J246" s="71">
        <f>VLOOKUP($B246, Paste!$A$3:$H$933, 4, FALSE)</f>
        <v>39.259</v>
      </c>
      <c r="K246" s="71">
        <f>VLOOKUP($B246, Paste!$A$3:$H$933, 5, FALSE)</f>
        <v>21.310810810810811</v>
      </c>
      <c r="L246" s="11">
        <f>IF(ISERROR(VLOOKUP(B246, Paste!$N$3:$N$250, 1, FALSE)), "", VLOOKUP(B246, Paste!$N$3:$O$250, 2, FALSE))</f>
        <v>55</v>
      </c>
      <c r="M246" s="27">
        <f>VLOOKUP($B246, Paste!$W$3:$Z$10064, IF($H$4="Cap Hit",3, IF($H$4="AAV", 4, 2)), FALSE)</f>
        <v>1.1000000000000001</v>
      </c>
      <c r="N246" s="11" t="str">
        <f>IF(ISERROR(VLOOKUP(B246, Paste!$Q$3:$Q$245, 1, FALSE)), "", VLOOKUP(B246, Paste!$Q$3:$R$245, 2, FALSE))</f>
        <v/>
      </c>
      <c r="O246" s="10"/>
      <c r="P246" s="7" t="str">
        <f>IF(ISERROR(VLOOKUP(B246, Paste!$T$3:$T$1545, 1, FALSE)), "", VLOOKUP(B246, Paste!$T$3:$U$1545, 2, FALSE))</f>
        <v/>
      </c>
    </row>
    <row r="247" spans="1:16">
      <c r="A247" s="65">
        <v>241</v>
      </c>
      <c r="B247" s="67" t="s">
        <v>271</v>
      </c>
      <c r="C247" s="66" t="str">
        <f>VLOOKUP($B247, Paste!$A$3:$H$933, 6, FALSE)</f>
        <v>LD</v>
      </c>
      <c r="D247" s="11">
        <f>IFERROR(VLOOKUP($B247, Paste!$J$3:$L$933, 3, FALSE), "")</f>
        <v>42</v>
      </c>
      <c r="E247" s="11">
        <f>IFERROR(VLOOKUP($B247, Paste!$J$3:$L$933, 2, FALSE), "")</f>
        <v>55</v>
      </c>
      <c r="F247" s="11" t="str">
        <f>VLOOKUP($B247, Paste!$A$3:$H$933, 8, FALSE)</f>
        <v>VGK</v>
      </c>
      <c r="G247" s="71">
        <f>VLOOKUP($B247, Paste!$A$3:$H$933, 2, FALSE)</f>
        <v>80</v>
      </c>
      <c r="H247" s="71">
        <f>VLOOKUP($B247, Paste!$A$3:$H$933, 3, FALSE)</f>
        <v>8.62070045521026</v>
      </c>
      <c r="I247" s="71">
        <f t="shared" si="3"/>
        <v>30.551911811456407</v>
      </c>
      <c r="J247" s="71">
        <f>VLOOKUP($B247, Paste!$A$3:$H$933, 4, FALSE)</f>
        <v>39.172612266666668</v>
      </c>
      <c r="K247" s="71">
        <f>VLOOKUP($B247, Paste!$A$3:$H$933, 5, FALSE)</f>
        <v>18.00865800865801</v>
      </c>
      <c r="L247" s="11" t="str">
        <f>IF(ISERROR(VLOOKUP(B247, Paste!$N$3:$N$250, 1, FALSE)), "", VLOOKUP(B247, Paste!$N$3:$O$250, 2, FALSE))</f>
        <v/>
      </c>
      <c r="M247" s="27">
        <f>VLOOKUP($B247, Paste!$W$3:$Z$10064, IF($H$4="Cap Hit",3, IF($H$4="AAV", 4, 2)), FALSE)</f>
        <v>7.35</v>
      </c>
      <c r="N247" s="11" t="str">
        <f>IF(ISERROR(VLOOKUP(B247, Paste!$Q$3:$Q$245, 1, FALSE)), "", VLOOKUP(B247, Paste!$Q$3:$R$245, 2, FALSE))</f>
        <v/>
      </c>
      <c r="O247" s="10"/>
      <c r="P247" s="7" t="str">
        <f>IF(ISERROR(VLOOKUP(B247, Paste!$T$3:$T$1545, 1, FALSE)), "", VLOOKUP(B247, Paste!$T$3:$U$1545, 2, FALSE))</f>
        <v/>
      </c>
    </row>
    <row r="248" spans="1:16">
      <c r="A248" s="65">
        <v>242</v>
      </c>
      <c r="B248" s="67" t="s">
        <v>272</v>
      </c>
      <c r="C248" s="66" t="str">
        <f>VLOOKUP($B248, Paste!$A$3:$H$933, 6, FALSE)</f>
        <v>C</v>
      </c>
      <c r="D248" s="11">
        <f>IFERROR(VLOOKUP($B248, Paste!$J$3:$L$933, 3, FALSE), "")</f>
        <v>42</v>
      </c>
      <c r="E248" s="11">
        <f>IFERROR(VLOOKUP($B248, Paste!$J$3:$L$933, 2, FALSE), "")</f>
        <v>57</v>
      </c>
      <c r="F248" s="11" t="str">
        <f>VLOOKUP($B248, Paste!$A$3:$H$933, 8, FALSE)</f>
        <v>PHI</v>
      </c>
      <c r="G248" s="71">
        <f>VLOOKUP($B248, Paste!$A$3:$H$933, 2, FALSE)</f>
        <v>75</v>
      </c>
      <c r="H248" s="71">
        <f>VLOOKUP($B248, Paste!$A$3:$H$933, 3, FALSE)</f>
        <v>15.75</v>
      </c>
      <c r="I248" s="71">
        <f t="shared" si="3"/>
        <v>23.326914062499995</v>
      </c>
      <c r="J248" s="71">
        <f>VLOOKUP($B248, Paste!$A$3:$H$933, 4, FALSE)</f>
        <v>39.076914062499995</v>
      </c>
      <c r="K248" s="71">
        <f>VLOOKUP($B248, Paste!$A$3:$H$933, 5, FALSE)</f>
        <v>19.863013698630137</v>
      </c>
      <c r="L248" s="11" t="str">
        <f>IF(ISERROR(VLOOKUP(B248, Paste!$N$3:$N$250, 1, FALSE)), "", VLOOKUP(B248, Paste!$N$3:$O$250, 2, FALSE))</f>
        <v/>
      </c>
      <c r="M248" s="27">
        <f>VLOOKUP($B248, Paste!$W$3:$Z$10064, IF($H$4="Cap Hit",3, IF($H$4="AAV", 4, 2)), FALSE)</f>
        <v>4</v>
      </c>
      <c r="N248" s="11" t="str">
        <f>IF(ISERROR(VLOOKUP(B248, Paste!$Q$3:$Q$245, 1, FALSE)), "", VLOOKUP(B248, Paste!$Q$3:$R$245, 2, FALSE))</f>
        <v/>
      </c>
      <c r="O248" s="18"/>
      <c r="P248" s="7" t="str">
        <f>IF(ISERROR(VLOOKUP(B248, Paste!$T$3:$T$1545, 1, FALSE)), "", VLOOKUP(B248, Paste!$T$3:$U$1545, 2, FALSE))</f>
        <v/>
      </c>
    </row>
    <row r="249" spans="1:16">
      <c r="A249" s="65">
        <v>243</v>
      </c>
      <c r="B249" s="67" t="s">
        <v>273</v>
      </c>
      <c r="C249" s="66" t="str">
        <f>VLOOKUP($B249, Paste!$A$3:$H$933, 6, FALSE)</f>
        <v>RW</v>
      </c>
      <c r="D249" s="11">
        <f>IFERROR(VLOOKUP($B249, Paste!$J$3:$L$933, 3, FALSE), "")</f>
        <v>42</v>
      </c>
      <c r="E249" s="11">
        <f>IFERROR(VLOOKUP($B249, Paste!$J$3:$L$933, 2, FALSE), "")</f>
        <v>65</v>
      </c>
      <c r="F249" s="11" t="str">
        <f>VLOOKUP($B249, Paste!$A$3:$H$933, 8, FALSE)</f>
        <v>TBL</v>
      </c>
      <c r="G249" s="71">
        <f>VLOOKUP($B249, Paste!$A$3:$H$933, 2, FALSE)</f>
        <v>76</v>
      </c>
      <c r="H249" s="71">
        <f>VLOOKUP($B249, Paste!$A$3:$H$933, 3, FALSE)</f>
        <v>12.16</v>
      </c>
      <c r="I249" s="71">
        <f t="shared" si="3"/>
        <v>26.91096666666667</v>
      </c>
      <c r="J249" s="71">
        <f>VLOOKUP($B249, Paste!$A$3:$H$933, 4, FALSE)</f>
        <v>39.070966666666671</v>
      </c>
      <c r="K249" s="71">
        <f>VLOOKUP($B249, Paste!$A$3:$H$933, 5, FALSE)</f>
        <v>34.088235294117645</v>
      </c>
      <c r="L249" s="11">
        <f>IF(ISERROR(VLOOKUP(B249, Paste!$N$3:$N$250, 1, FALSE)), "", VLOOKUP(B249, Paste!$N$3:$O$250, 2, FALSE))</f>
        <v>55</v>
      </c>
      <c r="M249" s="27">
        <f>VLOOKUP($B249, Paste!$W$3:$Z$10064, IF($H$4="Cap Hit",3, IF($H$4="AAV", 4, 2)), FALSE)</f>
        <v>1.2</v>
      </c>
      <c r="N249" s="11" t="str">
        <f>IF(ISERROR(VLOOKUP(B249, Paste!$Q$3:$Q$245, 1, FALSE)), "", VLOOKUP(B249, Paste!$Q$3:$R$245, 2, FALSE))</f>
        <v/>
      </c>
      <c r="O249" s="18"/>
      <c r="P249" s="7" t="str">
        <f>IF(ISERROR(VLOOKUP(B249, Paste!$T$3:$T$1545, 1, FALSE)), "", VLOOKUP(B249, Paste!$T$3:$U$1545, 2, FALSE))</f>
        <v/>
      </c>
    </row>
    <row r="250" spans="1:16">
      <c r="A250" s="65">
        <v>244</v>
      </c>
      <c r="B250" s="67" t="s">
        <v>274</v>
      </c>
      <c r="C250" s="66" t="str">
        <f>VLOOKUP($B250, Paste!$A$3:$H$933, 6, FALSE)</f>
        <v>RW</v>
      </c>
      <c r="D250" s="11">
        <f>IFERROR(VLOOKUP($B250, Paste!$J$3:$L$933, 3, FALSE), "")</f>
        <v>53</v>
      </c>
      <c r="E250" s="11">
        <f>IFERROR(VLOOKUP($B250, Paste!$J$3:$L$933, 2, FALSE), "")</f>
        <v>75</v>
      </c>
      <c r="F250" s="11" t="str">
        <f>VLOOKUP($B250, Paste!$A$3:$H$933, 8, FALSE)</f>
        <v>NYI</v>
      </c>
      <c r="G250" s="71">
        <f>VLOOKUP($B250, Paste!$A$3:$H$933, 2, FALSE)</f>
        <v>71</v>
      </c>
      <c r="H250" s="71">
        <f>VLOOKUP($B250, Paste!$A$3:$H$933, 3, FALSE)</f>
        <v>14.200000000000001</v>
      </c>
      <c r="I250" s="71">
        <f t="shared" si="3"/>
        <v>24.795655416666669</v>
      </c>
      <c r="J250" s="71">
        <f>VLOOKUP($B250, Paste!$A$3:$H$933, 4, FALSE)</f>
        <v>38.995655416666672</v>
      </c>
      <c r="K250" s="71">
        <f>VLOOKUP($B250, Paste!$A$3:$H$933, 5, FALSE)</f>
        <v>14.462962962962962</v>
      </c>
      <c r="L250" s="11" t="str">
        <f>IF(ISERROR(VLOOKUP(B250, Paste!$N$3:$N$250, 1, FALSE)), "", VLOOKUP(B250, Paste!$N$3:$O$250, 2, FALSE))</f>
        <v/>
      </c>
      <c r="M250" s="27">
        <f>VLOOKUP($B250, Paste!$W$3:$Z$10064, IF($H$4="Cap Hit",3, IF($H$4="AAV", 4, 2)), FALSE)</f>
        <v>1.1599999999999999</v>
      </c>
      <c r="N250" s="11" t="str">
        <f>IF(ISERROR(VLOOKUP(B250, Paste!$Q$3:$Q$245, 1, FALSE)), "", VLOOKUP(B250, Paste!$Q$3:$R$245, 2, FALSE))</f>
        <v/>
      </c>
      <c r="O250" s="10"/>
      <c r="P250" s="7" t="str">
        <f>IF(ISERROR(VLOOKUP(B250, Paste!$T$3:$T$1545, 1, FALSE)), "", VLOOKUP(B250, Paste!$T$3:$U$1545, 2, FALSE))</f>
        <v/>
      </c>
    </row>
    <row r="251" spans="1:16">
      <c r="A251" s="65">
        <v>245</v>
      </c>
      <c r="B251" s="67" t="s">
        <v>275</v>
      </c>
      <c r="C251" s="66" t="str">
        <f>VLOOKUP($B251, Paste!$A$3:$H$933, 6, FALSE)</f>
        <v>C</v>
      </c>
      <c r="D251" s="11">
        <f>IFERROR(VLOOKUP($B251, Paste!$J$3:$L$933, 3, FALSE), "")</f>
        <v>55</v>
      </c>
      <c r="E251" s="11">
        <f>IFERROR(VLOOKUP($B251, Paste!$J$3:$L$933, 2, FALSE), "")</f>
        <v>80</v>
      </c>
      <c r="F251" s="11" t="str">
        <f>VLOOKUP($B251, Paste!$A$3:$H$933, 8, FALSE)</f>
        <v>BUF</v>
      </c>
      <c r="G251" s="71">
        <f>VLOOKUP($B251, Paste!$A$3:$H$933, 2, FALSE)</f>
        <v>52</v>
      </c>
      <c r="H251" s="71">
        <f>VLOOKUP($B251, Paste!$A$3:$H$933, 3, FALSE)</f>
        <v>16.453289661680515</v>
      </c>
      <c r="I251" s="71">
        <f t="shared" si="3"/>
        <v>22.470973782763927</v>
      </c>
      <c r="J251" s="71">
        <f>VLOOKUP($B251, Paste!$A$3:$H$933, 4, FALSE)</f>
        <v>38.924263444444442</v>
      </c>
      <c r="K251" s="71">
        <f>VLOOKUP($B251, Paste!$A$3:$H$933, 5, FALSE)</f>
        <v>32.586666666666666</v>
      </c>
      <c r="L251" s="11" t="str">
        <f>IF(ISERROR(VLOOKUP(B251, Paste!$N$3:$N$250, 1, FALSE)), "", VLOOKUP(B251, Paste!$N$3:$O$250, 2, FALSE))</f>
        <v/>
      </c>
      <c r="M251" s="27">
        <f>VLOOKUP($B251, Paste!$W$3:$Z$10064, IF($H$4="Cap Hit",3, IF($H$4="AAV", 4, 2)), FALSE)</f>
        <v>7.95</v>
      </c>
      <c r="N251" s="11" t="str">
        <f>IF(ISERROR(VLOOKUP(B251, Paste!$Q$3:$Q$245, 1, FALSE)), "", VLOOKUP(B251, Paste!$Q$3:$R$245, 2, FALSE))</f>
        <v>Y</v>
      </c>
      <c r="O251" s="10"/>
      <c r="P251" s="7" t="str">
        <f>IF(ISERROR(VLOOKUP(B251, Paste!$T$3:$T$1545, 1, FALSE)), "", VLOOKUP(B251, Paste!$T$3:$U$1545, 2, FALSE))</f>
        <v/>
      </c>
    </row>
    <row r="252" spans="1:16">
      <c r="A252" s="65">
        <v>246</v>
      </c>
      <c r="B252" s="67" t="s">
        <v>276</v>
      </c>
      <c r="C252" s="66" t="str">
        <f>VLOOKUP($B252, Paste!$A$3:$H$933, 6, FALSE)</f>
        <v>LW</v>
      </c>
      <c r="D252" s="11">
        <f>IFERROR(VLOOKUP($B252, Paste!$J$3:$L$933, 3, FALSE), "")</f>
        <v>42</v>
      </c>
      <c r="E252" s="11">
        <f>IFERROR(VLOOKUP($B252, Paste!$J$3:$L$933, 2, FALSE), "")</f>
        <v>57</v>
      </c>
      <c r="F252" s="11" t="str">
        <f>VLOOKUP($B252, Paste!$A$3:$H$933, 8, FALSE)</f>
        <v>UTA</v>
      </c>
      <c r="G252" s="71">
        <f>VLOOKUP($B252, Paste!$A$3:$H$933, 2, FALSE)</f>
        <v>83.666666666666671</v>
      </c>
      <c r="H252" s="71">
        <f>VLOOKUP($B252, Paste!$A$3:$H$933, 3, FALSE)</f>
        <v>23.250263768462592</v>
      </c>
      <c r="I252" s="71">
        <f t="shared" si="3"/>
        <v>15.502974194500371</v>
      </c>
      <c r="J252" s="71">
        <f>VLOOKUP($B252, Paste!$A$3:$H$933, 4, FALSE)</f>
        <v>38.753237962962963</v>
      </c>
      <c r="K252" s="71">
        <f>VLOOKUP($B252, Paste!$A$3:$H$933, 5, FALSE)</f>
        <v>50.2</v>
      </c>
      <c r="L252" s="11" t="str">
        <f>IF(ISERROR(VLOOKUP(B252, Paste!$N$3:$N$250, 1, FALSE)), "", VLOOKUP(B252, Paste!$N$3:$O$250, 2, FALSE))</f>
        <v/>
      </c>
      <c r="M252" s="27">
        <f>VLOOKUP($B252, Paste!$W$3:$Z$10064, IF($H$4="Cap Hit",3, IF($H$4="AAV", 4, 2)), FALSE)</f>
        <v>5.4</v>
      </c>
      <c r="N252" s="11" t="str">
        <f>IF(ISERROR(VLOOKUP(B252, Paste!$Q$3:$Q$245, 1, FALSE)), "", VLOOKUP(B252, Paste!$Q$3:$R$245, 2, FALSE))</f>
        <v/>
      </c>
      <c r="O252" s="18"/>
      <c r="P252" s="7" t="str">
        <f>IF(ISERROR(VLOOKUP(B252, Paste!$T$3:$T$1545, 1, FALSE)), "", VLOOKUP(B252, Paste!$T$3:$U$1545, 2, FALSE))</f>
        <v/>
      </c>
    </row>
    <row r="253" spans="1:16">
      <c r="A253" s="65">
        <v>247</v>
      </c>
      <c r="B253" s="67" t="s">
        <v>277</v>
      </c>
      <c r="C253" s="66" t="str">
        <f>VLOOKUP($B253, Paste!$A$3:$H$933, 6, FALSE)</f>
        <v>LW</v>
      </c>
      <c r="D253" s="11">
        <f>IFERROR(VLOOKUP($B253, Paste!$J$3:$L$933, 3, FALSE), "")</f>
        <v>45</v>
      </c>
      <c r="E253" s="11">
        <f>IFERROR(VLOOKUP($B253, Paste!$J$3:$L$933, 2, FALSE), "")</f>
        <v>65</v>
      </c>
      <c r="F253" s="11" t="str">
        <f>VLOOKUP($B253, Paste!$A$3:$H$933, 8, FALSE)</f>
        <v>OTT</v>
      </c>
      <c r="G253" s="71">
        <f>VLOOKUP($B253, Paste!$A$3:$H$933, 2, FALSE)</f>
        <v>77.666666666666671</v>
      </c>
      <c r="H253" s="71">
        <f>VLOOKUP($B253, Paste!$A$3:$H$933, 3, FALSE)</f>
        <v>13.990324897048902</v>
      </c>
      <c r="I253" s="71">
        <f t="shared" si="3"/>
        <v>24.52230982517333</v>
      </c>
      <c r="J253" s="71">
        <f>VLOOKUP($B253, Paste!$A$3:$H$933, 4, FALSE)</f>
        <v>38.512634722222231</v>
      </c>
      <c r="K253" s="71">
        <f>VLOOKUP($B253, Paste!$A$3:$H$933, 5, FALSE)</f>
        <v>71.508076358296634</v>
      </c>
      <c r="L253" s="11" t="str">
        <f>IF(ISERROR(VLOOKUP(B253, Paste!$N$3:$N$250, 1, FALSE)), "", VLOOKUP(B253, Paste!$N$3:$O$250, 2, FALSE))</f>
        <v/>
      </c>
      <c r="M253" s="27">
        <f>VLOOKUP($B253, Paste!$W$3:$Z$10064, IF($H$4="Cap Hit",3, IF($H$4="AAV", 4, 2)), FALSE)</f>
        <v>3.25</v>
      </c>
      <c r="N253" s="11" t="str">
        <f>IF(ISERROR(VLOOKUP(B253, Paste!$Q$3:$Q$245, 1, FALSE)), "", VLOOKUP(B253, Paste!$Q$3:$R$245, 2, FALSE))</f>
        <v/>
      </c>
      <c r="O253" s="18"/>
      <c r="P253" s="7" t="str">
        <f>IF(ISERROR(VLOOKUP(B253, Paste!$T$3:$T$1545, 1, FALSE)), "", VLOOKUP(B253, Paste!$T$3:$U$1545, 2, FALSE))</f>
        <v/>
      </c>
    </row>
    <row r="254" spans="1:16">
      <c r="A254" s="65">
        <v>248</v>
      </c>
      <c r="B254" s="67" t="s">
        <v>278</v>
      </c>
      <c r="C254" s="66" t="str">
        <f>VLOOKUP($B254, Paste!$A$3:$H$933, 6, FALSE)</f>
        <v>RD</v>
      </c>
      <c r="D254" s="11">
        <f>IFERROR(VLOOKUP($B254, Paste!$J$3:$L$933, 3, FALSE), "")</f>
        <v>55</v>
      </c>
      <c r="E254" s="11">
        <f>IFERROR(VLOOKUP($B254, Paste!$J$3:$L$933, 2, FALSE), "")</f>
        <v>80</v>
      </c>
      <c r="F254" s="11" t="str">
        <f>VLOOKUP($B254, Paste!$A$3:$H$933, 8, FALSE)</f>
        <v>CGY</v>
      </c>
      <c r="G254" s="71">
        <f>VLOOKUP($B254, Paste!$A$3:$H$933, 2, FALSE)</f>
        <v>75</v>
      </c>
      <c r="H254" s="71">
        <f>VLOOKUP($B254, Paste!$A$3:$H$933, 3, FALSE)</f>
        <v>11.25</v>
      </c>
      <c r="I254" s="71">
        <f t="shared" si="3"/>
        <v>27.176029687500005</v>
      </c>
      <c r="J254" s="71">
        <f>VLOOKUP($B254, Paste!$A$3:$H$933, 4, FALSE)</f>
        <v>38.426029687500005</v>
      </c>
      <c r="K254" s="71">
        <f>VLOOKUP($B254, Paste!$A$3:$H$933, 5, FALSE)</f>
        <v>30</v>
      </c>
      <c r="L254" s="11" t="str">
        <f>IF(ISERROR(VLOOKUP(B254, Paste!$N$3:$N$250, 1, FALSE)), "", VLOOKUP(B254, Paste!$N$3:$O$250, 2, FALSE))</f>
        <v/>
      </c>
      <c r="M254" s="27">
        <f>VLOOKUP($B254, Paste!$W$3:$Z$10064, IF($H$4="Cap Hit",3, IF($H$4="AAV", 4, 2)), FALSE)</f>
        <v>1.9424999999999999</v>
      </c>
      <c r="N254" s="11" t="str">
        <f>IF(ISERROR(VLOOKUP(B254, Paste!$Q$3:$Q$245, 1, FALSE)), "", VLOOKUP(B254, Paste!$Q$3:$R$245, 2, FALSE))</f>
        <v/>
      </c>
      <c r="O254" s="10"/>
      <c r="P254" s="7" t="str">
        <f>IF(ISERROR(VLOOKUP(B254, Paste!$T$3:$T$1545, 1, FALSE)), "", VLOOKUP(B254, Paste!$T$3:$U$1545, 2, FALSE))</f>
        <v/>
      </c>
    </row>
    <row r="255" spans="1:16">
      <c r="A255" s="65">
        <v>249</v>
      </c>
      <c r="B255" s="67" t="s">
        <v>279</v>
      </c>
      <c r="C255" s="66" t="str">
        <f>VLOOKUP($B255, Paste!$A$3:$H$933, 6, FALSE)</f>
        <v>C</v>
      </c>
      <c r="D255" s="11">
        <f>IFERROR(VLOOKUP($B255, Paste!$J$3:$L$933, 3, FALSE), "")</f>
        <v>40</v>
      </c>
      <c r="E255" s="11">
        <f>IFERROR(VLOOKUP($B255, Paste!$J$3:$L$933, 2, FALSE), "")</f>
        <v>65</v>
      </c>
      <c r="F255" s="11" t="str">
        <f>VLOOKUP($B255, Paste!$A$3:$H$933, 8, FALSE)</f>
        <v>CGY</v>
      </c>
      <c r="G255" s="71">
        <f>VLOOKUP($B255, Paste!$A$3:$H$933, 2, FALSE)</f>
        <v>76</v>
      </c>
      <c r="H255" s="71">
        <f>VLOOKUP($B255, Paste!$A$3:$H$933, 3, FALSE)</f>
        <v>13.68</v>
      </c>
      <c r="I255" s="71">
        <f t="shared" si="3"/>
        <v>24.713026875000004</v>
      </c>
      <c r="J255" s="71">
        <f>VLOOKUP($B255, Paste!$A$3:$H$933, 4, FALSE)</f>
        <v>38.393026875000004</v>
      </c>
      <c r="K255" s="71">
        <f>VLOOKUP($B255, Paste!$A$3:$H$933, 5, FALSE)</f>
        <v>68.150234741784033</v>
      </c>
      <c r="L255" s="11" t="str">
        <f>IF(ISERROR(VLOOKUP(B255, Paste!$N$3:$N$250, 1, FALSE)), "", VLOOKUP(B255, Paste!$N$3:$O$250, 2, FALSE))</f>
        <v/>
      </c>
      <c r="M255" s="27">
        <f>VLOOKUP($B255, Paste!$W$3:$Z$10064, IF($H$4="Cap Hit",3, IF($H$4="AAV", 4, 2)), FALSE)</f>
        <v>5</v>
      </c>
      <c r="N255" s="11" t="str">
        <f>IF(ISERROR(VLOOKUP(B255, Paste!$Q$3:$Q$245, 1, FALSE)), "", VLOOKUP(B255, Paste!$Q$3:$R$245, 2, FALSE))</f>
        <v/>
      </c>
      <c r="O255" s="18"/>
      <c r="P255" s="7" t="str">
        <f>IF(ISERROR(VLOOKUP(B255, Paste!$T$3:$T$1545, 1, FALSE)), "", VLOOKUP(B255, Paste!$T$3:$U$1545, 2, FALSE))</f>
        <v/>
      </c>
    </row>
    <row r="256" spans="1:16">
      <c r="A256" s="65">
        <v>250</v>
      </c>
      <c r="B256" s="10" t="s">
        <v>280</v>
      </c>
      <c r="C256" s="66" t="str">
        <f>VLOOKUP($B256, Paste!$A$3:$H$933, 6, FALSE)</f>
        <v>LW</v>
      </c>
      <c r="D256" s="11" t="str">
        <f>IFERROR(VLOOKUP($B256, Paste!$J$3:$L$933, 3, FALSE), "")</f>
        <v/>
      </c>
      <c r="E256" s="11" t="str">
        <f>IFERROR(VLOOKUP($B256, Paste!$J$3:$L$933, 2, FALSE), "")</f>
        <v/>
      </c>
      <c r="F256" s="11" t="str">
        <f>VLOOKUP($B256, Paste!$A$3:$H$933, 8, FALSE)</f>
        <v>NJD</v>
      </c>
      <c r="G256" s="71">
        <f>VLOOKUP($B256, Paste!$A$3:$H$933, 2, FALSE)</f>
        <v>76</v>
      </c>
      <c r="H256" s="71">
        <f>VLOOKUP($B256, Paste!$A$3:$H$933, 3, FALSE)</f>
        <v>16.476795878245539</v>
      </c>
      <c r="I256" s="71">
        <f t="shared" si="3"/>
        <v>21.889481899532242</v>
      </c>
      <c r="J256" s="71">
        <f>VLOOKUP($B256, Paste!$A$3:$H$933, 4, FALSE)</f>
        <v>38.366277777777782</v>
      </c>
      <c r="K256" s="71">
        <f>VLOOKUP($B256, Paste!$A$3:$H$933, 5, FALSE)</f>
        <v>30.400000000000002</v>
      </c>
      <c r="L256" s="11" t="str">
        <f>IF(ISERROR(VLOOKUP(B256, Paste!$N$3:$N$250, 1, FALSE)), "", VLOOKUP(B256, Paste!$N$3:$O$250, 2, FALSE))</f>
        <v/>
      </c>
      <c r="M256" s="27">
        <f>VLOOKUP($B256, Paste!$W$3:$Z$10064, IF($H$4="Cap Hit",3, IF($H$4="AAV", 4, 2)), FALSE)</f>
        <v>3.25</v>
      </c>
      <c r="N256" s="11" t="str">
        <f>IF(ISERROR(VLOOKUP(B256, Paste!$Q$3:$Q$245, 1, FALSE)), "", VLOOKUP(B256, Paste!$Q$3:$R$245, 2, FALSE))</f>
        <v/>
      </c>
      <c r="O256" s="18"/>
      <c r="P256" s="7" t="str">
        <f>IF(ISERROR(VLOOKUP(B256, Paste!$T$3:$T$1545, 1, FALSE)), "", VLOOKUP(B256, Paste!$T$3:$U$1545, 2, FALSE))</f>
        <v/>
      </c>
    </row>
    <row r="257" spans="1:16">
      <c r="A257" s="65">
        <v>251</v>
      </c>
      <c r="B257" s="67" t="s">
        <v>281</v>
      </c>
      <c r="C257" s="66" t="str">
        <f>VLOOKUP($B257, Paste!$A$3:$H$933, 6, FALSE)</f>
        <v>RW</v>
      </c>
      <c r="D257" s="11">
        <f>IFERROR(VLOOKUP($B257, Paste!$J$3:$L$933, 3, FALSE), "")</f>
        <v>42</v>
      </c>
      <c r="E257" s="11">
        <f>IFERROR(VLOOKUP($B257, Paste!$J$3:$L$933, 2, FALSE), "")</f>
        <v>52</v>
      </c>
      <c r="F257" s="11" t="str">
        <f>VLOOKUP($B257, Paste!$A$3:$H$933, 8, FALSE)</f>
        <v>NJD</v>
      </c>
      <c r="G257" s="71">
        <f>VLOOKUP($B257, Paste!$A$3:$H$933, 2, FALSE)</f>
        <v>78</v>
      </c>
      <c r="H257" s="71">
        <f>VLOOKUP($B257, Paste!$A$3:$H$933, 3, FALSE)</f>
        <v>14.04</v>
      </c>
      <c r="I257" s="71">
        <f t="shared" si="3"/>
        <v>24.127798499999997</v>
      </c>
      <c r="J257" s="71">
        <f>VLOOKUP($B257, Paste!$A$3:$H$933, 4, FALSE)</f>
        <v>38.167798499999996</v>
      </c>
      <c r="K257" s="71">
        <f>VLOOKUP($B257, Paste!$A$3:$H$933, 5, FALSE)</f>
        <v>15.600000000000001</v>
      </c>
      <c r="L257" s="11" t="str">
        <f>IF(ISERROR(VLOOKUP(B257, Paste!$N$3:$N$250, 1, FALSE)), "", VLOOKUP(B257, Paste!$N$3:$O$250, 2, FALSE))</f>
        <v/>
      </c>
      <c r="M257" s="27">
        <f>VLOOKUP($B257, Paste!$W$3:$Z$10064, IF($H$4="Cap Hit",3, IF($H$4="AAV", 4, 2)), FALSE)</f>
        <v>3</v>
      </c>
      <c r="N257" s="11" t="str">
        <f>IF(ISERROR(VLOOKUP(B257, Paste!$Q$3:$Q$245, 1, FALSE)), "", VLOOKUP(B257, Paste!$Q$3:$R$245, 2, FALSE))</f>
        <v/>
      </c>
      <c r="O257" s="18"/>
      <c r="P257" s="7" t="str">
        <f>IF(ISERROR(VLOOKUP(B257, Paste!$T$3:$T$1545, 1, FALSE)), "", VLOOKUP(B257, Paste!$T$3:$U$1545, 2, FALSE))</f>
        <v/>
      </c>
    </row>
    <row r="258" spans="1:16">
      <c r="A258" s="65">
        <v>252</v>
      </c>
      <c r="B258" s="67" t="s">
        <v>282</v>
      </c>
      <c r="C258" s="66" t="str">
        <f>VLOOKUP($B258, Paste!$A$3:$H$933, 6, FALSE)</f>
        <v>LW</v>
      </c>
      <c r="D258" s="11">
        <f>IFERROR(VLOOKUP($B258, Paste!$J$3:$L$933, 3, FALSE), "")</f>
        <v>50</v>
      </c>
      <c r="E258" s="11">
        <f>IFERROR(VLOOKUP($B258, Paste!$J$3:$L$933, 2, FALSE), "")</f>
        <v>65</v>
      </c>
      <c r="F258" s="11" t="str">
        <f>VLOOKUP($B258, Paste!$A$3:$H$933, 8, FALSE)</f>
        <v>UFA</v>
      </c>
      <c r="G258" s="71">
        <f>VLOOKUP($B258, Paste!$A$3:$H$933, 2, FALSE)</f>
        <v>82</v>
      </c>
      <c r="H258" s="71">
        <f>VLOOKUP($B258, Paste!$A$3:$H$933, 3, FALSE)</f>
        <v>17.440415938795802</v>
      </c>
      <c r="I258" s="71">
        <f t="shared" si="3"/>
        <v>20.600929248704198</v>
      </c>
      <c r="J258" s="71">
        <f>VLOOKUP($B258, Paste!$A$3:$H$933, 4, FALSE)</f>
        <v>38.041345187499999</v>
      </c>
      <c r="K258" s="71">
        <f>VLOOKUP($B258, Paste!$A$3:$H$933, 5, FALSE)</f>
        <v>26.308333333333337</v>
      </c>
      <c r="L258" s="11" t="str">
        <f>IF(ISERROR(VLOOKUP(B258, Paste!$N$3:$N$250, 1, FALSE)), "", VLOOKUP(B258, Paste!$N$3:$O$250, 2, FALSE))</f>
        <v/>
      </c>
      <c r="M258" s="27" t="e">
        <f>VLOOKUP($B258, Paste!$W$3:$Z$10064, IF($H$4="Cap Hit",3, IF($H$4="AAV", 4, 2)), FALSE)</f>
        <v>#N/A</v>
      </c>
      <c r="N258" s="11" t="str">
        <f>IF(ISERROR(VLOOKUP(B258, Paste!$Q$3:$Q$245, 1, FALSE)), "", VLOOKUP(B258, Paste!$Q$3:$R$245, 2, FALSE))</f>
        <v/>
      </c>
      <c r="O258" s="18"/>
      <c r="P258" s="7" t="str">
        <f>IF(ISERROR(VLOOKUP(B258, Paste!$T$3:$T$1545, 1, FALSE)), "", VLOOKUP(B258, Paste!$T$3:$U$1545, 2, FALSE))</f>
        <v/>
      </c>
    </row>
    <row r="259" spans="1:16">
      <c r="A259" s="65">
        <v>253</v>
      </c>
      <c r="B259" s="67" t="s">
        <v>283</v>
      </c>
      <c r="C259" s="66" t="str">
        <f>VLOOKUP($B259, Paste!$A$3:$H$933, 6, FALSE)</f>
        <v>RW</v>
      </c>
      <c r="D259" s="11">
        <f>IFERROR(VLOOKUP($B259, Paste!$J$3:$L$933, 3, FALSE), "")</f>
        <v>53</v>
      </c>
      <c r="E259" s="11">
        <f>IFERROR(VLOOKUP($B259, Paste!$J$3:$L$933, 2, FALSE), "")</f>
        <v>70</v>
      </c>
      <c r="F259" s="11" t="str">
        <f>VLOOKUP($B259, Paste!$A$3:$H$933, 8, FALSE)</f>
        <v>MIN</v>
      </c>
      <c r="G259" s="71">
        <f>VLOOKUP($B259, Paste!$A$3:$H$933, 2, FALSE)</f>
        <v>73</v>
      </c>
      <c r="H259" s="71">
        <f>VLOOKUP($B259, Paste!$A$3:$H$933, 3, FALSE)</f>
        <v>13.860938842641289</v>
      </c>
      <c r="I259" s="71">
        <f t="shared" si="3"/>
        <v>24.062074490692055</v>
      </c>
      <c r="J259" s="71">
        <f>VLOOKUP($B259, Paste!$A$3:$H$933, 4, FALSE)</f>
        <v>37.923013333333344</v>
      </c>
      <c r="K259" s="71">
        <f>VLOOKUP($B259, Paste!$A$3:$H$933, 5, FALSE)</f>
        <v>21.9</v>
      </c>
      <c r="L259" s="11">
        <f>IF(ISERROR(VLOOKUP(B259, Paste!$N$3:$N$250, 1, FALSE)), "", VLOOKUP(B259, Paste!$N$3:$O$250, 2, FALSE))</f>
        <v>60</v>
      </c>
      <c r="M259" s="27">
        <f>VLOOKUP($B259, Paste!$W$3:$Z$10064, IF($H$4="Cap Hit",3, IF($H$4="AAV", 4, 2)), FALSE)</f>
        <v>2.75</v>
      </c>
      <c r="N259" s="11" t="str">
        <f>IF(ISERROR(VLOOKUP(B259, Paste!$Q$3:$Q$245, 1, FALSE)), "", VLOOKUP(B259, Paste!$Q$3:$R$245, 2, FALSE))</f>
        <v>Y</v>
      </c>
      <c r="O259" s="18"/>
      <c r="P259" s="7" t="str">
        <f>IF(ISERROR(VLOOKUP(B259, Paste!$T$3:$T$1545, 1, FALSE)), "", VLOOKUP(B259, Paste!$T$3:$U$1545, 2, FALSE))</f>
        <v/>
      </c>
    </row>
    <row r="260" spans="1:16">
      <c r="A260" s="65">
        <v>254</v>
      </c>
      <c r="B260" s="67" t="s">
        <v>284</v>
      </c>
      <c r="C260" s="66" t="str">
        <f>VLOOKUP($B260, Paste!$A$3:$H$933, 6, FALSE)</f>
        <v>LW</v>
      </c>
      <c r="D260" s="11">
        <f>IFERROR(VLOOKUP($B260, Paste!$J$3:$L$933, 3, FALSE), "")</f>
        <v>50</v>
      </c>
      <c r="E260" s="11">
        <f>IFERROR(VLOOKUP($B260, Paste!$J$3:$L$933, 2, FALSE), "")</f>
        <v>63</v>
      </c>
      <c r="F260" s="11" t="str">
        <f>VLOOKUP($B260, Paste!$A$3:$H$933, 8, FALSE)</f>
        <v>SJS</v>
      </c>
      <c r="G260" s="71">
        <f>VLOOKUP($B260, Paste!$A$3:$H$933, 2, FALSE)</f>
        <v>80</v>
      </c>
      <c r="H260" s="71">
        <f>VLOOKUP($B260, Paste!$A$3:$H$933, 3, FALSE)</f>
        <v>16</v>
      </c>
      <c r="I260" s="71">
        <f t="shared" si="3"/>
        <v>21.90658333333333</v>
      </c>
      <c r="J260" s="71">
        <f>VLOOKUP($B260, Paste!$A$3:$H$933, 4, FALSE)</f>
        <v>37.90658333333333</v>
      </c>
      <c r="K260" s="71">
        <f>VLOOKUP($B260, Paste!$A$3:$H$933, 5, FALSE)</f>
        <v>13.223140495867769</v>
      </c>
      <c r="L260" s="11" t="str">
        <f>IF(ISERROR(VLOOKUP(B260, Paste!$N$3:$N$250, 1, FALSE)), "", VLOOKUP(B260, Paste!$N$3:$O$250, 2, FALSE))</f>
        <v/>
      </c>
      <c r="M260" s="27" t="e">
        <f>VLOOKUP($B260, Paste!$W$3:$Z$10064, IF($H$4="Cap Hit",3, IF($H$4="AAV", 4, 2)), FALSE)</f>
        <v>#N/A</v>
      </c>
      <c r="N260" s="11" t="str">
        <f>IF(ISERROR(VLOOKUP(B260, Paste!$Q$3:$Q$245, 1, FALSE)), "", VLOOKUP(B260, Paste!$Q$3:$R$245, 2, FALSE))</f>
        <v/>
      </c>
      <c r="O260" s="10"/>
      <c r="P260" s="7" t="str">
        <f>IF(ISERROR(VLOOKUP(B260, Paste!$T$3:$T$1545, 1, FALSE)), "", VLOOKUP(B260, Paste!$T$3:$U$1545, 2, FALSE))</f>
        <v/>
      </c>
    </row>
    <row r="261" spans="1:16">
      <c r="A261" s="65">
        <v>255</v>
      </c>
      <c r="B261" s="67" t="s">
        <v>285</v>
      </c>
      <c r="C261" s="66" t="str">
        <f>VLOOKUP($B261, Paste!$A$3:$H$933, 6, FALSE)</f>
        <v>C</v>
      </c>
      <c r="D261" s="11">
        <f>IFERROR(VLOOKUP($B261, Paste!$J$3:$L$933, 3, FALSE), "")</f>
        <v>42</v>
      </c>
      <c r="E261" s="11">
        <f>IFERROR(VLOOKUP($B261, Paste!$J$3:$L$933, 2, FALSE), "")</f>
        <v>67</v>
      </c>
      <c r="F261" s="11" t="str">
        <f>VLOOKUP($B261, Paste!$A$3:$H$933, 8, FALSE)</f>
        <v>VGK</v>
      </c>
      <c r="G261" s="71">
        <f>VLOOKUP($B261, Paste!$A$3:$H$933, 2, FALSE)</f>
        <v>58</v>
      </c>
      <c r="H261" s="71">
        <f>VLOOKUP($B261, Paste!$A$3:$H$933, 3, FALSE)</f>
        <v>16.447944964149183</v>
      </c>
      <c r="I261" s="71">
        <f t="shared" si="3"/>
        <v>21.412976035850821</v>
      </c>
      <c r="J261" s="71">
        <f>VLOOKUP($B261, Paste!$A$3:$H$933, 4, FALSE)</f>
        <v>37.860921000000005</v>
      </c>
      <c r="K261" s="71">
        <f>VLOOKUP($B261, Paste!$A$3:$H$933, 5, FALSE)</f>
        <v>12.7007299270073</v>
      </c>
      <c r="L261" s="11">
        <f>IF(ISERROR(VLOOKUP(B261, Paste!$N$3:$N$250, 1, FALSE)), "", VLOOKUP(B261, Paste!$N$3:$O$250, 2, FALSE))</f>
        <v>55</v>
      </c>
      <c r="M261" s="27">
        <f>VLOOKUP($B261, Paste!$W$3:$Z$10064, IF($H$4="Cap Hit",3, IF($H$4="AAV", 4, 2)), FALSE)</f>
        <v>5.9</v>
      </c>
      <c r="N261" s="11" t="str">
        <f>IF(ISERROR(VLOOKUP(B261, Paste!$Q$3:$Q$245, 1, FALSE)), "", VLOOKUP(B261, Paste!$Q$3:$R$245, 2, FALSE))</f>
        <v>Y</v>
      </c>
      <c r="O261" s="18"/>
      <c r="P261" s="7" t="str">
        <f>IF(ISERROR(VLOOKUP(B261, Paste!$T$3:$T$1545, 1, FALSE)), "", VLOOKUP(B261, Paste!$T$3:$U$1545, 2, FALSE))</f>
        <v/>
      </c>
    </row>
    <row r="262" spans="1:16">
      <c r="A262" s="65">
        <v>256</v>
      </c>
      <c r="B262" s="67" t="s">
        <v>286</v>
      </c>
      <c r="C262" s="66" t="str">
        <f>VLOOKUP($B262, Paste!$A$3:$H$933, 6, FALSE)</f>
        <v>C</v>
      </c>
      <c r="D262" s="11">
        <f>IFERROR(VLOOKUP($B262, Paste!$J$3:$L$933, 3, FALSE), "")</f>
        <v>45</v>
      </c>
      <c r="E262" s="11">
        <f>IFERROR(VLOOKUP($B262, Paste!$J$3:$L$933, 2, FALSE), "")</f>
        <v>75</v>
      </c>
      <c r="F262" s="11" t="str">
        <f>VLOOKUP($B262, Paste!$A$3:$H$933, 8, FALSE)</f>
        <v>MIN</v>
      </c>
      <c r="G262" s="71">
        <f>VLOOKUP($B262, Paste!$A$3:$H$933, 2, FALSE)</f>
        <v>78</v>
      </c>
      <c r="H262" s="71">
        <f>VLOOKUP($B262, Paste!$A$3:$H$933, 3, FALSE)</f>
        <v>14.04</v>
      </c>
      <c r="I262" s="71">
        <f t="shared" si="3"/>
        <v>23.740355853658535</v>
      </c>
      <c r="J262" s="71">
        <f>VLOOKUP($B262, Paste!$A$3:$H$933, 4, FALSE)</f>
        <v>37.780355853658534</v>
      </c>
      <c r="K262" s="71">
        <f>VLOOKUP($B262, Paste!$A$3:$H$933, 5, FALSE)</f>
        <v>46.8</v>
      </c>
      <c r="L262" s="11">
        <f>IF(ISERROR(VLOOKUP(B262, Paste!$N$3:$N$250, 1, FALSE)), "", VLOOKUP(B262, Paste!$N$3:$O$250, 2, FALSE))</f>
        <v>50</v>
      </c>
      <c r="M262" s="27">
        <f>VLOOKUP($B262, Paste!$W$3:$Z$10064, IF($H$4="Cap Hit",3, IF($H$4="AAV", 4, 2)), FALSE)</f>
        <v>2.0750000000000002</v>
      </c>
      <c r="N262" s="11" t="str">
        <f>IF(ISERROR(VLOOKUP(B262, Paste!$Q$3:$Q$245, 1, FALSE)), "", VLOOKUP(B262, Paste!$Q$3:$R$245, 2, FALSE))</f>
        <v/>
      </c>
      <c r="O262" s="10"/>
      <c r="P262" s="7" t="str">
        <f>IF(ISERROR(VLOOKUP(B262, Paste!$T$3:$T$1545, 1, FALSE)), "", VLOOKUP(B262, Paste!$T$3:$U$1545, 2, FALSE))</f>
        <v>Y</v>
      </c>
    </row>
    <row r="263" spans="1:16">
      <c r="A263" s="65">
        <v>257</v>
      </c>
      <c r="B263" s="67" t="s">
        <v>287</v>
      </c>
      <c r="C263" s="66" t="str">
        <f>VLOOKUP($B263, Paste!$A$3:$H$933, 6, FALSE)</f>
        <v>LW</v>
      </c>
      <c r="D263" s="11">
        <f>IFERROR(VLOOKUP($B263, Paste!$J$3:$L$933, 3, FALSE), "")</f>
        <v>33</v>
      </c>
      <c r="E263" s="11">
        <f>IFERROR(VLOOKUP($B263, Paste!$J$3:$L$933, 2, FALSE), "")</f>
        <v>58</v>
      </c>
      <c r="F263" s="11" t="str">
        <f>VLOOKUP($B263, Paste!$A$3:$H$933, 8, FALSE)</f>
        <v>TBL</v>
      </c>
      <c r="G263" s="71">
        <f>VLOOKUP($B263, Paste!$A$3:$H$933, 2, FALSE)</f>
        <v>80.333333333333329</v>
      </c>
      <c r="H263" s="71">
        <f>VLOOKUP($B263, Paste!$A$3:$H$933, 3, FALSE)</f>
        <v>18.476666666666667</v>
      </c>
      <c r="I263" s="71">
        <f t="shared" ref="I263:I326" si="4">J263-H263</f>
        <v>19.038628458333342</v>
      </c>
      <c r="J263" s="71">
        <f>VLOOKUP($B263, Paste!$A$3:$H$933, 4, FALSE)</f>
        <v>37.515295125000009</v>
      </c>
      <c r="K263" s="71">
        <f>VLOOKUP($B263, Paste!$A$3:$H$933, 5, FALSE)</f>
        <v>14.459999999999999</v>
      </c>
      <c r="L263" s="11" t="str">
        <f>IF(ISERROR(VLOOKUP(B263, Paste!$N$3:$N$250, 1, FALSE)), "", VLOOKUP(B263, Paste!$N$3:$O$250, 2, FALSE))</f>
        <v/>
      </c>
      <c r="M263" s="27">
        <f>VLOOKUP($B263, Paste!$W$3:$Z$10064, IF($H$4="Cap Hit",3, IF($H$4="AAV", 4, 2)), FALSE)</f>
        <v>3.85</v>
      </c>
      <c r="N263" s="11" t="str">
        <f>IF(ISERROR(VLOOKUP(B263, Paste!$Q$3:$Q$245, 1, FALSE)), "", VLOOKUP(B263, Paste!$Q$3:$R$245, 2, FALSE))</f>
        <v/>
      </c>
      <c r="O263" s="18"/>
      <c r="P263" s="7" t="str">
        <f>IF(ISERROR(VLOOKUP(B263, Paste!$T$3:$T$1545, 1, FALSE)), "", VLOOKUP(B263, Paste!$T$3:$U$1545, 2, FALSE))</f>
        <v/>
      </c>
    </row>
    <row r="264" spans="1:16">
      <c r="A264" s="65">
        <v>258</v>
      </c>
      <c r="B264" s="67" t="s">
        <v>288</v>
      </c>
      <c r="C264" s="66" t="str">
        <f>VLOOKUP($B264, Paste!$A$3:$H$933, 6, FALSE)</f>
        <v>C</v>
      </c>
      <c r="D264" s="11">
        <f>IFERROR(VLOOKUP($B264, Paste!$J$3:$L$933, 3, FALSE), "")</f>
        <v>53</v>
      </c>
      <c r="E264" s="11">
        <f>IFERROR(VLOOKUP($B264, Paste!$J$3:$L$933, 2, FALSE), "")</f>
        <v>68</v>
      </c>
      <c r="F264" s="11" t="str">
        <f>VLOOKUP($B264, Paste!$A$3:$H$933, 8, FALSE)</f>
        <v>BOS</v>
      </c>
      <c r="G264" s="71">
        <f>VLOOKUP($B264, Paste!$A$3:$H$933, 2, FALSE)</f>
        <v>84</v>
      </c>
      <c r="H264" s="71">
        <f>VLOOKUP($B264, Paste!$A$3:$H$933, 3, FALSE)</f>
        <v>16.8</v>
      </c>
      <c r="I264" s="71">
        <f t="shared" si="4"/>
        <v>20.653641225000012</v>
      </c>
      <c r="J264" s="71">
        <f>VLOOKUP($B264, Paste!$A$3:$H$933, 4, FALSE)</f>
        <v>37.453641225000013</v>
      </c>
      <c r="K264" s="71">
        <f>VLOOKUP($B264, Paste!$A$3:$H$933, 5, FALSE)</f>
        <v>18.841121495327101</v>
      </c>
      <c r="L264" s="11">
        <f>IF(ISERROR(VLOOKUP(B264, Paste!$N$3:$N$250, 1, FALSE)), "", VLOOKUP(B264, Paste!$N$3:$O$250, 2, FALSE))</f>
        <v>50</v>
      </c>
      <c r="M264" s="27">
        <f>VLOOKUP($B264, Paste!$W$3:$Z$10064, IF($H$4="Cap Hit",3, IF($H$4="AAV", 4, 2)), FALSE)</f>
        <v>0.816666</v>
      </c>
      <c r="N264" s="11" t="str">
        <f>IF(ISERROR(VLOOKUP(B264, Paste!$Q$3:$Q$245, 1, FALSE)), "", VLOOKUP(B264, Paste!$Q$3:$R$245, 2, FALSE))</f>
        <v/>
      </c>
      <c r="O264" s="10"/>
      <c r="P264" s="7" t="str">
        <f>IF(ISERROR(VLOOKUP(B264, Paste!$T$3:$T$1545, 1, FALSE)), "", VLOOKUP(B264, Paste!$T$3:$U$1545, 2, FALSE))</f>
        <v/>
      </c>
    </row>
    <row r="265" spans="1:16">
      <c r="A265" s="65">
        <v>259</v>
      </c>
      <c r="B265" s="67" t="s">
        <v>289</v>
      </c>
      <c r="C265" s="66" t="str">
        <f>VLOOKUP($B265, Paste!$A$3:$H$933, 6, FALSE)</f>
        <v>C</v>
      </c>
      <c r="D265" s="11">
        <f>IFERROR(VLOOKUP($B265, Paste!$J$3:$L$933, 3, FALSE), "")</f>
        <v>50</v>
      </c>
      <c r="E265" s="11">
        <f>IFERROR(VLOOKUP($B265, Paste!$J$3:$L$933, 2, FALSE), "")</f>
        <v>67</v>
      </c>
      <c r="F265" s="11" t="str">
        <f>VLOOKUP($B265, Paste!$A$3:$H$933, 8, FALSE)</f>
        <v>DAL</v>
      </c>
      <c r="G265" s="71">
        <f>VLOOKUP($B265, Paste!$A$3:$H$933, 2, FALSE)</f>
        <v>50</v>
      </c>
      <c r="H265" s="71">
        <f>VLOOKUP($B265, Paste!$A$3:$H$933, 3, FALSE)</f>
        <v>16.71789914392285</v>
      </c>
      <c r="I265" s="71">
        <f t="shared" si="4"/>
        <v>20.68835085607715</v>
      </c>
      <c r="J265" s="71">
        <f>VLOOKUP($B265, Paste!$A$3:$H$933, 4, FALSE)</f>
        <v>37.40625</v>
      </c>
      <c r="K265" s="71">
        <f>VLOOKUP($B265, Paste!$A$3:$H$933, 5, FALSE)</f>
        <v>13.913043478260869</v>
      </c>
      <c r="L265" s="11" t="str">
        <f>IF(ISERROR(VLOOKUP(B265, Paste!$N$3:$N$250, 1, FALSE)), "", VLOOKUP(B265, Paste!$N$3:$O$250, 2, FALSE))</f>
        <v/>
      </c>
      <c r="M265" s="27">
        <f>VLOOKUP($B265, Paste!$W$3:$Z$10064, IF($H$4="Cap Hit",3, IF($H$4="AAV", 4, 2)), FALSE)</f>
        <v>9.85</v>
      </c>
      <c r="N265" s="11" t="str">
        <f>IF(ISERROR(VLOOKUP(B265, Paste!$Q$3:$Q$245, 1, FALSE)), "", VLOOKUP(B265, Paste!$Q$3:$R$245, 2, FALSE))</f>
        <v>Y</v>
      </c>
      <c r="O265" s="18"/>
      <c r="P265" s="7" t="str">
        <f>IF(ISERROR(VLOOKUP(B265, Paste!$T$3:$T$1545, 1, FALSE)), "", VLOOKUP(B265, Paste!$T$3:$U$1545, 2, FALSE))</f>
        <v/>
      </c>
    </row>
    <row r="266" spans="1:16">
      <c r="A266" s="65">
        <v>260</v>
      </c>
      <c r="B266" s="10" t="s">
        <v>290</v>
      </c>
      <c r="C266" s="66" t="str">
        <f>VLOOKUP($B266, Paste!$A$3:$H$933, 6, FALSE)</f>
        <v>RD</v>
      </c>
      <c r="D266" s="11">
        <f>IFERROR(VLOOKUP($B266, Paste!$J$3:$L$933, 3, FALSE), "")</f>
        <v>35</v>
      </c>
      <c r="E266" s="11">
        <f>IFERROR(VLOOKUP($B266, Paste!$J$3:$L$933, 2, FALSE), "")</f>
        <v>40</v>
      </c>
      <c r="F266" s="11" t="str">
        <f>VLOOKUP($B266, Paste!$A$3:$H$933, 8, FALSE)</f>
        <v>COL</v>
      </c>
      <c r="G266" s="71">
        <f>VLOOKUP($B266, Paste!$A$3:$H$933, 2, FALSE)</f>
        <v>82</v>
      </c>
      <c r="H266" s="71">
        <f>VLOOKUP($B266, Paste!$A$3:$H$933, 3, FALSE)</f>
        <v>8.9336930043873028</v>
      </c>
      <c r="I266" s="71">
        <f t="shared" si="4"/>
        <v>28.363414317834916</v>
      </c>
      <c r="J266" s="71">
        <f>VLOOKUP($B266, Paste!$A$3:$H$933, 4, FALSE)</f>
        <v>37.297107322222217</v>
      </c>
      <c r="K266" s="71">
        <f>VLOOKUP($B266, Paste!$A$3:$H$933, 5, FALSE)</f>
        <v>19.933701657458563</v>
      </c>
      <c r="L266" s="11">
        <f>IF(ISERROR(VLOOKUP(B266, Paste!$N$3:$N$250, 1, FALSE)), "", VLOOKUP(B266, Paste!$N$3:$O$250, 2, FALSE))</f>
        <v>45</v>
      </c>
      <c r="M266" s="27">
        <f>VLOOKUP($B266, Paste!$W$3:$Z$10064, IF($H$4="Cap Hit",3, IF($H$4="AAV", 4, 2)), FALSE)</f>
        <v>4.75</v>
      </c>
      <c r="N266" s="11" t="str">
        <f>IF(ISERROR(VLOOKUP(B266, Paste!$Q$3:$Q$245, 1, FALSE)), "", VLOOKUP(B266, Paste!$Q$3:$R$245, 2, FALSE))</f>
        <v/>
      </c>
      <c r="O266" s="18"/>
      <c r="P266" s="7" t="str">
        <f>IF(ISERROR(VLOOKUP(B266, Paste!$T$3:$T$1545, 1, FALSE)), "", VLOOKUP(B266, Paste!$T$3:$U$1545, 2, FALSE))</f>
        <v/>
      </c>
    </row>
    <row r="267" spans="1:16">
      <c r="A267" s="65">
        <v>261</v>
      </c>
      <c r="B267" s="67" t="s">
        <v>291</v>
      </c>
      <c r="C267" s="66" t="str">
        <f>VLOOKUP($B267, Paste!$A$3:$H$933, 6, FALSE)</f>
        <v>RW</v>
      </c>
      <c r="D267" s="11">
        <f>IFERROR(VLOOKUP($B267, Paste!$J$3:$L$933, 3, FALSE), "")</f>
        <v>45</v>
      </c>
      <c r="E267" s="11">
        <f>IFERROR(VLOOKUP($B267, Paste!$J$3:$L$933, 2, FALSE), "")</f>
        <v>65</v>
      </c>
      <c r="F267" s="11" t="str">
        <f>VLOOKUP($B267, Paste!$A$3:$H$933, 8, FALSE)</f>
        <v>VAN</v>
      </c>
      <c r="G267" s="71">
        <f>VLOOKUP($B267, Paste!$A$3:$H$933, 2, FALSE)</f>
        <v>80</v>
      </c>
      <c r="H267" s="71">
        <f>VLOOKUP($B267, Paste!$A$3:$H$933, 3, FALSE)</f>
        <v>15.2</v>
      </c>
      <c r="I267" s="71">
        <f t="shared" si="4"/>
        <v>22.071033333333329</v>
      </c>
      <c r="J267" s="71">
        <f>VLOOKUP($B267, Paste!$A$3:$H$933, 4, FALSE)</f>
        <v>37.271033333333328</v>
      </c>
      <c r="K267" s="71">
        <f>VLOOKUP($B267, Paste!$A$3:$H$933, 5, FALSE)</f>
        <v>40</v>
      </c>
      <c r="L267" s="11">
        <f>IF(ISERROR(VLOOKUP(B267, Paste!$N$3:$N$250, 1, FALSE)), "", VLOOKUP(B267, Paste!$N$3:$O$250, 2, FALSE))</f>
        <v>50</v>
      </c>
      <c r="M267" s="27">
        <f>VLOOKUP($B267, Paste!$W$3:$Z$10064, IF($H$4="Cap Hit",3, IF($H$4="AAV", 4, 2)), FALSE)</f>
        <v>2.25</v>
      </c>
      <c r="N267" s="11" t="str">
        <f>IF(ISERROR(VLOOKUP(B267, Paste!$Q$3:$Q$245, 1, FALSE)), "", VLOOKUP(B267, Paste!$Q$3:$R$245, 2, FALSE))</f>
        <v/>
      </c>
      <c r="O267" s="18"/>
      <c r="P267" s="7" t="str">
        <f>IF(ISERROR(VLOOKUP(B267, Paste!$T$3:$T$1545, 1, FALSE)), "", VLOOKUP(B267, Paste!$T$3:$U$1545, 2, FALSE))</f>
        <v/>
      </c>
    </row>
    <row r="268" spans="1:16">
      <c r="A268" s="65">
        <v>262</v>
      </c>
      <c r="B268" s="67" t="s">
        <v>292</v>
      </c>
      <c r="C268" s="66" t="str">
        <f>VLOOKUP($B268, Paste!$A$3:$H$933, 6, FALSE)</f>
        <v>LW</v>
      </c>
      <c r="D268" s="11">
        <f>IFERROR(VLOOKUP($B268, Paste!$J$3:$L$933, 3, FALSE), "")</f>
        <v>38</v>
      </c>
      <c r="E268" s="11">
        <f>IFERROR(VLOOKUP($B268, Paste!$J$3:$L$933, 2, FALSE), "")</f>
        <v>67</v>
      </c>
      <c r="F268" s="11" t="str">
        <f>VLOOKUP($B268, Paste!$A$3:$H$933, 8, FALSE)</f>
        <v>DAL</v>
      </c>
      <c r="G268" s="71">
        <f>VLOOKUP($B268, Paste!$A$3:$H$933, 2, FALSE)</f>
        <v>83</v>
      </c>
      <c r="H268" s="71">
        <f>VLOOKUP($B268, Paste!$A$3:$H$933, 3, FALSE)</f>
        <v>13.280000000000001</v>
      </c>
      <c r="I268" s="71">
        <f t="shared" si="4"/>
        <v>23.973339583333328</v>
      </c>
      <c r="J268" s="71">
        <f>VLOOKUP($B268, Paste!$A$3:$H$933, 4, FALSE)</f>
        <v>37.253339583333329</v>
      </c>
      <c r="K268" s="71">
        <f>VLOOKUP($B268, Paste!$A$3:$H$933, 5, FALSE)</f>
        <v>41.5</v>
      </c>
      <c r="L268" s="11">
        <f>IF(ISERROR(VLOOKUP(B268, Paste!$N$3:$N$250, 1, FALSE)), "", VLOOKUP(B268, Paste!$N$3:$O$250, 2, FALSE))</f>
        <v>50</v>
      </c>
      <c r="M268" s="27">
        <f>VLOOKUP($B268, Paste!$W$3:$Z$10064, IF($H$4="Cap Hit",3, IF($H$4="AAV", 4, 2)), FALSE)</f>
        <v>0.95</v>
      </c>
      <c r="N268" s="11" t="str">
        <f>IF(ISERROR(VLOOKUP(B268, Paste!$Q$3:$Q$245, 1, FALSE)), "", VLOOKUP(B268, Paste!$Q$3:$R$245, 2, FALSE))</f>
        <v/>
      </c>
      <c r="O268" s="18"/>
      <c r="P268" s="7" t="str">
        <f>IF(ISERROR(VLOOKUP(B268, Paste!$T$3:$T$1545, 1, FALSE)), "", VLOOKUP(B268, Paste!$T$3:$U$1545, 2, FALSE))</f>
        <v/>
      </c>
    </row>
    <row r="269" spans="1:16">
      <c r="A269" s="65">
        <v>263</v>
      </c>
      <c r="B269" s="67" t="s">
        <v>293</v>
      </c>
      <c r="C269" s="66" t="str">
        <f>VLOOKUP($B269, Paste!$A$3:$H$933, 6, FALSE)</f>
        <v>RW</v>
      </c>
      <c r="D269" s="11">
        <f>IFERROR(VLOOKUP($B269, Paste!$J$3:$L$933, 3, FALSE), "")</f>
        <v>40</v>
      </c>
      <c r="E269" s="11">
        <f>IFERROR(VLOOKUP($B269, Paste!$J$3:$L$933, 2, FALSE), "")</f>
        <v>53</v>
      </c>
      <c r="F269" s="11" t="str">
        <f>VLOOKUP($B269, Paste!$A$3:$H$933, 8, FALSE)</f>
        <v>SJS</v>
      </c>
      <c r="G269" s="71">
        <f>VLOOKUP($B269, Paste!$A$3:$H$933, 2, FALSE)</f>
        <v>74.666666666666671</v>
      </c>
      <c r="H269" s="71">
        <f>VLOOKUP($B269, Paste!$A$3:$H$933, 3, FALSE)</f>
        <v>18.496265329644263</v>
      </c>
      <c r="I269" s="71">
        <f t="shared" si="4"/>
        <v>18.718021337022403</v>
      </c>
      <c r="J269" s="71">
        <f>VLOOKUP($B269, Paste!$A$3:$H$933, 4, FALSE)</f>
        <v>37.214286666666666</v>
      </c>
      <c r="K269" s="71">
        <f>VLOOKUP($B269, Paste!$A$3:$H$933, 5, FALSE)</f>
        <v>43.155963302752298</v>
      </c>
      <c r="L269" s="11" t="str">
        <f>IF(ISERROR(VLOOKUP(B269, Paste!$N$3:$N$250, 1, FALSE)), "", VLOOKUP(B269, Paste!$N$3:$O$250, 2, FALSE))</f>
        <v/>
      </c>
      <c r="M269" s="27">
        <f>VLOOKUP($B269, Paste!$W$3:$Z$10064, IF($H$4="Cap Hit",3, IF($H$4="AAV", 4, 2)), FALSE)</f>
        <v>5.75</v>
      </c>
      <c r="N269" s="11" t="str">
        <f>IF(ISERROR(VLOOKUP(B269, Paste!$Q$3:$Q$245, 1, FALSE)), "", VLOOKUP(B269, Paste!$Q$3:$R$245, 2, FALSE))</f>
        <v>Y</v>
      </c>
      <c r="O269" s="18"/>
      <c r="P269" s="7" t="str">
        <f>IF(ISERROR(VLOOKUP(B269, Paste!$T$3:$T$1545, 1, FALSE)), "", VLOOKUP(B269, Paste!$T$3:$U$1545, 2, FALSE))</f>
        <v/>
      </c>
    </row>
    <row r="270" spans="1:16">
      <c r="A270" s="65">
        <v>264</v>
      </c>
      <c r="B270" s="67" t="s">
        <v>294</v>
      </c>
      <c r="C270" s="66" t="str">
        <f>VLOOKUP($B270, Paste!$A$3:$H$933, 6, FALSE)</f>
        <v>LD</v>
      </c>
      <c r="D270" s="11">
        <f>IFERROR(VLOOKUP($B270, Paste!$J$3:$L$933, 3, FALSE), "")</f>
        <v>50</v>
      </c>
      <c r="E270" s="11">
        <f>IFERROR(VLOOKUP($B270, Paste!$J$3:$L$933, 2, FALSE), "")</f>
        <v>70</v>
      </c>
      <c r="F270" s="11" t="str">
        <f>VLOOKUP($B270, Paste!$A$3:$H$933, 8, FALSE)</f>
        <v>CAR</v>
      </c>
      <c r="G270" s="71">
        <f>VLOOKUP($B270, Paste!$A$3:$H$933, 2, FALSE)</f>
        <v>83</v>
      </c>
      <c r="H270" s="71">
        <f>VLOOKUP($B270, Paste!$A$3:$H$933, 3, FALSE)</f>
        <v>12.14487715037442</v>
      </c>
      <c r="I270" s="71">
        <f t="shared" si="4"/>
        <v>24.757822016292259</v>
      </c>
      <c r="J270" s="71">
        <f>VLOOKUP($B270, Paste!$A$3:$H$933, 4, FALSE)</f>
        <v>36.902699166666679</v>
      </c>
      <c r="K270" s="71">
        <f>VLOOKUP($B270, Paste!$A$3:$H$933, 5, FALSE)</f>
        <v>41.5</v>
      </c>
      <c r="L270" s="11">
        <f>IF(ISERROR(VLOOKUP(B270, Paste!$N$3:$N$250, 1, FALSE)), "", VLOOKUP(B270, Paste!$N$3:$O$250, 2, FALSE))</f>
        <v>50</v>
      </c>
      <c r="M270" s="27" t="e">
        <f>VLOOKUP($B270, Paste!$W$3:$Z$10064, IF($H$4="Cap Hit",3, IF($H$4="AAV", 4, 2)), FALSE)</f>
        <v>#N/A</v>
      </c>
      <c r="N270" s="11" t="str">
        <f>IF(ISERROR(VLOOKUP(B270, Paste!$Q$3:$Q$245, 1, FALSE)), "", VLOOKUP(B270, Paste!$Q$3:$R$245, 2, FALSE))</f>
        <v/>
      </c>
      <c r="O270" s="10"/>
      <c r="P270" s="7" t="str">
        <f>IF(ISERROR(VLOOKUP(B270, Paste!$T$3:$T$1545, 1, FALSE)), "", VLOOKUP(B270, Paste!$T$3:$U$1545, 2, FALSE))</f>
        <v/>
      </c>
    </row>
    <row r="271" spans="1:16">
      <c r="A271" s="65">
        <v>265</v>
      </c>
      <c r="B271" s="67" t="s">
        <v>295</v>
      </c>
      <c r="C271" s="66" t="str">
        <f>VLOOKUP($B271, Paste!$A$3:$H$933, 6, FALSE)</f>
        <v>C</v>
      </c>
      <c r="D271" s="11">
        <f>IFERROR(VLOOKUP($B271, Paste!$J$3:$L$933, 3, FALSE), "")</f>
        <v>45</v>
      </c>
      <c r="E271" s="11">
        <f>IFERROR(VLOOKUP($B271, Paste!$J$3:$L$933, 2, FALSE), "")</f>
        <v>70</v>
      </c>
      <c r="F271" s="11" t="str">
        <f>VLOOKUP($B271, Paste!$A$3:$H$933, 8, FALSE)</f>
        <v>WAS</v>
      </c>
      <c r="G271" s="71">
        <f>VLOOKUP($B271, Paste!$A$3:$H$933, 2, FALSE)</f>
        <v>80</v>
      </c>
      <c r="H271" s="71">
        <f>VLOOKUP($B271, Paste!$A$3:$H$933, 3, FALSE)</f>
        <v>18.400000000000002</v>
      </c>
      <c r="I271" s="71">
        <f t="shared" si="4"/>
        <v>18.50074444444444</v>
      </c>
      <c r="J271" s="71">
        <f>VLOOKUP($B271, Paste!$A$3:$H$933, 4, FALSE)</f>
        <v>36.900744444444442</v>
      </c>
      <c r="K271" s="71">
        <f>VLOOKUP($B271, Paste!$A$3:$H$933, 5, FALSE)</f>
        <v>36</v>
      </c>
      <c r="L271" s="11" t="str">
        <f>IF(ISERROR(VLOOKUP(B271, Paste!$N$3:$N$250, 1, FALSE)), "", VLOOKUP(B271, Paste!$N$3:$O$250, 2, FALSE))</f>
        <v/>
      </c>
      <c r="M271" s="27">
        <f>VLOOKUP($B271, Paste!$W$3:$Z$10064, IF($H$4="Cap Hit",3, IF($H$4="AAV", 4, 2)), FALSE)</f>
        <v>0.82499999999999996</v>
      </c>
      <c r="N271" s="11" t="str">
        <f>IF(ISERROR(VLOOKUP(B271, Paste!$Q$3:$Q$245, 1, FALSE)), "", VLOOKUP(B271, Paste!$Q$3:$R$245, 2, FALSE))</f>
        <v/>
      </c>
      <c r="O271" s="10"/>
      <c r="P271" s="7" t="str">
        <f>IF(ISERROR(VLOOKUP(B271, Paste!$T$3:$T$1545, 1, FALSE)), "", VLOOKUP(B271, Paste!$T$3:$U$1545, 2, FALSE))</f>
        <v/>
      </c>
    </row>
    <row r="272" spans="1:16">
      <c r="A272" s="65">
        <v>266</v>
      </c>
      <c r="B272" s="67" t="s">
        <v>296</v>
      </c>
      <c r="C272" s="66" t="str">
        <f>VLOOKUP($B272, Paste!$A$3:$H$933, 6, FALSE)</f>
        <v>C</v>
      </c>
      <c r="D272" s="11">
        <f>IFERROR(VLOOKUP($B272, Paste!$J$3:$L$933, 3, FALSE), "")</f>
        <v>40</v>
      </c>
      <c r="E272" s="11">
        <f>IFERROR(VLOOKUP($B272, Paste!$J$3:$L$933, 2, FALSE), "")</f>
        <v>58</v>
      </c>
      <c r="F272" s="11" t="str">
        <f>VLOOKUP($B272, Paste!$A$3:$H$933, 8, FALSE)</f>
        <v>PIT</v>
      </c>
      <c r="G272" s="71">
        <f>VLOOKUP($B272, Paste!$A$3:$H$933, 2, FALSE)</f>
        <v>74</v>
      </c>
      <c r="H272" s="71">
        <f>VLOOKUP($B272, Paste!$A$3:$H$933, 3, FALSE)</f>
        <v>16.988568821359777</v>
      </c>
      <c r="I272" s="71">
        <f t="shared" si="4"/>
        <v>19.823786963362437</v>
      </c>
      <c r="J272" s="71">
        <f>VLOOKUP($B272, Paste!$A$3:$H$933, 4, FALSE)</f>
        <v>36.812355784722214</v>
      </c>
      <c r="K272" s="71">
        <f>VLOOKUP($B272, Paste!$A$3:$H$933, 5, FALSE)</f>
        <v>12.869565217391305</v>
      </c>
      <c r="L272" s="11" t="str">
        <f>IF(ISERROR(VLOOKUP(B272, Paste!$N$3:$N$250, 1, FALSE)), "", VLOOKUP(B272, Paste!$N$3:$O$250, 2, FALSE))</f>
        <v/>
      </c>
      <c r="M272" s="27">
        <f>VLOOKUP($B272, Paste!$W$3:$Z$10064, IF($H$4="Cap Hit",3, IF($H$4="AAV", 4, 2)), FALSE)</f>
        <v>3.5</v>
      </c>
      <c r="N272" s="11" t="str">
        <f>IF(ISERROR(VLOOKUP(B272, Paste!$Q$3:$Q$245, 1, FALSE)), "", VLOOKUP(B272, Paste!$Q$3:$R$245, 2, FALSE))</f>
        <v>Y</v>
      </c>
      <c r="O272" s="18"/>
      <c r="P272" s="7" t="str">
        <f>IF(ISERROR(VLOOKUP(B272, Paste!$T$3:$T$1545, 1, FALSE)), "", VLOOKUP(B272, Paste!$T$3:$U$1545, 2, FALSE))</f>
        <v/>
      </c>
    </row>
    <row r="273" spans="1:16">
      <c r="A273" s="65">
        <v>267</v>
      </c>
      <c r="B273" s="67" t="s">
        <v>297</v>
      </c>
      <c r="C273" s="66" t="str">
        <f>VLOOKUP($B273, Paste!$A$3:$H$933, 6, FALSE)</f>
        <v>C</v>
      </c>
      <c r="D273" s="11">
        <f>IFERROR(VLOOKUP($B273, Paste!$J$3:$L$933, 3, FALSE), "")</f>
        <v>35</v>
      </c>
      <c r="E273" s="11">
        <f>IFERROR(VLOOKUP($B273, Paste!$J$3:$L$933, 2, FALSE), "")</f>
        <v>55</v>
      </c>
      <c r="F273" s="11" t="str">
        <f>VLOOKUP($B273, Paste!$A$3:$H$933, 8, FALSE)</f>
        <v>MIN</v>
      </c>
      <c r="G273" s="71">
        <f>VLOOKUP($B273, Paste!$A$3:$H$933, 2, FALSE)</f>
        <v>75</v>
      </c>
      <c r="H273" s="71">
        <f>VLOOKUP($B273, Paste!$A$3:$H$933, 3, FALSE)</f>
        <v>18.504402125951096</v>
      </c>
      <c r="I273" s="71">
        <f t="shared" si="4"/>
        <v>17.980718967798907</v>
      </c>
      <c r="J273" s="71">
        <f>VLOOKUP($B273, Paste!$A$3:$H$933, 4, FALSE)</f>
        <v>36.485121093750003</v>
      </c>
      <c r="K273" s="71">
        <f>VLOOKUP($B273, Paste!$A$3:$H$933, 5, FALSE)</f>
        <v>66.780821917808225</v>
      </c>
      <c r="L273" s="11" t="str">
        <f>IF(ISERROR(VLOOKUP(B273, Paste!$N$3:$N$250, 1, FALSE)), "", VLOOKUP(B273, Paste!$N$3:$O$250, 2, FALSE))</f>
        <v/>
      </c>
      <c r="M273" s="27">
        <f>VLOOKUP($B273, Paste!$W$3:$Z$10064, IF($H$4="Cap Hit",3, IF($H$4="AAV", 4, 2)), FALSE)</f>
        <v>4</v>
      </c>
      <c r="N273" s="11" t="str">
        <f>IF(ISERROR(VLOOKUP(B273, Paste!$Q$3:$Q$245, 1, FALSE)), "", VLOOKUP(B273, Paste!$Q$3:$R$245, 2, FALSE))</f>
        <v/>
      </c>
      <c r="O273" s="10"/>
      <c r="P273" s="7" t="str">
        <f>IF(ISERROR(VLOOKUP(B273, Paste!$T$3:$T$1545, 1, FALSE)), "", VLOOKUP(B273, Paste!$T$3:$U$1545, 2, FALSE))</f>
        <v/>
      </c>
    </row>
    <row r="274" spans="1:16">
      <c r="A274" s="65">
        <v>268</v>
      </c>
      <c r="B274" s="10" t="s">
        <v>298</v>
      </c>
      <c r="C274" s="66" t="str">
        <f>VLOOKUP($B274, Paste!$A$3:$H$933, 6, FALSE)</f>
        <v>LW</v>
      </c>
      <c r="D274" s="11">
        <f>IFERROR(VLOOKUP($B274, Paste!$J$3:$L$933, 3, FALSE), "")</f>
        <v>42</v>
      </c>
      <c r="E274" s="11">
        <f>IFERROR(VLOOKUP($B274, Paste!$J$3:$L$933, 2, FALSE), "")</f>
        <v>62</v>
      </c>
      <c r="F274" s="11" t="str">
        <f>VLOOKUP($B274, Paste!$A$3:$H$933, 8, FALSE)</f>
        <v>UFA</v>
      </c>
      <c r="G274" s="71">
        <f>VLOOKUP($B274, Paste!$A$3:$H$933, 2, FALSE)</f>
        <v>79</v>
      </c>
      <c r="H274" s="71">
        <f>VLOOKUP($B274, Paste!$A$3:$H$933, 3, FALSE)</f>
        <v>17.139547129612549</v>
      </c>
      <c r="I274" s="71">
        <f t="shared" si="4"/>
        <v>19.107351370387445</v>
      </c>
      <c r="J274" s="71">
        <f>VLOOKUP($B274, Paste!$A$3:$H$933, 4, FALSE)</f>
        <v>36.246898499999993</v>
      </c>
      <c r="K274" s="71">
        <f>VLOOKUP($B274, Paste!$A$3:$H$933, 5, FALSE)</f>
        <v>49.588744588744582</v>
      </c>
      <c r="L274" s="11" t="str">
        <f>IF(ISERROR(VLOOKUP(B274, Paste!$N$3:$N$250, 1, FALSE)), "", VLOOKUP(B274, Paste!$N$3:$O$250, 2, FALSE))</f>
        <v/>
      </c>
      <c r="M274" s="27" t="e">
        <f>VLOOKUP($B274, Paste!$W$3:$Z$10064, IF($H$4="Cap Hit",3, IF($H$4="AAV", 4, 2)), FALSE)</f>
        <v>#N/A</v>
      </c>
      <c r="N274" s="11" t="str">
        <f>IF(ISERROR(VLOOKUP(B274, Paste!$Q$3:$Q$245, 1, FALSE)), "", VLOOKUP(B274, Paste!$Q$3:$R$245, 2, FALSE))</f>
        <v/>
      </c>
      <c r="O274" s="18"/>
      <c r="P274" s="7" t="str">
        <f>IF(ISERROR(VLOOKUP(B274, Paste!$T$3:$T$1545, 1, FALSE)), "", VLOOKUP(B274, Paste!$T$3:$U$1545, 2, FALSE))</f>
        <v/>
      </c>
    </row>
    <row r="275" spans="1:16">
      <c r="A275" s="65">
        <v>269</v>
      </c>
      <c r="B275" s="67" t="s">
        <v>299</v>
      </c>
      <c r="C275" s="66" t="str">
        <f>VLOOKUP($B275, Paste!$A$3:$H$933, 6, FALSE)</f>
        <v>RW</v>
      </c>
      <c r="D275" s="11">
        <f>IFERROR(VLOOKUP($B275, Paste!$J$3:$L$933, 3, FALSE), "")</f>
        <v>72</v>
      </c>
      <c r="E275" s="11">
        <f>IFERROR(VLOOKUP($B275, Paste!$J$3:$L$933, 2, FALSE), "")</f>
        <v>88</v>
      </c>
      <c r="F275" s="11" t="str">
        <f>VLOOKUP($B275, Paste!$A$3:$H$933, 8, FALSE)</f>
        <v>ANA</v>
      </c>
      <c r="G275" s="71">
        <f>VLOOKUP($B275, Paste!$A$3:$H$933, 2, FALSE)</f>
        <v>43</v>
      </c>
      <c r="H275" s="71">
        <f>VLOOKUP($B275, Paste!$A$3:$H$933, 3, FALSE)</f>
        <v>12.45125750379148</v>
      </c>
      <c r="I275" s="71">
        <f t="shared" si="4"/>
        <v>23.785245621208524</v>
      </c>
      <c r="J275" s="71">
        <f>VLOOKUP($B275, Paste!$A$3:$H$933, 4, FALSE)</f>
        <v>36.236503125000006</v>
      </c>
      <c r="K275" s="71">
        <f>VLOOKUP($B275, Paste!$A$3:$H$933, 5, FALSE)</f>
        <v>10</v>
      </c>
      <c r="L275" s="11" t="str">
        <f>IF(ISERROR(VLOOKUP(B275, Paste!$N$3:$N$250, 1, FALSE)), "", VLOOKUP(B275, Paste!$N$3:$O$250, 2, FALSE))</f>
        <v/>
      </c>
      <c r="M275" s="27">
        <f>VLOOKUP($B275, Paste!$W$3:$Z$10064, IF($H$4="Cap Hit",3, IF($H$4="AAV", 4, 2)), FALSE)</f>
        <v>7</v>
      </c>
      <c r="N275" s="11" t="str">
        <f>IF(ISERROR(VLOOKUP(B275, Paste!$Q$3:$Q$245, 1, FALSE)), "", VLOOKUP(B275, Paste!$Q$3:$R$245, 2, FALSE))</f>
        <v/>
      </c>
      <c r="O275" s="10"/>
      <c r="P275" s="7" t="str">
        <f>IF(ISERROR(VLOOKUP(B275, Paste!$T$3:$T$1545, 1, FALSE)), "", VLOOKUP(B275, Paste!$T$3:$U$1545, 2, FALSE))</f>
        <v/>
      </c>
    </row>
    <row r="276" spans="1:16">
      <c r="A276" s="65">
        <v>270</v>
      </c>
      <c r="B276" s="67" t="s">
        <v>300</v>
      </c>
      <c r="C276" s="66" t="str">
        <f>VLOOKUP($B276, Paste!$A$3:$H$933, 6, FALSE)</f>
        <v>LW</v>
      </c>
      <c r="D276" s="11">
        <f>IFERROR(VLOOKUP($B276, Paste!$J$3:$L$933, 3, FALSE), "")</f>
        <v>65</v>
      </c>
      <c r="E276" s="11">
        <f>IFERROR(VLOOKUP($B276, Paste!$J$3:$L$933, 2, FALSE), "")</f>
        <v>83</v>
      </c>
      <c r="F276" s="11" t="str">
        <f>VLOOKUP($B276, Paste!$A$3:$H$933, 8, FALSE)</f>
        <v>BOS</v>
      </c>
      <c r="G276" s="71">
        <f>VLOOKUP($B276, Paste!$A$3:$H$933, 2, FALSE)</f>
        <v>78</v>
      </c>
      <c r="H276" s="71">
        <f>VLOOKUP($B276, Paste!$A$3:$H$933, 3, FALSE)</f>
        <v>14.04</v>
      </c>
      <c r="I276" s="71">
        <f t="shared" si="4"/>
        <v>22.156404146341465</v>
      </c>
      <c r="J276" s="71">
        <f>VLOOKUP($B276, Paste!$A$3:$H$933, 4, FALSE)</f>
        <v>36.196404146341465</v>
      </c>
      <c r="K276" s="71">
        <f>VLOOKUP($B276, Paste!$A$3:$H$933, 5, FALSE)</f>
        <v>31.200000000000003</v>
      </c>
      <c r="L276" s="11">
        <f>IF(ISERROR(VLOOKUP(B276, Paste!$N$3:$N$250, 1, FALSE)), "", VLOOKUP(B276, Paste!$N$3:$O$250, 2, FALSE))</f>
        <v>53</v>
      </c>
      <c r="M276" s="27">
        <f>VLOOKUP($B276, Paste!$W$3:$Z$10064, IF($H$4="Cap Hit",3, IF($H$4="AAV", 4, 2)), FALSE)</f>
        <v>1.6458330000000001</v>
      </c>
      <c r="N276" s="11" t="str">
        <f>IF(ISERROR(VLOOKUP(B276, Paste!$Q$3:$Q$245, 1, FALSE)), "", VLOOKUP(B276, Paste!$Q$3:$R$245, 2, FALSE))</f>
        <v/>
      </c>
      <c r="O276" s="10"/>
      <c r="P276" s="7" t="str">
        <f>IF(ISERROR(VLOOKUP(B276, Paste!$T$3:$T$1545, 1, FALSE)), "", VLOOKUP(B276, Paste!$T$3:$U$1545, 2, FALSE))</f>
        <v>Y</v>
      </c>
    </row>
    <row r="277" spans="1:16">
      <c r="A277" s="65">
        <v>271</v>
      </c>
      <c r="B277" s="67" t="s">
        <v>301</v>
      </c>
      <c r="C277" s="66" t="str">
        <f>VLOOKUP($B277, Paste!$A$3:$H$933, 6, FALSE)</f>
        <v>RD</v>
      </c>
      <c r="D277" s="11">
        <f>IFERROR(VLOOKUP($B277, Paste!$J$3:$L$933, 3, FALSE), "")</f>
        <v>47</v>
      </c>
      <c r="E277" s="11">
        <f>IFERROR(VLOOKUP($B277, Paste!$J$3:$L$933, 2, FALSE), "")</f>
        <v>68</v>
      </c>
      <c r="F277" s="11" t="str">
        <f>VLOOKUP($B277, Paste!$A$3:$H$933, 8, FALSE)</f>
        <v>PHI</v>
      </c>
      <c r="G277" s="71">
        <f>VLOOKUP($B277, Paste!$A$3:$H$933, 2, FALSE)</f>
        <v>74</v>
      </c>
      <c r="H277" s="71">
        <f>VLOOKUP($B277, Paste!$A$3:$H$933, 3, FALSE)</f>
        <v>8.879999999999999</v>
      </c>
      <c r="I277" s="71">
        <f t="shared" si="4"/>
        <v>27.309083333333344</v>
      </c>
      <c r="J277" s="71">
        <f>VLOOKUP($B277, Paste!$A$3:$H$933, 4, FALSE)</f>
        <v>36.189083333333343</v>
      </c>
      <c r="K277" s="71">
        <f>VLOOKUP($B277, Paste!$A$3:$H$933, 5, FALSE)</f>
        <v>25.615384615384613</v>
      </c>
      <c r="L277" s="11">
        <f>IF(ISERROR(VLOOKUP(B277, Paste!$N$3:$N$250, 1, FALSE)), "", VLOOKUP(B277, Paste!$N$3:$O$250, 2, FALSE))</f>
        <v>50</v>
      </c>
      <c r="M277" s="27">
        <f>VLOOKUP($B277, Paste!$W$3:$Z$10064, IF($H$4="Cap Hit",3, IF($H$4="AAV", 4, 2)), FALSE)</f>
        <v>6.5</v>
      </c>
      <c r="N277" s="11" t="str">
        <f>IF(ISERROR(VLOOKUP(B277, Paste!$Q$3:$Q$245, 1, FALSE)), "", VLOOKUP(B277, Paste!$Q$3:$R$245, 2, FALSE))</f>
        <v>Y</v>
      </c>
      <c r="O277" s="10"/>
      <c r="P277" s="7" t="str">
        <f>IF(ISERROR(VLOOKUP(B277, Paste!$T$3:$T$1545, 1, FALSE)), "", VLOOKUP(B277, Paste!$T$3:$U$1545, 2, FALSE))</f>
        <v/>
      </c>
    </row>
    <row r="278" spans="1:16">
      <c r="A278" s="65">
        <v>272</v>
      </c>
      <c r="B278" s="67" t="s">
        <v>302</v>
      </c>
      <c r="C278" s="66" t="str">
        <f>VLOOKUP($B278, Paste!$A$3:$H$933, 6, FALSE)</f>
        <v>C</v>
      </c>
      <c r="D278" s="11">
        <f>IFERROR(VLOOKUP($B278, Paste!$J$3:$L$933, 3, FALSE), "")</f>
        <v>47</v>
      </c>
      <c r="E278" s="11">
        <f>IFERROR(VLOOKUP($B278, Paste!$J$3:$L$933, 2, FALSE), "")</f>
        <v>67</v>
      </c>
      <c r="F278" s="11" t="str">
        <f>VLOOKUP($B278, Paste!$A$3:$H$933, 8, FALSE)</f>
        <v>UTA</v>
      </c>
      <c r="G278" s="71">
        <f>VLOOKUP($B278, Paste!$A$3:$H$933, 2, FALSE)</f>
        <v>74</v>
      </c>
      <c r="H278" s="71">
        <f>VLOOKUP($B278, Paste!$A$3:$H$933, 3, FALSE)</f>
        <v>11.831398411674934</v>
      </c>
      <c r="I278" s="71">
        <f t="shared" si="4"/>
        <v>24.264979366102843</v>
      </c>
      <c r="J278" s="71">
        <f>VLOOKUP($B278, Paste!$A$3:$H$933, 4, FALSE)</f>
        <v>36.096377777777775</v>
      </c>
      <c r="K278" s="71">
        <f>VLOOKUP($B278, Paste!$A$3:$H$933, 5, FALSE)</f>
        <v>50.824175824175825</v>
      </c>
      <c r="L278" s="11" t="str">
        <f>IF(ISERROR(VLOOKUP(B278, Paste!$N$3:$N$250, 1, FALSE)), "", VLOOKUP(B278, Paste!$N$3:$O$250, 2, FALSE))</f>
        <v/>
      </c>
      <c r="M278" s="27">
        <f>VLOOKUP($B278, Paste!$W$3:$Z$10064, IF($H$4="Cap Hit",3, IF($H$4="AAV", 4, 2)), FALSE)</f>
        <v>4.7750000000000004</v>
      </c>
      <c r="N278" s="11" t="str">
        <f>IF(ISERROR(VLOOKUP(B278, Paste!$Q$3:$Q$245, 1, FALSE)), "", VLOOKUP(B278, Paste!$Q$3:$R$245, 2, FALSE))</f>
        <v>Y</v>
      </c>
      <c r="O278" s="18"/>
      <c r="P278" s="7" t="str">
        <f>IF(ISERROR(VLOOKUP(B278, Paste!$T$3:$T$1545, 1, FALSE)), "", VLOOKUP(B278, Paste!$T$3:$U$1545, 2, FALSE))</f>
        <v/>
      </c>
    </row>
    <row r="279" spans="1:16">
      <c r="A279" s="65">
        <v>273</v>
      </c>
      <c r="B279" s="67" t="s">
        <v>303</v>
      </c>
      <c r="C279" s="66" t="str">
        <f>VLOOKUP($B279, Paste!$A$3:$H$933, 6, FALSE)</f>
        <v>RW</v>
      </c>
      <c r="D279" s="11">
        <f>IFERROR(VLOOKUP($B279, Paste!$J$3:$L$933, 3, FALSE), "")</f>
        <v>48</v>
      </c>
      <c r="E279" s="11">
        <f>IFERROR(VLOOKUP($B279, Paste!$J$3:$L$933, 2, FALSE), "")</f>
        <v>65</v>
      </c>
      <c r="F279" s="11" t="str">
        <f>VLOOKUP($B279, Paste!$A$3:$H$933, 8, FALSE)</f>
        <v>DAL</v>
      </c>
      <c r="G279" s="71">
        <f>VLOOKUP($B279, Paste!$A$3:$H$933, 2, FALSE)</f>
        <v>74</v>
      </c>
      <c r="H279" s="71">
        <f>VLOOKUP($B279, Paste!$A$3:$H$933, 3, FALSE)</f>
        <v>16.799079387852704</v>
      </c>
      <c r="I279" s="71">
        <f t="shared" si="4"/>
        <v>18.990260056591747</v>
      </c>
      <c r="J279" s="71">
        <f>VLOOKUP($B279, Paste!$A$3:$H$933, 4, FALSE)</f>
        <v>35.789339444444451</v>
      </c>
      <c r="K279" s="71">
        <f>VLOOKUP($B279, Paste!$A$3:$H$933, 5, FALSE)</f>
        <v>54.666666666666664</v>
      </c>
      <c r="L279" s="11" t="str">
        <f>IF(ISERROR(VLOOKUP(B279, Paste!$N$3:$N$250, 1, FALSE)), "", VLOOKUP(B279, Paste!$N$3:$O$250, 2, FALSE))</f>
        <v/>
      </c>
      <c r="M279" s="27">
        <f>VLOOKUP($B279, Paste!$W$3:$Z$10064, IF($H$4="Cap Hit",3, IF($H$4="AAV", 4, 2)), FALSE)</f>
        <v>2</v>
      </c>
      <c r="N279" s="11" t="str">
        <f>IF(ISERROR(VLOOKUP(B279, Paste!$Q$3:$Q$245, 1, FALSE)), "", VLOOKUP(B279, Paste!$Q$3:$R$245, 2, FALSE))</f>
        <v/>
      </c>
      <c r="O279" s="18"/>
      <c r="P279" s="7" t="str">
        <f>IF(ISERROR(VLOOKUP(B279, Paste!$T$3:$T$1545, 1, FALSE)), "", VLOOKUP(B279, Paste!$T$3:$U$1545, 2, FALSE))</f>
        <v/>
      </c>
    </row>
    <row r="280" spans="1:16">
      <c r="A280" s="65">
        <v>274</v>
      </c>
      <c r="B280" s="67" t="s">
        <v>304</v>
      </c>
      <c r="C280" s="66" t="str">
        <f>VLOOKUP($B280, Paste!$A$3:$H$933, 6, FALSE)</f>
        <v>LW</v>
      </c>
      <c r="D280" s="11">
        <f>IFERROR(VLOOKUP($B280, Paste!$J$3:$L$933, 3, FALSE), "")</f>
        <v>43</v>
      </c>
      <c r="E280" s="11">
        <f>IFERROR(VLOOKUP($B280, Paste!$J$3:$L$933, 2, FALSE), "")</f>
        <v>65</v>
      </c>
      <c r="F280" s="11" t="str">
        <f>VLOOKUP($B280, Paste!$A$3:$H$933, 8, FALSE)</f>
        <v>CHI</v>
      </c>
      <c r="G280" s="71">
        <f>VLOOKUP($B280, Paste!$A$3:$H$933, 2, FALSE)</f>
        <v>82</v>
      </c>
      <c r="H280" s="71">
        <f>VLOOKUP($B280, Paste!$A$3:$H$933, 3, FALSE)</f>
        <v>18.602421319159216</v>
      </c>
      <c r="I280" s="71">
        <f t="shared" si="4"/>
        <v>17.176659180840783</v>
      </c>
      <c r="J280" s="71">
        <f>VLOOKUP($B280, Paste!$A$3:$H$933, 4, FALSE)</f>
        <v>35.779080499999999</v>
      </c>
      <c r="K280" s="71">
        <f>VLOOKUP($B280, Paste!$A$3:$H$933, 5, FALSE)</f>
        <v>38.608333333333334</v>
      </c>
      <c r="L280" s="11" t="str">
        <f>IF(ISERROR(VLOOKUP(B280, Paste!$N$3:$N$250, 1, FALSE)), "", VLOOKUP(B280, Paste!$N$3:$O$250, 2, FALSE))</f>
        <v/>
      </c>
      <c r="M280" s="27">
        <f>VLOOKUP($B280, Paste!$W$3:$Z$10064, IF($H$4="Cap Hit",3, IF($H$4="AAV", 4, 2)), FALSE)</f>
        <v>4</v>
      </c>
      <c r="N280" s="11" t="str">
        <f>IF(ISERROR(VLOOKUP(B280, Paste!$Q$3:$Q$245, 1, FALSE)), "", VLOOKUP(B280, Paste!$Q$3:$R$245, 2, FALSE))</f>
        <v/>
      </c>
      <c r="O280" s="18"/>
      <c r="P280" s="7" t="str">
        <f>IF(ISERROR(VLOOKUP(B280, Paste!$T$3:$T$1545, 1, FALSE)), "", VLOOKUP(B280, Paste!$T$3:$U$1545, 2, FALSE))</f>
        <v/>
      </c>
    </row>
    <row r="281" spans="1:16">
      <c r="A281" s="65">
        <v>275</v>
      </c>
      <c r="B281" s="67" t="s">
        <v>305</v>
      </c>
      <c r="C281" s="66" t="str">
        <f>VLOOKUP($B281, Paste!$A$3:$H$933, 6, FALSE)</f>
        <v>LW</v>
      </c>
      <c r="D281" s="11">
        <f>IFERROR(VLOOKUP($B281, Paste!$J$3:$L$933, 3, FALSE), "")</f>
        <v>37</v>
      </c>
      <c r="E281" s="11">
        <f>IFERROR(VLOOKUP($B281, Paste!$J$3:$L$933, 2, FALSE), "")</f>
        <v>55</v>
      </c>
      <c r="F281" s="11" t="str">
        <f>VLOOKUP($B281, Paste!$A$3:$H$933, 8, FALSE)</f>
        <v>LAK</v>
      </c>
      <c r="G281" s="71">
        <f>VLOOKUP($B281, Paste!$A$3:$H$933, 2, FALSE)</f>
        <v>76</v>
      </c>
      <c r="H281" s="71">
        <f>VLOOKUP($B281, Paste!$A$3:$H$933, 3, FALSE)</f>
        <v>19.570875030064762</v>
      </c>
      <c r="I281" s="71">
        <f t="shared" si="4"/>
        <v>16.180218469935234</v>
      </c>
      <c r="J281" s="71">
        <f>VLOOKUP($B281, Paste!$A$3:$H$933, 4, FALSE)</f>
        <v>35.751093499999996</v>
      </c>
      <c r="K281" s="71">
        <f>VLOOKUP($B281, Paste!$A$3:$H$933, 5, FALSE)</f>
        <v>17.117117117117118</v>
      </c>
      <c r="L281" s="11" t="str">
        <f>IF(ISERROR(VLOOKUP(B281, Paste!$N$3:$N$250, 1, FALSE)), "", VLOOKUP(B281, Paste!$N$3:$O$250, 2, FALSE))</f>
        <v/>
      </c>
      <c r="M281" s="27">
        <f>VLOOKUP($B281, Paste!$W$3:$Z$10064, IF($H$4="Cap Hit",3, IF($H$4="AAV", 4, 2)), FALSE)</f>
        <v>4.2</v>
      </c>
      <c r="N281" s="11" t="str">
        <f>IF(ISERROR(VLOOKUP(B281, Paste!$Q$3:$Q$245, 1, FALSE)), "", VLOOKUP(B281, Paste!$Q$3:$R$245, 2, FALSE))</f>
        <v>Y</v>
      </c>
      <c r="O281" s="18"/>
      <c r="P281" s="7" t="str">
        <f>IF(ISERROR(VLOOKUP(B281, Paste!$T$3:$T$1545, 1, FALSE)), "", VLOOKUP(B281, Paste!$T$3:$U$1545, 2, FALSE))</f>
        <v/>
      </c>
    </row>
    <row r="282" spans="1:16">
      <c r="A282" s="65">
        <v>276</v>
      </c>
      <c r="B282" s="67" t="s">
        <v>306</v>
      </c>
      <c r="C282" s="66" t="str">
        <f>VLOOKUP($B282, Paste!$A$3:$H$933, 6, FALSE)</f>
        <v>C</v>
      </c>
      <c r="D282" s="11">
        <f>IFERROR(VLOOKUP($B282, Paste!$J$3:$L$933, 3, FALSE), "")</f>
        <v>37</v>
      </c>
      <c r="E282" s="11">
        <f>IFERROR(VLOOKUP($B282, Paste!$J$3:$L$933, 2, FALSE), "")</f>
        <v>50</v>
      </c>
      <c r="F282" s="11" t="str">
        <f>VLOOKUP($B282, Paste!$A$3:$H$933, 8, FALSE)</f>
        <v>CGY</v>
      </c>
      <c r="G282" s="71">
        <f>VLOOKUP($B282, Paste!$A$3:$H$933, 2, FALSE)</f>
        <v>84</v>
      </c>
      <c r="H282" s="71">
        <f>VLOOKUP($B282, Paste!$A$3:$H$933, 3, FALSE)</f>
        <v>16.214075384725923</v>
      </c>
      <c r="I282" s="71">
        <f t="shared" si="4"/>
        <v>19.495277490274077</v>
      </c>
      <c r="J282" s="71">
        <f>VLOOKUP($B282, Paste!$A$3:$H$933, 4, FALSE)</f>
        <v>35.709352875</v>
      </c>
      <c r="K282" s="71">
        <f>VLOOKUP($B282, Paste!$A$3:$H$933, 5, FALSE)</f>
        <v>25.2</v>
      </c>
      <c r="L282" s="11" t="str">
        <f>IF(ISERROR(VLOOKUP(B282, Paste!$N$3:$N$250, 1, FALSE)), "", VLOOKUP(B282, Paste!$N$3:$O$250, 2, FALSE))</f>
        <v/>
      </c>
      <c r="M282" s="27">
        <f>VLOOKUP($B282, Paste!$W$3:$Z$10064, IF($H$4="Cap Hit",3, IF($H$4="AAV", 4, 2)), FALSE)</f>
        <v>3.25</v>
      </c>
      <c r="N282" s="11" t="str">
        <f>IF(ISERROR(VLOOKUP(B282, Paste!$Q$3:$Q$245, 1, FALSE)), "", VLOOKUP(B282, Paste!$Q$3:$R$245, 2, FALSE))</f>
        <v/>
      </c>
      <c r="O282" s="18"/>
      <c r="P282" s="7" t="str">
        <f>IF(ISERROR(VLOOKUP(B282, Paste!$T$3:$T$1545, 1, FALSE)), "", VLOOKUP(B282, Paste!$T$3:$U$1545, 2, FALSE))</f>
        <v/>
      </c>
    </row>
    <row r="283" spans="1:16">
      <c r="A283" s="65">
        <v>277</v>
      </c>
      <c r="B283" s="67" t="s">
        <v>307</v>
      </c>
      <c r="C283" s="66" t="str">
        <f>VLOOKUP($B283, Paste!$A$3:$H$933, 6, FALSE)</f>
        <v>RD</v>
      </c>
      <c r="D283" s="11">
        <f>IFERROR(VLOOKUP($B283, Paste!$J$3:$L$933, 3, FALSE), "")</f>
        <v>35</v>
      </c>
      <c r="E283" s="11">
        <f>IFERROR(VLOOKUP($B283, Paste!$J$3:$L$933, 2, FALSE), "")</f>
        <v>55</v>
      </c>
      <c r="F283" s="11" t="str">
        <f>VLOOKUP($B283, Paste!$A$3:$H$933, 8, FALSE)</f>
        <v>NSH</v>
      </c>
      <c r="G283" s="71">
        <f>VLOOKUP($B283, Paste!$A$3:$H$933, 2, FALSE)</f>
        <v>60</v>
      </c>
      <c r="H283" s="71">
        <f>VLOOKUP($B283, Paste!$A$3:$H$933, 3, FALSE)</f>
        <v>3.0138888888888893</v>
      </c>
      <c r="I283" s="71">
        <f t="shared" si="4"/>
        <v>32.643702777777776</v>
      </c>
      <c r="J283" s="71">
        <f>VLOOKUP($B283, Paste!$A$3:$H$933, 4, FALSE)</f>
        <v>35.657591666666661</v>
      </c>
      <c r="K283" s="71">
        <f>VLOOKUP($B283, Paste!$A$3:$H$933, 5, FALSE)</f>
        <v>13.8</v>
      </c>
      <c r="L283" s="11">
        <f>IF(ISERROR(VLOOKUP(B283, Paste!$N$3:$N$250, 1, FALSE)), "", VLOOKUP(B283, Paste!$N$3:$O$250, 2, FALSE))</f>
        <v>45</v>
      </c>
      <c r="M283" s="27">
        <f>VLOOKUP($B283, Paste!$W$3:$Z$10064, IF($H$4="Cap Hit",3, IF($H$4="AAV", 4, 2)), FALSE)</f>
        <v>0.92500000000000004</v>
      </c>
      <c r="N283" s="11" t="str">
        <f>IF(ISERROR(VLOOKUP(B283, Paste!$Q$3:$Q$245, 1, FALSE)), "", VLOOKUP(B283, Paste!$Q$3:$R$245, 2, FALSE))</f>
        <v/>
      </c>
      <c r="O283" s="18"/>
      <c r="P283" s="7" t="str">
        <f>IF(ISERROR(VLOOKUP(B283, Paste!$T$3:$T$1545, 1, FALSE)), "", VLOOKUP(B283, Paste!$T$3:$U$1545, 2, FALSE))</f>
        <v>Y</v>
      </c>
    </row>
    <row r="284" spans="1:16">
      <c r="A284" s="65">
        <v>278</v>
      </c>
      <c r="B284" s="67" t="s">
        <v>308</v>
      </c>
      <c r="C284" s="66" t="str">
        <f>VLOOKUP($B284, Paste!$A$3:$H$933, 6, FALSE)</f>
        <v>LD</v>
      </c>
      <c r="D284" s="11">
        <f>IFERROR(VLOOKUP($B284, Paste!$J$3:$L$933, 3, FALSE), "")</f>
        <v>40</v>
      </c>
      <c r="E284" s="11">
        <f>IFERROR(VLOOKUP($B284, Paste!$J$3:$L$933, 2, FALSE), "")</f>
        <v>53</v>
      </c>
      <c r="F284" s="11" t="str">
        <f>VLOOKUP($B284, Paste!$A$3:$H$933, 8, FALSE)</f>
        <v>CAR</v>
      </c>
      <c r="G284" s="71">
        <f>VLOOKUP($B284, Paste!$A$3:$H$933, 2, FALSE)</f>
        <v>77</v>
      </c>
      <c r="H284" s="71">
        <f>VLOOKUP($B284, Paste!$A$3:$H$933, 3, FALSE)</f>
        <v>8.432639941771038</v>
      </c>
      <c r="I284" s="71">
        <f t="shared" si="4"/>
        <v>27.19911005822896</v>
      </c>
      <c r="J284" s="71">
        <f>VLOOKUP($B284, Paste!$A$3:$H$933, 4, FALSE)</f>
        <v>35.631749999999997</v>
      </c>
      <c r="K284" s="71">
        <f>VLOOKUP($B284, Paste!$A$3:$H$933, 5, FALSE)</f>
        <v>43.269911504424776</v>
      </c>
      <c r="L284" s="11" t="str">
        <f>IF(ISERROR(VLOOKUP(B284, Paste!$N$3:$N$250, 1, FALSE)), "", VLOOKUP(B284, Paste!$N$3:$O$250, 2, FALSE))</f>
        <v/>
      </c>
      <c r="M284" s="27">
        <f>VLOOKUP($B284, Paste!$W$3:$Z$10064, IF($H$4="Cap Hit",3, IF($H$4="AAV", 4, 2)), FALSE)</f>
        <v>7.5</v>
      </c>
      <c r="N284" s="11" t="str">
        <f>IF(ISERROR(VLOOKUP(B284, Paste!$Q$3:$Q$245, 1, FALSE)), "", VLOOKUP(B284, Paste!$Q$3:$R$245, 2, FALSE))</f>
        <v/>
      </c>
      <c r="O284" s="10"/>
      <c r="P284" s="7" t="str">
        <f>IF(ISERROR(VLOOKUP(B284, Paste!$T$3:$T$1545, 1, FALSE)), "", VLOOKUP(B284, Paste!$T$3:$U$1545, 2, FALSE))</f>
        <v/>
      </c>
    </row>
    <row r="285" spans="1:16">
      <c r="A285" s="65">
        <v>279</v>
      </c>
      <c r="B285" s="67" t="s">
        <v>309</v>
      </c>
      <c r="C285" s="66" t="str">
        <f>VLOOKUP($B285, Paste!$A$3:$H$933, 6, FALSE)</f>
        <v>C</v>
      </c>
      <c r="D285" s="11">
        <f>IFERROR(VLOOKUP($B285, Paste!$J$3:$L$933, 3, FALSE), "")</f>
        <v>37</v>
      </c>
      <c r="E285" s="11">
        <f>IFERROR(VLOOKUP($B285, Paste!$J$3:$L$933, 2, FALSE), "")</f>
        <v>70</v>
      </c>
      <c r="F285" s="11" t="str">
        <f>VLOOKUP($B285, Paste!$A$3:$H$933, 8, FALSE)</f>
        <v>NSH</v>
      </c>
      <c r="G285" s="71">
        <f>VLOOKUP($B285, Paste!$A$3:$H$933, 2, FALSE)</f>
        <v>74</v>
      </c>
      <c r="H285" s="71">
        <f>VLOOKUP($B285, Paste!$A$3:$H$933, 3, FALSE)</f>
        <v>18.5</v>
      </c>
      <c r="I285" s="71">
        <f t="shared" si="4"/>
        <v>17.0490275152439</v>
      </c>
      <c r="J285" s="71">
        <f>VLOOKUP($B285, Paste!$A$3:$H$933, 4, FALSE)</f>
        <v>35.5490275152439</v>
      </c>
      <c r="K285" s="71">
        <f>VLOOKUP($B285, Paste!$A$3:$H$933, 5, FALSE)</f>
        <v>22.2</v>
      </c>
      <c r="L285" s="11">
        <f>IF(ISERROR(VLOOKUP(B285, Paste!$N$3:$N$250, 1, FALSE)), "", VLOOKUP(B285, Paste!$N$3:$O$250, 2, FALSE))</f>
        <v>55</v>
      </c>
      <c r="M285" s="27" t="e">
        <f>VLOOKUP($B285, Paste!$W$3:$Z$10064, IF($H$4="Cap Hit",3, IF($H$4="AAV", 4, 2)), FALSE)</f>
        <v>#N/A</v>
      </c>
      <c r="N285" s="11" t="str">
        <f>IF(ISERROR(VLOOKUP(B285, Paste!$Q$3:$Q$245, 1, FALSE)), "", VLOOKUP(B285, Paste!$Q$3:$R$245, 2, FALSE))</f>
        <v/>
      </c>
      <c r="O285" s="18"/>
      <c r="P285" s="7" t="str">
        <f>IF(ISERROR(VLOOKUP(B285, Paste!$T$3:$T$1545, 1, FALSE)), "", VLOOKUP(B285, Paste!$T$3:$U$1545, 2, FALSE))</f>
        <v>Y</v>
      </c>
    </row>
    <row r="286" spans="1:16">
      <c r="A286" s="65">
        <v>280</v>
      </c>
      <c r="B286" s="67" t="s">
        <v>310</v>
      </c>
      <c r="C286" s="66" t="str">
        <f>VLOOKUP($B286, Paste!$A$3:$H$933, 6, FALSE)</f>
        <v>C</v>
      </c>
      <c r="D286" s="11">
        <f>IFERROR(VLOOKUP($B286, Paste!$J$3:$L$933, 3, FALSE), "")</f>
        <v>43</v>
      </c>
      <c r="E286" s="11">
        <f>IFERROR(VLOOKUP($B286, Paste!$J$3:$L$933, 2, FALSE), "")</f>
        <v>65</v>
      </c>
      <c r="F286" s="11" t="str">
        <f>VLOOKUP($B286, Paste!$A$3:$H$933, 8, FALSE)</f>
        <v>MTL</v>
      </c>
      <c r="G286" s="71">
        <f>VLOOKUP($B286, Paste!$A$3:$H$933, 2, FALSE)</f>
        <v>83</v>
      </c>
      <c r="H286" s="71">
        <f>VLOOKUP($B286, Paste!$A$3:$H$933, 3, FALSE)</f>
        <v>14.223273133494693</v>
      </c>
      <c r="I286" s="71">
        <f t="shared" si="4"/>
        <v>21.313326727616413</v>
      </c>
      <c r="J286" s="71">
        <f>VLOOKUP($B286, Paste!$A$3:$H$933, 4, FALSE)</f>
        <v>35.536599861111107</v>
      </c>
      <c r="K286" s="71">
        <f>VLOOKUP($B286, Paste!$A$3:$H$933, 5, FALSE)</f>
        <v>24.9</v>
      </c>
      <c r="L286" s="11" t="str">
        <f>IF(ISERROR(VLOOKUP(B286, Paste!$N$3:$N$250, 1, FALSE)), "", VLOOKUP(B286, Paste!$N$3:$O$250, 2, FALSE))</f>
        <v/>
      </c>
      <c r="M286" s="27">
        <f>VLOOKUP($B286, Paste!$W$3:$Z$10064, IF($H$4="Cap Hit",3, IF($H$4="AAV", 4, 2)), FALSE)</f>
        <v>1.2083330000000001</v>
      </c>
      <c r="N286" s="11" t="str">
        <f>IF(ISERROR(VLOOKUP(B286, Paste!$Q$3:$Q$245, 1, FALSE)), "", VLOOKUP(B286, Paste!$Q$3:$R$245, 2, FALSE))</f>
        <v/>
      </c>
      <c r="O286" s="18"/>
      <c r="P286" s="7" t="str">
        <f>IF(ISERROR(VLOOKUP(B286, Paste!$T$3:$T$1545, 1, FALSE)), "", VLOOKUP(B286, Paste!$T$3:$U$1545, 2, FALSE))</f>
        <v/>
      </c>
    </row>
    <row r="287" spans="1:16">
      <c r="A287" s="65">
        <v>281</v>
      </c>
      <c r="B287" s="67" t="s">
        <v>311</v>
      </c>
      <c r="C287" s="66" t="str">
        <f>VLOOKUP($B287, Paste!$A$3:$H$933, 6, FALSE)</f>
        <v>RW</v>
      </c>
      <c r="D287" s="11">
        <f>IFERROR(VLOOKUP($B287, Paste!$J$3:$L$933, 3, FALSE), "")</f>
        <v>40</v>
      </c>
      <c r="E287" s="11">
        <f>IFERROR(VLOOKUP($B287, Paste!$J$3:$L$933, 2, FALSE), "")</f>
        <v>65</v>
      </c>
      <c r="F287" s="11" t="str">
        <f>VLOOKUP($B287, Paste!$A$3:$H$933, 8, FALSE)</f>
        <v>VGK</v>
      </c>
      <c r="G287" s="71">
        <f>VLOOKUP($B287, Paste!$A$3:$H$933, 2, FALSE)</f>
        <v>74</v>
      </c>
      <c r="H287" s="71">
        <f>VLOOKUP($B287, Paste!$A$3:$H$933, 3, FALSE)</f>
        <v>10.556602469135802</v>
      </c>
      <c r="I287" s="71">
        <f t="shared" si="4"/>
        <v>24.847258641975309</v>
      </c>
      <c r="J287" s="71">
        <f>VLOOKUP($B287, Paste!$A$3:$H$933, 4, FALSE)</f>
        <v>35.403861111111112</v>
      </c>
      <c r="K287" s="71">
        <f>VLOOKUP($B287, Paste!$A$3:$H$933, 5, FALSE)</f>
        <v>16.28</v>
      </c>
      <c r="L287" s="11" t="str">
        <f>IF(ISERROR(VLOOKUP(B287, Paste!$N$3:$N$250, 1, FALSE)), "", VLOOKUP(B287, Paste!$N$3:$O$250, 2, FALSE))</f>
        <v/>
      </c>
      <c r="M287" s="27">
        <f>VLOOKUP($B287, Paste!$W$3:$Z$10064, IF($H$4="Cap Hit",3, IF($H$4="AAV", 4, 2)), FALSE)</f>
        <v>0.83750000000000002</v>
      </c>
      <c r="N287" s="11" t="str">
        <f>IF(ISERROR(VLOOKUP(B287, Paste!$Q$3:$Q$245, 1, FALSE)), "", VLOOKUP(B287, Paste!$Q$3:$R$245, 2, FALSE))</f>
        <v/>
      </c>
      <c r="O287" s="10"/>
      <c r="P287" s="7" t="str">
        <f>IF(ISERROR(VLOOKUP(B287, Paste!$T$3:$T$1545, 1, FALSE)), "", VLOOKUP(B287, Paste!$T$3:$U$1545, 2, FALSE))</f>
        <v/>
      </c>
    </row>
    <row r="288" spans="1:16">
      <c r="A288" s="65">
        <v>282</v>
      </c>
      <c r="B288" s="67" t="s">
        <v>312</v>
      </c>
      <c r="C288" s="66" t="str">
        <f>VLOOKUP($B288, Paste!$A$3:$H$933, 6, FALSE)</f>
        <v>RD</v>
      </c>
      <c r="D288" s="11">
        <f>IFERROR(VLOOKUP($B288, Paste!$J$3:$L$933, 3, FALSE), "")</f>
        <v>45</v>
      </c>
      <c r="E288" s="11">
        <f>IFERROR(VLOOKUP($B288, Paste!$J$3:$L$933, 2, FALSE), "")</f>
        <v>60</v>
      </c>
      <c r="F288" s="11" t="str">
        <f>VLOOKUP($B288, Paste!$A$3:$H$933, 8, FALSE)</f>
        <v>FLA</v>
      </c>
      <c r="G288" s="71">
        <f>VLOOKUP($B288, Paste!$A$3:$H$933, 2, FALSE)</f>
        <v>62.666666666666664</v>
      </c>
      <c r="H288" s="71">
        <f>VLOOKUP($B288, Paste!$A$3:$H$933, 3, FALSE)</f>
        <v>8.0047710070640647</v>
      </c>
      <c r="I288" s="71">
        <f t="shared" si="4"/>
        <v>27.371151392935936</v>
      </c>
      <c r="J288" s="71">
        <f>VLOOKUP($B288, Paste!$A$3:$H$933, 4, FALSE)</f>
        <v>35.3759224</v>
      </c>
      <c r="K288" s="71">
        <f>VLOOKUP($B288, Paste!$A$3:$H$933, 5, FALSE)</f>
        <v>25.479853479853478</v>
      </c>
      <c r="L288" s="11">
        <f>IF(ISERROR(VLOOKUP(B288, Paste!$N$3:$N$250, 1, FALSE)), "", VLOOKUP(B288, Paste!$N$3:$O$250, 2, FALSE))</f>
        <v>60</v>
      </c>
      <c r="M288" s="27">
        <f>VLOOKUP($B288, Paste!$W$3:$Z$10064, IF($H$4="Cap Hit",3, IF($H$4="AAV", 4, 2)), FALSE)</f>
        <v>9.5</v>
      </c>
      <c r="N288" s="11" t="str">
        <f>IF(ISERROR(VLOOKUP(B288, Paste!$Q$3:$Q$245, 1, FALSE)), "", VLOOKUP(B288, Paste!$Q$3:$R$245, 2, FALSE))</f>
        <v>Y</v>
      </c>
      <c r="O288" s="10"/>
      <c r="P288" s="7" t="str">
        <f>IF(ISERROR(VLOOKUP(B288, Paste!$T$3:$T$1545, 1, FALSE)), "", VLOOKUP(B288, Paste!$T$3:$U$1545, 2, FALSE))</f>
        <v/>
      </c>
    </row>
    <row r="289" spans="1:16">
      <c r="A289" s="65">
        <v>283</v>
      </c>
      <c r="B289" s="67" t="s">
        <v>313</v>
      </c>
      <c r="C289" s="66" t="str">
        <f>VLOOKUP($B289, Paste!$A$3:$H$933, 6, FALSE)</f>
        <v>RD</v>
      </c>
      <c r="D289" s="11">
        <f>IFERROR(VLOOKUP($B289, Paste!$J$3:$L$933, 3, FALSE), "")</f>
        <v>33</v>
      </c>
      <c r="E289" s="11">
        <f>IFERROR(VLOOKUP($B289, Paste!$J$3:$L$933, 2, FALSE), "")</f>
        <v>53</v>
      </c>
      <c r="F289" s="11" t="str">
        <f>VLOOKUP($B289, Paste!$A$3:$H$933, 8, FALSE)</f>
        <v>NYI</v>
      </c>
      <c r="G289" s="71">
        <f>VLOOKUP($B289, Paste!$A$3:$H$933, 2, FALSE)</f>
        <v>75</v>
      </c>
      <c r="H289" s="71">
        <f>VLOOKUP($B289, Paste!$A$3:$H$933, 3, FALSE)</f>
        <v>7.4749780518925366</v>
      </c>
      <c r="I289" s="71">
        <f t="shared" si="4"/>
        <v>27.89485528144079</v>
      </c>
      <c r="J289" s="71">
        <f>VLOOKUP($B289, Paste!$A$3:$H$933, 4, FALSE)</f>
        <v>35.369833333333325</v>
      </c>
      <c r="K289" s="71">
        <f>VLOOKUP($B289, Paste!$A$3:$H$933, 5, FALSE)</f>
        <v>40.669014084507047</v>
      </c>
      <c r="L289" s="11" t="str">
        <f>IF(ISERROR(VLOOKUP(B289, Paste!$N$3:$N$250, 1, FALSE)), "", VLOOKUP(B289, Paste!$N$3:$O$250, 2, FALSE))</f>
        <v/>
      </c>
      <c r="M289" s="27">
        <f>VLOOKUP($B289, Paste!$W$3:$Z$10064, IF($H$4="Cap Hit",3, IF($H$4="AAV", 4, 2)), FALSE)</f>
        <v>4.5</v>
      </c>
      <c r="N289" s="11" t="str">
        <f>IF(ISERROR(VLOOKUP(B289, Paste!$Q$3:$Q$245, 1, FALSE)), "", VLOOKUP(B289, Paste!$Q$3:$R$245, 2, FALSE))</f>
        <v>Y</v>
      </c>
      <c r="O289" s="10"/>
      <c r="P289" s="7" t="str">
        <f>IF(ISERROR(VLOOKUP(B289, Paste!$T$3:$T$1545, 1, FALSE)), "", VLOOKUP(B289, Paste!$T$3:$U$1545, 2, FALSE))</f>
        <v/>
      </c>
    </row>
    <row r="290" spans="1:16">
      <c r="A290" s="65">
        <v>284</v>
      </c>
      <c r="B290" s="67" t="s">
        <v>314</v>
      </c>
      <c r="C290" s="66" t="str">
        <f>VLOOKUP($B290, Paste!$A$3:$H$933, 6, FALSE)</f>
        <v>LW</v>
      </c>
      <c r="D290" s="11">
        <f>IFERROR(VLOOKUP($B290, Paste!$J$3:$L$933, 3, FALSE), "")</f>
        <v>50</v>
      </c>
      <c r="E290" s="11">
        <f>IFERROR(VLOOKUP($B290, Paste!$J$3:$L$933, 2, FALSE), "")</f>
        <v>68</v>
      </c>
      <c r="F290" s="11" t="str">
        <f>VLOOKUP($B290, Paste!$A$3:$H$933, 8, FALSE)</f>
        <v>CBJ</v>
      </c>
      <c r="G290" s="71">
        <f>VLOOKUP($B290, Paste!$A$3:$H$933, 2, FALSE)</f>
        <v>76.666666666666671</v>
      </c>
      <c r="H290" s="71">
        <f>VLOOKUP($B290, Paste!$A$3:$H$933, 3, FALSE)</f>
        <v>13.033333333333335</v>
      </c>
      <c r="I290" s="71">
        <f t="shared" si="4"/>
        <v>22.290115115740736</v>
      </c>
      <c r="J290" s="71">
        <f>VLOOKUP($B290, Paste!$A$3:$H$933, 4, FALSE)</f>
        <v>35.323448449074071</v>
      </c>
      <c r="K290" s="71">
        <f>VLOOKUP($B290, Paste!$A$3:$H$933, 5, FALSE)</f>
        <v>40.386904761904766</v>
      </c>
      <c r="L290" s="11">
        <f>IF(ISERROR(VLOOKUP(B290, Paste!$N$3:$N$250, 1, FALSE)), "", VLOOKUP(B290, Paste!$N$3:$O$250, 2, FALSE))</f>
        <v>50</v>
      </c>
      <c r="M290" s="27" t="e">
        <f>VLOOKUP($B290, Paste!$W$3:$Z$10064, IF($H$4="Cap Hit",3, IF($H$4="AAV", 4, 2)), FALSE)</f>
        <v>#N/A</v>
      </c>
      <c r="N290" s="11" t="str">
        <f>IF(ISERROR(VLOOKUP(B290, Paste!$Q$3:$Q$245, 1, FALSE)), "", VLOOKUP(B290, Paste!$Q$3:$R$245, 2, FALSE))</f>
        <v/>
      </c>
      <c r="O290" s="10"/>
      <c r="P290" s="7" t="str">
        <f>IF(ISERROR(VLOOKUP(B290, Paste!$T$3:$T$1545, 1, FALSE)), "", VLOOKUP(B290, Paste!$T$3:$U$1545, 2, FALSE))</f>
        <v/>
      </c>
    </row>
    <row r="291" spans="1:16">
      <c r="A291" s="65">
        <v>285</v>
      </c>
      <c r="B291" s="67" t="s">
        <v>315</v>
      </c>
      <c r="C291" s="66" t="str">
        <f>VLOOKUP($B291, Paste!$A$3:$H$933, 6, FALSE)</f>
        <v>LW</v>
      </c>
      <c r="D291" s="11" t="str">
        <f>IFERROR(VLOOKUP($B291, Paste!$J$3:$L$933, 3, FALSE), "")</f>
        <v/>
      </c>
      <c r="E291" s="11" t="str">
        <f>IFERROR(VLOOKUP($B291, Paste!$J$3:$L$933, 2, FALSE), "")</f>
        <v/>
      </c>
      <c r="F291" s="11" t="str">
        <f>VLOOKUP($B291, Paste!$A$3:$H$933, 8, FALSE)</f>
        <v>MTL</v>
      </c>
      <c r="G291" s="71">
        <f>VLOOKUP($B291, Paste!$A$3:$H$933, 2, FALSE)</f>
        <v>79</v>
      </c>
      <c r="H291" s="71">
        <f>VLOOKUP($B291, Paste!$A$3:$H$933, 3, FALSE)</f>
        <v>15.675559553105989</v>
      </c>
      <c r="I291" s="71">
        <f t="shared" si="4"/>
        <v>19.577093224671785</v>
      </c>
      <c r="J291" s="71">
        <f>VLOOKUP($B291, Paste!$A$3:$H$933, 4, FALSE)</f>
        <v>35.252652777777776</v>
      </c>
      <c r="K291" s="71">
        <f>VLOOKUP($B291, Paste!$A$3:$H$933, 5, FALSE)</f>
        <v>32.051428571428573</v>
      </c>
      <c r="L291" s="11" t="str">
        <f>IF(ISERROR(VLOOKUP(B291, Paste!$N$3:$N$250, 1, FALSE)), "", VLOOKUP(B291, Paste!$N$3:$O$250, 2, FALSE))</f>
        <v/>
      </c>
      <c r="M291" s="27" t="e">
        <f>VLOOKUP($B291, Paste!$W$3:$Z$10064, IF($H$4="Cap Hit",3, IF($H$4="AAV", 4, 2)), FALSE)</f>
        <v>#N/A</v>
      </c>
      <c r="N291" s="11" t="str">
        <f>IF(ISERROR(VLOOKUP(B291, Paste!$Q$3:$Q$245, 1, FALSE)), "", VLOOKUP(B291, Paste!$Q$3:$R$245, 2, FALSE))</f>
        <v/>
      </c>
      <c r="O291" s="10"/>
      <c r="P291" s="7" t="str">
        <f>IF(ISERROR(VLOOKUP(B291, Paste!$T$3:$T$1545, 1, FALSE)), "", VLOOKUP(B291, Paste!$T$3:$U$1545, 2, FALSE))</f>
        <v/>
      </c>
    </row>
    <row r="292" spans="1:16">
      <c r="A292" s="65">
        <v>286</v>
      </c>
      <c r="B292" s="67" t="s">
        <v>316</v>
      </c>
      <c r="C292" s="66" t="str">
        <f>VLOOKUP($B292, Paste!$A$3:$H$933, 6, FALSE)</f>
        <v>LW</v>
      </c>
      <c r="D292" s="11">
        <f>IFERROR(VLOOKUP($B292, Paste!$J$3:$L$933, 3, FALSE), "")</f>
        <v>35</v>
      </c>
      <c r="E292" s="11">
        <f>IFERROR(VLOOKUP($B292, Paste!$J$3:$L$933, 2, FALSE), "")</f>
        <v>52</v>
      </c>
      <c r="F292" s="11" t="str">
        <f>VLOOKUP($B292, Paste!$A$3:$H$933, 8, FALSE)</f>
        <v>MIN</v>
      </c>
      <c r="G292" s="71">
        <f>VLOOKUP($B292, Paste!$A$3:$H$933, 2, FALSE)</f>
        <v>78.333333333333329</v>
      </c>
      <c r="H292" s="71">
        <f>VLOOKUP($B292, Paste!$A$3:$H$933, 3, FALSE)</f>
        <v>19.583333333333332</v>
      </c>
      <c r="I292" s="71">
        <f t="shared" si="4"/>
        <v>15.452963541666659</v>
      </c>
      <c r="J292" s="71">
        <f>VLOOKUP($B292, Paste!$A$3:$H$933, 4, FALSE)</f>
        <v>35.036296874999991</v>
      </c>
      <c r="K292" s="71">
        <f>VLOOKUP($B292, Paste!$A$3:$H$933, 5, FALSE)</f>
        <v>55.072780203784568</v>
      </c>
      <c r="L292" s="11" t="str">
        <f>IF(ISERROR(VLOOKUP(B292, Paste!$N$3:$N$250, 1, FALSE)), "", VLOOKUP(B292, Paste!$N$3:$O$250, 2, FALSE))</f>
        <v/>
      </c>
      <c r="M292" s="27">
        <f>VLOOKUP($B292, Paste!$W$3:$Z$10064, IF($H$4="Cap Hit",3, IF($H$4="AAV", 4, 2)), FALSE)</f>
        <v>4.9000000000000004</v>
      </c>
      <c r="N292" s="11" t="str">
        <f>IF(ISERROR(VLOOKUP(B292, Paste!$Q$3:$Q$245, 1, FALSE)), "", VLOOKUP(B292, Paste!$Q$3:$R$245, 2, FALSE))</f>
        <v/>
      </c>
      <c r="O292" s="18"/>
      <c r="P292" s="7" t="str">
        <f>IF(ISERROR(VLOOKUP(B292, Paste!$T$3:$T$1545, 1, FALSE)), "", VLOOKUP(B292, Paste!$T$3:$U$1545, 2, FALSE))</f>
        <v/>
      </c>
    </row>
    <row r="293" spans="1:16">
      <c r="A293" s="65">
        <v>287</v>
      </c>
      <c r="B293" s="67" t="s">
        <v>317</v>
      </c>
      <c r="C293" s="66" t="str">
        <f>VLOOKUP($B293, Paste!$A$3:$H$933, 6, FALSE)</f>
        <v>LD</v>
      </c>
      <c r="D293" s="11">
        <f>IFERROR(VLOOKUP($B293, Paste!$J$3:$L$933, 3, FALSE), "")</f>
        <v>48</v>
      </c>
      <c r="E293" s="11">
        <f>IFERROR(VLOOKUP($B293, Paste!$J$3:$L$933, 2, FALSE), "")</f>
        <v>68</v>
      </c>
      <c r="F293" s="11" t="str">
        <f>VLOOKUP($B293, Paste!$A$3:$H$933, 8, FALSE)</f>
        <v>CBJ</v>
      </c>
      <c r="G293" s="71">
        <f>VLOOKUP($B293, Paste!$A$3:$H$933, 2, FALSE)</f>
        <v>77</v>
      </c>
      <c r="H293" s="71">
        <f>VLOOKUP($B293, Paste!$A$3:$H$933, 3, FALSE)</f>
        <v>13.090000000000002</v>
      </c>
      <c r="I293" s="71">
        <f t="shared" si="4"/>
        <v>21.774496333333339</v>
      </c>
      <c r="J293" s="71">
        <f>VLOOKUP($B293, Paste!$A$3:$H$933, 4, FALSE)</f>
        <v>34.864496333333342</v>
      </c>
      <c r="K293" s="71">
        <f>VLOOKUP($B293, Paste!$A$3:$H$933, 5, FALSE)</f>
        <v>23.099999999999998</v>
      </c>
      <c r="L293" s="11">
        <f>IF(ISERROR(VLOOKUP(B293, Paste!$N$3:$N$250, 1, FALSE)), "", VLOOKUP(B293, Paste!$N$3:$O$250, 2, FALSE))</f>
        <v>45</v>
      </c>
      <c r="M293" s="27">
        <f>VLOOKUP($B293, Paste!$W$3:$Z$10064, IF($H$4="Cap Hit",3, IF($H$4="AAV", 4, 2)), FALSE)</f>
        <v>1.636666</v>
      </c>
      <c r="N293" s="11" t="str">
        <f>IF(ISERROR(VLOOKUP(B293, Paste!$Q$3:$Q$245, 1, FALSE)), "", VLOOKUP(B293, Paste!$Q$3:$R$245, 2, FALSE))</f>
        <v/>
      </c>
      <c r="O293" s="10"/>
      <c r="P293" s="7" t="str">
        <f>IF(ISERROR(VLOOKUP(B293, Paste!$T$3:$T$1545, 1, FALSE)), "", VLOOKUP(B293, Paste!$T$3:$U$1545, 2, FALSE))</f>
        <v/>
      </c>
    </row>
    <row r="294" spans="1:16">
      <c r="A294" s="65">
        <v>288</v>
      </c>
      <c r="B294" s="67" t="s">
        <v>318</v>
      </c>
      <c r="C294" s="66" t="str">
        <f>VLOOKUP($B294, Paste!$A$3:$H$933, 6, FALSE)</f>
        <v>C</v>
      </c>
      <c r="D294" s="11">
        <f>IFERROR(VLOOKUP($B294, Paste!$J$3:$L$933, 3, FALSE), "")</f>
        <v>53</v>
      </c>
      <c r="E294" s="11">
        <f>IFERROR(VLOOKUP($B294, Paste!$J$3:$L$933, 2, FALSE), "")</f>
        <v>70</v>
      </c>
      <c r="F294" s="11" t="str">
        <f>VLOOKUP($B294, Paste!$A$3:$H$933, 8, FALSE)</f>
        <v>NSH</v>
      </c>
      <c r="G294" s="71">
        <f>VLOOKUP($B294, Paste!$A$3:$H$933, 2, FALSE)</f>
        <v>74</v>
      </c>
      <c r="H294" s="71">
        <f>VLOOKUP($B294, Paste!$A$3:$H$933, 3, FALSE)</f>
        <v>18.5</v>
      </c>
      <c r="I294" s="71">
        <f t="shared" si="4"/>
        <v>16.346831250000001</v>
      </c>
      <c r="J294" s="71">
        <f>VLOOKUP($B294, Paste!$A$3:$H$933, 4, FALSE)</f>
        <v>34.846831250000001</v>
      </c>
      <c r="K294" s="71">
        <f>VLOOKUP($B294, Paste!$A$3:$H$933, 5, FALSE)</f>
        <v>16.28</v>
      </c>
      <c r="L294" s="11">
        <f>IF(ISERROR(VLOOKUP(B294, Paste!$N$3:$N$250, 1, FALSE)), "", VLOOKUP(B294, Paste!$N$3:$O$250, 2, FALSE))</f>
        <v>55</v>
      </c>
      <c r="M294" s="27">
        <f>VLOOKUP($B294, Paste!$W$3:$Z$10064, IF($H$4="Cap Hit",3, IF($H$4="AAV", 4, 2)), FALSE)</f>
        <v>1.2833330000000001</v>
      </c>
      <c r="N294" s="11" t="str">
        <f>IF(ISERROR(VLOOKUP(B294, Paste!$Q$3:$Q$245, 1, FALSE)), "", VLOOKUP(B294, Paste!$Q$3:$R$245, 2, FALSE))</f>
        <v/>
      </c>
      <c r="O294" s="10"/>
      <c r="P294" s="7" t="str">
        <f>IF(ISERROR(VLOOKUP(B294, Paste!$T$3:$T$1545, 1, FALSE)), "", VLOOKUP(B294, Paste!$T$3:$U$1545, 2, FALSE))</f>
        <v/>
      </c>
    </row>
    <row r="295" spans="1:16">
      <c r="A295" s="65">
        <v>289</v>
      </c>
      <c r="B295" s="67" t="s">
        <v>319</v>
      </c>
      <c r="C295" s="66" t="str">
        <f>VLOOKUP($B295, Paste!$A$3:$H$933, 6, FALSE)</f>
        <v>LD</v>
      </c>
      <c r="D295" s="11">
        <f>IFERROR(VLOOKUP($B295, Paste!$J$3:$L$933, 3, FALSE), "")</f>
        <v>37</v>
      </c>
      <c r="E295" s="11">
        <f>IFERROR(VLOOKUP($B295, Paste!$J$3:$L$933, 2, FALSE), "")</f>
        <v>55</v>
      </c>
      <c r="F295" s="11" t="str">
        <f>VLOOKUP($B295, Paste!$A$3:$H$933, 8, FALSE)</f>
        <v>STL</v>
      </c>
      <c r="G295" s="71">
        <f>VLOOKUP($B295, Paste!$A$3:$H$933, 2, FALSE)</f>
        <v>79</v>
      </c>
      <c r="H295" s="71">
        <f>VLOOKUP($B295, Paste!$A$3:$H$933, 3, FALSE)</f>
        <v>7.9</v>
      </c>
      <c r="I295" s="71">
        <f t="shared" si="4"/>
        <v>26.920731250000003</v>
      </c>
      <c r="J295" s="71">
        <f>VLOOKUP($B295, Paste!$A$3:$H$933, 4, FALSE)</f>
        <v>34.820731250000001</v>
      </c>
      <c r="K295" s="71">
        <f>VLOOKUP($B295, Paste!$A$3:$H$933, 5, FALSE)</f>
        <v>15.701863354037267</v>
      </c>
      <c r="L295" s="11" t="str">
        <f>IF(ISERROR(VLOOKUP(B295, Paste!$N$3:$N$250, 1, FALSE)), "", VLOOKUP(B295, Paste!$N$3:$O$250, 2, FALSE))</f>
        <v/>
      </c>
      <c r="M295" s="27">
        <f>VLOOKUP($B295, Paste!$W$3:$Z$10064, IF($H$4="Cap Hit",3, IF($H$4="AAV", 4, 2)), FALSE)</f>
        <v>8</v>
      </c>
      <c r="N295" s="11" t="str">
        <f>IF(ISERROR(VLOOKUP(B295, Paste!$Q$3:$Q$245, 1, FALSE)), "", VLOOKUP(B295, Paste!$Q$3:$R$245, 2, FALSE))</f>
        <v>Y</v>
      </c>
      <c r="O295" s="18"/>
      <c r="P295" s="7" t="str">
        <f>IF(ISERROR(VLOOKUP(B295, Paste!$T$3:$T$1545, 1, FALSE)), "", VLOOKUP(B295, Paste!$T$3:$U$1545, 2, FALSE))</f>
        <v/>
      </c>
    </row>
    <row r="296" spans="1:16">
      <c r="A296" s="65">
        <v>290</v>
      </c>
      <c r="B296" s="67" t="s">
        <v>320</v>
      </c>
      <c r="C296" s="66" t="str">
        <f>VLOOKUP($B296, Paste!$A$3:$H$933, 6, FALSE)</f>
        <v>RW</v>
      </c>
      <c r="D296" s="11">
        <f>IFERROR(VLOOKUP($B296, Paste!$J$3:$L$933, 3, FALSE), "")</f>
        <v>53</v>
      </c>
      <c r="E296" s="11">
        <f>IFERROR(VLOOKUP($B296, Paste!$J$3:$L$933, 2, FALSE), "")</f>
        <v>77</v>
      </c>
      <c r="F296" s="11" t="str">
        <f>VLOOKUP($B296, Paste!$A$3:$H$933, 8, FALSE)</f>
        <v>PHI</v>
      </c>
      <c r="G296" s="71">
        <f>VLOOKUP($B296, Paste!$A$3:$H$933, 2, FALSE)</f>
        <v>73</v>
      </c>
      <c r="H296" s="71">
        <f>VLOOKUP($B296, Paste!$A$3:$H$933, 3, FALSE)</f>
        <v>9.49</v>
      </c>
      <c r="I296" s="71">
        <f t="shared" si="4"/>
        <v>25.324566874999995</v>
      </c>
      <c r="J296" s="71">
        <f>VLOOKUP($B296, Paste!$A$3:$H$933, 4, FALSE)</f>
        <v>34.814566874999997</v>
      </c>
      <c r="K296" s="71">
        <f>VLOOKUP($B296, Paste!$A$3:$H$933, 5, FALSE)</f>
        <v>27.009999999999998</v>
      </c>
      <c r="L296" s="11" t="str">
        <f>IF(ISERROR(VLOOKUP(B296, Paste!$N$3:$N$250, 1, FALSE)), "", VLOOKUP(B296, Paste!$N$3:$O$250, 2, FALSE))</f>
        <v/>
      </c>
      <c r="M296" s="27">
        <f>VLOOKUP($B296, Paste!$W$3:$Z$10064, IF($H$4="Cap Hit",3, IF($H$4="AAV", 4, 2)), FALSE)</f>
        <v>0.91833299999999995</v>
      </c>
      <c r="N296" s="11" t="str">
        <f>IF(ISERROR(VLOOKUP(B296, Paste!$Q$3:$Q$245, 1, FALSE)), "", VLOOKUP(B296, Paste!$Q$3:$R$245, 2, FALSE))</f>
        <v/>
      </c>
      <c r="O296" s="18"/>
      <c r="P296" s="7" t="str">
        <f>IF(ISERROR(VLOOKUP(B296, Paste!$T$3:$T$1545, 1, FALSE)), "", VLOOKUP(B296, Paste!$T$3:$U$1545, 2, FALSE))</f>
        <v/>
      </c>
    </row>
    <row r="297" spans="1:16">
      <c r="A297" s="65">
        <v>291</v>
      </c>
      <c r="B297" s="67" t="s">
        <v>321</v>
      </c>
      <c r="C297" s="66" t="str">
        <f>VLOOKUP($B297, Paste!$A$3:$H$933, 6, FALSE)</f>
        <v>C</v>
      </c>
      <c r="D297" s="11">
        <f>IFERROR(VLOOKUP($B297, Paste!$J$3:$L$933, 3, FALSE), "")</f>
        <v>52</v>
      </c>
      <c r="E297" s="11">
        <f>IFERROR(VLOOKUP($B297, Paste!$J$3:$L$933, 2, FALSE), "")</f>
        <v>75</v>
      </c>
      <c r="F297" s="11" t="str">
        <f>VLOOKUP($B297, Paste!$A$3:$H$933, 8, FALSE)</f>
        <v>STL</v>
      </c>
      <c r="G297" s="71">
        <f>VLOOKUP($B297, Paste!$A$3:$H$933, 2, FALSE)</f>
        <v>83</v>
      </c>
      <c r="H297" s="71">
        <f>VLOOKUP($B297, Paste!$A$3:$H$933, 3, FALSE)</f>
        <v>16.600000000000001</v>
      </c>
      <c r="I297" s="71">
        <f t="shared" si="4"/>
        <v>18.14626925000001</v>
      </c>
      <c r="J297" s="71">
        <f>VLOOKUP($B297, Paste!$A$3:$H$933, 4, FALSE)</f>
        <v>34.746269250000012</v>
      </c>
      <c r="K297" s="71">
        <f>VLOOKUP($B297, Paste!$A$3:$H$933, 5, FALSE)</f>
        <v>30.71</v>
      </c>
      <c r="L297" s="11">
        <f>IF(ISERROR(VLOOKUP(B297, Paste!$N$3:$N$250, 1, FALSE)), "", VLOOKUP(B297, Paste!$N$3:$O$250, 2, FALSE))</f>
        <v>60</v>
      </c>
      <c r="M297" s="27">
        <f>VLOOKUP($B297, Paste!$W$3:$Z$10064, IF($H$4="Cap Hit",3, IF($H$4="AAV", 4, 2)), FALSE)</f>
        <v>1.669999</v>
      </c>
      <c r="N297" s="11" t="str">
        <f>IF(ISERROR(VLOOKUP(B297, Paste!$Q$3:$Q$245, 1, FALSE)), "", VLOOKUP(B297, Paste!$Q$3:$R$245, 2, FALSE))</f>
        <v/>
      </c>
      <c r="O297" s="10"/>
      <c r="P297" s="7" t="str">
        <f>IF(ISERROR(VLOOKUP(B297, Paste!$T$3:$T$1545, 1, FALSE)), "", VLOOKUP(B297, Paste!$T$3:$U$1545, 2, FALSE))</f>
        <v/>
      </c>
    </row>
    <row r="298" spans="1:16">
      <c r="A298" s="65">
        <v>292</v>
      </c>
      <c r="B298" s="10" t="s">
        <v>322</v>
      </c>
      <c r="C298" s="66" t="str">
        <f>VLOOKUP($B298, Paste!$A$3:$H$933, 6, FALSE)</f>
        <v>LW</v>
      </c>
      <c r="D298" s="11">
        <f>IFERROR(VLOOKUP($B298, Paste!$J$3:$L$933, 3, FALSE), "")</f>
        <v>38</v>
      </c>
      <c r="E298" s="11">
        <f>IFERROR(VLOOKUP($B298, Paste!$J$3:$L$933, 2, FALSE), "")</f>
        <v>58</v>
      </c>
      <c r="F298" s="11" t="str">
        <f>VLOOKUP($B298, Paste!$A$3:$H$933, 8, FALSE)</f>
        <v>CGY</v>
      </c>
      <c r="G298" s="71">
        <f>VLOOKUP($B298, Paste!$A$3:$H$933, 2, FALSE)</f>
        <v>79.666666666666671</v>
      </c>
      <c r="H298" s="71">
        <f>VLOOKUP($B298, Paste!$A$3:$H$933, 3, FALSE)</f>
        <v>20.315986959728804</v>
      </c>
      <c r="I298" s="71">
        <f t="shared" si="4"/>
        <v>14.38614583193786</v>
      </c>
      <c r="J298" s="71">
        <f>VLOOKUP($B298, Paste!$A$3:$H$933, 4, FALSE)</f>
        <v>34.702132791666664</v>
      </c>
      <c r="K298" s="71">
        <f>VLOOKUP($B298, Paste!$A$3:$H$933, 5, FALSE)</f>
        <v>11.950000000000001</v>
      </c>
      <c r="L298" s="11" t="str">
        <f>IF(ISERROR(VLOOKUP(B298, Paste!$N$3:$N$250, 1, FALSE)), "", VLOOKUP(B298, Paste!$N$3:$O$250, 2, FALSE))</f>
        <v/>
      </c>
      <c r="M298" s="27">
        <f>VLOOKUP($B298, Paste!$W$3:$Z$10064, IF($H$4="Cap Hit",3, IF($H$4="AAV", 4, 2)), FALSE)</f>
        <v>5.75</v>
      </c>
      <c r="N298" s="11" t="str">
        <f>IF(ISERROR(VLOOKUP(B298, Paste!$Q$3:$Q$245, 1, FALSE)), "", VLOOKUP(B298, Paste!$Q$3:$R$245, 2, FALSE))</f>
        <v/>
      </c>
      <c r="O298" s="18"/>
      <c r="P298" s="7" t="str">
        <f>IF(ISERROR(VLOOKUP(B298, Paste!$T$3:$T$1545, 1, FALSE)), "", VLOOKUP(B298, Paste!$T$3:$U$1545, 2, FALSE))</f>
        <v/>
      </c>
    </row>
    <row r="299" spans="1:16">
      <c r="A299" s="65">
        <v>293</v>
      </c>
      <c r="B299" s="67" t="s">
        <v>323</v>
      </c>
      <c r="C299" s="66" t="str">
        <f>VLOOKUP($B299, Paste!$A$3:$H$933, 6, FALSE)</f>
        <v>RD</v>
      </c>
      <c r="D299" s="11">
        <f>IFERROR(VLOOKUP($B299, Paste!$J$3:$L$933, 3, FALSE), "")</f>
        <v>42</v>
      </c>
      <c r="E299" s="11">
        <f>IFERROR(VLOOKUP($B299, Paste!$J$3:$L$933, 2, FALSE), "")</f>
        <v>60</v>
      </c>
      <c r="F299" s="11" t="str">
        <f>VLOOKUP($B299, Paste!$A$3:$H$933, 8, FALSE)</f>
        <v>OTT</v>
      </c>
      <c r="G299" s="71">
        <f>VLOOKUP($B299, Paste!$A$3:$H$933, 2, FALSE)</f>
        <v>77</v>
      </c>
      <c r="H299" s="71">
        <f>VLOOKUP($B299, Paste!$A$3:$H$933, 3, FALSE)</f>
        <v>7.7</v>
      </c>
      <c r="I299" s="71">
        <f t="shared" si="4"/>
        <v>26.963186196527783</v>
      </c>
      <c r="J299" s="71">
        <f>VLOOKUP($B299, Paste!$A$3:$H$933, 4, FALSE)</f>
        <v>34.663186196527782</v>
      </c>
      <c r="K299" s="71">
        <f>VLOOKUP($B299, Paste!$A$3:$H$933, 5, FALSE)</f>
        <v>17.264573991031391</v>
      </c>
      <c r="L299" s="11">
        <f>IF(ISERROR(VLOOKUP(B299, Paste!$N$3:$N$250, 1, FALSE)), "", VLOOKUP(B299, Paste!$N$3:$O$250, 2, FALSE))</f>
        <v>50</v>
      </c>
      <c r="M299" s="27">
        <f>VLOOKUP($B299, Paste!$W$3:$Z$10064, IF($H$4="Cap Hit",3, IF($H$4="AAV", 4, 2)), FALSE)</f>
        <v>5</v>
      </c>
      <c r="N299" s="11" t="str">
        <f>IF(ISERROR(VLOOKUP(B299, Paste!$Q$3:$Q$245, 1, FALSE)), "", VLOOKUP(B299, Paste!$Q$3:$R$245, 2, FALSE))</f>
        <v/>
      </c>
      <c r="O299" s="18"/>
      <c r="P299" s="7" t="str">
        <f>IF(ISERROR(VLOOKUP(B299, Paste!$T$3:$T$1545, 1, FALSE)), "", VLOOKUP(B299, Paste!$T$3:$U$1545, 2, FALSE))</f>
        <v/>
      </c>
    </row>
    <row r="300" spans="1:16">
      <c r="A300" s="65">
        <v>294</v>
      </c>
      <c r="B300" s="67" t="s">
        <v>324</v>
      </c>
      <c r="C300" s="66" t="str">
        <f>VLOOKUP($B300, Paste!$A$3:$H$933, 6, FALSE)</f>
        <v>LD</v>
      </c>
      <c r="D300" s="11">
        <f>IFERROR(VLOOKUP($B300, Paste!$J$3:$L$933, 3, FALSE), "")</f>
        <v>42</v>
      </c>
      <c r="E300" s="11">
        <f>IFERROR(VLOOKUP($B300, Paste!$J$3:$L$933, 2, FALSE), "")</f>
        <v>52</v>
      </c>
      <c r="F300" s="11" t="str">
        <f>VLOOKUP($B300, Paste!$A$3:$H$933, 8, FALSE)</f>
        <v>BUF</v>
      </c>
      <c r="G300" s="71">
        <f>VLOOKUP($B300, Paste!$A$3:$H$933, 2, FALSE)</f>
        <v>68</v>
      </c>
      <c r="H300" s="71">
        <f>VLOOKUP($B300, Paste!$A$3:$H$933, 3, FALSE)</f>
        <v>8.16</v>
      </c>
      <c r="I300" s="71">
        <f t="shared" si="4"/>
        <v>26.313969444444435</v>
      </c>
      <c r="J300" s="71">
        <f>VLOOKUP($B300, Paste!$A$3:$H$933, 4, FALSE)</f>
        <v>34.473969444444435</v>
      </c>
      <c r="K300" s="71">
        <f>VLOOKUP($B300, Paste!$A$3:$H$933, 5, FALSE)</f>
        <v>28.552486187845304</v>
      </c>
      <c r="L300" s="11" t="str">
        <f>IF(ISERROR(VLOOKUP(B300, Paste!$N$3:$N$250, 1, FALSE)), "", VLOOKUP(B300, Paste!$N$3:$O$250, 2, FALSE))</f>
        <v/>
      </c>
      <c r="M300" s="27">
        <f>VLOOKUP($B300, Paste!$W$3:$Z$10064, IF($H$4="Cap Hit",3, IF($H$4="AAV", 4, 2)), FALSE)</f>
        <v>4.2857139999999996</v>
      </c>
      <c r="N300" s="11" t="str">
        <f>IF(ISERROR(VLOOKUP(B300, Paste!$Q$3:$Q$245, 1, FALSE)), "", VLOOKUP(B300, Paste!$Q$3:$R$245, 2, FALSE))</f>
        <v>Y</v>
      </c>
      <c r="O300" s="18"/>
      <c r="P300" s="7" t="str">
        <f>IF(ISERROR(VLOOKUP(B300, Paste!$T$3:$T$1545, 1, FALSE)), "", VLOOKUP(B300, Paste!$T$3:$U$1545, 2, FALSE))</f>
        <v/>
      </c>
    </row>
    <row r="301" spans="1:16">
      <c r="A301" s="65">
        <v>295</v>
      </c>
      <c r="B301" s="67" t="s">
        <v>325</v>
      </c>
      <c r="C301" s="66" t="str">
        <f>VLOOKUP($B301, Paste!$A$3:$H$933, 6, FALSE)</f>
        <v>RW</v>
      </c>
      <c r="D301" s="11">
        <f>IFERROR(VLOOKUP($B301, Paste!$J$3:$L$933, 3, FALSE), "")</f>
        <v>40</v>
      </c>
      <c r="E301" s="11">
        <f>IFERROR(VLOOKUP($B301, Paste!$J$3:$L$933, 2, FALSE), "")</f>
        <v>55</v>
      </c>
      <c r="F301" s="11" t="str">
        <f>VLOOKUP($B301, Paste!$A$3:$H$933, 8, FALSE)</f>
        <v>COL</v>
      </c>
      <c r="G301" s="71">
        <f>VLOOKUP($B301, Paste!$A$3:$H$933, 2, FALSE)</f>
        <v>66.333333333333329</v>
      </c>
      <c r="H301" s="71">
        <f>VLOOKUP($B301, Paste!$A$3:$H$933, 3, FALSE)</f>
        <v>16.209549863307664</v>
      </c>
      <c r="I301" s="71">
        <f t="shared" si="4"/>
        <v>18.263583726275662</v>
      </c>
      <c r="J301" s="71">
        <f>VLOOKUP($B301, Paste!$A$3:$H$933, 4, FALSE)</f>
        <v>34.473133589583327</v>
      </c>
      <c r="K301" s="71">
        <f>VLOOKUP($B301, Paste!$A$3:$H$933, 5, FALSE)</f>
        <v>19.246977547495678</v>
      </c>
      <c r="L301" s="11">
        <f>IF(ISERROR(VLOOKUP(B301, Paste!$N$3:$N$250, 1, FALSE)), "", VLOOKUP(B301, Paste!$N$3:$O$250, 2, FALSE))</f>
        <v>50</v>
      </c>
      <c r="M301" s="27">
        <f>VLOOKUP($B301, Paste!$W$3:$Z$10064, IF($H$4="Cap Hit",3, IF($H$4="AAV", 4, 2)), FALSE)</f>
        <v>3.25</v>
      </c>
      <c r="N301" s="11" t="str">
        <f>IF(ISERROR(VLOOKUP(B301, Paste!$Q$3:$Q$245, 1, FALSE)), "", VLOOKUP(B301, Paste!$Q$3:$R$245, 2, FALSE))</f>
        <v>Y</v>
      </c>
      <c r="O301" s="18"/>
      <c r="P301" s="7" t="str">
        <f>IF(ISERROR(VLOOKUP(B301, Paste!$T$3:$T$1545, 1, FALSE)), "", VLOOKUP(B301, Paste!$T$3:$U$1545, 2, FALSE))</f>
        <v/>
      </c>
    </row>
    <row r="302" spans="1:16">
      <c r="A302" s="65">
        <v>296</v>
      </c>
      <c r="B302" s="67" t="s">
        <v>326</v>
      </c>
      <c r="C302" s="66" t="str">
        <f>VLOOKUP($B302, Paste!$A$3:$H$933, 6, FALSE)</f>
        <v>LW</v>
      </c>
      <c r="D302" s="11">
        <f>IFERROR(VLOOKUP($B302, Paste!$J$3:$L$933, 3, FALSE), "")</f>
        <v>42</v>
      </c>
      <c r="E302" s="11">
        <f>IFERROR(VLOOKUP($B302, Paste!$J$3:$L$933, 2, FALSE), "")</f>
        <v>70</v>
      </c>
      <c r="F302" s="11" t="str">
        <f>VLOOKUP($B302, Paste!$A$3:$H$933, 8, FALSE)</f>
        <v>PHI</v>
      </c>
      <c r="G302" s="71">
        <f>VLOOKUP($B302, Paste!$A$3:$H$933, 2, FALSE)</f>
        <v>65</v>
      </c>
      <c r="H302" s="71">
        <f>VLOOKUP($B302, Paste!$A$3:$H$933, 3, FALSE)</f>
        <v>12.295583972719523</v>
      </c>
      <c r="I302" s="71">
        <f t="shared" si="4"/>
        <v>22.042133041169368</v>
      </c>
      <c r="J302" s="71">
        <f>VLOOKUP($B302, Paste!$A$3:$H$933, 4, FALSE)</f>
        <v>34.337717013888891</v>
      </c>
      <c r="K302" s="71">
        <f>VLOOKUP($B302, Paste!$A$3:$H$933, 5, FALSE)</f>
        <v>19.5</v>
      </c>
      <c r="L302" s="11">
        <f>IF(ISERROR(VLOOKUP(B302, Paste!$N$3:$N$250, 1, FALSE)), "", VLOOKUP(B302, Paste!$N$3:$O$250, 2, FALSE))</f>
        <v>45</v>
      </c>
      <c r="M302" s="27">
        <f>VLOOKUP($B302, Paste!$W$3:$Z$10064, IF($H$4="Cap Hit",3, IF($H$4="AAV", 4, 2)), FALSE)</f>
        <v>1.45</v>
      </c>
      <c r="N302" s="11" t="str">
        <f>IF(ISERROR(VLOOKUP(B302, Paste!$Q$3:$Q$245, 1, FALSE)), "", VLOOKUP(B302, Paste!$Q$3:$R$245, 2, FALSE))</f>
        <v/>
      </c>
      <c r="O302" s="18"/>
      <c r="P302" s="7" t="str">
        <f>IF(ISERROR(VLOOKUP(B302, Paste!$T$3:$T$1545, 1, FALSE)), "", VLOOKUP(B302, Paste!$T$3:$U$1545, 2, FALSE))</f>
        <v>Y</v>
      </c>
    </row>
    <row r="303" spans="1:16">
      <c r="A303" s="65">
        <v>297</v>
      </c>
      <c r="B303" s="67" t="s">
        <v>327</v>
      </c>
      <c r="C303" s="66" t="str">
        <f>VLOOKUP($B303, Paste!$A$3:$H$933, 6, FALSE)</f>
        <v>LD</v>
      </c>
      <c r="D303" s="11">
        <f>IFERROR(VLOOKUP($B303, Paste!$J$3:$L$933, 3, FALSE), "")</f>
        <v>35</v>
      </c>
      <c r="E303" s="11">
        <f>IFERROR(VLOOKUP($B303, Paste!$J$3:$L$933, 2, FALSE), "")</f>
        <v>50</v>
      </c>
      <c r="F303" s="11" t="str">
        <f>VLOOKUP($B303, Paste!$A$3:$H$933, 8, FALSE)</f>
        <v>PHI</v>
      </c>
      <c r="G303" s="71">
        <f>VLOOKUP($B303, Paste!$A$3:$H$933, 2, FALSE)</f>
        <v>83.333333333333329</v>
      </c>
      <c r="H303" s="71">
        <f>VLOOKUP($B303, Paste!$A$3:$H$933, 3, FALSE)</f>
        <v>9.7532150822240897</v>
      </c>
      <c r="I303" s="71">
        <f t="shared" si="4"/>
        <v>24.365360149257384</v>
      </c>
      <c r="J303" s="71">
        <f>VLOOKUP($B303, Paste!$A$3:$H$933, 4, FALSE)</f>
        <v>34.118575231481472</v>
      </c>
      <c r="K303" s="71">
        <f>VLOOKUP($B303, Paste!$A$3:$H$933, 5, FALSE)</f>
        <v>36.885245901639344</v>
      </c>
      <c r="L303" s="11" t="str">
        <f>IF(ISERROR(VLOOKUP(B303, Paste!$N$3:$N$250, 1, FALSE)), "", VLOOKUP(B303, Paste!$N$3:$O$250, 2, FALSE))</f>
        <v/>
      </c>
      <c r="M303" s="27">
        <f>VLOOKUP($B303, Paste!$W$3:$Z$10064, IF($H$4="Cap Hit",3, IF($H$4="AAV", 4, 2)), FALSE)</f>
        <v>6.25</v>
      </c>
      <c r="N303" s="11" t="str">
        <f>IF(ISERROR(VLOOKUP(B303, Paste!$Q$3:$Q$245, 1, FALSE)), "", VLOOKUP(B303, Paste!$Q$3:$R$245, 2, FALSE))</f>
        <v/>
      </c>
      <c r="O303" s="18"/>
      <c r="P303" s="7" t="str">
        <f>IF(ISERROR(VLOOKUP(B303, Paste!$T$3:$T$1545, 1, FALSE)), "", VLOOKUP(B303, Paste!$T$3:$U$1545, 2, FALSE))</f>
        <v/>
      </c>
    </row>
    <row r="304" spans="1:16">
      <c r="A304" s="65">
        <v>298</v>
      </c>
      <c r="B304" s="67" t="s">
        <v>328</v>
      </c>
      <c r="C304" s="66" t="str">
        <f>VLOOKUP($B304, Paste!$A$3:$H$933, 6, FALSE)</f>
        <v>RW</v>
      </c>
      <c r="D304" s="11">
        <f>IFERROR(VLOOKUP($B304, Paste!$J$3:$L$933, 3, FALSE), "")</f>
        <v>38</v>
      </c>
      <c r="E304" s="11">
        <f>IFERROR(VLOOKUP($B304, Paste!$J$3:$L$933, 2, FALSE), "")</f>
        <v>57</v>
      </c>
      <c r="F304" s="11" t="str">
        <f>VLOOKUP($B304, Paste!$A$3:$H$933, 8, FALSE)</f>
        <v>PIT</v>
      </c>
      <c r="G304" s="71">
        <f>VLOOKUP($B304, Paste!$A$3:$H$933, 2, FALSE)</f>
        <v>65.333333333333343</v>
      </c>
      <c r="H304" s="71">
        <f>VLOOKUP($B304, Paste!$A$3:$H$933, 3, FALSE)</f>
        <v>14.91301578601451</v>
      </c>
      <c r="I304" s="71">
        <f t="shared" si="4"/>
        <v>19.104211338985493</v>
      </c>
      <c r="J304" s="71">
        <f>VLOOKUP($B304, Paste!$A$3:$H$933, 4, FALSE)</f>
        <v>34.017227125000005</v>
      </c>
      <c r="K304" s="71">
        <f>VLOOKUP($B304, Paste!$A$3:$H$933, 5, FALSE)</f>
        <v>14.442105263157897</v>
      </c>
      <c r="L304" s="11" t="str">
        <f>IF(ISERROR(VLOOKUP(B304, Paste!$N$3:$N$250, 1, FALSE)), "", VLOOKUP(B304, Paste!$N$3:$O$250, 2, FALSE))</f>
        <v/>
      </c>
      <c r="M304" s="27">
        <f>VLOOKUP($B304, Paste!$W$3:$Z$10064, IF($H$4="Cap Hit",3, IF($H$4="AAV", 4, 2)), FALSE)</f>
        <v>5</v>
      </c>
      <c r="N304" s="11" t="str">
        <f>IF(ISERROR(VLOOKUP(B304, Paste!$Q$3:$Q$245, 1, FALSE)), "", VLOOKUP(B304, Paste!$Q$3:$R$245, 2, FALSE))</f>
        <v>Y</v>
      </c>
      <c r="O304" s="10"/>
      <c r="P304" s="7" t="str">
        <f>IF(ISERROR(VLOOKUP(B304, Paste!$T$3:$T$1545, 1, FALSE)), "", VLOOKUP(B304, Paste!$T$3:$U$1545, 2, FALSE))</f>
        <v/>
      </c>
    </row>
    <row r="305" spans="1:16">
      <c r="A305" s="65">
        <v>299</v>
      </c>
      <c r="B305" s="67" t="s">
        <v>329</v>
      </c>
      <c r="C305" s="66" t="str">
        <f>VLOOKUP($B305, Paste!$A$3:$H$933, 6, FALSE)</f>
        <v>LD</v>
      </c>
      <c r="D305" s="11">
        <f>IFERROR(VLOOKUP($B305, Paste!$J$3:$L$933, 3, FALSE), "")</f>
        <v>45</v>
      </c>
      <c r="E305" s="11">
        <f>IFERROR(VLOOKUP($B305, Paste!$J$3:$L$933, 2, FALSE), "")</f>
        <v>63</v>
      </c>
      <c r="F305" s="11" t="str">
        <f>VLOOKUP($B305, Paste!$A$3:$H$933, 8, FALSE)</f>
        <v>OTT</v>
      </c>
      <c r="G305" s="71">
        <f>VLOOKUP($B305, Paste!$A$3:$H$933, 2, FALSE)</f>
        <v>64.666666666666657</v>
      </c>
      <c r="H305" s="71">
        <f>VLOOKUP($B305, Paste!$A$3:$H$933, 3, FALSE)</f>
        <v>8.4978982532335667</v>
      </c>
      <c r="I305" s="71">
        <f t="shared" si="4"/>
        <v>25.467372016673842</v>
      </c>
      <c r="J305" s="71">
        <f>VLOOKUP($B305, Paste!$A$3:$H$933, 4, FALSE)</f>
        <v>33.965270269907407</v>
      </c>
      <c r="K305" s="71">
        <f>VLOOKUP($B305, Paste!$A$3:$H$933, 5, FALSE)</f>
        <v>23.926666666666662</v>
      </c>
      <c r="L305" s="11" t="str">
        <f>IF(ISERROR(VLOOKUP(B305, Paste!$N$3:$N$250, 1, FALSE)), "", VLOOKUP(B305, Paste!$N$3:$O$250, 2, FALSE))</f>
        <v/>
      </c>
      <c r="M305" s="27">
        <f>VLOOKUP($B305, Paste!$W$3:$Z$10064, IF($H$4="Cap Hit",3, IF($H$4="AAV", 4, 2)), FALSE)</f>
        <v>8</v>
      </c>
      <c r="N305" s="11" t="str">
        <f>IF(ISERROR(VLOOKUP(B305, Paste!$Q$3:$Q$245, 1, FALSE)), "", VLOOKUP(B305, Paste!$Q$3:$R$245, 2, FALSE))</f>
        <v>Y</v>
      </c>
      <c r="O305" s="18"/>
      <c r="P305" s="7" t="str">
        <f>IF(ISERROR(VLOOKUP(B305, Paste!$T$3:$T$1545, 1, FALSE)), "", VLOOKUP(B305, Paste!$T$3:$U$1545, 2, FALSE))</f>
        <v/>
      </c>
    </row>
    <row r="306" spans="1:16">
      <c r="A306" s="65">
        <v>300</v>
      </c>
      <c r="B306" s="67" t="s">
        <v>330</v>
      </c>
      <c r="C306" s="66" t="str">
        <f>VLOOKUP($B306, Paste!$A$3:$H$933, 6, FALSE)</f>
        <v>RD</v>
      </c>
      <c r="D306" s="11">
        <f>IFERROR(VLOOKUP($B306, Paste!$J$3:$L$933, 3, FALSE), "")</f>
        <v>40</v>
      </c>
      <c r="E306" s="11">
        <f>IFERROR(VLOOKUP($B306, Paste!$J$3:$L$933, 2, FALSE), "")</f>
        <v>55</v>
      </c>
      <c r="F306" s="11" t="str">
        <f>VLOOKUP($B306, Paste!$A$3:$H$933, 8, FALSE)</f>
        <v>SEA</v>
      </c>
      <c r="G306" s="71">
        <f>VLOOKUP($B306, Paste!$A$3:$H$933, 2, FALSE)</f>
        <v>72.333333333333329</v>
      </c>
      <c r="H306" s="71">
        <f>VLOOKUP($B306, Paste!$A$3:$H$933, 3, FALSE)</f>
        <v>12.444053575271464</v>
      </c>
      <c r="I306" s="71">
        <f t="shared" si="4"/>
        <v>21.413823508061864</v>
      </c>
      <c r="J306" s="71">
        <f>VLOOKUP($B306, Paste!$A$3:$H$933, 4, FALSE)</f>
        <v>33.857877083333328</v>
      </c>
      <c r="K306" s="71">
        <f>VLOOKUP($B306, Paste!$A$3:$H$933, 5, FALSE)</f>
        <v>55.192733017377563</v>
      </c>
      <c r="L306" s="11" t="str">
        <f>IF(ISERROR(VLOOKUP(B306, Paste!$N$3:$N$250, 1, FALSE)), "", VLOOKUP(B306, Paste!$N$3:$O$250, 2, FALSE))</f>
        <v/>
      </c>
      <c r="M306" s="27">
        <f>VLOOKUP($B306, Paste!$W$3:$Z$10064, IF($H$4="Cap Hit",3, IF($H$4="AAV", 4, 2)), FALSE)</f>
        <v>7.1428570000000002</v>
      </c>
      <c r="N306" s="11" t="str">
        <f>IF(ISERROR(VLOOKUP(B306, Paste!$Q$3:$Q$245, 1, FALSE)), "", VLOOKUP(B306, Paste!$Q$3:$R$245, 2, FALSE))</f>
        <v>Y</v>
      </c>
      <c r="O306" s="10"/>
      <c r="P306" s="7" t="str">
        <f>IF(ISERROR(VLOOKUP(B306, Paste!$T$3:$T$1545, 1, FALSE)), "", VLOOKUP(B306, Paste!$T$3:$U$1545, 2, FALSE))</f>
        <v/>
      </c>
    </row>
    <row r="307" spans="1:16">
      <c r="A307" s="65">
        <v>301</v>
      </c>
      <c r="B307" s="67" t="s">
        <v>331</v>
      </c>
      <c r="C307" s="66" t="str">
        <f>VLOOKUP($B307, Paste!$A$3:$H$933, 6, FALSE)</f>
        <v>C</v>
      </c>
      <c r="D307" s="11">
        <f>IFERROR(VLOOKUP($B307, Paste!$J$3:$L$933, 3, FALSE), "")</f>
        <v>35</v>
      </c>
      <c r="E307" s="11">
        <f>IFERROR(VLOOKUP($B307, Paste!$J$3:$L$933, 2, FALSE), "")</f>
        <v>48</v>
      </c>
      <c r="F307" s="11" t="str">
        <f>VLOOKUP($B307, Paste!$A$3:$H$933, 8, FALSE)</f>
        <v>NJD</v>
      </c>
      <c r="G307" s="71">
        <f>VLOOKUP($B307, Paste!$A$3:$H$933, 2, FALSE)</f>
        <v>79</v>
      </c>
      <c r="H307" s="71">
        <f>VLOOKUP($B307, Paste!$A$3:$H$933, 3, FALSE)</f>
        <v>13.126365775308557</v>
      </c>
      <c r="I307" s="71">
        <f t="shared" si="4"/>
        <v>20.683002537191442</v>
      </c>
      <c r="J307" s="71">
        <f>VLOOKUP($B307, Paste!$A$3:$H$933, 4, FALSE)</f>
        <v>33.809368312499998</v>
      </c>
      <c r="K307" s="71">
        <f>VLOOKUP($B307, Paste!$A$3:$H$933, 5, FALSE)</f>
        <v>37.61904761904762</v>
      </c>
      <c r="L307" s="11" t="str">
        <f>IF(ISERROR(VLOOKUP(B307, Paste!$N$3:$N$250, 1, FALSE)), "", VLOOKUP(B307, Paste!$N$3:$O$250, 2, FALSE))</f>
        <v/>
      </c>
      <c r="M307" s="27">
        <f>VLOOKUP($B307, Paste!$W$3:$Z$10064, IF($H$4="Cap Hit",3, IF($H$4="AAV", 4, 2)), FALSE)</f>
        <v>3</v>
      </c>
      <c r="N307" s="11" t="str">
        <f>IF(ISERROR(VLOOKUP(B307, Paste!$Q$3:$Q$245, 1, FALSE)), "", VLOOKUP(B307, Paste!$Q$3:$R$245, 2, FALSE))</f>
        <v/>
      </c>
      <c r="O307" s="18"/>
      <c r="P307" s="7" t="str">
        <f>IF(ISERROR(VLOOKUP(B307, Paste!$T$3:$T$1545, 1, FALSE)), "", VLOOKUP(B307, Paste!$T$3:$U$1545, 2, FALSE))</f>
        <v/>
      </c>
    </row>
    <row r="308" spans="1:16">
      <c r="A308" s="65">
        <v>302</v>
      </c>
      <c r="B308" s="67" t="s">
        <v>332</v>
      </c>
      <c r="C308" s="66" t="str">
        <f>VLOOKUP($B308, Paste!$A$3:$H$933, 6, FALSE)</f>
        <v>C</v>
      </c>
      <c r="D308" s="11" t="str">
        <f>IFERROR(VLOOKUP($B308, Paste!$J$3:$L$933, 3, FALSE), "")</f>
        <v/>
      </c>
      <c r="E308" s="11" t="str">
        <f>IFERROR(VLOOKUP($B308, Paste!$J$3:$L$933, 2, FALSE), "")</f>
        <v/>
      </c>
      <c r="F308" s="11" t="str">
        <f>VLOOKUP($B308, Paste!$A$3:$H$933, 8, FALSE)</f>
        <v>LAK</v>
      </c>
      <c r="G308" s="71">
        <f>VLOOKUP($B308, Paste!$A$3:$H$933, 2, FALSE)</f>
        <v>77.333333333333329</v>
      </c>
      <c r="H308" s="71">
        <f>VLOOKUP($B308, Paste!$A$3:$H$933, 3, FALSE)</f>
        <v>15.466666666666667</v>
      </c>
      <c r="I308" s="71">
        <f t="shared" si="4"/>
        <v>18.286701583333326</v>
      </c>
      <c r="J308" s="71">
        <f>VLOOKUP($B308, Paste!$A$3:$H$933, 4, FALSE)</f>
        <v>33.753368249999994</v>
      </c>
      <c r="K308" s="71">
        <f>VLOOKUP($B308, Paste!$A$3:$H$933, 5, FALSE)</f>
        <v>53.722713864306776</v>
      </c>
      <c r="L308" s="11" t="str">
        <f>IF(ISERROR(VLOOKUP(B308, Paste!$N$3:$N$250, 1, FALSE)), "", VLOOKUP(B308, Paste!$N$3:$O$250, 2, FALSE))</f>
        <v/>
      </c>
      <c r="M308" s="27">
        <f>VLOOKUP($B308, Paste!$W$3:$Z$10064, IF($H$4="Cap Hit",3, IF($H$4="AAV", 4, 2)), FALSE)</f>
        <v>3.6</v>
      </c>
      <c r="N308" s="11" t="str">
        <f>IF(ISERROR(VLOOKUP(B308, Paste!$Q$3:$Q$245, 1, FALSE)), "", VLOOKUP(B308, Paste!$Q$3:$R$245, 2, FALSE))</f>
        <v/>
      </c>
      <c r="O308" s="18"/>
      <c r="P308" s="7" t="str">
        <f>IF(ISERROR(VLOOKUP(B308, Paste!$T$3:$T$1545, 1, FALSE)), "", VLOOKUP(B308, Paste!$T$3:$U$1545, 2, FALSE))</f>
        <v/>
      </c>
    </row>
    <row r="309" spans="1:16">
      <c r="A309" s="65">
        <v>303</v>
      </c>
      <c r="B309" s="67" t="s">
        <v>333</v>
      </c>
      <c r="C309" s="66" t="str">
        <f>VLOOKUP($B309, Paste!$A$3:$H$933, 6, FALSE)</f>
        <v>RW</v>
      </c>
      <c r="D309" s="11">
        <f>IFERROR(VLOOKUP($B309, Paste!$J$3:$L$933, 3, FALSE), "")</f>
        <v>43</v>
      </c>
      <c r="E309" s="11">
        <f>IFERROR(VLOOKUP($B309, Paste!$J$3:$L$933, 2, FALSE), "")</f>
        <v>65</v>
      </c>
      <c r="F309" s="11" t="str">
        <f>VLOOKUP($B309, Paste!$A$3:$H$933, 8, FALSE)</f>
        <v>UFA</v>
      </c>
      <c r="G309" s="71">
        <f>VLOOKUP($B309, Paste!$A$3:$H$933, 2, FALSE)</f>
        <v>64</v>
      </c>
      <c r="H309" s="71">
        <f>VLOOKUP($B309, Paste!$A$3:$H$933, 3, FALSE)</f>
        <v>11.505619660991487</v>
      </c>
      <c r="I309" s="71">
        <f t="shared" si="4"/>
        <v>22.246930339008514</v>
      </c>
      <c r="J309" s="71">
        <f>VLOOKUP($B309, Paste!$A$3:$H$933, 4, FALSE)</f>
        <v>33.752549999999999</v>
      </c>
      <c r="K309" s="71">
        <f>VLOOKUP($B309, Paste!$A$3:$H$933, 5, FALSE)</f>
        <v>18.236559139784948</v>
      </c>
      <c r="L309" s="11" t="str">
        <f>IF(ISERROR(VLOOKUP(B309, Paste!$N$3:$N$250, 1, FALSE)), "", VLOOKUP(B309, Paste!$N$3:$O$250, 2, FALSE))</f>
        <v/>
      </c>
      <c r="M309" s="27">
        <f>VLOOKUP($B309, Paste!$W$3:$Z$10064, IF($H$4="Cap Hit",3, IF($H$4="AAV", 4, 2)), FALSE)</f>
        <v>4</v>
      </c>
      <c r="N309" s="11" t="str">
        <f>IF(ISERROR(VLOOKUP(B309, Paste!$Q$3:$Q$245, 1, FALSE)), "", VLOOKUP(B309, Paste!$Q$3:$R$245, 2, FALSE))</f>
        <v>Y</v>
      </c>
      <c r="O309" s="18"/>
      <c r="P309" s="7" t="str">
        <f>IF(ISERROR(VLOOKUP(B309, Paste!$T$3:$T$1545, 1, FALSE)), "", VLOOKUP(B309, Paste!$T$3:$U$1545, 2, FALSE))</f>
        <v/>
      </c>
    </row>
    <row r="310" spans="1:16">
      <c r="A310" s="65">
        <v>304</v>
      </c>
      <c r="B310" s="67" t="s">
        <v>334</v>
      </c>
      <c r="C310" s="66" t="str">
        <f>VLOOKUP($B310, Paste!$A$3:$H$933, 6, FALSE)</f>
        <v>LD</v>
      </c>
      <c r="D310" s="11">
        <f>IFERROR(VLOOKUP($B310, Paste!$J$3:$L$933, 3, FALSE), "")</f>
        <v>38</v>
      </c>
      <c r="E310" s="11">
        <f>IFERROR(VLOOKUP($B310, Paste!$J$3:$L$933, 2, FALSE), "")</f>
        <v>57</v>
      </c>
      <c r="F310" s="11" t="str">
        <f>VLOOKUP($B310, Paste!$A$3:$H$933, 8, FALSE)</f>
        <v>MTL</v>
      </c>
      <c r="G310" s="71">
        <f>VLOOKUP($B310, Paste!$A$3:$H$933, 2, FALSE)</f>
        <v>82</v>
      </c>
      <c r="H310" s="71">
        <f>VLOOKUP($B310, Paste!$A$3:$H$933, 3, FALSE)</f>
        <v>7.5966838607573015</v>
      </c>
      <c r="I310" s="71">
        <f t="shared" si="4"/>
        <v>25.967065676742699</v>
      </c>
      <c r="J310" s="71">
        <f>VLOOKUP($B310, Paste!$A$3:$H$933, 4, FALSE)</f>
        <v>33.563749537500001</v>
      </c>
      <c r="K310" s="71">
        <f>VLOOKUP($B310, Paste!$A$3:$H$933, 5, FALSE)</f>
        <v>48.858333333333334</v>
      </c>
      <c r="L310" s="11" t="str">
        <f>IF(ISERROR(VLOOKUP(B310, Paste!$N$3:$N$250, 1, FALSE)), "", VLOOKUP(B310, Paste!$N$3:$O$250, 2, FALSE))</f>
        <v/>
      </c>
      <c r="M310" s="27">
        <f>VLOOKUP($B310, Paste!$W$3:$Z$10064, IF($H$4="Cap Hit",3, IF($H$4="AAV", 4, 2)), FALSE)</f>
        <v>6</v>
      </c>
      <c r="N310" s="11" t="str">
        <f>IF(ISERROR(VLOOKUP(B310, Paste!$Q$3:$Q$245, 1, FALSE)), "", VLOOKUP(B310, Paste!$Q$3:$R$245, 2, FALSE))</f>
        <v/>
      </c>
      <c r="O310" s="10"/>
      <c r="P310" s="7" t="str">
        <f>IF(ISERROR(VLOOKUP(B310, Paste!$T$3:$T$1545, 1, FALSE)), "", VLOOKUP(B310, Paste!$T$3:$U$1545, 2, FALSE))</f>
        <v/>
      </c>
    </row>
    <row r="311" spans="1:16">
      <c r="A311" s="65">
        <v>305</v>
      </c>
      <c r="B311" s="67" t="s">
        <v>335</v>
      </c>
      <c r="C311" s="66" t="str">
        <f>VLOOKUP($B311, Paste!$A$3:$H$933, 6, FALSE)</f>
        <v>LW</v>
      </c>
      <c r="D311" s="11">
        <f>IFERROR(VLOOKUP($B311, Paste!$J$3:$L$933, 3, FALSE), "")</f>
        <v>52</v>
      </c>
      <c r="E311" s="11">
        <f>IFERROR(VLOOKUP($B311, Paste!$J$3:$L$933, 2, FALSE), "")</f>
        <v>68</v>
      </c>
      <c r="F311" s="11" t="str">
        <f>VLOOKUP($B311, Paste!$A$3:$H$933, 8, FALSE)</f>
        <v>DET</v>
      </c>
      <c r="G311" s="71">
        <f>VLOOKUP($B311, Paste!$A$3:$H$933, 2, FALSE)</f>
        <v>83</v>
      </c>
      <c r="H311" s="71">
        <f>VLOOKUP($B311, Paste!$A$3:$H$933, 3, FALSE)</f>
        <v>14.94</v>
      </c>
      <c r="I311" s="71">
        <f t="shared" si="4"/>
        <v>18.554165833333329</v>
      </c>
      <c r="J311" s="71">
        <f>VLOOKUP($B311, Paste!$A$3:$H$933, 4, FALSE)</f>
        <v>33.494165833333327</v>
      </c>
      <c r="K311" s="71">
        <f>VLOOKUP($B311, Paste!$A$3:$H$933, 5, FALSE)</f>
        <v>8.3000000000000007</v>
      </c>
      <c r="L311" s="11">
        <f>IF(ISERROR(VLOOKUP(B311, Paste!$N$3:$N$250, 1, FALSE)), "", VLOOKUP(B311, Paste!$N$3:$O$250, 2, FALSE))</f>
        <v>55</v>
      </c>
      <c r="M311" s="27">
        <f>VLOOKUP($B311, Paste!$W$3:$Z$10064, IF($H$4="Cap Hit",3, IF($H$4="AAV", 4, 2)), FALSE)</f>
        <v>0.82166700000000004</v>
      </c>
      <c r="N311" s="11" t="str">
        <f>IF(ISERROR(VLOOKUP(B311, Paste!$Q$3:$Q$245, 1, FALSE)), "", VLOOKUP(B311, Paste!$Q$3:$R$245, 2, FALSE))</f>
        <v/>
      </c>
      <c r="O311" s="18"/>
      <c r="P311" s="7" t="str">
        <f>IF(ISERROR(VLOOKUP(B311, Paste!$T$3:$T$1545, 1, FALSE)), "", VLOOKUP(B311, Paste!$T$3:$U$1545, 2, FALSE))</f>
        <v/>
      </c>
    </row>
    <row r="312" spans="1:16">
      <c r="A312" s="65">
        <v>306</v>
      </c>
      <c r="B312" s="67" t="s">
        <v>336</v>
      </c>
      <c r="C312" s="66" t="str">
        <f>VLOOKUP($B312, Paste!$A$3:$H$933, 6, FALSE)</f>
        <v>RW</v>
      </c>
      <c r="D312" s="11" t="str">
        <f>IFERROR(VLOOKUP($B312, Paste!$J$3:$L$933, 3, FALSE), "")</f>
        <v/>
      </c>
      <c r="E312" s="11" t="str">
        <f>IFERROR(VLOOKUP($B312, Paste!$J$3:$L$933, 2, FALSE), "")</f>
        <v/>
      </c>
      <c r="F312" s="11" t="str">
        <f>VLOOKUP($B312, Paste!$A$3:$H$933, 8, FALSE)</f>
        <v>OTT</v>
      </c>
      <c r="G312" s="71">
        <f>VLOOKUP($B312, Paste!$A$3:$H$933, 2, FALSE)</f>
        <v>77.333333333333329</v>
      </c>
      <c r="H312" s="71">
        <f>VLOOKUP($B312, Paste!$A$3:$H$933, 3, FALSE)</f>
        <v>13.093680029272033</v>
      </c>
      <c r="I312" s="71">
        <f t="shared" si="4"/>
        <v>20.350598970727969</v>
      </c>
      <c r="J312" s="71">
        <f>VLOOKUP($B312, Paste!$A$3:$H$933, 4, FALSE)</f>
        <v>33.444279000000002</v>
      </c>
      <c r="K312" s="71">
        <f>VLOOKUP($B312, Paste!$A$3:$H$933, 5, FALSE)</f>
        <v>17.793510324483776</v>
      </c>
      <c r="L312" s="11" t="str">
        <f>IF(ISERROR(VLOOKUP(B312, Paste!$N$3:$N$250, 1, FALSE)), "", VLOOKUP(B312, Paste!$N$3:$O$250, 2, FALSE))</f>
        <v/>
      </c>
      <c r="M312" s="27">
        <f>VLOOKUP($B312, Paste!$W$3:$Z$10064, IF($H$4="Cap Hit",3, IF($H$4="AAV", 4, 2)), FALSE)</f>
        <v>2.6</v>
      </c>
      <c r="N312" s="11" t="str">
        <f>IF(ISERROR(VLOOKUP(B312, Paste!$Q$3:$Q$245, 1, FALSE)), "", VLOOKUP(B312, Paste!$Q$3:$R$245, 2, FALSE))</f>
        <v/>
      </c>
      <c r="O312" s="10"/>
      <c r="P312" s="7" t="str">
        <f>IF(ISERROR(VLOOKUP(B312, Paste!$T$3:$T$1545, 1, FALSE)), "", VLOOKUP(B312, Paste!$T$3:$U$1545, 2, FALSE))</f>
        <v/>
      </c>
    </row>
    <row r="313" spans="1:16">
      <c r="A313" s="65">
        <v>307</v>
      </c>
      <c r="B313" s="67" t="s">
        <v>337</v>
      </c>
      <c r="C313" s="66" t="str">
        <f>VLOOKUP($B313, Paste!$A$3:$H$933, 6, FALSE)</f>
        <v>LW</v>
      </c>
      <c r="D313" s="11">
        <f>IFERROR(VLOOKUP($B313, Paste!$J$3:$L$933, 3, FALSE), "")</f>
        <v>55</v>
      </c>
      <c r="E313" s="11">
        <f>IFERROR(VLOOKUP($B313, Paste!$J$3:$L$933, 2, FALSE), "")</f>
        <v>73</v>
      </c>
      <c r="F313" s="11" t="str">
        <f>VLOOKUP($B313, Paste!$A$3:$H$933, 8, FALSE)</f>
        <v>CHI</v>
      </c>
      <c r="G313" s="71">
        <f>VLOOKUP($B313, Paste!$A$3:$H$933, 2, FALSE)</f>
        <v>76</v>
      </c>
      <c r="H313" s="71">
        <f>VLOOKUP($B313, Paste!$A$3:$H$933, 3, FALSE)</f>
        <v>11.4</v>
      </c>
      <c r="I313" s="71">
        <f t="shared" si="4"/>
        <v>22.025892500000005</v>
      </c>
      <c r="J313" s="71">
        <f>VLOOKUP($B313, Paste!$A$3:$H$933, 4, FALSE)</f>
        <v>33.425892500000003</v>
      </c>
      <c r="K313" s="71">
        <f>VLOOKUP($B313, Paste!$A$3:$H$933, 5, FALSE)</f>
        <v>19.422222222222221</v>
      </c>
      <c r="L313" s="11" t="str">
        <f>IF(ISERROR(VLOOKUP(B313, Paste!$N$3:$N$250, 1, FALSE)), "", VLOOKUP(B313, Paste!$N$3:$O$250, 2, FALSE))</f>
        <v/>
      </c>
      <c r="M313" s="27">
        <f>VLOOKUP($B313, Paste!$W$3:$Z$10064, IF($H$4="Cap Hit",3, IF($H$4="AAV", 4, 2)), FALSE)</f>
        <v>1.35</v>
      </c>
      <c r="N313" s="11" t="str">
        <f>IF(ISERROR(VLOOKUP(B313, Paste!$Q$3:$Q$245, 1, FALSE)), "", VLOOKUP(B313, Paste!$Q$3:$R$245, 2, FALSE))</f>
        <v/>
      </c>
      <c r="O313" s="10"/>
      <c r="P313" s="7" t="str">
        <f>IF(ISERROR(VLOOKUP(B313, Paste!$T$3:$T$1545, 1, FALSE)), "", VLOOKUP(B313, Paste!$T$3:$U$1545, 2, FALSE))</f>
        <v/>
      </c>
    </row>
    <row r="314" spans="1:16">
      <c r="A314" s="65">
        <v>308</v>
      </c>
      <c r="B314" s="67" t="s">
        <v>338</v>
      </c>
      <c r="C314" s="66" t="str">
        <f>VLOOKUP($B314, Paste!$A$3:$H$933, 6, FALSE)</f>
        <v>C</v>
      </c>
      <c r="D314" s="11">
        <f>IFERROR(VLOOKUP($B314, Paste!$J$3:$L$933, 3, FALSE), "")</f>
        <v>35</v>
      </c>
      <c r="E314" s="11">
        <f>IFERROR(VLOOKUP($B314, Paste!$J$3:$L$933, 2, FALSE), "")</f>
        <v>50</v>
      </c>
      <c r="F314" s="11" t="str">
        <f>VLOOKUP($B314, Paste!$A$3:$H$933, 8, FALSE)</f>
        <v>DET</v>
      </c>
      <c r="G314" s="71">
        <f>VLOOKUP($B314, Paste!$A$3:$H$933, 2, FALSE)</f>
        <v>73.333333333333329</v>
      </c>
      <c r="H314" s="71">
        <f>VLOOKUP($B314, Paste!$A$3:$H$933, 3, FALSE)</f>
        <v>11.499839731940801</v>
      </c>
      <c r="I314" s="71">
        <f t="shared" si="4"/>
        <v>21.750275059725858</v>
      </c>
      <c r="J314" s="71">
        <f>VLOOKUP($B314, Paste!$A$3:$H$933, 4, FALSE)</f>
        <v>33.250114791666661</v>
      </c>
      <c r="K314" s="71">
        <f>VLOOKUP($B314, Paste!$A$3:$H$933, 5, FALSE)</f>
        <v>19.875389408099686</v>
      </c>
      <c r="L314" s="11" t="str">
        <f>IF(ISERROR(VLOOKUP(B314, Paste!$N$3:$N$250, 1, FALSE)), "", VLOOKUP(B314, Paste!$N$3:$O$250, 2, FALSE))</f>
        <v/>
      </c>
      <c r="M314" s="27">
        <f>VLOOKUP($B314, Paste!$W$3:$Z$10064, IF($H$4="Cap Hit",3, IF($H$4="AAV", 4, 2)), FALSE)</f>
        <v>5.625</v>
      </c>
      <c r="N314" s="11" t="str">
        <f>IF(ISERROR(VLOOKUP(B314, Paste!$Q$3:$Q$245, 1, FALSE)), "", VLOOKUP(B314, Paste!$Q$3:$R$245, 2, FALSE))</f>
        <v/>
      </c>
      <c r="O314" s="18"/>
      <c r="P314" s="7" t="str">
        <f>IF(ISERROR(VLOOKUP(B314, Paste!$T$3:$T$1545, 1, FALSE)), "", VLOOKUP(B314, Paste!$T$3:$U$1545, 2, FALSE))</f>
        <v/>
      </c>
    </row>
    <row r="315" spans="1:16">
      <c r="A315" s="65">
        <v>309</v>
      </c>
      <c r="B315" s="67" t="s">
        <v>339</v>
      </c>
      <c r="C315" s="66" t="str">
        <f>VLOOKUP($B315, Paste!$A$3:$H$933, 6, FALSE)</f>
        <v>LD</v>
      </c>
      <c r="D315" s="11">
        <f>IFERROR(VLOOKUP($B315, Paste!$J$3:$L$933, 3, FALSE), "")</f>
        <v>37</v>
      </c>
      <c r="E315" s="11">
        <f>IFERROR(VLOOKUP($B315, Paste!$J$3:$L$933, 2, FALSE), "")</f>
        <v>45</v>
      </c>
      <c r="F315" s="11" t="str">
        <f>VLOOKUP($B315, Paste!$A$3:$H$933, 8, FALSE)</f>
        <v>EDM</v>
      </c>
      <c r="G315" s="71">
        <f>VLOOKUP($B315, Paste!$A$3:$H$933, 2, FALSE)</f>
        <v>77.333333333333329</v>
      </c>
      <c r="H315" s="71">
        <f>VLOOKUP($B315, Paste!$A$3:$H$933, 3, FALSE)</f>
        <v>8.3962670888846436</v>
      </c>
      <c r="I315" s="71">
        <f t="shared" si="4"/>
        <v>24.594135811115358</v>
      </c>
      <c r="J315" s="71">
        <f>VLOOKUP($B315, Paste!$A$3:$H$933, 4, FALSE)</f>
        <v>32.990402899999999</v>
      </c>
      <c r="K315" s="71">
        <f>VLOOKUP($B315, Paste!$A$3:$H$933, 5, FALSE)</f>
        <v>36.613569321533923</v>
      </c>
      <c r="L315" s="11" t="str">
        <f>IF(ISERROR(VLOOKUP(B315, Paste!$N$3:$N$250, 1, FALSE)), "", VLOOKUP(B315, Paste!$N$3:$O$250, 2, FALSE))</f>
        <v/>
      </c>
      <c r="M315" s="27">
        <f>VLOOKUP($B315, Paste!$W$3:$Z$10064, IF($H$4="Cap Hit",3, IF($H$4="AAV", 4, 2)), FALSE)</f>
        <v>4</v>
      </c>
      <c r="N315" s="11" t="str">
        <f>IF(ISERROR(VLOOKUP(B315, Paste!$Q$3:$Q$245, 1, FALSE)), "", VLOOKUP(B315, Paste!$Q$3:$R$245, 2, FALSE))</f>
        <v/>
      </c>
      <c r="O315" s="10"/>
      <c r="P315" s="7" t="str">
        <f>IF(ISERROR(VLOOKUP(B315, Paste!$T$3:$T$1545, 1, FALSE)), "", VLOOKUP(B315, Paste!$T$3:$U$1545, 2, FALSE))</f>
        <v/>
      </c>
    </row>
    <row r="316" spans="1:16">
      <c r="A316" s="65">
        <v>310</v>
      </c>
      <c r="B316" s="67" t="s">
        <v>340</v>
      </c>
      <c r="C316" s="66" t="str">
        <f>VLOOKUP($B316, Paste!$A$3:$H$933, 6, FALSE)</f>
        <v>RD</v>
      </c>
      <c r="D316" s="11">
        <f>IFERROR(VLOOKUP($B316, Paste!$J$3:$L$933, 3, FALSE), "")</f>
        <v>47</v>
      </c>
      <c r="E316" s="11">
        <f>IFERROR(VLOOKUP($B316, Paste!$J$3:$L$933, 2, FALSE), "")</f>
        <v>58</v>
      </c>
      <c r="F316" s="11" t="str">
        <f>VLOOKUP($B316, Paste!$A$3:$H$933, 8, FALSE)</f>
        <v>NYR</v>
      </c>
      <c r="G316" s="71">
        <f>VLOOKUP($B316, Paste!$A$3:$H$933, 2, FALSE)</f>
        <v>69</v>
      </c>
      <c r="H316" s="71">
        <f>VLOOKUP($B316, Paste!$A$3:$H$933, 3, FALSE)</f>
        <v>7.4920707443038781</v>
      </c>
      <c r="I316" s="71">
        <f t="shared" si="4"/>
        <v>25.400837701529458</v>
      </c>
      <c r="J316" s="71">
        <f>VLOOKUP($B316, Paste!$A$3:$H$933, 4, FALSE)</f>
        <v>32.892908445833335</v>
      </c>
      <c r="K316" s="71">
        <f>VLOOKUP($B316, Paste!$A$3:$H$933, 5, FALSE)</f>
        <v>54.867469879518076</v>
      </c>
      <c r="L316" s="11">
        <f>IF(ISERROR(VLOOKUP(B316, Paste!$N$3:$N$250, 1, FALSE)), "", VLOOKUP(B316, Paste!$N$3:$O$250, 2, FALSE))</f>
        <v>45</v>
      </c>
      <c r="M316" s="27">
        <f>VLOOKUP($B316, Paste!$W$3:$Z$10064, IF($H$4="Cap Hit",3, IF($H$4="AAV", 4, 2)), FALSE)</f>
        <v>6</v>
      </c>
      <c r="N316" s="11" t="str">
        <f>IF(ISERROR(VLOOKUP(B316, Paste!$Q$3:$Q$245, 1, FALSE)), "", VLOOKUP(B316, Paste!$Q$3:$R$245, 2, FALSE))</f>
        <v>Y</v>
      </c>
      <c r="O316" s="10"/>
      <c r="P316" s="7" t="str">
        <f>IF(ISERROR(VLOOKUP(B316, Paste!$T$3:$T$1545, 1, FALSE)), "", VLOOKUP(B316, Paste!$T$3:$U$1545, 2, FALSE))</f>
        <v/>
      </c>
    </row>
    <row r="317" spans="1:16">
      <c r="A317" s="65">
        <v>311</v>
      </c>
      <c r="B317" s="67" t="s">
        <v>341</v>
      </c>
      <c r="C317" s="66" t="str">
        <f>VLOOKUP($B317, Paste!$A$3:$H$933, 6, FALSE)</f>
        <v>LW</v>
      </c>
      <c r="D317" s="11">
        <f>IFERROR(VLOOKUP($B317, Paste!$J$3:$L$933, 3, FALSE), "")</f>
        <v>43</v>
      </c>
      <c r="E317" s="11">
        <f>IFERROR(VLOOKUP($B317, Paste!$J$3:$L$933, 2, FALSE), "")</f>
        <v>62</v>
      </c>
      <c r="F317" s="11" t="str">
        <f>VLOOKUP($B317, Paste!$A$3:$H$933, 8, FALSE)</f>
        <v>OTT</v>
      </c>
      <c r="G317" s="71">
        <f>VLOOKUP($B317, Paste!$A$3:$H$933, 2, FALSE)</f>
        <v>77</v>
      </c>
      <c r="H317" s="71">
        <f>VLOOKUP($B317, Paste!$A$3:$H$933, 3, FALSE)</f>
        <v>10.244451823214373</v>
      </c>
      <c r="I317" s="71">
        <f t="shared" si="4"/>
        <v>22.535692796230077</v>
      </c>
      <c r="J317" s="71">
        <f>VLOOKUP($B317, Paste!$A$3:$H$933, 4, FALSE)</f>
        <v>32.780144619444449</v>
      </c>
      <c r="K317" s="71">
        <f>VLOOKUP($B317, Paste!$A$3:$H$933, 5, FALSE)</f>
        <v>15.931034482758621</v>
      </c>
      <c r="L317" s="11" t="str">
        <f>IF(ISERROR(VLOOKUP(B317, Paste!$N$3:$N$250, 1, FALSE)), "", VLOOKUP(B317, Paste!$N$3:$O$250, 2, FALSE))</f>
        <v/>
      </c>
      <c r="M317" s="27">
        <f>VLOOKUP($B317, Paste!$W$3:$Z$10064, IF($H$4="Cap Hit",3, IF($H$4="AAV", 4, 2)), FALSE)</f>
        <v>5.5</v>
      </c>
      <c r="N317" s="11" t="str">
        <f>IF(ISERROR(VLOOKUP(B317, Paste!$Q$3:$Q$245, 1, FALSE)), "", VLOOKUP(B317, Paste!$Q$3:$R$245, 2, FALSE))</f>
        <v/>
      </c>
      <c r="O317" s="10"/>
      <c r="P317" s="7" t="str">
        <f>IF(ISERROR(VLOOKUP(B317, Paste!$T$3:$T$1545, 1, FALSE)), "", VLOOKUP(B317, Paste!$T$3:$U$1545, 2, FALSE))</f>
        <v/>
      </c>
    </row>
    <row r="318" spans="1:16">
      <c r="A318" s="65">
        <v>312</v>
      </c>
      <c r="B318" s="67" t="s">
        <v>342</v>
      </c>
      <c r="C318" s="66" t="str">
        <f>VLOOKUP($B318, Paste!$A$3:$H$933, 6, FALSE)</f>
        <v>RD</v>
      </c>
      <c r="D318" s="11">
        <f>IFERROR(VLOOKUP($B318, Paste!$J$3:$L$933, 3, FALSE), "")</f>
        <v>33</v>
      </c>
      <c r="E318" s="11">
        <f>IFERROR(VLOOKUP($B318, Paste!$J$3:$L$933, 2, FALSE), "")</f>
        <v>48</v>
      </c>
      <c r="F318" s="11" t="str">
        <f>VLOOKUP($B318, Paste!$A$3:$H$933, 8, FALSE)</f>
        <v>UTA</v>
      </c>
      <c r="G318" s="71">
        <f>VLOOKUP($B318, Paste!$A$3:$H$933, 2, FALSE)</f>
        <v>82.666666666666671</v>
      </c>
      <c r="H318" s="71">
        <f>VLOOKUP($B318, Paste!$A$3:$H$933, 3, FALSE)</f>
        <v>8.2666666666666675</v>
      </c>
      <c r="I318" s="71">
        <f t="shared" si="4"/>
        <v>24.422423100000003</v>
      </c>
      <c r="J318" s="71">
        <f>VLOOKUP($B318, Paste!$A$3:$H$933, 4, FALSE)</f>
        <v>32.689089766666669</v>
      </c>
      <c r="K318" s="71">
        <f>VLOOKUP($B318, Paste!$A$3:$H$933, 5, FALSE)</f>
        <v>58.754820936639121</v>
      </c>
      <c r="L318" s="11" t="str">
        <f>IF(ISERROR(VLOOKUP(B318, Paste!$N$3:$N$250, 1, FALSE)), "", VLOOKUP(B318, Paste!$N$3:$O$250, 2, FALSE))</f>
        <v/>
      </c>
      <c r="M318" s="27">
        <f>VLOOKUP($B318, Paste!$W$3:$Z$10064, IF($H$4="Cap Hit",3, IF($H$4="AAV", 4, 2)), FALSE)</f>
        <v>6.25</v>
      </c>
      <c r="N318" s="11" t="str">
        <f>IF(ISERROR(VLOOKUP(B318, Paste!$Q$3:$Q$245, 1, FALSE)), "", VLOOKUP(B318, Paste!$Q$3:$R$245, 2, FALSE))</f>
        <v/>
      </c>
      <c r="O318" s="18"/>
      <c r="P318" s="7" t="str">
        <f>IF(ISERROR(VLOOKUP(B318, Paste!$T$3:$T$1545, 1, FALSE)), "", VLOOKUP(B318, Paste!$T$3:$U$1545, 2, FALSE))</f>
        <v/>
      </c>
    </row>
    <row r="319" spans="1:16">
      <c r="A319" s="65">
        <v>313</v>
      </c>
      <c r="B319" s="67" t="s">
        <v>343</v>
      </c>
      <c r="C319" s="66" t="str">
        <f>VLOOKUP($B319, Paste!$A$3:$H$933, 6, FALSE)</f>
        <v>C</v>
      </c>
      <c r="D319" s="11">
        <f>IFERROR(VLOOKUP($B319, Paste!$J$3:$L$933, 3, FALSE), "")</f>
        <v>52</v>
      </c>
      <c r="E319" s="11">
        <f>IFERROR(VLOOKUP($B319, Paste!$J$3:$L$933, 2, FALSE), "")</f>
        <v>75</v>
      </c>
      <c r="F319" s="11" t="str">
        <f>VLOOKUP($B319, Paste!$A$3:$H$933, 8, FALSE)</f>
        <v>MIN</v>
      </c>
      <c r="G319" s="71">
        <f>VLOOKUP($B319, Paste!$A$3:$H$933, 2, FALSE)</f>
        <v>78</v>
      </c>
      <c r="H319" s="71">
        <f>VLOOKUP($B319, Paste!$A$3:$H$933, 3, FALSE)</f>
        <v>10.033269406392694</v>
      </c>
      <c r="I319" s="71">
        <f t="shared" si="4"/>
        <v>22.508980593607301</v>
      </c>
      <c r="J319" s="71">
        <f>VLOOKUP($B319, Paste!$A$3:$H$933, 4, FALSE)</f>
        <v>32.542249999999996</v>
      </c>
      <c r="K319" s="71">
        <f>VLOOKUP($B319, Paste!$A$3:$H$933, 5, FALSE)</f>
        <v>29.64</v>
      </c>
      <c r="L319" s="11">
        <f>IF(ISERROR(VLOOKUP(B319, Paste!$N$3:$N$250, 1, FALSE)), "", VLOOKUP(B319, Paste!$N$3:$O$250, 2, FALSE))</f>
        <v>53</v>
      </c>
      <c r="M319" s="27">
        <f>VLOOKUP($B319, Paste!$W$3:$Z$10064, IF($H$4="Cap Hit",3, IF($H$4="AAV", 4, 2)), FALSE)</f>
        <v>2.95</v>
      </c>
      <c r="N319" s="11" t="str">
        <f>IF(ISERROR(VLOOKUP(B319, Paste!$Q$3:$Q$245, 1, FALSE)), "", VLOOKUP(B319, Paste!$Q$3:$R$245, 2, FALSE))</f>
        <v/>
      </c>
      <c r="O319" s="18"/>
      <c r="P319" s="7" t="str">
        <f>IF(ISERROR(VLOOKUP(B319, Paste!$T$3:$T$1545, 1, FALSE)), "", VLOOKUP(B319, Paste!$T$3:$U$1545, 2, FALSE))</f>
        <v/>
      </c>
    </row>
    <row r="320" spans="1:16">
      <c r="A320" s="65">
        <v>314</v>
      </c>
      <c r="B320" s="67" t="s">
        <v>344</v>
      </c>
      <c r="C320" s="66" t="str">
        <f>VLOOKUP($B320, Paste!$A$3:$H$933, 6, FALSE)</f>
        <v>C</v>
      </c>
      <c r="D320" s="11">
        <f>IFERROR(VLOOKUP($B320, Paste!$J$3:$L$933, 3, FALSE), "")</f>
        <v>38</v>
      </c>
      <c r="E320" s="11">
        <f>IFERROR(VLOOKUP($B320, Paste!$J$3:$L$933, 2, FALSE), "")</f>
        <v>55</v>
      </c>
      <c r="F320" s="11" t="str">
        <f>VLOOKUP($B320, Paste!$A$3:$H$933, 8, FALSE)</f>
        <v>FLA</v>
      </c>
      <c r="G320" s="71">
        <f>VLOOKUP($B320, Paste!$A$3:$H$933, 2, FALSE)</f>
        <v>80.333333333333329</v>
      </c>
      <c r="H320" s="71">
        <f>VLOOKUP($B320, Paste!$A$3:$H$933, 3, FALSE)</f>
        <v>11.005190126027109</v>
      </c>
      <c r="I320" s="71">
        <f t="shared" si="4"/>
        <v>21.536395533695114</v>
      </c>
      <c r="J320" s="71">
        <f>VLOOKUP($B320, Paste!$A$3:$H$933, 4, FALSE)</f>
        <v>32.541585659722223</v>
      </c>
      <c r="K320" s="71">
        <f>VLOOKUP($B320, Paste!$A$3:$H$933, 5, FALSE)</f>
        <v>29.398581560283684</v>
      </c>
      <c r="L320" s="11" t="str">
        <f>IF(ISERROR(VLOOKUP(B320, Paste!$N$3:$N$250, 1, FALSE)), "", VLOOKUP(B320, Paste!$N$3:$O$250, 2, FALSE))</f>
        <v/>
      </c>
      <c r="M320" s="27">
        <f>VLOOKUP($B320, Paste!$W$3:$Z$10064, IF($H$4="Cap Hit",3, IF($H$4="AAV", 4, 2)), FALSE)</f>
        <v>3</v>
      </c>
      <c r="N320" s="11" t="str">
        <f>IF(ISERROR(VLOOKUP(B320, Paste!$Q$3:$Q$245, 1, FALSE)), "", VLOOKUP(B320, Paste!$Q$3:$R$245, 2, FALSE))</f>
        <v/>
      </c>
      <c r="O320" s="18"/>
      <c r="P320" s="7" t="str">
        <f>IF(ISERROR(VLOOKUP(B320, Paste!$T$3:$T$1545, 1, FALSE)), "", VLOOKUP(B320, Paste!$T$3:$U$1545, 2, FALSE))</f>
        <v/>
      </c>
    </row>
    <row r="321" spans="1:16">
      <c r="A321" s="65">
        <v>315</v>
      </c>
      <c r="B321" s="67" t="s">
        <v>345</v>
      </c>
      <c r="C321" s="66" t="str">
        <f>VLOOKUP($B321, Paste!$A$3:$H$933, 6, FALSE)</f>
        <v>LD</v>
      </c>
      <c r="D321" s="11">
        <f>IFERROR(VLOOKUP($B321, Paste!$J$3:$L$933, 3, FALSE), "")</f>
        <v>37</v>
      </c>
      <c r="E321" s="11">
        <f>IFERROR(VLOOKUP($B321, Paste!$J$3:$L$933, 2, FALSE), "")</f>
        <v>50</v>
      </c>
      <c r="F321" s="11" t="str">
        <f>VLOOKUP($B321, Paste!$A$3:$H$933, 8, FALSE)</f>
        <v>CBJ</v>
      </c>
      <c r="G321" s="71">
        <f>VLOOKUP($B321, Paste!$A$3:$H$933, 2, FALSE)</f>
        <v>84</v>
      </c>
      <c r="H321" s="71">
        <f>VLOOKUP($B321, Paste!$A$3:$H$933, 3, FALSE)</f>
        <v>7.7200705863795891</v>
      </c>
      <c r="I321" s="71">
        <f t="shared" si="4"/>
        <v>24.698637296953745</v>
      </c>
      <c r="J321" s="71">
        <f>VLOOKUP($B321, Paste!$A$3:$H$933, 4, FALSE)</f>
        <v>32.418707883333333</v>
      </c>
      <c r="K321" s="71">
        <f>VLOOKUP($B321, Paste!$A$3:$H$933, 5, FALSE)</f>
        <v>28.341463414634148</v>
      </c>
      <c r="L321" s="11" t="str">
        <f>IF(ISERROR(VLOOKUP(B321, Paste!$N$3:$N$250, 1, FALSE)), "", VLOOKUP(B321, Paste!$N$3:$O$250, 2, FALSE))</f>
        <v/>
      </c>
      <c r="M321" s="27">
        <f>VLOOKUP($B321, Paste!$W$3:$Z$10064, IF($H$4="Cap Hit",3, IF($H$4="AAV", 4, 2)), FALSE)</f>
        <v>8.5</v>
      </c>
      <c r="N321" s="11" t="str">
        <f>IF(ISERROR(VLOOKUP(B321, Paste!$Q$3:$Q$245, 1, FALSE)), "", VLOOKUP(B321, Paste!$Q$3:$R$245, 2, FALSE))</f>
        <v/>
      </c>
      <c r="O321" s="10"/>
      <c r="P321" s="7" t="str">
        <f>IF(ISERROR(VLOOKUP(B321, Paste!$T$3:$T$1545, 1, FALSE)), "", VLOOKUP(B321, Paste!$T$3:$U$1545, 2, FALSE))</f>
        <v/>
      </c>
    </row>
    <row r="322" spans="1:16">
      <c r="A322" s="65">
        <v>316</v>
      </c>
      <c r="B322" s="67" t="s">
        <v>346</v>
      </c>
      <c r="C322" s="66" t="str">
        <f>VLOOKUP($B322, Paste!$A$3:$H$933, 6, FALSE)</f>
        <v>LD</v>
      </c>
      <c r="D322" s="11">
        <f>IFERROR(VLOOKUP($B322, Paste!$J$3:$L$933, 3, FALSE), "")</f>
        <v>35</v>
      </c>
      <c r="E322" s="11">
        <f>IFERROR(VLOOKUP($B322, Paste!$J$3:$L$933, 2, FALSE), "")</f>
        <v>55</v>
      </c>
      <c r="F322" s="11" t="str">
        <f>VLOOKUP($B322, Paste!$A$3:$H$933, 8, FALSE)</f>
        <v>SEA</v>
      </c>
      <c r="G322" s="71">
        <f>VLOOKUP($B322, Paste!$A$3:$H$933, 2, FALSE)</f>
        <v>32</v>
      </c>
      <c r="H322" s="71">
        <f>VLOOKUP($B322, Paste!$A$3:$H$933, 3, FALSE)</f>
        <v>3.2</v>
      </c>
      <c r="I322" s="71">
        <f t="shared" si="4"/>
        <v>3.7822154471544707</v>
      </c>
      <c r="J322" s="71">
        <f>VLOOKUP($B322, Paste!$A$3:$H$933, 4, FALSE)</f>
        <v>6.9822154471544708</v>
      </c>
      <c r="K322" s="71">
        <f>VLOOKUP($B322, Paste!$A$3:$H$933, 5, FALSE)</f>
        <v>10.56</v>
      </c>
      <c r="L322" s="11" t="str">
        <f>IF(ISERROR(VLOOKUP(B322, Paste!$N$3:$N$250, 1, FALSE)), "", VLOOKUP(B322, Paste!$N$3:$O$250, 2, FALSE))</f>
        <v/>
      </c>
      <c r="M322" s="27">
        <f>VLOOKUP($B322, Paste!$W$3:$Z$10064, IF($H$4="Cap Hit",3, IF($H$4="AAV", 4, 2)), FALSE)</f>
        <v>1.3666670000000001</v>
      </c>
      <c r="N322" s="11" t="str">
        <f>IF(ISERROR(VLOOKUP(B322, Paste!$Q$3:$Q$245, 1, FALSE)), "", VLOOKUP(B322, Paste!$Q$3:$R$245, 2, FALSE))</f>
        <v/>
      </c>
      <c r="O322" s="18"/>
      <c r="P322" s="7" t="str">
        <f>IF(ISERROR(VLOOKUP(B322, Paste!$T$3:$T$1545, 1, FALSE)), "", VLOOKUP(B322, Paste!$T$3:$U$1545, 2, FALSE))</f>
        <v>Y</v>
      </c>
    </row>
    <row r="323" spans="1:16">
      <c r="A323" s="65">
        <v>317</v>
      </c>
      <c r="B323" s="67" t="s">
        <v>347</v>
      </c>
      <c r="C323" s="66" t="str">
        <f>VLOOKUP($B323, Paste!$A$3:$H$933, 6, FALSE)</f>
        <v>C</v>
      </c>
      <c r="D323" s="11">
        <f>IFERROR(VLOOKUP($B323, Paste!$J$3:$L$933, 3, FALSE), "")</f>
        <v>35</v>
      </c>
      <c r="E323" s="11">
        <f>IFERROR(VLOOKUP($B323, Paste!$J$3:$L$933, 2, FALSE), "")</f>
        <v>50</v>
      </c>
      <c r="F323" s="11" t="str">
        <f>VLOOKUP($B323, Paste!$A$3:$H$933, 8, FALSE)</f>
        <v>NYI</v>
      </c>
      <c r="G323" s="71">
        <f>VLOOKUP($B323, Paste!$A$3:$H$933, 2, FALSE)</f>
        <v>80.333333333333329</v>
      </c>
      <c r="H323" s="71">
        <f>VLOOKUP($B323, Paste!$A$3:$H$933, 3, FALSE)</f>
        <v>14.663261347744109</v>
      </c>
      <c r="I323" s="71">
        <f t="shared" si="4"/>
        <v>17.637863214755882</v>
      </c>
      <c r="J323" s="71">
        <f>VLOOKUP($B323, Paste!$A$3:$H$933, 4, FALSE)</f>
        <v>32.301124562499993</v>
      </c>
      <c r="K323" s="71">
        <f>VLOOKUP($B323, Paste!$A$3:$H$933, 5, FALSE)</f>
        <v>13.673758865248226</v>
      </c>
      <c r="L323" s="11" t="str">
        <f>IF(ISERROR(VLOOKUP(B323, Paste!$N$3:$N$250, 1, FALSE)), "", VLOOKUP(B323, Paste!$N$3:$O$250, 2, FALSE))</f>
        <v/>
      </c>
      <c r="M323" s="27">
        <f>VLOOKUP($B323, Paste!$W$3:$Z$10064, IF($H$4="Cap Hit",3, IF($H$4="AAV", 4, 2)), FALSE)</f>
        <v>4.8499999999999996</v>
      </c>
      <c r="N323" s="11" t="str">
        <f>IF(ISERROR(VLOOKUP(B323, Paste!$Q$3:$Q$245, 1, FALSE)), "", VLOOKUP(B323, Paste!$Q$3:$R$245, 2, FALSE))</f>
        <v/>
      </c>
      <c r="O323" s="10"/>
      <c r="P323" s="7" t="str">
        <f>IF(ISERROR(VLOOKUP(B323, Paste!$T$3:$T$1545, 1, FALSE)), "", VLOOKUP(B323, Paste!$T$3:$U$1545, 2, FALSE))</f>
        <v/>
      </c>
    </row>
    <row r="324" spans="1:16">
      <c r="A324" s="65">
        <v>318</v>
      </c>
      <c r="B324" s="67" t="s">
        <v>348</v>
      </c>
      <c r="C324" s="66" t="str">
        <f>VLOOKUP($B324, Paste!$A$3:$H$933, 6, FALSE)</f>
        <v>LD</v>
      </c>
      <c r="D324" s="11">
        <f>IFERROR(VLOOKUP($B324, Paste!$J$3:$L$933, 3, FALSE), "")</f>
        <v>35</v>
      </c>
      <c r="E324" s="11">
        <f>IFERROR(VLOOKUP($B324, Paste!$J$3:$L$933, 2, FALSE), "")</f>
        <v>45</v>
      </c>
      <c r="F324" s="11" t="str">
        <f>VLOOKUP($B324, Paste!$A$3:$H$933, 8, FALSE)</f>
        <v>TOR</v>
      </c>
      <c r="G324" s="71">
        <f>VLOOKUP($B324, Paste!$A$3:$H$933, 2, FALSE)</f>
        <v>80.333333333333329</v>
      </c>
      <c r="H324" s="71">
        <f>VLOOKUP($B324, Paste!$A$3:$H$933, 3, FALSE)</f>
        <v>7.0887174310659216</v>
      </c>
      <c r="I324" s="71">
        <f t="shared" si="4"/>
        <v>25.200842143934082</v>
      </c>
      <c r="J324" s="71">
        <f>VLOOKUP($B324, Paste!$A$3:$H$933, 4, FALSE)</f>
        <v>32.289559575000006</v>
      </c>
      <c r="K324" s="71">
        <f>VLOOKUP($B324, Paste!$A$3:$H$933, 5, FALSE)</f>
        <v>67.685106382978717</v>
      </c>
      <c r="L324" s="11" t="str">
        <f>IF(ISERROR(VLOOKUP(B324, Paste!$N$3:$N$250, 1, FALSE)), "", VLOOKUP(B324, Paste!$N$3:$O$250, 2, FALSE))</f>
        <v/>
      </c>
      <c r="M324" s="27">
        <f>VLOOKUP($B324, Paste!$W$3:$Z$10064, IF($H$4="Cap Hit",3, IF($H$4="AAV", 4, 2)), FALSE)</f>
        <v>3.5</v>
      </c>
      <c r="N324" s="11" t="str">
        <f>IF(ISERROR(VLOOKUP(B324, Paste!$Q$3:$Q$245, 1, FALSE)), "", VLOOKUP(B324, Paste!$Q$3:$R$245, 2, FALSE))</f>
        <v/>
      </c>
      <c r="O324" s="10"/>
      <c r="P324" s="7" t="str">
        <f>IF(ISERROR(VLOOKUP(B324, Paste!$T$3:$T$1545, 1, FALSE)), "", VLOOKUP(B324, Paste!$T$3:$U$1545, 2, FALSE))</f>
        <v/>
      </c>
    </row>
    <row r="325" spans="1:16">
      <c r="A325" s="65">
        <v>319</v>
      </c>
      <c r="B325" s="67" t="s">
        <v>349</v>
      </c>
      <c r="C325" s="66" t="str">
        <f>VLOOKUP($B325, Paste!$A$3:$H$933, 6, FALSE)</f>
        <v>LD</v>
      </c>
      <c r="D325" s="11">
        <f>IFERROR(VLOOKUP($B325, Paste!$J$3:$L$933, 3, FALSE), "")</f>
        <v>35</v>
      </c>
      <c r="E325" s="11">
        <f>IFERROR(VLOOKUP($B325, Paste!$J$3:$L$933, 2, FALSE), "")</f>
        <v>48</v>
      </c>
      <c r="F325" s="11" t="str">
        <f>VLOOKUP($B325, Paste!$A$3:$H$933, 8, FALSE)</f>
        <v>STL</v>
      </c>
      <c r="G325" s="71">
        <f>VLOOKUP($B325, Paste!$A$3:$H$933, 2, FALSE)</f>
        <v>79</v>
      </c>
      <c r="H325" s="71">
        <f>VLOOKUP($B325, Paste!$A$3:$H$933, 3, FALSE)</f>
        <v>6.1236401473359301</v>
      </c>
      <c r="I325" s="71">
        <f t="shared" si="4"/>
        <v>26.091374852664064</v>
      </c>
      <c r="J325" s="71">
        <f>VLOOKUP($B325, Paste!$A$3:$H$933, 4, FALSE)</f>
        <v>32.215014999999994</v>
      </c>
      <c r="K325" s="71">
        <f>VLOOKUP($B325, Paste!$A$3:$H$933, 5, FALSE)</f>
        <v>17.783549783549784</v>
      </c>
      <c r="L325" s="11" t="str">
        <f>IF(ISERROR(VLOOKUP(B325, Paste!$N$3:$N$250, 1, FALSE)), "", VLOOKUP(B325, Paste!$N$3:$O$250, 2, FALSE))</f>
        <v/>
      </c>
      <c r="M325" s="27">
        <f>VLOOKUP($B325, Paste!$W$3:$Z$10064, IF($H$4="Cap Hit",3, IF($H$4="AAV", 4, 2)), FALSE)</f>
        <v>6.1</v>
      </c>
      <c r="N325" s="11" t="str">
        <f>IF(ISERROR(VLOOKUP(B325, Paste!$Q$3:$Q$245, 1, FALSE)), "", VLOOKUP(B325, Paste!$Q$3:$R$245, 2, FALSE))</f>
        <v/>
      </c>
      <c r="O325" s="10"/>
      <c r="P325" s="7" t="str">
        <f>IF(ISERROR(VLOOKUP(B325, Paste!$T$3:$T$1545, 1, FALSE)), "", VLOOKUP(B325, Paste!$T$3:$U$1545, 2, FALSE))</f>
        <v/>
      </c>
    </row>
    <row r="326" spans="1:16">
      <c r="A326" s="65">
        <v>320</v>
      </c>
      <c r="B326" s="67" t="s">
        <v>350</v>
      </c>
      <c r="C326" s="66" t="str">
        <f>VLOOKUP($B326, Paste!$A$3:$H$933, 6, FALSE)</f>
        <v>C</v>
      </c>
      <c r="D326" s="11" t="str">
        <f>IFERROR(VLOOKUP($B326, Paste!$J$3:$L$933, 3, FALSE), "")</f>
        <v/>
      </c>
      <c r="E326" s="11" t="str">
        <f>IFERROR(VLOOKUP($B326, Paste!$J$3:$L$933, 2, FALSE), "")</f>
        <v/>
      </c>
      <c r="F326" s="11" t="str">
        <f>VLOOKUP($B326, Paste!$A$3:$H$933, 8, FALSE)</f>
        <v>ANA</v>
      </c>
      <c r="G326" s="71">
        <f>VLOOKUP($B326, Paste!$A$3:$H$933, 2, FALSE)</f>
        <v>75.333333333333329</v>
      </c>
      <c r="H326" s="71">
        <f>VLOOKUP($B326, Paste!$A$3:$H$933, 3, FALSE)</f>
        <v>11.750119911745005</v>
      </c>
      <c r="I326" s="71">
        <f t="shared" si="4"/>
        <v>20.332110950523507</v>
      </c>
      <c r="J326" s="71">
        <f>VLOOKUP($B326, Paste!$A$3:$H$933, 4, FALSE)</f>
        <v>32.08223086226851</v>
      </c>
      <c r="K326" s="71">
        <f>VLOOKUP($B326, Paste!$A$3:$H$933, 5, FALSE)</f>
        <v>12</v>
      </c>
      <c r="L326" s="11" t="str">
        <f>IF(ISERROR(VLOOKUP(B326, Paste!$N$3:$N$250, 1, FALSE)), "", VLOOKUP(B326, Paste!$N$3:$O$250, 2, FALSE))</f>
        <v/>
      </c>
      <c r="M326" s="27">
        <f>VLOOKUP($B326, Paste!$W$3:$Z$10064, IF($H$4="Cap Hit",3, IF($H$4="AAV", 4, 2)), FALSE)</f>
        <v>3.75</v>
      </c>
      <c r="N326" s="11" t="str">
        <f>IF(ISERROR(VLOOKUP(B326, Paste!$Q$3:$Q$245, 1, FALSE)), "", VLOOKUP(B326, Paste!$Q$3:$R$245, 2, FALSE))</f>
        <v/>
      </c>
      <c r="O326" s="18"/>
      <c r="P326" s="7" t="str">
        <f>IF(ISERROR(VLOOKUP(B326, Paste!$T$3:$T$1545, 1, FALSE)), "", VLOOKUP(B326, Paste!$T$3:$U$1545, 2, FALSE))</f>
        <v/>
      </c>
    </row>
    <row r="327" spans="1:16">
      <c r="A327" s="65">
        <v>321</v>
      </c>
      <c r="B327" s="67" t="s">
        <v>351</v>
      </c>
      <c r="C327" s="66" t="str">
        <f>VLOOKUP($B327, Paste!$A$3:$H$933, 6, FALSE)</f>
        <v>LD</v>
      </c>
      <c r="D327" s="11">
        <f>IFERROR(VLOOKUP($B327, Paste!$J$3:$L$933, 3, FALSE), "")</f>
        <v>50</v>
      </c>
      <c r="E327" s="11">
        <f>IFERROR(VLOOKUP($B327, Paste!$J$3:$L$933, 2, FALSE), "")</f>
        <v>75</v>
      </c>
      <c r="F327" s="11" t="str">
        <f>VLOOKUP($B327, Paste!$A$3:$H$933, 8, FALSE)</f>
        <v>VAN</v>
      </c>
      <c r="G327" s="71">
        <f>VLOOKUP($B327, Paste!$A$3:$H$933, 2, FALSE)</f>
        <v>78</v>
      </c>
      <c r="H327" s="71">
        <f>VLOOKUP($B327, Paste!$A$3:$H$933, 3, FALSE)</f>
        <v>7.096281663061764</v>
      </c>
      <c r="I327" s="71">
        <f t="shared" ref="I327:I390" si="5">J327-H327</f>
        <v>24.898180836938238</v>
      </c>
      <c r="J327" s="71">
        <f>VLOOKUP($B327, Paste!$A$3:$H$933, 4, FALSE)</f>
        <v>31.994462500000001</v>
      </c>
      <c r="K327" s="71">
        <f>VLOOKUP($B327, Paste!$A$3:$H$933, 5, FALSE)</f>
        <v>42.120000000000005</v>
      </c>
      <c r="L327" s="11" t="str">
        <f>IF(ISERROR(VLOOKUP(B327, Paste!$N$3:$N$250, 1, FALSE)), "", VLOOKUP(B327, Paste!$N$3:$O$250, 2, FALSE))</f>
        <v/>
      </c>
      <c r="M327" s="27">
        <f>VLOOKUP($B327, Paste!$W$3:$Z$10064, IF($H$4="Cap Hit",3, IF($H$4="AAV", 4, 2)), FALSE)</f>
        <v>1.6498330000000001</v>
      </c>
      <c r="N327" s="11" t="str">
        <f>IF(ISERROR(VLOOKUP(B327, Paste!$Q$3:$Q$245, 1, FALSE)), "", VLOOKUP(B327, Paste!$Q$3:$R$245, 2, FALSE))</f>
        <v/>
      </c>
      <c r="O327" s="10"/>
      <c r="P327" s="7" t="str">
        <f>IF(ISERROR(VLOOKUP(B327, Paste!$T$3:$T$1545, 1, FALSE)), "", VLOOKUP(B327, Paste!$T$3:$U$1545, 2, FALSE))</f>
        <v/>
      </c>
    </row>
    <row r="328" spans="1:16">
      <c r="A328" s="65">
        <v>322</v>
      </c>
      <c r="B328" s="67" t="s">
        <v>352</v>
      </c>
      <c r="C328" s="66" t="str">
        <f>VLOOKUP($B328, Paste!$A$3:$H$933, 6, FALSE)</f>
        <v>RW</v>
      </c>
      <c r="D328" s="11">
        <f>IFERROR(VLOOKUP($B328, Paste!$J$3:$L$933, 3, FALSE), "")</f>
        <v>35</v>
      </c>
      <c r="E328" s="11">
        <f>IFERROR(VLOOKUP($B328, Paste!$J$3:$L$933, 2, FALSE), "")</f>
        <v>50</v>
      </c>
      <c r="F328" s="11" t="str">
        <f>VLOOKUP($B328, Paste!$A$3:$H$933, 8, FALSE)</f>
        <v>VGK</v>
      </c>
      <c r="G328" s="71">
        <f>VLOOKUP($B328, Paste!$A$3:$H$933, 2, FALSE)</f>
        <v>77</v>
      </c>
      <c r="H328" s="71">
        <f>VLOOKUP($B328, Paste!$A$3:$H$933, 3, FALSE)</f>
        <v>15.401506585932422</v>
      </c>
      <c r="I328" s="71">
        <f t="shared" si="5"/>
        <v>16.576256539067572</v>
      </c>
      <c r="J328" s="71">
        <f>VLOOKUP($B328, Paste!$A$3:$H$933, 4, FALSE)</f>
        <v>31.977763124999996</v>
      </c>
      <c r="K328" s="71">
        <f>VLOOKUP($B328, Paste!$A$3:$H$933, 5, FALSE)</f>
        <v>10.821621621621622</v>
      </c>
      <c r="L328" s="11" t="str">
        <f>IF(ISERROR(VLOOKUP(B328, Paste!$N$3:$N$250, 1, FALSE)), "", VLOOKUP(B328, Paste!$N$3:$O$250, 2, FALSE))</f>
        <v/>
      </c>
      <c r="M328" s="27">
        <f>VLOOKUP($B328, Paste!$W$3:$Z$10064, IF($H$4="Cap Hit",3, IF($H$4="AAV", 4, 2)), FALSE)</f>
        <v>1.6383300000000001</v>
      </c>
      <c r="N328" s="11" t="str">
        <f>IF(ISERROR(VLOOKUP(B328, Paste!$Q$3:$Q$245, 1, FALSE)), "", VLOOKUP(B328, Paste!$Q$3:$R$245, 2, FALSE))</f>
        <v>Y</v>
      </c>
      <c r="O328" s="18"/>
      <c r="P328" s="7" t="str">
        <f>IF(ISERROR(VLOOKUP(B328, Paste!$T$3:$T$1545, 1, FALSE)), "", VLOOKUP(B328, Paste!$T$3:$U$1545, 2, FALSE))</f>
        <v/>
      </c>
    </row>
    <row r="329" spans="1:16">
      <c r="A329" s="65">
        <v>323</v>
      </c>
      <c r="B329" s="67" t="s">
        <v>353</v>
      </c>
      <c r="C329" s="66" t="str">
        <f>VLOOKUP($B329, Paste!$A$3:$H$933, 6, FALSE)</f>
        <v>RW</v>
      </c>
      <c r="D329" s="11">
        <f>IFERROR(VLOOKUP($B329, Paste!$J$3:$L$933, 3, FALSE), "")</f>
        <v>35</v>
      </c>
      <c r="E329" s="11">
        <f>IFERROR(VLOOKUP($B329, Paste!$J$3:$L$933, 2, FALSE), "")</f>
        <v>53</v>
      </c>
      <c r="F329" s="11" t="str">
        <f>VLOOKUP($B329, Paste!$A$3:$H$933, 8, FALSE)</f>
        <v>OTT</v>
      </c>
      <c r="G329" s="71">
        <f>VLOOKUP($B329, Paste!$A$3:$H$933, 2, FALSE)</f>
        <v>84</v>
      </c>
      <c r="H329" s="71">
        <f>VLOOKUP($B329, Paste!$A$3:$H$933, 3, FALSE)</f>
        <v>19.06646563582564</v>
      </c>
      <c r="I329" s="71">
        <f t="shared" si="5"/>
        <v>12.822694989174355</v>
      </c>
      <c r="J329" s="71">
        <f>VLOOKUP($B329, Paste!$A$3:$H$933, 4, FALSE)</f>
        <v>31.889160624999995</v>
      </c>
      <c r="K329" s="71">
        <f>VLOOKUP($B329, Paste!$A$3:$H$933, 5, FALSE)</f>
        <v>21.338709677419356</v>
      </c>
      <c r="L329" s="11" t="str">
        <f>IF(ISERROR(VLOOKUP(B329, Paste!$N$3:$N$250, 1, FALSE)), "", VLOOKUP(B329, Paste!$N$3:$O$250, 2, FALSE))</f>
        <v/>
      </c>
      <c r="M329" s="27">
        <f>VLOOKUP($B329, Paste!$W$3:$Z$10064, IF($H$4="Cap Hit",3, IF($H$4="AAV", 4, 2)), FALSE)</f>
        <v>4.2750000000000004</v>
      </c>
      <c r="N329" s="11" t="str">
        <f>IF(ISERROR(VLOOKUP(B329, Paste!$Q$3:$Q$245, 1, FALSE)), "", VLOOKUP(B329, Paste!$Q$3:$R$245, 2, FALSE))</f>
        <v/>
      </c>
      <c r="O329" s="10"/>
      <c r="P329" s="7" t="str">
        <f>IF(ISERROR(VLOOKUP(B329, Paste!$T$3:$T$1545, 1, FALSE)), "", VLOOKUP(B329, Paste!$T$3:$U$1545, 2, FALSE))</f>
        <v/>
      </c>
    </row>
    <row r="330" spans="1:16">
      <c r="A330" s="65">
        <v>324</v>
      </c>
      <c r="B330" s="67" t="s">
        <v>354</v>
      </c>
      <c r="C330" s="66" t="str">
        <f>VLOOKUP($B330, Paste!$A$3:$H$933, 6, FALSE)</f>
        <v>RW</v>
      </c>
      <c r="D330" s="11">
        <f>IFERROR(VLOOKUP($B330, Paste!$J$3:$L$933, 3, FALSE), "")</f>
        <v>48</v>
      </c>
      <c r="E330" s="11">
        <f>IFERROR(VLOOKUP($B330, Paste!$J$3:$L$933, 2, FALSE), "")</f>
        <v>82</v>
      </c>
      <c r="F330" s="11" t="str">
        <f>VLOOKUP($B330, Paste!$A$3:$H$933, 8, FALSE)</f>
        <v>CHI</v>
      </c>
      <c r="G330" s="71">
        <f>VLOOKUP($B330, Paste!$A$3:$H$933, 2, FALSE)</f>
        <v>78</v>
      </c>
      <c r="H330" s="71">
        <f>VLOOKUP($B330, Paste!$A$3:$H$933, 3, FALSE)</f>
        <v>17.16</v>
      </c>
      <c r="I330" s="71">
        <f t="shared" si="5"/>
        <v>14.604560208333325</v>
      </c>
      <c r="J330" s="71">
        <f>VLOOKUP($B330, Paste!$A$3:$H$933, 4, FALSE)</f>
        <v>31.764560208333325</v>
      </c>
      <c r="K330" s="71">
        <f>VLOOKUP($B330, Paste!$A$3:$H$933, 5, FALSE)</f>
        <v>18.72</v>
      </c>
      <c r="L330" s="11">
        <f>IF(ISERROR(VLOOKUP(B330, Paste!$N$3:$N$250, 1, FALSE)), "", VLOOKUP(B330, Paste!$N$3:$O$250, 2, FALSE))</f>
        <v>50</v>
      </c>
      <c r="M330" s="27">
        <f>VLOOKUP($B330, Paste!$W$3:$Z$10064, IF($H$4="Cap Hit",3, IF($H$4="AAV", 4, 2)), FALSE)</f>
        <v>0.91833299999999995</v>
      </c>
      <c r="N330" s="11" t="str">
        <f>IF(ISERROR(VLOOKUP(B330, Paste!$Q$3:$Q$245, 1, FALSE)), "", VLOOKUP(B330, Paste!$Q$3:$R$245, 2, FALSE))</f>
        <v/>
      </c>
      <c r="O330" s="10"/>
      <c r="P330" s="7" t="str">
        <f>IF(ISERROR(VLOOKUP(B330, Paste!$T$3:$T$1545, 1, FALSE)), "", VLOOKUP(B330, Paste!$T$3:$U$1545, 2, FALSE))</f>
        <v/>
      </c>
    </row>
    <row r="331" spans="1:16">
      <c r="A331" s="65">
        <v>325</v>
      </c>
      <c r="B331" s="67" t="s">
        <v>355</v>
      </c>
      <c r="C331" s="66" t="str">
        <f>VLOOKUP($B331, Paste!$A$3:$H$933, 6, FALSE)</f>
        <v>RW</v>
      </c>
      <c r="D331" s="11">
        <f>IFERROR(VLOOKUP($B331, Paste!$J$3:$L$933, 3, FALSE), "")</f>
        <v>42</v>
      </c>
      <c r="E331" s="11">
        <f>IFERROR(VLOOKUP($B331, Paste!$J$3:$L$933, 2, FALSE), "")</f>
        <v>57</v>
      </c>
      <c r="F331" s="11" t="str">
        <f>VLOOKUP($B331, Paste!$A$3:$H$933, 8, FALSE)</f>
        <v>TOR</v>
      </c>
      <c r="G331" s="71">
        <f>VLOOKUP($B331, Paste!$A$3:$H$933, 2, FALSE)</f>
        <v>71.666666666666671</v>
      </c>
      <c r="H331" s="71">
        <f>VLOOKUP($B331, Paste!$A$3:$H$933, 3, FALSE)</f>
        <v>17.2</v>
      </c>
      <c r="I331" s="71">
        <f t="shared" si="5"/>
        <v>14.313625000000002</v>
      </c>
      <c r="J331" s="71">
        <f>VLOOKUP($B331, Paste!$A$3:$H$933, 4, FALSE)</f>
        <v>31.513625000000001</v>
      </c>
      <c r="K331" s="71">
        <f>VLOOKUP($B331, Paste!$A$3:$H$933, 5, FALSE)</f>
        <v>30.518341307814993</v>
      </c>
      <c r="L331" s="11" t="str">
        <f>IF(ISERROR(VLOOKUP(B331, Paste!$N$3:$N$250, 1, FALSE)), "", VLOOKUP(B331, Paste!$N$3:$O$250, 2, FALSE))</f>
        <v/>
      </c>
      <c r="M331" s="27">
        <f>VLOOKUP($B331, Paste!$W$3:$Z$10064, IF($H$4="Cap Hit",3, IF($H$4="AAV", 4, 2)), FALSE)</f>
        <v>3.15</v>
      </c>
      <c r="N331" s="11" t="str">
        <f>IF(ISERROR(VLOOKUP(B331, Paste!$Q$3:$Q$245, 1, FALSE)), "", VLOOKUP(B331, Paste!$Q$3:$R$245, 2, FALSE))</f>
        <v/>
      </c>
      <c r="O331" s="10"/>
      <c r="P331" s="7" t="str">
        <f>IF(ISERROR(VLOOKUP(B331, Paste!$T$3:$T$1545, 1, FALSE)), "", VLOOKUP(B331, Paste!$T$3:$U$1545, 2, FALSE))</f>
        <v/>
      </c>
    </row>
    <row r="332" spans="1:16">
      <c r="A332" s="65">
        <v>326</v>
      </c>
      <c r="B332" s="67" t="s">
        <v>356</v>
      </c>
      <c r="C332" s="66" t="str">
        <f>VLOOKUP($B332, Paste!$A$3:$H$933, 6, FALSE)</f>
        <v>LW</v>
      </c>
      <c r="D332" s="11">
        <f>IFERROR(VLOOKUP($B332, Paste!$J$3:$L$933, 3, FALSE), "")</f>
        <v>35</v>
      </c>
      <c r="E332" s="11">
        <f>IFERROR(VLOOKUP($B332, Paste!$J$3:$L$933, 2, FALSE), "")</f>
        <v>57</v>
      </c>
      <c r="F332" s="11" t="str">
        <f>VLOOKUP($B332, Paste!$A$3:$H$933, 8, FALSE)</f>
        <v>NYI</v>
      </c>
      <c r="G332" s="71">
        <f>VLOOKUP($B332, Paste!$A$3:$H$933, 2, FALSE)</f>
        <v>61.666666666666664</v>
      </c>
      <c r="H332" s="71">
        <f>VLOOKUP($B332, Paste!$A$3:$H$933, 3, FALSE)</f>
        <v>17.266666666666669</v>
      </c>
      <c r="I332" s="71">
        <f t="shared" si="5"/>
        <v>14.212239583333332</v>
      </c>
      <c r="J332" s="71">
        <f>VLOOKUP($B332, Paste!$A$3:$H$933, 4, FALSE)</f>
        <v>31.478906250000001</v>
      </c>
      <c r="K332" s="71">
        <f>VLOOKUP($B332, Paste!$A$3:$H$933, 5, FALSE)</f>
        <v>19.292364990689013</v>
      </c>
      <c r="L332" s="11" t="str">
        <f>IF(ISERROR(VLOOKUP(B332, Paste!$N$3:$N$250, 1, FALSE)), "", VLOOKUP(B332, Paste!$N$3:$O$250, 2, FALSE))</f>
        <v/>
      </c>
      <c r="M332" s="27">
        <f>VLOOKUP($B332, Paste!$W$3:$Z$10064, IF($H$4="Cap Hit",3, IF($H$4="AAV", 4, 2)), FALSE)</f>
        <v>3.5</v>
      </c>
      <c r="N332" s="11" t="str">
        <f>IF(ISERROR(VLOOKUP(B332, Paste!$Q$3:$Q$245, 1, FALSE)), "", VLOOKUP(B332, Paste!$Q$3:$R$245, 2, FALSE))</f>
        <v>Y</v>
      </c>
      <c r="O332" s="18"/>
      <c r="P332" s="7" t="str">
        <f>IF(ISERROR(VLOOKUP(B332, Paste!$T$3:$T$1545, 1, FALSE)), "", VLOOKUP(B332, Paste!$T$3:$U$1545, 2, FALSE))</f>
        <v/>
      </c>
    </row>
    <row r="333" spans="1:16">
      <c r="A333" s="65">
        <v>327</v>
      </c>
      <c r="B333" s="67" t="s">
        <v>357</v>
      </c>
      <c r="C333" s="66" t="str">
        <f>VLOOKUP($B333, Paste!$A$3:$H$933, 6, FALSE)</f>
        <v>RD</v>
      </c>
      <c r="D333" s="11">
        <f>IFERROR(VLOOKUP($B333, Paste!$J$3:$L$933, 3, FALSE), "")</f>
        <v>35</v>
      </c>
      <c r="E333" s="11">
        <f>IFERROR(VLOOKUP($B333, Paste!$J$3:$L$933, 2, FALSE), "")</f>
        <v>43</v>
      </c>
      <c r="F333" s="11" t="str">
        <f>VLOOKUP($B333, Paste!$A$3:$H$933, 8, FALSE)</f>
        <v>DET</v>
      </c>
      <c r="G333" s="71">
        <f>VLOOKUP($B333, Paste!$A$3:$H$933, 2, FALSE)</f>
        <v>75</v>
      </c>
      <c r="H333" s="71">
        <f>VLOOKUP($B333, Paste!$A$3:$H$933, 3, FALSE)</f>
        <v>11.25</v>
      </c>
      <c r="I333" s="71">
        <f t="shared" si="5"/>
        <v>20.221440000000001</v>
      </c>
      <c r="J333" s="71">
        <f>VLOOKUP($B333, Paste!$A$3:$H$933, 4, FALSE)</f>
        <v>31.471440000000001</v>
      </c>
      <c r="K333" s="71">
        <f>VLOOKUP($B333, Paste!$A$3:$H$933, 5, FALSE)</f>
        <v>38.541666666666664</v>
      </c>
      <c r="L333" s="11" t="str">
        <f>IF(ISERROR(VLOOKUP(B333, Paste!$N$3:$N$250, 1, FALSE)), "", VLOOKUP(B333, Paste!$N$3:$O$250, 2, FALSE))</f>
        <v/>
      </c>
      <c r="M333" s="27">
        <f>VLOOKUP($B333, Paste!$W$3:$Z$10064, IF($H$4="Cap Hit",3, IF($H$4="AAV", 4, 2)), FALSE)</f>
        <v>6.5</v>
      </c>
      <c r="N333" s="11" t="str">
        <f>IF(ISERROR(VLOOKUP(B333, Paste!$Q$3:$Q$245, 1, FALSE)), "", VLOOKUP(B333, Paste!$Q$3:$R$245, 2, FALSE))</f>
        <v/>
      </c>
      <c r="O333" s="18"/>
      <c r="P333" s="7" t="str">
        <f>IF(ISERROR(VLOOKUP(B333, Paste!$T$3:$T$1545, 1, FALSE)), "", VLOOKUP(B333, Paste!$T$3:$U$1545, 2, FALSE))</f>
        <v/>
      </c>
    </row>
    <row r="334" spans="1:16">
      <c r="A334" s="65">
        <v>328</v>
      </c>
      <c r="B334" s="67" t="s">
        <v>358</v>
      </c>
      <c r="C334" s="66" t="str">
        <f>VLOOKUP($B334, Paste!$A$3:$H$933, 6, FALSE)</f>
        <v>C</v>
      </c>
      <c r="D334" s="11">
        <f>IFERROR(VLOOKUP($B334, Paste!$J$3:$L$933, 3, FALSE), "")</f>
        <v>35</v>
      </c>
      <c r="E334" s="11">
        <f>IFERROR(VLOOKUP($B334, Paste!$J$3:$L$933, 2, FALSE), "")</f>
        <v>62</v>
      </c>
      <c r="F334" s="11" t="str">
        <f>VLOOKUP($B334, Paste!$A$3:$H$933, 8, FALSE)</f>
        <v>WAS</v>
      </c>
      <c r="G334" s="71">
        <f>VLOOKUP($B334, Paste!$A$3:$H$933, 2, FALSE)</f>
        <v>62</v>
      </c>
      <c r="H334" s="71">
        <f>VLOOKUP($B334, Paste!$A$3:$H$933, 3, FALSE)</f>
        <v>16.422971966099006</v>
      </c>
      <c r="I334" s="71">
        <f t="shared" si="5"/>
        <v>14.996165471400992</v>
      </c>
      <c r="J334" s="71">
        <f>VLOOKUP($B334, Paste!$A$3:$H$933, 4, FALSE)</f>
        <v>31.419137437499998</v>
      </c>
      <c r="K334" s="71">
        <f>VLOOKUP($B334, Paste!$A$3:$H$933, 5, FALSE)</f>
        <v>31.205298013245034</v>
      </c>
      <c r="L334" s="11" t="str">
        <f>IF(ISERROR(VLOOKUP(B334, Paste!$N$3:$N$250, 1, FALSE)), "", VLOOKUP(B334, Paste!$N$3:$O$250, 2, FALSE))</f>
        <v/>
      </c>
      <c r="M334" s="27">
        <f>VLOOKUP($B334, Paste!$W$3:$Z$10064, IF($H$4="Cap Hit",3, IF($H$4="AAV", 4, 2)), FALSE)</f>
        <v>5.75</v>
      </c>
      <c r="N334" s="11" t="str">
        <f>IF(ISERROR(VLOOKUP(B334, Paste!$Q$3:$Q$245, 1, FALSE)), "", VLOOKUP(B334, Paste!$Q$3:$R$245, 2, FALSE))</f>
        <v>Y</v>
      </c>
      <c r="O334" s="10"/>
      <c r="P334" s="7" t="str">
        <f>IF(ISERROR(VLOOKUP(B334, Paste!$T$3:$T$1545, 1, FALSE)), "", VLOOKUP(B334, Paste!$T$3:$U$1545, 2, FALSE))</f>
        <v/>
      </c>
    </row>
    <row r="335" spans="1:16">
      <c r="A335" s="65">
        <v>329</v>
      </c>
      <c r="B335" s="67" t="s">
        <v>359</v>
      </c>
      <c r="C335" s="66" t="str">
        <f>VLOOKUP($B335, Paste!$A$3:$H$933, 6, FALSE)</f>
        <v>LD</v>
      </c>
      <c r="D335" s="11">
        <f>IFERROR(VLOOKUP($B335, Paste!$J$3:$L$933, 3, FALSE), "")</f>
        <v>40</v>
      </c>
      <c r="E335" s="11">
        <f>IFERROR(VLOOKUP($B335, Paste!$J$3:$L$933, 2, FALSE), "")</f>
        <v>57</v>
      </c>
      <c r="F335" s="11" t="str">
        <f>VLOOKUP($B335, Paste!$A$3:$H$933, 8, FALSE)</f>
        <v>ANA</v>
      </c>
      <c r="G335" s="71">
        <f>VLOOKUP($B335, Paste!$A$3:$H$933, 2, FALSE)</f>
        <v>76</v>
      </c>
      <c r="H335" s="71">
        <f>VLOOKUP($B335, Paste!$A$3:$H$933, 3, FALSE)</f>
        <v>8</v>
      </c>
      <c r="I335" s="71">
        <f t="shared" si="5"/>
        <v>23.224600000000002</v>
      </c>
      <c r="J335" s="71">
        <f>VLOOKUP($B335, Paste!$A$3:$H$933, 4, FALSE)</f>
        <v>31.224600000000002</v>
      </c>
      <c r="K335" s="71">
        <f>VLOOKUP($B335, Paste!$A$3:$H$933, 5, FALSE)</f>
        <v>22.725490196078432</v>
      </c>
      <c r="L335" s="11">
        <f>IF(ISERROR(VLOOKUP(B335, Paste!$N$3:$N$250, 1, FALSE)), "", VLOOKUP(B335, Paste!$N$3:$O$250, 2, FALSE))</f>
        <v>40</v>
      </c>
      <c r="M335" s="27">
        <f>VLOOKUP($B335, Paste!$W$3:$Z$10064, IF($H$4="Cap Hit",3, IF($H$4="AAV", 4, 2)), FALSE)</f>
        <v>7.2</v>
      </c>
      <c r="N335" s="11" t="str">
        <f>IF(ISERROR(VLOOKUP(B335, Paste!$Q$3:$Q$245, 1, FALSE)), "", VLOOKUP(B335, Paste!$Q$3:$R$245, 2, FALSE))</f>
        <v>Y</v>
      </c>
      <c r="O335" s="10"/>
      <c r="P335" s="7" t="str">
        <f>IF(ISERROR(VLOOKUP(B335, Paste!$T$3:$T$1545, 1, FALSE)), "", VLOOKUP(B335, Paste!$T$3:$U$1545, 2, FALSE))</f>
        <v/>
      </c>
    </row>
    <row r="336" spans="1:16">
      <c r="A336" s="65">
        <v>330</v>
      </c>
      <c r="B336" s="67" t="s">
        <v>360</v>
      </c>
      <c r="C336" s="66" t="str">
        <f>VLOOKUP($B336, Paste!$A$3:$H$933, 6, FALSE)</f>
        <v>RD</v>
      </c>
      <c r="D336" s="11">
        <f>IFERROR(VLOOKUP($B336, Paste!$J$3:$L$933, 3, FALSE), "")</f>
        <v>38</v>
      </c>
      <c r="E336" s="11">
        <f>IFERROR(VLOOKUP($B336, Paste!$J$3:$L$933, 2, FALSE), "")</f>
        <v>57</v>
      </c>
      <c r="F336" s="11" t="str">
        <f>VLOOKUP($B336, Paste!$A$3:$H$933, 8, FALSE)</f>
        <v>STL</v>
      </c>
      <c r="G336" s="71">
        <f>VLOOKUP($B336, Paste!$A$3:$H$933, 2, FALSE)</f>
        <v>74</v>
      </c>
      <c r="H336" s="71">
        <f>VLOOKUP($B336, Paste!$A$3:$H$933, 3, FALSE)</f>
        <v>9.1287466254851548</v>
      </c>
      <c r="I336" s="71">
        <f t="shared" si="5"/>
        <v>22.004096568959284</v>
      </c>
      <c r="J336" s="71">
        <f>VLOOKUP($B336, Paste!$A$3:$H$933, 4, FALSE)</f>
        <v>31.132843194444437</v>
      </c>
      <c r="K336" s="71">
        <f>VLOOKUP($B336, Paste!$A$3:$H$933, 5, FALSE)</f>
        <v>53.28</v>
      </c>
      <c r="L336" s="11">
        <f>IF(ISERROR(VLOOKUP(B336, Paste!$N$3:$N$250, 1, FALSE)), "", VLOOKUP(B336, Paste!$N$3:$O$250, 2, FALSE))</f>
        <v>42</v>
      </c>
      <c r="M336" s="27">
        <f>VLOOKUP($B336, Paste!$W$3:$Z$10064, IF($H$4="Cap Hit",3, IF($H$4="AAV", 4, 2)), FALSE)</f>
        <v>0.85</v>
      </c>
      <c r="N336" s="11" t="str">
        <f>IF(ISERROR(VLOOKUP(B336, Paste!$Q$3:$Q$245, 1, FALSE)), "", VLOOKUP(B336, Paste!$Q$3:$R$245, 2, FALSE))</f>
        <v/>
      </c>
      <c r="O336" s="10"/>
      <c r="P336" s="7" t="str">
        <f>IF(ISERROR(VLOOKUP(B336, Paste!$T$3:$T$1545, 1, FALSE)), "", VLOOKUP(B336, Paste!$T$3:$U$1545, 2, FALSE))</f>
        <v/>
      </c>
    </row>
    <row r="337" spans="1:16">
      <c r="A337" s="65">
        <v>331</v>
      </c>
      <c r="B337" s="67" t="s">
        <v>361</v>
      </c>
      <c r="C337" s="66" t="str">
        <f>VLOOKUP($B337, Paste!$A$3:$H$933, 6, FALSE)</f>
        <v>C</v>
      </c>
      <c r="D337" s="11">
        <f>IFERROR(VLOOKUP($B337, Paste!$J$3:$L$933, 3, FALSE), "")</f>
        <v>65</v>
      </c>
      <c r="E337" s="11">
        <f>IFERROR(VLOOKUP($B337, Paste!$J$3:$L$933, 2, FALSE), "")</f>
        <v>90</v>
      </c>
      <c r="F337" s="11" t="str">
        <f>VLOOKUP($B337, Paste!$A$3:$H$933, 8, FALSE)</f>
        <v>UTA</v>
      </c>
      <c r="G337" s="71">
        <f>VLOOKUP($B337, Paste!$A$3:$H$933, 2, FALSE)</f>
        <v>68</v>
      </c>
      <c r="H337" s="71">
        <f>VLOOKUP($B337, Paste!$A$3:$H$933, 3, FALSE)</f>
        <v>13.600000000000001</v>
      </c>
      <c r="I337" s="71">
        <f t="shared" si="5"/>
        <v>17.509692479674797</v>
      </c>
      <c r="J337" s="71">
        <f>VLOOKUP($B337, Paste!$A$3:$H$933, 4, FALSE)</f>
        <v>31.109692479674798</v>
      </c>
      <c r="K337" s="71">
        <f>VLOOKUP($B337, Paste!$A$3:$H$933, 5, FALSE)</f>
        <v>35.25925925925926</v>
      </c>
      <c r="L337" s="11">
        <f>IF(ISERROR(VLOOKUP(B337, Paste!$N$3:$N$250, 1, FALSE)), "", VLOOKUP(B337, Paste!$N$3:$O$250, 2, FALSE))</f>
        <v>60</v>
      </c>
      <c r="M337" s="27">
        <f>VLOOKUP($B337, Paste!$W$3:$Z$10064, IF($H$4="Cap Hit",3, IF($H$4="AAV", 4, 2)), FALSE)</f>
        <v>1.9424999999999999</v>
      </c>
      <c r="N337" s="11" t="str">
        <f>IF(ISERROR(VLOOKUP(B337, Paste!$Q$3:$Q$245, 1, FALSE)), "", VLOOKUP(B337, Paste!$Q$3:$R$245, 2, FALSE))</f>
        <v/>
      </c>
      <c r="O337" s="18"/>
      <c r="P337" s="7" t="str">
        <f>IF(ISERROR(VLOOKUP(B337, Paste!$T$3:$T$1545, 1, FALSE)), "", VLOOKUP(B337, Paste!$T$3:$U$1545, 2, FALSE))</f>
        <v>Y</v>
      </c>
    </row>
    <row r="338" spans="1:16">
      <c r="A338" s="65">
        <v>332</v>
      </c>
      <c r="B338" s="67" t="s">
        <v>362</v>
      </c>
      <c r="C338" s="66" t="str">
        <f>VLOOKUP($B338, Paste!$A$3:$H$933, 6, FALSE)</f>
        <v>LW</v>
      </c>
      <c r="D338" s="11">
        <f>IFERROR(VLOOKUP($B338, Paste!$J$3:$L$933, 3, FALSE), "")</f>
        <v>55</v>
      </c>
      <c r="E338" s="11">
        <f>IFERROR(VLOOKUP($B338, Paste!$J$3:$L$933, 2, FALSE), "")</f>
        <v>77</v>
      </c>
      <c r="F338" s="11" t="str">
        <f>VLOOKUP($B338, Paste!$A$3:$H$933, 8, FALSE)</f>
        <v>BUF</v>
      </c>
      <c r="G338" s="71">
        <f>VLOOKUP($B338, Paste!$A$3:$H$933, 2, FALSE)</f>
        <v>69</v>
      </c>
      <c r="H338" s="71">
        <f>VLOOKUP($B338, Paste!$A$3:$H$933, 3, FALSE)</f>
        <v>13</v>
      </c>
      <c r="I338" s="71">
        <f t="shared" si="5"/>
        <v>18.067058333333328</v>
      </c>
      <c r="J338" s="71">
        <f>VLOOKUP($B338, Paste!$A$3:$H$933, 4, FALSE)</f>
        <v>31.067058333333328</v>
      </c>
      <c r="K338" s="71">
        <f>VLOOKUP($B338, Paste!$A$3:$H$933, 5, FALSE)</f>
        <v>16</v>
      </c>
      <c r="L338" s="11" t="str">
        <f>IF(ISERROR(VLOOKUP(B338, Paste!$N$3:$N$250, 1, FALSE)), "", VLOOKUP(B338, Paste!$N$3:$O$250, 2, FALSE))</f>
        <v/>
      </c>
      <c r="M338" s="27">
        <f>VLOOKUP($B338, Paste!$W$3:$Z$10064, IF($H$4="Cap Hit",3, IF($H$4="AAV", 4, 2)), FALSE)</f>
        <v>1.361666</v>
      </c>
      <c r="N338" s="11" t="str">
        <f>IF(ISERROR(VLOOKUP(B338, Paste!$Q$3:$Q$245, 1, FALSE)), "", VLOOKUP(B338, Paste!$Q$3:$R$245, 2, FALSE))</f>
        <v>Y</v>
      </c>
      <c r="O338" s="18"/>
      <c r="P338" s="7" t="str">
        <f>IF(ISERROR(VLOOKUP(B338, Paste!$T$3:$T$1545, 1, FALSE)), "", VLOOKUP(B338, Paste!$T$3:$U$1545, 2, FALSE))</f>
        <v/>
      </c>
    </row>
    <row r="339" spans="1:16">
      <c r="A339" s="65">
        <v>333</v>
      </c>
      <c r="B339" s="67" t="s">
        <v>363</v>
      </c>
      <c r="C339" s="66" t="str">
        <f>VLOOKUP($B339, Paste!$A$3:$H$933, 6, FALSE)</f>
        <v>C</v>
      </c>
      <c r="D339" s="11">
        <f>IFERROR(VLOOKUP($B339, Paste!$J$3:$L$933, 3, FALSE), "")</f>
        <v>42</v>
      </c>
      <c r="E339" s="11">
        <f>IFERROR(VLOOKUP($B339, Paste!$J$3:$L$933, 2, FALSE), "")</f>
        <v>55</v>
      </c>
      <c r="F339" s="11" t="str">
        <f>VLOOKUP($B339, Paste!$A$3:$H$933, 8, FALSE)</f>
        <v>STL</v>
      </c>
      <c r="G339" s="71">
        <f>VLOOKUP($B339, Paste!$A$3:$H$933, 2, FALSE)</f>
        <v>72.666666666666671</v>
      </c>
      <c r="H339" s="71">
        <f>VLOOKUP($B339, Paste!$A$3:$H$933, 3, FALSE)</f>
        <v>14.533333333333335</v>
      </c>
      <c r="I339" s="71">
        <f t="shared" si="5"/>
        <v>16.513545416666666</v>
      </c>
      <c r="J339" s="71">
        <f>VLOOKUP($B339, Paste!$A$3:$H$933, 4, FALSE)</f>
        <v>31.046878750000001</v>
      </c>
      <c r="K339" s="71">
        <f>VLOOKUP($B339, Paste!$A$3:$H$933, 5, FALSE)</f>
        <v>18.509433962264151</v>
      </c>
      <c r="L339" s="11" t="str">
        <f>IF(ISERROR(VLOOKUP(B339, Paste!$N$3:$N$250, 1, FALSE)), "", VLOOKUP(B339, Paste!$N$3:$O$250, 2, FALSE))</f>
        <v/>
      </c>
      <c r="M339" s="27">
        <f>VLOOKUP($B339, Paste!$W$3:$Z$10064, IF($H$4="Cap Hit",3, IF($H$4="AAV", 4, 2)), FALSE)</f>
        <v>4.125</v>
      </c>
      <c r="N339" s="11" t="str">
        <f>IF(ISERROR(VLOOKUP(B339, Paste!$Q$3:$Q$245, 1, FALSE)), "", VLOOKUP(B339, Paste!$Q$3:$R$245, 2, FALSE))</f>
        <v>Y</v>
      </c>
      <c r="O339" s="18"/>
      <c r="P339" s="7" t="str">
        <f>IF(ISERROR(VLOOKUP(B339, Paste!$T$3:$T$1545, 1, FALSE)), "", VLOOKUP(B339, Paste!$T$3:$U$1545, 2, FALSE))</f>
        <v/>
      </c>
    </row>
    <row r="340" spans="1:16">
      <c r="A340" s="65">
        <v>334</v>
      </c>
      <c r="B340" s="67" t="s">
        <v>364</v>
      </c>
      <c r="C340" s="66" t="str">
        <f>VLOOKUP($B340, Paste!$A$3:$H$933, 6, FALSE)</f>
        <v>C</v>
      </c>
      <c r="D340" s="11">
        <f>IFERROR(VLOOKUP($B340, Paste!$J$3:$L$933, 3, FALSE), "")</f>
        <v>40</v>
      </c>
      <c r="E340" s="11">
        <f>IFERROR(VLOOKUP($B340, Paste!$J$3:$L$933, 2, FALSE), "")</f>
        <v>65</v>
      </c>
      <c r="F340" s="11" t="str">
        <f>VLOOKUP($B340, Paste!$A$3:$H$933, 8, FALSE)</f>
        <v>PHI</v>
      </c>
      <c r="G340" s="71">
        <f>VLOOKUP($B340, Paste!$A$3:$H$933, 2, FALSE)</f>
        <v>79</v>
      </c>
      <c r="H340" s="71">
        <f>VLOOKUP($B340, Paste!$A$3:$H$933, 3, FALSE)</f>
        <v>12.413222217368624</v>
      </c>
      <c r="I340" s="71">
        <f t="shared" si="5"/>
        <v>18.574422449298041</v>
      </c>
      <c r="J340" s="71">
        <f>VLOOKUP($B340, Paste!$A$3:$H$933, 4, FALSE)</f>
        <v>30.987644666666665</v>
      </c>
      <c r="K340" s="71">
        <f>VLOOKUP($B340, Paste!$A$3:$H$933, 5, FALSE)</f>
        <v>34.1991341991342</v>
      </c>
      <c r="L340" s="11" t="str">
        <f>IF(ISERROR(VLOOKUP(B340, Paste!$N$3:$N$250, 1, FALSE)), "", VLOOKUP(B340, Paste!$N$3:$O$250, 2, FALSE))</f>
        <v/>
      </c>
      <c r="M340" s="27">
        <f>VLOOKUP($B340, Paste!$W$3:$Z$10064, IF($H$4="Cap Hit",3, IF($H$4="AAV", 4, 2)), FALSE)</f>
        <v>7.75</v>
      </c>
      <c r="N340" s="11" t="str">
        <f>IF(ISERROR(VLOOKUP(B340, Paste!$Q$3:$Q$245, 1, FALSE)), "", VLOOKUP(B340, Paste!$Q$3:$R$245, 2, FALSE))</f>
        <v/>
      </c>
      <c r="O340" s="18"/>
      <c r="P340" s="7" t="str">
        <f>IF(ISERROR(VLOOKUP(B340, Paste!$T$3:$T$1545, 1, FALSE)), "", VLOOKUP(B340, Paste!$T$3:$U$1545, 2, FALSE))</f>
        <v/>
      </c>
    </row>
    <row r="341" spans="1:16">
      <c r="A341" s="65">
        <v>335</v>
      </c>
      <c r="B341" s="67" t="s">
        <v>365</v>
      </c>
      <c r="C341" s="66" t="str">
        <f>VLOOKUP($B341, Paste!$A$3:$H$933, 6, FALSE)</f>
        <v>LD</v>
      </c>
      <c r="D341" s="11" t="str">
        <f>IFERROR(VLOOKUP($B341, Paste!$J$3:$L$933, 3, FALSE), "")</f>
        <v/>
      </c>
      <c r="E341" s="11" t="str">
        <f>IFERROR(VLOOKUP($B341, Paste!$J$3:$L$933, 2, FALSE), "")</f>
        <v/>
      </c>
      <c r="F341" s="11" t="str">
        <f>VLOOKUP($B341, Paste!$A$3:$H$933, 8, FALSE)</f>
        <v>SJS</v>
      </c>
      <c r="G341" s="71">
        <f>VLOOKUP($B341, Paste!$A$3:$H$933, 2, FALSE)</f>
        <v>82</v>
      </c>
      <c r="H341" s="71">
        <f>VLOOKUP($B341, Paste!$A$3:$H$933, 3, FALSE)</f>
        <v>4.7544136130427441</v>
      </c>
      <c r="I341" s="71">
        <f t="shared" si="5"/>
        <v>26.205424386957255</v>
      </c>
      <c r="J341" s="71">
        <f>VLOOKUP($B341, Paste!$A$3:$H$933, 4, FALSE)</f>
        <v>30.959837999999998</v>
      </c>
      <c r="K341" s="71">
        <f>VLOOKUP($B341, Paste!$A$3:$H$933, 5, FALSE)</f>
        <v>36.9</v>
      </c>
      <c r="L341" s="11" t="str">
        <f>IF(ISERROR(VLOOKUP(B341, Paste!$N$3:$N$250, 1, FALSE)), "", VLOOKUP(B341, Paste!$N$3:$O$250, 2, FALSE))</f>
        <v/>
      </c>
      <c r="M341" s="27">
        <f>VLOOKUP($B341, Paste!$W$3:$Z$10064, IF($H$4="Cap Hit",3, IF($H$4="AAV", 4, 2)), FALSE)</f>
        <v>6.5</v>
      </c>
      <c r="N341" s="11" t="str">
        <f>IF(ISERROR(VLOOKUP(B341, Paste!$Q$3:$Q$245, 1, FALSE)), "", VLOOKUP(B341, Paste!$Q$3:$R$245, 2, FALSE))</f>
        <v/>
      </c>
      <c r="O341" s="10"/>
      <c r="P341" s="7" t="str">
        <f>IF(ISERROR(VLOOKUP(B341, Paste!$T$3:$T$1545, 1, FALSE)), "", VLOOKUP(B341, Paste!$T$3:$U$1545, 2, FALSE))</f>
        <v/>
      </c>
    </row>
    <row r="342" spans="1:16">
      <c r="A342" s="65">
        <v>336</v>
      </c>
      <c r="B342" s="67" t="s">
        <v>366</v>
      </c>
      <c r="C342" s="66" t="str">
        <f>VLOOKUP($B342, Paste!$A$3:$H$933, 6, FALSE)</f>
        <v>LD</v>
      </c>
      <c r="D342" s="11">
        <f>IFERROR(VLOOKUP($B342, Paste!$J$3:$L$933, 3, FALSE), "")</f>
        <v>30</v>
      </c>
      <c r="E342" s="11">
        <f>IFERROR(VLOOKUP($B342, Paste!$J$3:$L$933, 2, FALSE), "")</f>
        <v>38</v>
      </c>
      <c r="F342" s="11" t="str">
        <f>VLOOKUP($B342, Paste!$A$3:$H$933, 8, FALSE)</f>
        <v>NYR</v>
      </c>
      <c r="G342" s="71">
        <f>VLOOKUP($B342, Paste!$A$3:$H$933, 2, FALSE)</f>
        <v>82.333333333333329</v>
      </c>
      <c r="H342" s="71">
        <f>VLOOKUP($B342, Paste!$A$3:$H$933, 3, FALSE)</f>
        <v>8.4208378088239488</v>
      </c>
      <c r="I342" s="71">
        <f t="shared" si="5"/>
        <v>22.470941198490863</v>
      </c>
      <c r="J342" s="71">
        <f>VLOOKUP($B342, Paste!$A$3:$H$933, 4, FALSE)</f>
        <v>30.89177900731481</v>
      </c>
      <c r="K342" s="71">
        <f>VLOOKUP($B342, Paste!$A$3:$H$933, 5, FALSE)</f>
        <v>36.213001383125864</v>
      </c>
      <c r="L342" s="11" t="str">
        <f>IF(ISERROR(VLOOKUP(B342, Paste!$N$3:$N$250, 1, FALSE)), "", VLOOKUP(B342, Paste!$N$3:$O$250, 2, FALSE))</f>
        <v/>
      </c>
      <c r="M342" s="27">
        <f>VLOOKUP($B342, Paste!$W$3:$Z$10064, IF($H$4="Cap Hit",3, IF($H$4="AAV", 4, 2)), FALSE)</f>
        <v>7</v>
      </c>
      <c r="N342" s="11" t="str">
        <f>IF(ISERROR(VLOOKUP(B342, Paste!$Q$3:$Q$245, 1, FALSE)), "", VLOOKUP(B342, Paste!$Q$3:$R$245, 2, FALSE))</f>
        <v/>
      </c>
      <c r="O342" s="18"/>
      <c r="P342" s="7" t="str">
        <f>IF(ISERROR(VLOOKUP(B342, Paste!$T$3:$T$1545, 1, FALSE)), "", VLOOKUP(B342, Paste!$T$3:$U$1545, 2, FALSE))</f>
        <v/>
      </c>
    </row>
    <row r="343" spans="1:16">
      <c r="A343" s="65">
        <v>337</v>
      </c>
      <c r="B343" s="67" t="s">
        <v>367</v>
      </c>
      <c r="C343" s="66" t="str">
        <f>VLOOKUP($B343, Paste!$A$3:$H$933, 6, FALSE)</f>
        <v>LW</v>
      </c>
      <c r="D343" s="11">
        <f>IFERROR(VLOOKUP($B343, Paste!$J$3:$L$933, 3, FALSE), "")</f>
        <v>37</v>
      </c>
      <c r="E343" s="11">
        <f>IFERROR(VLOOKUP($B343, Paste!$J$3:$L$933, 2, FALSE), "")</f>
        <v>65</v>
      </c>
      <c r="F343" s="11" t="str">
        <f>VLOOKUP($B343, Paste!$A$3:$H$933, 8, FALSE)</f>
        <v>STL</v>
      </c>
      <c r="G343" s="71">
        <f>VLOOKUP($B343, Paste!$A$3:$H$933, 2, FALSE)</f>
        <v>64</v>
      </c>
      <c r="H343" s="71">
        <f>VLOOKUP($B343, Paste!$A$3:$H$933, 3, FALSE)</f>
        <v>11.2</v>
      </c>
      <c r="I343" s="71">
        <f t="shared" si="5"/>
        <v>19.535413333333331</v>
      </c>
      <c r="J343" s="71">
        <f>VLOOKUP($B343, Paste!$A$3:$H$933, 4, FALSE)</f>
        <v>30.73541333333333</v>
      </c>
      <c r="K343" s="71">
        <f>VLOOKUP($B343, Paste!$A$3:$H$933, 5, FALSE)</f>
        <v>15.36</v>
      </c>
      <c r="L343" s="11" t="str">
        <f>IF(ISERROR(VLOOKUP(B343, Paste!$N$3:$N$250, 1, FALSE)), "", VLOOKUP(B343, Paste!$N$3:$O$250, 2, FALSE))</f>
        <v/>
      </c>
      <c r="M343" s="27">
        <f>VLOOKUP($B343, Paste!$W$3:$Z$10064, IF($H$4="Cap Hit",3, IF($H$4="AAV", 4, 2)), FALSE)</f>
        <v>2</v>
      </c>
      <c r="N343" s="11" t="str">
        <f>IF(ISERROR(VLOOKUP(B343, Paste!$Q$3:$Q$245, 1, FALSE)), "", VLOOKUP(B343, Paste!$Q$3:$R$245, 2, FALSE))</f>
        <v/>
      </c>
      <c r="O343" s="18"/>
      <c r="P343" s="7" t="str">
        <f>IF(ISERROR(VLOOKUP(B343, Paste!$T$3:$T$1545, 1, FALSE)), "", VLOOKUP(B343, Paste!$T$3:$U$1545, 2, FALSE))</f>
        <v/>
      </c>
    </row>
    <row r="344" spans="1:16">
      <c r="A344" s="65">
        <v>338</v>
      </c>
      <c r="B344" s="67" t="s">
        <v>368</v>
      </c>
      <c r="C344" s="66" t="str">
        <f>VLOOKUP($B344, Paste!$A$3:$H$933, 6, FALSE)</f>
        <v>RD</v>
      </c>
      <c r="D344" s="11">
        <f>IFERROR(VLOOKUP($B344, Paste!$J$3:$L$933, 3, FALSE), "")</f>
        <v>33</v>
      </c>
      <c r="E344" s="11">
        <f>IFERROR(VLOOKUP($B344, Paste!$J$3:$L$933, 2, FALSE), "")</f>
        <v>43</v>
      </c>
      <c r="F344" s="11" t="str">
        <f>VLOOKUP($B344, Paste!$A$3:$H$933, 8, FALSE)</f>
        <v>PIT</v>
      </c>
      <c r="G344" s="71">
        <f>VLOOKUP($B344, Paste!$A$3:$H$933, 2, FALSE)</f>
        <v>78.666666666666671</v>
      </c>
      <c r="H344" s="71">
        <f>VLOOKUP($B344, Paste!$A$3:$H$933, 3, FALSE)</f>
        <v>6.7356917295941701</v>
      </c>
      <c r="I344" s="71">
        <f t="shared" si="5"/>
        <v>23.929128062072497</v>
      </c>
      <c r="J344" s="71">
        <f>VLOOKUP($B344, Paste!$A$3:$H$933, 4, FALSE)</f>
        <v>30.664819791666666</v>
      </c>
      <c r="K344" s="71">
        <f>VLOOKUP($B344, Paste!$A$3:$H$933, 5, FALSE)</f>
        <v>51.98840579710145</v>
      </c>
      <c r="L344" s="11" t="str">
        <f>IF(ISERROR(VLOOKUP(B344, Paste!$N$3:$N$250, 1, FALSE)), "", VLOOKUP(B344, Paste!$N$3:$O$250, 2, FALSE))</f>
        <v/>
      </c>
      <c r="M344" s="27">
        <f>VLOOKUP($B344, Paste!$W$3:$Z$10064, IF($H$4="Cap Hit",3, IF($H$4="AAV", 4, 2)), FALSE)</f>
        <v>6.1</v>
      </c>
      <c r="N344" s="11" t="str">
        <f>IF(ISERROR(VLOOKUP(B344, Paste!$Q$3:$Q$245, 1, FALSE)), "", VLOOKUP(B344, Paste!$Q$3:$R$245, 2, FALSE))</f>
        <v/>
      </c>
      <c r="O344" s="10"/>
      <c r="P344" s="7" t="str">
        <f>IF(ISERROR(VLOOKUP(B344, Paste!$T$3:$T$1545, 1, FALSE)), "", VLOOKUP(B344, Paste!$T$3:$U$1545, 2, FALSE))</f>
        <v/>
      </c>
    </row>
    <row r="345" spans="1:16">
      <c r="A345" s="65">
        <v>339</v>
      </c>
      <c r="B345" s="67" t="s">
        <v>369</v>
      </c>
      <c r="C345" s="66" t="str">
        <f>VLOOKUP($B345, Paste!$A$3:$H$933, 6, FALSE)</f>
        <v>RW</v>
      </c>
      <c r="D345" s="11">
        <f>IFERROR(VLOOKUP($B345, Paste!$J$3:$L$933, 3, FALSE), "")</f>
        <v>43</v>
      </c>
      <c r="E345" s="11">
        <f>IFERROR(VLOOKUP($B345, Paste!$J$3:$L$933, 2, FALSE), "")</f>
        <v>60</v>
      </c>
      <c r="F345" s="11" t="str">
        <f>VLOOKUP($B345, Paste!$A$3:$H$933, 8, FALSE)</f>
        <v>UFA</v>
      </c>
      <c r="G345" s="71">
        <f>VLOOKUP($B345, Paste!$A$3:$H$933, 2, FALSE)</f>
        <v>76</v>
      </c>
      <c r="H345" s="71">
        <f>VLOOKUP($B345, Paste!$A$3:$H$933, 3, FALSE)</f>
        <v>18.156547816641716</v>
      </c>
      <c r="I345" s="71">
        <f t="shared" si="5"/>
        <v>12.347952183358284</v>
      </c>
      <c r="J345" s="71">
        <f>VLOOKUP($B345, Paste!$A$3:$H$933, 4, FALSE)</f>
        <v>30.5045</v>
      </c>
      <c r="K345" s="71">
        <f>VLOOKUP($B345, Paste!$A$3:$H$933, 5, FALSE)</f>
        <v>60.594594594594589</v>
      </c>
      <c r="L345" s="11" t="str">
        <f>IF(ISERROR(VLOOKUP(B345, Paste!$N$3:$N$250, 1, FALSE)), "", VLOOKUP(B345, Paste!$N$3:$O$250, 2, FALSE))</f>
        <v/>
      </c>
      <c r="M345" s="27" t="e">
        <f>VLOOKUP($B345, Paste!$W$3:$Z$10064, IF($H$4="Cap Hit",3, IF($H$4="AAV", 4, 2)), FALSE)</f>
        <v>#N/A</v>
      </c>
      <c r="N345" s="11" t="str">
        <f>IF(ISERROR(VLOOKUP(B345, Paste!$Q$3:$Q$245, 1, FALSE)), "", VLOOKUP(B345, Paste!$Q$3:$R$245, 2, FALSE))</f>
        <v/>
      </c>
      <c r="O345" s="10"/>
      <c r="P345" s="7" t="str">
        <f>IF(ISERROR(VLOOKUP(B345, Paste!$T$3:$T$1545, 1, FALSE)), "", VLOOKUP(B345, Paste!$T$3:$U$1545, 2, FALSE))</f>
        <v/>
      </c>
    </row>
    <row r="346" spans="1:16">
      <c r="A346" s="65">
        <v>340</v>
      </c>
      <c r="B346" s="10" t="s">
        <v>370</v>
      </c>
      <c r="C346" s="66" t="str">
        <f>VLOOKUP($B346, Paste!$A$3:$H$933, 6, FALSE)</f>
        <v>RW</v>
      </c>
      <c r="D346" s="11">
        <f>IFERROR(VLOOKUP($B346, Paste!$J$3:$L$933, 3, FALSE), "")</f>
        <v>35</v>
      </c>
      <c r="E346" s="11">
        <f>IFERROR(VLOOKUP($B346, Paste!$J$3:$L$933, 2, FALSE), "")</f>
        <v>50</v>
      </c>
      <c r="F346" s="11" t="str">
        <f>VLOOKUP($B346, Paste!$A$3:$H$933, 8, FALSE)</f>
        <v>VAN</v>
      </c>
      <c r="G346" s="71">
        <f>VLOOKUP($B346, Paste!$A$3:$H$933, 2, FALSE)</f>
        <v>80.666666666666671</v>
      </c>
      <c r="H346" s="71">
        <f>VLOOKUP($B346, Paste!$A$3:$H$933, 3, FALSE)</f>
        <v>14.048477173041634</v>
      </c>
      <c r="I346" s="71">
        <f t="shared" si="5"/>
        <v>16.393156576958368</v>
      </c>
      <c r="J346" s="71">
        <f>VLOOKUP($B346, Paste!$A$3:$H$933, 4, FALSE)</f>
        <v>30.441633750000005</v>
      </c>
      <c r="K346" s="71">
        <f>VLOOKUP($B346, Paste!$A$3:$H$933, 5, FALSE)</f>
        <v>56.466666666666669</v>
      </c>
      <c r="L346" s="11" t="str">
        <f>IF(ISERROR(VLOOKUP(B346, Paste!$N$3:$N$250, 1, FALSE)), "", VLOOKUP(B346, Paste!$N$3:$O$250, 2, FALSE))</f>
        <v/>
      </c>
      <c r="M346" s="27">
        <f>VLOOKUP($B346, Paste!$W$3:$Z$10064, IF($H$4="Cap Hit",3, IF($H$4="AAV", 4, 2)), FALSE)</f>
        <v>6.5</v>
      </c>
      <c r="N346" s="11" t="str">
        <f>IF(ISERROR(VLOOKUP(B346, Paste!$Q$3:$Q$245, 1, FALSE)), "", VLOOKUP(B346, Paste!$Q$3:$R$245, 2, FALSE))</f>
        <v/>
      </c>
      <c r="O346" s="18"/>
      <c r="P346" s="7" t="str">
        <f>IF(ISERROR(VLOOKUP(B346, Paste!$T$3:$T$1545, 1, FALSE)), "", VLOOKUP(B346, Paste!$T$3:$U$1545, 2, FALSE))</f>
        <v/>
      </c>
    </row>
    <row r="347" spans="1:16">
      <c r="A347" s="65">
        <v>341</v>
      </c>
      <c r="B347" s="67" t="s">
        <v>371</v>
      </c>
      <c r="C347" s="66" t="str">
        <f>VLOOKUP($B347, Paste!$A$3:$H$933, 6, FALSE)</f>
        <v>LW</v>
      </c>
      <c r="D347" s="11">
        <f>IFERROR(VLOOKUP($B347, Paste!$J$3:$L$933, 3, FALSE), "")</f>
        <v>30</v>
      </c>
      <c r="E347" s="11">
        <f>IFERROR(VLOOKUP($B347, Paste!$J$3:$L$933, 2, FALSE), "")</f>
        <v>45</v>
      </c>
      <c r="F347" s="11" t="str">
        <f>VLOOKUP($B347, Paste!$A$3:$H$933, 8, FALSE)</f>
        <v>ANA</v>
      </c>
      <c r="G347" s="71">
        <f>VLOOKUP($B347, Paste!$A$3:$H$933, 2, FALSE)</f>
        <v>77.666666666666671</v>
      </c>
      <c r="H347" s="71">
        <f>VLOOKUP($B347, Paste!$A$3:$H$933, 3, FALSE)</f>
        <v>17.419435773651671</v>
      </c>
      <c r="I347" s="71">
        <f t="shared" si="5"/>
        <v>12.91879522634833</v>
      </c>
      <c r="J347" s="71">
        <f>VLOOKUP($B347, Paste!$A$3:$H$933, 4, FALSE)</f>
        <v>30.338231</v>
      </c>
      <c r="K347" s="71">
        <f>VLOOKUP($B347, Paste!$A$3:$H$933, 5, FALSE)</f>
        <v>42.425844346549198</v>
      </c>
      <c r="L347" s="11" t="str">
        <f>IF(ISERROR(VLOOKUP(B347, Paste!$N$3:$N$250, 1, FALSE)), "", VLOOKUP(B347, Paste!$N$3:$O$250, 2, FALSE))</f>
        <v/>
      </c>
      <c r="M347" s="27">
        <f>VLOOKUP($B347, Paste!$W$3:$Z$10064, IF($H$4="Cap Hit",3, IF($H$4="AAV", 4, 2)), FALSE)</f>
        <v>6.25</v>
      </c>
      <c r="N347" s="11" t="str">
        <f>IF(ISERROR(VLOOKUP(B347, Paste!$Q$3:$Q$245, 1, FALSE)), "", VLOOKUP(B347, Paste!$Q$3:$R$245, 2, FALSE))</f>
        <v/>
      </c>
      <c r="O347" s="10"/>
      <c r="P347" s="7" t="str">
        <f>IF(ISERROR(VLOOKUP(B347, Paste!$T$3:$T$1545, 1, FALSE)), "", VLOOKUP(B347, Paste!$T$3:$U$1545, 2, FALSE))</f>
        <v/>
      </c>
    </row>
    <row r="348" spans="1:16">
      <c r="A348" s="65">
        <v>342</v>
      </c>
      <c r="B348" s="67" t="s">
        <v>372</v>
      </c>
      <c r="C348" s="66" t="str">
        <f>VLOOKUP($B348, Paste!$A$3:$H$933, 6, FALSE)</f>
        <v>LW</v>
      </c>
      <c r="D348" s="11">
        <f>IFERROR(VLOOKUP($B348, Paste!$J$3:$L$933, 3, FALSE), "")</f>
        <v>38</v>
      </c>
      <c r="E348" s="11">
        <f>IFERROR(VLOOKUP($B348, Paste!$J$3:$L$933, 2, FALSE), "")</f>
        <v>68</v>
      </c>
      <c r="F348" s="11" t="str">
        <f>VLOOKUP($B348, Paste!$A$3:$H$933, 8, FALSE)</f>
        <v>CHI</v>
      </c>
      <c r="G348" s="71">
        <f>VLOOKUP($B348, Paste!$A$3:$H$933, 2, FALSE)</f>
        <v>83</v>
      </c>
      <c r="H348" s="71">
        <f>VLOOKUP($B348, Paste!$A$3:$H$933, 3, FALSE)</f>
        <v>14.110000000000001</v>
      </c>
      <c r="I348" s="71">
        <f t="shared" si="5"/>
        <v>16.171685416666662</v>
      </c>
      <c r="J348" s="71">
        <f>VLOOKUP($B348, Paste!$A$3:$H$933, 4, FALSE)</f>
        <v>30.281685416666665</v>
      </c>
      <c r="K348" s="71">
        <f>VLOOKUP($B348, Paste!$A$3:$H$933, 5, FALSE)</f>
        <v>16.600000000000001</v>
      </c>
      <c r="L348" s="11" t="str">
        <f>IF(ISERROR(VLOOKUP(B348, Paste!$N$3:$N$250, 1, FALSE)), "", VLOOKUP(B348, Paste!$N$3:$O$250, 2, FALSE))</f>
        <v/>
      </c>
      <c r="M348" s="27">
        <f>VLOOKUP($B348, Paste!$W$3:$Z$10064, IF($H$4="Cap Hit",3, IF($H$4="AAV", 4, 2)), FALSE)</f>
        <v>1.45</v>
      </c>
      <c r="N348" s="11" t="str">
        <f>IF(ISERROR(VLOOKUP(B348, Paste!$Q$3:$Q$245, 1, FALSE)), "", VLOOKUP(B348, Paste!$Q$3:$R$245, 2, FALSE))</f>
        <v/>
      </c>
      <c r="O348" s="18"/>
      <c r="P348" s="7" t="str">
        <f>IF(ISERROR(VLOOKUP(B348, Paste!$T$3:$T$1545, 1, FALSE)), "", VLOOKUP(B348, Paste!$T$3:$U$1545, 2, FALSE))</f>
        <v/>
      </c>
    </row>
    <row r="349" spans="1:16">
      <c r="A349" s="65">
        <v>343</v>
      </c>
      <c r="B349" s="67" t="s">
        <v>373</v>
      </c>
      <c r="C349" s="66" t="str">
        <f>VLOOKUP($B349, Paste!$A$3:$H$933, 6, FALSE)</f>
        <v>C</v>
      </c>
      <c r="D349" s="11">
        <f>IFERROR(VLOOKUP($B349, Paste!$J$3:$L$933, 3, FALSE), "")</f>
        <v>35</v>
      </c>
      <c r="E349" s="11">
        <f>IFERROR(VLOOKUP($B349, Paste!$J$3:$L$933, 2, FALSE), "")</f>
        <v>55</v>
      </c>
      <c r="F349" s="11" t="str">
        <f>VLOOKUP($B349, Paste!$A$3:$H$933, 8, FALSE)</f>
        <v>LAK</v>
      </c>
      <c r="G349" s="71">
        <f>VLOOKUP($B349, Paste!$A$3:$H$933, 2, FALSE)</f>
        <v>77.333333333333329</v>
      </c>
      <c r="H349" s="71">
        <f>VLOOKUP($B349, Paste!$A$3:$H$933, 3, FALSE)</f>
        <v>13.164185216644162</v>
      </c>
      <c r="I349" s="71">
        <f t="shared" si="5"/>
        <v>17.01799978335584</v>
      </c>
      <c r="J349" s="71">
        <f>VLOOKUP($B349, Paste!$A$3:$H$933, 4, FALSE)</f>
        <v>30.182185000000004</v>
      </c>
      <c r="K349" s="71">
        <f>VLOOKUP($B349, Paste!$A$3:$H$933, 5, FALSE)</f>
        <v>45.16814159292035</v>
      </c>
      <c r="L349" s="11" t="str">
        <f>IF(ISERROR(VLOOKUP(B349, Paste!$N$3:$N$250, 1, FALSE)), "", VLOOKUP(B349, Paste!$N$3:$O$250, 2, FALSE))</f>
        <v/>
      </c>
      <c r="M349" s="27">
        <f>VLOOKUP($B349, Paste!$W$3:$Z$10064, IF($H$4="Cap Hit",3, IF($H$4="AAV", 4, 2)), FALSE)</f>
        <v>3.5</v>
      </c>
      <c r="N349" s="11" t="str">
        <f>IF(ISERROR(VLOOKUP(B349, Paste!$Q$3:$Q$245, 1, FALSE)), "", VLOOKUP(B349, Paste!$Q$3:$R$245, 2, FALSE))</f>
        <v/>
      </c>
      <c r="O349" s="18"/>
      <c r="P349" s="7" t="str">
        <f>IF(ISERROR(VLOOKUP(B349, Paste!$T$3:$T$1545, 1, FALSE)), "", VLOOKUP(B349, Paste!$T$3:$U$1545, 2, FALSE))</f>
        <v/>
      </c>
    </row>
    <row r="350" spans="1:16">
      <c r="A350" s="65">
        <v>344</v>
      </c>
      <c r="B350" s="67" t="s">
        <v>374</v>
      </c>
      <c r="C350" s="66" t="str">
        <f>VLOOKUP($B350, Paste!$A$3:$H$933, 6, FALSE)</f>
        <v>LD</v>
      </c>
      <c r="D350" s="11">
        <f>IFERROR(VLOOKUP($B350, Paste!$J$3:$L$933, 3, FALSE), "")</f>
        <v>32</v>
      </c>
      <c r="E350" s="11">
        <f>IFERROR(VLOOKUP($B350, Paste!$J$3:$L$933, 2, FALSE), "")</f>
        <v>45</v>
      </c>
      <c r="F350" s="11" t="str">
        <f>VLOOKUP($B350, Paste!$A$3:$H$933, 8, FALSE)</f>
        <v>SJS</v>
      </c>
      <c r="G350" s="71">
        <f>VLOOKUP($B350, Paste!$A$3:$H$933, 2, FALSE)</f>
        <v>81.666666666666671</v>
      </c>
      <c r="H350" s="71">
        <f>VLOOKUP($B350, Paste!$A$3:$H$933, 3, FALSE)</f>
        <v>8.9833333333333343</v>
      </c>
      <c r="I350" s="71">
        <f t="shared" si="5"/>
        <v>21.147882777777781</v>
      </c>
      <c r="J350" s="71">
        <f>VLOOKUP($B350, Paste!$A$3:$H$933, 4, FALSE)</f>
        <v>30.131216111111115</v>
      </c>
      <c r="K350" s="71">
        <f>VLOOKUP($B350, Paste!$A$3:$H$933, 5, FALSE)</f>
        <v>87.13389121338912</v>
      </c>
      <c r="L350" s="11" t="str">
        <f>IF(ISERROR(VLOOKUP(B350, Paste!$N$3:$N$250, 1, FALSE)), "", VLOOKUP(B350, Paste!$N$3:$O$250, 2, FALSE))</f>
        <v/>
      </c>
      <c r="M350" s="27">
        <f>VLOOKUP($B350, Paste!$W$3:$Z$10064, IF($H$4="Cap Hit",3, IF($H$4="AAV", 4, 2)), FALSE)</f>
        <v>9.25</v>
      </c>
      <c r="N350" s="11" t="str">
        <f>IF(ISERROR(VLOOKUP(B350, Paste!$Q$3:$Q$245, 1, FALSE)), "", VLOOKUP(B350, Paste!$Q$3:$R$245, 2, FALSE))</f>
        <v/>
      </c>
      <c r="O350" s="10"/>
      <c r="P350" s="7" t="str">
        <f>IF(ISERROR(VLOOKUP(B350, Paste!$T$3:$T$1545, 1, FALSE)), "", VLOOKUP(B350, Paste!$T$3:$U$1545, 2, FALSE))</f>
        <v/>
      </c>
    </row>
    <row r="351" spans="1:16">
      <c r="A351" s="65">
        <v>345</v>
      </c>
      <c r="B351" s="67" t="s">
        <v>375</v>
      </c>
      <c r="C351" s="66" t="str">
        <f>VLOOKUP($B351, Paste!$A$3:$H$933, 6, FALSE)</f>
        <v>RD</v>
      </c>
      <c r="D351" s="11">
        <f>IFERROR(VLOOKUP($B351, Paste!$J$3:$L$933, 3, FALSE), "")</f>
        <v>57</v>
      </c>
      <c r="E351" s="11">
        <f>IFERROR(VLOOKUP($B351, Paste!$J$3:$L$933, 2, FALSE), "")</f>
        <v>70</v>
      </c>
      <c r="F351" s="11" t="str">
        <f>VLOOKUP($B351, Paste!$A$3:$H$933, 8, FALSE)</f>
        <v>CHI</v>
      </c>
      <c r="G351" s="71">
        <f>VLOOKUP($B351, Paste!$A$3:$H$933, 2, FALSE)</f>
        <v>75</v>
      </c>
      <c r="H351" s="71">
        <f>VLOOKUP($B351, Paste!$A$3:$H$933, 3, FALSE)</f>
        <v>4.5</v>
      </c>
      <c r="I351" s="71">
        <f t="shared" si="5"/>
        <v>25.597375</v>
      </c>
      <c r="J351" s="71">
        <f>VLOOKUP($B351, Paste!$A$3:$H$933, 4, FALSE)</f>
        <v>30.097375</v>
      </c>
      <c r="K351" s="71">
        <f>VLOOKUP($B351, Paste!$A$3:$H$933, 5, FALSE)</f>
        <v>37.5</v>
      </c>
      <c r="L351" s="11">
        <f>IF(ISERROR(VLOOKUP(B351, Paste!$N$3:$N$250, 1, FALSE)), "", VLOOKUP(B351, Paste!$N$3:$O$250, 2, FALSE))</f>
        <v>45</v>
      </c>
      <c r="M351" s="27">
        <f>VLOOKUP($B351, Paste!$W$3:$Z$10064, IF($H$4="Cap Hit",3, IF($H$4="AAV", 4, 2)), FALSE)</f>
        <v>4.2249999999999996</v>
      </c>
      <c r="N351" s="11" t="str">
        <f>IF(ISERROR(VLOOKUP(B351, Paste!$Q$3:$Q$245, 1, FALSE)), "", VLOOKUP(B351, Paste!$Q$3:$R$245, 2, FALSE))</f>
        <v/>
      </c>
      <c r="O351" s="10"/>
      <c r="P351" s="7" t="str">
        <f>IF(ISERROR(VLOOKUP(B351, Paste!$T$3:$T$1545, 1, FALSE)), "", VLOOKUP(B351, Paste!$T$3:$U$1545, 2, FALSE))</f>
        <v/>
      </c>
    </row>
    <row r="352" spans="1:16">
      <c r="A352" s="65">
        <v>346</v>
      </c>
      <c r="B352" s="67" t="s">
        <v>376</v>
      </c>
      <c r="C352" s="66" t="str">
        <f>VLOOKUP($B352, Paste!$A$3:$H$933, 6, FALSE)</f>
        <v>LW</v>
      </c>
      <c r="D352" s="11">
        <f>IFERROR(VLOOKUP($B352, Paste!$J$3:$L$933, 3, FALSE), "")</f>
        <v>45</v>
      </c>
      <c r="E352" s="11">
        <f>IFERROR(VLOOKUP($B352, Paste!$J$3:$L$933, 2, FALSE), "")</f>
        <v>60</v>
      </c>
      <c r="F352" s="11" t="str">
        <f>VLOOKUP($B352, Paste!$A$3:$H$933, 8, FALSE)</f>
        <v>BOS</v>
      </c>
      <c r="G352" s="71">
        <f>VLOOKUP($B352, Paste!$A$3:$H$933, 2, FALSE)</f>
        <v>80</v>
      </c>
      <c r="H352" s="71">
        <f>VLOOKUP($B352, Paste!$A$3:$H$933, 3, FALSE)</f>
        <v>16</v>
      </c>
      <c r="I352" s="71">
        <f t="shared" si="5"/>
        <v>13.870133333333339</v>
      </c>
      <c r="J352" s="71">
        <f>VLOOKUP($B352, Paste!$A$3:$H$933, 4, FALSE)</f>
        <v>29.870133333333339</v>
      </c>
      <c r="K352" s="71">
        <f>VLOOKUP($B352, Paste!$A$3:$H$933, 5, FALSE)</f>
        <v>20</v>
      </c>
      <c r="L352" s="11">
        <f>IF(ISERROR(VLOOKUP(B352, Paste!$N$3:$N$250, 1, FALSE)), "", VLOOKUP(B352, Paste!$N$3:$O$250, 2, FALSE))</f>
        <v>45</v>
      </c>
      <c r="M352" s="27">
        <f>VLOOKUP($B352, Paste!$W$3:$Z$10064, IF($H$4="Cap Hit",3, IF($H$4="AAV", 4, 2)), FALSE)</f>
        <v>0.92500000000000004</v>
      </c>
      <c r="N352" s="11" t="str">
        <f>IF(ISERROR(VLOOKUP(B352, Paste!$Q$3:$Q$245, 1, FALSE)), "", VLOOKUP(B352, Paste!$Q$3:$R$245, 2, FALSE))</f>
        <v/>
      </c>
      <c r="O352" s="18"/>
      <c r="P352" s="7" t="str">
        <f>IF(ISERROR(VLOOKUP(B352, Paste!$T$3:$T$1545, 1, FALSE)), "", VLOOKUP(B352, Paste!$T$3:$U$1545, 2, FALSE))</f>
        <v/>
      </c>
    </row>
    <row r="353" spans="1:16">
      <c r="A353" s="65">
        <v>347</v>
      </c>
      <c r="B353" s="67" t="s">
        <v>377</v>
      </c>
      <c r="C353" s="66" t="str">
        <f>VLOOKUP($B353, Paste!$A$3:$H$933, 6, FALSE)</f>
        <v>LW</v>
      </c>
      <c r="D353" s="11">
        <f>IFERROR(VLOOKUP($B353, Paste!$J$3:$L$933, 3, FALSE), "")</f>
        <v>38</v>
      </c>
      <c r="E353" s="11">
        <f>IFERROR(VLOOKUP($B353, Paste!$J$3:$L$933, 2, FALSE), "")</f>
        <v>53</v>
      </c>
      <c r="F353" s="11" t="str">
        <f>VLOOKUP($B353, Paste!$A$3:$H$933, 8, FALSE)</f>
        <v>OTT</v>
      </c>
      <c r="G353" s="71">
        <f>VLOOKUP($B353, Paste!$A$3:$H$933, 2, FALSE)</f>
        <v>79.333333333333329</v>
      </c>
      <c r="H353" s="71">
        <f>VLOOKUP($B353, Paste!$A$3:$H$933, 3, FALSE)</f>
        <v>18.094140010455995</v>
      </c>
      <c r="I353" s="71">
        <f t="shared" si="5"/>
        <v>11.707426656210679</v>
      </c>
      <c r="J353" s="71">
        <f>VLOOKUP($B353, Paste!$A$3:$H$933, 4, FALSE)</f>
        <v>29.801566666666673</v>
      </c>
      <c r="K353" s="71">
        <f>VLOOKUP($B353, Paste!$A$3:$H$933, 5, FALSE)</f>
        <v>30.433908045977009</v>
      </c>
      <c r="L353" s="11" t="str">
        <f>IF(ISERROR(VLOOKUP(B353, Paste!$N$3:$N$250, 1, FALSE)), "", VLOOKUP(B353, Paste!$N$3:$O$250, 2, FALSE))</f>
        <v/>
      </c>
      <c r="M353" s="27">
        <f>VLOOKUP($B353, Paste!$W$3:$Z$10064, IF($H$4="Cap Hit",3, IF($H$4="AAV", 4, 2)), FALSE)</f>
        <v>3.5</v>
      </c>
      <c r="N353" s="11" t="str">
        <f>IF(ISERROR(VLOOKUP(B353, Paste!$Q$3:$Q$245, 1, FALSE)), "", VLOOKUP(B353, Paste!$Q$3:$R$245, 2, FALSE))</f>
        <v/>
      </c>
      <c r="O353" s="18"/>
      <c r="P353" s="7" t="str">
        <f>IF(ISERROR(VLOOKUP(B353, Paste!$T$3:$T$1545, 1, FALSE)), "", VLOOKUP(B353, Paste!$T$3:$U$1545, 2, FALSE))</f>
        <v/>
      </c>
    </row>
    <row r="354" spans="1:16">
      <c r="A354" s="65">
        <v>348</v>
      </c>
      <c r="B354" s="10" t="s">
        <v>378</v>
      </c>
      <c r="C354" s="66" t="str">
        <f>VLOOKUP($B354, Paste!$A$3:$H$933, 6, FALSE)</f>
        <v>LW</v>
      </c>
      <c r="D354" s="11">
        <f>IFERROR(VLOOKUP($B354, Paste!$J$3:$L$933, 3, FALSE), "")</f>
        <v>38</v>
      </c>
      <c r="E354" s="11">
        <f>IFERROR(VLOOKUP($B354, Paste!$J$3:$L$933, 2, FALSE), "")</f>
        <v>58</v>
      </c>
      <c r="F354" s="11" t="str">
        <f>VLOOKUP($B354, Paste!$A$3:$H$933, 8, FALSE)</f>
        <v>WPG</v>
      </c>
      <c r="G354" s="71">
        <f>VLOOKUP($B354, Paste!$A$3:$H$933, 2, FALSE)</f>
        <v>75.333333333333329</v>
      </c>
      <c r="H354" s="71">
        <f>VLOOKUP($B354, Paste!$A$3:$H$933, 3, FALSE)</f>
        <v>13.559999999999999</v>
      </c>
      <c r="I354" s="71">
        <f t="shared" si="5"/>
        <v>16.13112666666667</v>
      </c>
      <c r="J354" s="71">
        <f>VLOOKUP($B354, Paste!$A$3:$H$933, 4, FALSE)</f>
        <v>29.691126666666669</v>
      </c>
      <c r="K354" s="71">
        <f>VLOOKUP($B354, Paste!$A$3:$H$933, 5, FALSE)</f>
        <v>26.024242424242424</v>
      </c>
      <c r="L354" s="11" t="str">
        <f>IF(ISERROR(VLOOKUP(B354, Paste!$N$3:$N$250, 1, FALSE)), "", VLOOKUP(B354, Paste!$N$3:$O$250, 2, FALSE))</f>
        <v/>
      </c>
      <c r="M354" s="27">
        <f>VLOOKUP($B354, Paste!$W$3:$Z$10064, IF($H$4="Cap Hit",3, IF($H$4="AAV", 4, 2)), FALSE)</f>
        <v>4</v>
      </c>
      <c r="N354" s="11" t="str">
        <f>IF(ISERROR(VLOOKUP(B354, Paste!$Q$3:$Q$245, 1, FALSE)), "", VLOOKUP(B354, Paste!$Q$3:$R$245, 2, FALSE))</f>
        <v/>
      </c>
      <c r="O354" s="10"/>
      <c r="P354" s="7" t="str">
        <f>IF(ISERROR(VLOOKUP(B354, Paste!$T$3:$T$1545, 1, FALSE)), "", VLOOKUP(B354, Paste!$T$3:$U$1545, 2, FALSE))</f>
        <v/>
      </c>
    </row>
    <row r="355" spans="1:16">
      <c r="A355" s="65">
        <v>349</v>
      </c>
      <c r="B355" s="67" t="s">
        <v>379</v>
      </c>
      <c r="C355" s="66" t="str">
        <f>VLOOKUP($B355, Paste!$A$3:$H$933, 6, FALSE)</f>
        <v>RD</v>
      </c>
      <c r="D355" s="11" t="str">
        <f>IFERROR(VLOOKUP($B355, Paste!$J$3:$L$933, 3, FALSE), "")</f>
        <v/>
      </c>
      <c r="E355" s="11" t="str">
        <f>IFERROR(VLOOKUP($B355, Paste!$J$3:$L$933, 2, FALSE), "")</f>
        <v/>
      </c>
      <c r="F355" s="11" t="str">
        <f>VLOOKUP($B355, Paste!$A$3:$H$933, 8, FALSE)</f>
        <v>UTA</v>
      </c>
      <c r="G355" s="71">
        <f>VLOOKUP($B355, Paste!$A$3:$H$933, 2, FALSE)</f>
        <v>76</v>
      </c>
      <c r="H355" s="71">
        <f>VLOOKUP($B355, Paste!$A$3:$H$933, 3, FALSE)</f>
        <v>3.3550772254565357</v>
      </c>
      <c r="I355" s="71">
        <f t="shared" si="5"/>
        <v>26.324892441210128</v>
      </c>
      <c r="J355" s="71">
        <f>VLOOKUP($B355, Paste!$A$3:$H$933, 4, FALSE)</f>
        <v>29.679969666666665</v>
      </c>
      <c r="K355" s="71">
        <f>VLOOKUP($B355, Paste!$A$3:$H$933, 5, FALSE)</f>
        <v>23.6</v>
      </c>
      <c r="L355" s="11" t="str">
        <f>IF(ISERROR(VLOOKUP(B355, Paste!$N$3:$N$250, 1, FALSE)), "", VLOOKUP(B355, Paste!$N$3:$O$250, 2, FALSE))</f>
        <v/>
      </c>
      <c r="M355" s="27">
        <f>VLOOKUP($B355, Paste!$W$3:$Z$10064, IF($H$4="Cap Hit",3, IF($H$4="AAV", 4, 2)), FALSE)</f>
        <v>4.4000000000000004</v>
      </c>
      <c r="N355" s="11" t="str">
        <f>IF(ISERROR(VLOOKUP(B355, Paste!$Q$3:$Q$245, 1, FALSE)), "", VLOOKUP(B355, Paste!$Q$3:$R$245, 2, FALSE))</f>
        <v/>
      </c>
      <c r="O355" s="18"/>
      <c r="P355" s="7" t="str">
        <f>IF(ISERROR(VLOOKUP(B355, Paste!$T$3:$T$1545, 1, FALSE)), "", VLOOKUP(B355, Paste!$T$3:$U$1545, 2, FALSE))</f>
        <v/>
      </c>
    </row>
    <row r="356" spans="1:16">
      <c r="A356" s="65">
        <v>350</v>
      </c>
      <c r="B356" s="67" t="s">
        <v>380</v>
      </c>
      <c r="C356" s="66" t="str">
        <f>VLOOKUP($B356, Paste!$A$3:$H$933, 6, FALSE)</f>
        <v>LW</v>
      </c>
      <c r="D356" s="11" t="str">
        <f>IFERROR(VLOOKUP($B356, Paste!$J$3:$L$933, 3, FALSE), "")</f>
        <v/>
      </c>
      <c r="E356" s="11" t="str">
        <f>IFERROR(VLOOKUP($B356, Paste!$J$3:$L$933, 2, FALSE), "")</f>
        <v/>
      </c>
      <c r="F356" s="11" t="str">
        <f>VLOOKUP($B356, Paste!$A$3:$H$933, 8, FALSE)</f>
        <v>VAN</v>
      </c>
      <c r="G356" s="71">
        <f>VLOOKUP($B356, Paste!$A$3:$H$933, 2, FALSE)</f>
        <v>83.666666666666671</v>
      </c>
      <c r="H356" s="71">
        <f>VLOOKUP($B356, Paste!$A$3:$H$933, 3, FALSE)</f>
        <v>14.123208093394581</v>
      </c>
      <c r="I356" s="71">
        <f t="shared" si="5"/>
        <v>15.48078994132764</v>
      </c>
      <c r="J356" s="71">
        <f>VLOOKUP($B356, Paste!$A$3:$H$933, 4, FALSE)</f>
        <v>29.60399803472222</v>
      </c>
      <c r="K356" s="71">
        <f>VLOOKUP($B356, Paste!$A$3:$H$933, 5, FALSE)</f>
        <v>34.491156462585039</v>
      </c>
      <c r="L356" s="11" t="str">
        <f>IF(ISERROR(VLOOKUP(B356, Paste!$N$3:$N$250, 1, FALSE)), "", VLOOKUP(B356, Paste!$N$3:$O$250, 2, FALSE))</f>
        <v/>
      </c>
      <c r="M356" s="27">
        <f>VLOOKUP($B356, Paste!$W$3:$Z$10064, IF($H$4="Cap Hit",3, IF($H$4="AAV", 4, 2)), FALSE)</f>
        <v>2.5</v>
      </c>
      <c r="N356" s="11" t="str">
        <f>IF(ISERROR(VLOOKUP(B356, Paste!$Q$3:$Q$245, 1, FALSE)), "", VLOOKUP(B356, Paste!$Q$3:$R$245, 2, FALSE))</f>
        <v/>
      </c>
      <c r="O356" s="10"/>
      <c r="P356" s="7" t="str">
        <f>IF(ISERROR(VLOOKUP(B356, Paste!$T$3:$T$1545, 1, FALSE)), "", VLOOKUP(B356, Paste!$T$3:$U$1545, 2, FALSE))</f>
        <v/>
      </c>
    </row>
    <row r="357" spans="1:16">
      <c r="A357" s="65">
        <v>351</v>
      </c>
      <c r="B357" s="67" t="s">
        <v>381</v>
      </c>
      <c r="C357" s="66" t="str">
        <f>VLOOKUP($B357, Paste!$A$3:$H$933, 6, FALSE)</f>
        <v>C</v>
      </c>
      <c r="D357" s="11" t="str">
        <f>IFERROR(VLOOKUP($B357, Paste!$J$3:$L$933, 3, FALSE), "")</f>
        <v/>
      </c>
      <c r="E357" s="11" t="str">
        <f>IFERROR(VLOOKUP($B357, Paste!$J$3:$L$933, 2, FALSE), "")</f>
        <v/>
      </c>
      <c r="F357" s="11" t="str">
        <f>VLOOKUP($B357, Paste!$A$3:$H$933, 8, FALSE)</f>
        <v>CAR</v>
      </c>
      <c r="G357" s="71">
        <f>VLOOKUP($B357, Paste!$A$3:$H$933, 2, FALSE)</f>
        <v>78.666666666666671</v>
      </c>
      <c r="H357" s="71">
        <f>VLOOKUP($B357, Paste!$A$3:$H$933, 3, FALSE)</f>
        <v>14.768041074405209</v>
      </c>
      <c r="I357" s="71">
        <f t="shared" si="5"/>
        <v>14.832835814483682</v>
      </c>
      <c r="J357" s="71">
        <f>VLOOKUP($B357, Paste!$A$3:$H$933, 4, FALSE)</f>
        <v>29.600876888888891</v>
      </c>
      <c r="K357" s="71">
        <f>VLOOKUP($B357, Paste!$A$3:$H$933, 5, FALSE)</f>
        <v>30.440579710144927</v>
      </c>
      <c r="L357" s="11" t="str">
        <f>IF(ISERROR(VLOOKUP(B357, Paste!$N$3:$N$250, 1, FALSE)), "", VLOOKUP(B357, Paste!$N$3:$O$250, 2, FALSE))</f>
        <v/>
      </c>
      <c r="M357" s="27">
        <f>VLOOKUP($B357, Paste!$W$3:$Z$10064, IF($H$4="Cap Hit",3, IF($H$4="AAV", 4, 2)), FALSE)</f>
        <v>2.9</v>
      </c>
      <c r="N357" s="11" t="str">
        <f>IF(ISERROR(VLOOKUP(B357, Paste!$Q$3:$Q$245, 1, FALSE)), "", VLOOKUP(B357, Paste!$Q$3:$R$245, 2, FALSE))</f>
        <v/>
      </c>
      <c r="O357" s="10"/>
      <c r="P357" s="7" t="str">
        <f>IF(ISERROR(VLOOKUP(B357, Paste!$T$3:$T$1545, 1, FALSE)), "", VLOOKUP(B357, Paste!$T$3:$U$1545, 2, FALSE))</f>
        <v/>
      </c>
    </row>
    <row r="358" spans="1:16">
      <c r="A358" s="65">
        <v>352</v>
      </c>
      <c r="B358" s="67" t="s">
        <v>382</v>
      </c>
      <c r="C358" s="66" t="str">
        <f>VLOOKUP($B358, Paste!$A$3:$H$933, 6, FALSE)</f>
        <v>RD</v>
      </c>
      <c r="D358" s="11">
        <f>IFERROR(VLOOKUP($B358, Paste!$J$3:$L$933, 3, FALSE), "")</f>
        <v>35</v>
      </c>
      <c r="E358" s="11">
        <f>IFERROR(VLOOKUP($B358, Paste!$J$3:$L$933, 2, FALSE), "")</f>
        <v>45</v>
      </c>
      <c r="F358" s="11" t="str">
        <f>VLOOKUP($B358, Paste!$A$3:$H$933, 8, FALSE)</f>
        <v>CBJ</v>
      </c>
      <c r="G358" s="71">
        <f>VLOOKUP($B358, Paste!$A$3:$H$933, 2, FALSE)</f>
        <v>71.333333333333329</v>
      </c>
      <c r="H358" s="71">
        <f>VLOOKUP($B358, Paste!$A$3:$H$933, 3, FALSE)</f>
        <v>7.9018119481799509</v>
      </c>
      <c r="I358" s="71">
        <f t="shared" si="5"/>
        <v>21.676781300894117</v>
      </c>
      <c r="J358" s="71">
        <f>VLOOKUP($B358, Paste!$A$3:$H$933, 4, FALSE)</f>
        <v>29.578593249074068</v>
      </c>
      <c r="K358" s="71">
        <f>VLOOKUP($B358, Paste!$A$3:$H$933, 5, FALSE)</f>
        <v>49.041666666666664</v>
      </c>
      <c r="L358" s="11" t="str">
        <f>IF(ISERROR(VLOOKUP(B358, Paste!$N$3:$N$250, 1, FALSE)), "", VLOOKUP(B358, Paste!$N$3:$O$250, 2, FALSE))</f>
        <v/>
      </c>
      <c r="M358" s="27">
        <f>VLOOKUP($B358, Paste!$W$3:$Z$10064, IF($H$4="Cap Hit",3, IF($H$4="AAV", 4, 2)), FALSE)</f>
        <v>6.25</v>
      </c>
      <c r="N358" s="11" t="str">
        <f>IF(ISERROR(VLOOKUP(B358, Paste!$Q$3:$Q$245, 1, FALSE)), "", VLOOKUP(B358, Paste!$Q$3:$R$245, 2, FALSE))</f>
        <v>Y</v>
      </c>
      <c r="O358" s="18"/>
      <c r="P358" s="7" t="str">
        <f>IF(ISERROR(VLOOKUP(B358, Paste!$T$3:$T$1545, 1, FALSE)), "", VLOOKUP(B358, Paste!$T$3:$U$1545, 2, FALSE))</f>
        <v/>
      </c>
    </row>
    <row r="359" spans="1:16">
      <c r="A359" s="65">
        <v>353</v>
      </c>
      <c r="B359" s="67" t="s">
        <v>383</v>
      </c>
      <c r="C359" s="66" t="str">
        <f>VLOOKUP($B359, Paste!$A$3:$H$933, 6, FALSE)</f>
        <v>C</v>
      </c>
      <c r="D359" s="11">
        <f>IFERROR(VLOOKUP($B359, Paste!$J$3:$L$933, 3, FALSE), "")</f>
        <v>38</v>
      </c>
      <c r="E359" s="11">
        <f>IFERROR(VLOOKUP($B359, Paste!$J$3:$L$933, 2, FALSE), "")</f>
        <v>68</v>
      </c>
      <c r="F359" s="11" t="str">
        <f>VLOOKUP($B359, Paste!$A$3:$H$933, 8, FALSE)</f>
        <v>VAN</v>
      </c>
      <c r="G359" s="71">
        <f>VLOOKUP($B359, Paste!$A$3:$H$933, 2, FALSE)</f>
        <v>51</v>
      </c>
      <c r="H359" s="71">
        <f>VLOOKUP($B359, Paste!$A$3:$H$933, 3, FALSE)</f>
        <v>12.75</v>
      </c>
      <c r="I359" s="71">
        <f t="shared" si="5"/>
        <v>16.70881125</v>
      </c>
      <c r="J359" s="71">
        <f>VLOOKUP($B359, Paste!$A$3:$H$933, 4, FALSE)</f>
        <v>29.45881125</v>
      </c>
      <c r="K359" s="71">
        <f>VLOOKUP($B359, Paste!$A$3:$H$933, 5, FALSE)</f>
        <v>20.91</v>
      </c>
      <c r="L359" s="11">
        <f>IF(ISERROR(VLOOKUP(B359, Paste!$N$3:$N$250, 1, FALSE)), "", VLOOKUP(B359, Paste!$N$3:$O$250, 2, FALSE))</f>
        <v>55</v>
      </c>
      <c r="M359" s="27">
        <f>VLOOKUP($B359, Paste!$W$3:$Z$10064, IF($H$4="Cap Hit",3, IF($H$4="AAV", 4, 2)), FALSE)</f>
        <v>4.4375</v>
      </c>
      <c r="N359" s="11" t="str">
        <f>IF(ISERROR(VLOOKUP(B359, Paste!$Q$3:$Q$245, 1, FALSE)), "", VLOOKUP(B359, Paste!$Q$3:$R$245, 2, FALSE))</f>
        <v>Y</v>
      </c>
      <c r="O359" s="10"/>
      <c r="P359" s="7" t="str">
        <f>IF(ISERROR(VLOOKUP(B359, Paste!$T$3:$T$1545, 1, FALSE)), "", VLOOKUP(B359, Paste!$T$3:$U$1545, 2, FALSE))</f>
        <v/>
      </c>
    </row>
    <row r="360" spans="1:16">
      <c r="A360" s="65">
        <v>354</v>
      </c>
      <c r="B360" s="67" t="s">
        <v>384</v>
      </c>
      <c r="C360" s="66" t="str">
        <f>VLOOKUP($B360, Paste!$A$3:$H$933, 6, FALSE)</f>
        <v>LD</v>
      </c>
      <c r="D360" s="11">
        <f>IFERROR(VLOOKUP($B360, Paste!$J$3:$L$933, 3, FALSE), "")</f>
        <v>32</v>
      </c>
      <c r="E360" s="11">
        <f>IFERROR(VLOOKUP($B360, Paste!$J$3:$L$933, 2, FALSE), "")</f>
        <v>50</v>
      </c>
      <c r="F360" s="11" t="str">
        <f>VLOOKUP($B360, Paste!$A$3:$H$933, 8, FALSE)</f>
        <v>COL</v>
      </c>
      <c r="G360" s="71">
        <f>VLOOKUP($B360, Paste!$A$3:$H$933, 2, FALSE)</f>
        <v>77.333333333333329</v>
      </c>
      <c r="H360" s="71">
        <f>VLOOKUP($B360, Paste!$A$3:$H$933, 3, FALSE)</f>
        <v>7.9581059710713182</v>
      </c>
      <c r="I360" s="71">
        <f t="shared" si="5"/>
        <v>21.457067695595342</v>
      </c>
      <c r="J360" s="71">
        <f>VLOOKUP($B360, Paste!$A$3:$H$933, 4, FALSE)</f>
        <v>29.415173666666661</v>
      </c>
      <c r="K360" s="71">
        <f>VLOOKUP($B360, Paste!$A$3:$H$933, 5, FALSE)</f>
        <v>26.005899705014748</v>
      </c>
      <c r="L360" s="11" t="str">
        <f>IF(ISERROR(VLOOKUP(B360, Paste!$N$3:$N$250, 1, FALSE)), "", VLOOKUP(B360, Paste!$N$3:$O$250, 2, FALSE))</f>
        <v/>
      </c>
      <c r="M360" s="27">
        <f>VLOOKUP($B360, Paste!$W$3:$Z$10064, IF($H$4="Cap Hit",3, IF($H$4="AAV", 4, 2)), FALSE)</f>
        <v>7.25</v>
      </c>
      <c r="N360" s="11" t="str">
        <f>IF(ISERROR(VLOOKUP(B360, Paste!$Q$3:$Q$245, 1, FALSE)), "", VLOOKUP(B360, Paste!$Q$3:$R$245, 2, FALSE))</f>
        <v/>
      </c>
      <c r="O360" s="18"/>
      <c r="P360" s="7" t="str">
        <f>IF(ISERROR(VLOOKUP(B360, Paste!$T$3:$T$1545, 1, FALSE)), "", VLOOKUP(B360, Paste!$T$3:$U$1545, 2, FALSE))</f>
        <v/>
      </c>
    </row>
    <row r="361" spans="1:16">
      <c r="A361" s="65">
        <v>355</v>
      </c>
      <c r="B361" s="67" t="s">
        <v>385</v>
      </c>
      <c r="C361" s="66" t="str">
        <f>VLOOKUP($B361, Paste!$A$3:$H$933, 6, FALSE)</f>
        <v>LW</v>
      </c>
      <c r="D361" s="11">
        <f>IFERROR(VLOOKUP($B361, Paste!$J$3:$L$933, 3, FALSE), "")</f>
        <v>32</v>
      </c>
      <c r="E361" s="11">
        <f>IFERROR(VLOOKUP($B361, Paste!$J$3:$L$933, 2, FALSE), "")</f>
        <v>53</v>
      </c>
      <c r="F361" s="11" t="str">
        <f>VLOOKUP($B361, Paste!$A$3:$H$933, 8, FALSE)</f>
        <v>DAL</v>
      </c>
      <c r="G361" s="71">
        <f>VLOOKUP($B361, Paste!$A$3:$H$933, 2, FALSE)</f>
        <v>78.333333333333329</v>
      </c>
      <c r="H361" s="71">
        <f>VLOOKUP($B361, Paste!$A$3:$H$933, 3, FALSE)</f>
        <v>9.3392650562390447</v>
      </c>
      <c r="I361" s="71">
        <f t="shared" si="5"/>
        <v>20.062346517835024</v>
      </c>
      <c r="J361" s="71">
        <f>VLOOKUP($B361, Paste!$A$3:$H$933, 4, FALSE)</f>
        <v>29.401611574074067</v>
      </c>
      <c r="K361" s="71">
        <f>VLOOKUP($B361, Paste!$A$3:$H$933, 5, FALSE)</f>
        <v>28.733624454148472</v>
      </c>
      <c r="L361" s="11" t="str">
        <f>IF(ISERROR(VLOOKUP(B361, Paste!$N$3:$N$250, 1, FALSE)), "", VLOOKUP(B361, Paste!$N$3:$O$250, 2, FALSE))</f>
        <v/>
      </c>
      <c r="M361" s="27">
        <f>VLOOKUP($B361, Paste!$W$3:$Z$10064, IF($H$4="Cap Hit",3, IF($H$4="AAV", 4, 2)), FALSE)</f>
        <v>2.1</v>
      </c>
      <c r="N361" s="11" t="str">
        <f>IF(ISERROR(VLOOKUP(B361, Paste!$Q$3:$Q$245, 1, FALSE)), "", VLOOKUP(B361, Paste!$Q$3:$R$245, 2, FALSE))</f>
        <v/>
      </c>
      <c r="O361" s="18"/>
      <c r="P361" s="7" t="str">
        <f>IF(ISERROR(VLOOKUP(B361, Paste!$T$3:$T$1545, 1, FALSE)), "", VLOOKUP(B361, Paste!$T$3:$U$1545, 2, FALSE))</f>
        <v/>
      </c>
    </row>
    <row r="362" spans="1:16">
      <c r="A362" s="65">
        <v>356</v>
      </c>
      <c r="B362" s="10" t="s">
        <v>386</v>
      </c>
      <c r="C362" s="66" t="str">
        <f>VLOOKUP($B362, Paste!$A$3:$H$933, 6, FALSE)</f>
        <v>LW</v>
      </c>
      <c r="D362" s="11">
        <f>IFERROR(VLOOKUP($B362, Paste!$J$3:$L$933, 3, FALSE), "")</f>
        <v>32</v>
      </c>
      <c r="E362" s="11">
        <f>IFERROR(VLOOKUP($B362, Paste!$J$3:$L$933, 2, FALSE), "")</f>
        <v>65</v>
      </c>
      <c r="F362" s="11" t="str">
        <f>VLOOKUP($B362, Paste!$A$3:$H$933, 8, FALSE)</f>
        <v>NYR</v>
      </c>
      <c r="G362" s="71">
        <f>VLOOKUP($B362, Paste!$A$3:$H$933, 2, FALSE)</f>
        <v>76</v>
      </c>
      <c r="H362" s="71">
        <f>VLOOKUP($B362, Paste!$A$3:$H$933, 3, FALSE)</f>
        <v>10.64</v>
      </c>
      <c r="I362" s="71">
        <f t="shared" si="5"/>
        <v>18.672250000000005</v>
      </c>
      <c r="J362" s="71">
        <f>VLOOKUP($B362, Paste!$A$3:$H$933, 4, FALSE)</f>
        <v>29.312250000000006</v>
      </c>
      <c r="K362" s="71">
        <f>VLOOKUP($B362, Paste!$A$3:$H$933, 5, FALSE)</f>
        <v>43.960784313725497</v>
      </c>
      <c r="L362" s="11">
        <f>IF(ISERROR(VLOOKUP(B362, Paste!$N$3:$N$250, 1, FALSE)), "", VLOOKUP(B362, Paste!$N$3:$O$250, 2, FALSE))</f>
        <v>42</v>
      </c>
      <c r="M362" s="27">
        <f>VLOOKUP($B362, Paste!$W$3:$Z$10064, IF($H$4="Cap Hit",3, IF($H$4="AAV", 4, 2)), FALSE)</f>
        <v>1.25</v>
      </c>
      <c r="N362" s="11" t="str">
        <f>IF(ISERROR(VLOOKUP(B362, Paste!$Q$3:$Q$245, 1, FALSE)), "", VLOOKUP(B362, Paste!$Q$3:$R$245, 2, FALSE))</f>
        <v>Y</v>
      </c>
      <c r="O362" s="18"/>
      <c r="P362" s="7" t="str">
        <f>IF(ISERROR(VLOOKUP(B362, Paste!$T$3:$T$1545, 1, FALSE)), "", VLOOKUP(B362, Paste!$T$3:$U$1545, 2, FALSE))</f>
        <v/>
      </c>
    </row>
    <row r="363" spans="1:16">
      <c r="A363" s="65">
        <v>357</v>
      </c>
      <c r="B363" s="67" t="s">
        <v>387</v>
      </c>
      <c r="C363" s="66" t="str">
        <f>VLOOKUP($B363, Paste!$A$3:$H$933, 6, FALSE)</f>
        <v>RW</v>
      </c>
      <c r="D363" s="11">
        <f>IFERROR(VLOOKUP($B363, Paste!$J$3:$L$933, 3, FALSE), "")</f>
        <v>37</v>
      </c>
      <c r="E363" s="11">
        <f>IFERROR(VLOOKUP($B363, Paste!$J$3:$L$933, 2, FALSE), "")</f>
        <v>55</v>
      </c>
      <c r="F363" s="11" t="str">
        <f>VLOOKUP($B363, Paste!$A$3:$H$933, 8, FALSE)</f>
        <v>COL</v>
      </c>
      <c r="G363" s="71">
        <f>VLOOKUP($B363, Paste!$A$3:$H$933, 2, FALSE)</f>
        <v>73.666666666666671</v>
      </c>
      <c r="H363" s="71">
        <f>VLOOKUP($B363, Paste!$A$3:$H$933, 3, FALSE)</f>
        <v>11.385460910484465</v>
      </c>
      <c r="I363" s="71">
        <f t="shared" si="5"/>
        <v>17.836233011390537</v>
      </c>
      <c r="J363" s="71">
        <f>VLOOKUP($B363, Paste!$A$3:$H$933, 4, FALSE)</f>
        <v>29.221693921875001</v>
      </c>
      <c r="K363" s="71">
        <f>VLOOKUP($B363, Paste!$A$3:$H$933, 5, FALSE)</f>
        <v>32.550387596899228</v>
      </c>
      <c r="L363" s="11" t="str">
        <f>IF(ISERROR(VLOOKUP(B363, Paste!$N$3:$N$250, 1, FALSE)), "", VLOOKUP(B363, Paste!$N$3:$O$250, 2, FALSE))</f>
        <v/>
      </c>
      <c r="M363" s="27">
        <f>VLOOKUP($B363, Paste!$W$3:$Z$10064, IF($H$4="Cap Hit",3, IF($H$4="AAV", 4, 2)), FALSE)</f>
        <v>3</v>
      </c>
      <c r="N363" s="11" t="str">
        <f>IF(ISERROR(VLOOKUP(B363, Paste!$Q$3:$Q$245, 1, FALSE)), "", VLOOKUP(B363, Paste!$Q$3:$R$245, 2, FALSE))</f>
        <v>Y</v>
      </c>
      <c r="O363" s="10"/>
      <c r="P363" s="7" t="str">
        <f>IF(ISERROR(VLOOKUP(B363, Paste!$T$3:$T$1545, 1, FALSE)), "", VLOOKUP(B363, Paste!$T$3:$U$1545, 2, FALSE))</f>
        <v/>
      </c>
    </row>
    <row r="364" spans="1:16">
      <c r="A364" s="65">
        <v>358</v>
      </c>
      <c r="B364" s="67" t="s">
        <v>388</v>
      </c>
      <c r="C364" s="66" t="str">
        <f>VLOOKUP($B364, Paste!$A$3:$H$933, 6, FALSE)</f>
        <v>LW</v>
      </c>
      <c r="D364" s="11">
        <f>IFERROR(VLOOKUP($B364, Paste!$J$3:$L$933, 3, FALSE), "")</f>
        <v>55</v>
      </c>
      <c r="E364" s="11">
        <f>IFERROR(VLOOKUP($B364, Paste!$J$3:$L$933, 2, FALSE), "")</f>
        <v>77</v>
      </c>
      <c r="F364" s="11" t="str">
        <f>VLOOKUP($B364, Paste!$A$3:$H$933, 8, FALSE)</f>
        <v>BUF</v>
      </c>
      <c r="G364" s="71">
        <f>VLOOKUP($B364, Paste!$A$3:$H$933, 2, FALSE)</f>
        <v>68</v>
      </c>
      <c r="H364" s="71">
        <f>VLOOKUP($B364, Paste!$A$3:$H$933, 3, FALSE)</f>
        <v>10.214732787674532</v>
      </c>
      <c r="I364" s="71">
        <f t="shared" si="5"/>
        <v>18.953423323436581</v>
      </c>
      <c r="J364" s="71">
        <f>VLOOKUP($B364, Paste!$A$3:$H$933, 4, FALSE)</f>
        <v>29.168156111111113</v>
      </c>
      <c r="K364" s="71">
        <f>VLOOKUP($B364, Paste!$A$3:$H$933, 5, FALSE)</f>
        <v>19.946666666666665</v>
      </c>
      <c r="L364" s="11">
        <f>IF(ISERROR(VLOOKUP(B364, Paste!$N$3:$N$250, 1, FALSE)), "", VLOOKUP(B364, Paste!$N$3:$O$250, 2, FALSE))</f>
        <v>50</v>
      </c>
      <c r="M364" s="27">
        <f>VLOOKUP($B364, Paste!$W$3:$Z$10064, IF($H$4="Cap Hit",3, IF($H$4="AAV", 4, 2)), FALSE)</f>
        <v>0.88666599999999995</v>
      </c>
      <c r="N364" s="11" t="str">
        <f>IF(ISERROR(VLOOKUP(B364, Paste!$Q$3:$Q$245, 1, FALSE)), "", VLOOKUP(B364, Paste!$Q$3:$R$245, 2, FALSE))</f>
        <v>Y</v>
      </c>
      <c r="O364" s="10"/>
      <c r="P364" s="7" t="str">
        <f>IF(ISERROR(VLOOKUP(B364, Paste!$T$3:$T$1545, 1, FALSE)), "", VLOOKUP(B364, Paste!$T$3:$U$1545, 2, FALSE))</f>
        <v/>
      </c>
    </row>
    <row r="365" spans="1:16">
      <c r="A365" s="65">
        <v>359</v>
      </c>
      <c r="B365" s="67" t="s">
        <v>389</v>
      </c>
      <c r="C365" s="66" t="str">
        <f>VLOOKUP($B365, Paste!$A$3:$H$933, 6, FALSE)</f>
        <v>RD</v>
      </c>
      <c r="D365" s="11" t="str">
        <f>IFERROR(VLOOKUP($B365, Paste!$J$3:$L$933, 3, FALSE), "")</f>
        <v/>
      </c>
      <c r="E365" s="11" t="str">
        <f>IFERROR(VLOOKUP($B365, Paste!$J$3:$L$933, 2, FALSE), "")</f>
        <v/>
      </c>
      <c r="F365" s="11" t="str">
        <f>VLOOKUP($B365, Paste!$A$3:$H$933, 8, FALSE)</f>
        <v>COL</v>
      </c>
      <c r="G365" s="71">
        <f>VLOOKUP($B365, Paste!$A$3:$H$933, 2, FALSE)</f>
        <v>84</v>
      </c>
      <c r="H365" s="71">
        <f>VLOOKUP($B365, Paste!$A$3:$H$933, 3, FALSE)</f>
        <v>9.4506352931060054</v>
      </c>
      <c r="I365" s="71">
        <f t="shared" si="5"/>
        <v>19.460405956893993</v>
      </c>
      <c r="J365" s="71">
        <f>VLOOKUP($B365, Paste!$A$3:$H$933, 4, FALSE)</f>
        <v>28.91104125</v>
      </c>
      <c r="K365" s="71">
        <f>VLOOKUP($B365, Paste!$A$3:$H$933, 5, FALSE)</f>
        <v>37.800000000000004</v>
      </c>
      <c r="L365" s="11" t="str">
        <f>IF(ISERROR(VLOOKUP(B365, Paste!$N$3:$N$250, 1, FALSE)), "", VLOOKUP(B365, Paste!$N$3:$O$250, 2, FALSE))</f>
        <v/>
      </c>
      <c r="M365" s="27">
        <f>VLOOKUP($B365, Paste!$W$3:$Z$10064, IF($H$4="Cap Hit",3, IF($H$4="AAV", 4, 2)), FALSE)</f>
        <v>3</v>
      </c>
      <c r="N365" s="11" t="str">
        <f>IF(ISERROR(VLOOKUP(B365, Paste!$Q$3:$Q$245, 1, FALSE)), "", VLOOKUP(B365, Paste!$Q$3:$R$245, 2, FALSE))</f>
        <v/>
      </c>
      <c r="O365" s="18"/>
      <c r="P365" s="7" t="str">
        <f>IF(ISERROR(VLOOKUP(B365, Paste!$T$3:$T$1545, 1, FALSE)), "", VLOOKUP(B365, Paste!$T$3:$U$1545, 2, FALSE))</f>
        <v/>
      </c>
    </row>
    <row r="366" spans="1:16">
      <c r="A366" s="65">
        <v>360</v>
      </c>
      <c r="B366" s="67" t="s">
        <v>390</v>
      </c>
      <c r="C366" s="66" t="str">
        <f>VLOOKUP($B366, Paste!$A$3:$H$933, 6, FALSE)</f>
        <v>LW</v>
      </c>
      <c r="D366" s="11">
        <f>IFERROR(VLOOKUP($B366, Paste!$J$3:$L$933, 3, FALSE), "")</f>
        <v>42</v>
      </c>
      <c r="E366" s="11">
        <f>IFERROR(VLOOKUP($B366, Paste!$J$3:$L$933, 2, FALSE), "")</f>
        <v>70</v>
      </c>
      <c r="F366" s="11" t="str">
        <f>VLOOKUP($B366, Paste!$A$3:$H$933, 8, FALSE)</f>
        <v>VAN</v>
      </c>
      <c r="G366" s="71">
        <f>VLOOKUP($B366, Paste!$A$3:$H$933, 2, FALSE)</f>
        <v>79</v>
      </c>
      <c r="H366" s="71">
        <f>VLOOKUP($B366, Paste!$A$3:$H$933, 3, FALSE)</f>
        <v>10.362974184204191</v>
      </c>
      <c r="I366" s="71">
        <f t="shared" si="5"/>
        <v>18.521400815795811</v>
      </c>
      <c r="J366" s="71">
        <f>VLOOKUP($B366, Paste!$A$3:$H$933, 4, FALSE)</f>
        <v>28.884375000000002</v>
      </c>
      <c r="K366" s="71">
        <f>VLOOKUP($B366, Paste!$A$3:$H$933, 5, FALSE)</f>
        <v>6.32</v>
      </c>
      <c r="L366" s="11" t="str">
        <f>IF(ISERROR(VLOOKUP(B366, Paste!$N$3:$N$250, 1, FALSE)), "", VLOOKUP(B366, Paste!$N$3:$O$250, 2, FALSE))</f>
        <v/>
      </c>
      <c r="M366" s="27">
        <f>VLOOKUP($B366, Paste!$W$3:$Z$10064, IF($H$4="Cap Hit",3, IF($H$4="AAV", 4, 2)), FALSE)</f>
        <v>1.378333</v>
      </c>
      <c r="N366" s="11" t="str">
        <f>IF(ISERROR(VLOOKUP(B366, Paste!$Q$3:$Q$245, 1, FALSE)), "", VLOOKUP(B366, Paste!$Q$3:$R$245, 2, FALSE))</f>
        <v/>
      </c>
      <c r="O366" s="18"/>
      <c r="P366" s="7" t="str">
        <f>IF(ISERROR(VLOOKUP(B366, Paste!$T$3:$T$1545, 1, FALSE)), "", VLOOKUP(B366, Paste!$T$3:$U$1545, 2, FALSE))</f>
        <v/>
      </c>
    </row>
    <row r="367" spans="1:16">
      <c r="A367" s="65">
        <v>361</v>
      </c>
      <c r="B367" s="67" t="s">
        <v>391</v>
      </c>
      <c r="C367" s="66" t="str">
        <f>VLOOKUP($B367, Paste!$A$3:$H$933, 6, FALSE)</f>
        <v>RW</v>
      </c>
      <c r="D367" s="11" t="str">
        <f>IFERROR(VLOOKUP($B367, Paste!$J$3:$L$933, 3, FALSE), "")</f>
        <v/>
      </c>
      <c r="E367" s="11" t="str">
        <f>IFERROR(VLOOKUP($B367, Paste!$J$3:$L$933, 2, FALSE), "")</f>
        <v/>
      </c>
      <c r="F367" s="11" t="str">
        <f>VLOOKUP($B367, Paste!$A$3:$H$933, 8, FALSE)</f>
        <v>LAK</v>
      </c>
      <c r="G367" s="71">
        <f>VLOOKUP($B367, Paste!$A$3:$H$933, 2, FALSE)</f>
        <v>71</v>
      </c>
      <c r="H367" s="71">
        <f>VLOOKUP($B367, Paste!$A$3:$H$933, 3, FALSE)</f>
        <v>16.715331472133851</v>
      </c>
      <c r="I367" s="71">
        <f t="shared" si="5"/>
        <v>12.123290750088366</v>
      </c>
      <c r="J367" s="71">
        <f>VLOOKUP($B367, Paste!$A$3:$H$933, 4, FALSE)</f>
        <v>28.838622222222217</v>
      </c>
      <c r="K367" s="71">
        <f>VLOOKUP($B367, Paste!$A$3:$H$933, 5, FALSE)</f>
        <v>64.483091787439619</v>
      </c>
      <c r="L367" s="11" t="str">
        <f>IF(ISERROR(VLOOKUP(B367, Paste!$N$3:$N$250, 1, FALSE)), "", VLOOKUP(B367, Paste!$N$3:$O$250, 2, FALSE))</f>
        <v/>
      </c>
      <c r="M367" s="27">
        <f>VLOOKUP($B367, Paste!$W$3:$Z$10064, IF($H$4="Cap Hit",3, IF($H$4="AAV", 4, 2)), FALSE)</f>
        <v>1.5</v>
      </c>
      <c r="N367" s="11" t="str">
        <f>IF(ISERROR(VLOOKUP(B367, Paste!$Q$3:$Q$245, 1, FALSE)), "", VLOOKUP(B367, Paste!$Q$3:$R$245, 2, FALSE))</f>
        <v/>
      </c>
      <c r="O367" s="18"/>
      <c r="P367" s="7" t="str">
        <f>IF(ISERROR(VLOOKUP(B367, Paste!$T$3:$T$1545, 1, FALSE)), "", VLOOKUP(B367, Paste!$T$3:$U$1545, 2, FALSE))</f>
        <v/>
      </c>
    </row>
    <row r="368" spans="1:16">
      <c r="A368" s="65">
        <v>362</v>
      </c>
      <c r="B368" s="67" t="s">
        <v>392</v>
      </c>
      <c r="C368" s="66" t="str">
        <f>VLOOKUP($B368, Paste!$A$3:$H$933, 6, FALSE)</f>
        <v>LD</v>
      </c>
      <c r="D368" s="11">
        <f>IFERROR(VLOOKUP($B368, Paste!$J$3:$L$933, 3, FALSE), "")</f>
        <v>38</v>
      </c>
      <c r="E368" s="11">
        <f>IFERROR(VLOOKUP($B368, Paste!$J$3:$L$933, 2, FALSE), "")</f>
        <v>50</v>
      </c>
      <c r="F368" s="11" t="str">
        <f>VLOOKUP($B368, Paste!$A$3:$H$933, 8, FALSE)</f>
        <v>PHI</v>
      </c>
      <c r="G368" s="71">
        <f>VLOOKUP($B368, Paste!$A$3:$H$933, 2, FALSE)</f>
        <v>76.333333333333329</v>
      </c>
      <c r="H368" s="71">
        <f>VLOOKUP($B368, Paste!$A$3:$H$933, 3, FALSE)</f>
        <v>5.5164659948509174</v>
      </c>
      <c r="I368" s="71">
        <f t="shared" si="5"/>
        <v>23.213227292186115</v>
      </c>
      <c r="J368" s="71">
        <f>VLOOKUP($B368, Paste!$A$3:$H$933, 4, FALSE)</f>
        <v>28.729693287037033</v>
      </c>
      <c r="K368" s="71">
        <f>VLOOKUP($B368, Paste!$A$3:$H$933, 5, FALSE)</f>
        <v>33.545590433482808</v>
      </c>
      <c r="L368" s="11" t="str">
        <f>IF(ISERROR(VLOOKUP(B368, Paste!$N$3:$N$250, 1, FALSE)), "", VLOOKUP(B368, Paste!$N$3:$O$250, 2, FALSE))</f>
        <v/>
      </c>
      <c r="M368" s="27">
        <f>VLOOKUP($B368, Paste!$W$3:$Z$10064, IF($H$4="Cap Hit",3, IF($H$4="AAV", 4, 2)), FALSE)</f>
        <v>5.15</v>
      </c>
      <c r="N368" s="11" t="str">
        <f>IF(ISERROR(VLOOKUP(B368, Paste!$Q$3:$Q$245, 1, FALSE)), "", VLOOKUP(B368, Paste!$Q$3:$R$245, 2, FALSE))</f>
        <v/>
      </c>
      <c r="O368" s="18"/>
      <c r="P368" s="7" t="str">
        <f>IF(ISERROR(VLOOKUP(B368, Paste!$T$3:$T$1545, 1, FALSE)), "", VLOOKUP(B368, Paste!$T$3:$U$1545, 2, FALSE))</f>
        <v/>
      </c>
    </row>
    <row r="369" spans="1:16">
      <c r="A369" s="65">
        <v>363</v>
      </c>
      <c r="B369" s="67" t="s">
        <v>393</v>
      </c>
      <c r="C369" s="66" t="str">
        <f>VLOOKUP($B369, Paste!$A$3:$H$933, 6, FALSE)</f>
        <v>RW</v>
      </c>
      <c r="D369" s="11">
        <f>IFERROR(VLOOKUP($B369, Paste!$J$3:$L$933, 3, FALSE), "")</f>
        <v>32</v>
      </c>
      <c r="E369" s="11">
        <f>IFERROR(VLOOKUP($B369, Paste!$J$3:$L$933, 2, FALSE), "")</f>
        <v>55</v>
      </c>
      <c r="F369" s="11" t="str">
        <f>VLOOKUP($B369, Paste!$A$3:$H$933, 8, FALSE)</f>
        <v>WPG</v>
      </c>
      <c r="G369" s="71">
        <f>VLOOKUP($B369, Paste!$A$3:$H$933, 2, FALSE)</f>
        <v>83</v>
      </c>
      <c r="H369" s="71">
        <f>VLOOKUP($B369, Paste!$A$3:$H$933, 3, FALSE)</f>
        <v>13.378629557302718</v>
      </c>
      <c r="I369" s="71">
        <f t="shared" si="5"/>
        <v>15.301727348947283</v>
      </c>
      <c r="J369" s="71">
        <f>VLOOKUP($B369, Paste!$A$3:$H$933, 4, FALSE)</f>
        <v>28.680356906250001</v>
      </c>
      <c r="K369" s="71">
        <f>VLOOKUP($B369, Paste!$A$3:$H$933, 5, FALSE)</f>
        <v>11.954732510288066</v>
      </c>
      <c r="L369" s="11" t="str">
        <f>IF(ISERROR(VLOOKUP(B369, Paste!$N$3:$N$250, 1, FALSE)), "", VLOOKUP(B369, Paste!$N$3:$O$250, 2, FALSE))</f>
        <v/>
      </c>
      <c r="M369" s="27">
        <f>VLOOKUP($B369, Paste!$W$3:$Z$10064, IF($H$4="Cap Hit",3, IF($H$4="AAV", 4, 2)), FALSE)</f>
        <v>3.6666660000000002</v>
      </c>
      <c r="N369" s="11" t="str">
        <f>IF(ISERROR(VLOOKUP(B369, Paste!$Q$3:$Q$245, 1, FALSE)), "", VLOOKUP(B369, Paste!$Q$3:$R$245, 2, FALSE))</f>
        <v/>
      </c>
      <c r="O369" s="18"/>
      <c r="P369" s="7" t="str">
        <f>IF(ISERROR(VLOOKUP(B369, Paste!$T$3:$T$1545, 1, FALSE)), "", VLOOKUP(B369, Paste!$T$3:$U$1545, 2, FALSE))</f>
        <v/>
      </c>
    </row>
    <row r="370" spans="1:16">
      <c r="A370" s="65">
        <v>364</v>
      </c>
      <c r="B370" s="67" t="s">
        <v>394</v>
      </c>
      <c r="C370" s="66" t="str">
        <f>VLOOKUP($B370, Paste!$A$3:$H$933, 6, FALSE)</f>
        <v>LW</v>
      </c>
      <c r="D370" s="11">
        <f>IFERROR(VLOOKUP($B370, Paste!$J$3:$L$933, 3, FALSE), "")</f>
        <v>57</v>
      </c>
      <c r="E370" s="11">
        <f>IFERROR(VLOOKUP($B370, Paste!$J$3:$L$933, 2, FALSE), "")</f>
        <v>78</v>
      </c>
      <c r="F370" s="11" t="str">
        <f>VLOOKUP($B370, Paste!$A$3:$H$933, 8, FALSE)</f>
        <v>WAS</v>
      </c>
      <c r="G370" s="71">
        <f>VLOOKUP($B370, Paste!$A$3:$H$933, 2, FALSE)</f>
        <v>46</v>
      </c>
      <c r="H370" s="71">
        <f>VLOOKUP($B370, Paste!$A$3:$H$933, 3, FALSE)</f>
        <v>9.2350476190476183</v>
      </c>
      <c r="I370" s="71">
        <f t="shared" si="5"/>
        <v>19.432685307781647</v>
      </c>
      <c r="J370" s="71">
        <f>VLOOKUP($B370, Paste!$A$3:$H$933, 4, FALSE)</f>
        <v>28.667732926829263</v>
      </c>
      <c r="K370" s="71">
        <f>VLOOKUP($B370, Paste!$A$3:$H$933, 5, FALSE)</f>
        <v>13.799999999999999</v>
      </c>
      <c r="L370" s="11" t="str">
        <f>IF(ISERROR(VLOOKUP(B370, Paste!$N$3:$N$250, 1, FALSE)), "", VLOOKUP(B370, Paste!$N$3:$O$250, 2, FALSE))</f>
        <v/>
      </c>
      <c r="M370" s="27">
        <f>VLOOKUP($B370, Paste!$W$3:$Z$10064, IF($H$4="Cap Hit",3, IF($H$4="AAV", 4, 2)), FALSE)</f>
        <v>0.9425</v>
      </c>
      <c r="N370" s="11" t="str">
        <f>IF(ISERROR(VLOOKUP(B370, Paste!$Q$3:$Q$245, 1, FALSE)), "", VLOOKUP(B370, Paste!$Q$3:$R$245, 2, FALSE))</f>
        <v/>
      </c>
      <c r="O370" s="18"/>
      <c r="P370" s="7" t="str">
        <f>IF(ISERROR(VLOOKUP(B370, Paste!$T$3:$T$1545, 1, FALSE)), "", VLOOKUP(B370, Paste!$T$3:$U$1545, 2, FALSE))</f>
        <v>Y</v>
      </c>
    </row>
    <row r="371" spans="1:16">
      <c r="A371" s="65">
        <v>365</v>
      </c>
      <c r="B371" s="67" t="s">
        <v>395</v>
      </c>
      <c r="C371" s="66" t="str">
        <f>VLOOKUP($B371, Paste!$A$3:$H$933, 6, FALSE)</f>
        <v>RW</v>
      </c>
      <c r="D371" s="11" t="str">
        <f>IFERROR(VLOOKUP($B371, Paste!$J$3:$L$933, 3, FALSE), "")</f>
        <v/>
      </c>
      <c r="E371" s="11" t="str">
        <f>IFERROR(VLOOKUP($B371, Paste!$J$3:$L$933, 2, FALSE), "")</f>
        <v/>
      </c>
      <c r="F371" s="11" t="str">
        <f>VLOOKUP($B371, Paste!$A$3:$H$933, 8, FALSE)</f>
        <v>UTA</v>
      </c>
      <c r="G371" s="71">
        <f>VLOOKUP($B371, Paste!$A$3:$H$933, 2, FALSE)</f>
        <v>70.666666666666671</v>
      </c>
      <c r="H371" s="71">
        <f>VLOOKUP($B371, Paste!$A$3:$H$933, 3, FALSE)</f>
        <v>15.230249665837366</v>
      </c>
      <c r="I371" s="71">
        <f t="shared" si="5"/>
        <v>13.372151291570042</v>
      </c>
      <c r="J371" s="71">
        <f>VLOOKUP($B371, Paste!$A$3:$H$933, 4, FALSE)</f>
        <v>28.602400957407408</v>
      </c>
      <c r="K371" s="71">
        <f>VLOOKUP($B371, Paste!$A$3:$H$933, 5, FALSE)</f>
        <v>31.902912621359228</v>
      </c>
      <c r="L371" s="11" t="str">
        <f>IF(ISERROR(VLOOKUP(B371, Paste!$N$3:$N$250, 1, FALSE)), "", VLOOKUP(B371, Paste!$N$3:$O$250, 2, FALSE))</f>
        <v/>
      </c>
      <c r="M371" s="27">
        <f>VLOOKUP($B371, Paste!$W$3:$Z$10064, IF($H$4="Cap Hit",3, IF($H$4="AAV", 4, 2)), FALSE)</f>
        <v>1.75</v>
      </c>
      <c r="N371" s="11" t="str">
        <f>IF(ISERROR(VLOOKUP(B371, Paste!$Q$3:$Q$245, 1, FALSE)), "", VLOOKUP(B371, Paste!$Q$3:$R$245, 2, FALSE))</f>
        <v/>
      </c>
      <c r="O371" s="18"/>
      <c r="P371" s="7" t="str">
        <f>IF(ISERROR(VLOOKUP(B371, Paste!$T$3:$T$1545, 1, FALSE)), "", VLOOKUP(B371, Paste!$T$3:$U$1545, 2, FALSE))</f>
        <v/>
      </c>
    </row>
    <row r="372" spans="1:16">
      <c r="A372" s="65">
        <v>366</v>
      </c>
      <c r="B372" s="67" t="s">
        <v>396</v>
      </c>
      <c r="C372" s="66" t="str">
        <f>VLOOKUP($B372, Paste!$A$3:$H$933, 6, FALSE)</f>
        <v>LD</v>
      </c>
      <c r="D372" s="11">
        <f>IFERROR(VLOOKUP($B372, Paste!$J$3:$L$933, 3, FALSE), "")</f>
        <v>33</v>
      </c>
      <c r="E372" s="11">
        <f>IFERROR(VLOOKUP($B372, Paste!$J$3:$L$933, 2, FALSE), "")</f>
        <v>50</v>
      </c>
      <c r="F372" s="11" t="str">
        <f>VLOOKUP($B372, Paste!$A$3:$H$933, 8, FALSE)</f>
        <v>NSH</v>
      </c>
      <c r="G372" s="71">
        <f>VLOOKUP($B372, Paste!$A$3:$H$933, 2, FALSE)</f>
        <v>83.333333333333329</v>
      </c>
      <c r="H372" s="71">
        <f>VLOOKUP($B372, Paste!$A$3:$H$933, 3, FALSE)</f>
        <v>7.6054855081785977</v>
      </c>
      <c r="I372" s="71">
        <f t="shared" si="5"/>
        <v>20.941167095988071</v>
      </c>
      <c r="J372" s="71">
        <f>VLOOKUP($B372, Paste!$A$3:$H$933, 4, FALSE)</f>
        <v>28.54665260416667</v>
      </c>
      <c r="K372" s="71">
        <f>VLOOKUP($B372, Paste!$A$3:$H$933, 5, FALSE)</f>
        <v>41.666666666666664</v>
      </c>
      <c r="L372" s="11" t="str">
        <f>IF(ISERROR(VLOOKUP(B372, Paste!$N$3:$N$250, 1, FALSE)), "", VLOOKUP(B372, Paste!$N$3:$O$250, 2, FALSE))</f>
        <v/>
      </c>
      <c r="M372" s="27">
        <f>VLOOKUP($B372, Paste!$W$3:$Z$10064, IF($H$4="Cap Hit",3, IF($H$4="AAV", 4, 2)), FALSE)</f>
        <v>7</v>
      </c>
      <c r="N372" s="11" t="str">
        <f>IF(ISERROR(VLOOKUP(B372, Paste!$Q$3:$Q$245, 1, FALSE)), "", VLOOKUP(B372, Paste!$Q$3:$R$245, 2, FALSE))</f>
        <v/>
      </c>
      <c r="O372" s="18"/>
      <c r="P372" s="7" t="str">
        <f>IF(ISERROR(VLOOKUP(B372, Paste!$T$3:$T$1545, 1, FALSE)), "", VLOOKUP(B372, Paste!$T$3:$U$1545, 2, FALSE))</f>
        <v/>
      </c>
    </row>
    <row r="373" spans="1:16">
      <c r="A373" s="65">
        <v>367</v>
      </c>
      <c r="B373" s="67" t="s">
        <v>397</v>
      </c>
      <c r="C373" s="66" t="str">
        <f>VLOOKUP($B373, Paste!$A$3:$H$933, 6, FALSE)</f>
        <v>LW</v>
      </c>
      <c r="D373" s="11" t="str">
        <f>IFERROR(VLOOKUP($B373, Paste!$J$3:$L$933, 3, FALSE), "")</f>
        <v/>
      </c>
      <c r="E373" s="11" t="str">
        <f>IFERROR(VLOOKUP($B373, Paste!$J$3:$L$933, 2, FALSE), "")</f>
        <v/>
      </c>
      <c r="F373" s="11" t="str">
        <f>VLOOKUP($B373, Paste!$A$3:$H$933, 8, FALSE)</f>
        <v>UFA</v>
      </c>
      <c r="G373" s="71">
        <f>VLOOKUP($B373, Paste!$A$3:$H$933, 2, FALSE)</f>
        <v>73.333333333333329</v>
      </c>
      <c r="H373" s="71">
        <f>VLOOKUP($B373, Paste!$A$3:$H$933, 3, FALSE)</f>
        <v>14.510567359993731</v>
      </c>
      <c r="I373" s="71">
        <f t="shared" si="5"/>
        <v>13.923069862228489</v>
      </c>
      <c r="J373" s="71">
        <f>VLOOKUP($B373, Paste!$A$3:$H$933, 4, FALSE)</f>
        <v>28.43363722222222</v>
      </c>
      <c r="K373" s="71">
        <f>VLOOKUP($B373, Paste!$A$3:$H$933, 5, FALSE)</f>
        <v>19.532710280373827</v>
      </c>
      <c r="L373" s="11" t="str">
        <f>IF(ISERROR(VLOOKUP(B373, Paste!$N$3:$N$250, 1, FALSE)), "", VLOOKUP(B373, Paste!$N$3:$O$250, 2, FALSE))</f>
        <v/>
      </c>
      <c r="M373" s="27" t="e">
        <f>VLOOKUP($B373, Paste!$W$3:$Z$10064, IF($H$4="Cap Hit",3, IF($H$4="AAV", 4, 2)), FALSE)</f>
        <v>#N/A</v>
      </c>
      <c r="N373" s="11" t="str">
        <f>IF(ISERROR(VLOOKUP(B373, Paste!$Q$3:$Q$245, 1, FALSE)), "", VLOOKUP(B373, Paste!$Q$3:$R$245, 2, FALSE))</f>
        <v>Y</v>
      </c>
      <c r="O373" s="18"/>
      <c r="P373" s="7" t="str">
        <f>IF(ISERROR(VLOOKUP(B373, Paste!$T$3:$T$1545, 1, FALSE)), "", VLOOKUP(B373, Paste!$T$3:$U$1545, 2, FALSE))</f>
        <v/>
      </c>
    </row>
    <row r="374" spans="1:16">
      <c r="A374" s="65">
        <v>368</v>
      </c>
      <c r="B374" s="10" t="s">
        <v>398</v>
      </c>
      <c r="C374" s="66" t="str">
        <f>VLOOKUP($B374, Paste!$A$3:$H$933, 6, FALSE)</f>
        <v>C</v>
      </c>
      <c r="D374" s="11">
        <f>IFERROR(VLOOKUP($B374, Paste!$J$3:$L$933, 3, FALSE), "")</f>
        <v>35</v>
      </c>
      <c r="E374" s="11">
        <f>IFERROR(VLOOKUP($B374, Paste!$J$3:$L$933, 2, FALSE), "")</f>
        <v>55</v>
      </c>
      <c r="F374" s="11" t="str">
        <f>VLOOKUP($B374, Paste!$A$3:$H$933, 8, FALSE)</f>
        <v>TBL</v>
      </c>
      <c r="G374" s="71">
        <f>VLOOKUP($B374, Paste!$A$3:$H$933, 2, FALSE)</f>
        <v>79</v>
      </c>
      <c r="H374" s="71">
        <f>VLOOKUP($B374, Paste!$A$3:$H$933, 3, FALSE)</f>
        <v>9.3264079008001879</v>
      </c>
      <c r="I374" s="71">
        <f t="shared" si="5"/>
        <v>19.100327505449808</v>
      </c>
      <c r="J374" s="71">
        <f>VLOOKUP($B374, Paste!$A$3:$H$933, 4, FALSE)</f>
        <v>28.426735406249996</v>
      </c>
      <c r="K374" s="71">
        <f>VLOOKUP($B374, Paste!$A$3:$H$933, 5, FALSE)</f>
        <v>64.93150684931507</v>
      </c>
      <c r="L374" s="11" t="str">
        <f>IF(ISERROR(VLOOKUP(B374, Paste!$N$3:$N$250, 1, FALSE)), "", VLOOKUP(B374, Paste!$N$3:$O$250, 2, FALSE))</f>
        <v/>
      </c>
      <c r="M374" s="27">
        <f>VLOOKUP($B374, Paste!$W$3:$Z$10064, IF($H$4="Cap Hit",3, IF($H$4="AAV", 4, 2)), FALSE)</f>
        <v>2.3333330000000001</v>
      </c>
      <c r="N374" s="11" t="str">
        <f>IF(ISERROR(VLOOKUP(B374, Paste!$Q$3:$Q$245, 1, FALSE)), "", VLOOKUP(B374, Paste!$Q$3:$R$245, 2, FALSE))</f>
        <v/>
      </c>
      <c r="O374" s="18"/>
      <c r="P374" s="7" t="str">
        <f>IF(ISERROR(VLOOKUP(B374, Paste!$T$3:$T$1545, 1, FALSE)), "", VLOOKUP(B374, Paste!$T$3:$U$1545, 2, FALSE))</f>
        <v/>
      </c>
    </row>
    <row r="375" spans="1:16">
      <c r="A375" s="65">
        <v>369</v>
      </c>
      <c r="B375" s="67" t="s">
        <v>399</v>
      </c>
      <c r="C375" s="66" t="str">
        <f>VLOOKUP($B375, Paste!$A$3:$H$933, 6, FALSE)</f>
        <v>LD</v>
      </c>
      <c r="D375" s="11">
        <f>IFERROR(VLOOKUP($B375, Paste!$J$3:$L$933, 3, FALSE), "")</f>
        <v>35</v>
      </c>
      <c r="E375" s="11">
        <f>IFERROR(VLOOKUP($B375, Paste!$J$3:$L$933, 2, FALSE), "")</f>
        <v>53</v>
      </c>
      <c r="F375" s="11" t="str">
        <f>VLOOKUP($B375, Paste!$A$3:$H$933, 8, FALSE)</f>
        <v>TOR</v>
      </c>
      <c r="G375" s="71">
        <f>VLOOKUP($B375, Paste!$A$3:$H$933, 2, FALSE)</f>
        <v>79.333333333333329</v>
      </c>
      <c r="H375" s="71">
        <f>VLOOKUP($B375, Paste!$A$3:$H$933, 3, FALSE)</f>
        <v>8.3598867258370717</v>
      </c>
      <c r="I375" s="71">
        <f t="shared" si="5"/>
        <v>19.970300102287929</v>
      </c>
      <c r="J375" s="71">
        <f>VLOOKUP($B375, Paste!$A$3:$H$933, 4, FALSE)</f>
        <v>28.330186828125001</v>
      </c>
      <c r="K375" s="71">
        <f>VLOOKUP($B375, Paste!$A$3:$H$933, 5, FALSE)</f>
        <v>26.330459770114942</v>
      </c>
      <c r="L375" s="11" t="str">
        <f>IF(ISERROR(VLOOKUP(B375, Paste!$N$3:$N$250, 1, FALSE)), "", VLOOKUP(B375, Paste!$N$3:$O$250, 2, FALSE))</f>
        <v/>
      </c>
      <c r="M375" s="27">
        <f>VLOOKUP($B375, Paste!$W$3:$Z$10064, IF($H$4="Cap Hit",3, IF($H$4="AAV", 4, 2)), FALSE)</f>
        <v>7.5</v>
      </c>
      <c r="N375" s="11" t="str">
        <f>IF(ISERROR(VLOOKUP(B375, Paste!$Q$3:$Q$245, 1, FALSE)), "", VLOOKUP(B375, Paste!$Q$3:$R$245, 2, FALSE))</f>
        <v/>
      </c>
      <c r="O375" s="18"/>
      <c r="P375" s="7" t="str">
        <f>IF(ISERROR(VLOOKUP(B375, Paste!$T$3:$T$1545, 1, FALSE)), "", VLOOKUP(B375, Paste!$T$3:$U$1545, 2, FALSE))</f>
        <v/>
      </c>
    </row>
    <row r="376" spans="1:16">
      <c r="A376" s="65">
        <v>370</v>
      </c>
      <c r="B376" s="67" t="s">
        <v>400</v>
      </c>
      <c r="C376" s="66" t="str">
        <f>VLOOKUP($B376, Paste!$A$3:$H$933, 6, FALSE)</f>
        <v>LD</v>
      </c>
      <c r="D376" s="11">
        <f>IFERROR(VLOOKUP($B376, Paste!$J$3:$L$933, 3, FALSE), "")</f>
        <v>35</v>
      </c>
      <c r="E376" s="11">
        <f>IFERROR(VLOOKUP($B376, Paste!$J$3:$L$933, 2, FALSE), "")</f>
        <v>45</v>
      </c>
      <c r="F376" s="11" t="str">
        <f>VLOOKUP($B376, Paste!$A$3:$H$933, 8, FALSE)</f>
        <v>FLA</v>
      </c>
      <c r="G376" s="71">
        <f>VLOOKUP($B376, Paste!$A$3:$H$933, 2, FALSE)</f>
        <v>81.666666666666671</v>
      </c>
      <c r="H376" s="71">
        <f>VLOOKUP($B376, Paste!$A$3:$H$933, 3, FALSE)</f>
        <v>6.8879545575781069</v>
      </c>
      <c r="I376" s="71">
        <f t="shared" si="5"/>
        <v>21.411687604458933</v>
      </c>
      <c r="J376" s="71">
        <f>VLOOKUP($B376, Paste!$A$3:$H$933, 4, FALSE)</f>
        <v>28.299642162037038</v>
      </c>
      <c r="K376" s="71">
        <f>VLOOKUP($B376, Paste!$A$3:$H$933, 5, FALSE)</f>
        <v>37.587168758716878</v>
      </c>
      <c r="L376" s="11" t="str">
        <f>IF(ISERROR(VLOOKUP(B376, Paste!$N$3:$N$250, 1, FALSE)), "", VLOOKUP(B376, Paste!$N$3:$O$250, 2, FALSE))</f>
        <v/>
      </c>
      <c r="M376" s="27">
        <f>VLOOKUP($B376, Paste!$W$3:$Z$10064, IF($H$4="Cap Hit",3, IF($H$4="AAV", 4, 2)), FALSE)</f>
        <v>5.75</v>
      </c>
      <c r="N376" s="11" t="str">
        <f>IF(ISERROR(VLOOKUP(B376, Paste!$Q$3:$Q$245, 1, FALSE)), "", VLOOKUP(B376, Paste!$Q$3:$R$245, 2, FALSE))</f>
        <v/>
      </c>
      <c r="O376" s="18"/>
      <c r="P376" s="7" t="str">
        <f>IF(ISERROR(VLOOKUP(B376, Paste!$T$3:$T$1545, 1, FALSE)), "", VLOOKUP(B376, Paste!$T$3:$U$1545, 2, FALSE))</f>
        <v/>
      </c>
    </row>
    <row r="377" spans="1:16">
      <c r="A377" s="65">
        <v>371</v>
      </c>
      <c r="B377" s="67" t="s">
        <v>401</v>
      </c>
      <c r="C377" s="66" t="str">
        <f>VLOOKUP($B377, Paste!$A$3:$H$933, 6, FALSE)</f>
        <v>LW</v>
      </c>
      <c r="D377" s="11">
        <f>IFERROR(VLOOKUP($B377, Paste!$J$3:$L$933, 3, FALSE), "")</f>
        <v>32</v>
      </c>
      <c r="E377" s="11">
        <f>IFERROR(VLOOKUP($B377, Paste!$J$3:$L$933, 2, FALSE), "")</f>
        <v>53</v>
      </c>
      <c r="F377" s="11" t="str">
        <f>VLOOKUP($B377, Paste!$A$3:$H$933, 8, FALSE)</f>
        <v>UFA</v>
      </c>
      <c r="G377" s="71">
        <f>VLOOKUP($B377, Paste!$A$3:$H$933, 2, FALSE)</f>
        <v>76.666666666666671</v>
      </c>
      <c r="H377" s="71">
        <f>VLOOKUP($B377, Paste!$A$3:$H$933, 3, FALSE)</f>
        <v>14.196386087139151</v>
      </c>
      <c r="I377" s="71">
        <f t="shared" si="5"/>
        <v>14.090942558694186</v>
      </c>
      <c r="J377" s="71">
        <f>VLOOKUP($B377, Paste!$A$3:$H$933, 4, FALSE)</f>
        <v>28.287328645833338</v>
      </c>
      <c r="K377" s="71">
        <f>VLOOKUP($B377, Paste!$A$3:$H$933, 5, FALSE)</f>
        <v>15.744047619047619</v>
      </c>
      <c r="L377" s="11" t="str">
        <f>IF(ISERROR(VLOOKUP(B377, Paste!$N$3:$N$250, 1, FALSE)), "", VLOOKUP(B377, Paste!$N$3:$O$250, 2, FALSE))</f>
        <v/>
      </c>
      <c r="M377" s="27" t="e">
        <f>VLOOKUP($B377, Paste!$W$3:$Z$10064, IF($H$4="Cap Hit",3, IF($H$4="AAV", 4, 2)), FALSE)</f>
        <v>#N/A</v>
      </c>
      <c r="N377" s="11" t="str">
        <f>IF(ISERROR(VLOOKUP(B377, Paste!$Q$3:$Q$245, 1, FALSE)), "", VLOOKUP(B377, Paste!$Q$3:$R$245, 2, FALSE))</f>
        <v/>
      </c>
      <c r="O377" s="18"/>
      <c r="P377" s="7" t="str">
        <f>IF(ISERROR(VLOOKUP(B377, Paste!$T$3:$T$1545, 1, FALSE)), "", VLOOKUP(B377, Paste!$T$3:$U$1545, 2, FALSE))</f>
        <v/>
      </c>
    </row>
    <row r="378" spans="1:16">
      <c r="A378" s="65">
        <v>372</v>
      </c>
      <c r="B378" s="67" t="s">
        <v>402</v>
      </c>
      <c r="C378" s="66" t="str">
        <f>VLOOKUP($B378, Paste!$A$3:$H$933, 6, FALSE)</f>
        <v>C</v>
      </c>
      <c r="D378" s="11">
        <f>IFERROR(VLOOKUP($B378, Paste!$J$3:$L$933, 3, FALSE), "")</f>
        <v>32</v>
      </c>
      <c r="E378" s="11">
        <f>IFERROR(VLOOKUP($B378, Paste!$J$3:$L$933, 2, FALSE), "")</f>
        <v>52</v>
      </c>
      <c r="F378" s="11" t="str">
        <f>VLOOKUP($B378, Paste!$A$3:$H$933, 8, FALSE)</f>
        <v>NJD</v>
      </c>
      <c r="G378" s="71">
        <f>VLOOKUP($B378, Paste!$A$3:$H$933, 2, FALSE)</f>
        <v>72</v>
      </c>
      <c r="H378" s="71">
        <f>VLOOKUP($B378, Paste!$A$3:$H$933, 3, FALSE)</f>
        <v>11.915687100356088</v>
      </c>
      <c r="I378" s="71">
        <f t="shared" si="5"/>
        <v>16.094965762143918</v>
      </c>
      <c r="J378" s="71">
        <f>VLOOKUP($B378, Paste!$A$3:$H$933, 4, FALSE)</f>
        <v>28.010652862500006</v>
      </c>
      <c r="K378" s="71">
        <f>VLOOKUP($B378, Paste!$A$3:$H$933, 5, FALSE)</f>
        <v>30.681818181818183</v>
      </c>
      <c r="L378" s="11" t="str">
        <f>IF(ISERROR(VLOOKUP(B378, Paste!$N$3:$N$250, 1, FALSE)), "", VLOOKUP(B378, Paste!$N$3:$O$250, 2, FALSE))</f>
        <v/>
      </c>
      <c r="M378" s="27">
        <f>VLOOKUP($B378, Paste!$W$3:$Z$10064, IF($H$4="Cap Hit",3, IF($H$4="AAV", 4, 2)), FALSE)</f>
        <v>2.5</v>
      </c>
      <c r="N378" s="11" t="str">
        <f>IF(ISERROR(VLOOKUP(B378, Paste!$Q$3:$Q$245, 1, FALSE)), "", VLOOKUP(B378, Paste!$Q$3:$R$245, 2, FALSE))</f>
        <v>Y</v>
      </c>
      <c r="O378" s="18"/>
      <c r="P378" s="7" t="str">
        <f>IF(ISERROR(VLOOKUP(B378, Paste!$T$3:$T$1545, 1, FALSE)), "", VLOOKUP(B378, Paste!$T$3:$U$1545, 2, FALSE))</f>
        <v/>
      </c>
    </row>
    <row r="379" spans="1:16">
      <c r="A379" s="65">
        <v>373</v>
      </c>
      <c r="B379" s="67" t="s">
        <v>403</v>
      </c>
      <c r="C379" s="66" t="str">
        <f>VLOOKUP($B379, Paste!$A$3:$H$933, 6, FALSE)</f>
        <v>RD</v>
      </c>
      <c r="D379" s="11" t="str">
        <f>IFERROR(VLOOKUP($B379, Paste!$J$3:$L$933, 3, FALSE), "")</f>
        <v/>
      </c>
      <c r="E379" s="11" t="str">
        <f>IFERROR(VLOOKUP($B379, Paste!$J$3:$L$933, 2, FALSE), "")</f>
        <v/>
      </c>
      <c r="F379" s="11" t="str">
        <f>VLOOKUP($B379, Paste!$A$3:$H$933, 8, FALSE)</f>
        <v>OTT</v>
      </c>
      <c r="G379" s="71">
        <f>VLOOKUP($B379, Paste!$A$3:$H$933, 2, FALSE)</f>
        <v>70.666666666666671</v>
      </c>
      <c r="H379" s="71">
        <f>VLOOKUP($B379, Paste!$A$3:$H$933, 3, FALSE)</f>
        <v>3.8852147686545333</v>
      </c>
      <c r="I379" s="71">
        <f t="shared" si="5"/>
        <v>23.960468481345465</v>
      </c>
      <c r="J379" s="71">
        <f>VLOOKUP($B379, Paste!$A$3:$H$933, 4, FALSE)</f>
        <v>27.84568325</v>
      </c>
      <c r="K379" s="71">
        <f>VLOOKUP($B379, Paste!$A$3:$H$933, 5, FALSE)</f>
        <v>42.194174757281552</v>
      </c>
      <c r="L379" s="11" t="str">
        <f>IF(ISERROR(VLOOKUP(B379, Paste!$N$3:$N$250, 1, FALSE)), "", VLOOKUP(B379, Paste!$N$3:$O$250, 2, FALSE))</f>
        <v/>
      </c>
      <c r="M379" s="27">
        <f>VLOOKUP($B379, Paste!$W$3:$Z$10064, IF($H$4="Cap Hit",3, IF($H$4="AAV", 4, 2)), FALSE)</f>
        <v>4.5999999999999996</v>
      </c>
      <c r="N379" s="11" t="str">
        <f>IF(ISERROR(VLOOKUP(B379, Paste!$Q$3:$Q$245, 1, FALSE)), "", VLOOKUP(B379, Paste!$Q$3:$R$245, 2, FALSE))</f>
        <v/>
      </c>
      <c r="O379" s="10"/>
      <c r="P379" s="7" t="str">
        <f>IF(ISERROR(VLOOKUP(B379, Paste!$T$3:$T$1545, 1, FALSE)), "", VLOOKUP(B379, Paste!$T$3:$U$1545, 2, FALSE))</f>
        <v/>
      </c>
    </row>
    <row r="380" spans="1:16">
      <c r="A380" s="65">
        <v>374</v>
      </c>
      <c r="B380" s="10" t="s">
        <v>404</v>
      </c>
      <c r="C380" s="66" t="str">
        <f>VLOOKUP($B380, Paste!$A$3:$H$933, 6, FALSE)</f>
        <v>C</v>
      </c>
      <c r="D380" s="11">
        <f>IFERROR(VLOOKUP($B380, Paste!$J$3:$L$933, 3, FALSE), "")</f>
        <v>40</v>
      </c>
      <c r="E380" s="11">
        <f>IFERROR(VLOOKUP($B380, Paste!$J$3:$L$933, 2, FALSE), "")</f>
        <v>58</v>
      </c>
      <c r="F380" s="11" t="str">
        <f>VLOOKUP($B380, Paste!$A$3:$H$933, 8, FALSE)</f>
        <v>NSH</v>
      </c>
      <c r="G380" s="71">
        <f>VLOOKUP($B380, Paste!$A$3:$H$933, 2, FALSE)</f>
        <v>83</v>
      </c>
      <c r="H380" s="71">
        <f>VLOOKUP($B380, Paste!$A$3:$H$933, 3, FALSE)</f>
        <v>10.790000000000001</v>
      </c>
      <c r="I380" s="71">
        <f t="shared" si="5"/>
        <v>16.937383472222223</v>
      </c>
      <c r="J380" s="71">
        <f>VLOOKUP($B380, Paste!$A$3:$H$933, 4, FALSE)</f>
        <v>27.727383472222225</v>
      </c>
      <c r="K380" s="71">
        <f>VLOOKUP($B380, Paste!$A$3:$H$933, 5, FALSE)</f>
        <v>31.307017543859651</v>
      </c>
      <c r="L380" s="11" t="str">
        <f>IF(ISERROR(VLOOKUP(B380, Paste!$N$3:$N$250, 1, FALSE)), "", VLOOKUP(B380, Paste!$N$3:$O$250, 2, FALSE))</f>
        <v/>
      </c>
      <c r="M380" s="27">
        <f>VLOOKUP($B380, Paste!$W$3:$Z$10064, IF($H$4="Cap Hit",3, IF($H$4="AAV", 4, 2)), FALSE)</f>
        <v>4.5</v>
      </c>
      <c r="N380" s="11" t="str">
        <f>IF(ISERROR(VLOOKUP(B380, Paste!$Q$3:$Q$245, 1, FALSE)), "", VLOOKUP(B380, Paste!$Q$3:$R$245, 2, FALSE))</f>
        <v/>
      </c>
      <c r="O380" s="10"/>
      <c r="P380" s="7" t="str">
        <f>IF(ISERROR(VLOOKUP(B380, Paste!$T$3:$T$1545, 1, FALSE)), "", VLOOKUP(B380, Paste!$T$3:$U$1545, 2, FALSE))</f>
        <v/>
      </c>
    </row>
    <row r="381" spans="1:16">
      <c r="A381" s="65">
        <v>375</v>
      </c>
      <c r="B381" s="67" t="s">
        <v>405</v>
      </c>
      <c r="C381" s="66" t="str">
        <f>VLOOKUP($B381, Paste!$A$3:$H$933, 6, FALSE)</f>
        <v>RW</v>
      </c>
      <c r="D381" s="11" t="str">
        <f>IFERROR(VLOOKUP($B381, Paste!$J$3:$L$933, 3, FALSE), "")</f>
        <v/>
      </c>
      <c r="E381" s="11" t="str">
        <f>IFERROR(VLOOKUP($B381, Paste!$J$3:$L$933, 2, FALSE), "")</f>
        <v/>
      </c>
      <c r="F381" s="11" t="str">
        <f>VLOOKUP($B381, Paste!$A$3:$H$933, 8, FALSE)</f>
        <v>CAR</v>
      </c>
      <c r="G381" s="71">
        <f>VLOOKUP($B381, Paste!$A$3:$H$933, 2, FALSE)</f>
        <v>81.333333333333329</v>
      </c>
      <c r="H381" s="71">
        <f>VLOOKUP($B381, Paste!$A$3:$H$933, 3, FALSE)</f>
        <v>13.597559107182411</v>
      </c>
      <c r="I381" s="71">
        <f t="shared" si="5"/>
        <v>14.127942309484256</v>
      </c>
      <c r="J381" s="71">
        <f>VLOOKUP($B381, Paste!$A$3:$H$933, 4, FALSE)</f>
        <v>27.725501416666667</v>
      </c>
      <c r="K381" s="71">
        <f>VLOOKUP($B381, Paste!$A$3:$H$933, 5, FALSE)</f>
        <v>30.414565826330531</v>
      </c>
      <c r="L381" s="11" t="str">
        <f>IF(ISERROR(VLOOKUP(B381, Paste!$N$3:$N$250, 1, FALSE)), "", VLOOKUP(B381, Paste!$N$3:$O$250, 2, FALSE))</f>
        <v/>
      </c>
      <c r="M381" s="27">
        <f>VLOOKUP($B381, Paste!$W$3:$Z$10064, IF($H$4="Cap Hit",3, IF($H$4="AAV", 4, 2)), FALSE)</f>
        <v>3.05</v>
      </c>
      <c r="N381" s="11" t="str">
        <f>IF(ISERROR(VLOOKUP(B381, Paste!$Q$3:$Q$245, 1, FALSE)), "", VLOOKUP(B381, Paste!$Q$3:$R$245, 2, FALSE))</f>
        <v/>
      </c>
      <c r="O381" s="18"/>
      <c r="P381" s="7" t="str">
        <f>IF(ISERROR(VLOOKUP(B381, Paste!$T$3:$T$1545, 1, FALSE)), "", VLOOKUP(B381, Paste!$T$3:$U$1545, 2, FALSE))</f>
        <v/>
      </c>
    </row>
    <row r="382" spans="1:16">
      <c r="A382" s="65">
        <v>376</v>
      </c>
      <c r="B382" s="67" t="s">
        <v>406</v>
      </c>
      <c r="C382" s="66" t="str">
        <f>VLOOKUP($B382, Paste!$A$3:$H$933, 6, FALSE)</f>
        <v>RD</v>
      </c>
      <c r="D382" s="11">
        <f>IFERROR(VLOOKUP($B382, Paste!$J$3:$L$933, 3, FALSE), "")</f>
        <v>45</v>
      </c>
      <c r="E382" s="11">
        <f>IFERROR(VLOOKUP($B382, Paste!$J$3:$L$933, 2, FALSE), "")</f>
        <v>52</v>
      </c>
      <c r="F382" s="11" t="str">
        <f>VLOOKUP($B382, Paste!$A$3:$H$933, 8, FALSE)</f>
        <v>FLA</v>
      </c>
      <c r="G382" s="71">
        <f>VLOOKUP($B382, Paste!$A$3:$H$933, 2, FALSE)</f>
        <v>67</v>
      </c>
      <c r="H382" s="71">
        <f>VLOOKUP($B382, Paste!$A$3:$H$933, 3, FALSE)</f>
        <v>4.0045472544062504</v>
      </c>
      <c r="I382" s="71">
        <f t="shared" si="5"/>
        <v>23.604794227538193</v>
      </c>
      <c r="J382" s="71">
        <f>VLOOKUP($B382, Paste!$A$3:$H$933, 4, FALSE)</f>
        <v>27.609341481944444</v>
      </c>
      <c r="K382" s="71">
        <f>VLOOKUP($B382, Paste!$A$3:$H$933, 5, FALSE)</f>
        <v>59.13966480446927</v>
      </c>
      <c r="L382" s="11" t="str">
        <f>IF(ISERROR(VLOOKUP(B382, Paste!$N$3:$N$250, 1, FALSE)), "", VLOOKUP(B382, Paste!$N$3:$O$250, 2, FALSE))</f>
        <v/>
      </c>
      <c r="M382" s="27">
        <f>VLOOKUP($B382, Paste!$W$3:$Z$10064, IF($H$4="Cap Hit",3, IF($H$4="AAV", 4, 2)), FALSE)</f>
        <v>6.1</v>
      </c>
      <c r="N382" s="11" t="str">
        <f>IF(ISERROR(VLOOKUP(B382, Paste!$Q$3:$Q$245, 1, FALSE)), "", VLOOKUP(B382, Paste!$Q$3:$R$245, 2, FALSE))</f>
        <v>Y</v>
      </c>
      <c r="O382" s="18"/>
      <c r="P382" s="7" t="str">
        <f>IF(ISERROR(VLOOKUP(B382, Paste!$T$3:$T$1545, 1, FALSE)), "", VLOOKUP(B382, Paste!$T$3:$U$1545, 2, FALSE))</f>
        <v/>
      </c>
    </row>
    <row r="383" spans="1:16">
      <c r="A383" s="65">
        <v>377</v>
      </c>
      <c r="B383" s="67" t="s">
        <v>407</v>
      </c>
      <c r="C383" s="66" t="str">
        <f>VLOOKUP($B383, Paste!$A$3:$H$933, 6, FALSE)</f>
        <v>LD</v>
      </c>
      <c r="D383" s="11">
        <f>IFERROR(VLOOKUP($B383, Paste!$J$3:$L$933, 3, FALSE), "")</f>
        <v>38</v>
      </c>
      <c r="E383" s="11">
        <f>IFERROR(VLOOKUP($B383, Paste!$J$3:$L$933, 2, FALSE), "")</f>
        <v>57</v>
      </c>
      <c r="F383" s="11" t="str">
        <f>VLOOKUP($B383, Paste!$A$3:$H$933, 8, FALSE)</f>
        <v>DET</v>
      </c>
      <c r="G383" s="71">
        <f>VLOOKUP($B383, Paste!$A$3:$H$933, 2, FALSE)</f>
        <v>75</v>
      </c>
      <c r="H383" s="71">
        <f>VLOOKUP($B383, Paste!$A$3:$H$933, 3, FALSE)</f>
        <v>7.5</v>
      </c>
      <c r="I383" s="71">
        <f t="shared" si="5"/>
        <v>20.093125000000004</v>
      </c>
      <c r="J383" s="71">
        <f>VLOOKUP($B383, Paste!$A$3:$H$933, 4, FALSE)</f>
        <v>27.593125000000004</v>
      </c>
      <c r="K383" s="71">
        <f>VLOOKUP($B383, Paste!$A$3:$H$933, 5, FALSE)</f>
        <v>65.963855421686745</v>
      </c>
      <c r="L383" s="11" t="str">
        <f>IF(ISERROR(VLOOKUP(B383, Paste!$N$3:$N$250, 1, FALSE)), "", VLOOKUP(B383, Paste!$N$3:$O$250, 2, FALSE))</f>
        <v/>
      </c>
      <c r="M383" s="27" t="e">
        <f>VLOOKUP($B383, Paste!$W$3:$Z$10064, IF($H$4="Cap Hit",3, IF($H$4="AAV", 4, 2)), FALSE)</f>
        <v>#N/A</v>
      </c>
      <c r="N383" s="11" t="str">
        <f>IF(ISERROR(VLOOKUP(B383, Paste!$Q$3:$Q$245, 1, FALSE)), "", VLOOKUP(B383, Paste!$Q$3:$R$245, 2, FALSE))</f>
        <v/>
      </c>
      <c r="O383" s="10"/>
      <c r="P383" s="7" t="str">
        <f>IF(ISERROR(VLOOKUP(B383, Paste!$T$3:$T$1545, 1, FALSE)), "", VLOOKUP(B383, Paste!$T$3:$U$1545, 2, FALSE))</f>
        <v/>
      </c>
    </row>
    <row r="384" spans="1:16">
      <c r="A384" s="65">
        <v>378</v>
      </c>
      <c r="B384" s="67" t="s">
        <v>408</v>
      </c>
      <c r="C384" s="66" t="str">
        <f>VLOOKUP($B384, Paste!$A$3:$H$933, 6, FALSE)</f>
        <v>C</v>
      </c>
      <c r="D384" s="11">
        <f>IFERROR(VLOOKUP($B384, Paste!$J$3:$L$933, 3, FALSE), "")</f>
        <v>38</v>
      </c>
      <c r="E384" s="11">
        <f>IFERROR(VLOOKUP($B384, Paste!$J$3:$L$933, 2, FALSE), "")</f>
        <v>68</v>
      </c>
      <c r="F384" s="11" t="str">
        <f>VLOOKUP($B384, Paste!$A$3:$H$933, 8, FALSE)</f>
        <v>OTT</v>
      </c>
      <c r="G384" s="71">
        <f>VLOOKUP($B384, Paste!$A$3:$H$933, 2, FALSE)</f>
        <v>67</v>
      </c>
      <c r="H384" s="71">
        <f>VLOOKUP($B384, Paste!$A$3:$H$933, 3, FALSE)</f>
        <v>8.0872941176470583</v>
      </c>
      <c r="I384" s="71">
        <f t="shared" si="5"/>
        <v>19.402433660130718</v>
      </c>
      <c r="J384" s="71">
        <f>VLOOKUP($B384, Paste!$A$3:$H$933, 4, FALSE)</f>
        <v>27.489727777777777</v>
      </c>
      <c r="K384" s="71">
        <f>VLOOKUP($B384, Paste!$A$3:$H$933, 5, FALSE)</f>
        <v>18.09</v>
      </c>
      <c r="L384" s="11" t="str">
        <f>IF(ISERROR(VLOOKUP(B384, Paste!$N$3:$N$250, 1, FALSE)), "", VLOOKUP(B384, Paste!$N$3:$O$250, 2, FALSE))</f>
        <v/>
      </c>
      <c r="M384" s="27">
        <f>VLOOKUP($B384, Paste!$W$3:$Z$10064, IF($H$4="Cap Hit",3, IF($H$4="AAV", 4, 2)), FALSE)</f>
        <v>1.075</v>
      </c>
      <c r="N384" s="11" t="str">
        <f>IF(ISERROR(VLOOKUP(B384, Paste!$Q$3:$Q$245, 1, FALSE)), "", VLOOKUP(B384, Paste!$Q$3:$R$245, 2, FALSE))</f>
        <v/>
      </c>
      <c r="O384" s="18"/>
      <c r="P384" s="7" t="str">
        <f>IF(ISERROR(VLOOKUP(B384, Paste!$T$3:$T$1545, 1, FALSE)), "", VLOOKUP(B384, Paste!$T$3:$U$1545, 2, FALSE))</f>
        <v/>
      </c>
    </row>
    <row r="385" spans="1:16">
      <c r="A385" s="65">
        <v>379</v>
      </c>
      <c r="B385" s="67" t="s">
        <v>409</v>
      </c>
      <c r="C385" s="66" t="str">
        <f>VLOOKUP($B385, Paste!$A$3:$H$933, 6, FALSE)</f>
        <v>LD</v>
      </c>
      <c r="D385" s="11">
        <f>IFERROR(VLOOKUP($B385, Paste!$J$3:$L$933, 3, FALSE), "")</f>
        <v>35</v>
      </c>
      <c r="E385" s="11">
        <f>IFERROR(VLOOKUP($B385, Paste!$J$3:$L$933, 2, FALSE), "")</f>
        <v>45</v>
      </c>
      <c r="F385" s="11" t="str">
        <f>VLOOKUP($B385, Paste!$A$3:$H$933, 8, FALSE)</f>
        <v>TBL</v>
      </c>
      <c r="G385" s="71">
        <f>VLOOKUP($B385, Paste!$A$3:$H$933, 2, FALSE)</f>
        <v>73</v>
      </c>
      <c r="H385" s="71">
        <f>VLOOKUP($B385, Paste!$A$3:$H$933, 3, FALSE)</f>
        <v>6.5699999999999994</v>
      </c>
      <c r="I385" s="71">
        <f t="shared" si="5"/>
        <v>20.882446612500001</v>
      </c>
      <c r="J385" s="71">
        <f>VLOOKUP($B385, Paste!$A$3:$H$933, 4, FALSE)</f>
        <v>27.452446612500001</v>
      </c>
      <c r="K385" s="71">
        <f>VLOOKUP($B385, Paste!$A$3:$H$933, 5, FALSE)</f>
        <v>116.80000000000001</v>
      </c>
      <c r="L385" s="11" t="str">
        <f>IF(ISERROR(VLOOKUP(B385, Paste!$N$3:$N$250, 1, FALSE)), "", VLOOKUP(B385, Paste!$N$3:$O$250, 2, FALSE))</f>
        <v/>
      </c>
      <c r="M385" s="27">
        <f>VLOOKUP($B385, Paste!$W$3:$Z$10064, IF($H$4="Cap Hit",3, IF($H$4="AAV", 4, 2)), FALSE)</f>
        <v>0.875</v>
      </c>
      <c r="N385" s="11" t="str">
        <f>IF(ISERROR(VLOOKUP(B385, Paste!$Q$3:$Q$245, 1, FALSE)), "", VLOOKUP(B385, Paste!$Q$3:$R$245, 2, FALSE))</f>
        <v/>
      </c>
      <c r="O385" s="18"/>
      <c r="P385" s="7" t="str">
        <f>IF(ISERROR(VLOOKUP(B385, Paste!$T$3:$T$1545, 1, FALSE)), "", VLOOKUP(B385, Paste!$T$3:$U$1545, 2, FALSE))</f>
        <v/>
      </c>
    </row>
    <row r="386" spans="1:16">
      <c r="A386" s="65">
        <v>380</v>
      </c>
      <c r="B386" s="67" t="s">
        <v>410</v>
      </c>
      <c r="C386" s="66" t="str">
        <f>VLOOKUP($B386, Paste!$A$3:$H$933, 6, FALSE)</f>
        <v>C</v>
      </c>
      <c r="D386" s="11">
        <f>IFERROR(VLOOKUP($B386, Paste!$J$3:$L$933, 3, FALSE), "")</f>
        <v>38</v>
      </c>
      <c r="E386" s="11">
        <f>IFERROR(VLOOKUP($B386, Paste!$J$3:$L$933, 2, FALSE), "")</f>
        <v>53</v>
      </c>
      <c r="F386" s="11" t="str">
        <f>VLOOKUP($B386, Paste!$A$3:$H$933, 8, FALSE)</f>
        <v>DET</v>
      </c>
      <c r="G386" s="71">
        <f>VLOOKUP($B386, Paste!$A$3:$H$933, 2, FALSE)</f>
        <v>80.333333333333329</v>
      </c>
      <c r="H386" s="71">
        <f>VLOOKUP($B386, Paste!$A$3:$H$933, 3, FALSE)</f>
        <v>13.444204466525914</v>
      </c>
      <c r="I386" s="71">
        <f t="shared" si="5"/>
        <v>13.945847200140751</v>
      </c>
      <c r="J386" s="71">
        <f>VLOOKUP($B386, Paste!$A$3:$H$933, 4, FALSE)</f>
        <v>27.390051666666665</v>
      </c>
      <c r="K386" s="71">
        <f>VLOOKUP($B386, Paste!$A$3:$H$933, 5, FALSE)</f>
        <v>29.056737588652481</v>
      </c>
      <c r="L386" s="11" t="str">
        <f>IF(ISERROR(VLOOKUP(B386, Paste!$N$3:$N$250, 1, FALSE)), "", VLOOKUP(B386, Paste!$N$3:$O$250, 2, FALSE))</f>
        <v/>
      </c>
      <c r="M386" s="27">
        <f>VLOOKUP($B386, Paste!$W$3:$Z$10064, IF($H$4="Cap Hit",3, IF($H$4="AAV", 4, 2)), FALSE)</f>
        <v>5.0999999999999996</v>
      </c>
      <c r="N386" s="11" t="str">
        <f>IF(ISERROR(VLOOKUP(B386, Paste!$Q$3:$Q$245, 1, FALSE)), "", VLOOKUP(B386, Paste!$Q$3:$R$245, 2, FALSE))</f>
        <v/>
      </c>
      <c r="O386" s="18"/>
      <c r="P386" s="7" t="str">
        <f>IF(ISERROR(VLOOKUP(B386, Paste!$T$3:$T$1545, 1, FALSE)), "", VLOOKUP(B386, Paste!$T$3:$U$1545, 2, FALSE))</f>
        <v/>
      </c>
    </row>
    <row r="387" spans="1:16">
      <c r="A387" s="65">
        <v>381</v>
      </c>
      <c r="B387" s="67" t="s">
        <v>411</v>
      </c>
      <c r="C387" s="66" t="str">
        <f>VLOOKUP($B387, Paste!$A$3:$H$933, 6, FALSE)</f>
        <v>RD</v>
      </c>
      <c r="D387" s="11">
        <f>IFERROR(VLOOKUP($B387, Paste!$J$3:$L$933, 3, FALSE), "")</f>
        <v>38</v>
      </c>
      <c r="E387" s="11">
        <f>IFERROR(VLOOKUP($B387, Paste!$J$3:$L$933, 2, FALSE), "")</f>
        <v>52</v>
      </c>
      <c r="F387" s="11" t="str">
        <f>VLOOKUP($B387, Paste!$A$3:$H$933, 8, FALSE)</f>
        <v>CHI</v>
      </c>
      <c r="G387" s="71">
        <f>VLOOKUP($B387, Paste!$A$3:$H$933, 2, FALSE)</f>
        <v>79</v>
      </c>
      <c r="H387" s="71">
        <f>VLOOKUP($B387, Paste!$A$3:$H$933, 3, FALSE)</f>
        <v>6.32</v>
      </c>
      <c r="I387" s="71">
        <f t="shared" si="5"/>
        <v>21.069341145833338</v>
      </c>
      <c r="J387" s="71">
        <f>VLOOKUP($B387, Paste!$A$3:$H$933, 4, FALSE)</f>
        <v>27.389341145833338</v>
      </c>
      <c r="K387" s="71">
        <f>VLOOKUP($B387, Paste!$A$3:$H$933, 5, FALSE)</f>
        <v>36.783068783068778</v>
      </c>
      <c r="L387" s="11" t="str">
        <f>IF(ISERROR(VLOOKUP(B387, Paste!$N$3:$N$250, 1, FALSE)), "", VLOOKUP(B387, Paste!$N$3:$O$250, 2, FALSE))</f>
        <v/>
      </c>
      <c r="M387" s="27">
        <f>VLOOKUP($B387, Paste!$W$3:$Z$10064, IF($H$4="Cap Hit",3, IF($H$4="AAV", 4, 2)), FALSE)</f>
        <v>1.3666670000000001</v>
      </c>
      <c r="N387" s="11" t="str">
        <f>IF(ISERROR(VLOOKUP(B387, Paste!$Q$3:$Q$245, 1, FALSE)), "", VLOOKUP(B387, Paste!$Q$3:$R$245, 2, FALSE))</f>
        <v/>
      </c>
      <c r="O387" s="10"/>
      <c r="P387" s="7" t="str">
        <f>IF(ISERROR(VLOOKUP(B387, Paste!$T$3:$T$1545, 1, FALSE)), "", VLOOKUP(B387, Paste!$T$3:$U$1545, 2, FALSE))</f>
        <v/>
      </c>
    </row>
    <row r="388" spans="1:16">
      <c r="A388" s="65">
        <v>382</v>
      </c>
      <c r="B388" s="67" t="s">
        <v>412</v>
      </c>
      <c r="C388" s="66" t="str">
        <f>VLOOKUP($B388, Paste!$A$3:$H$933, 6, FALSE)</f>
        <v>LW</v>
      </c>
      <c r="D388" s="11">
        <f>IFERROR(VLOOKUP($B388, Paste!$J$3:$L$933, 3, FALSE), "")</f>
        <v>35</v>
      </c>
      <c r="E388" s="11">
        <f>IFERROR(VLOOKUP($B388, Paste!$J$3:$L$933, 2, FALSE), "")</f>
        <v>52</v>
      </c>
      <c r="F388" s="11" t="str">
        <f>VLOOKUP($B388, Paste!$A$3:$H$933, 8, FALSE)</f>
        <v>UTA</v>
      </c>
      <c r="G388" s="71">
        <f>VLOOKUP($B388, Paste!$A$3:$H$933, 2, FALSE)</f>
        <v>76.666666666666671</v>
      </c>
      <c r="H388" s="71">
        <f>VLOOKUP($B388, Paste!$A$3:$H$933, 3, FALSE)</f>
        <v>11.526823217663814</v>
      </c>
      <c r="I388" s="71">
        <f t="shared" si="5"/>
        <v>15.658446053169516</v>
      </c>
      <c r="J388" s="71">
        <f>VLOOKUP($B388, Paste!$A$3:$H$933, 4, FALSE)</f>
        <v>27.185269270833331</v>
      </c>
      <c r="K388" s="71">
        <f>VLOOKUP($B388, Paste!$A$3:$H$933, 5, FALSE)</f>
        <v>72.55952380952381</v>
      </c>
      <c r="L388" s="11" t="str">
        <f>IF(ISERROR(VLOOKUP(B388, Paste!$N$3:$N$250, 1, FALSE)), "", VLOOKUP(B388, Paste!$N$3:$O$250, 2, FALSE))</f>
        <v/>
      </c>
      <c r="M388" s="27">
        <f>VLOOKUP($B388, Paste!$W$3:$Z$10064, IF($H$4="Cap Hit",3, IF($H$4="AAV", 4, 2)), FALSE)</f>
        <v>4.25</v>
      </c>
      <c r="N388" s="11" t="str">
        <f>IF(ISERROR(VLOOKUP(B388, Paste!$Q$3:$Q$245, 1, FALSE)), "", VLOOKUP(B388, Paste!$Q$3:$R$245, 2, FALSE))</f>
        <v/>
      </c>
      <c r="O388" s="10"/>
      <c r="P388" s="7" t="str">
        <f>IF(ISERROR(VLOOKUP(B388, Paste!$T$3:$T$1545, 1, FALSE)), "", VLOOKUP(B388, Paste!$T$3:$U$1545, 2, FALSE))</f>
        <v/>
      </c>
    </row>
    <row r="389" spans="1:16">
      <c r="A389" s="65">
        <v>383</v>
      </c>
      <c r="B389" s="67" t="s">
        <v>413</v>
      </c>
      <c r="C389" s="66" t="str">
        <f>VLOOKUP($B389, Paste!$A$3:$H$933, 6, FALSE)</f>
        <v>RD</v>
      </c>
      <c r="D389" s="11" t="str">
        <f>IFERROR(VLOOKUP($B389, Paste!$J$3:$L$933, 3, FALSE), "")</f>
        <v/>
      </c>
      <c r="E389" s="11" t="str">
        <f>IFERROR(VLOOKUP($B389, Paste!$J$3:$L$933, 2, FALSE), "")</f>
        <v/>
      </c>
      <c r="F389" s="11" t="str">
        <f>VLOOKUP($B389, Paste!$A$3:$H$933, 8, FALSE)</f>
        <v>CAR</v>
      </c>
      <c r="G389" s="71">
        <f>VLOOKUP($B389, Paste!$A$3:$H$933, 2, FALSE)</f>
        <v>83.333333333333329</v>
      </c>
      <c r="H389" s="71">
        <f>VLOOKUP($B389, Paste!$A$3:$H$933, 3, FALSE)</f>
        <v>8.4253745321870372</v>
      </c>
      <c r="I389" s="71">
        <f t="shared" si="5"/>
        <v>18.739328268738888</v>
      </c>
      <c r="J389" s="71">
        <f>VLOOKUP($B389, Paste!$A$3:$H$933, 4, FALSE)</f>
        <v>27.164702800925923</v>
      </c>
      <c r="K389" s="71">
        <f>VLOOKUP($B389, Paste!$A$3:$H$933, 5, FALSE)</f>
        <v>52.937158469945352</v>
      </c>
      <c r="L389" s="11" t="str">
        <f>IF(ISERROR(VLOOKUP(B389, Paste!$N$3:$N$250, 1, FALSE)), "", VLOOKUP(B389, Paste!$N$3:$O$250, 2, FALSE))</f>
        <v/>
      </c>
      <c r="M389" s="27">
        <f>VLOOKUP($B389, Paste!$W$3:$Z$10064, IF($H$4="Cap Hit",3, IF($H$4="AAV", 4, 2)), FALSE)</f>
        <v>3.6</v>
      </c>
      <c r="N389" s="11" t="str">
        <f>IF(ISERROR(VLOOKUP(B389, Paste!$Q$3:$Q$245, 1, FALSE)), "", VLOOKUP(B389, Paste!$Q$3:$R$245, 2, FALSE))</f>
        <v/>
      </c>
      <c r="O389" s="18"/>
      <c r="P389" s="7" t="str">
        <f>IF(ISERROR(VLOOKUP(B389, Paste!$T$3:$T$1545, 1, FALSE)), "", VLOOKUP(B389, Paste!$T$3:$U$1545, 2, FALSE))</f>
        <v/>
      </c>
    </row>
    <row r="390" spans="1:16">
      <c r="A390" s="65">
        <v>384</v>
      </c>
      <c r="B390" s="67" t="s">
        <v>414</v>
      </c>
      <c r="C390" s="66" t="str">
        <f>VLOOKUP($B390, Paste!$A$3:$H$933, 6, FALSE)</f>
        <v>C</v>
      </c>
      <c r="D390" s="11">
        <f>IFERROR(VLOOKUP($B390, Paste!$J$3:$L$933, 3, FALSE), "")</f>
        <v>37</v>
      </c>
      <c r="E390" s="11">
        <f>IFERROR(VLOOKUP($B390, Paste!$J$3:$L$933, 2, FALSE), "")</f>
        <v>50</v>
      </c>
      <c r="F390" s="11" t="str">
        <f>VLOOKUP($B390, Paste!$A$3:$H$933, 8, FALSE)</f>
        <v>MTL</v>
      </c>
      <c r="G390" s="71">
        <f>VLOOKUP($B390, Paste!$A$3:$H$933, 2, FALSE)</f>
        <v>79.333333333333329</v>
      </c>
      <c r="H390" s="71">
        <f>VLOOKUP($B390, Paste!$A$3:$H$933, 3, FALSE)</f>
        <v>11.260346037282387</v>
      </c>
      <c r="I390" s="71">
        <f t="shared" si="5"/>
        <v>15.709851150217604</v>
      </c>
      <c r="J390" s="71">
        <f>VLOOKUP($B390, Paste!$A$3:$H$933, 4, FALSE)</f>
        <v>26.970197187499991</v>
      </c>
      <c r="K390" s="71">
        <f>VLOOKUP($B390, Paste!$A$3:$H$933, 5, FALSE)</f>
        <v>21.201149425287355</v>
      </c>
      <c r="L390" s="11" t="str">
        <f>IF(ISERROR(VLOOKUP(B390, Paste!$N$3:$N$250, 1, FALSE)), "", VLOOKUP(B390, Paste!$N$3:$O$250, 2, FALSE))</f>
        <v/>
      </c>
      <c r="M390" s="27">
        <f>VLOOKUP($B390, Paste!$W$3:$Z$10064, IF($H$4="Cap Hit",3, IF($H$4="AAV", 4, 2)), FALSE)</f>
        <v>2.85</v>
      </c>
      <c r="N390" s="11" t="str">
        <f>IF(ISERROR(VLOOKUP(B390, Paste!$Q$3:$Q$245, 1, FALSE)), "", VLOOKUP(B390, Paste!$Q$3:$R$245, 2, FALSE))</f>
        <v/>
      </c>
      <c r="O390" s="18"/>
      <c r="P390" s="7" t="str">
        <f>IF(ISERROR(VLOOKUP(B390, Paste!$T$3:$T$1545, 1, FALSE)), "", VLOOKUP(B390, Paste!$T$3:$U$1545, 2, FALSE))</f>
        <v/>
      </c>
    </row>
    <row r="391" spans="1:16">
      <c r="A391" s="65">
        <v>385</v>
      </c>
      <c r="B391" s="67" t="s">
        <v>415</v>
      </c>
      <c r="C391" s="66" t="str">
        <f>VLOOKUP($B391, Paste!$A$3:$H$933, 6, FALSE)</f>
        <v>LW</v>
      </c>
      <c r="D391" s="11">
        <f>IFERROR(VLOOKUP($B391, Paste!$J$3:$L$933, 3, FALSE), "")</f>
        <v>38</v>
      </c>
      <c r="E391" s="11">
        <f>IFERROR(VLOOKUP($B391, Paste!$J$3:$L$933, 2, FALSE), "")</f>
        <v>65</v>
      </c>
      <c r="F391" s="11" t="str">
        <f>VLOOKUP($B391, Paste!$A$3:$H$933, 8, FALSE)</f>
        <v>UTA</v>
      </c>
      <c r="G391" s="71">
        <f>VLOOKUP($B391, Paste!$A$3:$H$933, 2, FALSE)</f>
        <v>67</v>
      </c>
      <c r="H391" s="71">
        <f>VLOOKUP($B391, Paste!$A$3:$H$933, 3, FALSE)</f>
        <v>11.673208326967474</v>
      </c>
      <c r="I391" s="71">
        <f t="shared" ref="I391:I454" si="6">J391-H391</f>
        <v>15.295464173032526</v>
      </c>
      <c r="J391" s="71">
        <f>VLOOKUP($B391, Paste!$A$3:$H$933, 4, FALSE)</f>
        <v>26.9686725</v>
      </c>
      <c r="K391" s="71">
        <f>VLOOKUP($B391, Paste!$A$3:$H$933, 5, FALSE)</f>
        <v>17.523076923076925</v>
      </c>
      <c r="L391" s="11">
        <f>IF(ISERROR(VLOOKUP(B391, Paste!$N$3:$N$250, 1, FALSE)), "", VLOOKUP(B391, Paste!$N$3:$O$250, 2, FALSE))</f>
        <v>45</v>
      </c>
      <c r="M391" s="27">
        <f>VLOOKUP($B391, Paste!$W$3:$Z$10064, IF($H$4="Cap Hit",3, IF($H$4="AAV", 4, 2)), FALSE)</f>
        <v>1.75</v>
      </c>
      <c r="N391" s="11" t="str">
        <f>IF(ISERROR(VLOOKUP(B391, Paste!$Q$3:$Q$245, 1, FALSE)), "", VLOOKUP(B391, Paste!$Q$3:$R$245, 2, FALSE))</f>
        <v/>
      </c>
      <c r="O391" s="18"/>
      <c r="P391" s="7" t="str">
        <f>IF(ISERROR(VLOOKUP(B391, Paste!$T$3:$T$1545, 1, FALSE)), "", VLOOKUP(B391, Paste!$T$3:$U$1545, 2, FALSE))</f>
        <v/>
      </c>
    </row>
    <row r="392" spans="1:16">
      <c r="A392" s="65">
        <v>386</v>
      </c>
      <c r="B392" s="67" t="s">
        <v>416</v>
      </c>
      <c r="C392" s="66" t="str">
        <f>VLOOKUP($B392, Paste!$A$3:$H$933, 6, FALSE)</f>
        <v>LD</v>
      </c>
      <c r="D392" s="11" t="str">
        <f>IFERROR(VLOOKUP($B392, Paste!$J$3:$L$933, 3, FALSE), "")</f>
        <v/>
      </c>
      <c r="E392" s="11" t="str">
        <f>IFERROR(VLOOKUP($B392, Paste!$J$3:$L$933, 2, FALSE), "")</f>
        <v/>
      </c>
      <c r="F392" s="11" t="str">
        <f>VLOOKUP($B392, Paste!$A$3:$H$933, 8, FALSE)</f>
        <v>TBL</v>
      </c>
      <c r="G392" s="71">
        <f>VLOOKUP($B392, Paste!$A$3:$H$933, 2, FALSE)</f>
        <v>73</v>
      </c>
      <c r="H392" s="71">
        <f>VLOOKUP($B392, Paste!$A$3:$H$933, 3, FALSE)</f>
        <v>6.5699999999999994</v>
      </c>
      <c r="I392" s="71">
        <f t="shared" si="6"/>
        <v>20.339077500000002</v>
      </c>
      <c r="J392" s="71">
        <f>VLOOKUP($B392, Paste!$A$3:$H$933, 4, FALSE)</f>
        <v>26.909077500000002</v>
      </c>
      <c r="K392" s="71">
        <f>VLOOKUP($B392, Paste!$A$3:$H$933, 5, FALSE)</f>
        <v>21.112745098039216</v>
      </c>
      <c r="L392" s="11" t="str">
        <f>IF(ISERROR(VLOOKUP(B392, Paste!$N$3:$N$250, 1, FALSE)), "", VLOOKUP(B392, Paste!$N$3:$O$250, 2, FALSE))</f>
        <v/>
      </c>
      <c r="M392" s="27">
        <f>VLOOKUP($B392, Paste!$W$3:$Z$10064, IF($H$4="Cap Hit",3, IF($H$4="AAV", 4, 2)), FALSE)</f>
        <v>4.0999999999999996</v>
      </c>
      <c r="N392" s="11" t="str">
        <f>IF(ISERROR(VLOOKUP(B392, Paste!$Q$3:$Q$245, 1, FALSE)), "", VLOOKUP(B392, Paste!$Q$3:$R$245, 2, FALSE))</f>
        <v/>
      </c>
      <c r="O392" s="10"/>
      <c r="P392" s="7" t="str">
        <f>IF(ISERROR(VLOOKUP(B392, Paste!$T$3:$T$1545, 1, FALSE)), "", VLOOKUP(B392, Paste!$T$3:$U$1545, 2, FALSE))</f>
        <v/>
      </c>
    </row>
    <row r="393" spans="1:16">
      <c r="A393" s="65">
        <v>387</v>
      </c>
      <c r="B393" s="67" t="s">
        <v>417</v>
      </c>
      <c r="C393" s="66" t="str">
        <f>VLOOKUP($B393, Paste!$A$3:$H$933, 6, FALSE)</f>
        <v>RD</v>
      </c>
      <c r="D393" s="11">
        <f>IFERROR(VLOOKUP($B393, Paste!$J$3:$L$933, 3, FALSE), "")</f>
        <v>28</v>
      </c>
      <c r="E393" s="11">
        <f>IFERROR(VLOOKUP($B393, Paste!$J$3:$L$933, 2, FALSE), "")</f>
        <v>50</v>
      </c>
      <c r="F393" s="11" t="str">
        <f>VLOOKUP($B393, Paste!$A$3:$H$933, 8, FALSE)</f>
        <v>WPG</v>
      </c>
      <c r="G393" s="71">
        <f>VLOOKUP($B393, Paste!$A$3:$H$933, 2, FALSE)</f>
        <v>69.333333333333329</v>
      </c>
      <c r="H393" s="71">
        <f>VLOOKUP($B393, Paste!$A$3:$H$933, 3, FALSE)</f>
        <v>8.3199999999999985</v>
      </c>
      <c r="I393" s="71">
        <f t="shared" si="6"/>
        <v>18.493453333333328</v>
      </c>
      <c r="J393" s="71">
        <f>VLOOKUP($B393, Paste!$A$3:$H$933, 4, FALSE)</f>
        <v>26.813453333333324</v>
      </c>
      <c r="K393" s="71">
        <f>VLOOKUP($B393, Paste!$A$3:$H$933, 5, FALSE)</f>
        <v>49.42574257425742</v>
      </c>
      <c r="L393" s="11" t="str">
        <f>IF(ISERROR(VLOOKUP(B393, Paste!$N$3:$N$250, 1, FALSE)), "", VLOOKUP(B393, Paste!$N$3:$O$250, 2, FALSE))</f>
        <v/>
      </c>
      <c r="M393" s="27">
        <f>VLOOKUP($B393, Paste!$W$3:$Z$10064, IF($H$4="Cap Hit",3, IF($H$4="AAV", 4, 2)), FALSE)</f>
        <v>7</v>
      </c>
      <c r="N393" s="11" t="str">
        <f>IF(ISERROR(VLOOKUP(B393, Paste!$Q$3:$Q$245, 1, FALSE)), "", VLOOKUP(B393, Paste!$Q$3:$R$245, 2, FALSE))</f>
        <v>Y</v>
      </c>
      <c r="O393" s="18"/>
      <c r="P393" s="7" t="str">
        <f>IF(ISERROR(VLOOKUP(B393, Paste!$T$3:$T$1545, 1, FALSE)), "", VLOOKUP(B393, Paste!$T$3:$U$1545, 2, FALSE))</f>
        <v/>
      </c>
    </row>
    <row r="394" spans="1:16">
      <c r="A394" s="65">
        <v>388</v>
      </c>
      <c r="B394" s="67" t="s">
        <v>418</v>
      </c>
      <c r="C394" s="66" t="str">
        <f>VLOOKUP($B394, Paste!$A$3:$H$933, 6, FALSE)</f>
        <v>LW</v>
      </c>
      <c r="D394" s="11">
        <f>IFERROR(VLOOKUP($B394, Paste!$J$3:$L$933, 3, FALSE), "")</f>
        <v>38</v>
      </c>
      <c r="E394" s="11">
        <f>IFERROR(VLOOKUP($B394, Paste!$J$3:$L$933, 2, FALSE), "")</f>
        <v>50</v>
      </c>
      <c r="F394" s="11" t="str">
        <f>VLOOKUP($B394, Paste!$A$3:$H$933, 8, FALSE)</f>
        <v>NSH</v>
      </c>
      <c r="G394" s="71">
        <f>VLOOKUP($B394, Paste!$A$3:$H$933, 2, FALSE)</f>
        <v>73.333333333333329</v>
      </c>
      <c r="H394" s="71">
        <f>VLOOKUP($B394, Paste!$A$3:$H$933, 3, FALSE)</f>
        <v>15.086868929292038</v>
      </c>
      <c r="I394" s="71">
        <f t="shared" si="6"/>
        <v>11.535009218856104</v>
      </c>
      <c r="J394" s="71">
        <f>VLOOKUP($B394, Paste!$A$3:$H$933, 4, FALSE)</f>
        <v>26.621878148148141</v>
      </c>
      <c r="K394" s="71">
        <f>VLOOKUP($B394, Paste!$A$3:$H$933, 5, FALSE)</f>
        <v>31.526479750778815</v>
      </c>
      <c r="L394" s="11" t="str">
        <f>IF(ISERROR(VLOOKUP(B394, Paste!$N$3:$N$250, 1, FALSE)), "", VLOOKUP(B394, Paste!$N$3:$O$250, 2, FALSE))</f>
        <v/>
      </c>
      <c r="M394" s="27">
        <f>VLOOKUP($B394, Paste!$W$3:$Z$10064, IF($H$4="Cap Hit",3, IF($H$4="AAV", 4, 2)), FALSE)</f>
        <v>4</v>
      </c>
      <c r="N394" s="11" t="str">
        <f>IF(ISERROR(VLOOKUP(B394, Paste!$Q$3:$Q$245, 1, FALSE)), "", VLOOKUP(B394, Paste!$Q$3:$R$245, 2, FALSE))</f>
        <v/>
      </c>
      <c r="O394" s="10"/>
      <c r="P394" s="7" t="str">
        <f>IF(ISERROR(VLOOKUP(B394, Paste!$T$3:$T$1545, 1, FALSE)), "", VLOOKUP(B394, Paste!$T$3:$U$1545, 2, FALSE))</f>
        <v/>
      </c>
    </row>
    <row r="395" spans="1:16">
      <c r="A395" s="65">
        <v>389</v>
      </c>
      <c r="B395" s="67" t="s">
        <v>419</v>
      </c>
      <c r="C395" s="66" t="str">
        <f>VLOOKUP($B395, Paste!$A$3:$H$933, 6, FALSE)</f>
        <v>LD</v>
      </c>
      <c r="D395" s="11">
        <f>IFERROR(VLOOKUP($B395, Paste!$J$3:$L$933, 3, FALSE), "")</f>
        <v>38</v>
      </c>
      <c r="E395" s="11">
        <f>IFERROR(VLOOKUP($B395, Paste!$J$3:$L$933, 2, FALSE), "")</f>
        <v>50</v>
      </c>
      <c r="F395" s="11" t="str">
        <f>VLOOKUP($B395, Paste!$A$3:$H$933, 8, FALSE)</f>
        <v>BOS</v>
      </c>
      <c r="G395" s="71">
        <f>VLOOKUP($B395, Paste!$A$3:$H$933, 2, FALSE)</f>
        <v>77</v>
      </c>
      <c r="H395" s="71">
        <f>VLOOKUP($B395, Paste!$A$3:$H$933, 3, FALSE)</f>
        <v>6.6935908283763057</v>
      </c>
      <c r="I395" s="71">
        <f t="shared" si="6"/>
        <v>19.664115546623698</v>
      </c>
      <c r="J395" s="71">
        <f>VLOOKUP($B395, Paste!$A$3:$H$933, 4, FALSE)</f>
        <v>26.357706375000003</v>
      </c>
      <c r="K395" s="71">
        <f>VLOOKUP($B395, Paste!$A$3:$H$933, 5, FALSE)</f>
        <v>21.769633507853406</v>
      </c>
      <c r="L395" s="11" t="str">
        <f>IF(ISERROR(VLOOKUP(B395, Paste!$N$3:$N$250, 1, FALSE)), "", VLOOKUP(B395, Paste!$N$3:$O$250, 2, FALSE))</f>
        <v/>
      </c>
      <c r="M395" s="27">
        <f>VLOOKUP($B395, Paste!$W$3:$Z$10064, IF($H$4="Cap Hit",3, IF($H$4="AAV", 4, 2)), FALSE)</f>
        <v>3.2</v>
      </c>
      <c r="N395" s="11" t="str">
        <f>IF(ISERROR(VLOOKUP(B395, Paste!$Q$3:$Q$245, 1, FALSE)), "", VLOOKUP(B395, Paste!$Q$3:$R$245, 2, FALSE))</f>
        <v/>
      </c>
      <c r="O395" s="18"/>
      <c r="P395" s="7" t="str">
        <f>IF(ISERROR(VLOOKUP(B395, Paste!$T$3:$T$1545, 1, FALSE)), "", VLOOKUP(B395, Paste!$T$3:$U$1545, 2, FALSE))</f>
        <v/>
      </c>
    </row>
    <row r="396" spans="1:16">
      <c r="A396" s="65">
        <v>390</v>
      </c>
      <c r="B396" s="67" t="s">
        <v>420</v>
      </c>
      <c r="C396" s="66" t="str">
        <f>VLOOKUP($B396, Paste!$A$3:$H$933, 6, FALSE)</f>
        <v>C</v>
      </c>
      <c r="D396" s="11">
        <f>IFERROR(VLOOKUP($B396, Paste!$J$3:$L$933, 3, FALSE), "")</f>
        <v>42</v>
      </c>
      <c r="E396" s="11">
        <f>IFERROR(VLOOKUP($B396, Paste!$J$3:$L$933, 2, FALSE), "")</f>
        <v>65</v>
      </c>
      <c r="F396" s="11" t="str">
        <f>VLOOKUP($B396, Paste!$A$3:$H$933, 8, FALSE)</f>
        <v>LAK</v>
      </c>
      <c r="G396" s="71">
        <f>VLOOKUP($B396, Paste!$A$3:$H$933, 2, FALSE)</f>
        <v>69</v>
      </c>
      <c r="H396" s="71">
        <f>VLOOKUP($B396, Paste!$A$3:$H$933, 3, FALSE)</f>
        <v>7.59</v>
      </c>
      <c r="I396" s="71">
        <f t="shared" si="6"/>
        <v>18.6967</v>
      </c>
      <c r="J396" s="71">
        <f>VLOOKUP($B396, Paste!$A$3:$H$933, 4, FALSE)</f>
        <v>26.2867</v>
      </c>
      <c r="K396" s="71">
        <f>VLOOKUP($B396, Paste!$A$3:$H$933, 5, FALSE)</f>
        <v>21.62</v>
      </c>
      <c r="L396" s="11" t="str">
        <f>IF(ISERROR(VLOOKUP(B396, Paste!$N$3:$N$250, 1, FALSE)), "", VLOOKUP(B396, Paste!$N$3:$O$250, 2, FALSE))</f>
        <v/>
      </c>
      <c r="M396" s="27">
        <f>VLOOKUP($B396, Paste!$W$3:$Z$10064, IF($H$4="Cap Hit",3, IF($H$4="AAV", 4, 2)), FALSE)</f>
        <v>0.77500000000000002</v>
      </c>
      <c r="N396" s="11" t="str">
        <f>IF(ISERROR(VLOOKUP(B396, Paste!$Q$3:$Q$245, 1, FALSE)), "", VLOOKUP(B396, Paste!$Q$3:$R$245, 2, FALSE))</f>
        <v>Y</v>
      </c>
      <c r="O396" s="18"/>
      <c r="P396" s="7" t="str">
        <f>IF(ISERROR(VLOOKUP(B396, Paste!$T$3:$T$1545, 1, FALSE)), "", VLOOKUP(B396, Paste!$T$3:$U$1545, 2, FALSE))</f>
        <v/>
      </c>
    </row>
    <row r="397" spans="1:16">
      <c r="A397" s="65">
        <v>391</v>
      </c>
      <c r="B397" s="67" t="s">
        <v>421</v>
      </c>
      <c r="C397" s="66" t="str">
        <f>VLOOKUP($B397, Paste!$A$3:$H$933, 6, FALSE)</f>
        <v>LD</v>
      </c>
      <c r="D397" s="11">
        <f>IFERROR(VLOOKUP($B397, Paste!$J$3:$L$933, 3, FALSE), "")</f>
        <v>35</v>
      </c>
      <c r="E397" s="11">
        <f>IFERROR(VLOOKUP($B397, Paste!$J$3:$L$933, 2, FALSE), "")</f>
        <v>55</v>
      </c>
      <c r="F397" s="11" t="str">
        <f>VLOOKUP($B397, Paste!$A$3:$H$933, 8, FALSE)</f>
        <v>WAS</v>
      </c>
      <c r="G397" s="71">
        <f>VLOOKUP($B397, Paste!$A$3:$H$933, 2, FALSE)</f>
        <v>64</v>
      </c>
      <c r="H397" s="71">
        <f>VLOOKUP($B397, Paste!$A$3:$H$933, 3, FALSE)</f>
        <v>3.4789959500873868</v>
      </c>
      <c r="I397" s="71">
        <f t="shared" si="6"/>
        <v>22.789737383245942</v>
      </c>
      <c r="J397" s="71">
        <f>VLOOKUP($B397, Paste!$A$3:$H$933, 4, FALSE)</f>
        <v>26.26873333333333</v>
      </c>
      <c r="K397" s="71">
        <f>VLOOKUP($B397, Paste!$A$3:$H$933, 5, FALSE)</f>
        <v>16.932735426008968</v>
      </c>
      <c r="L397" s="11" t="str">
        <f>IF(ISERROR(VLOOKUP(B397, Paste!$N$3:$N$250, 1, FALSE)), "", VLOOKUP(B397, Paste!$N$3:$O$250, 2, FALSE))</f>
        <v/>
      </c>
      <c r="M397" s="27">
        <f>VLOOKUP($B397, Paste!$W$3:$Z$10064, IF($H$4="Cap Hit",3, IF($H$4="AAV", 4, 2)), FALSE)</f>
        <v>4.5999999999999996</v>
      </c>
      <c r="N397" s="11" t="str">
        <f>IF(ISERROR(VLOOKUP(B397, Paste!$Q$3:$Q$245, 1, FALSE)), "", VLOOKUP(B397, Paste!$Q$3:$R$245, 2, FALSE))</f>
        <v/>
      </c>
      <c r="O397" s="18"/>
      <c r="P397" s="7" t="str">
        <f>IF(ISERROR(VLOOKUP(B397, Paste!$T$3:$T$1545, 1, FALSE)), "", VLOOKUP(B397, Paste!$T$3:$U$1545, 2, FALSE))</f>
        <v/>
      </c>
    </row>
    <row r="398" spans="1:16">
      <c r="A398" s="65">
        <v>392</v>
      </c>
      <c r="B398" s="10" t="s">
        <v>422</v>
      </c>
      <c r="C398" s="66" t="str">
        <f>VLOOKUP($B398, Paste!$A$3:$H$933, 6, FALSE)</f>
        <v>RD</v>
      </c>
      <c r="D398" s="11">
        <f>IFERROR(VLOOKUP($B398, Paste!$J$3:$L$933, 3, FALSE), "")</f>
        <v>35</v>
      </c>
      <c r="E398" s="11">
        <f>IFERROR(VLOOKUP($B398, Paste!$J$3:$L$933, 2, FALSE), "")</f>
        <v>42</v>
      </c>
      <c r="F398" s="11" t="str">
        <f>VLOOKUP($B398, Paste!$A$3:$H$933, 8, FALSE)</f>
        <v>SJS</v>
      </c>
      <c r="G398" s="71">
        <f>VLOOKUP($B398, Paste!$A$3:$H$933, 2, FALSE)</f>
        <v>67</v>
      </c>
      <c r="H398" s="71">
        <f>VLOOKUP($B398, Paste!$A$3:$H$933, 3, FALSE)</f>
        <v>6.0299999999999994</v>
      </c>
      <c r="I398" s="71">
        <f t="shared" si="6"/>
        <v>20.133500000000005</v>
      </c>
      <c r="J398" s="71">
        <f>VLOOKUP($B398, Paste!$A$3:$H$933, 4, FALSE)</f>
        <v>26.163500000000003</v>
      </c>
      <c r="K398" s="71">
        <f>VLOOKUP($B398, Paste!$A$3:$H$933, 5, FALSE)</f>
        <v>75.883977900552495</v>
      </c>
      <c r="L398" s="11">
        <f>IF(ISERROR(VLOOKUP(B398, Paste!$N$3:$N$250, 1, FALSE)), "", VLOOKUP(B398, Paste!$N$3:$O$250, 2, FALSE))</f>
        <v>35</v>
      </c>
      <c r="M398" s="27">
        <f>VLOOKUP($B398, Paste!$W$3:$Z$10064, IF($H$4="Cap Hit",3, IF($H$4="AAV", 4, 2)), FALSE)</f>
        <v>4.5</v>
      </c>
      <c r="N398" s="11" t="str">
        <f>IF(ISERROR(VLOOKUP(B398, Paste!$Q$3:$Q$245, 1, FALSE)), "", VLOOKUP(B398, Paste!$Q$3:$R$245, 2, FALSE))</f>
        <v>Y</v>
      </c>
      <c r="O398" s="18"/>
      <c r="P398" s="7" t="str">
        <f>IF(ISERROR(VLOOKUP(B398, Paste!$T$3:$T$1545, 1, FALSE)), "", VLOOKUP(B398, Paste!$T$3:$U$1545, 2, FALSE))</f>
        <v/>
      </c>
    </row>
    <row r="399" spans="1:16">
      <c r="A399" s="65">
        <v>393</v>
      </c>
      <c r="B399" s="67" t="s">
        <v>423</v>
      </c>
      <c r="C399" s="66" t="str">
        <f>VLOOKUP($B399, Paste!$A$3:$H$933, 6, FALSE)</f>
        <v>RW</v>
      </c>
      <c r="D399" s="11">
        <f>IFERROR(VLOOKUP($B399, Paste!$J$3:$L$933, 3, FALSE), "")</f>
        <v>48</v>
      </c>
      <c r="E399" s="11">
        <f>IFERROR(VLOOKUP($B399, Paste!$J$3:$L$933, 2, FALSE), "")</f>
        <v>68</v>
      </c>
      <c r="F399" s="11" t="str">
        <f>VLOOKUP($B399, Paste!$A$3:$H$933, 8, FALSE)</f>
        <v>MTL</v>
      </c>
      <c r="G399" s="71">
        <f>VLOOKUP($B399, Paste!$A$3:$H$933, 2, FALSE)</f>
        <v>58</v>
      </c>
      <c r="H399" s="71">
        <f>VLOOKUP($B399, Paste!$A$3:$H$933, 3, FALSE)</f>
        <v>11.600000000000001</v>
      </c>
      <c r="I399" s="71">
        <f t="shared" si="6"/>
        <v>14.549881450000004</v>
      </c>
      <c r="J399" s="71">
        <f>VLOOKUP($B399, Paste!$A$3:$H$933, 4, FALSE)</f>
        <v>26.149881450000006</v>
      </c>
      <c r="K399" s="71">
        <f>VLOOKUP($B399, Paste!$A$3:$H$933, 5, FALSE)</f>
        <v>42.895833333333336</v>
      </c>
      <c r="L399" s="11">
        <f>IF(ISERROR(VLOOKUP(B399, Paste!$N$3:$N$250, 1, FALSE)), "", VLOOKUP(B399, Paste!$N$3:$O$250, 2, FALSE))</f>
        <v>45</v>
      </c>
      <c r="M399" s="27">
        <f>VLOOKUP($B399, Paste!$W$3:$Z$10064, IF($H$4="Cap Hit",3, IF($H$4="AAV", 4, 2)), FALSE)</f>
        <v>3.6</v>
      </c>
      <c r="N399" s="11" t="str">
        <f>IF(ISERROR(VLOOKUP(B399, Paste!$Q$3:$Q$245, 1, FALSE)), "", VLOOKUP(B399, Paste!$Q$3:$R$245, 2, FALSE))</f>
        <v>Y</v>
      </c>
      <c r="O399" s="18"/>
      <c r="P399" s="7" t="str">
        <f>IF(ISERROR(VLOOKUP(B399, Paste!$T$3:$T$1545, 1, FALSE)), "", VLOOKUP(B399, Paste!$T$3:$U$1545, 2, FALSE))</f>
        <v/>
      </c>
    </row>
    <row r="400" spans="1:16">
      <c r="A400" s="65">
        <v>394</v>
      </c>
      <c r="B400" s="67" t="s">
        <v>424</v>
      </c>
      <c r="C400" s="66" t="str">
        <f>VLOOKUP($B400, Paste!$A$3:$H$933, 6, FALSE)</f>
        <v>LD</v>
      </c>
      <c r="D400" s="11">
        <f>IFERROR(VLOOKUP($B400, Paste!$J$3:$L$933, 3, FALSE), "")</f>
        <v>42</v>
      </c>
      <c r="E400" s="11">
        <f>IFERROR(VLOOKUP($B400, Paste!$J$3:$L$933, 2, FALSE), "")</f>
        <v>55</v>
      </c>
      <c r="F400" s="11" t="str">
        <f>VLOOKUP($B400, Paste!$A$3:$H$933, 8, FALSE)</f>
        <v>BUF</v>
      </c>
      <c r="G400" s="71">
        <f>VLOOKUP($B400, Paste!$A$3:$H$933, 2, FALSE)</f>
        <v>79</v>
      </c>
      <c r="H400" s="71">
        <f>VLOOKUP($B400, Paste!$A$3:$H$933, 3, FALSE)</f>
        <v>7.6761326178335034</v>
      </c>
      <c r="I400" s="71">
        <f t="shared" si="6"/>
        <v>18.262793215499837</v>
      </c>
      <c r="J400" s="71">
        <f>VLOOKUP($B400, Paste!$A$3:$H$933, 4, FALSE)</f>
        <v>25.938925833333339</v>
      </c>
      <c r="K400" s="71">
        <f>VLOOKUP($B400, Paste!$A$3:$H$933, 5, FALSE)</f>
        <v>27.939024390243901</v>
      </c>
      <c r="L400" s="11">
        <f>IF(ISERROR(VLOOKUP(B400, Paste!$N$3:$N$250, 1, FALSE)), "", VLOOKUP(B400, Paste!$N$3:$O$250, 2, FALSE))</f>
        <v>40</v>
      </c>
      <c r="M400" s="27">
        <f>VLOOKUP($B400, Paste!$W$3:$Z$10064, IF($H$4="Cap Hit",3, IF($H$4="AAV", 4, 2)), FALSE)</f>
        <v>3.1</v>
      </c>
      <c r="N400" s="11" t="str">
        <f>IF(ISERROR(VLOOKUP(B400, Paste!$Q$3:$Q$245, 1, FALSE)), "", VLOOKUP(B400, Paste!$Q$3:$R$245, 2, FALSE))</f>
        <v/>
      </c>
      <c r="O400" s="18"/>
      <c r="P400" s="7" t="str">
        <f>IF(ISERROR(VLOOKUP(B400, Paste!$T$3:$T$1545, 1, FALSE)), "", VLOOKUP(B400, Paste!$T$3:$U$1545, 2, FALSE))</f>
        <v/>
      </c>
    </row>
    <row r="401" spans="1:16">
      <c r="A401" s="65">
        <v>395</v>
      </c>
      <c r="B401" s="67" t="s">
        <v>425</v>
      </c>
      <c r="C401" s="66" t="str">
        <f>VLOOKUP($B401, Paste!$A$3:$H$933, 6, FALSE)</f>
        <v>C</v>
      </c>
      <c r="D401" s="11">
        <f>IFERROR(VLOOKUP($B401, Paste!$J$3:$L$933, 3, FALSE), "")</f>
        <v>45</v>
      </c>
      <c r="E401" s="11">
        <f>IFERROR(VLOOKUP($B401, Paste!$J$3:$L$933, 2, FALSE), "")</f>
        <v>65</v>
      </c>
      <c r="F401" s="11" t="str">
        <f>VLOOKUP($B401, Paste!$A$3:$H$933, 8, FALSE)</f>
        <v>DET</v>
      </c>
      <c r="G401" s="71">
        <f>VLOOKUP($B401, Paste!$A$3:$H$933, 2, FALSE)</f>
        <v>81</v>
      </c>
      <c r="H401" s="71">
        <f>VLOOKUP($B401, Paste!$A$3:$H$933, 3, FALSE)</f>
        <v>13.978763949045605</v>
      </c>
      <c r="I401" s="71">
        <f t="shared" si="6"/>
        <v>11.879001050954392</v>
      </c>
      <c r="J401" s="71">
        <f>VLOOKUP($B401, Paste!$A$3:$H$933, 4, FALSE)</f>
        <v>25.857764999999997</v>
      </c>
      <c r="K401" s="71">
        <f>VLOOKUP($B401, Paste!$A$3:$H$933, 5, FALSE)</f>
        <v>28.349999999999998</v>
      </c>
      <c r="L401" s="11">
        <f>IF(ISERROR(VLOOKUP(B401, Paste!$N$3:$N$250, 1, FALSE)), "", VLOOKUP(B401, Paste!$N$3:$O$250, 2, FALSE))</f>
        <v>45</v>
      </c>
      <c r="M401" s="27">
        <f>VLOOKUP($B401, Paste!$W$3:$Z$10064, IF($H$4="Cap Hit",3, IF($H$4="AAV", 4, 2)), FALSE)</f>
        <v>1.886666</v>
      </c>
      <c r="N401" s="11" t="str">
        <f>IF(ISERROR(VLOOKUP(B401, Paste!$Q$3:$Q$245, 1, FALSE)), "", VLOOKUP(B401, Paste!$Q$3:$R$245, 2, FALSE))</f>
        <v/>
      </c>
      <c r="O401" s="18"/>
      <c r="P401" s="7" t="str">
        <f>IF(ISERROR(VLOOKUP(B401, Paste!$T$3:$T$1545, 1, FALSE)), "", VLOOKUP(B401, Paste!$T$3:$U$1545, 2, FALSE))</f>
        <v/>
      </c>
    </row>
    <row r="402" spans="1:16">
      <c r="A402" s="65">
        <v>396</v>
      </c>
      <c r="B402" s="67" t="s">
        <v>426</v>
      </c>
      <c r="C402" s="66" t="str">
        <f>VLOOKUP($B402, Paste!$A$3:$H$933, 6, FALSE)</f>
        <v>C</v>
      </c>
      <c r="D402" s="11" t="str">
        <f>IFERROR(VLOOKUP($B402, Paste!$J$3:$L$933, 3, FALSE), "")</f>
        <v/>
      </c>
      <c r="E402" s="11" t="str">
        <f>IFERROR(VLOOKUP($B402, Paste!$J$3:$L$933, 2, FALSE), "")</f>
        <v/>
      </c>
      <c r="F402" s="11" t="str">
        <f>VLOOKUP($B402, Paste!$A$3:$H$933, 8, FALSE)</f>
        <v>TOR</v>
      </c>
      <c r="G402" s="71">
        <f>VLOOKUP($B402, Paste!$A$3:$H$933, 2, FALSE)</f>
        <v>67</v>
      </c>
      <c r="H402" s="71">
        <f>VLOOKUP($B402, Paste!$A$3:$H$933, 3, FALSE)</f>
        <v>9.7401560211018818</v>
      </c>
      <c r="I402" s="71">
        <f t="shared" si="6"/>
        <v>16.099953822648114</v>
      </c>
      <c r="J402" s="71">
        <f>VLOOKUP($B402, Paste!$A$3:$H$933, 4, FALSE)</f>
        <v>25.840109843749996</v>
      </c>
      <c r="K402" s="71">
        <f>VLOOKUP($B402, Paste!$A$3:$H$933, 5, FALSE)</f>
        <v>33.318918918918918</v>
      </c>
      <c r="L402" s="11" t="str">
        <f>IF(ISERROR(VLOOKUP(B402, Paste!$N$3:$N$250, 1, FALSE)), "", VLOOKUP(B402, Paste!$N$3:$O$250, 2, FALSE))</f>
        <v/>
      </c>
      <c r="M402" s="27">
        <f>VLOOKUP($B402, Paste!$W$3:$Z$10064, IF($H$4="Cap Hit",3, IF($H$4="AAV", 4, 2)), FALSE)</f>
        <v>2.5</v>
      </c>
      <c r="N402" s="11" t="str">
        <f>IF(ISERROR(VLOOKUP(B402, Paste!$Q$3:$Q$245, 1, FALSE)), "", VLOOKUP(B402, Paste!$Q$3:$R$245, 2, FALSE))</f>
        <v>Y</v>
      </c>
      <c r="O402" s="10"/>
      <c r="P402" s="7" t="str">
        <f>IF(ISERROR(VLOOKUP(B402, Paste!$T$3:$T$1545, 1, FALSE)), "", VLOOKUP(B402, Paste!$T$3:$U$1545, 2, FALSE))</f>
        <v/>
      </c>
    </row>
    <row r="403" spans="1:16">
      <c r="A403" s="65">
        <v>397</v>
      </c>
      <c r="B403" s="67" t="s">
        <v>427</v>
      </c>
      <c r="C403" s="66" t="str">
        <f>VLOOKUP($B403, Paste!$A$3:$H$933, 6, FALSE)</f>
        <v>RW</v>
      </c>
      <c r="D403" s="11" t="str">
        <f>IFERROR(VLOOKUP($B403, Paste!$J$3:$L$933, 3, FALSE), "")</f>
        <v/>
      </c>
      <c r="E403" s="11" t="str">
        <f>IFERROR(VLOOKUP($B403, Paste!$J$3:$L$933, 2, FALSE), "")</f>
        <v/>
      </c>
      <c r="F403" s="11" t="str">
        <f>VLOOKUP($B403, Paste!$A$3:$H$933, 8, FALSE)</f>
        <v>UFA</v>
      </c>
      <c r="G403" s="71">
        <f>VLOOKUP($B403, Paste!$A$3:$H$933, 2, FALSE)</f>
        <v>63.333333333333336</v>
      </c>
      <c r="H403" s="71">
        <f>VLOOKUP($B403, Paste!$A$3:$H$933, 3, FALSE)</f>
        <v>12.781399878049768</v>
      </c>
      <c r="I403" s="71">
        <f t="shared" si="6"/>
        <v>13.039313142783563</v>
      </c>
      <c r="J403" s="71">
        <f>VLOOKUP($B403, Paste!$A$3:$H$933, 4, FALSE)</f>
        <v>25.820713020833331</v>
      </c>
      <c r="K403" s="71">
        <f>VLOOKUP($B403, Paste!$A$3:$H$933, 5, FALSE)</f>
        <v>36.829710144927539</v>
      </c>
      <c r="L403" s="11" t="str">
        <f>IF(ISERROR(VLOOKUP(B403, Paste!$N$3:$N$250, 1, FALSE)), "", VLOOKUP(B403, Paste!$N$3:$O$250, 2, FALSE))</f>
        <v/>
      </c>
      <c r="M403" s="27" t="e">
        <f>VLOOKUP($B403, Paste!$W$3:$Z$10064, IF($H$4="Cap Hit",3, IF($H$4="AAV", 4, 2)), FALSE)</f>
        <v>#N/A</v>
      </c>
      <c r="N403" s="11" t="str">
        <f>IF(ISERROR(VLOOKUP(B403, Paste!$Q$3:$Q$245, 1, FALSE)), "", VLOOKUP(B403, Paste!$Q$3:$R$245, 2, FALSE))</f>
        <v>Y</v>
      </c>
      <c r="O403" s="10"/>
      <c r="P403" s="7" t="str">
        <f>IF(ISERROR(VLOOKUP(B403, Paste!$T$3:$T$1545, 1, FALSE)), "", VLOOKUP(B403, Paste!$T$3:$U$1545, 2, FALSE))</f>
        <v/>
      </c>
    </row>
    <row r="404" spans="1:16">
      <c r="A404" s="65">
        <v>398</v>
      </c>
      <c r="B404" s="67" t="s">
        <v>428</v>
      </c>
      <c r="C404" s="66" t="str">
        <f>VLOOKUP($B404, Paste!$A$3:$H$933, 6, FALSE)</f>
        <v>LD</v>
      </c>
      <c r="D404" s="11" t="str">
        <f>IFERROR(VLOOKUP($B404, Paste!$J$3:$L$933, 3, FALSE), "")</f>
        <v/>
      </c>
      <c r="E404" s="11" t="str">
        <f>IFERROR(VLOOKUP($B404, Paste!$J$3:$L$933, 2, FALSE), "")</f>
        <v/>
      </c>
      <c r="F404" s="11" t="str">
        <f>VLOOKUP($B404, Paste!$A$3:$H$933, 8, FALSE)</f>
        <v>DAL</v>
      </c>
      <c r="G404" s="71">
        <f>VLOOKUP($B404, Paste!$A$3:$H$933, 2, FALSE)</f>
        <v>83.333333333333329</v>
      </c>
      <c r="H404" s="71">
        <f>VLOOKUP($B404, Paste!$A$3:$H$933, 3, FALSE)</f>
        <v>5.3250762165287391</v>
      </c>
      <c r="I404" s="71">
        <f t="shared" si="6"/>
        <v>20.389296179304601</v>
      </c>
      <c r="J404" s="71">
        <f>VLOOKUP($B404, Paste!$A$3:$H$933, 4, FALSE)</f>
        <v>25.71437239583334</v>
      </c>
      <c r="K404" s="71">
        <f>VLOOKUP($B404, Paste!$A$3:$H$933, 5, FALSE)</f>
        <v>15.7103825136612</v>
      </c>
      <c r="L404" s="11" t="str">
        <f>IF(ISERROR(VLOOKUP(B404, Paste!$N$3:$N$250, 1, FALSE)), "", VLOOKUP(B404, Paste!$N$3:$O$250, 2, FALSE))</f>
        <v/>
      </c>
      <c r="M404" s="27">
        <f>VLOOKUP($B404, Paste!$W$3:$Z$10064, IF($H$4="Cap Hit",3, IF($H$4="AAV", 4, 2)), FALSE)</f>
        <v>5.25</v>
      </c>
      <c r="N404" s="11" t="str">
        <f>IF(ISERROR(VLOOKUP(B404, Paste!$Q$3:$Q$245, 1, FALSE)), "", VLOOKUP(B404, Paste!$Q$3:$R$245, 2, FALSE))</f>
        <v/>
      </c>
      <c r="O404" s="10"/>
      <c r="P404" s="7" t="str">
        <f>IF(ISERROR(VLOOKUP(B404, Paste!$T$3:$T$1545, 1, FALSE)), "", VLOOKUP(B404, Paste!$T$3:$U$1545, 2, FALSE))</f>
        <v/>
      </c>
    </row>
    <row r="405" spans="1:16">
      <c r="A405" s="65">
        <v>399</v>
      </c>
      <c r="B405" s="67" t="s">
        <v>429</v>
      </c>
      <c r="C405" s="66" t="str">
        <f>VLOOKUP($B405, Paste!$A$3:$H$933, 6, FALSE)</f>
        <v>C</v>
      </c>
      <c r="D405" s="11">
        <f>IFERROR(VLOOKUP($B405, Paste!$J$3:$L$933, 3, FALSE), "")</f>
        <v>35</v>
      </c>
      <c r="E405" s="11">
        <f>IFERROR(VLOOKUP($B405, Paste!$J$3:$L$933, 2, FALSE), "")</f>
        <v>60</v>
      </c>
      <c r="F405" s="11" t="str">
        <f>VLOOKUP($B405, Paste!$A$3:$H$933, 8, FALSE)</f>
        <v>NYR</v>
      </c>
      <c r="G405" s="71">
        <f>VLOOKUP($B405, Paste!$A$3:$H$933, 2, FALSE)</f>
        <v>76</v>
      </c>
      <c r="H405" s="71">
        <f>VLOOKUP($B405, Paste!$A$3:$H$933, 3, FALSE)</f>
        <v>9.8800000000000008</v>
      </c>
      <c r="I405" s="71">
        <f t="shared" si="6"/>
        <v>15.678166666666664</v>
      </c>
      <c r="J405" s="71">
        <f>VLOOKUP($B405, Paste!$A$3:$H$933, 4, FALSE)</f>
        <v>25.558166666666665</v>
      </c>
      <c r="K405" s="71">
        <f>VLOOKUP($B405, Paste!$A$3:$H$933, 5, FALSE)</f>
        <v>38</v>
      </c>
      <c r="L405" s="11" t="str">
        <f>IF(ISERROR(VLOOKUP(B405, Paste!$N$3:$N$250, 1, FALSE)), "", VLOOKUP(B405, Paste!$N$3:$O$250, 2, FALSE))</f>
        <v/>
      </c>
      <c r="M405" s="27">
        <f>VLOOKUP($B405, Paste!$W$3:$Z$10064, IF($H$4="Cap Hit",3, IF($H$4="AAV", 4, 2)), FALSE)</f>
        <v>0.95</v>
      </c>
      <c r="N405" s="11" t="str">
        <f>IF(ISERROR(VLOOKUP(B405, Paste!$Q$3:$Q$245, 1, FALSE)), "", VLOOKUP(B405, Paste!$Q$3:$R$245, 2, FALSE))</f>
        <v/>
      </c>
      <c r="O405" s="10"/>
      <c r="P405" s="7" t="str">
        <f>IF(ISERROR(VLOOKUP(B405, Paste!$T$3:$T$1545, 1, FALSE)), "", VLOOKUP(B405, Paste!$T$3:$U$1545, 2, FALSE))</f>
        <v/>
      </c>
    </row>
    <row r="406" spans="1:16">
      <c r="A406" s="65">
        <v>400</v>
      </c>
      <c r="B406" s="67" t="s">
        <v>430</v>
      </c>
      <c r="C406" s="66" t="str">
        <f>VLOOKUP($B406, Paste!$A$3:$H$933, 6, FALSE)</f>
        <v>C</v>
      </c>
      <c r="D406" s="11">
        <f>IFERROR(VLOOKUP($B406, Paste!$J$3:$L$933, 3, FALSE), "")</f>
        <v>35</v>
      </c>
      <c r="E406" s="11">
        <f>IFERROR(VLOOKUP($B406, Paste!$J$3:$L$933, 2, FALSE), "")</f>
        <v>57</v>
      </c>
      <c r="F406" s="11" t="str">
        <f>VLOOKUP($B406, Paste!$A$3:$H$933, 8, FALSE)</f>
        <v>UFA</v>
      </c>
      <c r="G406" s="71">
        <f>VLOOKUP($B406, Paste!$A$3:$H$933, 2, FALSE)</f>
        <v>58.333333333333336</v>
      </c>
      <c r="H406" s="71">
        <f>VLOOKUP($B406, Paste!$A$3:$H$933, 3, FALSE)</f>
        <v>10.119849238753551</v>
      </c>
      <c r="I406" s="71">
        <f t="shared" si="6"/>
        <v>15.341284383931628</v>
      </c>
      <c r="J406" s="71">
        <f>VLOOKUP($B406, Paste!$A$3:$H$933, 4, FALSE)</f>
        <v>25.461133622685178</v>
      </c>
      <c r="K406" s="71">
        <f>VLOOKUP($B406, Paste!$A$3:$H$933, 5, FALSE)</f>
        <v>18.293885601577909</v>
      </c>
      <c r="L406" s="11" t="str">
        <f>IF(ISERROR(VLOOKUP(B406, Paste!$N$3:$N$250, 1, FALSE)), "", VLOOKUP(B406, Paste!$N$3:$O$250, 2, FALSE))</f>
        <v/>
      </c>
      <c r="M406" s="27" t="e">
        <f>VLOOKUP($B406, Paste!$W$3:$Z$10064, IF($H$4="Cap Hit",3, IF($H$4="AAV", 4, 2)), FALSE)</f>
        <v>#N/A</v>
      </c>
      <c r="N406" s="11" t="str">
        <f>IF(ISERROR(VLOOKUP(B406, Paste!$Q$3:$Q$245, 1, FALSE)), "", VLOOKUP(B406, Paste!$Q$3:$R$245, 2, FALSE))</f>
        <v>Y</v>
      </c>
      <c r="O406" s="10"/>
      <c r="P406" s="7" t="str">
        <f>IF(ISERROR(VLOOKUP(B406, Paste!$T$3:$T$1545, 1, FALSE)), "", VLOOKUP(B406, Paste!$T$3:$U$1545, 2, FALSE))</f>
        <v/>
      </c>
    </row>
    <row r="407" spans="1:16">
      <c r="A407" s="65">
        <v>401</v>
      </c>
      <c r="B407" s="67" t="s">
        <v>431</v>
      </c>
      <c r="C407" s="66" t="str">
        <f>VLOOKUP($B407, Paste!$A$3:$H$933, 6, FALSE)</f>
        <v>RW</v>
      </c>
      <c r="D407" s="11">
        <f>IFERROR(VLOOKUP($B407, Paste!$J$3:$L$933, 3, FALSE), "")</f>
        <v>48</v>
      </c>
      <c r="E407" s="11">
        <f>IFERROR(VLOOKUP($B407, Paste!$J$3:$L$933, 2, FALSE), "")</f>
        <v>73</v>
      </c>
      <c r="F407" s="11" t="str">
        <f>VLOOKUP($B407, Paste!$A$3:$H$933, 8, FALSE)</f>
        <v>WPG</v>
      </c>
      <c r="G407" s="71">
        <f>VLOOKUP($B407, Paste!$A$3:$H$933, 2, FALSE)</f>
        <v>72</v>
      </c>
      <c r="H407" s="71">
        <f>VLOOKUP($B407, Paste!$A$3:$H$933, 3, FALSE)</f>
        <v>11.52</v>
      </c>
      <c r="I407" s="71">
        <f t="shared" si="6"/>
        <v>13.79685951219512</v>
      </c>
      <c r="J407" s="71">
        <f>VLOOKUP($B407, Paste!$A$3:$H$933, 4, FALSE)</f>
        <v>25.316859512195119</v>
      </c>
      <c r="K407" s="71">
        <f>VLOOKUP($B407, Paste!$A$3:$H$933, 5, FALSE)</f>
        <v>9.7200000000000006</v>
      </c>
      <c r="L407" s="11" t="str">
        <f>IF(ISERROR(VLOOKUP(B407, Paste!$N$3:$N$250, 1, FALSE)), "", VLOOKUP(B407, Paste!$N$3:$O$250, 2, FALSE))</f>
        <v/>
      </c>
      <c r="M407" s="27">
        <f>VLOOKUP($B407, Paste!$W$3:$Z$10064, IF($H$4="Cap Hit",3, IF($H$4="AAV", 4, 2)), FALSE)</f>
        <v>0.92500000000000004</v>
      </c>
      <c r="N407" s="11" t="str">
        <f>IF(ISERROR(VLOOKUP(B407, Paste!$Q$3:$Q$245, 1, FALSE)), "", VLOOKUP(B407, Paste!$Q$3:$R$245, 2, FALSE))</f>
        <v/>
      </c>
      <c r="O407" s="18"/>
      <c r="P407" s="7" t="str">
        <f>IF(ISERROR(VLOOKUP(B407, Paste!$T$3:$T$1545, 1, FALSE)), "", VLOOKUP(B407, Paste!$T$3:$U$1545, 2, FALSE))</f>
        <v/>
      </c>
    </row>
    <row r="408" spans="1:16">
      <c r="A408" s="65">
        <v>402</v>
      </c>
      <c r="B408" s="67" t="s">
        <v>432</v>
      </c>
      <c r="C408" s="66" t="str">
        <f>VLOOKUP($B408, Paste!$A$3:$H$933, 6, FALSE)</f>
        <v>C</v>
      </c>
      <c r="D408" s="11">
        <f>IFERROR(VLOOKUP($B408, Paste!$J$3:$L$933, 3, FALSE), "")</f>
        <v>32</v>
      </c>
      <c r="E408" s="11">
        <f>IFERROR(VLOOKUP($B408, Paste!$J$3:$L$933, 2, FALSE), "")</f>
        <v>48</v>
      </c>
      <c r="F408" s="11" t="str">
        <f>VLOOKUP($B408, Paste!$A$3:$H$933, 8, FALSE)</f>
        <v>MTL</v>
      </c>
      <c r="G408" s="71">
        <f>VLOOKUP($B408, Paste!$A$3:$H$933, 2, FALSE)</f>
        <v>79.666666666666671</v>
      </c>
      <c r="H408" s="71">
        <f>VLOOKUP($B408, Paste!$A$3:$H$933, 3, FALSE)</f>
        <v>9.2107627064223294</v>
      </c>
      <c r="I408" s="71">
        <f t="shared" si="6"/>
        <v>16.063497251911006</v>
      </c>
      <c r="J408" s="71">
        <f>VLOOKUP($B408, Paste!$A$3:$H$933, 4, FALSE)</f>
        <v>25.274259958333335</v>
      </c>
      <c r="K408" s="71">
        <f>VLOOKUP($B408, Paste!$A$3:$H$933, 5, FALSE)</f>
        <v>23.934191702432049</v>
      </c>
      <c r="L408" s="11" t="str">
        <f>IF(ISERROR(VLOOKUP(B408, Paste!$N$3:$N$250, 1, FALSE)), "", VLOOKUP(B408, Paste!$N$3:$O$250, 2, FALSE))</f>
        <v/>
      </c>
      <c r="M408" s="27">
        <f>VLOOKUP($B408, Paste!$W$3:$Z$10064, IF($H$4="Cap Hit",3, IF($H$4="AAV", 4, 2)), FALSE)</f>
        <v>5.5</v>
      </c>
      <c r="N408" s="11" t="str">
        <f>IF(ISERROR(VLOOKUP(B408, Paste!$Q$3:$Q$245, 1, FALSE)), "", VLOOKUP(B408, Paste!$Q$3:$R$245, 2, FALSE))</f>
        <v/>
      </c>
      <c r="O408" s="10"/>
      <c r="P408" s="7" t="str">
        <f>IF(ISERROR(VLOOKUP(B408, Paste!$T$3:$T$1545, 1, FALSE)), "", VLOOKUP(B408, Paste!$T$3:$U$1545, 2, FALSE))</f>
        <v/>
      </c>
    </row>
    <row r="409" spans="1:16">
      <c r="A409" s="65">
        <v>403</v>
      </c>
      <c r="B409" s="67" t="s">
        <v>433</v>
      </c>
      <c r="C409" s="66" t="str">
        <f>VLOOKUP($B409, Paste!$A$3:$H$933, 6, FALSE)</f>
        <v>RD</v>
      </c>
      <c r="D409" s="11">
        <f>IFERROR(VLOOKUP($B409, Paste!$J$3:$L$933, 3, FALSE), "")</f>
        <v>35</v>
      </c>
      <c r="E409" s="11">
        <f>IFERROR(VLOOKUP($B409, Paste!$J$3:$L$933, 2, FALSE), "")</f>
        <v>57</v>
      </c>
      <c r="F409" s="11" t="str">
        <f>VLOOKUP($B409, Paste!$A$3:$H$933, 8, FALSE)</f>
        <v>LAK</v>
      </c>
      <c r="G409" s="71">
        <f>VLOOKUP($B409, Paste!$A$3:$H$933, 2, FALSE)</f>
        <v>69</v>
      </c>
      <c r="H409" s="71">
        <f>VLOOKUP($B409, Paste!$A$3:$H$933, 3, FALSE)</f>
        <v>8.4666049531782441</v>
      </c>
      <c r="I409" s="71">
        <f t="shared" si="6"/>
        <v>16.756530484321754</v>
      </c>
      <c r="J409" s="71">
        <f>VLOOKUP($B409, Paste!$A$3:$H$933, 4, FALSE)</f>
        <v>25.223135437499998</v>
      </c>
      <c r="K409" s="71">
        <f>VLOOKUP($B409, Paste!$A$3:$H$933, 5, FALSE)</f>
        <v>39</v>
      </c>
      <c r="L409" s="11" t="str">
        <f>IF(ISERROR(VLOOKUP(B409, Paste!$N$3:$N$250, 1, FALSE)), "", VLOOKUP(B409, Paste!$N$3:$O$250, 2, FALSE))</f>
        <v/>
      </c>
      <c r="M409" s="27">
        <f>VLOOKUP($B409, Paste!$W$3:$Z$10064, IF($H$4="Cap Hit",3, IF($H$4="AAV", 4, 2)), FALSE)</f>
        <v>11</v>
      </c>
      <c r="N409" s="11" t="str">
        <f>IF(ISERROR(VLOOKUP(B409, Paste!$Q$3:$Q$245, 1, FALSE)), "", VLOOKUP(B409, Paste!$Q$3:$R$245, 2, FALSE))</f>
        <v>Y</v>
      </c>
      <c r="O409" s="10"/>
      <c r="P409" s="7" t="str">
        <f>IF(ISERROR(VLOOKUP(B409, Paste!$T$3:$T$1545, 1, FALSE)), "", VLOOKUP(B409, Paste!$T$3:$U$1545, 2, FALSE))</f>
        <v/>
      </c>
    </row>
    <row r="410" spans="1:16">
      <c r="A410" s="65">
        <v>404</v>
      </c>
      <c r="B410" s="10" t="s">
        <v>434</v>
      </c>
      <c r="C410" s="66" t="str">
        <f>VLOOKUP($B410, Paste!$A$3:$H$933, 6, FALSE)</f>
        <v>RD</v>
      </c>
      <c r="D410" s="11">
        <f>IFERROR(VLOOKUP($B410, Paste!$J$3:$L$933, 3, FALSE), "")</f>
        <v>42</v>
      </c>
      <c r="E410" s="11">
        <f>IFERROR(VLOOKUP($B410, Paste!$J$3:$L$933, 2, FALSE), "")</f>
        <v>58</v>
      </c>
      <c r="F410" s="11" t="str">
        <f>VLOOKUP($B410, Paste!$A$3:$H$933, 8, FALSE)</f>
        <v>VAN</v>
      </c>
      <c r="G410" s="71">
        <f>VLOOKUP($B410, Paste!$A$3:$H$933, 2, FALSE)</f>
        <v>77</v>
      </c>
      <c r="H410" s="71">
        <f>VLOOKUP($B410, Paste!$A$3:$H$933, 3, FALSE)</f>
        <v>6.2087231638418068</v>
      </c>
      <c r="I410" s="71">
        <f t="shared" si="6"/>
        <v>18.913561523658192</v>
      </c>
      <c r="J410" s="71">
        <f>VLOOKUP($B410, Paste!$A$3:$H$933, 4, FALSE)</f>
        <v>25.122284687499999</v>
      </c>
      <c r="K410" s="71">
        <f>VLOOKUP($B410, Paste!$A$3:$H$933, 5, FALSE)</f>
        <v>23.099999999999998</v>
      </c>
      <c r="L410" s="11" t="str">
        <f>IF(ISERROR(VLOOKUP(B410, Paste!$N$3:$N$250, 1, FALSE)), "", VLOOKUP(B410, Paste!$N$3:$O$250, 2, FALSE))</f>
        <v/>
      </c>
      <c r="M410" s="27">
        <f>VLOOKUP($B410, Paste!$W$3:$Z$10064, IF($H$4="Cap Hit",3, IF($H$4="AAV", 4, 2)), FALSE)</f>
        <v>1.75</v>
      </c>
      <c r="N410" s="11" t="str">
        <f>IF(ISERROR(VLOOKUP(B410, Paste!$Q$3:$Q$245, 1, FALSE)), "", VLOOKUP(B410, Paste!$Q$3:$R$245, 2, FALSE))</f>
        <v/>
      </c>
      <c r="O410" s="10"/>
      <c r="P410" s="7" t="str">
        <f>IF(ISERROR(VLOOKUP(B410, Paste!$T$3:$T$1545, 1, FALSE)), "", VLOOKUP(B410, Paste!$T$3:$U$1545, 2, FALSE))</f>
        <v/>
      </c>
    </row>
    <row r="411" spans="1:16">
      <c r="A411" s="65">
        <v>405</v>
      </c>
      <c r="B411" s="67" t="s">
        <v>435</v>
      </c>
      <c r="C411" s="66" t="str">
        <f>VLOOKUP($B411, Paste!$A$3:$H$933, 6, FALSE)</f>
        <v>RD</v>
      </c>
      <c r="D411" s="11" t="str">
        <f>IFERROR(VLOOKUP($B411, Paste!$J$3:$L$933, 3, FALSE), "")</f>
        <v/>
      </c>
      <c r="E411" s="11" t="str">
        <f>IFERROR(VLOOKUP($B411, Paste!$J$3:$L$933, 2, FALSE), "")</f>
        <v/>
      </c>
      <c r="F411" s="11" t="str">
        <f>VLOOKUP($B411, Paste!$A$3:$H$933, 8, FALSE)</f>
        <v>SEA</v>
      </c>
      <c r="G411" s="71">
        <f>VLOOKUP($B411, Paste!$A$3:$H$933, 2, FALSE)</f>
        <v>83.666666666666671</v>
      </c>
      <c r="H411" s="71">
        <f>VLOOKUP($B411, Paste!$A$3:$H$933, 3, FALSE)</f>
        <v>6.6933333333333342</v>
      </c>
      <c r="I411" s="71">
        <f t="shared" si="6"/>
        <v>18.303129166666668</v>
      </c>
      <c r="J411" s="71">
        <f>VLOOKUP($B411, Paste!$A$3:$H$933, 4, FALSE)</f>
        <v>24.996462500000003</v>
      </c>
      <c r="K411" s="71">
        <f>VLOOKUP($B411, Paste!$A$3:$H$933, 5, FALSE)</f>
        <v>43.711564625850343</v>
      </c>
      <c r="L411" s="11" t="str">
        <f>IF(ISERROR(VLOOKUP(B411, Paste!$N$3:$N$250, 1, FALSE)), "", VLOOKUP(B411, Paste!$N$3:$O$250, 2, FALSE))</f>
        <v/>
      </c>
      <c r="M411" s="27">
        <f>VLOOKUP($B411, Paste!$W$3:$Z$10064, IF($H$4="Cap Hit",3, IF($H$4="AAV", 4, 2)), FALSE)</f>
        <v>5.25</v>
      </c>
      <c r="N411" s="11" t="str">
        <f>IF(ISERROR(VLOOKUP(B411, Paste!$Q$3:$Q$245, 1, FALSE)), "", VLOOKUP(B411, Paste!$Q$3:$R$245, 2, FALSE))</f>
        <v/>
      </c>
      <c r="O411" s="10"/>
      <c r="P411" s="7" t="str">
        <f>IF(ISERROR(VLOOKUP(B411, Paste!$T$3:$T$1545, 1, FALSE)), "", VLOOKUP(B411, Paste!$T$3:$U$1545, 2, FALSE))</f>
        <v/>
      </c>
    </row>
    <row r="412" spans="1:16">
      <c r="A412" s="65">
        <v>406</v>
      </c>
      <c r="B412" s="67" t="s">
        <v>436</v>
      </c>
      <c r="C412" s="66" t="str">
        <f>VLOOKUP($B412, Paste!$A$3:$H$933, 6, FALSE)</f>
        <v>LW</v>
      </c>
      <c r="D412" s="11">
        <f>IFERROR(VLOOKUP($B412, Paste!$J$3:$L$933, 3, FALSE), "")</f>
        <v>48</v>
      </c>
      <c r="E412" s="11">
        <f>IFERROR(VLOOKUP($B412, Paste!$J$3:$L$933, 2, FALSE), "")</f>
        <v>70</v>
      </c>
      <c r="F412" s="11" t="str">
        <f>VLOOKUP($B412, Paste!$A$3:$H$933, 8, FALSE)</f>
        <v>STL</v>
      </c>
      <c r="G412" s="71">
        <f>VLOOKUP($B412, Paste!$A$3:$H$933, 2, FALSE)</f>
        <v>74</v>
      </c>
      <c r="H412" s="71">
        <f>VLOOKUP($B412, Paste!$A$3:$H$933, 3, FALSE)</f>
        <v>8.14</v>
      </c>
      <c r="I412" s="71">
        <f t="shared" si="6"/>
        <v>16.812887361111112</v>
      </c>
      <c r="J412" s="71">
        <f>VLOOKUP($B412, Paste!$A$3:$H$933, 4, FALSE)</f>
        <v>24.952887361111113</v>
      </c>
      <c r="K412" s="71">
        <f>VLOOKUP($B412, Paste!$A$3:$H$933, 5, FALSE)</f>
        <v>9.620000000000001</v>
      </c>
      <c r="L412" s="11" t="str">
        <f>IF(ISERROR(VLOOKUP(B412, Paste!$N$3:$N$250, 1, FALSE)), "", VLOOKUP(B412, Paste!$N$3:$O$250, 2, FALSE))</f>
        <v/>
      </c>
      <c r="M412" s="27">
        <f>VLOOKUP($B412, Paste!$W$3:$Z$10064, IF($H$4="Cap Hit",3, IF($H$4="AAV", 4, 2)), FALSE)</f>
        <v>0.91833299999999995</v>
      </c>
      <c r="N412" s="11" t="str">
        <f>IF(ISERROR(VLOOKUP(B412, Paste!$Q$3:$Q$245, 1, FALSE)), "", VLOOKUP(B412, Paste!$Q$3:$R$245, 2, FALSE))</f>
        <v/>
      </c>
      <c r="O412" s="18"/>
      <c r="P412" s="7" t="str">
        <f>IF(ISERROR(VLOOKUP(B412, Paste!$T$3:$T$1545, 1, FALSE)), "", VLOOKUP(B412, Paste!$T$3:$U$1545, 2, FALSE))</f>
        <v/>
      </c>
    </row>
    <row r="413" spans="1:16">
      <c r="A413" s="65">
        <v>407</v>
      </c>
      <c r="B413" s="10" t="s">
        <v>437</v>
      </c>
      <c r="C413" s="66" t="str">
        <f>VLOOKUP($B413, Paste!$A$3:$H$933, 6, FALSE)</f>
        <v>C</v>
      </c>
      <c r="D413" s="11">
        <f>IFERROR(VLOOKUP($B413, Paste!$J$3:$L$933, 3, FALSE), "")</f>
        <v>33</v>
      </c>
      <c r="E413" s="11">
        <f>IFERROR(VLOOKUP($B413, Paste!$J$3:$L$933, 2, FALSE), "")</f>
        <v>53</v>
      </c>
      <c r="F413" s="11" t="str">
        <f>VLOOKUP($B413, Paste!$A$3:$H$933, 8, FALSE)</f>
        <v>WPG</v>
      </c>
      <c r="G413" s="71">
        <f>VLOOKUP($B413, Paste!$A$3:$H$933, 2, FALSE)</f>
        <v>75</v>
      </c>
      <c r="H413" s="71">
        <f>VLOOKUP($B413, Paste!$A$3:$H$933, 3, FALSE)</f>
        <v>10.679869914500895</v>
      </c>
      <c r="I413" s="71">
        <f t="shared" si="6"/>
        <v>14.266358210499106</v>
      </c>
      <c r="J413" s="71">
        <f>VLOOKUP($B413, Paste!$A$3:$H$933, 4, FALSE)</f>
        <v>24.946228125000001</v>
      </c>
      <c r="K413" s="71">
        <f>VLOOKUP($B413, Paste!$A$3:$H$933, 5, FALSE)</f>
        <v>23.972602739726025</v>
      </c>
      <c r="L413" s="11" t="str">
        <f>IF(ISERROR(VLOOKUP(B413, Paste!$N$3:$N$250, 1, FALSE)), "", VLOOKUP(B413, Paste!$N$3:$O$250, 2, FALSE))</f>
        <v/>
      </c>
      <c r="M413" s="27">
        <f>VLOOKUP($B413, Paste!$W$3:$Z$10064, IF($H$4="Cap Hit",3, IF($H$4="AAV", 4, 2)), FALSE)</f>
        <v>1.85</v>
      </c>
      <c r="N413" s="11" t="str">
        <f>IF(ISERROR(VLOOKUP(B413, Paste!$Q$3:$Q$245, 1, FALSE)), "", VLOOKUP(B413, Paste!$Q$3:$R$245, 2, FALSE))</f>
        <v/>
      </c>
      <c r="O413" s="10"/>
      <c r="P413" s="7" t="str">
        <f>IF(ISERROR(VLOOKUP(B413, Paste!$T$3:$T$1545, 1, FALSE)), "", VLOOKUP(B413, Paste!$T$3:$U$1545, 2, FALSE))</f>
        <v/>
      </c>
    </row>
    <row r="414" spans="1:16">
      <c r="A414" s="65">
        <v>408</v>
      </c>
      <c r="B414" s="67" t="s">
        <v>438</v>
      </c>
      <c r="C414" s="66" t="str">
        <f>VLOOKUP($B414, Paste!$A$3:$H$933, 6, FALSE)</f>
        <v>LW</v>
      </c>
      <c r="D414" s="11" t="str">
        <f>IFERROR(VLOOKUP($B414, Paste!$J$3:$L$933, 3, FALSE), "")</f>
        <v/>
      </c>
      <c r="E414" s="11" t="str">
        <f>IFERROR(VLOOKUP($B414, Paste!$J$3:$L$933, 2, FALSE), "")</f>
        <v/>
      </c>
      <c r="F414" s="11" t="str">
        <f>VLOOKUP($B414, Paste!$A$3:$H$933, 8, FALSE)</f>
        <v>COL</v>
      </c>
      <c r="G414" s="71">
        <f>VLOOKUP($B414, Paste!$A$3:$H$933, 2, FALSE)</f>
        <v>82.666666666666671</v>
      </c>
      <c r="H414" s="71">
        <f>VLOOKUP($B414, Paste!$A$3:$H$933, 3, FALSE)</f>
        <v>12.69221696672223</v>
      </c>
      <c r="I414" s="71">
        <f t="shared" si="6"/>
        <v>12.174029602722213</v>
      </c>
      <c r="J414" s="71">
        <f>VLOOKUP($B414, Paste!$A$3:$H$933, 4, FALSE)</f>
        <v>24.866246569444442</v>
      </c>
      <c r="K414" s="71">
        <f>VLOOKUP($B414, Paste!$A$3:$H$933, 5, FALSE)</f>
        <v>30.402203856749313</v>
      </c>
      <c r="L414" s="11" t="str">
        <f>IF(ISERROR(VLOOKUP(B414, Paste!$N$3:$N$250, 1, FALSE)), "", VLOOKUP(B414, Paste!$N$3:$O$250, 2, FALSE))</f>
        <v/>
      </c>
      <c r="M414" s="27">
        <f>VLOOKUP($B414, Paste!$W$3:$Z$10064, IF($H$4="Cap Hit",3, IF($H$4="AAV", 4, 2)), FALSE)</f>
        <v>1.7</v>
      </c>
      <c r="N414" s="11" t="str">
        <f>IF(ISERROR(VLOOKUP(B414, Paste!$Q$3:$Q$245, 1, FALSE)), "", VLOOKUP(B414, Paste!$Q$3:$R$245, 2, FALSE))</f>
        <v/>
      </c>
      <c r="O414" s="18"/>
      <c r="P414" s="7" t="str">
        <f>IF(ISERROR(VLOOKUP(B414, Paste!$T$3:$T$1545, 1, FALSE)), "", VLOOKUP(B414, Paste!$T$3:$U$1545, 2, FALSE))</f>
        <v/>
      </c>
    </row>
    <row r="415" spans="1:16">
      <c r="A415" s="65">
        <v>409</v>
      </c>
      <c r="B415" s="67" t="s">
        <v>439</v>
      </c>
      <c r="C415" s="66" t="str">
        <f>VLOOKUP($B415, Paste!$A$3:$H$933, 6, FALSE)</f>
        <v>LW</v>
      </c>
      <c r="D415" s="11" t="str">
        <f>IFERROR(VLOOKUP($B415, Paste!$J$3:$L$933, 3, FALSE), "")</f>
        <v/>
      </c>
      <c r="E415" s="11" t="str">
        <f>IFERROR(VLOOKUP($B415, Paste!$J$3:$L$933, 2, FALSE), "")</f>
        <v/>
      </c>
      <c r="F415" s="11" t="str">
        <f>VLOOKUP($B415, Paste!$A$3:$H$933, 8, FALSE)</f>
        <v>NSH</v>
      </c>
      <c r="G415" s="71">
        <f>VLOOKUP($B415, Paste!$A$3:$H$933, 2, FALSE)</f>
        <v>78</v>
      </c>
      <c r="H415" s="71">
        <f>VLOOKUP($B415, Paste!$A$3:$H$933, 3, FALSE)</f>
        <v>13.00988111235408</v>
      </c>
      <c r="I415" s="71">
        <f t="shared" si="6"/>
        <v>11.711731387645923</v>
      </c>
      <c r="J415" s="71">
        <f>VLOOKUP($B415, Paste!$A$3:$H$933, 4, FALSE)</f>
        <v>24.721612500000003</v>
      </c>
      <c r="K415" s="71">
        <f>VLOOKUP($B415, Paste!$A$3:$H$933, 5, FALSE)</f>
        <v>24.944162436548226</v>
      </c>
      <c r="L415" s="11" t="str">
        <f>IF(ISERROR(VLOOKUP(B415, Paste!$N$3:$N$250, 1, FALSE)), "", VLOOKUP(B415, Paste!$N$3:$O$250, 2, FALSE))</f>
        <v/>
      </c>
      <c r="M415" s="27">
        <f>VLOOKUP($B415, Paste!$W$3:$Z$10064, IF($H$4="Cap Hit",3, IF($H$4="AAV", 4, 2)), FALSE)</f>
        <v>3.5</v>
      </c>
      <c r="N415" s="11" t="str">
        <f>IF(ISERROR(VLOOKUP(B415, Paste!$Q$3:$Q$245, 1, FALSE)), "", VLOOKUP(B415, Paste!$Q$3:$R$245, 2, FALSE))</f>
        <v/>
      </c>
      <c r="O415" s="10"/>
      <c r="P415" s="7" t="str">
        <f>IF(ISERROR(VLOOKUP(B415, Paste!$T$3:$T$1545, 1, FALSE)), "", VLOOKUP(B415, Paste!$T$3:$U$1545, 2, FALSE))</f>
        <v/>
      </c>
    </row>
    <row r="416" spans="1:16">
      <c r="A416" s="65">
        <v>410</v>
      </c>
      <c r="B416" s="67" t="s">
        <v>440</v>
      </c>
      <c r="C416" s="66" t="str">
        <f>VLOOKUP($B416, Paste!$A$3:$H$933, 6, FALSE)</f>
        <v>RW</v>
      </c>
      <c r="D416" s="11">
        <f>IFERROR(VLOOKUP($B416, Paste!$J$3:$L$933, 3, FALSE), "")</f>
        <v>30</v>
      </c>
      <c r="E416" s="11">
        <f>IFERROR(VLOOKUP($B416, Paste!$J$3:$L$933, 2, FALSE), "")</f>
        <v>50</v>
      </c>
      <c r="F416" s="11" t="str">
        <f>VLOOKUP($B416, Paste!$A$3:$H$933, 8, FALSE)</f>
        <v>WAS</v>
      </c>
      <c r="G416" s="71">
        <f>VLOOKUP($B416, Paste!$A$3:$H$933, 2, FALSE)</f>
        <v>76.333333333333329</v>
      </c>
      <c r="H416" s="71">
        <f>VLOOKUP($B416, Paste!$A$3:$H$933, 3, FALSE)</f>
        <v>13.739999999999998</v>
      </c>
      <c r="I416" s="71">
        <f t="shared" si="6"/>
        <v>10.979609748263886</v>
      </c>
      <c r="J416" s="71">
        <f>VLOOKUP($B416, Paste!$A$3:$H$933, 4, FALSE)</f>
        <v>24.719609748263885</v>
      </c>
      <c r="K416" s="71">
        <f>VLOOKUP($B416, Paste!$A$3:$H$933, 5, FALSE)</f>
        <v>17.799701046337816</v>
      </c>
      <c r="L416" s="11" t="str">
        <f>IF(ISERROR(VLOOKUP(B416, Paste!$N$3:$N$250, 1, FALSE)), "", VLOOKUP(B416, Paste!$N$3:$O$250, 2, FALSE))</f>
        <v/>
      </c>
      <c r="M416" s="27">
        <f>VLOOKUP($B416, Paste!$W$3:$Z$10064, IF($H$4="Cap Hit",3, IF($H$4="AAV", 4, 2)), FALSE)</f>
        <v>2.75</v>
      </c>
      <c r="N416" s="11" t="str">
        <f>IF(ISERROR(VLOOKUP(B416, Paste!$Q$3:$Q$245, 1, FALSE)), "", VLOOKUP(B416, Paste!$Q$3:$R$245, 2, FALSE))</f>
        <v/>
      </c>
      <c r="O416" s="18"/>
      <c r="P416" s="7" t="str">
        <f>IF(ISERROR(VLOOKUP(B416, Paste!$T$3:$T$1545, 1, FALSE)), "", VLOOKUP(B416, Paste!$T$3:$U$1545, 2, FALSE))</f>
        <v/>
      </c>
    </row>
    <row r="417" spans="1:16">
      <c r="A417" s="65">
        <v>411</v>
      </c>
      <c r="B417" s="67" t="s">
        <v>441</v>
      </c>
      <c r="C417" s="66" t="str">
        <f>VLOOKUP($B417, Paste!$A$3:$H$933, 6, FALSE)</f>
        <v>LD</v>
      </c>
      <c r="D417" s="11">
        <f>IFERROR(VLOOKUP($B417, Paste!$J$3:$L$933, 3, FALSE), "")</f>
        <v>48</v>
      </c>
      <c r="E417" s="11">
        <f>IFERROR(VLOOKUP($B417, Paste!$J$3:$L$933, 2, FALSE), "")</f>
        <v>70</v>
      </c>
      <c r="F417" s="11" t="str">
        <f>VLOOKUP($B417, Paste!$A$3:$H$933, 8, FALSE)</f>
        <v>SJS</v>
      </c>
      <c r="G417" s="71">
        <f>VLOOKUP($B417, Paste!$A$3:$H$933, 2, FALSE)</f>
        <v>68</v>
      </c>
      <c r="H417" s="71">
        <f>VLOOKUP($B417, Paste!$A$3:$H$933, 3, FALSE)</f>
        <v>3.511402469135803</v>
      </c>
      <c r="I417" s="71">
        <f t="shared" si="6"/>
        <v>21.208104725986153</v>
      </c>
      <c r="J417" s="71">
        <f>VLOOKUP($B417, Paste!$A$3:$H$933, 4, FALSE)</f>
        <v>24.719507195121956</v>
      </c>
      <c r="K417" s="71">
        <f>VLOOKUP($B417, Paste!$A$3:$H$933, 5, FALSE)</f>
        <v>20.399999999999999</v>
      </c>
      <c r="L417" s="11" t="str">
        <f>IF(ISERROR(VLOOKUP(B417, Paste!$N$3:$N$250, 1, FALSE)), "", VLOOKUP(B417, Paste!$N$3:$O$250, 2, FALSE))</f>
        <v/>
      </c>
      <c r="M417" s="27">
        <f>VLOOKUP($B417, Paste!$W$3:$Z$10064, IF($H$4="Cap Hit",3, IF($H$4="AAV", 4, 2)), FALSE)</f>
        <v>1.725833</v>
      </c>
      <c r="N417" s="11" t="str">
        <f>IF(ISERROR(VLOOKUP(B417, Paste!$Q$3:$Q$245, 1, FALSE)), "", VLOOKUP(B417, Paste!$Q$3:$R$245, 2, FALSE))</f>
        <v/>
      </c>
      <c r="O417" s="18"/>
      <c r="P417" s="7" t="str">
        <f>IF(ISERROR(VLOOKUP(B417, Paste!$T$3:$T$1545, 1, FALSE)), "", VLOOKUP(B417, Paste!$T$3:$U$1545, 2, FALSE))</f>
        <v/>
      </c>
    </row>
    <row r="418" spans="1:16">
      <c r="A418" s="65">
        <v>412</v>
      </c>
      <c r="B418" s="10" t="s">
        <v>442</v>
      </c>
      <c r="C418" s="66" t="str">
        <f>VLOOKUP($B418, Paste!$A$3:$H$933, 6, FALSE)</f>
        <v>RD</v>
      </c>
      <c r="D418" s="11" t="str">
        <f>IFERROR(VLOOKUP($B418, Paste!$J$3:$L$933, 3, FALSE), "")</f>
        <v/>
      </c>
      <c r="E418" s="11" t="str">
        <f>IFERROR(VLOOKUP($B418, Paste!$J$3:$L$933, 2, FALSE), "")</f>
        <v/>
      </c>
      <c r="F418" s="11" t="str">
        <f>VLOOKUP($B418, Paste!$A$3:$H$933, 8, FALSE)</f>
        <v>DET</v>
      </c>
      <c r="G418" s="71">
        <f>VLOOKUP($B418, Paste!$A$3:$H$933, 2, FALSE)</f>
        <v>65</v>
      </c>
      <c r="H418" s="71">
        <f>VLOOKUP($B418, Paste!$A$3:$H$933, 3, FALSE)</f>
        <v>7.8</v>
      </c>
      <c r="I418" s="71">
        <f t="shared" si="6"/>
        <v>16.791233333333338</v>
      </c>
      <c r="J418" s="71">
        <f>VLOOKUP($B418, Paste!$A$3:$H$933, 4, FALSE)</f>
        <v>24.591233333333339</v>
      </c>
      <c r="K418" s="71">
        <f>VLOOKUP($B418, Paste!$A$3:$H$933, 5, FALSE)</f>
        <v>14.3</v>
      </c>
      <c r="L418" s="11" t="str">
        <f>IF(ISERROR(VLOOKUP(B418, Paste!$N$3:$N$250, 1, FALSE)), "", VLOOKUP(B418, Paste!$N$3:$O$250, 2, FALSE))</f>
        <v/>
      </c>
      <c r="M418" s="27">
        <f>VLOOKUP($B418, Paste!$W$3:$Z$10064, IF($H$4="Cap Hit",3, IF($H$4="AAV", 4, 2)), FALSE)</f>
        <v>1.4183330000000001</v>
      </c>
      <c r="N418" s="11" t="str">
        <f>IF(ISERROR(VLOOKUP(B418, Paste!$Q$3:$Q$245, 1, FALSE)), "", VLOOKUP(B418, Paste!$Q$3:$R$245, 2, FALSE))</f>
        <v/>
      </c>
      <c r="O418" s="10"/>
      <c r="P418" s="7" t="str">
        <f>IF(ISERROR(VLOOKUP(B418, Paste!$T$3:$T$1545, 1, FALSE)), "", VLOOKUP(B418, Paste!$T$3:$U$1545, 2, FALSE))</f>
        <v/>
      </c>
    </row>
    <row r="419" spans="1:16">
      <c r="A419" s="65">
        <v>413</v>
      </c>
      <c r="B419" s="67" t="s">
        <v>443</v>
      </c>
      <c r="C419" s="66" t="str">
        <f>VLOOKUP($B419, Paste!$A$3:$H$933, 6, FALSE)</f>
        <v>LW</v>
      </c>
      <c r="D419" s="11">
        <f>IFERROR(VLOOKUP($B419, Paste!$J$3:$L$933, 3, FALSE), "")</f>
        <v>45</v>
      </c>
      <c r="E419" s="11">
        <f>IFERROR(VLOOKUP($B419, Paste!$J$3:$L$933, 2, FALSE), "")</f>
        <v>80</v>
      </c>
      <c r="F419" s="11" t="str">
        <f>VLOOKUP($B419, Paste!$A$3:$H$933, 8, FALSE)</f>
        <v>VGK</v>
      </c>
      <c r="G419" s="71">
        <f>VLOOKUP($B419, Paste!$A$3:$H$933, 2, FALSE)</f>
        <v>52</v>
      </c>
      <c r="H419" s="71">
        <f>VLOOKUP($B419, Paste!$A$3:$H$933, 3, FALSE)</f>
        <v>11.44</v>
      </c>
      <c r="I419" s="71">
        <f t="shared" si="6"/>
        <v>13.133329268292689</v>
      </c>
      <c r="J419" s="71">
        <f>VLOOKUP($B419, Paste!$A$3:$H$933, 4, FALSE)</f>
        <v>24.573329268292689</v>
      </c>
      <c r="K419" s="71">
        <f>VLOOKUP($B419, Paste!$A$3:$H$933, 5, FALSE)</f>
        <v>15.6</v>
      </c>
      <c r="L419" s="11">
        <f>IF(ISERROR(VLOOKUP(B419, Paste!$N$3:$N$250, 1, FALSE)), "", VLOOKUP(B419, Paste!$N$3:$O$250, 2, FALSE))</f>
        <v>50</v>
      </c>
      <c r="M419" s="27">
        <f>VLOOKUP($B419, Paste!$W$3:$Z$10064, IF($H$4="Cap Hit",3, IF($H$4="AAV", 4, 2)), FALSE)</f>
        <v>1.2250000000000001</v>
      </c>
      <c r="N419" s="11" t="str">
        <f>IF(ISERROR(VLOOKUP(B419, Paste!$Q$3:$Q$245, 1, FALSE)), "", VLOOKUP(B419, Paste!$Q$3:$R$245, 2, FALSE))</f>
        <v/>
      </c>
      <c r="O419" s="18"/>
      <c r="P419" s="7" t="str">
        <f>IF(ISERROR(VLOOKUP(B419, Paste!$T$3:$T$1545, 1, FALSE)), "", VLOOKUP(B419, Paste!$T$3:$U$1545, 2, FALSE))</f>
        <v>Y</v>
      </c>
    </row>
    <row r="420" spans="1:16">
      <c r="A420" s="65">
        <v>414</v>
      </c>
      <c r="B420" s="67" t="s">
        <v>444</v>
      </c>
      <c r="C420" s="66" t="str">
        <f>VLOOKUP($B420, Paste!$A$3:$H$933, 6, FALSE)</f>
        <v>LD</v>
      </c>
      <c r="D420" s="11">
        <f>IFERROR(VLOOKUP($B420, Paste!$J$3:$L$933, 3, FALSE), "")</f>
        <v>33</v>
      </c>
      <c r="E420" s="11">
        <f>IFERROR(VLOOKUP($B420, Paste!$J$3:$L$933, 2, FALSE), "")</f>
        <v>45</v>
      </c>
      <c r="F420" s="11" t="str">
        <f>VLOOKUP($B420, Paste!$A$3:$H$933, 8, FALSE)</f>
        <v>TBL</v>
      </c>
      <c r="G420" s="71">
        <f>VLOOKUP($B420, Paste!$A$3:$H$933, 2, FALSE)</f>
        <v>74</v>
      </c>
      <c r="H420" s="71">
        <f>VLOOKUP($B420, Paste!$A$3:$H$933, 3, FALSE)</f>
        <v>4.8515139623327901</v>
      </c>
      <c r="I420" s="71">
        <f t="shared" si="6"/>
        <v>19.690380482111657</v>
      </c>
      <c r="J420" s="71">
        <f>VLOOKUP($B420, Paste!$A$3:$H$933, 4, FALSE)</f>
        <v>24.541894444444445</v>
      </c>
      <c r="K420" s="71">
        <f>VLOOKUP($B420, Paste!$A$3:$H$933, 5, FALSE)</f>
        <v>43.774647887323944</v>
      </c>
      <c r="L420" s="11" t="str">
        <f>IF(ISERROR(VLOOKUP(B420, Paste!$N$3:$N$250, 1, FALSE)), "", VLOOKUP(B420, Paste!$N$3:$O$250, 2, FALSE))</f>
        <v/>
      </c>
      <c r="M420" s="27">
        <f>VLOOKUP($B420, Paste!$W$3:$Z$10064, IF($H$4="Cap Hit",3, IF($H$4="AAV", 4, 2)), FALSE)</f>
        <v>6.75</v>
      </c>
      <c r="N420" s="11" t="str">
        <f>IF(ISERROR(VLOOKUP(B420, Paste!$Q$3:$Q$245, 1, FALSE)), "", VLOOKUP(B420, Paste!$Q$3:$R$245, 2, FALSE))</f>
        <v/>
      </c>
      <c r="O420" s="18"/>
      <c r="P420" s="7" t="str">
        <f>IF(ISERROR(VLOOKUP(B420, Paste!$T$3:$T$1545, 1, FALSE)), "", VLOOKUP(B420, Paste!$T$3:$U$1545, 2, FALSE))</f>
        <v/>
      </c>
    </row>
    <row r="421" spans="1:16">
      <c r="A421" s="65">
        <v>415</v>
      </c>
      <c r="B421" s="10" t="s">
        <v>445</v>
      </c>
      <c r="C421" s="66" t="str">
        <f>VLOOKUP($B421, Paste!$A$3:$H$933, 6, FALSE)</f>
        <v>LD</v>
      </c>
      <c r="D421" s="11">
        <f>IFERROR(VLOOKUP($B421, Paste!$J$3:$L$933, 3, FALSE), "")</f>
        <v>33</v>
      </c>
      <c r="E421" s="11">
        <f>IFERROR(VLOOKUP($B421, Paste!$J$3:$L$933, 2, FALSE), "")</f>
        <v>45</v>
      </c>
      <c r="F421" s="11" t="str">
        <f>VLOOKUP($B421, Paste!$A$3:$H$933, 8, FALSE)</f>
        <v>UTA</v>
      </c>
      <c r="G421" s="71">
        <f>VLOOKUP($B421, Paste!$A$3:$H$933, 2, FALSE)</f>
        <v>74</v>
      </c>
      <c r="H421" s="71">
        <f>VLOOKUP($B421, Paste!$A$3:$H$933, 3, FALSE)</f>
        <v>3.2296888888888891</v>
      </c>
      <c r="I421" s="71">
        <f t="shared" si="6"/>
        <v>21.099555074525753</v>
      </c>
      <c r="J421" s="71">
        <f>VLOOKUP($B421, Paste!$A$3:$H$933, 4, FALSE)</f>
        <v>24.329243963414644</v>
      </c>
      <c r="K421" s="71">
        <f>VLOOKUP($B421, Paste!$A$3:$H$933, 5, FALSE)</f>
        <v>29.6</v>
      </c>
      <c r="L421" s="11" t="str">
        <f>IF(ISERROR(VLOOKUP(B421, Paste!$N$3:$N$250, 1, FALSE)), "", VLOOKUP(B421, Paste!$N$3:$O$250, 2, FALSE))</f>
        <v/>
      </c>
      <c r="M421" s="27">
        <f>VLOOKUP($B421, Paste!$W$3:$Z$10064, IF($H$4="Cap Hit",3, IF($H$4="AAV", 4, 2)), FALSE)</f>
        <v>1.95</v>
      </c>
      <c r="N421" s="11" t="str">
        <f>IF(ISERROR(VLOOKUP(B421, Paste!$Q$3:$Q$245, 1, FALSE)), "", VLOOKUP(B421, Paste!$Q$3:$R$245, 2, FALSE))</f>
        <v/>
      </c>
      <c r="O421" s="18"/>
      <c r="P421" s="7" t="str">
        <f>IF(ISERROR(VLOOKUP(B421, Paste!$T$3:$T$1545, 1, FALSE)), "", VLOOKUP(B421, Paste!$T$3:$U$1545, 2, FALSE))</f>
        <v/>
      </c>
    </row>
    <row r="422" spans="1:16">
      <c r="A422" s="65">
        <v>416</v>
      </c>
      <c r="B422" s="67" t="s">
        <v>446</v>
      </c>
      <c r="C422" s="66" t="str">
        <f>VLOOKUP($B422, Paste!$A$3:$H$933, 6, FALSE)</f>
        <v>LW</v>
      </c>
      <c r="D422" s="11" t="str">
        <f>IFERROR(VLOOKUP($B422, Paste!$J$3:$L$933, 3, FALSE), "")</f>
        <v/>
      </c>
      <c r="E422" s="11" t="str">
        <f>IFERROR(VLOOKUP($B422, Paste!$J$3:$L$933, 2, FALSE), "")</f>
        <v/>
      </c>
      <c r="F422" s="11" t="str">
        <f>VLOOKUP($B422, Paste!$A$3:$H$933, 8, FALSE)</f>
        <v>UFA</v>
      </c>
      <c r="G422" s="71">
        <f>VLOOKUP($B422, Paste!$A$3:$H$933, 2, FALSE)</f>
        <v>61.333333333333336</v>
      </c>
      <c r="H422" s="71">
        <f>VLOOKUP($B422, Paste!$A$3:$H$933, 3, FALSE)</f>
        <v>13.689685115040565</v>
      </c>
      <c r="I422" s="71">
        <f t="shared" si="6"/>
        <v>10.550595634959436</v>
      </c>
      <c r="J422" s="71">
        <f>VLOOKUP($B422, Paste!$A$3:$H$933, 4, FALSE)</f>
        <v>24.24028075</v>
      </c>
      <c r="K422" s="71">
        <f>VLOOKUP($B422, Paste!$A$3:$H$933, 5, FALSE)</f>
        <v>25.498127340823974</v>
      </c>
      <c r="L422" s="11" t="str">
        <f>IF(ISERROR(VLOOKUP(B422, Paste!$N$3:$N$250, 1, FALSE)), "", VLOOKUP(B422, Paste!$N$3:$O$250, 2, FALSE))</f>
        <v/>
      </c>
      <c r="M422" s="27" t="e">
        <f>VLOOKUP($B422, Paste!$W$3:$Z$10064, IF($H$4="Cap Hit",3, IF($H$4="AAV", 4, 2)), FALSE)</f>
        <v>#N/A</v>
      </c>
      <c r="N422" s="11" t="str">
        <f>IF(ISERROR(VLOOKUP(B422, Paste!$Q$3:$Q$245, 1, FALSE)), "", VLOOKUP(B422, Paste!$Q$3:$R$245, 2, FALSE))</f>
        <v/>
      </c>
      <c r="O422" s="18"/>
      <c r="P422" s="7" t="str">
        <f>IF(ISERROR(VLOOKUP(B422, Paste!$T$3:$T$1545, 1, FALSE)), "", VLOOKUP(B422, Paste!$T$3:$U$1545, 2, FALSE))</f>
        <v/>
      </c>
    </row>
    <row r="423" spans="1:16">
      <c r="A423" s="65">
        <v>417</v>
      </c>
      <c r="B423" s="67" t="s">
        <v>447</v>
      </c>
      <c r="C423" s="66" t="str">
        <f>VLOOKUP($B423, Paste!$A$3:$H$933, 6, FALSE)</f>
        <v>LW</v>
      </c>
      <c r="D423" s="11">
        <f>IFERROR(VLOOKUP($B423, Paste!$J$3:$L$933, 3, FALSE), "")</f>
        <v>37</v>
      </c>
      <c r="E423" s="11">
        <f>IFERROR(VLOOKUP($B423, Paste!$J$3:$L$933, 2, FALSE), "")</f>
        <v>57</v>
      </c>
      <c r="F423" s="11" t="str">
        <f>VLOOKUP($B423, Paste!$A$3:$H$933, 8, FALSE)</f>
        <v>PIT</v>
      </c>
      <c r="G423" s="71">
        <f>VLOOKUP($B423, Paste!$A$3:$H$933, 2, FALSE)</f>
        <v>66</v>
      </c>
      <c r="H423" s="71">
        <f>VLOOKUP($B423, Paste!$A$3:$H$933, 3, FALSE)</f>
        <v>8.8077823093531116</v>
      </c>
      <c r="I423" s="71">
        <f t="shared" si="6"/>
        <v>15.316042690646889</v>
      </c>
      <c r="J423" s="71">
        <f>VLOOKUP($B423, Paste!$A$3:$H$933, 4, FALSE)</f>
        <v>24.123825</v>
      </c>
      <c r="K423" s="71">
        <f>VLOOKUP($B423, Paste!$A$3:$H$933, 5, FALSE)</f>
        <v>26.400000000000002</v>
      </c>
      <c r="L423" s="11" t="str">
        <f>IF(ISERROR(VLOOKUP(B423, Paste!$N$3:$N$250, 1, FALSE)), "", VLOOKUP(B423, Paste!$N$3:$O$250, 2, FALSE))</f>
        <v/>
      </c>
      <c r="M423" s="27">
        <f>VLOOKUP($B423, Paste!$W$3:$Z$10064, IF($H$4="Cap Hit",3, IF($H$4="AAV", 4, 2)), FALSE)</f>
        <v>1.125</v>
      </c>
      <c r="N423" s="11" t="str">
        <f>IF(ISERROR(VLOOKUP(B423, Paste!$Q$3:$Q$245, 1, FALSE)), "", VLOOKUP(B423, Paste!$Q$3:$R$245, 2, FALSE))</f>
        <v/>
      </c>
      <c r="O423" s="18"/>
      <c r="P423" s="7" t="str">
        <f>IF(ISERROR(VLOOKUP(B423, Paste!$T$3:$T$1545, 1, FALSE)), "", VLOOKUP(B423, Paste!$T$3:$U$1545, 2, FALSE))</f>
        <v/>
      </c>
    </row>
    <row r="424" spans="1:16">
      <c r="A424" s="65">
        <v>418</v>
      </c>
      <c r="B424" s="67" t="s">
        <v>448</v>
      </c>
      <c r="C424" s="66" t="str">
        <f>VLOOKUP($B424, Paste!$A$3:$H$933, 6, FALSE)</f>
        <v>C</v>
      </c>
      <c r="D424" s="11">
        <f>IFERROR(VLOOKUP($B424, Paste!$J$3:$L$933, 3, FALSE), "")</f>
        <v>30</v>
      </c>
      <c r="E424" s="11">
        <f>IFERROR(VLOOKUP($B424, Paste!$J$3:$L$933, 2, FALSE), "")</f>
        <v>58</v>
      </c>
      <c r="F424" s="11" t="str">
        <f>VLOOKUP($B424, Paste!$A$3:$H$933, 8, FALSE)</f>
        <v>TBL</v>
      </c>
      <c r="G424" s="71">
        <f>VLOOKUP($B424, Paste!$A$3:$H$933, 2, FALSE)</f>
        <v>70</v>
      </c>
      <c r="H424" s="71">
        <f>VLOOKUP($B424, Paste!$A$3:$H$933, 3, FALSE)</f>
        <v>9.9265245478036181</v>
      </c>
      <c r="I424" s="71">
        <f t="shared" si="6"/>
        <v>14.112301841085271</v>
      </c>
      <c r="J424" s="71">
        <f>VLOOKUP($B424, Paste!$A$3:$H$933, 4, FALSE)</f>
        <v>24.038826388888889</v>
      </c>
      <c r="K424" s="71">
        <f>VLOOKUP($B424, Paste!$A$3:$H$933, 5, FALSE)</f>
        <v>21</v>
      </c>
      <c r="L424" s="11" t="str">
        <f>IF(ISERROR(VLOOKUP(B424, Paste!$N$3:$N$250, 1, FALSE)), "", VLOOKUP(B424, Paste!$N$3:$O$250, 2, FALSE))</f>
        <v/>
      </c>
      <c r="M424" s="27">
        <f>VLOOKUP($B424, Paste!$W$3:$Z$10064, IF($H$4="Cap Hit",3, IF($H$4="AAV", 4, 2)), FALSE)</f>
        <v>0.97499999999999998</v>
      </c>
      <c r="N424" s="11" t="str">
        <f>IF(ISERROR(VLOOKUP(B424, Paste!$Q$3:$Q$245, 1, FALSE)), "", VLOOKUP(B424, Paste!$Q$3:$R$245, 2, FALSE))</f>
        <v/>
      </c>
      <c r="O424" s="10"/>
      <c r="P424" s="7" t="str">
        <f>IF(ISERROR(VLOOKUP(B424, Paste!$T$3:$T$1545, 1, FALSE)), "", VLOOKUP(B424, Paste!$T$3:$U$1545, 2, FALSE))</f>
        <v/>
      </c>
    </row>
    <row r="425" spans="1:16">
      <c r="A425" s="65">
        <v>419</v>
      </c>
      <c r="B425" s="67" t="s">
        <v>449</v>
      </c>
      <c r="C425" s="66" t="str">
        <f>VLOOKUP($B425, Paste!$A$3:$H$933, 6, FALSE)</f>
        <v>RD</v>
      </c>
      <c r="D425" s="11" t="str">
        <f>IFERROR(VLOOKUP($B425, Paste!$J$3:$L$933, 3, FALSE), "")</f>
        <v/>
      </c>
      <c r="E425" s="11" t="str">
        <f>IFERROR(VLOOKUP($B425, Paste!$J$3:$L$933, 2, FALSE), "")</f>
        <v/>
      </c>
      <c r="F425" s="11" t="str">
        <f>VLOOKUP($B425, Paste!$A$3:$H$933, 8, FALSE)</f>
        <v>SJS</v>
      </c>
      <c r="G425" s="71">
        <f>VLOOKUP($B425, Paste!$A$3:$H$933, 2, FALSE)</f>
        <v>77.666666666666671</v>
      </c>
      <c r="H425" s="71">
        <f>VLOOKUP($B425, Paste!$A$3:$H$933, 3, FALSE)</f>
        <v>7.7666666666666675</v>
      </c>
      <c r="I425" s="71">
        <f t="shared" si="6"/>
        <v>16.167481666666667</v>
      </c>
      <c r="J425" s="71">
        <f>VLOOKUP($B425, Paste!$A$3:$H$933, 4, FALSE)</f>
        <v>23.934148333333336</v>
      </c>
      <c r="K425" s="71">
        <f>VLOOKUP($B425, Paste!$A$3:$H$933, 5, FALSE)</f>
        <v>62.13333333333334</v>
      </c>
      <c r="L425" s="11" t="str">
        <f>IF(ISERROR(VLOOKUP(B425, Paste!$N$3:$N$250, 1, FALSE)), "", VLOOKUP(B425, Paste!$N$3:$O$250, 2, FALSE))</f>
        <v/>
      </c>
      <c r="M425" s="27">
        <f>VLOOKUP($B425, Paste!$W$3:$Z$10064, IF($H$4="Cap Hit",3, IF($H$4="AAV", 4, 2)), FALSE)</f>
        <v>8.25</v>
      </c>
      <c r="N425" s="11" t="str">
        <f>IF(ISERROR(VLOOKUP(B425, Paste!$Q$3:$Q$245, 1, FALSE)), "", VLOOKUP(B425, Paste!$Q$3:$R$245, 2, FALSE))</f>
        <v/>
      </c>
      <c r="O425" s="18"/>
      <c r="P425" s="7" t="str">
        <f>IF(ISERROR(VLOOKUP(B425, Paste!$T$3:$T$1545, 1, FALSE)), "", VLOOKUP(B425, Paste!$T$3:$U$1545, 2, FALSE))</f>
        <v/>
      </c>
    </row>
    <row r="426" spans="1:16">
      <c r="A426" s="65">
        <v>420</v>
      </c>
      <c r="B426" s="10" t="s">
        <v>450</v>
      </c>
      <c r="C426" s="66" t="str">
        <f>VLOOKUP($B426, Paste!$A$3:$H$933, 6, FALSE)</f>
        <v>LW</v>
      </c>
      <c r="D426" s="11">
        <f>IFERROR(VLOOKUP($B426, Paste!$J$3:$L$933, 3, FALSE), "")</f>
        <v>33</v>
      </c>
      <c r="E426" s="11">
        <f>IFERROR(VLOOKUP($B426, Paste!$J$3:$L$933, 2, FALSE), "")</f>
        <v>48</v>
      </c>
      <c r="F426" s="11" t="str">
        <f>VLOOKUP($B426, Paste!$A$3:$H$933, 8, FALSE)</f>
        <v>NJD</v>
      </c>
      <c r="G426" s="71">
        <f>VLOOKUP($B426, Paste!$A$3:$H$933, 2, FALSE)</f>
        <v>67.666666666666671</v>
      </c>
      <c r="H426" s="71">
        <f>VLOOKUP($B426, Paste!$A$3:$H$933, 3, FALSE)</f>
        <v>11.572514183445358</v>
      </c>
      <c r="I426" s="71">
        <f t="shared" si="6"/>
        <v>12.300748910304643</v>
      </c>
      <c r="J426" s="71">
        <f>VLOOKUP($B426, Paste!$A$3:$H$933, 4, FALSE)</f>
        <v>23.873263093750001</v>
      </c>
      <c r="K426" s="71">
        <f>VLOOKUP($B426, Paste!$A$3:$H$933, 5, FALSE)</f>
        <v>41.218274111675136</v>
      </c>
      <c r="L426" s="11" t="str">
        <f>IF(ISERROR(VLOOKUP(B426, Paste!$N$3:$N$250, 1, FALSE)), "", VLOOKUP(B426, Paste!$N$3:$O$250, 2, FALSE))</f>
        <v/>
      </c>
      <c r="M426" s="27">
        <f>VLOOKUP($B426, Paste!$W$3:$Z$10064, IF($H$4="Cap Hit",3, IF($H$4="AAV", 4, 2)), FALSE)</f>
        <v>2.75</v>
      </c>
      <c r="N426" s="11" t="str">
        <f>IF(ISERROR(VLOOKUP(B426, Paste!$Q$3:$Q$245, 1, FALSE)), "", VLOOKUP(B426, Paste!$Q$3:$R$245, 2, FALSE))</f>
        <v/>
      </c>
      <c r="O426" s="18"/>
      <c r="P426" s="7" t="str">
        <f>IF(ISERROR(VLOOKUP(B426, Paste!$T$3:$T$1545, 1, FALSE)), "", VLOOKUP(B426, Paste!$T$3:$U$1545, 2, FALSE))</f>
        <v/>
      </c>
    </row>
    <row r="427" spans="1:16">
      <c r="A427" s="65">
        <v>421</v>
      </c>
      <c r="B427" s="67" t="s">
        <v>451</v>
      </c>
      <c r="C427" s="66" t="str">
        <f>VLOOKUP($B427, Paste!$A$3:$H$933, 6, FALSE)</f>
        <v>LD</v>
      </c>
      <c r="D427" s="11" t="str">
        <f>IFERROR(VLOOKUP($B427, Paste!$J$3:$L$933, 3, FALSE), "")</f>
        <v/>
      </c>
      <c r="E427" s="11" t="str">
        <f>IFERROR(VLOOKUP($B427, Paste!$J$3:$L$933, 2, FALSE), "")</f>
        <v/>
      </c>
      <c r="F427" s="11" t="str">
        <f>VLOOKUP($B427, Paste!$A$3:$H$933, 8, FALSE)</f>
        <v>EDM</v>
      </c>
      <c r="G427" s="71">
        <f>VLOOKUP($B427, Paste!$A$3:$H$933, 2, FALSE)</f>
        <v>70</v>
      </c>
      <c r="H427" s="71">
        <f>VLOOKUP($B427, Paste!$A$3:$H$933, 3, FALSE)</f>
        <v>4.55</v>
      </c>
      <c r="I427" s="71">
        <f t="shared" si="6"/>
        <v>19.182284333333332</v>
      </c>
      <c r="J427" s="71">
        <f>VLOOKUP($B427, Paste!$A$3:$H$933, 4, FALSE)</f>
        <v>23.732284333333332</v>
      </c>
      <c r="K427" s="71">
        <f>VLOOKUP($B427, Paste!$A$3:$H$933, 5, FALSE)</f>
        <v>19.600000000000001</v>
      </c>
      <c r="L427" s="11" t="str">
        <f>IF(ISERROR(VLOOKUP(B427, Paste!$N$3:$N$250, 1, FALSE)), "", VLOOKUP(B427, Paste!$N$3:$O$250, 2, FALSE))</f>
        <v/>
      </c>
      <c r="M427" s="27">
        <f>VLOOKUP($B427, Paste!$W$3:$Z$10064, IF($H$4="Cap Hit",3, IF($H$4="AAV", 4, 2)), FALSE)</f>
        <v>4</v>
      </c>
      <c r="N427" s="11" t="str">
        <f>IF(ISERROR(VLOOKUP(B427, Paste!$Q$3:$Q$245, 1, FALSE)), "", VLOOKUP(B427, Paste!$Q$3:$R$245, 2, FALSE))</f>
        <v/>
      </c>
      <c r="O427" s="18"/>
      <c r="P427" s="7" t="str">
        <f>IF(ISERROR(VLOOKUP(B427, Paste!$T$3:$T$1545, 1, FALSE)), "", VLOOKUP(B427, Paste!$T$3:$U$1545, 2, FALSE))</f>
        <v/>
      </c>
    </row>
    <row r="428" spans="1:16">
      <c r="A428" s="65">
        <v>422</v>
      </c>
      <c r="B428" s="67" t="s">
        <v>452</v>
      </c>
      <c r="C428" s="66" t="str">
        <f>VLOOKUP($B428, Paste!$A$3:$H$933, 6, FALSE)</f>
        <v>C</v>
      </c>
      <c r="D428" s="11">
        <f>IFERROR(VLOOKUP($B428, Paste!$J$3:$L$933, 3, FALSE), "")</f>
        <v>60</v>
      </c>
      <c r="E428" s="11">
        <f>IFERROR(VLOOKUP($B428, Paste!$J$3:$L$933, 2, FALSE), "")</f>
        <v>93</v>
      </c>
      <c r="F428" s="11" t="str">
        <f>VLOOKUP($B428, Paste!$A$3:$H$933, 8, FALSE)</f>
        <v>SEA</v>
      </c>
      <c r="G428" s="71">
        <f>VLOOKUP($B428, Paste!$A$3:$H$933, 2, FALSE)</f>
        <v>72</v>
      </c>
      <c r="H428" s="71">
        <f>VLOOKUP($B428, Paste!$A$3:$H$933, 3, FALSE)</f>
        <v>12.959999999999999</v>
      </c>
      <c r="I428" s="71">
        <f t="shared" si="6"/>
        <v>10.641600000000002</v>
      </c>
      <c r="J428" s="71">
        <f>VLOOKUP($B428, Paste!$A$3:$H$933, 4, FALSE)</f>
        <v>23.601600000000001</v>
      </c>
      <c r="K428" s="71">
        <f>VLOOKUP($B428, Paste!$A$3:$H$933, 5, FALSE)</f>
        <v>36</v>
      </c>
      <c r="L428" s="11">
        <f>IF(ISERROR(VLOOKUP(B428, Paste!$N$3:$N$250, 1, FALSE)), "", VLOOKUP(B428, Paste!$N$3:$O$250, 2, FALSE))</f>
        <v>45</v>
      </c>
      <c r="M428" s="27">
        <f>VLOOKUP($B428, Paste!$W$3:$Z$10064, IF($H$4="Cap Hit",3, IF($H$4="AAV", 4, 2)), FALSE)</f>
        <v>1.9424999999999999</v>
      </c>
      <c r="N428" s="11" t="str">
        <f>IF(ISERROR(VLOOKUP(B428, Paste!$Q$3:$Q$245, 1, FALSE)), "", VLOOKUP(B428, Paste!$Q$3:$R$245, 2, FALSE))</f>
        <v/>
      </c>
      <c r="O428" s="10"/>
      <c r="P428" s="7" t="str">
        <f>IF(ISERROR(VLOOKUP(B428, Paste!$T$3:$T$1545, 1, FALSE)), "", VLOOKUP(B428, Paste!$T$3:$U$1545, 2, FALSE))</f>
        <v/>
      </c>
    </row>
    <row r="429" spans="1:16">
      <c r="A429" s="65">
        <v>423</v>
      </c>
      <c r="B429" s="67" t="s">
        <v>453</v>
      </c>
      <c r="C429" s="66" t="str">
        <f>VLOOKUP($B429, Paste!$A$3:$H$933, 6, FALSE)</f>
        <v>LD</v>
      </c>
      <c r="D429" s="11" t="str">
        <f>IFERROR(VLOOKUP($B429, Paste!$J$3:$L$933, 3, FALSE), "")</f>
        <v/>
      </c>
      <c r="E429" s="11" t="str">
        <f>IFERROR(VLOOKUP($B429, Paste!$J$3:$L$933, 2, FALSE), "")</f>
        <v/>
      </c>
      <c r="F429" s="11" t="str">
        <f>VLOOKUP($B429, Paste!$A$3:$H$933, 8, FALSE)</f>
        <v>WAS</v>
      </c>
      <c r="G429" s="71">
        <f>VLOOKUP($B429, Paste!$A$3:$H$933, 2, FALSE)</f>
        <v>78</v>
      </c>
      <c r="H429" s="71">
        <f>VLOOKUP($B429, Paste!$A$3:$H$933, 3, FALSE)</f>
        <v>4.376102746077879</v>
      </c>
      <c r="I429" s="71">
        <f t="shared" si="6"/>
        <v>19.218680587255456</v>
      </c>
      <c r="J429" s="71">
        <f>VLOOKUP($B429, Paste!$A$3:$H$933, 4, FALSE)</f>
        <v>23.594783333333336</v>
      </c>
      <c r="K429" s="71">
        <f>VLOOKUP($B429, Paste!$A$3:$H$933, 5, FALSE)</f>
        <v>30.105263157894736</v>
      </c>
      <c r="L429" s="11" t="str">
        <f>IF(ISERROR(VLOOKUP(B429, Paste!$N$3:$N$250, 1, FALSE)), "", VLOOKUP(B429, Paste!$N$3:$O$250, 2, FALSE))</f>
        <v/>
      </c>
      <c r="M429" s="27">
        <f>VLOOKUP($B429, Paste!$W$3:$Z$10064, IF($H$4="Cap Hit",3, IF($H$4="AAV", 4, 2)), FALSE)</f>
        <v>6</v>
      </c>
      <c r="N429" s="11" t="str">
        <f>IF(ISERROR(VLOOKUP(B429, Paste!$Q$3:$Q$245, 1, FALSE)), "", VLOOKUP(B429, Paste!$Q$3:$R$245, 2, FALSE))</f>
        <v/>
      </c>
      <c r="O429" s="18"/>
      <c r="P429" s="7" t="str">
        <f>IF(ISERROR(VLOOKUP(B429, Paste!$T$3:$T$1545, 1, FALSE)), "", VLOOKUP(B429, Paste!$T$3:$U$1545, 2, FALSE))</f>
        <v/>
      </c>
    </row>
    <row r="430" spans="1:16">
      <c r="A430" s="65">
        <v>424</v>
      </c>
      <c r="B430" s="67" t="s">
        <v>454</v>
      </c>
      <c r="C430" s="66" t="str">
        <f>VLOOKUP($B430, Paste!$A$3:$H$933, 6, FALSE)</f>
        <v>C</v>
      </c>
      <c r="D430" s="11" t="str">
        <f>IFERROR(VLOOKUP($B430, Paste!$J$3:$L$933, 3, FALSE), "")</f>
        <v/>
      </c>
      <c r="E430" s="11" t="str">
        <f>IFERROR(VLOOKUP($B430, Paste!$J$3:$L$933, 2, FALSE), "")</f>
        <v/>
      </c>
      <c r="F430" s="11" t="str">
        <f>VLOOKUP($B430, Paste!$A$3:$H$933, 8, FALSE)</f>
        <v>SEA</v>
      </c>
      <c r="G430" s="71">
        <f>VLOOKUP($B430, Paste!$A$3:$H$933, 2, FALSE)</f>
        <v>74.333333333333329</v>
      </c>
      <c r="H430" s="71">
        <f>VLOOKUP($B430, Paste!$A$3:$H$933, 3, FALSE)</f>
        <v>9.4464543940303773</v>
      </c>
      <c r="I430" s="71">
        <f t="shared" si="6"/>
        <v>14.125035855969623</v>
      </c>
      <c r="J430" s="71">
        <f>VLOOKUP($B430, Paste!$A$3:$H$933, 4, FALSE)</f>
        <v>23.57149025</v>
      </c>
      <c r="K430" s="71">
        <f>VLOOKUP($B430, Paste!$A$3:$H$933, 5, FALSE)</f>
        <v>10.619047619047619</v>
      </c>
      <c r="L430" s="11" t="str">
        <f>IF(ISERROR(VLOOKUP(B430, Paste!$N$3:$N$250, 1, FALSE)), "", VLOOKUP(B430, Paste!$N$3:$O$250, 2, FALSE))</f>
        <v/>
      </c>
      <c r="M430" s="27">
        <f>VLOOKUP($B430, Paste!$W$3:$Z$10064, IF($H$4="Cap Hit",3, IF($H$4="AAV", 4, 2)), FALSE)</f>
        <v>2.1</v>
      </c>
      <c r="N430" s="11" t="str">
        <f>IF(ISERROR(VLOOKUP(B430, Paste!$Q$3:$Q$245, 1, FALSE)), "", VLOOKUP(B430, Paste!$Q$3:$R$245, 2, FALSE))</f>
        <v/>
      </c>
      <c r="O430" s="10"/>
      <c r="P430" s="7" t="str">
        <f>IF(ISERROR(VLOOKUP(B430, Paste!$T$3:$T$1545, 1, FALSE)), "", VLOOKUP(B430, Paste!$T$3:$U$1545, 2, FALSE))</f>
        <v/>
      </c>
    </row>
    <row r="431" spans="1:16">
      <c r="A431" s="65">
        <v>425</v>
      </c>
      <c r="B431" s="67" t="s">
        <v>455</v>
      </c>
      <c r="C431" s="66" t="str">
        <f>VLOOKUP($B431, Paste!$A$3:$H$933, 6, FALSE)</f>
        <v>RW</v>
      </c>
      <c r="D431" s="11" t="str">
        <f>IFERROR(VLOOKUP($B431, Paste!$J$3:$L$933, 3, FALSE), "")</f>
        <v/>
      </c>
      <c r="E431" s="11" t="str">
        <f>IFERROR(VLOOKUP($B431, Paste!$J$3:$L$933, 2, FALSE), "")</f>
        <v/>
      </c>
      <c r="F431" s="11" t="str">
        <f>VLOOKUP($B431, Paste!$A$3:$H$933, 8, FALSE)</f>
        <v>CBJ</v>
      </c>
      <c r="G431" s="71">
        <f>VLOOKUP($B431, Paste!$A$3:$H$933, 2, FALSE)</f>
        <v>67.666666666666671</v>
      </c>
      <c r="H431" s="71">
        <f>VLOOKUP($B431, Paste!$A$3:$H$933, 3, FALSE)</f>
        <v>12.936102858093655</v>
      </c>
      <c r="I431" s="71">
        <f t="shared" si="6"/>
        <v>10.57399957940634</v>
      </c>
      <c r="J431" s="71">
        <f>VLOOKUP($B431, Paste!$A$3:$H$933, 4, FALSE)</f>
        <v>23.510102437499995</v>
      </c>
      <c r="K431" s="71">
        <f>VLOOKUP($B431, Paste!$A$3:$H$933, 5, FALSE)</f>
        <v>106.48054145516076</v>
      </c>
      <c r="L431" s="11" t="str">
        <f>IF(ISERROR(VLOOKUP(B431, Paste!$N$3:$N$250, 1, FALSE)), "", VLOOKUP(B431, Paste!$N$3:$O$250, 2, FALSE))</f>
        <v/>
      </c>
      <c r="M431" s="27">
        <f>VLOOKUP($B431, Paste!$W$3:$Z$10064, IF($H$4="Cap Hit",3, IF($H$4="AAV", 4, 2)), FALSE)</f>
        <v>3</v>
      </c>
      <c r="N431" s="11" t="str">
        <f>IF(ISERROR(VLOOKUP(B431, Paste!$Q$3:$Q$245, 1, FALSE)), "", VLOOKUP(B431, Paste!$Q$3:$R$245, 2, FALSE))</f>
        <v>Y</v>
      </c>
      <c r="O431" s="18"/>
      <c r="P431" s="7" t="str">
        <f>IF(ISERROR(VLOOKUP(B431, Paste!$T$3:$T$1545, 1, FALSE)), "", VLOOKUP(B431, Paste!$T$3:$U$1545, 2, FALSE))</f>
        <v/>
      </c>
    </row>
    <row r="432" spans="1:16">
      <c r="A432" s="65">
        <v>426</v>
      </c>
      <c r="B432" s="67" t="s">
        <v>456</v>
      </c>
      <c r="C432" s="66" t="str">
        <f>VLOOKUP($B432, Paste!$A$3:$H$933, 6, FALSE)</f>
        <v>LW</v>
      </c>
      <c r="D432" s="11">
        <f>IFERROR(VLOOKUP($B432, Paste!$J$3:$L$933, 3, FALSE), "")</f>
        <v>38</v>
      </c>
      <c r="E432" s="11">
        <f>IFERROR(VLOOKUP($B432, Paste!$J$3:$L$933, 2, FALSE), "")</f>
        <v>65</v>
      </c>
      <c r="F432" s="11" t="str">
        <f>VLOOKUP($B432, Paste!$A$3:$H$933, 8, FALSE)</f>
        <v>WPG</v>
      </c>
      <c r="G432" s="71">
        <f>VLOOKUP($B432, Paste!$A$3:$H$933, 2, FALSE)</f>
        <v>62</v>
      </c>
      <c r="H432" s="71">
        <f>VLOOKUP($B432, Paste!$A$3:$H$933, 3, FALSE)</f>
        <v>7.4399999999999995</v>
      </c>
      <c r="I432" s="71">
        <f t="shared" si="6"/>
        <v>16.026196646341461</v>
      </c>
      <c r="J432" s="71">
        <f>VLOOKUP($B432, Paste!$A$3:$H$933, 4, FALSE)</f>
        <v>23.466196646341462</v>
      </c>
      <c r="K432" s="71">
        <f>VLOOKUP($B432, Paste!$A$3:$H$933, 5, FALSE)</f>
        <v>21.7</v>
      </c>
      <c r="L432" s="11" t="str">
        <f>IF(ISERROR(VLOOKUP(B432, Paste!$N$3:$N$250, 1, FALSE)), "", VLOOKUP(B432, Paste!$N$3:$O$250, 2, FALSE))</f>
        <v/>
      </c>
      <c r="M432" s="27">
        <f>VLOOKUP($B432, Paste!$W$3:$Z$10064, IF($H$4="Cap Hit",3, IF($H$4="AAV", 4, 2)), FALSE)</f>
        <v>0.875</v>
      </c>
      <c r="N432" s="11" t="str">
        <f>IF(ISERROR(VLOOKUP(B432, Paste!$Q$3:$Q$245, 1, FALSE)), "", VLOOKUP(B432, Paste!$Q$3:$R$245, 2, FALSE))</f>
        <v/>
      </c>
      <c r="O432" s="10"/>
      <c r="P432" s="7" t="str">
        <f>IF(ISERROR(VLOOKUP(B432, Paste!$T$3:$T$1545, 1, FALSE)), "", VLOOKUP(B432, Paste!$T$3:$U$1545, 2, FALSE))</f>
        <v>Y</v>
      </c>
    </row>
    <row r="433" spans="1:16">
      <c r="A433" s="65">
        <v>427</v>
      </c>
      <c r="B433" s="67" t="s">
        <v>457</v>
      </c>
      <c r="C433" s="66" t="str">
        <f>VLOOKUP($B433, Paste!$A$3:$H$933, 6, FALSE)</f>
        <v>LD</v>
      </c>
      <c r="D433" s="11" t="str">
        <f>IFERROR(VLOOKUP($B433, Paste!$J$3:$L$933, 3, FALSE), "")</f>
        <v/>
      </c>
      <c r="E433" s="11" t="str">
        <f>IFERROR(VLOOKUP($B433, Paste!$J$3:$L$933, 2, FALSE), "")</f>
        <v/>
      </c>
      <c r="F433" s="11" t="str">
        <f>VLOOKUP($B433, Paste!$A$3:$H$933, 8, FALSE)</f>
        <v>TOR</v>
      </c>
      <c r="G433" s="71">
        <f>VLOOKUP($B433, Paste!$A$3:$H$933, 2, FALSE)</f>
        <v>75</v>
      </c>
      <c r="H433" s="71">
        <f>VLOOKUP($B433, Paste!$A$3:$H$933, 3, FALSE)</f>
        <v>5.1478882359175007</v>
      </c>
      <c r="I433" s="71">
        <f t="shared" si="6"/>
        <v>18.268986764082491</v>
      </c>
      <c r="J433" s="71">
        <f>VLOOKUP($B433, Paste!$A$3:$H$933, 4, FALSE)</f>
        <v>23.416874999999994</v>
      </c>
      <c r="K433" s="71">
        <f>VLOOKUP($B433, Paste!$A$3:$H$933, 5, FALSE)</f>
        <v>54.794520547945204</v>
      </c>
      <c r="L433" s="11" t="str">
        <f>IF(ISERROR(VLOOKUP(B433, Paste!$N$3:$N$250, 1, FALSE)), "", VLOOKUP(B433, Paste!$N$3:$O$250, 2, FALSE))</f>
        <v/>
      </c>
      <c r="M433" s="27">
        <f>VLOOKUP($B433, Paste!$W$3:$Z$10064, IF($H$4="Cap Hit",3, IF($H$4="AAV", 4, 2)), FALSE)</f>
        <v>4.5131019999999999</v>
      </c>
      <c r="N433" s="11" t="str">
        <f>IF(ISERROR(VLOOKUP(B433, Paste!$Q$3:$Q$245, 1, FALSE)), "", VLOOKUP(B433, Paste!$Q$3:$R$245, 2, FALSE))</f>
        <v/>
      </c>
      <c r="O433" s="18"/>
      <c r="P433" s="7" t="str">
        <f>IF(ISERROR(VLOOKUP(B433, Paste!$T$3:$T$1545, 1, FALSE)), "", VLOOKUP(B433, Paste!$T$3:$U$1545, 2, FALSE))</f>
        <v/>
      </c>
    </row>
    <row r="434" spans="1:16">
      <c r="A434" s="65">
        <v>428</v>
      </c>
      <c r="B434" s="67" t="s">
        <v>458</v>
      </c>
      <c r="C434" s="66" t="str">
        <f>VLOOKUP($B434, Paste!$A$3:$H$933, 6, FALSE)</f>
        <v>LW</v>
      </c>
      <c r="D434" s="11" t="str">
        <f>IFERROR(VLOOKUP($B434, Paste!$J$3:$L$933, 3, FALSE), "")</f>
        <v/>
      </c>
      <c r="E434" s="11" t="str">
        <f>IFERROR(VLOOKUP($B434, Paste!$J$3:$L$933, 2, FALSE), "")</f>
        <v/>
      </c>
      <c r="F434" s="11" t="str">
        <f>VLOOKUP($B434, Paste!$A$3:$H$933, 8, FALSE)</f>
        <v>PIT</v>
      </c>
      <c r="G434" s="71">
        <f>VLOOKUP($B434, Paste!$A$3:$H$933, 2, FALSE)</f>
        <v>77</v>
      </c>
      <c r="H434" s="71">
        <f>VLOOKUP($B434, Paste!$A$3:$H$933, 3, FALSE)</f>
        <v>11.092365442365441</v>
      </c>
      <c r="I434" s="71">
        <f t="shared" si="6"/>
        <v>12.159825057634553</v>
      </c>
      <c r="J434" s="71">
        <f>VLOOKUP($B434, Paste!$A$3:$H$933, 4, FALSE)</f>
        <v>23.252190499999994</v>
      </c>
      <c r="K434" s="71">
        <f>VLOOKUP($B434, Paste!$A$3:$H$933, 5, FALSE)</f>
        <v>23.484999999999999</v>
      </c>
      <c r="L434" s="11" t="str">
        <f>IF(ISERROR(VLOOKUP(B434, Paste!$N$3:$N$250, 1, FALSE)), "", VLOOKUP(B434, Paste!$N$3:$O$250, 2, FALSE))</f>
        <v/>
      </c>
      <c r="M434" s="27">
        <f>VLOOKUP($B434, Paste!$W$3:$Z$10064, IF($H$4="Cap Hit",3, IF($H$4="AAV", 4, 2)), FALSE)</f>
        <v>2.25</v>
      </c>
      <c r="N434" s="11" t="str">
        <f>IF(ISERROR(VLOOKUP(B434, Paste!$Q$3:$Q$245, 1, FALSE)), "", VLOOKUP(B434, Paste!$Q$3:$R$245, 2, FALSE))</f>
        <v/>
      </c>
      <c r="O434" s="18"/>
      <c r="P434" s="7" t="str">
        <f>IF(ISERROR(VLOOKUP(B434, Paste!$T$3:$T$1545, 1, FALSE)), "", VLOOKUP(B434, Paste!$T$3:$U$1545, 2, FALSE))</f>
        <v/>
      </c>
    </row>
    <row r="435" spans="1:16">
      <c r="A435" s="65">
        <v>429</v>
      </c>
      <c r="B435" s="67" t="s">
        <v>459</v>
      </c>
      <c r="C435" s="66" t="str">
        <f>VLOOKUP($B435, Paste!$A$3:$H$933, 6, FALSE)</f>
        <v>LW</v>
      </c>
      <c r="D435" s="11" t="str">
        <f>IFERROR(VLOOKUP($B435, Paste!$J$3:$L$933, 3, FALSE), "")</f>
        <v/>
      </c>
      <c r="E435" s="11" t="str">
        <f>IFERROR(VLOOKUP($B435, Paste!$J$3:$L$933, 2, FALSE), "")</f>
        <v/>
      </c>
      <c r="F435" s="11" t="str">
        <f>VLOOKUP($B435, Paste!$A$3:$H$933, 8, FALSE)</f>
        <v>TBL</v>
      </c>
      <c r="G435" s="71">
        <f>VLOOKUP($B435, Paste!$A$3:$H$933, 2, FALSE)</f>
        <v>74</v>
      </c>
      <c r="H435" s="71">
        <f>VLOOKUP($B435, Paste!$A$3:$H$933, 3, FALSE)</f>
        <v>11.84</v>
      </c>
      <c r="I435" s="71">
        <f t="shared" si="6"/>
        <v>11.325607499999997</v>
      </c>
      <c r="J435" s="71">
        <f>VLOOKUP($B435, Paste!$A$3:$H$933, 4, FALSE)</f>
        <v>23.165607499999997</v>
      </c>
      <c r="K435" s="71">
        <f>VLOOKUP($B435, Paste!$A$3:$H$933, 5, FALSE)</f>
        <v>29.291666666666664</v>
      </c>
      <c r="L435" s="11" t="str">
        <f>IF(ISERROR(VLOOKUP(B435, Paste!$N$3:$N$250, 1, FALSE)), "", VLOOKUP(B435, Paste!$N$3:$O$250, 2, FALSE))</f>
        <v/>
      </c>
      <c r="M435" s="27">
        <f>VLOOKUP($B435, Paste!$W$3:$Z$10064, IF($H$4="Cap Hit",3, IF($H$4="AAV", 4, 2)), FALSE)</f>
        <v>1.55</v>
      </c>
      <c r="N435" s="11" t="str">
        <f>IF(ISERROR(VLOOKUP(B435, Paste!$Q$3:$Q$245, 1, FALSE)), "", VLOOKUP(B435, Paste!$Q$3:$R$245, 2, FALSE))</f>
        <v>Y</v>
      </c>
      <c r="O435" s="10"/>
      <c r="P435" s="7" t="str">
        <f>IF(ISERROR(VLOOKUP(B435, Paste!$T$3:$T$1545, 1, FALSE)), "", VLOOKUP(B435, Paste!$T$3:$U$1545, 2, FALSE))</f>
        <v/>
      </c>
    </row>
    <row r="436" spans="1:16">
      <c r="A436" s="65">
        <v>430</v>
      </c>
      <c r="B436" s="67" t="s">
        <v>460</v>
      </c>
      <c r="C436" s="66" t="str">
        <f>VLOOKUP($B436, Paste!$A$3:$H$933, 6, FALSE)</f>
        <v>C</v>
      </c>
      <c r="D436" s="11">
        <f>IFERROR(VLOOKUP($B436, Paste!$J$3:$L$933, 3, FALSE), "")</f>
        <v>23</v>
      </c>
      <c r="E436" s="11">
        <f>IFERROR(VLOOKUP($B436, Paste!$J$3:$L$933, 2, FALSE), "")</f>
        <v>48</v>
      </c>
      <c r="F436" s="11" t="str">
        <f>VLOOKUP($B436, Paste!$A$3:$H$933, 8, FALSE)</f>
        <v>WPG</v>
      </c>
      <c r="G436" s="71">
        <f>VLOOKUP($B436, Paste!$A$3:$H$933, 2, FALSE)</f>
        <v>74</v>
      </c>
      <c r="H436" s="71">
        <f>VLOOKUP($B436, Paste!$A$3:$H$933, 3, FALSE)</f>
        <v>10.324160724597453</v>
      </c>
      <c r="I436" s="71">
        <f t="shared" si="6"/>
        <v>12.746717525402543</v>
      </c>
      <c r="J436" s="71">
        <f>VLOOKUP($B436, Paste!$A$3:$H$933, 4, FALSE)</f>
        <v>23.070878249999996</v>
      </c>
      <c r="K436" s="71">
        <f>VLOOKUP($B436, Paste!$A$3:$H$933, 5, FALSE)</f>
        <v>35.287037037037038</v>
      </c>
      <c r="L436" s="11" t="str">
        <f>IF(ISERROR(VLOOKUP(B436, Paste!$N$3:$N$250, 1, FALSE)), "", VLOOKUP(B436, Paste!$N$3:$O$250, 2, FALSE))</f>
        <v/>
      </c>
      <c r="M436" s="27">
        <f>VLOOKUP($B436, Paste!$W$3:$Z$10064, IF($H$4="Cap Hit",3, IF($H$4="AAV", 4, 2)), FALSE)</f>
        <v>3</v>
      </c>
      <c r="N436" s="11" t="str">
        <f>IF(ISERROR(VLOOKUP(B436, Paste!$Q$3:$Q$245, 1, FALSE)), "", VLOOKUP(B436, Paste!$Q$3:$R$245, 2, FALSE))</f>
        <v/>
      </c>
      <c r="O436" s="10"/>
      <c r="P436" s="7" t="str">
        <f>IF(ISERROR(VLOOKUP(B436, Paste!$T$3:$T$1545, 1, FALSE)), "", VLOOKUP(B436, Paste!$T$3:$U$1545, 2, FALSE))</f>
        <v/>
      </c>
    </row>
    <row r="437" spans="1:16">
      <c r="A437" s="65">
        <v>431</v>
      </c>
      <c r="B437" s="67" t="s">
        <v>461</v>
      </c>
      <c r="C437" s="66" t="str">
        <f>VLOOKUP($B437, Paste!$A$3:$H$933, 6, FALSE)</f>
        <v>C</v>
      </c>
      <c r="D437" s="11">
        <f>IFERROR(VLOOKUP($B437, Paste!$J$3:$L$933, 3, FALSE), "")</f>
        <v>43</v>
      </c>
      <c r="E437" s="11">
        <f>IFERROR(VLOOKUP($B437, Paste!$J$3:$L$933, 2, FALSE), "")</f>
        <v>70</v>
      </c>
      <c r="F437" s="11" t="str">
        <f>VLOOKUP($B437, Paste!$A$3:$H$933, 8, FALSE)</f>
        <v>CBJ</v>
      </c>
      <c r="G437" s="71">
        <f>VLOOKUP($B437, Paste!$A$3:$H$933, 2, FALSE)</f>
        <v>71</v>
      </c>
      <c r="H437" s="71">
        <f>VLOOKUP($B437, Paste!$A$3:$H$933, 3, FALSE)</f>
        <v>9.23</v>
      </c>
      <c r="I437" s="71">
        <f t="shared" si="6"/>
        <v>13.677706249999996</v>
      </c>
      <c r="J437" s="71">
        <f>VLOOKUP($B437, Paste!$A$3:$H$933, 4, FALSE)</f>
        <v>22.907706249999997</v>
      </c>
      <c r="K437" s="71">
        <f>VLOOKUP($B437, Paste!$A$3:$H$933, 5, FALSE)</f>
        <v>10.65</v>
      </c>
      <c r="L437" s="11" t="str">
        <f>IF(ISERROR(VLOOKUP(B437, Paste!$N$3:$N$250, 1, FALSE)), "", VLOOKUP(B437, Paste!$N$3:$O$250, 2, FALSE))</f>
        <v/>
      </c>
      <c r="M437" s="27">
        <f>VLOOKUP($B437, Paste!$W$3:$Z$10064, IF($H$4="Cap Hit",3, IF($H$4="AAV", 4, 2)), FALSE)</f>
        <v>0.88666599999999995</v>
      </c>
      <c r="N437" s="11" t="str">
        <f>IF(ISERROR(VLOOKUP(B437, Paste!$Q$3:$Q$245, 1, FALSE)), "", VLOOKUP(B437, Paste!$Q$3:$R$245, 2, FALSE))</f>
        <v/>
      </c>
      <c r="O437" s="10"/>
      <c r="P437" s="7" t="str">
        <f>IF(ISERROR(VLOOKUP(B437, Paste!$T$3:$T$1545, 1, FALSE)), "", VLOOKUP(B437, Paste!$T$3:$U$1545, 2, FALSE))</f>
        <v/>
      </c>
    </row>
    <row r="438" spans="1:16">
      <c r="A438" s="65">
        <v>432</v>
      </c>
      <c r="B438" s="67" t="s">
        <v>462</v>
      </c>
      <c r="C438" s="66" t="str">
        <f>VLOOKUP($B438, Paste!$A$3:$H$933, 6, FALSE)</f>
        <v>LD</v>
      </c>
      <c r="D438" s="11">
        <f>IFERROR(VLOOKUP($B438, Paste!$J$3:$L$933, 3, FALSE), "")</f>
        <v>37</v>
      </c>
      <c r="E438" s="11">
        <f>IFERROR(VLOOKUP($B438, Paste!$J$3:$L$933, 2, FALSE), "")</f>
        <v>50</v>
      </c>
      <c r="F438" s="11" t="str">
        <f>VLOOKUP($B438, Paste!$A$3:$H$933, 8, FALSE)</f>
        <v>EDM</v>
      </c>
      <c r="G438" s="71">
        <f>VLOOKUP($B438, Paste!$A$3:$H$933, 2, FALSE)</f>
        <v>62.333333333333336</v>
      </c>
      <c r="H438" s="71">
        <f>VLOOKUP($B438, Paste!$A$3:$H$933, 3, FALSE)</f>
        <v>10.013595295335849</v>
      </c>
      <c r="I438" s="71">
        <f t="shared" si="6"/>
        <v>12.84454667799749</v>
      </c>
      <c r="J438" s="71">
        <f>VLOOKUP($B438, Paste!$A$3:$H$933, 4, FALSE)</f>
        <v>22.858141973333339</v>
      </c>
      <c r="K438" s="71">
        <f>VLOOKUP($B438, Paste!$A$3:$H$933, 5, FALSE)</f>
        <v>33.060773480662981</v>
      </c>
      <c r="L438" s="11" t="str">
        <f>IF(ISERROR(VLOOKUP(B438, Paste!$N$3:$N$250, 1, FALSE)), "", VLOOKUP(B438, Paste!$N$3:$O$250, 2, FALSE))</f>
        <v/>
      </c>
      <c r="M438" s="27">
        <f>VLOOKUP($B438, Paste!$W$3:$Z$10064, IF($H$4="Cap Hit",3, IF($H$4="AAV", 4, 2)), FALSE)</f>
        <v>7</v>
      </c>
      <c r="N438" s="11" t="str">
        <f>IF(ISERROR(VLOOKUP(B438, Paste!$Q$3:$Q$245, 1, FALSE)), "", VLOOKUP(B438, Paste!$Q$3:$R$245, 2, FALSE))</f>
        <v>Y</v>
      </c>
      <c r="O438" s="18"/>
      <c r="P438" s="7" t="str">
        <f>IF(ISERROR(VLOOKUP(B438, Paste!$T$3:$T$1545, 1, FALSE)), "", VLOOKUP(B438, Paste!$T$3:$U$1545, 2, FALSE))</f>
        <v/>
      </c>
    </row>
    <row r="439" spans="1:16">
      <c r="A439" s="65">
        <v>433</v>
      </c>
      <c r="B439" s="67" t="s">
        <v>463</v>
      </c>
      <c r="C439" s="66" t="str">
        <f>VLOOKUP($B439, Paste!$A$3:$H$933, 6, FALSE)</f>
        <v>LD</v>
      </c>
      <c r="D439" s="11">
        <f>IFERROR(VLOOKUP($B439, Paste!$J$3:$L$933, 3, FALSE), "")</f>
        <v>28</v>
      </c>
      <c r="E439" s="11">
        <f>IFERROR(VLOOKUP($B439, Paste!$J$3:$L$933, 2, FALSE), "")</f>
        <v>42</v>
      </c>
      <c r="F439" s="11" t="str">
        <f>VLOOKUP($B439, Paste!$A$3:$H$933, 8, FALSE)</f>
        <v>BOS</v>
      </c>
      <c r="G439" s="71">
        <f>VLOOKUP($B439, Paste!$A$3:$H$933, 2, FALSE)</f>
        <v>67</v>
      </c>
      <c r="H439" s="71">
        <f>VLOOKUP($B439, Paste!$A$3:$H$933, 3, FALSE)</f>
        <v>6.132979268918028</v>
      </c>
      <c r="I439" s="71">
        <f t="shared" si="6"/>
        <v>16.474963474831974</v>
      </c>
      <c r="J439" s="71">
        <f>VLOOKUP($B439, Paste!$A$3:$H$933, 4, FALSE)</f>
        <v>22.607942743750002</v>
      </c>
      <c r="K439" s="71">
        <f>VLOOKUP($B439, Paste!$A$3:$H$933, 5, FALSE)</f>
        <v>53.34394904458599</v>
      </c>
      <c r="L439" s="11" t="str">
        <f>IF(ISERROR(VLOOKUP(B439, Paste!$N$3:$N$250, 1, FALSE)), "", VLOOKUP(B439, Paste!$N$3:$O$250, 2, FALSE))</f>
        <v/>
      </c>
      <c r="M439" s="27">
        <f>VLOOKUP($B439, Paste!$W$3:$Z$10064, IF($H$4="Cap Hit",3, IF($H$4="AAV", 4, 2)), FALSE)</f>
        <v>6.5</v>
      </c>
      <c r="N439" s="11" t="str">
        <f>IF(ISERROR(VLOOKUP(B439, Paste!$Q$3:$Q$245, 1, FALSE)), "", VLOOKUP(B439, Paste!$Q$3:$R$245, 2, FALSE))</f>
        <v>Y</v>
      </c>
      <c r="O439" s="10"/>
      <c r="P439" s="7" t="str">
        <f>IF(ISERROR(VLOOKUP(B439, Paste!$T$3:$T$1545, 1, FALSE)), "", VLOOKUP(B439, Paste!$T$3:$U$1545, 2, FALSE))</f>
        <v/>
      </c>
    </row>
    <row r="440" spans="1:16">
      <c r="A440" s="65">
        <v>434</v>
      </c>
      <c r="B440" s="67" t="s">
        <v>464</v>
      </c>
      <c r="C440" s="66" t="str">
        <f>VLOOKUP($B440, Paste!$A$3:$H$933, 6, FALSE)</f>
        <v>RW</v>
      </c>
      <c r="D440" s="11" t="str">
        <f>IFERROR(VLOOKUP($B440, Paste!$J$3:$L$933, 3, FALSE), "")</f>
        <v/>
      </c>
      <c r="E440" s="11" t="str">
        <f>IFERROR(VLOOKUP($B440, Paste!$J$3:$L$933, 2, FALSE), "")</f>
        <v/>
      </c>
      <c r="F440" s="11" t="str">
        <f>VLOOKUP($B440, Paste!$A$3:$H$933, 8, FALSE)</f>
        <v>CGY</v>
      </c>
      <c r="G440" s="71">
        <f>VLOOKUP($B440, Paste!$A$3:$H$933, 2, FALSE)</f>
        <v>80</v>
      </c>
      <c r="H440" s="71">
        <f>VLOOKUP($B440, Paste!$A$3:$H$933, 3, FALSE)</f>
        <v>13.417174329383394</v>
      </c>
      <c r="I440" s="71">
        <f t="shared" si="6"/>
        <v>9.1734298372832708</v>
      </c>
      <c r="J440" s="71">
        <f>VLOOKUP($B440, Paste!$A$3:$H$933, 4, FALSE)</f>
        <v>22.590604166666665</v>
      </c>
      <c r="K440" s="71">
        <f>VLOOKUP($B440, Paste!$A$3:$H$933, 5, FALSE)</f>
        <v>110.3448275862069</v>
      </c>
      <c r="L440" s="11" t="str">
        <f>IF(ISERROR(VLOOKUP(B440, Paste!$N$3:$N$250, 1, FALSE)), "", VLOOKUP(B440, Paste!$N$3:$O$250, 2, FALSE))</f>
        <v/>
      </c>
      <c r="M440" s="27">
        <f>VLOOKUP($B440, Paste!$W$3:$Z$10064, IF($H$4="Cap Hit",3, IF($H$4="AAV", 4, 2)), FALSE)</f>
        <v>1.25</v>
      </c>
      <c r="N440" s="11" t="str">
        <f>IF(ISERROR(VLOOKUP(B440, Paste!$Q$3:$Q$245, 1, FALSE)), "", VLOOKUP(B440, Paste!$Q$3:$R$245, 2, FALSE))</f>
        <v/>
      </c>
      <c r="O440" s="10"/>
      <c r="P440" s="7" t="str">
        <f>IF(ISERROR(VLOOKUP(B440, Paste!$T$3:$T$1545, 1, FALSE)), "", VLOOKUP(B440, Paste!$T$3:$U$1545, 2, FALSE))</f>
        <v/>
      </c>
    </row>
    <row r="441" spans="1:16">
      <c r="A441" s="65">
        <v>435</v>
      </c>
      <c r="B441" s="67" t="s">
        <v>465</v>
      </c>
      <c r="C441" s="66" t="str">
        <f>VLOOKUP($B441, Paste!$A$3:$H$933, 6, FALSE)</f>
        <v>LW</v>
      </c>
      <c r="D441" s="11">
        <f>IFERROR(VLOOKUP($B441, Paste!$J$3:$L$933, 3, FALSE), "")</f>
        <v>32</v>
      </c>
      <c r="E441" s="11">
        <f>IFERROR(VLOOKUP($B441, Paste!$J$3:$L$933, 2, FALSE), "")</f>
        <v>55</v>
      </c>
      <c r="F441" s="11" t="str">
        <f>VLOOKUP($B441, Paste!$A$3:$H$933, 8, FALSE)</f>
        <v>UFA</v>
      </c>
      <c r="G441" s="71">
        <f>VLOOKUP($B441, Paste!$A$3:$H$933, 2, FALSE)</f>
        <v>72.333333333333329</v>
      </c>
      <c r="H441" s="71">
        <f>VLOOKUP($B441, Paste!$A$3:$H$933, 3, FALSE)</f>
        <v>8.9485216586269338</v>
      </c>
      <c r="I441" s="71">
        <f t="shared" si="6"/>
        <v>13.596557716373066</v>
      </c>
      <c r="J441" s="71">
        <f>VLOOKUP($B441, Paste!$A$3:$H$933, 4, FALSE)</f>
        <v>22.545079375</v>
      </c>
      <c r="K441" s="71">
        <f>VLOOKUP($B441, Paste!$A$3:$H$933, 5, FALSE)</f>
        <v>11.65560821484992</v>
      </c>
      <c r="L441" s="11" t="str">
        <f>IF(ISERROR(VLOOKUP(B441, Paste!$N$3:$N$250, 1, FALSE)), "", VLOOKUP(B441, Paste!$N$3:$O$250, 2, FALSE))</f>
        <v/>
      </c>
      <c r="M441" s="27" t="e">
        <f>VLOOKUP($B441, Paste!$W$3:$Z$10064, IF($H$4="Cap Hit",3, IF($H$4="AAV", 4, 2)), FALSE)</f>
        <v>#N/A</v>
      </c>
      <c r="N441" s="11" t="str">
        <f>IF(ISERROR(VLOOKUP(B441, Paste!$Q$3:$Q$245, 1, FALSE)), "", VLOOKUP(B441, Paste!$Q$3:$R$245, 2, FALSE))</f>
        <v/>
      </c>
      <c r="O441" s="18"/>
      <c r="P441" s="7" t="str">
        <f>IF(ISERROR(VLOOKUP(B441, Paste!$T$3:$T$1545, 1, FALSE)), "", VLOOKUP(B441, Paste!$T$3:$U$1545, 2, FALSE))</f>
        <v/>
      </c>
    </row>
    <row r="442" spans="1:16">
      <c r="A442" s="65">
        <v>436</v>
      </c>
      <c r="B442" s="67" t="s">
        <v>466</v>
      </c>
      <c r="C442" s="66" t="str">
        <f>VLOOKUP($B442, Paste!$A$3:$H$933, 6, FALSE)</f>
        <v>RD</v>
      </c>
      <c r="D442" s="11">
        <f>IFERROR(VLOOKUP($B442, Paste!$J$3:$L$933, 3, FALSE), "")</f>
        <v>33</v>
      </c>
      <c r="E442" s="11">
        <f>IFERROR(VLOOKUP($B442, Paste!$J$3:$L$933, 2, FALSE), "")</f>
        <v>42</v>
      </c>
      <c r="F442" s="11" t="str">
        <f>VLOOKUP($B442, Paste!$A$3:$H$933, 8, FALSE)</f>
        <v>STL</v>
      </c>
      <c r="G442" s="71">
        <f>VLOOKUP($B442, Paste!$A$3:$H$933, 2, FALSE)</f>
        <v>76.333333333333329</v>
      </c>
      <c r="H442" s="71">
        <f>VLOOKUP($B442, Paste!$A$3:$H$933, 3, FALSE)</f>
        <v>9.6751323916051373</v>
      </c>
      <c r="I442" s="71">
        <f t="shared" si="6"/>
        <v>12.857322608394865</v>
      </c>
      <c r="J442" s="71">
        <f>VLOOKUP($B442, Paste!$A$3:$H$933, 4, FALSE)</f>
        <v>22.532455000000002</v>
      </c>
      <c r="K442" s="71">
        <f>VLOOKUP($B442, Paste!$A$3:$H$933, 5, FALSE)</f>
        <v>19.846666666666668</v>
      </c>
      <c r="L442" s="11" t="str">
        <f>IF(ISERROR(VLOOKUP(B442, Paste!$N$3:$N$250, 1, FALSE)), "", VLOOKUP(B442, Paste!$N$3:$O$250, 2, FALSE))</f>
        <v/>
      </c>
      <c r="M442" s="27">
        <f>VLOOKUP($B442, Paste!$W$3:$Z$10064, IF($H$4="Cap Hit",3, IF($H$4="AAV", 4, 2)), FALSE)</f>
        <v>6.5</v>
      </c>
      <c r="N442" s="11" t="str">
        <f>IF(ISERROR(VLOOKUP(B442, Paste!$Q$3:$Q$245, 1, FALSE)), "", VLOOKUP(B442, Paste!$Q$3:$R$245, 2, FALSE))</f>
        <v/>
      </c>
      <c r="O442" s="18"/>
      <c r="P442" s="7" t="str">
        <f>IF(ISERROR(VLOOKUP(B442, Paste!$T$3:$T$1545, 1, FALSE)), "", VLOOKUP(B442, Paste!$T$3:$U$1545, 2, FALSE))</f>
        <v/>
      </c>
    </row>
    <row r="443" spans="1:16">
      <c r="A443" s="65">
        <v>437</v>
      </c>
      <c r="B443" s="67" t="s">
        <v>467</v>
      </c>
      <c r="C443" s="66" t="str">
        <f>VLOOKUP($B443, Paste!$A$3:$H$933, 6, FALSE)</f>
        <v>C</v>
      </c>
      <c r="D443" s="11">
        <f>IFERROR(VLOOKUP($B443, Paste!$J$3:$L$933, 3, FALSE), "")</f>
        <v>38</v>
      </c>
      <c r="E443" s="11">
        <f>IFERROR(VLOOKUP($B443, Paste!$J$3:$L$933, 2, FALSE), "")</f>
        <v>68</v>
      </c>
      <c r="F443" s="11" t="str">
        <f>VLOOKUP($B443, Paste!$A$3:$H$933, 8, FALSE)</f>
        <v>VAN</v>
      </c>
      <c r="G443" s="71">
        <f>VLOOKUP($B443, Paste!$A$3:$H$933, 2, FALSE)</f>
        <v>69</v>
      </c>
      <c r="H443" s="71">
        <f>VLOOKUP($B443, Paste!$A$3:$H$933, 3, FALSE)</f>
        <v>9.2609651378033746</v>
      </c>
      <c r="I443" s="71">
        <f t="shared" si="6"/>
        <v>13.184159862196623</v>
      </c>
      <c r="J443" s="71">
        <f>VLOOKUP($B443, Paste!$A$3:$H$933, 4, FALSE)</f>
        <v>22.445124999999997</v>
      </c>
      <c r="K443" s="71">
        <f>VLOOKUP($B443, Paste!$A$3:$H$933, 5, FALSE)</f>
        <v>20.355</v>
      </c>
      <c r="L443" s="11" t="str">
        <f>IF(ISERROR(VLOOKUP(B443, Paste!$N$3:$N$250, 1, FALSE)), "", VLOOKUP(B443, Paste!$N$3:$O$250, 2, FALSE))</f>
        <v/>
      </c>
      <c r="M443" s="27">
        <f>VLOOKUP($B443, Paste!$W$3:$Z$10064, IF($H$4="Cap Hit",3, IF($H$4="AAV", 4, 2)), FALSE)</f>
        <v>0.77500000000000002</v>
      </c>
      <c r="N443" s="11" t="str">
        <f>IF(ISERROR(VLOOKUP(B443, Paste!$Q$3:$Q$245, 1, FALSE)), "", VLOOKUP(B443, Paste!$Q$3:$R$245, 2, FALSE))</f>
        <v/>
      </c>
      <c r="O443" s="10"/>
      <c r="P443" s="7" t="str">
        <f>IF(ISERROR(VLOOKUP(B443, Paste!$T$3:$T$1545, 1, FALSE)), "", VLOOKUP(B443, Paste!$T$3:$U$1545, 2, FALSE))</f>
        <v/>
      </c>
    </row>
    <row r="444" spans="1:16">
      <c r="A444" s="65">
        <v>438</v>
      </c>
      <c r="B444" s="67" t="s">
        <v>468</v>
      </c>
      <c r="C444" s="66" t="str">
        <f>VLOOKUP($B444, Paste!$A$3:$H$933, 6, FALSE)</f>
        <v>C</v>
      </c>
      <c r="D444" s="11">
        <f>IFERROR(VLOOKUP($B444, Paste!$J$3:$L$933, 3, FALSE), "")</f>
        <v>30</v>
      </c>
      <c r="E444" s="11">
        <f>IFERROR(VLOOKUP($B444, Paste!$J$3:$L$933, 2, FALSE), "")</f>
        <v>50</v>
      </c>
      <c r="F444" s="11" t="str">
        <f>VLOOKUP($B444, Paste!$A$3:$H$933, 8, FALSE)</f>
        <v>WPG</v>
      </c>
      <c r="G444" s="71">
        <f>VLOOKUP($B444, Paste!$A$3:$H$933, 2, FALSE)</f>
        <v>76.666666666666671</v>
      </c>
      <c r="H444" s="71">
        <f>VLOOKUP($B444, Paste!$A$3:$H$933, 3, FALSE)</f>
        <v>10.242774108380033</v>
      </c>
      <c r="I444" s="71">
        <f t="shared" si="6"/>
        <v>12.187422187916269</v>
      </c>
      <c r="J444" s="71">
        <f>VLOOKUP($B444, Paste!$A$3:$H$933, 4, FALSE)</f>
        <v>22.430196296296302</v>
      </c>
      <c r="K444" s="71">
        <f>VLOOKUP($B444, Paste!$A$3:$H$933, 5, FALSE)</f>
        <v>40.044642857142861</v>
      </c>
      <c r="L444" s="11" t="str">
        <f>IF(ISERROR(VLOOKUP(B444, Paste!$N$3:$N$250, 1, FALSE)), "", VLOOKUP(B444, Paste!$N$3:$O$250, 2, FALSE))</f>
        <v/>
      </c>
      <c r="M444" s="27">
        <f>VLOOKUP($B444, Paste!$W$3:$Z$10064, IF($H$4="Cap Hit",3, IF($H$4="AAV", 4, 2)), FALSE)</f>
        <v>5</v>
      </c>
      <c r="N444" s="11" t="str">
        <f>IF(ISERROR(VLOOKUP(B444, Paste!$Q$3:$Q$245, 1, FALSE)), "", VLOOKUP(B444, Paste!$Q$3:$R$245, 2, FALSE))</f>
        <v/>
      </c>
      <c r="O444" s="18"/>
      <c r="P444" s="7" t="str">
        <f>IF(ISERROR(VLOOKUP(B444, Paste!$T$3:$T$1545, 1, FALSE)), "", VLOOKUP(B444, Paste!$T$3:$U$1545, 2, FALSE))</f>
        <v/>
      </c>
    </row>
    <row r="445" spans="1:16">
      <c r="A445" s="65">
        <v>439</v>
      </c>
      <c r="B445" s="10" t="s">
        <v>469</v>
      </c>
      <c r="C445" s="66" t="str">
        <f>VLOOKUP($B445, Paste!$A$3:$H$933, 6, FALSE)</f>
        <v>RW</v>
      </c>
      <c r="D445" s="11" t="str">
        <f>IFERROR(VLOOKUP($B445, Paste!$J$3:$L$933, 3, FALSE), "")</f>
        <v/>
      </c>
      <c r="E445" s="11" t="str">
        <f>IFERROR(VLOOKUP($B445, Paste!$J$3:$L$933, 2, FALSE), "")</f>
        <v/>
      </c>
      <c r="F445" s="11" t="str">
        <f>VLOOKUP($B445, Paste!$A$3:$H$933, 8, FALSE)</f>
        <v>ANA</v>
      </c>
      <c r="G445" s="71">
        <f>VLOOKUP($B445, Paste!$A$3:$H$933, 2, FALSE)</f>
        <v>74.666666666666671</v>
      </c>
      <c r="H445" s="71">
        <f>VLOOKUP($B445, Paste!$A$3:$H$933, 3, FALSE)</f>
        <v>9.9545592143962764</v>
      </c>
      <c r="I445" s="71">
        <f t="shared" si="6"/>
        <v>12.293459118937058</v>
      </c>
      <c r="J445" s="71">
        <f>VLOOKUP($B445, Paste!$A$3:$H$933, 4, FALSE)</f>
        <v>22.248018333333334</v>
      </c>
      <c r="K445" s="71">
        <f>VLOOKUP($B445, Paste!$A$3:$H$933, 5, FALSE)</f>
        <v>95.217125382262992</v>
      </c>
      <c r="L445" s="11" t="str">
        <f>IF(ISERROR(VLOOKUP(B445, Paste!$N$3:$N$250, 1, FALSE)), "", VLOOKUP(B445, Paste!$N$3:$O$250, 2, FALSE))</f>
        <v/>
      </c>
      <c r="M445" s="27">
        <f>VLOOKUP($B445, Paste!$W$3:$Z$10064, IF($H$4="Cap Hit",3, IF($H$4="AAV", 4, 2)), FALSE)</f>
        <v>4.25</v>
      </c>
      <c r="N445" s="11" t="str">
        <f>IF(ISERROR(VLOOKUP(B445, Paste!$Q$3:$Q$245, 1, FALSE)), "", VLOOKUP(B445, Paste!$Q$3:$R$245, 2, FALSE))</f>
        <v/>
      </c>
      <c r="O445" s="10"/>
      <c r="P445" s="7" t="str">
        <f>IF(ISERROR(VLOOKUP(B445, Paste!$T$3:$T$1545, 1, FALSE)), "", VLOOKUP(B445, Paste!$T$3:$U$1545, 2, FALSE))</f>
        <v/>
      </c>
    </row>
    <row r="446" spans="1:16">
      <c r="A446" s="65">
        <v>440</v>
      </c>
      <c r="B446" s="67" t="s">
        <v>470</v>
      </c>
      <c r="C446" s="66" t="str">
        <f>VLOOKUP($B446, Paste!$A$3:$H$933, 6, FALSE)</f>
        <v>RW</v>
      </c>
      <c r="D446" s="11">
        <f>IFERROR(VLOOKUP($B446, Paste!$J$3:$L$933, 3, FALSE), "")</f>
        <v>40</v>
      </c>
      <c r="E446" s="11">
        <f>IFERROR(VLOOKUP($B446, Paste!$J$3:$L$933, 2, FALSE), "")</f>
        <v>55</v>
      </c>
      <c r="F446" s="11" t="str">
        <f>VLOOKUP($B446, Paste!$A$3:$H$933, 8, FALSE)</f>
        <v>PIT</v>
      </c>
      <c r="G446" s="71">
        <f>VLOOKUP($B446, Paste!$A$3:$H$933, 2, FALSE)</f>
        <v>55</v>
      </c>
      <c r="H446" s="71">
        <f>VLOOKUP($B446, Paste!$A$3:$H$933, 3, FALSE)</f>
        <v>12.122257473934729</v>
      </c>
      <c r="I446" s="71">
        <f t="shared" si="6"/>
        <v>9.9736144010652712</v>
      </c>
      <c r="J446" s="71">
        <f>VLOOKUP($B446, Paste!$A$3:$H$933, 4, FALSE)</f>
        <v>22.095871875</v>
      </c>
      <c r="K446" s="71">
        <f>VLOOKUP($B446, Paste!$A$3:$H$933, 5, FALSE)</f>
        <v>11.761006289308176</v>
      </c>
      <c r="L446" s="11" t="str">
        <f>IF(ISERROR(VLOOKUP(B446, Paste!$N$3:$N$250, 1, FALSE)), "", VLOOKUP(B446, Paste!$N$3:$O$250, 2, FALSE))</f>
        <v/>
      </c>
      <c r="M446" s="27">
        <f>VLOOKUP($B446, Paste!$W$3:$Z$10064, IF($H$4="Cap Hit",3, IF($H$4="AAV", 4, 2)), FALSE)</f>
        <v>1.5</v>
      </c>
      <c r="N446" s="11" t="str">
        <f>IF(ISERROR(VLOOKUP(B446, Paste!$Q$3:$Q$245, 1, FALSE)), "", VLOOKUP(B446, Paste!$Q$3:$R$245, 2, FALSE))</f>
        <v>Y</v>
      </c>
      <c r="O446" s="10"/>
      <c r="P446" s="7" t="str">
        <f>IF(ISERROR(VLOOKUP(B446, Paste!$T$3:$T$1545, 1, FALSE)), "", VLOOKUP(B446, Paste!$T$3:$U$1545, 2, FALSE))</f>
        <v/>
      </c>
    </row>
    <row r="447" spans="1:16">
      <c r="A447" s="65">
        <v>441</v>
      </c>
      <c r="B447" s="67" t="s">
        <v>471</v>
      </c>
      <c r="C447" s="66" t="str">
        <f>VLOOKUP($B447, Paste!$A$3:$H$933, 6, FALSE)</f>
        <v>LD</v>
      </c>
      <c r="D447" s="11">
        <f>IFERROR(VLOOKUP($B447, Paste!$J$3:$L$933, 3, FALSE), "")</f>
        <v>30</v>
      </c>
      <c r="E447" s="11">
        <f>IFERROR(VLOOKUP($B447, Paste!$J$3:$L$933, 2, FALSE), "")</f>
        <v>42</v>
      </c>
      <c r="F447" s="11" t="str">
        <f>VLOOKUP($B447, Paste!$A$3:$H$933, 8, FALSE)</f>
        <v>PIT</v>
      </c>
      <c r="G447" s="71">
        <f>VLOOKUP($B447, Paste!$A$3:$H$933, 2, FALSE)</f>
        <v>71</v>
      </c>
      <c r="H447" s="71">
        <f>VLOOKUP($B447, Paste!$A$3:$H$933, 3, FALSE)</f>
        <v>3.3884137339839198</v>
      </c>
      <c r="I447" s="71">
        <f t="shared" si="6"/>
        <v>18.621842161849418</v>
      </c>
      <c r="J447" s="71">
        <f>VLOOKUP($B447, Paste!$A$3:$H$933, 4, FALSE)</f>
        <v>22.010255895833339</v>
      </c>
      <c r="K447" s="71">
        <f>VLOOKUP($B447, Paste!$A$3:$H$933, 5, FALSE)</f>
        <v>17.380208333333332</v>
      </c>
      <c r="L447" s="11" t="str">
        <f>IF(ISERROR(VLOOKUP(B447, Paste!$N$3:$N$250, 1, FALSE)), "", VLOOKUP(B447, Paste!$N$3:$O$250, 2, FALSE))</f>
        <v/>
      </c>
      <c r="M447" s="27">
        <f>VLOOKUP($B447, Paste!$W$3:$Z$10064, IF($H$4="Cap Hit",3, IF($H$4="AAV", 4, 2)), FALSE)</f>
        <v>5</v>
      </c>
      <c r="N447" s="11" t="str">
        <f>IF(ISERROR(VLOOKUP(B447, Paste!$Q$3:$Q$245, 1, FALSE)), "", VLOOKUP(B447, Paste!$Q$3:$R$245, 2, FALSE))</f>
        <v>Y</v>
      </c>
      <c r="O447" s="10"/>
      <c r="P447" s="7" t="str">
        <f>IF(ISERROR(VLOOKUP(B447, Paste!$T$3:$T$1545, 1, FALSE)), "", VLOOKUP(B447, Paste!$T$3:$U$1545, 2, FALSE))</f>
        <v/>
      </c>
    </row>
    <row r="448" spans="1:16">
      <c r="A448" s="65">
        <v>442</v>
      </c>
      <c r="B448" s="67" t="s">
        <v>472</v>
      </c>
      <c r="C448" s="66" t="str">
        <f>VLOOKUP($B448, Paste!$A$3:$H$933, 6, FALSE)</f>
        <v>LW</v>
      </c>
      <c r="D448" s="11">
        <f>IFERROR(VLOOKUP($B448, Paste!$J$3:$L$933, 3, FALSE), "")</f>
        <v>35</v>
      </c>
      <c r="E448" s="11">
        <f>IFERROR(VLOOKUP($B448, Paste!$J$3:$L$933, 2, FALSE), "")</f>
        <v>70</v>
      </c>
      <c r="F448" s="11" t="str">
        <f>VLOOKUP($B448, Paste!$A$3:$H$933, 8, FALSE)</f>
        <v>NJD</v>
      </c>
      <c r="G448" s="71">
        <f>VLOOKUP($B448, Paste!$A$3:$H$933, 2, FALSE)</f>
        <v>72</v>
      </c>
      <c r="H448" s="71">
        <f>VLOOKUP($B448, Paste!$A$3:$H$933, 3, FALSE)</f>
        <v>8.64</v>
      </c>
      <c r="I448" s="71">
        <f t="shared" si="6"/>
        <v>13.219860000000004</v>
      </c>
      <c r="J448" s="71">
        <f>VLOOKUP($B448, Paste!$A$3:$H$933, 4, FALSE)</f>
        <v>21.859860000000005</v>
      </c>
      <c r="K448" s="71">
        <f>VLOOKUP($B448, Paste!$A$3:$H$933, 5, FALSE)</f>
        <v>18</v>
      </c>
      <c r="L448" s="11" t="str">
        <f>IF(ISERROR(VLOOKUP(B448, Paste!$N$3:$N$250, 1, FALSE)), "", VLOOKUP(B448, Paste!$N$3:$O$250, 2, FALSE))</f>
        <v/>
      </c>
      <c r="M448" s="27">
        <f>VLOOKUP($B448, Paste!$W$3:$Z$10064, IF($H$4="Cap Hit",3, IF($H$4="AAV", 4, 2)), FALSE)</f>
        <v>1.233333</v>
      </c>
      <c r="N448" s="11" t="str">
        <f>IF(ISERROR(VLOOKUP(B448, Paste!$Q$3:$Q$245, 1, FALSE)), "", VLOOKUP(B448, Paste!$Q$3:$R$245, 2, FALSE))</f>
        <v/>
      </c>
      <c r="O448" s="10"/>
      <c r="P448" s="7" t="str">
        <f>IF(ISERROR(VLOOKUP(B448, Paste!$T$3:$T$1545, 1, FALSE)), "", VLOOKUP(B448, Paste!$T$3:$U$1545, 2, FALSE))</f>
        <v/>
      </c>
    </row>
    <row r="449" spans="1:16">
      <c r="A449" s="65">
        <v>443</v>
      </c>
      <c r="B449" s="67" t="s">
        <v>473</v>
      </c>
      <c r="C449" s="66" t="str">
        <f>VLOOKUP($B449, Paste!$A$3:$H$933, 6, FALSE)</f>
        <v>C</v>
      </c>
      <c r="D449" s="11">
        <f>IFERROR(VLOOKUP($B449, Paste!$J$3:$L$933, 3, FALSE), "")</f>
        <v>52</v>
      </c>
      <c r="E449" s="11">
        <f>IFERROR(VLOOKUP($B449, Paste!$J$3:$L$933, 2, FALSE), "")</f>
        <v>73</v>
      </c>
      <c r="F449" s="11" t="str">
        <f>VLOOKUP($B449, Paste!$A$3:$H$933, 8, FALSE)</f>
        <v>TBL</v>
      </c>
      <c r="G449" s="71">
        <f>VLOOKUP($B449, Paste!$A$3:$H$933, 2, FALSE)</f>
        <v>73</v>
      </c>
      <c r="H449" s="71">
        <f>VLOOKUP($B449, Paste!$A$3:$H$933, 3, FALSE)</f>
        <v>10.95</v>
      </c>
      <c r="I449" s="71">
        <f t="shared" si="6"/>
        <v>10.751075</v>
      </c>
      <c r="J449" s="71">
        <f>VLOOKUP($B449, Paste!$A$3:$H$933, 4, FALSE)</f>
        <v>21.701074999999999</v>
      </c>
      <c r="K449" s="71">
        <f>VLOOKUP($B449, Paste!$A$3:$H$933, 5, FALSE)</f>
        <v>43.8</v>
      </c>
      <c r="L449" s="11">
        <f>IF(ISERROR(VLOOKUP(B449, Paste!$N$3:$N$250, 1, FALSE)), "", VLOOKUP(B449, Paste!$N$3:$O$250, 2, FALSE))</f>
        <v>45</v>
      </c>
      <c r="M449" s="27">
        <f>VLOOKUP($B449, Paste!$W$3:$Z$10064, IF($H$4="Cap Hit",3, IF($H$4="AAV", 4, 2)), FALSE)</f>
        <v>1.6533329999999999</v>
      </c>
      <c r="N449" s="11" t="str">
        <f>IF(ISERROR(VLOOKUP(B449, Paste!$Q$3:$Q$245, 1, FALSE)), "", VLOOKUP(B449, Paste!$Q$3:$R$245, 2, FALSE))</f>
        <v/>
      </c>
      <c r="O449" s="10"/>
      <c r="P449" s="7" t="str">
        <f>IF(ISERROR(VLOOKUP(B449, Paste!$T$3:$T$1545, 1, FALSE)), "", VLOOKUP(B449, Paste!$T$3:$U$1545, 2, FALSE))</f>
        <v/>
      </c>
    </row>
    <row r="450" spans="1:16">
      <c r="A450" s="65">
        <v>444</v>
      </c>
      <c r="B450" s="67" t="s">
        <v>474</v>
      </c>
      <c r="C450" s="66" t="str">
        <f>VLOOKUP($B450, Paste!$A$3:$H$933, 6, FALSE)</f>
        <v>LD</v>
      </c>
      <c r="D450" s="11">
        <f>IFERROR(VLOOKUP($B450, Paste!$J$3:$L$933, 3, FALSE), "")</f>
        <v>43</v>
      </c>
      <c r="E450" s="11">
        <f>IFERROR(VLOOKUP($B450, Paste!$J$3:$L$933, 2, FALSE), "")</f>
        <v>57</v>
      </c>
      <c r="F450" s="11" t="str">
        <f>VLOOKUP($B450, Paste!$A$3:$H$933, 8, FALSE)</f>
        <v>SEA</v>
      </c>
      <c r="G450" s="71">
        <f>VLOOKUP($B450, Paste!$A$3:$H$933, 2, FALSE)</f>
        <v>76</v>
      </c>
      <c r="H450" s="71">
        <f>VLOOKUP($B450, Paste!$A$3:$H$933, 3, FALSE)</f>
        <v>9.1199999999999992</v>
      </c>
      <c r="I450" s="71">
        <f t="shared" si="6"/>
        <v>12.386416666666667</v>
      </c>
      <c r="J450" s="71">
        <f>VLOOKUP($B450, Paste!$A$3:$H$933, 4, FALSE)</f>
        <v>21.506416666666667</v>
      </c>
      <c r="K450" s="71">
        <f>VLOOKUP($B450, Paste!$A$3:$H$933, 5, FALSE)</f>
        <v>38.86363636363636</v>
      </c>
      <c r="L450" s="11" t="str">
        <f>IF(ISERROR(VLOOKUP(B450, Paste!$N$3:$N$250, 1, FALSE)), "", VLOOKUP(B450, Paste!$N$3:$O$250, 2, FALSE))</f>
        <v/>
      </c>
      <c r="M450" s="27">
        <f>VLOOKUP($B450, Paste!$W$3:$Z$10064, IF($H$4="Cap Hit",3, IF($H$4="AAV", 4, 2)), FALSE)</f>
        <v>2.0499999999999998</v>
      </c>
      <c r="N450" s="11" t="str">
        <f>IF(ISERROR(VLOOKUP(B450, Paste!$Q$3:$Q$245, 1, FALSE)), "", VLOOKUP(B450, Paste!$Q$3:$R$245, 2, FALSE))</f>
        <v/>
      </c>
      <c r="O450" s="18"/>
      <c r="P450" s="7" t="str">
        <f>IF(ISERROR(VLOOKUP(B450, Paste!$T$3:$T$1545, 1, FALSE)), "", VLOOKUP(B450, Paste!$T$3:$U$1545, 2, FALSE))</f>
        <v/>
      </c>
    </row>
    <row r="451" spans="1:16">
      <c r="A451" s="65">
        <v>445</v>
      </c>
      <c r="B451" s="67" t="s">
        <v>475</v>
      </c>
      <c r="C451" s="66" t="str">
        <f>VLOOKUP($B451, Paste!$A$3:$H$933, 6, FALSE)</f>
        <v>C</v>
      </c>
      <c r="D451" s="11" t="str">
        <f>IFERROR(VLOOKUP($B451, Paste!$J$3:$L$933, 3, FALSE), "")</f>
        <v/>
      </c>
      <c r="E451" s="11" t="str">
        <f>IFERROR(VLOOKUP($B451, Paste!$J$3:$L$933, 2, FALSE), "")</f>
        <v/>
      </c>
      <c r="F451" s="11" t="str">
        <f>VLOOKUP($B451, Paste!$A$3:$H$933, 8, FALSE)</f>
        <v>NJD</v>
      </c>
      <c r="G451" s="71">
        <f>VLOOKUP($B451, Paste!$A$3:$H$933, 2, FALSE)</f>
        <v>65</v>
      </c>
      <c r="H451" s="71">
        <f>VLOOKUP($B451, Paste!$A$3:$H$933, 3, FALSE)</f>
        <v>11.05</v>
      </c>
      <c r="I451" s="71">
        <f t="shared" si="6"/>
        <v>10.401613109756099</v>
      </c>
      <c r="J451" s="71">
        <f>VLOOKUP($B451, Paste!$A$3:$H$933, 4, FALSE)</f>
        <v>21.451613109756099</v>
      </c>
      <c r="K451" s="71">
        <f>VLOOKUP($B451, Paste!$A$3:$H$933, 5, FALSE)</f>
        <v>26</v>
      </c>
      <c r="L451" s="11">
        <f>IF(ISERROR(VLOOKUP(B451, Paste!$N$3:$N$250, 1, FALSE)), "", VLOOKUP(B451, Paste!$N$3:$O$250, 2, FALSE))</f>
        <v>40</v>
      </c>
      <c r="M451" s="27">
        <f>VLOOKUP($B451, Paste!$W$3:$Z$10064, IF($H$4="Cap Hit",3, IF($H$4="AAV", 4, 2)), FALSE)</f>
        <v>0.875</v>
      </c>
      <c r="N451" s="11" t="str">
        <f>IF(ISERROR(VLOOKUP(B451, Paste!$Q$3:$Q$245, 1, FALSE)), "", VLOOKUP(B451, Paste!$Q$3:$R$245, 2, FALSE))</f>
        <v/>
      </c>
      <c r="O451" s="10"/>
      <c r="P451" s="7" t="str">
        <f>IF(ISERROR(VLOOKUP(B451, Paste!$T$3:$T$1545, 1, FALSE)), "", VLOOKUP(B451, Paste!$T$3:$U$1545, 2, FALSE))</f>
        <v>Y</v>
      </c>
    </row>
    <row r="452" spans="1:16">
      <c r="A452" s="65">
        <v>446</v>
      </c>
      <c r="B452" s="67" t="s">
        <v>476</v>
      </c>
      <c r="C452" s="66" t="str">
        <f>VLOOKUP($B452, Paste!$A$3:$H$933, 6, FALSE)</f>
        <v>LW</v>
      </c>
      <c r="D452" s="11">
        <f>IFERROR(VLOOKUP($B452, Paste!$J$3:$L$933, 3, FALSE), "")</f>
        <v>40</v>
      </c>
      <c r="E452" s="11">
        <f>IFERROR(VLOOKUP($B452, Paste!$J$3:$L$933, 2, FALSE), "")</f>
        <v>65</v>
      </c>
      <c r="F452" s="11" t="str">
        <f>VLOOKUP($B452, Paste!$A$3:$H$933, 8, FALSE)</f>
        <v>PIT</v>
      </c>
      <c r="G452" s="71">
        <f>VLOOKUP($B452, Paste!$A$3:$H$933, 2, FALSE)</f>
        <v>76</v>
      </c>
      <c r="H452" s="71">
        <f>VLOOKUP($B452, Paste!$A$3:$H$933, 3, FALSE)</f>
        <v>5.7213540029115322</v>
      </c>
      <c r="I452" s="71">
        <f t="shared" si="6"/>
        <v>15.54756266375513</v>
      </c>
      <c r="J452" s="71">
        <f>VLOOKUP($B452, Paste!$A$3:$H$933, 4, FALSE)</f>
        <v>21.268916666666662</v>
      </c>
      <c r="K452" s="71">
        <f>VLOOKUP($B452, Paste!$A$3:$H$933, 5, FALSE)</f>
        <v>30.400000000000002</v>
      </c>
      <c r="L452" s="11" t="str">
        <f>IF(ISERROR(VLOOKUP(B452, Paste!$N$3:$N$250, 1, FALSE)), "", VLOOKUP(B452, Paste!$N$3:$O$250, 2, FALSE))</f>
        <v/>
      </c>
      <c r="M452" s="27">
        <f>VLOOKUP($B452, Paste!$W$3:$Z$10064, IF($H$4="Cap Hit",3, IF($H$4="AAV", 4, 2)), FALSE)</f>
        <v>1.3</v>
      </c>
      <c r="N452" s="11" t="str">
        <f>IF(ISERROR(VLOOKUP(B452, Paste!$Q$3:$Q$245, 1, FALSE)), "", VLOOKUP(B452, Paste!$Q$3:$R$245, 2, FALSE))</f>
        <v/>
      </c>
      <c r="O452" s="10"/>
      <c r="P452" s="7" t="str">
        <f>IF(ISERROR(VLOOKUP(B452, Paste!$T$3:$T$1545, 1, FALSE)), "", VLOOKUP(B452, Paste!$T$3:$U$1545, 2, FALSE))</f>
        <v/>
      </c>
    </row>
    <row r="453" spans="1:16">
      <c r="A453" s="65">
        <v>447</v>
      </c>
      <c r="B453" s="67" t="s">
        <v>477</v>
      </c>
      <c r="C453" s="66" t="str">
        <f>VLOOKUP($B453, Paste!$A$3:$H$933, 6, FALSE)</f>
        <v>C</v>
      </c>
      <c r="D453" s="11">
        <f>IFERROR(VLOOKUP($B453, Paste!$J$3:$L$933, 3, FALSE), "")</f>
        <v>47</v>
      </c>
      <c r="E453" s="11">
        <f>IFERROR(VLOOKUP($B453, Paste!$J$3:$L$933, 2, FALSE), "")</f>
        <v>67</v>
      </c>
      <c r="F453" s="11" t="str">
        <f>VLOOKUP($B453, Paste!$A$3:$H$933, 8, FALSE)</f>
        <v>COL</v>
      </c>
      <c r="G453" s="71">
        <f>VLOOKUP($B453, Paste!$A$3:$H$933, 2, FALSE)</f>
        <v>74</v>
      </c>
      <c r="H453" s="71">
        <f>VLOOKUP($B453, Paste!$A$3:$H$933, 3, FALSE)</f>
        <v>10.360000000000001</v>
      </c>
      <c r="I453" s="71">
        <f t="shared" si="6"/>
        <v>10.852585625000001</v>
      </c>
      <c r="J453" s="71">
        <f>VLOOKUP($B453, Paste!$A$3:$H$933, 4, FALSE)</f>
        <v>21.212585625000003</v>
      </c>
      <c r="K453" s="71">
        <f>VLOOKUP($B453, Paste!$A$3:$H$933, 5, FALSE)</f>
        <v>18.5</v>
      </c>
      <c r="L453" s="11" t="str">
        <f>IF(ISERROR(VLOOKUP(B453, Paste!$N$3:$N$250, 1, FALSE)), "", VLOOKUP(B453, Paste!$N$3:$O$250, 2, FALSE))</f>
        <v/>
      </c>
      <c r="M453" s="27">
        <f>VLOOKUP($B453, Paste!$W$3:$Z$10064, IF($H$4="Cap Hit",3, IF($H$4="AAV", 4, 2)), FALSE)</f>
        <v>1.25</v>
      </c>
      <c r="N453" s="11" t="str">
        <f>IF(ISERROR(VLOOKUP(B453, Paste!$Q$3:$Q$245, 1, FALSE)), "", VLOOKUP(B453, Paste!$Q$3:$R$245, 2, FALSE))</f>
        <v/>
      </c>
      <c r="O453" s="10"/>
      <c r="P453" s="7" t="str">
        <f>IF(ISERROR(VLOOKUP(B453, Paste!$T$3:$T$1545, 1, FALSE)), "", VLOOKUP(B453, Paste!$T$3:$U$1545, 2, FALSE))</f>
        <v/>
      </c>
    </row>
    <row r="454" spans="1:16">
      <c r="A454" s="65">
        <v>448</v>
      </c>
      <c r="B454" s="67" t="s">
        <v>478</v>
      </c>
      <c r="C454" s="66" t="str">
        <f>VLOOKUP($B454, Paste!$A$3:$H$933, 6, FALSE)</f>
        <v>LD</v>
      </c>
      <c r="D454" s="11" t="str">
        <f>IFERROR(VLOOKUP($B454, Paste!$J$3:$L$933, 3, FALSE), "")</f>
        <v/>
      </c>
      <c r="E454" s="11" t="str">
        <f>IFERROR(VLOOKUP($B454, Paste!$J$3:$L$933, 2, FALSE), "")</f>
        <v/>
      </c>
      <c r="F454" s="11" t="str">
        <f>VLOOKUP($B454, Paste!$A$3:$H$933, 8, FALSE)</f>
        <v>NYR</v>
      </c>
      <c r="G454" s="71">
        <f>VLOOKUP($B454, Paste!$A$3:$H$933, 2, FALSE)</f>
        <v>82.666666666666671</v>
      </c>
      <c r="H454" s="71">
        <f>VLOOKUP($B454, Paste!$A$3:$H$933, 3, FALSE)</f>
        <v>3.550428667737938</v>
      </c>
      <c r="I454" s="71">
        <f t="shared" si="6"/>
        <v>17.607823598928725</v>
      </c>
      <c r="J454" s="71">
        <f>VLOOKUP($B454, Paste!$A$3:$H$933, 4, FALSE)</f>
        <v>21.158252266666665</v>
      </c>
      <c r="K454" s="71">
        <f>VLOOKUP($B454, Paste!$A$3:$H$933, 5, FALSE)</f>
        <v>50.89807162534435</v>
      </c>
      <c r="L454" s="11" t="str">
        <f>IF(ISERROR(VLOOKUP(B454, Paste!$N$3:$N$250, 1, FALSE)), "", VLOOKUP(B454, Paste!$N$3:$O$250, 2, FALSE))</f>
        <v/>
      </c>
      <c r="M454" s="27">
        <f>VLOOKUP($B454, Paste!$W$3:$Z$10064, IF($H$4="Cap Hit",3, IF($H$4="AAV", 4, 2)), FALSE)</f>
        <v>5.5</v>
      </c>
      <c r="N454" s="11" t="str">
        <f>IF(ISERROR(VLOOKUP(B454, Paste!$Q$3:$Q$245, 1, FALSE)), "", VLOOKUP(B454, Paste!$Q$3:$R$245, 2, FALSE))</f>
        <v/>
      </c>
      <c r="O454" s="18"/>
      <c r="P454" s="7" t="str">
        <f>IF(ISERROR(VLOOKUP(B454, Paste!$T$3:$T$1545, 1, FALSE)), "", VLOOKUP(B454, Paste!$T$3:$U$1545, 2, FALSE))</f>
        <v/>
      </c>
    </row>
    <row r="455" spans="1:16">
      <c r="A455" s="65">
        <v>449</v>
      </c>
      <c r="B455" s="67" t="s">
        <v>479</v>
      </c>
      <c r="C455" s="66" t="str">
        <f>VLOOKUP($B455, Paste!$A$3:$H$933, 6, FALSE)</f>
        <v>RD</v>
      </c>
      <c r="D455" s="11" t="str">
        <f>IFERROR(VLOOKUP($B455, Paste!$J$3:$L$933, 3, FALSE), "")</f>
        <v/>
      </c>
      <c r="E455" s="11" t="str">
        <f>IFERROR(VLOOKUP($B455, Paste!$J$3:$L$933, 2, FALSE), "")</f>
        <v/>
      </c>
      <c r="F455" s="11" t="str">
        <f>VLOOKUP($B455, Paste!$A$3:$H$933, 8, FALSE)</f>
        <v>NYI</v>
      </c>
      <c r="G455" s="71">
        <f>VLOOKUP($B455, Paste!$A$3:$H$933, 2, FALSE)</f>
        <v>71.333333333333329</v>
      </c>
      <c r="H455" s="71">
        <f>VLOOKUP($B455, Paste!$A$3:$H$933, 3, FALSE)</f>
        <v>4.3322930897047529</v>
      </c>
      <c r="I455" s="71">
        <f t="shared" ref="I455:I518" si="7">J455-H455</f>
        <v>16.735780030665623</v>
      </c>
      <c r="J455" s="71">
        <f>VLOOKUP($B455, Paste!$A$3:$H$933, 4, FALSE)</f>
        <v>21.068073120370375</v>
      </c>
      <c r="K455" s="71">
        <f>VLOOKUP($B455, Paste!$A$3:$H$933, 5, FALSE)</f>
        <v>15.089743589743589</v>
      </c>
      <c r="L455" s="11" t="str">
        <f>IF(ISERROR(VLOOKUP(B455, Paste!$N$3:$N$250, 1, FALSE)), "", VLOOKUP(B455, Paste!$N$3:$O$250, 2, FALSE))</f>
        <v/>
      </c>
      <c r="M455" s="27">
        <f>VLOOKUP($B455, Paste!$W$3:$Z$10064, IF($H$4="Cap Hit",3, IF($H$4="AAV", 4, 2)), FALSE)</f>
        <v>6.15</v>
      </c>
      <c r="N455" s="11" t="str">
        <f>IF(ISERROR(VLOOKUP(B455, Paste!$Q$3:$Q$245, 1, FALSE)), "", VLOOKUP(B455, Paste!$Q$3:$R$245, 2, FALSE))</f>
        <v/>
      </c>
      <c r="O455" s="18"/>
      <c r="P455" s="7" t="str">
        <f>IF(ISERROR(VLOOKUP(B455, Paste!$T$3:$T$1545, 1, FALSE)), "", VLOOKUP(B455, Paste!$T$3:$U$1545, 2, FALSE))</f>
        <v/>
      </c>
    </row>
    <row r="456" spans="1:16">
      <c r="A456" s="65">
        <v>450</v>
      </c>
      <c r="B456" s="67" t="s">
        <v>480</v>
      </c>
      <c r="C456" s="66" t="str">
        <f>VLOOKUP($B456, Paste!$A$3:$H$933, 6, FALSE)</f>
        <v>LW</v>
      </c>
      <c r="D456" s="11">
        <f>IFERROR(VLOOKUP($B456, Paste!$J$3:$L$933, 3, FALSE), "")</f>
        <v>30</v>
      </c>
      <c r="E456" s="11">
        <f>IFERROR(VLOOKUP($B456, Paste!$J$3:$L$933, 2, FALSE), "")</f>
        <v>48</v>
      </c>
      <c r="F456" s="11" t="str">
        <f>VLOOKUP($B456, Paste!$A$3:$H$933, 8, FALSE)</f>
        <v>LAK</v>
      </c>
      <c r="G456" s="71">
        <f>VLOOKUP($B456, Paste!$A$3:$H$933, 2, FALSE)</f>
        <v>73.333333333333329</v>
      </c>
      <c r="H456" s="71">
        <f>VLOOKUP($B456, Paste!$A$3:$H$933, 3, FALSE)</f>
        <v>13.232819160201235</v>
      </c>
      <c r="I456" s="71">
        <f t="shared" si="7"/>
        <v>7.7759382472061738</v>
      </c>
      <c r="J456" s="71">
        <f>VLOOKUP($B456, Paste!$A$3:$H$933, 4, FALSE)</f>
        <v>21.008757407407408</v>
      </c>
      <c r="K456" s="71">
        <f>VLOOKUP($B456, Paste!$A$3:$H$933, 5, FALSE)</f>
        <v>27.414330218068532</v>
      </c>
      <c r="L456" s="11" t="str">
        <f>IF(ISERROR(VLOOKUP(B456, Paste!$N$3:$N$250, 1, FALSE)), "", VLOOKUP(B456, Paste!$N$3:$O$250, 2, FALSE))</f>
        <v/>
      </c>
      <c r="M456" s="27">
        <f>VLOOKUP($B456, Paste!$W$3:$Z$10064, IF($H$4="Cap Hit",3, IF($H$4="AAV", 4, 2)), FALSE)</f>
        <v>2.5</v>
      </c>
      <c r="N456" s="11" t="str">
        <f>IF(ISERROR(VLOOKUP(B456, Paste!$Q$3:$Q$245, 1, FALSE)), "", VLOOKUP(B456, Paste!$Q$3:$R$245, 2, FALSE))</f>
        <v>Y</v>
      </c>
      <c r="O456" s="10"/>
      <c r="P456" s="7" t="str">
        <f>IF(ISERROR(VLOOKUP(B456, Paste!$T$3:$T$1545, 1, FALSE)), "", VLOOKUP(B456, Paste!$T$3:$U$1545, 2, FALSE))</f>
        <v/>
      </c>
    </row>
    <row r="457" spans="1:16">
      <c r="A457" s="65">
        <v>451</v>
      </c>
      <c r="B457" s="67" t="s">
        <v>481</v>
      </c>
      <c r="C457" s="66" t="str">
        <f>VLOOKUP($B457, Paste!$A$3:$H$933, 6, FALSE)</f>
        <v>RW</v>
      </c>
      <c r="D457" s="11" t="str">
        <f>IFERROR(VLOOKUP($B457, Paste!$J$3:$L$933, 3, FALSE), "")</f>
        <v/>
      </c>
      <c r="E457" s="11" t="str">
        <f>IFERROR(VLOOKUP($B457, Paste!$J$3:$L$933, 2, FALSE), "")</f>
        <v/>
      </c>
      <c r="F457" s="11" t="str">
        <f>VLOOKUP($B457, Paste!$A$3:$H$933, 8, FALSE)</f>
        <v>BOS</v>
      </c>
      <c r="G457" s="71">
        <f>VLOOKUP($B457, Paste!$A$3:$H$933, 2, FALSE)</f>
        <v>74</v>
      </c>
      <c r="H457" s="71">
        <f>VLOOKUP($B457, Paste!$A$3:$H$933, 3, FALSE)</f>
        <v>7.7732872180613066</v>
      </c>
      <c r="I457" s="71">
        <f t="shared" si="7"/>
        <v>13.222979448605361</v>
      </c>
      <c r="J457" s="71">
        <f>VLOOKUP($B457, Paste!$A$3:$H$933, 4, FALSE)</f>
        <v>20.996266666666667</v>
      </c>
      <c r="K457" s="71">
        <f>VLOOKUP($B457, Paste!$A$3:$H$933, 5, FALSE)</f>
        <v>129.5</v>
      </c>
      <c r="L457" s="11" t="str">
        <f>IF(ISERROR(VLOOKUP(B457, Paste!$N$3:$N$250, 1, FALSE)), "", VLOOKUP(B457, Paste!$N$3:$O$250, 2, FALSE))</f>
        <v/>
      </c>
      <c r="M457" s="27">
        <f>VLOOKUP($B457, Paste!$W$3:$Z$10064, IF($H$4="Cap Hit",3, IF($H$4="AAV", 4, 2)), FALSE)</f>
        <v>1.566667</v>
      </c>
      <c r="N457" s="11" t="str">
        <f>IF(ISERROR(VLOOKUP(B457, Paste!$Q$3:$Q$245, 1, FALSE)), "", VLOOKUP(B457, Paste!$Q$3:$R$245, 2, FALSE))</f>
        <v/>
      </c>
      <c r="O457" s="10"/>
      <c r="P457" s="7" t="str">
        <f>IF(ISERROR(VLOOKUP(B457, Paste!$T$3:$T$1545, 1, FALSE)), "", VLOOKUP(B457, Paste!$T$3:$U$1545, 2, FALSE))</f>
        <v/>
      </c>
    </row>
    <row r="458" spans="1:16">
      <c r="A458" s="65">
        <v>452</v>
      </c>
      <c r="B458" s="67" t="s">
        <v>482</v>
      </c>
      <c r="C458" s="66" t="str">
        <f>VLOOKUP($B458, Paste!$A$3:$H$933, 6, FALSE)</f>
        <v>LW</v>
      </c>
      <c r="D458" s="11">
        <f>IFERROR(VLOOKUP($B458, Paste!$J$3:$L$933, 3, FALSE), "")</f>
        <v>25</v>
      </c>
      <c r="E458" s="11">
        <f>IFERROR(VLOOKUP($B458, Paste!$J$3:$L$933, 2, FALSE), "")</f>
        <v>52</v>
      </c>
      <c r="F458" s="11" t="str">
        <f>VLOOKUP($B458, Paste!$A$3:$H$933, 8, FALSE)</f>
        <v>NYR</v>
      </c>
      <c r="G458" s="71">
        <f>VLOOKUP($B458, Paste!$A$3:$H$933, 2, FALSE)</f>
        <v>70</v>
      </c>
      <c r="H458" s="71">
        <f>VLOOKUP($B458, Paste!$A$3:$H$933, 3, FALSE)</f>
        <v>9.1</v>
      </c>
      <c r="I458" s="71">
        <f t="shared" si="7"/>
        <v>11.879</v>
      </c>
      <c r="J458" s="71">
        <f>VLOOKUP($B458, Paste!$A$3:$H$933, 4, FALSE)</f>
        <v>20.978999999999999</v>
      </c>
      <c r="K458" s="71">
        <f>VLOOKUP($B458, Paste!$A$3:$H$933, 5, FALSE)</f>
        <v>16.470588235294116</v>
      </c>
      <c r="L458" s="11" t="str">
        <f>IF(ISERROR(VLOOKUP(B458, Paste!$N$3:$N$250, 1, FALSE)), "", VLOOKUP(B458, Paste!$N$3:$O$250, 2, FALSE))</f>
        <v/>
      </c>
      <c r="M458" s="27">
        <f>VLOOKUP($B458, Paste!$W$3:$Z$10064, IF($H$4="Cap Hit",3, IF($H$4="AAV", 4, 2)), FALSE)</f>
        <v>1.5</v>
      </c>
      <c r="N458" s="11" t="str">
        <f>IF(ISERROR(VLOOKUP(B458, Paste!$Q$3:$Q$245, 1, FALSE)), "", VLOOKUP(B458, Paste!$Q$3:$R$245, 2, FALSE))</f>
        <v/>
      </c>
      <c r="O458" s="10"/>
      <c r="P458" s="7" t="str">
        <f>IF(ISERROR(VLOOKUP(B458, Paste!$T$3:$T$1545, 1, FALSE)), "", VLOOKUP(B458, Paste!$T$3:$U$1545, 2, FALSE))</f>
        <v/>
      </c>
    </row>
    <row r="459" spans="1:16">
      <c r="A459" s="65">
        <v>453</v>
      </c>
      <c r="B459" s="67" t="s">
        <v>483</v>
      </c>
      <c r="C459" s="66" t="str">
        <f>VLOOKUP($B459, Paste!$A$3:$H$933, 6, FALSE)</f>
        <v>RW</v>
      </c>
      <c r="D459" s="11" t="str">
        <f>IFERROR(VLOOKUP($B459, Paste!$J$3:$L$933, 3, FALSE), "")</f>
        <v/>
      </c>
      <c r="E459" s="11" t="str">
        <f>IFERROR(VLOOKUP($B459, Paste!$J$3:$L$933, 2, FALSE), "")</f>
        <v/>
      </c>
      <c r="F459" s="11" t="str">
        <f>VLOOKUP($B459, Paste!$A$3:$H$933, 8, FALSE)</f>
        <v>EDM</v>
      </c>
      <c r="G459" s="71">
        <f>VLOOKUP($B459, Paste!$A$3:$H$933, 2, FALSE)</f>
        <v>73.333333333333329</v>
      </c>
      <c r="H459" s="71">
        <f>VLOOKUP($B459, Paste!$A$3:$H$933, 3, FALSE)</f>
        <v>8.9565379388760391</v>
      </c>
      <c r="I459" s="71">
        <f t="shared" si="7"/>
        <v>11.877462061123961</v>
      </c>
      <c r="J459" s="71">
        <f>VLOOKUP($B459, Paste!$A$3:$H$933, 4, FALSE)</f>
        <v>20.834</v>
      </c>
      <c r="K459" s="71">
        <f>VLOOKUP($B459, Paste!$A$3:$H$933, 5, FALSE)</f>
        <v>58.598130841121495</v>
      </c>
      <c r="L459" s="11" t="str">
        <f>IF(ISERROR(VLOOKUP(B459, Paste!$N$3:$N$250, 1, FALSE)), "", VLOOKUP(B459, Paste!$N$3:$O$250, 2, FALSE))</f>
        <v/>
      </c>
      <c r="M459" s="27">
        <f>VLOOKUP($B459, Paste!$W$3:$Z$10064, IF($H$4="Cap Hit",3, IF($H$4="AAV", 4, 2)), FALSE)</f>
        <v>3.85</v>
      </c>
      <c r="N459" s="11" t="str">
        <f>IF(ISERROR(VLOOKUP(B459, Paste!$Q$3:$Q$245, 1, FALSE)), "", VLOOKUP(B459, Paste!$Q$3:$R$245, 2, FALSE))</f>
        <v/>
      </c>
      <c r="O459" s="18"/>
      <c r="P459" s="7" t="str">
        <f>IF(ISERROR(VLOOKUP(B459, Paste!$T$3:$T$1545, 1, FALSE)), "", VLOOKUP(B459, Paste!$T$3:$U$1545, 2, FALSE))</f>
        <v/>
      </c>
    </row>
    <row r="460" spans="1:16">
      <c r="A460" s="65">
        <v>454</v>
      </c>
      <c r="B460" s="67" t="s">
        <v>484</v>
      </c>
      <c r="C460" s="66" t="str">
        <f>VLOOKUP($B460, Paste!$A$3:$H$933, 6, FALSE)</f>
        <v>C</v>
      </c>
      <c r="D460" s="11" t="str">
        <f>IFERROR(VLOOKUP($B460, Paste!$J$3:$L$933, 3, FALSE), "")</f>
        <v/>
      </c>
      <c r="E460" s="11" t="str">
        <f>IFERROR(VLOOKUP($B460, Paste!$J$3:$L$933, 2, FALSE), "")</f>
        <v/>
      </c>
      <c r="F460" s="11" t="str">
        <f>VLOOKUP($B460, Paste!$A$3:$H$933, 8, FALSE)</f>
        <v>EDM</v>
      </c>
      <c r="G460" s="71">
        <f>VLOOKUP($B460, Paste!$A$3:$H$933, 2, FALSE)</f>
        <v>70.333333333333329</v>
      </c>
      <c r="H460" s="71">
        <f>VLOOKUP($B460, Paste!$A$3:$H$933, 3, FALSE)</f>
        <v>10.604339171636783</v>
      </c>
      <c r="I460" s="71">
        <f t="shared" si="7"/>
        <v>10.209470099196549</v>
      </c>
      <c r="J460" s="71">
        <f>VLOOKUP($B460, Paste!$A$3:$H$933, 4, FALSE)</f>
        <v>20.813809270833332</v>
      </c>
      <c r="K460" s="71">
        <f>VLOOKUP($B460, Paste!$A$3:$H$933, 5, FALSE)</f>
        <v>34.6520325203252</v>
      </c>
      <c r="L460" s="11" t="str">
        <f>IF(ISERROR(VLOOKUP(B460, Paste!$N$3:$N$250, 1, FALSE)), "", VLOOKUP(B460, Paste!$N$3:$O$250, 2, FALSE))</f>
        <v/>
      </c>
      <c r="M460" s="27">
        <f>VLOOKUP($B460, Paste!$W$3:$Z$10064, IF($H$4="Cap Hit",3, IF($H$4="AAV", 4, 2)), FALSE)</f>
        <v>4</v>
      </c>
      <c r="N460" s="11" t="str">
        <f>IF(ISERROR(VLOOKUP(B460, Paste!$Q$3:$Q$245, 1, FALSE)), "", VLOOKUP(B460, Paste!$Q$3:$R$245, 2, FALSE))</f>
        <v>Y</v>
      </c>
      <c r="O460" s="10"/>
      <c r="P460" s="7" t="str">
        <f>IF(ISERROR(VLOOKUP(B460, Paste!$T$3:$T$1545, 1, FALSE)), "", VLOOKUP(B460, Paste!$T$3:$U$1545, 2, FALSE))</f>
        <v/>
      </c>
    </row>
    <row r="461" spans="1:16">
      <c r="A461" s="65">
        <v>455</v>
      </c>
      <c r="B461" s="67" t="s">
        <v>485</v>
      </c>
      <c r="C461" s="66" t="str">
        <f>VLOOKUP($B461, Paste!$A$3:$H$933, 6, FALSE)</f>
        <v>C</v>
      </c>
      <c r="D461" s="11" t="str">
        <f>IFERROR(VLOOKUP($B461, Paste!$J$3:$L$933, 3, FALSE), "")</f>
        <v/>
      </c>
      <c r="E461" s="11" t="str">
        <f>IFERROR(VLOOKUP($B461, Paste!$J$3:$L$933, 2, FALSE), "")</f>
        <v/>
      </c>
      <c r="F461" s="11" t="str">
        <f>VLOOKUP($B461, Paste!$A$3:$H$933, 8, FALSE)</f>
        <v>UFA</v>
      </c>
      <c r="G461" s="71">
        <f>VLOOKUP($B461, Paste!$A$3:$H$933, 2, FALSE)</f>
        <v>78</v>
      </c>
      <c r="H461" s="71">
        <f>VLOOKUP($B461, Paste!$A$3:$H$933, 3, FALSE)</f>
        <v>11.744231083580676</v>
      </c>
      <c r="I461" s="71">
        <f t="shared" si="7"/>
        <v>8.9400429164193227</v>
      </c>
      <c r="J461" s="71">
        <f>VLOOKUP($B461, Paste!$A$3:$H$933, 4, FALSE)</f>
        <v>20.684273999999998</v>
      </c>
      <c r="K461" s="71">
        <f>VLOOKUP($B461, Paste!$A$3:$H$933, 5, FALSE)</f>
        <v>24.289473684210527</v>
      </c>
      <c r="L461" s="11" t="str">
        <f>IF(ISERROR(VLOOKUP(B461, Paste!$N$3:$N$250, 1, FALSE)), "", VLOOKUP(B461, Paste!$N$3:$O$250, 2, FALSE))</f>
        <v/>
      </c>
      <c r="M461" s="27" t="e">
        <f>VLOOKUP($B461, Paste!$W$3:$Z$10064, IF($H$4="Cap Hit",3, IF($H$4="AAV", 4, 2)), FALSE)</f>
        <v>#N/A</v>
      </c>
      <c r="N461" s="11" t="str">
        <f>IF(ISERROR(VLOOKUP(B461, Paste!$Q$3:$Q$245, 1, FALSE)), "", VLOOKUP(B461, Paste!$Q$3:$R$245, 2, FALSE))</f>
        <v/>
      </c>
      <c r="O461" s="10"/>
      <c r="P461" s="7" t="str">
        <f>IF(ISERROR(VLOOKUP(B461, Paste!$T$3:$T$1545, 1, FALSE)), "", VLOOKUP(B461, Paste!$T$3:$U$1545, 2, FALSE))</f>
        <v/>
      </c>
    </row>
    <row r="462" spans="1:16">
      <c r="A462" s="65">
        <v>456</v>
      </c>
      <c r="B462" s="67" t="s">
        <v>486</v>
      </c>
      <c r="C462" s="66" t="str">
        <f>VLOOKUP($B462, Paste!$A$3:$H$933, 6, FALSE)</f>
        <v>RW</v>
      </c>
      <c r="D462" s="11" t="str">
        <f>IFERROR(VLOOKUP($B462, Paste!$J$3:$L$933, 3, FALSE), "")</f>
        <v/>
      </c>
      <c r="E462" s="11" t="str">
        <f>IFERROR(VLOOKUP($B462, Paste!$J$3:$L$933, 2, FALSE), "")</f>
        <v/>
      </c>
      <c r="F462" s="11" t="str">
        <f>VLOOKUP($B462, Paste!$A$3:$H$933, 8, FALSE)</f>
        <v>DET</v>
      </c>
      <c r="G462" s="71">
        <f>VLOOKUP($B462, Paste!$A$3:$H$933, 2, FALSE)</f>
        <v>83</v>
      </c>
      <c r="H462" s="71">
        <f>VLOOKUP($B462, Paste!$A$3:$H$933, 3, FALSE)</f>
        <v>9.9599999999999991</v>
      </c>
      <c r="I462" s="71">
        <f t="shared" si="7"/>
        <v>10.721960749999999</v>
      </c>
      <c r="J462" s="71">
        <f>VLOOKUP($B462, Paste!$A$3:$H$933, 4, FALSE)</f>
        <v>20.681960749999998</v>
      </c>
      <c r="K462" s="71">
        <f>VLOOKUP($B462, Paste!$A$3:$H$933, 5, FALSE)</f>
        <v>58.099999999999994</v>
      </c>
      <c r="L462" s="11" t="str">
        <f>IF(ISERROR(VLOOKUP(B462, Paste!$N$3:$N$250, 1, FALSE)), "", VLOOKUP(B462, Paste!$N$3:$O$250, 2, FALSE))</f>
        <v/>
      </c>
      <c r="M462" s="27">
        <f>VLOOKUP($B462, Paste!$W$3:$Z$10064, IF($H$4="Cap Hit",3, IF($H$4="AAV", 4, 2)), FALSE)</f>
        <v>2.5</v>
      </c>
      <c r="N462" s="11" t="str">
        <f>IF(ISERROR(VLOOKUP(B462, Paste!$Q$3:$Q$245, 1, FALSE)), "", VLOOKUP(B462, Paste!$Q$3:$R$245, 2, FALSE))</f>
        <v/>
      </c>
      <c r="O462" s="18"/>
      <c r="P462" s="7" t="str">
        <f>IF(ISERROR(VLOOKUP(B462, Paste!$T$3:$T$1545, 1, FALSE)), "", VLOOKUP(B462, Paste!$T$3:$U$1545, 2, FALSE))</f>
        <v/>
      </c>
    </row>
    <row r="463" spans="1:16">
      <c r="A463" s="65">
        <v>457</v>
      </c>
      <c r="B463" s="67" t="s">
        <v>487</v>
      </c>
      <c r="C463" s="66" t="str">
        <f>VLOOKUP($B463, Paste!$A$3:$H$933, 6, FALSE)</f>
        <v>LD</v>
      </c>
      <c r="D463" s="11" t="str">
        <f>IFERROR(VLOOKUP($B463, Paste!$J$3:$L$933, 3, FALSE), "")</f>
        <v/>
      </c>
      <c r="E463" s="11" t="str">
        <f>IFERROR(VLOOKUP($B463, Paste!$J$3:$L$933, 2, FALSE), "")</f>
        <v/>
      </c>
      <c r="F463" s="11" t="str">
        <f>VLOOKUP($B463, Paste!$A$3:$H$933, 8, FALSE)</f>
        <v>BOS</v>
      </c>
      <c r="G463" s="71">
        <f>VLOOKUP($B463, Paste!$A$3:$H$933, 2, FALSE)</f>
        <v>81</v>
      </c>
      <c r="H463" s="71">
        <f>VLOOKUP($B463, Paste!$A$3:$H$933, 3, FALSE)</f>
        <v>4.3085269247886071</v>
      </c>
      <c r="I463" s="71">
        <f t="shared" si="7"/>
        <v>16.369673117711393</v>
      </c>
      <c r="J463" s="71">
        <f>VLOOKUP($B463, Paste!$A$3:$H$933, 4, FALSE)</f>
        <v>20.678200042499999</v>
      </c>
      <c r="K463" s="71">
        <f>VLOOKUP($B463, Paste!$A$3:$H$933, 5, FALSE)</f>
        <v>144.22784810126583</v>
      </c>
      <c r="L463" s="11" t="str">
        <f>IF(ISERROR(VLOOKUP(B463, Paste!$N$3:$N$250, 1, FALSE)), "", VLOOKUP(B463, Paste!$N$3:$O$250, 2, FALSE))</f>
        <v/>
      </c>
      <c r="M463" s="27">
        <f>VLOOKUP($B463, Paste!$W$3:$Z$10064, IF($H$4="Cap Hit",3, IF($H$4="AAV", 4, 2)), FALSE)</f>
        <v>5</v>
      </c>
      <c r="N463" s="11" t="str">
        <f>IF(ISERROR(VLOOKUP(B463, Paste!$Q$3:$Q$245, 1, FALSE)), "", VLOOKUP(B463, Paste!$Q$3:$R$245, 2, FALSE))</f>
        <v/>
      </c>
      <c r="O463" s="10"/>
      <c r="P463" s="7" t="str">
        <f>IF(ISERROR(VLOOKUP(B463, Paste!$T$3:$T$1545, 1, FALSE)), "", VLOOKUP(B463, Paste!$T$3:$U$1545, 2, FALSE))</f>
        <v/>
      </c>
    </row>
    <row r="464" spans="1:16">
      <c r="A464" s="65">
        <v>458</v>
      </c>
      <c r="B464" s="67" t="s">
        <v>488</v>
      </c>
      <c r="C464" s="66" t="str">
        <f>VLOOKUP($B464, Paste!$A$3:$H$933, 6, FALSE)</f>
        <v>C</v>
      </c>
      <c r="D464" s="11" t="str">
        <f>IFERROR(VLOOKUP($B464, Paste!$J$3:$L$933, 3, FALSE), "")</f>
        <v/>
      </c>
      <c r="E464" s="11" t="str">
        <f>IFERROR(VLOOKUP($B464, Paste!$J$3:$L$933, 2, FALSE), "")</f>
        <v/>
      </c>
      <c r="F464" s="11" t="str">
        <f>VLOOKUP($B464, Paste!$A$3:$H$933, 8, FALSE)</f>
        <v>PIT</v>
      </c>
      <c r="G464" s="71">
        <f>VLOOKUP($B464, Paste!$A$3:$H$933, 2, FALSE)</f>
        <v>60.666666666666664</v>
      </c>
      <c r="H464" s="71">
        <f>VLOOKUP($B464, Paste!$A$3:$H$933, 3, FALSE)</f>
        <v>8.5471130803557678</v>
      </c>
      <c r="I464" s="71">
        <f t="shared" si="7"/>
        <v>12.0859804613109</v>
      </c>
      <c r="J464" s="71">
        <f>VLOOKUP($B464, Paste!$A$3:$H$933, 4, FALSE)</f>
        <v>20.633093541666668</v>
      </c>
      <c r="K464" s="71">
        <f>VLOOKUP($B464, Paste!$A$3:$H$933, 5, FALSE)</f>
        <v>24.473484848484848</v>
      </c>
      <c r="L464" s="11" t="str">
        <f>IF(ISERROR(VLOOKUP(B464, Paste!$N$3:$N$250, 1, FALSE)), "", VLOOKUP(B464, Paste!$N$3:$O$250, 2, FALSE))</f>
        <v/>
      </c>
      <c r="M464" s="27">
        <f>VLOOKUP($B464, Paste!$W$3:$Z$10064, IF($H$4="Cap Hit",3, IF($H$4="AAV", 4, 2)), FALSE)</f>
        <v>2.25</v>
      </c>
      <c r="N464" s="11" t="str">
        <f>IF(ISERROR(VLOOKUP(B464, Paste!$Q$3:$Q$245, 1, FALSE)), "", VLOOKUP(B464, Paste!$Q$3:$R$245, 2, FALSE))</f>
        <v>Y</v>
      </c>
      <c r="O464" s="18"/>
      <c r="P464" s="7" t="str">
        <f>IF(ISERROR(VLOOKUP(B464, Paste!$T$3:$T$1545, 1, FALSE)), "", VLOOKUP(B464, Paste!$T$3:$U$1545, 2, FALSE))</f>
        <v/>
      </c>
    </row>
    <row r="465" spans="1:16">
      <c r="A465" s="65">
        <v>459</v>
      </c>
      <c r="B465" s="67" t="s">
        <v>489</v>
      </c>
      <c r="C465" s="66" t="str">
        <f>VLOOKUP($B465, Paste!$A$3:$H$933, 6, FALSE)</f>
        <v>LD</v>
      </c>
      <c r="D465" s="11">
        <f>IFERROR(VLOOKUP($B465, Paste!$J$3:$L$933, 3, FALSE), "")</f>
        <v>41</v>
      </c>
      <c r="E465" s="11">
        <f>IFERROR(VLOOKUP($B465, Paste!$J$3:$L$933, 2, FALSE), "")</f>
        <v>55</v>
      </c>
      <c r="F465" s="11" t="str">
        <f>VLOOKUP($B465, Paste!$A$3:$H$933, 8, FALSE)</f>
        <v>TOR</v>
      </c>
      <c r="G465" s="71">
        <f>VLOOKUP($B465, Paste!$A$3:$H$933, 2, FALSE)</f>
        <v>72</v>
      </c>
      <c r="H465" s="71">
        <f>VLOOKUP($B465, Paste!$A$3:$H$933, 3, FALSE)</f>
        <v>3.2399999999999998</v>
      </c>
      <c r="I465" s="71">
        <f t="shared" si="7"/>
        <v>17.366751219512196</v>
      </c>
      <c r="J465" s="71">
        <f>VLOOKUP($B465, Paste!$A$3:$H$933, 4, FALSE)</f>
        <v>20.606751219512194</v>
      </c>
      <c r="K465" s="71">
        <f>VLOOKUP($B465, Paste!$A$3:$H$933, 5, FALSE)</f>
        <v>26.64</v>
      </c>
      <c r="L465" s="11">
        <f>IF(ISERROR(VLOOKUP(B465, Paste!$N$3:$N$250, 1, FALSE)), "", VLOOKUP(B465, Paste!$N$3:$O$250, 2, FALSE))</f>
        <v>35</v>
      </c>
      <c r="M465" s="27">
        <f>VLOOKUP($B465, Paste!$W$3:$Z$10064, IF($H$4="Cap Hit",3, IF($H$4="AAV", 4, 2)), FALSE)</f>
        <v>1.55</v>
      </c>
      <c r="N465" s="11" t="str">
        <f>IF(ISERROR(VLOOKUP(B465, Paste!$Q$3:$Q$245, 1, FALSE)), "", VLOOKUP(B465, Paste!$Q$3:$R$245, 2, FALSE))</f>
        <v/>
      </c>
      <c r="O465" s="10"/>
      <c r="P465" s="7" t="str">
        <f>IF(ISERROR(VLOOKUP(B465, Paste!$T$3:$T$1545, 1, FALSE)), "", VLOOKUP(B465, Paste!$T$3:$U$1545, 2, FALSE))</f>
        <v/>
      </c>
    </row>
    <row r="466" spans="1:16">
      <c r="A466" s="65">
        <v>460</v>
      </c>
      <c r="B466" s="67" t="s">
        <v>490</v>
      </c>
      <c r="C466" s="66" t="str">
        <f>VLOOKUP($B466, Paste!$A$3:$H$933, 6, FALSE)</f>
        <v>RW</v>
      </c>
      <c r="D466" s="11" t="str">
        <f>IFERROR(VLOOKUP($B466, Paste!$J$3:$L$933, 3, FALSE), "")</f>
        <v/>
      </c>
      <c r="E466" s="11" t="str">
        <f>IFERROR(VLOOKUP($B466, Paste!$J$3:$L$933, 2, FALSE), "")</f>
        <v/>
      </c>
      <c r="F466" s="11" t="str">
        <f>VLOOKUP($B466, Paste!$A$3:$H$933, 8, FALSE)</f>
        <v>CGY</v>
      </c>
      <c r="G466" s="71">
        <f>VLOOKUP($B466, Paste!$A$3:$H$933, 2, FALSE)</f>
        <v>74</v>
      </c>
      <c r="H466" s="71">
        <f>VLOOKUP($B466, Paste!$A$3:$H$933, 3, FALSE)</f>
        <v>4.6674700200093122</v>
      </c>
      <c r="I466" s="71">
        <f t="shared" si="7"/>
        <v>15.824394146657355</v>
      </c>
      <c r="J466" s="71">
        <f>VLOOKUP($B466, Paste!$A$3:$H$933, 4, FALSE)</f>
        <v>20.491864166666666</v>
      </c>
      <c r="K466" s="71">
        <f>VLOOKUP($B466, Paste!$A$3:$H$933, 5, FALSE)</f>
        <v>93.614457831325296</v>
      </c>
      <c r="L466" s="11" t="str">
        <f>IF(ISERROR(VLOOKUP(B466, Paste!$N$3:$N$250, 1, FALSE)), "", VLOOKUP(B466, Paste!$N$3:$O$250, 2, FALSE))</f>
        <v/>
      </c>
      <c r="M466" s="27">
        <f>VLOOKUP($B466, Paste!$W$3:$Z$10064, IF($H$4="Cap Hit",3, IF($H$4="AAV", 4, 2)), FALSE)</f>
        <v>2.5</v>
      </c>
      <c r="N466" s="11" t="str">
        <f>IF(ISERROR(VLOOKUP(B466, Paste!$Q$3:$Q$245, 1, FALSE)), "", VLOOKUP(B466, Paste!$Q$3:$R$245, 2, FALSE))</f>
        <v>Y</v>
      </c>
      <c r="O466" s="18"/>
      <c r="P466" s="7" t="str">
        <f>IF(ISERROR(VLOOKUP(B466, Paste!$T$3:$T$1545, 1, FALSE)), "", VLOOKUP(B466, Paste!$T$3:$U$1545, 2, FALSE))</f>
        <v/>
      </c>
    </row>
    <row r="467" spans="1:16">
      <c r="A467" s="65">
        <v>461</v>
      </c>
      <c r="B467" s="67" t="s">
        <v>491</v>
      </c>
      <c r="C467" s="66" t="str">
        <f>VLOOKUP($B467, Paste!$A$3:$H$933, 6, FALSE)</f>
        <v>LW</v>
      </c>
      <c r="D467" s="11">
        <f>IFERROR(VLOOKUP($B467, Paste!$J$3:$L$933, 3, FALSE), "")</f>
        <v>32</v>
      </c>
      <c r="E467" s="11">
        <f>IFERROR(VLOOKUP($B467, Paste!$J$3:$L$933, 2, FALSE), "")</f>
        <v>57</v>
      </c>
      <c r="F467" s="11" t="str">
        <f>VLOOKUP($B467, Paste!$A$3:$H$933, 8, FALSE)</f>
        <v>MTL</v>
      </c>
      <c r="G467" s="71">
        <f>VLOOKUP($B467, Paste!$A$3:$H$933, 2, FALSE)</f>
        <v>55.333333333333336</v>
      </c>
      <c r="H467" s="71">
        <f>VLOOKUP($B467, Paste!$A$3:$H$933, 3, FALSE)</f>
        <v>9.3321017197178495</v>
      </c>
      <c r="I467" s="71">
        <f t="shared" si="7"/>
        <v>11.144799749032151</v>
      </c>
      <c r="J467" s="71">
        <f>VLOOKUP($B467, Paste!$A$3:$H$933, 4, FALSE)</f>
        <v>20.47690146875</v>
      </c>
      <c r="K467" s="71">
        <f>VLOOKUP($B467, Paste!$A$3:$H$933, 5, FALSE)</f>
        <v>25.591666666666669</v>
      </c>
      <c r="L467" s="11" t="str">
        <f>IF(ISERROR(VLOOKUP(B467, Paste!$N$3:$N$250, 1, FALSE)), "", VLOOKUP(B467, Paste!$N$3:$O$250, 2, FALSE))</f>
        <v/>
      </c>
      <c r="M467" s="27">
        <f>VLOOKUP($B467, Paste!$W$3:$Z$10064, IF($H$4="Cap Hit",3, IF($H$4="AAV", 4, 2)), FALSE)</f>
        <v>2.5</v>
      </c>
      <c r="N467" s="11" t="str">
        <f>IF(ISERROR(VLOOKUP(B467, Paste!$Q$3:$Q$245, 1, FALSE)), "", VLOOKUP(B467, Paste!$Q$3:$R$245, 2, FALSE))</f>
        <v>Y</v>
      </c>
      <c r="O467" s="18"/>
      <c r="P467" s="7" t="str">
        <f>IF(ISERROR(VLOOKUP(B467, Paste!$T$3:$T$1545, 1, FALSE)), "", VLOOKUP(B467, Paste!$T$3:$U$1545, 2, FALSE))</f>
        <v/>
      </c>
    </row>
    <row r="468" spans="1:16">
      <c r="A468" s="65">
        <v>462</v>
      </c>
      <c r="B468" s="67" t="s">
        <v>492</v>
      </c>
      <c r="C468" s="66" t="str">
        <f>VLOOKUP($B468, Paste!$A$3:$H$933, 6, FALSE)</f>
        <v>LD</v>
      </c>
      <c r="D468" s="11" t="str">
        <f>IFERROR(VLOOKUP($B468, Paste!$J$3:$L$933, 3, FALSE), "")</f>
        <v/>
      </c>
      <c r="E468" s="11" t="str">
        <f>IFERROR(VLOOKUP($B468, Paste!$J$3:$L$933, 2, FALSE), "")</f>
        <v/>
      </c>
      <c r="F468" s="11" t="str">
        <f>VLOOKUP($B468, Paste!$A$3:$H$933, 8, FALSE)</f>
        <v>LAK</v>
      </c>
      <c r="G468" s="71">
        <f>VLOOKUP($B468, Paste!$A$3:$H$933, 2, FALSE)</f>
        <v>60</v>
      </c>
      <c r="H468" s="71">
        <f>VLOOKUP($B468, Paste!$A$3:$H$933, 3, FALSE)</f>
        <v>3.9000000000000004</v>
      </c>
      <c r="I468" s="71">
        <f t="shared" si="7"/>
        <v>16.562400000000004</v>
      </c>
      <c r="J468" s="71">
        <f>VLOOKUP($B468, Paste!$A$3:$H$933, 4, FALSE)</f>
        <v>20.462400000000002</v>
      </c>
      <c r="K468" s="71">
        <f>VLOOKUP($B468, Paste!$A$3:$H$933, 5, FALSE)</f>
        <v>24.782608695652176</v>
      </c>
      <c r="L468" s="11" t="str">
        <f>IF(ISERROR(VLOOKUP(B468, Paste!$N$3:$N$250, 1, FALSE)), "", VLOOKUP(B468, Paste!$N$3:$O$250, 2, FALSE))</f>
        <v/>
      </c>
      <c r="M468" s="27">
        <f>VLOOKUP($B468, Paste!$W$3:$Z$10064, IF($H$4="Cap Hit",3, IF($H$4="AAV", 4, 2)), FALSE)</f>
        <v>1</v>
      </c>
      <c r="N468" s="11" t="str">
        <f>IF(ISERROR(VLOOKUP(B468, Paste!$Q$3:$Q$245, 1, FALSE)), "", VLOOKUP(B468, Paste!$Q$3:$R$245, 2, FALSE))</f>
        <v/>
      </c>
      <c r="O468" s="10"/>
      <c r="P468" s="7" t="str">
        <f>IF(ISERROR(VLOOKUP(B468, Paste!$T$3:$T$1545, 1, FALSE)), "", VLOOKUP(B468, Paste!$T$3:$U$1545, 2, FALSE))</f>
        <v/>
      </c>
    </row>
    <row r="469" spans="1:16">
      <c r="A469" s="65">
        <v>463</v>
      </c>
      <c r="B469" s="67" t="s">
        <v>493</v>
      </c>
      <c r="C469" s="66" t="str">
        <f>VLOOKUP($B469, Paste!$A$3:$H$933, 6, FALSE)</f>
        <v>LW</v>
      </c>
      <c r="D469" s="11">
        <f>IFERROR(VLOOKUP($B469, Paste!$J$3:$L$933, 3, FALSE), "")</f>
        <v>42</v>
      </c>
      <c r="E469" s="11">
        <f>IFERROR(VLOOKUP($B469, Paste!$J$3:$L$933, 2, FALSE), "")</f>
        <v>65</v>
      </c>
      <c r="F469" s="11" t="str">
        <f>VLOOKUP($B469, Paste!$A$3:$H$933, 8, FALSE)</f>
        <v>STL</v>
      </c>
      <c r="G469" s="71">
        <f>VLOOKUP($B469, Paste!$A$3:$H$933, 2, FALSE)</f>
        <v>65</v>
      </c>
      <c r="H469" s="71">
        <f>VLOOKUP($B469, Paste!$A$3:$H$933, 3, FALSE)</f>
        <v>13</v>
      </c>
      <c r="I469" s="71">
        <f t="shared" si="7"/>
        <v>7.3828559548611103</v>
      </c>
      <c r="J469" s="71">
        <f>VLOOKUP($B469, Paste!$A$3:$H$933, 4, FALSE)</f>
        <v>20.38285595486111</v>
      </c>
      <c r="K469" s="71">
        <f>VLOOKUP($B469, Paste!$A$3:$H$933, 5, FALSE)</f>
        <v>19.5</v>
      </c>
      <c r="L469" s="11">
        <f>IF(ISERROR(VLOOKUP(B469, Paste!$N$3:$N$250, 1, FALSE)), "", VLOOKUP(B469, Paste!$N$3:$O$250, 2, FALSE))</f>
        <v>42</v>
      </c>
      <c r="M469" s="27">
        <f>VLOOKUP($B469, Paste!$W$3:$Z$10064, IF($H$4="Cap Hit",3, IF($H$4="AAV", 4, 2)), FALSE)</f>
        <v>0.85</v>
      </c>
      <c r="N469" s="11" t="str">
        <f>IF(ISERROR(VLOOKUP(B469, Paste!$Q$3:$Q$245, 1, FALSE)), "", VLOOKUP(B469, Paste!$Q$3:$R$245, 2, FALSE))</f>
        <v/>
      </c>
      <c r="O469" s="18"/>
      <c r="P469" s="7" t="str">
        <f>IF(ISERROR(VLOOKUP(B469, Paste!$T$3:$T$1545, 1, FALSE)), "", VLOOKUP(B469, Paste!$T$3:$U$1545, 2, FALSE))</f>
        <v/>
      </c>
    </row>
    <row r="470" spans="1:16">
      <c r="A470" s="65">
        <v>464</v>
      </c>
      <c r="B470" s="10" t="s">
        <v>494</v>
      </c>
      <c r="C470" s="66" t="str">
        <f>VLOOKUP($B470, Paste!$A$3:$H$933, 6, FALSE)</f>
        <v>RW</v>
      </c>
      <c r="D470" s="11" t="str">
        <f>IFERROR(VLOOKUP($B470, Paste!$J$3:$L$933, 3, FALSE), "")</f>
        <v/>
      </c>
      <c r="E470" s="11" t="str">
        <f>IFERROR(VLOOKUP($B470, Paste!$J$3:$L$933, 2, FALSE), "")</f>
        <v/>
      </c>
      <c r="F470" s="11" t="str">
        <f>VLOOKUP($B470, Paste!$A$3:$H$933, 8, FALSE)</f>
        <v>WPG</v>
      </c>
      <c r="G470" s="71">
        <f>VLOOKUP($B470, Paste!$A$3:$H$933, 2, FALSE)</f>
        <v>70</v>
      </c>
      <c r="H470" s="71">
        <f>VLOOKUP($B470, Paste!$A$3:$H$933, 3, FALSE)</f>
        <v>9.1</v>
      </c>
      <c r="I470" s="71">
        <f t="shared" si="7"/>
        <v>11.17337010416666</v>
      </c>
      <c r="J470" s="71">
        <f>VLOOKUP($B470, Paste!$A$3:$H$933, 4, FALSE)</f>
        <v>20.273370104166659</v>
      </c>
      <c r="K470" s="71">
        <f>VLOOKUP($B470, Paste!$A$3:$H$933, 5, FALSE)</f>
        <v>15.608108108108109</v>
      </c>
      <c r="L470" s="11" t="str">
        <f>IF(ISERROR(VLOOKUP(B470, Paste!$N$3:$N$250, 1, FALSE)), "", VLOOKUP(B470, Paste!$N$3:$O$250, 2, FALSE))</f>
        <v/>
      </c>
      <c r="M470" s="27">
        <f>VLOOKUP($B470, Paste!$W$3:$Z$10064, IF($H$4="Cap Hit",3, IF($H$4="AAV", 4, 2)), FALSE)</f>
        <v>1.45</v>
      </c>
      <c r="N470" s="11" t="str">
        <f>IF(ISERROR(VLOOKUP(B470, Paste!$Q$3:$Q$245, 1, FALSE)), "", VLOOKUP(B470, Paste!$Q$3:$R$245, 2, FALSE))</f>
        <v/>
      </c>
      <c r="O470" s="18"/>
      <c r="P470" s="7" t="str">
        <f>IF(ISERROR(VLOOKUP(B470, Paste!$T$3:$T$1545, 1, FALSE)), "", VLOOKUP(B470, Paste!$T$3:$U$1545, 2, FALSE))</f>
        <v/>
      </c>
    </row>
    <row r="471" spans="1:16">
      <c r="A471" s="65">
        <v>465</v>
      </c>
      <c r="B471" s="67" t="s">
        <v>495</v>
      </c>
      <c r="C471" s="66" t="str">
        <f>VLOOKUP($B471, Paste!$A$3:$H$933, 6, FALSE)</f>
        <v>RD</v>
      </c>
      <c r="D471" s="11">
        <f>IFERROR(VLOOKUP($B471, Paste!$J$3:$L$933, 3, FALSE), "")</f>
        <v>25</v>
      </c>
      <c r="E471" s="11">
        <f>IFERROR(VLOOKUP($B471, Paste!$J$3:$L$933, 2, FALSE), "")</f>
        <v>35</v>
      </c>
      <c r="F471" s="11" t="str">
        <f>VLOOKUP($B471, Paste!$A$3:$H$933, 8, FALSE)</f>
        <v>MIN</v>
      </c>
      <c r="G471" s="71">
        <f>VLOOKUP($B471, Paste!$A$3:$H$933, 2, FALSE)</f>
        <v>73</v>
      </c>
      <c r="H471" s="71">
        <f>VLOOKUP($B471, Paste!$A$3:$H$933, 3, FALSE)</f>
        <v>4.2708433992248418</v>
      </c>
      <c r="I471" s="71">
        <f t="shared" si="7"/>
        <v>15.999440725775163</v>
      </c>
      <c r="J471" s="71">
        <f>VLOOKUP($B471, Paste!$A$3:$H$933, 4, FALSE)</f>
        <v>20.270284125000003</v>
      </c>
      <c r="K471" s="71">
        <f>VLOOKUP($B471, Paste!$A$3:$H$933, 5, FALSE)</f>
        <v>13.602484472049689</v>
      </c>
      <c r="L471" s="11" t="str">
        <f>IF(ISERROR(VLOOKUP(B471, Paste!$N$3:$N$250, 1, FALSE)), "", VLOOKUP(B471, Paste!$N$3:$O$250, 2, FALSE))</f>
        <v/>
      </c>
      <c r="M471" s="27">
        <f>VLOOKUP($B471, Paste!$W$3:$Z$10064, IF($H$4="Cap Hit",3, IF($H$4="AAV", 4, 2)), FALSE)</f>
        <v>7.5750000000000002</v>
      </c>
      <c r="N471" s="11" t="str">
        <f>IF(ISERROR(VLOOKUP(B471, Paste!$Q$3:$Q$245, 1, FALSE)), "", VLOOKUP(B471, Paste!$Q$3:$R$245, 2, FALSE))</f>
        <v>Y</v>
      </c>
      <c r="O471" s="18"/>
      <c r="P471" s="7" t="str">
        <f>IF(ISERROR(VLOOKUP(B471, Paste!$T$3:$T$1545, 1, FALSE)), "", VLOOKUP(B471, Paste!$T$3:$U$1545, 2, FALSE))</f>
        <v/>
      </c>
    </row>
    <row r="472" spans="1:16">
      <c r="A472" s="65">
        <v>466</v>
      </c>
      <c r="B472" s="67" t="s">
        <v>496</v>
      </c>
      <c r="C472" s="66" t="str">
        <f>VLOOKUP($B472, Paste!$A$3:$H$933, 6, FALSE)</f>
        <v>LD</v>
      </c>
      <c r="D472" s="11" t="str">
        <f>IFERROR(VLOOKUP($B472, Paste!$J$3:$L$933, 3, FALSE), "")</f>
        <v/>
      </c>
      <c r="E472" s="11" t="str">
        <f>IFERROR(VLOOKUP($B472, Paste!$J$3:$L$933, 2, FALSE), "")</f>
        <v/>
      </c>
      <c r="F472" s="11" t="str">
        <f>VLOOKUP($B472, Paste!$A$3:$H$933, 8, FALSE)</f>
        <v>WPG</v>
      </c>
      <c r="G472" s="71">
        <f>VLOOKUP($B472, Paste!$A$3:$H$933, 2, FALSE)</f>
        <v>81.333333333333329</v>
      </c>
      <c r="H472" s="71">
        <f>VLOOKUP($B472, Paste!$A$3:$H$933, 3, FALSE)</f>
        <v>5.1623220004540391</v>
      </c>
      <c r="I472" s="71">
        <f t="shared" si="7"/>
        <v>14.991508666212628</v>
      </c>
      <c r="J472" s="71">
        <f>VLOOKUP($B472, Paste!$A$3:$H$933, 4, FALSE)</f>
        <v>20.153830666666668</v>
      </c>
      <c r="K472" s="71">
        <f>VLOOKUP($B472, Paste!$A$3:$H$933, 5, FALSE)</f>
        <v>42.375350140056021</v>
      </c>
      <c r="L472" s="11" t="str">
        <f>IF(ISERROR(VLOOKUP(B472, Paste!$N$3:$N$250, 1, FALSE)), "", VLOOKUP(B472, Paste!$N$3:$O$250, 2, FALSE))</f>
        <v/>
      </c>
      <c r="M472" s="27">
        <f>VLOOKUP($B472, Paste!$W$3:$Z$10064, IF($H$4="Cap Hit",3, IF($H$4="AAV", 4, 2)), FALSE)</f>
        <v>4</v>
      </c>
      <c r="N472" s="11" t="str">
        <f>IF(ISERROR(VLOOKUP(B472, Paste!$Q$3:$Q$245, 1, FALSE)), "", VLOOKUP(B472, Paste!$Q$3:$R$245, 2, FALSE))</f>
        <v/>
      </c>
      <c r="O472" s="18"/>
      <c r="P472" s="7" t="str">
        <f>IF(ISERROR(VLOOKUP(B472, Paste!$T$3:$T$1545, 1, FALSE)), "", VLOOKUP(B472, Paste!$T$3:$U$1545, 2, FALSE))</f>
        <v/>
      </c>
    </row>
    <row r="473" spans="1:16">
      <c r="A473" s="65">
        <v>467</v>
      </c>
      <c r="B473" s="67" t="s">
        <v>497</v>
      </c>
      <c r="C473" s="66" t="str">
        <f>VLOOKUP($B473, Paste!$A$3:$H$933, 6, FALSE)</f>
        <v>RD</v>
      </c>
      <c r="D473" s="11" t="str">
        <f>IFERROR(VLOOKUP($B473, Paste!$J$3:$L$933, 3, FALSE), "")</f>
        <v/>
      </c>
      <c r="E473" s="11" t="str">
        <f>IFERROR(VLOOKUP($B473, Paste!$J$3:$L$933, 2, FALSE), "")</f>
        <v/>
      </c>
      <c r="F473" s="11" t="str">
        <f>VLOOKUP($B473, Paste!$A$3:$H$933, 8, FALSE)</f>
        <v>WAS</v>
      </c>
      <c r="G473" s="71">
        <f>VLOOKUP($B473, Paste!$A$3:$H$933, 2, FALSE)</f>
        <v>78.333333333333329</v>
      </c>
      <c r="H473" s="71">
        <f>VLOOKUP($B473, Paste!$A$3:$H$933, 3, FALSE)</f>
        <v>3.1389676776906099</v>
      </c>
      <c r="I473" s="71">
        <f t="shared" si="7"/>
        <v>16.868801690596431</v>
      </c>
      <c r="J473" s="71">
        <f>VLOOKUP($B473, Paste!$A$3:$H$933, 4, FALSE)</f>
        <v>20.00776936828704</v>
      </c>
      <c r="K473" s="71">
        <f>VLOOKUP($B473, Paste!$A$3:$H$933, 5, FALSE)</f>
        <v>27.023289665211063</v>
      </c>
      <c r="L473" s="11" t="str">
        <f>IF(ISERROR(VLOOKUP(B473, Paste!$N$3:$N$250, 1, FALSE)), "", VLOOKUP(B473, Paste!$N$3:$O$250, 2, FALSE))</f>
        <v/>
      </c>
      <c r="M473" s="27">
        <f>VLOOKUP($B473, Paste!$W$3:$Z$10064, IF($H$4="Cap Hit",3, IF($H$4="AAV", 4, 2)), FALSE)</f>
        <v>5.75</v>
      </c>
      <c r="N473" s="11" t="str">
        <f>IF(ISERROR(VLOOKUP(B473, Paste!$Q$3:$Q$245, 1, FALSE)), "", VLOOKUP(B473, Paste!$Q$3:$R$245, 2, FALSE))</f>
        <v/>
      </c>
      <c r="O473" s="18"/>
      <c r="P473" s="7" t="str">
        <f>IF(ISERROR(VLOOKUP(B473, Paste!$T$3:$T$1545, 1, FALSE)), "", VLOOKUP(B473, Paste!$T$3:$U$1545, 2, FALSE))</f>
        <v/>
      </c>
    </row>
    <row r="474" spans="1:16">
      <c r="A474" s="65">
        <v>468</v>
      </c>
      <c r="B474" s="67" t="s">
        <v>498</v>
      </c>
      <c r="C474" s="66" t="str">
        <f>VLOOKUP($B474, Paste!$A$3:$H$933, 6, FALSE)</f>
        <v>C</v>
      </c>
      <c r="D474" s="11" t="str">
        <f>IFERROR(VLOOKUP($B474, Paste!$J$3:$L$933, 3, FALSE), "")</f>
        <v/>
      </c>
      <c r="E474" s="11" t="str">
        <f>IFERROR(VLOOKUP($B474, Paste!$J$3:$L$933, 2, FALSE), "")</f>
        <v/>
      </c>
      <c r="F474" s="11" t="str">
        <f>VLOOKUP($B474, Paste!$A$3:$H$933, 8, FALSE)</f>
        <v>VGK</v>
      </c>
      <c r="G474" s="71">
        <f>VLOOKUP($B474, Paste!$A$3:$H$933, 2, FALSE)</f>
        <v>75.666666666666671</v>
      </c>
      <c r="H474" s="71">
        <f>VLOOKUP($B474, Paste!$A$3:$H$933, 3, FALSE)</f>
        <v>10.41250060359897</v>
      </c>
      <c r="I474" s="71">
        <f t="shared" si="7"/>
        <v>9.5804108964010357</v>
      </c>
      <c r="J474" s="71">
        <f>VLOOKUP($B474, Paste!$A$3:$H$933, 4, FALSE)</f>
        <v>19.992911500000005</v>
      </c>
      <c r="K474" s="71">
        <f>VLOOKUP($B474, Paste!$A$3:$H$933, 5, FALSE)</f>
        <v>60.259426847662141</v>
      </c>
      <c r="L474" s="11" t="str">
        <f>IF(ISERROR(VLOOKUP(B474, Paste!$N$3:$N$250, 1, FALSE)), "", VLOOKUP(B474, Paste!$N$3:$O$250, 2, FALSE))</f>
        <v/>
      </c>
      <c r="M474" s="27">
        <f>VLOOKUP($B474, Paste!$W$3:$Z$10064, IF($H$4="Cap Hit",3, IF($H$4="AAV", 4, 2)), FALSE)</f>
        <v>3</v>
      </c>
      <c r="N474" s="11" t="str">
        <f>IF(ISERROR(VLOOKUP(B474, Paste!$Q$3:$Q$245, 1, FALSE)), "", VLOOKUP(B474, Paste!$Q$3:$R$245, 2, FALSE))</f>
        <v/>
      </c>
      <c r="O474" s="18"/>
      <c r="P474" s="7" t="str">
        <f>IF(ISERROR(VLOOKUP(B474, Paste!$T$3:$T$1545, 1, FALSE)), "", VLOOKUP(B474, Paste!$T$3:$U$1545, 2, FALSE))</f>
        <v/>
      </c>
    </row>
    <row r="475" spans="1:16">
      <c r="A475" s="65">
        <v>469</v>
      </c>
      <c r="B475" s="67" t="s">
        <v>499</v>
      </c>
      <c r="C475" s="66" t="str">
        <f>VLOOKUP($B475, Paste!$A$3:$H$933, 6, FALSE)</f>
        <v>RW</v>
      </c>
      <c r="D475" s="11">
        <f>IFERROR(VLOOKUP($B475, Paste!$J$3:$L$933, 3, FALSE), "")</f>
        <v>30</v>
      </c>
      <c r="E475" s="11">
        <f>IFERROR(VLOOKUP($B475, Paste!$J$3:$L$933, 2, FALSE), "")</f>
        <v>50</v>
      </c>
      <c r="F475" s="11" t="str">
        <f>VLOOKUP($B475, Paste!$A$3:$H$933, 8, FALSE)</f>
        <v>EDM</v>
      </c>
      <c r="G475" s="71">
        <f>VLOOKUP($B475, Paste!$A$3:$H$933, 2, FALSE)</f>
        <v>62.333333333333336</v>
      </c>
      <c r="H475" s="71">
        <f>VLOOKUP($B475, Paste!$A$3:$H$933, 3, FALSE)</f>
        <v>7.6855824623232154</v>
      </c>
      <c r="I475" s="71">
        <f t="shared" si="7"/>
        <v>12.273987204343452</v>
      </c>
      <c r="J475" s="71">
        <f>VLOOKUP($B475, Paste!$A$3:$H$933, 4, FALSE)</f>
        <v>19.959569666666667</v>
      </c>
      <c r="K475" s="71">
        <f>VLOOKUP($B475, Paste!$A$3:$H$933, 5, FALSE)</f>
        <v>15.152854511970535</v>
      </c>
      <c r="L475" s="11" t="str">
        <f>IF(ISERROR(VLOOKUP(B475, Paste!$N$3:$N$250, 1, FALSE)), "", VLOOKUP(B475, Paste!$N$3:$O$250, 2, FALSE))</f>
        <v/>
      </c>
      <c r="M475" s="27">
        <f>VLOOKUP($B475, Paste!$W$3:$Z$10064, IF($H$4="Cap Hit",3, IF($H$4="AAV", 4, 2)), FALSE)</f>
        <v>2.6</v>
      </c>
      <c r="N475" s="11" t="str">
        <f>IF(ISERROR(VLOOKUP(B475, Paste!$Q$3:$Q$245, 1, FALSE)), "", VLOOKUP(B475, Paste!$Q$3:$R$245, 2, FALSE))</f>
        <v>Y</v>
      </c>
      <c r="O475" s="10"/>
      <c r="P475" s="7" t="str">
        <f>IF(ISERROR(VLOOKUP(B475, Paste!$T$3:$T$1545, 1, FALSE)), "", VLOOKUP(B475, Paste!$T$3:$U$1545, 2, FALSE))</f>
        <v/>
      </c>
    </row>
    <row r="476" spans="1:16">
      <c r="A476" s="65">
        <v>470</v>
      </c>
      <c r="B476" s="67" t="s">
        <v>500</v>
      </c>
      <c r="C476" s="66" t="str">
        <f>VLOOKUP($B476, Paste!$A$3:$H$933, 6, FALSE)</f>
        <v>LW</v>
      </c>
      <c r="D476" s="11" t="str">
        <f>IFERROR(VLOOKUP($B476, Paste!$J$3:$L$933, 3, FALSE), "")</f>
        <v/>
      </c>
      <c r="E476" s="11" t="str">
        <f>IFERROR(VLOOKUP($B476, Paste!$J$3:$L$933, 2, FALSE), "")</f>
        <v/>
      </c>
      <c r="F476" s="11" t="str">
        <f>VLOOKUP($B476, Paste!$A$3:$H$933, 8, FALSE)</f>
        <v>MIN</v>
      </c>
      <c r="G476" s="71">
        <f>VLOOKUP($B476, Paste!$A$3:$H$933, 2, FALSE)</f>
        <v>70.666666666666671</v>
      </c>
      <c r="H476" s="71">
        <f>VLOOKUP($B476, Paste!$A$3:$H$933, 3, FALSE)</f>
        <v>9.1866666666666674</v>
      </c>
      <c r="I476" s="71">
        <f t="shared" si="7"/>
        <v>10.704730208333334</v>
      </c>
      <c r="J476" s="71">
        <f>VLOOKUP($B476, Paste!$A$3:$H$933, 4, FALSE)</f>
        <v>19.891396875000002</v>
      </c>
      <c r="K476" s="71">
        <f>VLOOKUP($B476, Paste!$A$3:$H$933, 5, FALSE)</f>
        <v>51.113268608414245</v>
      </c>
      <c r="L476" s="11" t="str">
        <f>IF(ISERROR(VLOOKUP(B476, Paste!$N$3:$N$250, 1, FALSE)), "", VLOOKUP(B476, Paste!$N$3:$O$250, 2, FALSE))</f>
        <v/>
      </c>
      <c r="M476" s="27">
        <f>VLOOKUP($B476, Paste!$W$3:$Z$10064, IF($H$4="Cap Hit",3, IF($H$4="AAV", 4, 2)), FALSE)</f>
        <v>0.9</v>
      </c>
      <c r="N476" s="11" t="str">
        <f>IF(ISERROR(VLOOKUP(B476, Paste!$Q$3:$Q$245, 1, FALSE)), "", VLOOKUP(B476, Paste!$Q$3:$R$245, 2, FALSE))</f>
        <v/>
      </c>
      <c r="O476" s="18"/>
      <c r="P476" s="7" t="str">
        <f>IF(ISERROR(VLOOKUP(B476, Paste!$T$3:$T$1545, 1, FALSE)), "", VLOOKUP(B476, Paste!$T$3:$U$1545, 2, FALSE))</f>
        <v/>
      </c>
    </row>
    <row r="477" spans="1:16">
      <c r="A477" s="65">
        <v>471</v>
      </c>
      <c r="B477" s="67" t="s">
        <v>501</v>
      </c>
      <c r="C477" s="66" t="str">
        <f>VLOOKUP($B477, Paste!$A$3:$H$933, 6, FALSE)</f>
        <v>RW</v>
      </c>
      <c r="D477" s="11" t="str">
        <f>IFERROR(VLOOKUP($B477, Paste!$J$3:$L$933, 3, FALSE), "")</f>
        <v/>
      </c>
      <c r="E477" s="11" t="str">
        <f>IFERROR(VLOOKUP($B477, Paste!$J$3:$L$933, 2, FALSE), "")</f>
        <v/>
      </c>
      <c r="F477" s="11" t="str">
        <f>VLOOKUP($B477, Paste!$A$3:$H$933, 8, FALSE)</f>
        <v>BOS</v>
      </c>
      <c r="G477" s="71">
        <f>VLOOKUP($B477, Paste!$A$3:$H$933, 2, FALSE)</f>
        <v>73.333333333333329</v>
      </c>
      <c r="H477" s="71">
        <f>VLOOKUP($B477, Paste!$A$3:$H$933, 3, FALSE)</f>
        <v>9.7501557075812304</v>
      </c>
      <c r="I477" s="71">
        <f t="shared" si="7"/>
        <v>10.125342741492842</v>
      </c>
      <c r="J477" s="71">
        <f>VLOOKUP($B477, Paste!$A$3:$H$933, 4, FALSE)</f>
        <v>19.875498449074072</v>
      </c>
      <c r="K477" s="71">
        <f>VLOOKUP($B477, Paste!$A$3:$H$933, 5, FALSE)</f>
        <v>58.666666666666664</v>
      </c>
      <c r="L477" s="11" t="str">
        <f>IF(ISERROR(VLOOKUP(B477, Paste!$N$3:$N$250, 1, FALSE)), "", VLOOKUP(B477, Paste!$N$3:$O$250, 2, FALSE))</f>
        <v/>
      </c>
      <c r="M477" s="27">
        <f>VLOOKUP($B477, Paste!$W$3:$Z$10064, IF($H$4="Cap Hit",3, IF($H$4="AAV", 4, 2)), FALSE)</f>
        <v>1.45</v>
      </c>
      <c r="N477" s="11" t="str">
        <f>IF(ISERROR(VLOOKUP(B477, Paste!$Q$3:$Q$245, 1, FALSE)), "", VLOOKUP(B477, Paste!$Q$3:$R$245, 2, FALSE))</f>
        <v/>
      </c>
      <c r="O477" s="18"/>
      <c r="P477" s="7" t="str">
        <f>IF(ISERROR(VLOOKUP(B477, Paste!$T$3:$T$1545, 1, FALSE)), "", VLOOKUP(B477, Paste!$T$3:$U$1545, 2, FALSE))</f>
        <v/>
      </c>
    </row>
    <row r="478" spans="1:16">
      <c r="A478" s="65">
        <v>472</v>
      </c>
      <c r="B478" s="67" t="s">
        <v>502</v>
      </c>
      <c r="C478" s="66" t="str">
        <f>VLOOKUP($B478, Paste!$A$3:$H$933, 6, FALSE)</f>
        <v>RD</v>
      </c>
      <c r="D478" s="11" t="str">
        <f>IFERROR(VLOOKUP($B478, Paste!$J$3:$L$933, 3, FALSE), "")</f>
        <v/>
      </c>
      <c r="E478" s="11" t="str">
        <f>IFERROR(VLOOKUP($B478, Paste!$J$3:$L$933, 2, FALSE), "")</f>
        <v/>
      </c>
      <c r="F478" s="11" t="str">
        <f>VLOOKUP($B478, Paste!$A$3:$H$933, 8, FALSE)</f>
        <v>COL</v>
      </c>
      <c r="G478" s="71">
        <f>VLOOKUP($B478, Paste!$A$3:$H$933, 2, FALSE)</f>
        <v>69.666666666666671</v>
      </c>
      <c r="H478" s="71">
        <f>VLOOKUP($B478, Paste!$A$3:$H$933, 3, FALSE)</f>
        <v>4.2488752016738802</v>
      </c>
      <c r="I478" s="71">
        <f t="shared" si="7"/>
        <v>15.592696548326128</v>
      </c>
      <c r="J478" s="71">
        <f>VLOOKUP($B478, Paste!$A$3:$H$933, 4, FALSE)</f>
        <v>19.841571750000007</v>
      </c>
      <c r="K478" s="71">
        <f>VLOOKUP($B478, Paste!$A$3:$H$933, 5, FALSE)</f>
        <v>76.63333333333334</v>
      </c>
      <c r="L478" s="11" t="str">
        <f>IF(ISERROR(VLOOKUP(B478, Paste!$N$3:$N$250, 1, FALSE)), "", VLOOKUP(B478, Paste!$N$3:$O$250, 2, FALSE))</f>
        <v/>
      </c>
      <c r="M478" s="27">
        <f>VLOOKUP($B478, Paste!$W$3:$Z$10064, IF($H$4="Cap Hit",3, IF($H$4="AAV", 4, 2)), FALSE)</f>
        <v>3.95</v>
      </c>
      <c r="N478" s="11" t="str">
        <f>IF(ISERROR(VLOOKUP(B478, Paste!$Q$3:$Q$245, 1, FALSE)), "", VLOOKUP(B478, Paste!$Q$3:$R$245, 2, FALSE))</f>
        <v/>
      </c>
      <c r="O478" s="10"/>
      <c r="P478" s="7" t="str">
        <f>IF(ISERROR(VLOOKUP(B478, Paste!$T$3:$T$1545, 1, FALSE)), "", VLOOKUP(B478, Paste!$T$3:$U$1545, 2, FALSE))</f>
        <v/>
      </c>
    </row>
    <row r="479" spans="1:16">
      <c r="A479" s="65">
        <v>473</v>
      </c>
      <c r="B479" s="67" t="s">
        <v>503</v>
      </c>
      <c r="C479" s="66" t="str">
        <f>VLOOKUP($B479, Paste!$A$3:$H$933, 6, FALSE)</f>
        <v>RD</v>
      </c>
      <c r="D479" s="11">
        <f>IFERROR(VLOOKUP($B479, Paste!$J$3:$L$933, 3, FALSE), "")</f>
        <v>25</v>
      </c>
      <c r="E479" s="11">
        <f>IFERROR(VLOOKUP($B479, Paste!$J$3:$L$933, 2, FALSE), "")</f>
        <v>37</v>
      </c>
      <c r="F479" s="11" t="str">
        <f>VLOOKUP($B479, Paste!$A$3:$H$933, 8, FALSE)</f>
        <v>MTL</v>
      </c>
      <c r="G479" s="71">
        <f>VLOOKUP($B479, Paste!$A$3:$H$933, 2, FALSE)</f>
        <v>77</v>
      </c>
      <c r="H479" s="71">
        <f>VLOOKUP($B479, Paste!$A$3:$H$933, 3, FALSE)</f>
        <v>4.9619562088849607</v>
      </c>
      <c r="I479" s="71">
        <f t="shared" si="7"/>
        <v>14.70730590361504</v>
      </c>
      <c r="J479" s="71">
        <f>VLOOKUP($B479, Paste!$A$3:$H$933, 4, FALSE)</f>
        <v>19.6692621125</v>
      </c>
      <c r="K479" s="71">
        <f>VLOOKUP($B479, Paste!$A$3:$H$933, 5, FALSE)</f>
        <v>40.382222222222225</v>
      </c>
      <c r="L479" s="11" t="str">
        <f>IF(ISERROR(VLOOKUP(B479, Paste!$N$3:$N$250, 1, FALSE)), "", VLOOKUP(B479, Paste!$N$3:$O$250, 2, FALSE))</f>
        <v/>
      </c>
      <c r="M479" s="27">
        <f>VLOOKUP($B479, Paste!$W$3:$Z$10064, IF($H$4="Cap Hit",3, IF($H$4="AAV", 4, 2)), FALSE)</f>
        <v>3.75</v>
      </c>
      <c r="N479" s="11" t="str">
        <f>IF(ISERROR(VLOOKUP(B479, Paste!$Q$3:$Q$245, 1, FALSE)), "", VLOOKUP(B479, Paste!$Q$3:$R$245, 2, FALSE))</f>
        <v/>
      </c>
      <c r="O479" s="10"/>
      <c r="P479" s="7" t="str">
        <f>IF(ISERROR(VLOOKUP(B479, Paste!$T$3:$T$1545, 1, FALSE)), "", VLOOKUP(B479, Paste!$T$3:$U$1545, 2, FALSE))</f>
        <v/>
      </c>
    </row>
    <row r="480" spans="1:16">
      <c r="A480" s="65">
        <v>474</v>
      </c>
      <c r="B480" s="67" t="s">
        <v>504</v>
      </c>
      <c r="C480" s="66" t="str">
        <f>VLOOKUP($B480, Paste!$A$3:$H$933, 6, FALSE)</f>
        <v>RD</v>
      </c>
      <c r="D480" s="11">
        <f>IFERROR(VLOOKUP($B480, Paste!$J$3:$L$933, 3, FALSE), "")</f>
        <v>28</v>
      </c>
      <c r="E480" s="11">
        <f>IFERROR(VLOOKUP($B480, Paste!$J$3:$L$933, 2, FALSE), "")</f>
        <v>42</v>
      </c>
      <c r="F480" s="11" t="str">
        <f>VLOOKUP($B480, Paste!$A$3:$H$933, 8, FALSE)</f>
        <v>NYR</v>
      </c>
      <c r="G480" s="71">
        <f>VLOOKUP($B480, Paste!$A$3:$H$933, 2, FALSE)</f>
        <v>83.333333333333329</v>
      </c>
      <c r="H480" s="71">
        <f>VLOOKUP($B480, Paste!$A$3:$H$933, 3, FALSE)</f>
        <v>4.5541413446470198</v>
      </c>
      <c r="I480" s="71">
        <f t="shared" si="7"/>
        <v>15.091431572019646</v>
      </c>
      <c r="J480" s="71">
        <f>VLOOKUP($B480, Paste!$A$3:$H$933, 4, FALSE)</f>
        <v>19.645572916666666</v>
      </c>
      <c r="K480" s="71">
        <f>VLOOKUP($B480, Paste!$A$3:$H$933, 5, FALSE)</f>
        <v>20.491803278688522</v>
      </c>
      <c r="L480" s="11" t="str">
        <f>IF(ISERROR(VLOOKUP(B480, Paste!$N$3:$N$250, 1, FALSE)), "", VLOOKUP(B480, Paste!$N$3:$O$250, 2, FALSE))</f>
        <v/>
      </c>
      <c r="M480" s="27">
        <f>VLOOKUP($B480, Paste!$W$3:$Z$10064, IF($H$4="Cap Hit",3, IF($H$4="AAV", 4, 2)), FALSE)</f>
        <v>5.5</v>
      </c>
      <c r="N480" s="11" t="str">
        <f>IF(ISERROR(VLOOKUP(B480, Paste!$Q$3:$Q$245, 1, FALSE)), "", VLOOKUP(B480, Paste!$Q$3:$R$245, 2, FALSE))</f>
        <v/>
      </c>
      <c r="O480" s="17"/>
      <c r="P480" s="7" t="str">
        <f>IF(ISERROR(VLOOKUP(B480, Paste!$T$3:$T$1545, 1, FALSE)), "", VLOOKUP(B480, Paste!$T$3:$U$1545, 2, FALSE))</f>
        <v/>
      </c>
    </row>
    <row r="481" spans="1:16">
      <c r="A481" s="65">
        <v>475</v>
      </c>
      <c r="B481" s="10" t="s">
        <v>505</v>
      </c>
      <c r="C481" s="66" t="str">
        <f>VLOOKUP($B481, Paste!$A$3:$H$933, 6, FALSE)</f>
        <v>C</v>
      </c>
      <c r="D481" s="11">
        <f>IFERROR(VLOOKUP($B481, Paste!$J$3:$L$933, 3, FALSE), "")</f>
        <v>45</v>
      </c>
      <c r="E481" s="11">
        <f>IFERROR(VLOOKUP($B481, Paste!$J$3:$L$933, 2, FALSE), "")</f>
        <v>65</v>
      </c>
      <c r="F481" s="11" t="str">
        <f>VLOOKUP($B481, Paste!$A$3:$H$933, 8, FALSE)</f>
        <v>DET</v>
      </c>
      <c r="G481" s="71">
        <f>VLOOKUP($B481, Paste!$A$3:$H$933, 2, FALSE)</f>
        <v>66</v>
      </c>
      <c r="H481" s="71">
        <f>VLOOKUP($B481, Paste!$A$3:$H$933, 3, FALSE)</f>
        <v>6.6000000000000005</v>
      </c>
      <c r="I481" s="71">
        <f t="shared" si="7"/>
        <v>12.993227500000003</v>
      </c>
      <c r="J481" s="71">
        <f>VLOOKUP($B481, Paste!$A$3:$H$933, 4, FALSE)</f>
        <v>19.593227500000005</v>
      </c>
      <c r="K481" s="71">
        <f>VLOOKUP($B481, Paste!$A$3:$H$933, 5, FALSE)</f>
        <v>19.8</v>
      </c>
      <c r="L481" s="11" t="str">
        <f>IF(ISERROR(VLOOKUP(B481, Paste!$N$3:$N$250, 1, FALSE)), "", VLOOKUP(B481, Paste!$N$3:$O$250, 2, FALSE))</f>
        <v/>
      </c>
      <c r="M481" s="27">
        <f>VLOOKUP($B481, Paste!$W$3:$Z$10064, IF($H$4="Cap Hit",3, IF($H$4="AAV", 4, 2)), FALSE)</f>
        <v>1.886666</v>
      </c>
      <c r="N481" s="11" t="str">
        <f>IF(ISERROR(VLOOKUP(B481, Paste!$Q$3:$Q$245, 1, FALSE)), "", VLOOKUP(B481, Paste!$Q$3:$R$245, 2, FALSE))</f>
        <v/>
      </c>
      <c r="O481" s="18"/>
      <c r="P481" s="7" t="str">
        <f>IF(ISERROR(VLOOKUP(B481, Paste!$T$3:$T$1545, 1, FALSE)), "", VLOOKUP(B481, Paste!$T$3:$U$1545, 2, FALSE))</f>
        <v/>
      </c>
    </row>
    <row r="482" spans="1:16">
      <c r="A482" s="65">
        <v>476</v>
      </c>
      <c r="B482" s="10" t="s">
        <v>506</v>
      </c>
      <c r="C482" s="66" t="str">
        <f>VLOOKUP($B482, Paste!$A$3:$H$933, 6, FALSE)</f>
        <v>LD</v>
      </c>
      <c r="D482" s="11">
        <f>IFERROR(VLOOKUP($B482, Paste!$J$3:$L$933, 3, FALSE), "")</f>
        <v>30</v>
      </c>
      <c r="E482" s="11">
        <f>IFERROR(VLOOKUP($B482, Paste!$J$3:$L$933, 2, FALSE), "")</f>
        <v>40</v>
      </c>
      <c r="F482" s="11" t="str">
        <f>VLOOKUP($B482, Paste!$A$3:$H$933, 8, FALSE)</f>
        <v>CHI</v>
      </c>
      <c r="G482" s="71">
        <f>VLOOKUP($B482, Paste!$A$3:$H$933, 2, FALSE)</f>
        <v>81.666666666666671</v>
      </c>
      <c r="H482" s="71">
        <f>VLOOKUP($B482, Paste!$A$3:$H$933, 3, FALSE)</f>
        <v>2.71571577683972</v>
      </c>
      <c r="I482" s="71">
        <f t="shared" si="7"/>
        <v>16.700339130567691</v>
      </c>
      <c r="J482" s="71">
        <f>VLOOKUP($B482, Paste!$A$3:$H$933, 4, FALSE)</f>
        <v>19.41605490740741</v>
      </c>
      <c r="K482" s="71">
        <f>VLOOKUP($B482, Paste!$A$3:$H$933, 5, FALSE)</f>
        <v>25.285913528591351</v>
      </c>
      <c r="L482" s="11" t="str">
        <f>IF(ISERROR(VLOOKUP(B482, Paste!$N$3:$N$250, 1, FALSE)), "", VLOOKUP(B482, Paste!$N$3:$O$250, 2, FALSE))</f>
        <v/>
      </c>
      <c r="M482" s="27">
        <f>VLOOKUP($B482, Paste!$W$3:$Z$10064, IF($H$4="Cap Hit",3, IF($H$4="AAV", 4, 2)), FALSE)</f>
        <v>4.5999999999999996</v>
      </c>
      <c r="N482" s="11" t="str">
        <f>IF(ISERROR(VLOOKUP(B482, Paste!$Q$3:$Q$245, 1, FALSE)), "", VLOOKUP(B482, Paste!$Q$3:$R$245, 2, FALSE))</f>
        <v/>
      </c>
      <c r="O482" s="10"/>
      <c r="P482" s="7" t="str">
        <f>IF(ISERROR(VLOOKUP(B482, Paste!$T$3:$T$1545, 1, FALSE)), "", VLOOKUP(B482, Paste!$T$3:$U$1545, 2, FALSE))</f>
        <v/>
      </c>
    </row>
    <row r="483" spans="1:16">
      <c r="A483" s="65">
        <v>477</v>
      </c>
      <c r="B483" s="67" t="s">
        <v>507</v>
      </c>
      <c r="C483" s="66" t="str">
        <f>VLOOKUP($B483, Paste!$A$3:$H$933, 6, FALSE)</f>
        <v>LW</v>
      </c>
      <c r="D483" s="11">
        <f>IFERROR(VLOOKUP($B483, Paste!$J$3:$L$933, 3, FALSE), "")</f>
        <v>28</v>
      </c>
      <c r="E483" s="11">
        <f>IFERROR(VLOOKUP($B483, Paste!$J$3:$L$933, 2, FALSE), "")</f>
        <v>52</v>
      </c>
      <c r="F483" s="11" t="str">
        <f>VLOOKUP($B483, Paste!$A$3:$H$933, 8, FALSE)</f>
        <v>CHI</v>
      </c>
      <c r="G483" s="71">
        <f>VLOOKUP($B483, Paste!$A$3:$H$933, 2, FALSE)</f>
        <v>73</v>
      </c>
      <c r="H483" s="71">
        <f>VLOOKUP($B483, Paste!$A$3:$H$933, 3, FALSE)</f>
        <v>10.998187899296406</v>
      </c>
      <c r="I483" s="71">
        <f t="shared" si="7"/>
        <v>8.3939792257035908</v>
      </c>
      <c r="J483" s="71">
        <f>VLOOKUP($B483, Paste!$A$3:$H$933, 4, FALSE)</f>
        <v>19.392167124999997</v>
      </c>
      <c r="K483" s="71">
        <f>VLOOKUP($B483, Paste!$A$3:$H$933, 5, FALSE)</f>
        <v>37.839449541284402</v>
      </c>
      <c r="L483" s="11" t="str">
        <f>IF(ISERROR(VLOOKUP(B483, Paste!$N$3:$N$250, 1, FALSE)), "", VLOOKUP(B483, Paste!$N$3:$O$250, 2, FALSE))</f>
        <v/>
      </c>
      <c r="M483" s="27">
        <f>VLOOKUP($B483, Paste!$W$3:$Z$10064, IF($H$4="Cap Hit",3, IF($H$4="AAV", 4, 2)), FALSE)</f>
        <v>3.6</v>
      </c>
      <c r="N483" s="11" t="str">
        <f>IF(ISERROR(VLOOKUP(B483, Paste!$Q$3:$Q$245, 1, FALSE)), "", VLOOKUP(B483, Paste!$Q$3:$R$245, 2, FALSE))</f>
        <v/>
      </c>
      <c r="O483" s="10"/>
      <c r="P483" s="7" t="str">
        <f>IF(ISERROR(VLOOKUP(B483, Paste!$T$3:$T$1545, 1, FALSE)), "", VLOOKUP(B483, Paste!$T$3:$U$1545, 2, FALSE))</f>
        <v/>
      </c>
    </row>
    <row r="484" spans="1:16">
      <c r="A484" s="65">
        <v>478</v>
      </c>
      <c r="B484" s="67" t="s">
        <v>508</v>
      </c>
      <c r="C484" s="66" t="str">
        <f>VLOOKUP($B484, Paste!$A$3:$H$933, 6, FALSE)</f>
        <v>RD</v>
      </c>
      <c r="D484" s="11" t="str">
        <f>IFERROR(VLOOKUP($B484, Paste!$J$3:$L$933, 3, FALSE), "")</f>
        <v/>
      </c>
      <c r="E484" s="11" t="str">
        <f>IFERROR(VLOOKUP($B484, Paste!$J$3:$L$933, 2, FALSE), "")</f>
        <v/>
      </c>
      <c r="F484" s="11" t="str">
        <f>VLOOKUP($B484, Paste!$A$3:$H$933, 8, FALSE)</f>
        <v>WPG</v>
      </c>
      <c r="G484" s="71">
        <f>VLOOKUP($B484, Paste!$A$3:$H$933, 2, FALSE)</f>
        <v>84</v>
      </c>
      <c r="H484" s="71">
        <f>VLOOKUP($B484, Paste!$A$3:$H$933, 3, FALSE)</f>
        <v>3.0273131550592618</v>
      </c>
      <c r="I484" s="71">
        <f t="shared" si="7"/>
        <v>16.348683344940738</v>
      </c>
      <c r="J484" s="71">
        <f>VLOOKUP($B484, Paste!$A$3:$H$933, 4, FALSE)</f>
        <v>19.375996499999999</v>
      </c>
      <c r="K484" s="71">
        <f>VLOOKUP($B484, Paste!$A$3:$H$933, 5, FALSE)</f>
        <v>38.926829268292686</v>
      </c>
      <c r="L484" s="11" t="str">
        <f>IF(ISERROR(VLOOKUP(B484, Paste!$N$3:$N$250, 1, FALSE)), "", VLOOKUP(B484, Paste!$N$3:$O$250, 2, FALSE))</f>
        <v/>
      </c>
      <c r="M484" s="27">
        <f>VLOOKUP($B484, Paste!$W$3:$Z$10064, IF($H$4="Cap Hit",3, IF($H$4="AAV", 4, 2)), FALSE)</f>
        <v>4.9000000000000004</v>
      </c>
      <c r="N484" s="11" t="str">
        <f>IF(ISERROR(VLOOKUP(B484, Paste!$Q$3:$Q$245, 1, FALSE)), "", VLOOKUP(B484, Paste!$Q$3:$R$245, 2, FALSE))</f>
        <v/>
      </c>
      <c r="O484" s="10"/>
      <c r="P484" s="7" t="str">
        <f>IF(ISERROR(VLOOKUP(B484, Paste!$T$3:$T$1545, 1, FALSE)), "", VLOOKUP(B484, Paste!$T$3:$U$1545, 2, FALSE))</f>
        <v/>
      </c>
    </row>
    <row r="485" spans="1:16">
      <c r="A485" s="65">
        <v>479</v>
      </c>
      <c r="B485" s="67" t="s">
        <v>509</v>
      </c>
      <c r="C485" s="66" t="str">
        <f>VLOOKUP($B485, Paste!$A$3:$H$933, 6, FALSE)</f>
        <v>LW</v>
      </c>
      <c r="D485" s="11" t="str">
        <f>IFERROR(VLOOKUP($B485, Paste!$J$3:$L$933, 3, FALSE), "")</f>
        <v/>
      </c>
      <c r="E485" s="11" t="str">
        <f>IFERROR(VLOOKUP($B485, Paste!$J$3:$L$933, 2, FALSE), "")</f>
        <v/>
      </c>
      <c r="F485" s="11" t="str">
        <f>VLOOKUP($B485, Paste!$A$3:$H$933, 8, FALSE)</f>
        <v>OTT</v>
      </c>
      <c r="G485" s="71">
        <f>VLOOKUP($B485, Paste!$A$3:$H$933, 2, FALSE)</f>
        <v>72</v>
      </c>
      <c r="H485" s="71">
        <f>VLOOKUP($B485, Paste!$A$3:$H$933, 3, FALSE)</f>
        <v>7.6963528108811765</v>
      </c>
      <c r="I485" s="71">
        <f t="shared" si="7"/>
        <v>11.626368189118825</v>
      </c>
      <c r="J485" s="71">
        <f>VLOOKUP($B485, Paste!$A$3:$H$933, 4, FALSE)</f>
        <v>19.322721000000001</v>
      </c>
      <c r="K485" s="71">
        <f>VLOOKUP($B485, Paste!$A$3:$H$933, 5, FALSE)</f>
        <v>70.92</v>
      </c>
      <c r="L485" s="11" t="str">
        <f>IF(ISERROR(VLOOKUP(B485, Paste!$N$3:$N$250, 1, FALSE)), "", VLOOKUP(B485, Paste!$N$3:$O$250, 2, FALSE))</f>
        <v/>
      </c>
      <c r="M485" s="27">
        <f>VLOOKUP($B485, Paste!$W$3:$Z$10064, IF($H$4="Cap Hit",3, IF($H$4="AAV", 4, 2)), FALSE)</f>
        <v>1.5874999999999999</v>
      </c>
      <c r="N485" s="11" t="str">
        <f>IF(ISERROR(VLOOKUP(B485, Paste!$Q$3:$Q$245, 1, FALSE)), "", VLOOKUP(B485, Paste!$Q$3:$R$245, 2, FALSE))</f>
        <v/>
      </c>
      <c r="O485" s="18"/>
      <c r="P485" s="7" t="str">
        <f>IF(ISERROR(VLOOKUP(B485, Paste!$T$3:$T$1545, 1, FALSE)), "", VLOOKUP(B485, Paste!$T$3:$U$1545, 2, FALSE))</f>
        <v/>
      </c>
    </row>
    <row r="486" spans="1:16">
      <c r="A486" s="65">
        <v>480</v>
      </c>
      <c r="B486" s="10" t="s">
        <v>510</v>
      </c>
      <c r="C486" s="66" t="str">
        <f>VLOOKUP($B486, Paste!$A$3:$H$933, 6, FALSE)</f>
        <v>RW</v>
      </c>
      <c r="D486" s="11">
        <f>IFERROR(VLOOKUP($B486, Paste!$J$3:$L$933, 3, FALSE), "")</f>
        <v>35</v>
      </c>
      <c r="E486" s="11">
        <f>IFERROR(VLOOKUP($B486, Paste!$J$3:$L$933, 2, FALSE), "")</f>
        <v>57</v>
      </c>
      <c r="F486" s="11" t="str">
        <f>VLOOKUP($B486, Paste!$A$3:$H$933, 8, FALSE)</f>
        <v>ANA</v>
      </c>
      <c r="G486" s="71">
        <f>VLOOKUP($B486, Paste!$A$3:$H$933, 2, FALSE)</f>
        <v>73</v>
      </c>
      <c r="H486" s="71">
        <f>VLOOKUP($B486, Paste!$A$3:$H$933, 3, FALSE)</f>
        <v>12</v>
      </c>
      <c r="I486" s="71">
        <f t="shared" si="7"/>
        <v>7.3161421874999988</v>
      </c>
      <c r="J486" s="71">
        <f>VLOOKUP($B486, Paste!$A$3:$H$933, 4, FALSE)</f>
        <v>19.316142187499999</v>
      </c>
      <c r="K486" s="71">
        <f>VLOOKUP($B486, Paste!$A$3:$H$933, 5, FALSE)</f>
        <v>70.258215962441312</v>
      </c>
      <c r="L486" s="11" t="str">
        <f>IF(ISERROR(VLOOKUP(B486, Paste!$N$3:$N$250, 1, FALSE)), "", VLOOKUP(B486, Paste!$N$3:$O$250, 2, FALSE))</f>
        <v/>
      </c>
      <c r="M486" s="27">
        <f>VLOOKUP($B486, Paste!$W$3:$Z$10064, IF($H$4="Cap Hit",3, IF($H$4="AAV", 4, 2)), FALSE)</f>
        <v>4.5711890000000004</v>
      </c>
      <c r="N486" s="11" t="str">
        <f>IF(ISERROR(VLOOKUP(B486, Paste!$Q$3:$Q$245, 1, FALSE)), "", VLOOKUP(B486, Paste!$Q$3:$R$245, 2, FALSE))</f>
        <v/>
      </c>
      <c r="O486" s="10"/>
      <c r="P486" s="7" t="str">
        <f>IF(ISERROR(VLOOKUP(B486, Paste!$T$3:$T$1545, 1, FALSE)), "", VLOOKUP(B486, Paste!$T$3:$U$1545, 2, FALSE))</f>
        <v/>
      </c>
    </row>
    <row r="487" spans="1:16">
      <c r="A487" s="65">
        <v>481</v>
      </c>
      <c r="B487" s="67" t="s">
        <v>511</v>
      </c>
      <c r="C487" s="66" t="str">
        <f>VLOOKUP($B487, Paste!$A$3:$H$933, 6, FALSE)</f>
        <v>RD</v>
      </c>
      <c r="D487" s="11">
        <f>IFERROR(VLOOKUP($B487, Paste!$J$3:$L$933, 3, FALSE), "")</f>
        <v>35</v>
      </c>
      <c r="E487" s="11">
        <f>IFERROR(VLOOKUP($B487, Paste!$J$3:$L$933, 2, FALSE), "")</f>
        <v>43</v>
      </c>
      <c r="F487" s="11" t="str">
        <f>VLOOKUP($B487, Paste!$A$3:$H$933, 8, FALSE)</f>
        <v>MTL</v>
      </c>
      <c r="G487" s="71">
        <f>VLOOKUP($B487, Paste!$A$3:$H$933, 2, FALSE)</f>
        <v>40</v>
      </c>
      <c r="H487" s="71">
        <f>VLOOKUP($B487, Paste!$A$3:$H$933, 3, FALSE)</f>
        <v>2.8124444444444445</v>
      </c>
      <c r="I487" s="71">
        <f t="shared" si="7"/>
        <v>16.453620555555556</v>
      </c>
      <c r="J487" s="71">
        <f>VLOOKUP($B487, Paste!$A$3:$H$933, 4, FALSE)</f>
        <v>19.266065000000001</v>
      </c>
      <c r="K487" s="71">
        <f>VLOOKUP($B487, Paste!$A$3:$H$933, 5, FALSE)</f>
        <v>34</v>
      </c>
      <c r="L487" s="11" t="str">
        <f>IF(ISERROR(VLOOKUP(B487, Paste!$N$3:$N$250, 1, FALSE)), "", VLOOKUP(B487, Paste!$N$3:$O$250, 2, FALSE))</f>
        <v/>
      </c>
      <c r="M487" s="27">
        <f>VLOOKUP($B487, Paste!$W$3:$Z$10064, IF($H$4="Cap Hit",3, IF($H$4="AAV", 4, 2)), FALSE)</f>
        <v>2.0533329999999999</v>
      </c>
      <c r="N487" s="11" t="str">
        <f>IF(ISERROR(VLOOKUP(B487, Paste!$Q$3:$Q$245, 1, FALSE)), "", VLOOKUP(B487, Paste!$Q$3:$R$245, 2, FALSE))</f>
        <v/>
      </c>
      <c r="O487" s="18"/>
      <c r="P487" s="7" t="str">
        <f>IF(ISERROR(VLOOKUP(B487, Paste!$T$3:$T$1545, 1, FALSE)), "", VLOOKUP(B487, Paste!$T$3:$U$1545, 2, FALSE))</f>
        <v>Y</v>
      </c>
    </row>
    <row r="488" spans="1:16">
      <c r="A488" s="65">
        <v>482</v>
      </c>
      <c r="B488" s="67" t="s">
        <v>512</v>
      </c>
      <c r="C488" s="66" t="str">
        <f>VLOOKUP($B488, Paste!$A$3:$H$933, 6, FALSE)</f>
        <v>LD</v>
      </c>
      <c r="D488" s="11" t="str">
        <f>IFERROR(VLOOKUP($B488, Paste!$J$3:$L$933, 3, FALSE), "")</f>
        <v/>
      </c>
      <c r="E488" s="11" t="str">
        <f>IFERROR(VLOOKUP($B488, Paste!$J$3:$L$933, 2, FALSE), "")</f>
        <v/>
      </c>
      <c r="F488" s="11" t="str">
        <f>VLOOKUP($B488, Paste!$A$3:$H$933, 8, FALSE)</f>
        <v>VGK</v>
      </c>
      <c r="G488" s="71">
        <f>VLOOKUP($B488, Paste!$A$3:$H$933, 2, FALSE)</f>
        <v>79</v>
      </c>
      <c r="H488" s="71">
        <f>VLOOKUP($B488, Paste!$A$3:$H$933, 3, FALSE)</f>
        <v>2.37</v>
      </c>
      <c r="I488" s="71">
        <f t="shared" si="7"/>
        <v>16.846277876250006</v>
      </c>
      <c r="J488" s="71">
        <f>VLOOKUP($B488, Paste!$A$3:$H$933, 4, FALSE)</f>
        <v>19.216277876250007</v>
      </c>
      <c r="K488" s="71">
        <f>VLOOKUP($B488, Paste!$A$3:$H$933, 5, FALSE)</f>
        <v>54.51</v>
      </c>
      <c r="L488" s="11" t="str">
        <f>IF(ISERROR(VLOOKUP(B488, Paste!$N$3:$N$250, 1, FALSE)), "", VLOOKUP(B488, Paste!$N$3:$O$250, 2, FALSE))</f>
        <v/>
      </c>
      <c r="M488" s="27">
        <f>VLOOKUP($B488, Paste!$W$3:$Z$10064, IF($H$4="Cap Hit",3, IF($H$4="AAV", 4, 2)), FALSE)</f>
        <v>1</v>
      </c>
      <c r="N488" s="11" t="str">
        <f>IF(ISERROR(VLOOKUP(B488, Paste!$Q$3:$Q$245, 1, FALSE)), "", VLOOKUP(B488, Paste!$Q$3:$R$245, 2, FALSE))</f>
        <v/>
      </c>
      <c r="O488" s="18"/>
      <c r="P488" s="7" t="str">
        <f>IF(ISERROR(VLOOKUP(B488, Paste!$T$3:$T$1545, 1, FALSE)), "", VLOOKUP(B488, Paste!$T$3:$U$1545, 2, FALSE))</f>
        <v/>
      </c>
    </row>
    <row r="489" spans="1:16">
      <c r="A489" s="65">
        <v>483</v>
      </c>
      <c r="B489" s="67" t="s">
        <v>513</v>
      </c>
      <c r="C489" s="66" t="str">
        <f>VLOOKUP($B489, Paste!$A$3:$H$933, 6, FALSE)</f>
        <v>C</v>
      </c>
      <c r="D489" s="11" t="str">
        <f>IFERROR(VLOOKUP($B489, Paste!$J$3:$L$933, 3, FALSE), "")</f>
        <v/>
      </c>
      <c r="E489" s="11" t="str">
        <f>IFERROR(VLOOKUP($B489, Paste!$J$3:$L$933, 2, FALSE), "")</f>
        <v/>
      </c>
      <c r="F489" s="11" t="str">
        <f>VLOOKUP($B489, Paste!$A$3:$H$933, 8, FALSE)</f>
        <v>UTA</v>
      </c>
      <c r="G489" s="71">
        <f>VLOOKUP($B489, Paste!$A$3:$H$933, 2, FALSE)</f>
        <v>83</v>
      </c>
      <c r="H489" s="71">
        <f>VLOOKUP($B489, Paste!$A$3:$H$933, 3, FALSE)</f>
        <v>9.1741280482884715</v>
      </c>
      <c r="I489" s="71">
        <f t="shared" si="7"/>
        <v>10.004318826711531</v>
      </c>
      <c r="J489" s="71">
        <f>VLOOKUP($B489, Paste!$A$3:$H$933, 4, FALSE)</f>
        <v>19.178446875000002</v>
      </c>
      <c r="K489" s="71">
        <f>VLOOKUP($B489, Paste!$A$3:$H$933, 5, FALSE)</f>
        <v>43.037037037037038</v>
      </c>
      <c r="L489" s="11" t="str">
        <f>IF(ISERROR(VLOOKUP(B489, Paste!$N$3:$N$250, 1, FALSE)), "", VLOOKUP(B489, Paste!$N$3:$O$250, 2, FALSE))</f>
        <v/>
      </c>
      <c r="M489" s="27">
        <f>VLOOKUP($B489, Paste!$W$3:$Z$10064, IF($H$4="Cap Hit",3, IF($H$4="AAV", 4, 2)), FALSE)</f>
        <v>2.75</v>
      </c>
      <c r="N489" s="11" t="str">
        <f>IF(ISERROR(VLOOKUP(B489, Paste!$Q$3:$Q$245, 1, FALSE)), "", VLOOKUP(B489, Paste!$Q$3:$R$245, 2, FALSE))</f>
        <v/>
      </c>
      <c r="O489" s="18"/>
      <c r="P489" s="7" t="str">
        <f>IF(ISERROR(VLOOKUP(B489, Paste!$T$3:$T$1545, 1, FALSE)), "", VLOOKUP(B489, Paste!$T$3:$U$1545, 2, FALSE))</f>
        <v/>
      </c>
    </row>
    <row r="490" spans="1:16">
      <c r="A490" s="65">
        <v>484</v>
      </c>
      <c r="B490" s="67" t="s">
        <v>514</v>
      </c>
      <c r="C490" s="66" t="str">
        <f>VLOOKUP($B490, Paste!$A$3:$H$933, 6, FALSE)</f>
        <v>RD</v>
      </c>
      <c r="D490" s="11">
        <f>IFERROR(VLOOKUP($B490, Paste!$J$3:$L$933, 3, FALSE), "")</f>
        <v>35</v>
      </c>
      <c r="E490" s="11">
        <f>IFERROR(VLOOKUP($B490, Paste!$J$3:$L$933, 2, FALSE), "")</f>
        <v>45</v>
      </c>
      <c r="F490" s="11" t="str">
        <f>VLOOKUP($B490, Paste!$A$3:$H$933, 8, FALSE)</f>
        <v>WAS</v>
      </c>
      <c r="G490" s="71">
        <f>VLOOKUP($B490, Paste!$A$3:$H$933, 2, FALSE)</f>
        <v>61</v>
      </c>
      <c r="H490" s="71">
        <f>VLOOKUP($B490, Paste!$A$3:$H$933, 3, FALSE)</f>
        <v>3.6599999999999997</v>
      </c>
      <c r="I490" s="71">
        <f t="shared" si="7"/>
        <v>15.390640583333333</v>
      </c>
      <c r="J490" s="71">
        <f>VLOOKUP($B490, Paste!$A$3:$H$933, 4, FALSE)</f>
        <v>19.050640583333333</v>
      </c>
      <c r="K490" s="71">
        <f>VLOOKUP($B490, Paste!$A$3:$H$933, 5, FALSE)</f>
        <v>29.78235294117647</v>
      </c>
      <c r="L490" s="11" t="str">
        <f>IF(ISERROR(VLOOKUP(B490, Paste!$N$3:$N$250, 1, FALSE)), "", VLOOKUP(B490, Paste!$N$3:$O$250, 2, FALSE))</f>
        <v/>
      </c>
      <c r="M490" s="27">
        <f>VLOOKUP($B490, Paste!$W$3:$Z$10064, IF($H$4="Cap Hit",3, IF($H$4="AAV", 4, 2)), FALSE)</f>
        <v>3.25</v>
      </c>
      <c r="N490" s="11" t="str">
        <f>IF(ISERROR(VLOOKUP(B490, Paste!$Q$3:$Q$245, 1, FALSE)), "", VLOOKUP(B490, Paste!$Q$3:$R$245, 2, FALSE))</f>
        <v>Y</v>
      </c>
      <c r="O490" s="10"/>
      <c r="P490" s="7" t="str">
        <f>IF(ISERROR(VLOOKUP(B490, Paste!$T$3:$T$1545, 1, FALSE)), "", VLOOKUP(B490, Paste!$T$3:$U$1545, 2, FALSE))</f>
        <v/>
      </c>
    </row>
    <row r="491" spans="1:16">
      <c r="A491" s="65">
        <v>485</v>
      </c>
      <c r="B491" s="67" t="s">
        <v>515</v>
      </c>
      <c r="C491" s="66" t="str">
        <f>VLOOKUP($B491, Paste!$A$3:$H$933, 6, FALSE)</f>
        <v>LW</v>
      </c>
      <c r="D491" s="11">
        <f>IFERROR(VLOOKUP($B491, Paste!$J$3:$L$933, 3, FALSE), "")</f>
        <v>47</v>
      </c>
      <c r="E491" s="11">
        <f>IFERROR(VLOOKUP($B491, Paste!$J$3:$L$933, 2, FALSE), "")</f>
        <v>70</v>
      </c>
      <c r="F491" s="11" t="str">
        <f>VLOOKUP($B491, Paste!$A$3:$H$933, 8, FALSE)</f>
        <v>PIT</v>
      </c>
      <c r="G491" s="71">
        <f>VLOOKUP($B491, Paste!$A$3:$H$933, 2, FALSE)</f>
        <v>45</v>
      </c>
      <c r="H491" s="71">
        <f>VLOOKUP($B491, Paste!$A$3:$H$933, 3, FALSE)</f>
        <v>3.7281850961538465</v>
      </c>
      <c r="I491" s="71">
        <f t="shared" si="7"/>
        <v>15.273264903846147</v>
      </c>
      <c r="J491" s="71">
        <f>VLOOKUP($B491, Paste!$A$3:$H$933, 4, FALSE)</f>
        <v>19.001449999999995</v>
      </c>
      <c r="K491" s="71">
        <f>VLOOKUP($B491, Paste!$A$3:$H$933, 5, FALSE)</f>
        <v>13.5</v>
      </c>
      <c r="L491" s="11" t="str">
        <f>IF(ISERROR(VLOOKUP(B491, Paste!$N$3:$N$250, 1, FALSE)), "", VLOOKUP(B491, Paste!$N$3:$O$250, 2, FALSE))</f>
        <v/>
      </c>
      <c r="M491" s="27" t="e">
        <f>VLOOKUP($B491, Paste!$W$3:$Z$10064, IF($H$4="Cap Hit",3, IF($H$4="AAV", 4, 2)), FALSE)</f>
        <v>#N/A</v>
      </c>
      <c r="N491" s="11" t="str">
        <f>IF(ISERROR(VLOOKUP(B491, Paste!$Q$3:$Q$245, 1, FALSE)), "", VLOOKUP(B491, Paste!$Q$3:$R$245, 2, FALSE))</f>
        <v/>
      </c>
      <c r="O491" s="18"/>
      <c r="P491" s="7" t="str">
        <f>IF(ISERROR(VLOOKUP(B491, Paste!$T$3:$T$1545, 1, FALSE)), "", VLOOKUP(B491, Paste!$T$3:$U$1545, 2, FALSE))</f>
        <v/>
      </c>
    </row>
    <row r="492" spans="1:16">
      <c r="A492" s="65">
        <v>486</v>
      </c>
      <c r="B492" s="67" t="s">
        <v>516</v>
      </c>
      <c r="C492" s="66" t="str">
        <f>VLOOKUP($B492, Paste!$A$3:$H$933, 6, FALSE)</f>
        <v>RD</v>
      </c>
      <c r="D492" s="11" t="str">
        <f>IFERROR(VLOOKUP($B492, Paste!$J$3:$L$933, 3, FALSE), "")</f>
        <v/>
      </c>
      <c r="E492" s="11" t="str">
        <f>IFERROR(VLOOKUP($B492, Paste!$J$3:$L$933, 2, FALSE), "")</f>
        <v/>
      </c>
      <c r="F492" s="11" t="str">
        <f>VLOOKUP($B492, Paste!$A$3:$H$933, 8, FALSE)</f>
        <v>CAR</v>
      </c>
      <c r="G492" s="71">
        <f>VLOOKUP($B492, Paste!$A$3:$H$933, 2, FALSE)</f>
        <v>76.333333333333329</v>
      </c>
      <c r="H492" s="71">
        <f>VLOOKUP($B492, Paste!$A$3:$H$933, 3, FALSE)</f>
        <v>5.9959576651688069</v>
      </c>
      <c r="I492" s="71">
        <f t="shared" si="7"/>
        <v>12.998739702099712</v>
      </c>
      <c r="J492" s="71">
        <f>VLOOKUP($B492, Paste!$A$3:$H$933, 4, FALSE)</f>
        <v>18.994697367268518</v>
      </c>
      <c r="K492" s="71">
        <f>VLOOKUP($B492, Paste!$A$3:$H$933, 5, FALSE)</f>
        <v>32.860986547085204</v>
      </c>
      <c r="L492" s="11" t="str">
        <f>IF(ISERROR(VLOOKUP(B492, Paste!$N$3:$N$250, 1, FALSE)), "", VLOOKUP(B492, Paste!$N$3:$O$250, 2, FALSE))</f>
        <v/>
      </c>
      <c r="M492" s="27">
        <f>VLOOKUP($B492, Paste!$W$3:$Z$10064, IF($H$4="Cap Hit",3, IF($H$4="AAV", 4, 2)), FALSE)</f>
        <v>3</v>
      </c>
      <c r="N492" s="11" t="str">
        <f>IF(ISERROR(VLOOKUP(B492, Paste!$Q$3:$Q$245, 1, FALSE)), "", VLOOKUP(B492, Paste!$Q$3:$R$245, 2, FALSE))</f>
        <v/>
      </c>
      <c r="O492" s="10"/>
      <c r="P492" s="7" t="str">
        <f>IF(ISERROR(VLOOKUP(B492, Paste!$T$3:$T$1545, 1, FALSE)), "", VLOOKUP(B492, Paste!$T$3:$U$1545, 2, FALSE))</f>
        <v/>
      </c>
    </row>
    <row r="493" spans="1:16">
      <c r="A493" s="65">
        <v>487</v>
      </c>
      <c r="B493" s="67" t="s">
        <v>517</v>
      </c>
      <c r="C493" s="66" t="str">
        <f>VLOOKUP($B493, Paste!$A$3:$H$933, 6, FALSE)</f>
        <v>RW</v>
      </c>
      <c r="D493" s="11" t="str">
        <f>IFERROR(VLOOKUP($B493, Paste!$J$3:$L$933, 3, FALSE), "")</f>
        <v/>
      </c>
      <c r="E493" s="11" t="str">
        <f>IFERROR(VLOOKUP($B493, Paste!$J$3:$L$933, 2, FALSE), "")</f>
        <v/>
      </c>
      <c r="F493" s="11" t="str">
        <f>VLOOKUP($B493, Paste!$A$3:$H$933, 8, FALSE)</f>
        <v>SEA</v>
      </c>
      <c r="G493" s="71">
        <f>VLOOKUP($B493, Paste!$A$3:$H$933, 2, FALSE)</f>
        <v>73</v>
      </c>
      <c r="H493" s="71">
        <f>VLOOKUP($B493, Paste!$A$3:$H$933, 3, FALSE)</f>
        <v>5.1100000000000003</v>
      </c>
      <c r="I493" s="71">
        <f t="shared" si="7"/>
        <v>13.883180555555558</v>
      </c>
      <c r="J493" s="71">
        <f>VLOOKUP($B493, Paste!$A$3:$H$933, 4, FALSE)</f>
        <v>18.993180555555558</v>
      </c>
      <c r="K493" s="71">
        <f>VLOOKUP($B493, Paste!$A$3:$H$933, 5, FALSE)</f>
        <v>13.943820224719101</v>
      </c>
      <c r="L493" s="11" t="str">
        <f>IF(ISERROR(VLOOKUP(B493, Paste!$N$3:$N$250, 1, FALSE)), "", VLOOKUP(B493, Paste!$N$3:$O$250, 2, FALSE))</f>
        <v/>
      </c>
      <c r="M493" s="27">
        <f>VLOOKUP($B493, Paste!$W$3:$Z$10064, IF($H$4="Cap Hit",3, IF($H$4="AAV", 4, 2)), FALSE)</f>
        <v>1.125</v>
      </c>
      <c r="N493" s="11" t="str">
        <f>IF(ISERROR(VLOOKUP(B493, Paste!$Q$3:$Q$245, 1, FALSE)), "", VLOOKUP(B493, Paste!$Q$3:$R$245, 2, FALSE))</f>
        <v>Y</v>
      </c>
      <c r="O493" s="18"/>
      <c r="P493" s="7" t="str">
        <f>IF(ISERROR(VLOOKUP(B493, Paste!$T$3:$T$1545, 1, FALSE)), "", VLOOKUP(B493, Paste!$T$3:$U$1545, 2, FALSE))</f>
        <v/>
      </c>
    </row>
    <row r="494" spans="1:16">
      <c r="A494" s="65">
        <v>488</v>
      </c>
      <c r="B494" s="67" t="s">
        <v>518</v>
      </c>
      <c r="C494" s="66" t="str">
        <f>VLOOKUP($B494, Paste!$A$3:$H$933, 6, FALSE)</f>
        <v>LW</v>
      </c>
      <c r="D494" s="11">
        <f>IFERROR(VLOOKUP($B494, Paste!$J$3:$L$933, 3, FALSE), "")</f>
        <v>30</v>
      </c>
      <c r="E494" s="11">
        <f>IFERROR(VLOOKUP($B494, Paste!$J$3:$L$933, 2, FALSE), "")</f>
        <v>50</v>
      </c>
      <c r="F494" s="11" t="str">
        <f>VLOOKUP($B494, Paste!$A$3:$H$933, 8, FALSE)</f>
        <v>NYI</v>
      </c>
      <c r="G494" s="71">
        <f>VLOOKUP($B494, Paste!$A$3:$H$933, 2, FALSE)</f>
        <v>78</v>
      </c>
      <c r="H494" s="71">
        <f>VLOOKUP($B494, Paste!$A$3:$H$933, 3, FALSE)</f>
        <v>9.846557767201249</v>
      </c>
      <c r="I494" s="71">
        <f t="shared" si="7"/>
        <v>9.0571858577987516</v>
      </c>
      <c r="J494" s="71">
        <f>VLOOKUP($B494, Paste!$A$3:$H$933, 4, FALSE)</f>
        <v>18.903743625000001</v>
      </c>
      <c r="K494" s="71">
        <f>VLOOKUP($B494, Paste!$A$3:$H$933, 5, FALSE)</f>
        <v>21.55263157894737</v>
      </c>
      <c r="L494" s="11" t="str">
        <f>IF(ISERROR(VLOOKUP(B494, Paste!$N$3:$N$250, 1, FALSE)), "", VLOOKUP(B494, Paste!$N$3:$O$250, 2, FALSE))</f>
        <v/>
      </c>
      <c r="M494" s="27">
        <f>VLOOKUP($B494, Paste!$W$3:$Z$10064, IF($H$4="Cap Hit",3, IF($H$4="AAV", 4, 2)), FALSE)</f>
        <v>6</v>
      </c>
      <c r="N494" s="11" t="str">
        <f>IF(ISERROR(VLOOKUP(B494, Paste!$Q$3:$Q$245, 1, FALSE)), "", VLOOKUP(B494, Paste!$Q$3:$R$245, 2, FALSE))</f>
        <v/>
      </c>
      <c r="O494" s="18"/>
      <c r="P494" s="7" t="str">
        <f>IF(ISERROR(VLOOKUP(B494, Paste!$T$3:$T$1545, 1, FALSE)), "", VLOOKUP(B494, Paste!$T$3:$U$1545, 2, FALSE))</f>
        <v/>
      </c>
    </row>
    <row r="495" spans="1:16">
      <c r="A495" s="65">
        <v>489</v>
      </c>
      <c r="B495" s="67" t="s">
        <v>519</v>
      </c>
      <c r="C495" s="66" t="str">
        <f>VLOOKUP($B495, Paste!$A$3:$H$933, 6, FALSE)</f>
        <v>LW</v>
      </c>
      <c r="D495" s="11">
        <f>IFERROR(VLOOKUP($B495, Paste!$J$3:$L$933, 3, FALSE), "")</f>
        <v>58</v>
      </c>
      <c r="E495" s="11">
        <f>IFERROR(VLOOKUP($B495, Paste!$J$3:$L$933, 2, FALSE), "")</f>
        <v>70</v>
      </c>
      <c r="F495" s="11" t="str">
        <f>VLOOKUP($B495, Paste!$A$3:$H$933, 8, FALSE)</f>
        <v>PIT</v>
      </c>
      <c r="G495" s="71">
        <f>VLOOKUP($B495, Paste!$A$3:$H$933, 2, FALSE)</f>
        <v>68</v>
      </c>
      <c r="H495" s="71">
        <f>VLOOKUP($B495, Paste!$A$3:$H$933, 3, FALSE)</f>
        <v>8.609063609063611</v>
      </c>
      <c r="I495" s="71">
        <f t="shared" si="7"/>
        <v>10.186306390936391</v>
      </c>
      <c r="J495" s="71">
        <f>VLOOKUP($B495, Paste!$A$3:$H$933, 4, FALSE)</f>
        <v>18.795370000000002</v>
      </c>
      <c r="K495" s="71">
        <f>VLOOKUP($B495, Paste!$A$3:$H$933, 5, FALSE)</f>
        <v>13.600000000000001</v>
      </c>
      <c r="L495" s="11" t="str">
        <f>IF(ISERROR(VLOOKUP(B495, Paste!$N$3:$N$250, 1, FALSE)), "", VLOOKUP(B495, Paste!$N$3:$O$250, 2, FALSE))</f>
        <v/>
      </c>
      <c r="M495" s="27">
        <f>VLOOKUP($B495, Paste!$W$3:$Z$10064, IF($H$4="Cap Hit",3, IF($H$4="AAV", 4, 2)), FALSE)</f>
        <v>1.45</v>
      </c>
      <c r="N495" s="11" t="str">
        <f>IF(ISERROR(VLOOKUP(B495, Paste!$Q$3:$Q$245, 1, FALSE)), "", VLOOKUP(B495, Paste!$Q$3:$R$245, 2, FALSE))</f>
        <v/>
      </c>
      <c r="O495" s="10"/>
      <c r="P495" s="7" t="str">
        <f>IF(ISERROR(VLOOKUP(B495, Paste!$T$3:$T$1545, 1, FALSE)), "", VLOOKUP(B495, Paste!$T$3:$U$1545, 2, FALSE))</f>
        <v/>
      </c>
    </row>
    <row r="496" spans="1:16">
      <c r="A496" s="65">
        <v>490</v>
      </c>
      <c r="B496" s="10" t="s">
        <v>520</v>
      </c>
      <c r="C496" s="66" t="str">
        <f>VLOOKUP($B496, Paste!$A$3:$H$933, 6, FALSE)</f>
        <v>RW</v>
      </c>
      <c r="D496" s="11">
        <f>IFERROR(VLOOKUP($B496, Paste!$J$3:$L$933, 3, FALSE), "")</f>
        <v>48</v>
      </c>
      <c r="E496" s="11">
        <f>IFERROR(VLOOKUP($B496, Paste!$J$3:$L$933, 2, FALSE), "")</f>
        <v>70</v>
      </c>
      <c r="F496" s="11" t="str">
        <f>VLOOKUP($B496, Paste!$A$3:$H$933, 8, FALSE)</f>
        <v>UTA</v>
      </c>
      <c r="G496" s="71">
        <f>VLOOKUP($B496, Paste!$A$3:$H$933, 2, FALSE)</f>
        <v>69</v>
      </c>
      <c r="H496" s="71">
        <f>VLOOKUP($B496, Paste!$A$3:$H$933, 3, FALSE)</f>
        <v>8.9700000000000006</v>
      </c>
      <c r="I496" s="71">
        <f t="shared" si="7"/>
        <v>9.7281374999999972</v>
      </c>
      <c r="J496" s="71">
        <f>VLOOKUP($B496, Paste!$A$3:$H$933, 4, FALSE)</f>
        <v>18.698137499999998</v>
      </c>
      <c r="K496" s="71">
        <f>VLOOKUP($B496, Paste!$A$3:$H$933, 5, FALSE)</f>
        <v>13.8</v>
      </c>
      <c r="L496" s="11" t="str">
        <f>IF(ISERROR(VLOOKUP(B496, Paste!$N$3:$N$250, 1, FALSE)), "", VLOOKUP(B496, Paste!$N$3:$O$250, 2, FALSE))</f>
        <v/>
      </c>
      <c r="M496" s="27">
        <f>VLOOKUP($B496, Paste!$W$3:$Z$10064, IF($H$4="Cap Hit",3, IF($H$4="AAV", 4, 2)), FALSE)</f>
        <v>1.8666670000000001</v>
      </c>
      <c r="N496" s="11" t="str">
        <f>IF(ISERROR(VLOOKUP(B496, Paste!$Q$3:$Q$245, 1, FALSE)), "", VLOOKUP(B496, Paste!$Q$3:$R$245, 2, FALSE))</f>
        <v/>
      </c>
      <c r="O496" s="18"/>
      <c r="P496" s="7" t="str">
        <f>IF(ISERROR(VLOOKUP(B496, Paste!$T$3:$T$1545, 1, FALSE)), "", VLOOKUP(B496, Paste!$T$3:$U$1545, 2, FALSE))</f>
        <v/>
      </c>
    </row>
    <row r="497" spans="1:16">
      <c r="A497" s="65">
        <v>491</v>
      </c>
      <c r="B497" s="67" t="s">
        <v>521</v>
      </c>
      <c r="C497" s="66" t="str">
        <f>VLOOKUP($B497, Paste!$A$3:$H$933, 6, FALSE)</f>
        <v>C</v>
      </c>
      <c r="D497" s="11" t="str">
        <f>IFERROR(VLOOKUP($B497, Paste!$J$3:$L$933, 3, FALSE), "")</f>
        <v/>
      </c>
      <c r="E497" s="11" t="str">
        <f>IFERROR(VLOOKUP($B497, Paste!$J$3:$L$933, 2, FALSE), "")</f>
        <v/>
      </c>
      <c r="F497" s="11" t="str">
        <f>VLOOKUP($B497, Paste!$A$3:$H$933, 8, FALSE)</f>
        <v>STL</v>
      </c>
      <c r="G497" s="71">
        <f>VLOOKUP($B497, Paste!$A$3:$H$933, 2, FALSE)</f>
        <v>65.333333333333343</v>
      </c>
      <c r="H497" s="71">
        <f>VLOOKUP($B497, Paste!$A$3:$H$933, 3, FALSE)</f>
        <v>6.533333333333335</v>
      </c>
      <c r="I497" s="71">
        <f t="shared" si="7"/>
        <v>12.159266518518521</v>
      </c>
      <c r="J497" s="71">
        <f>VLOOKUP($B497, Paste!$A$3:$H$933, 4, FALSE)</f>
        <v>18.692599851851856</v>
      </c>
      <c r="K497" s="71">
        <f>VLOOKUP($B497, Paste!$A$3:$H$933, 5, FALSE)</f>
        <v>30.947368421052634</v>
      </c>
      <c r="L497" s="11" t="str">
        <f>IF(ISERROR(VLOOKUP(B497, Paste!$N$3:$N$250, 1, FALSE)), "", VLOOKUP(B497, Paste!$N$3:$O$250, 2, FALSE))</f>
        <v/>
      </c>
      <c r="M497" s="27">
        <f>VLOOKUP($B497, Paste!$W$3:$Z$10064, IF($H$4="Cap Hit",3, IF($H$4="AAV", 4, 2)), FALSE)</f>
        <v>0.85</v>
      </c>
      <c r="N497" s="11" t="str">
        <f>IF(ISERROR(VLOOKUP(B497, Paste!$Q$3:$Q$245, 1, FALSE)), "", VLOOKUP(B497, Paste!$Q$3:$R$245, 2, FALSE))</f>
        <v>Y</v>
      </c>
      <c r="O497" s="18"/>
      <c r="P497" s="7" t="str">
        <f>IF(ISERROR(VLOOKUP(B497, Paste!$T$3:$T$1545, 1, FALSE)), "", VLOOKUP(B497, Paste!$T$3:$U$1545, 2, FALSE))</f>
        <v/>
      </c>
    </row>
    <row r="498" spans="1:16">
      <c r="A498" s="65">
        <v>492</v>
      </c>
      <c r="B498" s="67" t="s">
        <v>522</v>
      </c>
      <c r="C498" s="66" t="str">
        <f>VLOOKUP($B498, Paste!$A$3:$H$933, 6, FALSE)</f>
        <v>C</v>
      </c>
      <c r="D498" s="11" t="str">
        <f>IFERROR(VLOOKUP($B498, Paste!$J$3:$L$933, 3, FALSE), "")</f>
        <v/>
      </c>
      <c r="E498" s="11" t="str">
        <f>IFERROR(VLOOKUP($B498, Paste!$J$3:$L$933, 2, FALSE), "")</f>
        <v/>
      </c>
      <c r="F498" s="11" t="str">
        <f>VLOOKUP($B498, Paste!$A$3:$H$933, 8, FALSE)</f>
        <v>UFA</v>
      </c>
      <c r="G498" s="71">
        <f>VLOOKUP($B498, Paste!$A$3:$H$933, 2, FALSE)</f>
        <v>36.666666666666664</v>
      </c>
      <c r="H498" s="71">
        <f>VLOOKUP($B498, Paste!$A$3:$H$933, 3, FALSE)</f>
        <v>13.145208700764254</v>
      </c>
      <c r="I498" s="71">
        <f t="shared" si="7"/>
        <v>5.5379246325690765</v>
      </c>
      <c r="J498" s="71">
        <f>VLOOKUP($B498, Paste!$A$3:$H$933, 4, FALSE)</f>
        <v>18.68313333333333</v>
      </c>
      <c r="K498" s="71">
        <f>VLOOKUP($B498, Paste!$A$3:$H$933, 5, FALSE)</f>
        <v>5.6410256410256414</v>
      </c>
      <c r="L498" s="11" t="str">
        <f>IF(ISERROR(VLOOKUP(B498, Paste!$N$3:$N$250, 1, FALSE)), "", VLOOKUP(B498, Paste!$N$3:$O$250, 2, FALSE))</f>
        <v/>
      </c>
      <c r="M498" s="27" t="e">
        <f>VLOOKUP($B498, Paste!$W$3:$Z$10064, IF($H$4="Cap Hit",3, IF($H$4="AAV", 4, 2)), FALSE)</f>
        <v>#N/A</v>
      </c>
      <c r="N498" s="11" t="str">
        <f>IF(ISERROR(VLOOKUP(B498, Paste!$Q$3:$Q$245, 1, FALSE)), "", VLOOKUP(B498, Paste!$Q$3:$R$245, 2, FALSE))</f>
        <v/>
      </c>
      <c r="O498" s="10"/>
      <c r="P498" s="7" t="str">
        <f>IF(ISERROR(VLOOKUP(B498, Paste!$T$3:$T$1545, 1, FALSE)), "", VLOOKUP(B498, Paste!$T$3:$U$1545, 2, FALSE))</f>
        <v/>
      </c>
    </row>
    <row r="499" spans="1:16">
      <c r="A499" s="65">
        <v>493</v>
      </c>
      <c r="B499" s="67" t="s">
        <v>523</v>
      </c>
      <c r="C499" s="66" t="str">
        <f>VLOOKUP($B499, Paste!$A$3:$H$933, 6, FALSE)</f>
        <v>RW</v>
      </c>
      <c r="D499" s="11" t="str">
        <f>IFERROR(VLOOKUP($B499, Paste!$J$3:$L$933, 3, FALSE), "")</f>
        <v/>
      </c>
      <c r="E499" s="11" t="str">
        <f>IFERROR(VLOOKUP($B499, Paste!$J$3:$L$933, 2, FALSE), "")</f>
        <v/>
      </c>
      <c r="F499" s="11" t="str">
        <f>VLOOKUP($B499, Paste!$A$3:$H$933, 8, FALSE)</f>
        <v>MTL</v>
      </c>
      <c r="G499" s="71">
        <f>VLOOKUP($B499, Paste!$A$3:$H$933, 2, FALSE)</f>
        <v>79</v>
      </c>
      <c r="H499" s="71">
        <f>VLOOKUP($B499, Paste!$A$3:$H$933, 3, FALSE)</f>
        <v>12.922561656155581</v>
      </c>
      <c r="I499" s="71">
        <f t="shared" si="7"/>
        <v>5.6743280105110809</v>
      </c>
      <c r="J499" s="71">
        <f>VLOOKUP($B499, Paste!$A$3:$H$933, 4, FALSE)</f>
        <v>18.596889666666662</v>
      </c>
      <c r="K499" s="71">
        <f>VLOOKUP($B499, Paste!$A$3:$H$933, 5, FALSE)</f>
        <v>86.865800865800878</v>
      </c>
      <c r="L499" s="11" t="str">
        <f>IF(ISERROR(VLOOKUP(B499, Paste!$N$3:$N$250, 1, FALSE)), "", VLOOKUP(B499, Paste!$N$3:$O$250, 2, FALSE))</f>
        <v/>
      </c>
      <c r="M499" s="27">
        <f>VLOOKUP($B499, Paste!$W$3:$Z$10064, IF($H$4="Cap Hit",3, IF($H$4="AAV", 4, 2)), FALSE)</f>
        <v>5.5</v>
      </c>
      <c r="N499" s="11" t="str">
        <f>IF(ISERROR(VLOOKUP(B499, Paste!$Q$3:$Q$245, 1, FALSE)), "", VLOOKUP(B499, Paste!$Q$3:$R$245, 2, FALSE))</f>
        <v/>
      </c>
      <c r="O499" s="18"/>
      <c r="P499" s="7" t="str">
        <f>IF(ISERROR(VLOOKUP(B499, Paste!$T$3:$T$1545, 1, FALSE)), "", VLOOKUP(B499, Paste!$T$3:$U$1545, 2, FALSE))</f>
        <v/>
      </c>
    </row>
    <row r="500" spans="1:16">
      <c r="A500" s="65">
        <v>494</v>
      </c>
      <c r="B500" s="10" t="s">
        <v>524</v>
      </c>
      <c r="C500" s="66" t="str">
        <f>VLOOKUP($B500, Paste!$A$3:$H$933, 6, FALSE)</f>
        <v>LD</v>
      </c>
      <c r="D500" s="11">
        <f>IFERROR(VLOOKUP($B500, Paste!$J$3:$L$933, 3, FALSE), "")</f>
        <v>35</v>
      </c>
      <c r="E500" s="11">
        <f>IFERROR(VLOOKUP($B500, Paste!$J$3:$L$933, 2, FALSE), "")</f>
        <v>50</v>
      </c>
      <c r="F500" s="11" t="str">
        <f>VLOOKUP($B500, Paste!$A$3:$H$933, 8, FALSE)</f>
        <v>NYI</v>
      </c>
      <c r="G500" s="71">
        <f>VLOOKUP($B500, Paste!$A$3:$H$933, 2, FALSE)</f>
        <v>66</v>
      </c>
      <c r="H500" s="71">
        <f>VLOOKUP($B500, Paste!$A$3:$H$933, 3, FALSE)</f>
        <v>2.9174560778727452</v>
      </c>
      <c r="I500" s="71">
        <f t="shared" si="7"/>
        <v>15.628543922127257</v>
      </c>
      <c r="J500" s="71">
        <f>VLOOKUP($B500, Paste!$A$3:$H$933, 4, FALSE)</f>
        <v>18.546000000000003</v>
      </c>
      <c r="K500" s="71">
        <f>VLOOKUP($B500, Paste!$A$3:$H$933, 5, FALSE)</f>
        <v>18.974999999999998</v>
      </c>
      <c r="L500" s="11" t="str">
        <f>IF(ISERROR(VLOOKUP(B500, Paste!$N$3:$N$250, 1, FALSE)), "", VLOOKUP(B500, Paste!$N$3:$O$250, 2, FALSE))</f>
        <v/>
      </c>
      <c r="M500" s="27">
        <f>VLOOKUP($B500, Paste!$W$3:$Z$10064, IF($H$4="Cap Hit",3, IF($H$4="AAV", 4, 2)), FALSE)</f>
        <v>6.25</v>
      </c>
      <c r="N500" s="11" t="str">
        <f>IF(ISERROR(VLOOKUP(B500, Paste!$Q$3:$Q$245, 1, FALSE)), "", VLOOKUP(B500, Paste!$Q$3:$R$245, 2, FALSE))</f>
        <v>Y</v>
      </c>
      <c r="O500" s="10"/>
      <c r="P500" s="7" t="str">
        <f>IF(ISERROR(VLOOKUP(B500, Paste!$T$3:$T$1545, 1, FALSE)), "", VLOOKUP(B500, Paste!$T$3:$U$1545, 2, FALSE))</f>
        <v/>
      </c>
    </row>
    <row r="501" spans="1:16">
      <c r="A501" s="65">
        <v>495</v>
      </c>
      <c r="B501" s="67" t="s">
        <v>525</v>
      </c>
      <c r="C501" s="66" t="str">
        <f>VLOOKUP($B501, Paste!$A$3:$H$933, 6, FALSE)</f>
        <v>C</v>
      </c>
      <c r="D501" s="11">
        <f>IFERROR(VLOOKUP($B501, Paste!$J$3:$L$933, 3, FALSE), "")</f>
        <v>37</v>
      </c>
      <c r="E501" s="11">
        <f>IFERROR(VLOOKUP($B501, Paste!$J$3:$L$933, 2, FALSE), "")</f>
        <v>58</v>
      </c>
      <c r="F501" s="11" t="str">
        <f>VLOOKUP($B501, Paste!$A$3:$H$933, 8, FALSE)</f>
        <v>CAR</v>
      </c>
      <c r="G501" s="71">
        <f>VLOOKUP($B501, Paste!$A$3:$H$933, 2, FALSE)</f>
        <v>68.333333333333329</v>
      </c>
      <c r="H501" s="71">
        <f>VLOOKUP($B501, Paste!$A$3:$H$933, 3, FALSE)</f>
        <v>7.0604426559373668</v>
      </c>
      <c r="I501" s="71">
        <f t="shared" si="7"/>
        <v>11.460586640937636</v>
      </c>
      <c r="J501" s="71">
        <f>VLOOKUP($B501, Paste!$A$3:$H$933, 4, FALSE)</f>
        <v>18.521029296875003</v>
      </c>
      <c r="K501" s="71">
        <f>VLOOKUP($B501, Paste!$A$3:$H$933, 5, FALSE)</f>
        <v>32.278056951423785</v>
      </c>
      <c r="L501" s="11" t="str">
        <f>IF(ISERROR(VLOOKUP(B501, Paste!$N$3:$N$250, 1, FALSE)), "", VLOOKUP(B501, Paste!$N$3:$O$250, 2, FALSE))</f>
        <v/>
      </c>
      <c r="M501" s="27">
        <f>VLOOKUP($B501, Paste!$W$3:$Z$10064, IF($H$4="Cap Hit",3, IF($H$4="AAV", 4, 2)), FALSE)</f>
        <v>4.82</v>
      </c>
      <c r="N501" s="11" t="str">
        <f>IF(ISERROR(VLOOKUP(B501, Paste!$Q$3:$Q$245, 1, FALSE)), "", VLOOKUP(B501, Paste!$Q$3:$R$245, 2, FALSE))</f>
        <v/>
      </c>
      <c r="O501" s="18"/>
      <c r="P501" s="7" t="str">
        <f>IF(ISERROR(VLOOKUP(B501, Paste!$T$3:$T$1545, 1, FALSE)), "", VLOOKUP(B501, Paste!$T$3:$U$1545, 2, FALSE))</f>
        <v/>
      </c>
    </row>
    <row r="502" spans="1:16">
      <c r="A502" s="65">
        <v>496</v>
      </c>
      <c r="B502" s="67" t="s">
        <v>526</v>
      </c>
      <c r="C502" s="66" t="str">
        <f>VLOOKUP($B502, Paste!$A$3:$H$933, 6, FALSE)</f>
        <v>LW</v>
      </c>
      <c r="D502" s="11">
        <f>IFERROR(VLOOKUP($B502, Paste!$J$3:$L$933, 3, FALSE), "")</f>
        <v>35</v>
      </c>
      <c r="E502" s="11">
        <f>IFERROR(VLOOKUP($B502, Paste!$J$3:$L$933, 2, FALSE), "")</f>
        <v>57</v>
      </c>
      <c r="F502" s="11" t="str">
        <f>VLOOKUP($B502, Paste!$A$3:$H$933, 8, FALSE)</f>
        <v>NSH</v>
      </c>
      <c r="G502" s="71">
        <f>VLOOKUP($B502, Paste!$A$3:$H$933, 2, FALSE)</f>
        <v>65.333333333333343</v>
      </c>
      <c r="H502" s="71">
        <f>VLOOKUP($B502, Paste!$A$3:$H$933, 3, FALSE)</f>
        <v>8.4288230243912654</v>
      </c>
      <c r="I502" s="71">
        <f t="shared" si="7"/>
        <v>10.078551836719848</v>
      </c>
      <c r="J502" s="71">
        <f>VLOOKUP($B502, Paste!$A$3:$H$933, 4, FALSE)</f>
        <v>18.507374861111114</v>
      </c>
      <c r="K502" s="71">
        <f>VLOOKUP($B502, Paste!$A$3:$H$933, 5, FALSE)</f>
        <v>30.603508771929828</v>
      </c>
      <c r="L502" s="11" t="str">
        <f>IF(ISERROR(VLOOKUP(B502, Paste!$N$3:$N$250, 1, FALSE)), "", VLOOKUP(B502, Paste!$N$3:$O$250, 2, FALSE))</f>
        <v/>
      </c>
      <c r="M502" s="27">
        <f>VLOOKUP($B502, Paste!$W$3:$Z$10064, IF($H$4="Cap Hit",3, IF($H$4="AAV", 4, 2)), FALSE)</f>
        <v>3</v>
      </c>
      <c r="N502" s="11" t="str">
        <f>IF(ISERROR(VLOOKUP(B502, Paste!$Q$3:$Q$245, 1, FALSE)), "", VLOOKUP(B502, Paste!$Q$3:$R$245, 2, FALSE))</f>
        <v/>
      </c>
      <c r="O502" s="18"/>
      <c r="P502" s="7" t="str">
        <f>IF(ISERROR(VLOOKUP(B502, Paste!$T$3:$T$1545, 1, FALSE)), "", VLOOKUP(B502, Paste!$T$3:$U$1545, 2, FALSE))</f>
        <v/>
      </c>
    </row>
    <row r="503" spans="1:16">
      <c r="A503" s="65">
        <v>497</v>
      </c>
      <c r="B503" s="67" t="s">
        <v>527</v>
      </c>
      <c r="C503" s="66" t="str">
        <f>VLOOKUP($B503, Paste!$A$3:$H$933, 6, FALSE)</f>
        <v>LW</v>
      </c>
      <c r="D503" s="11">
        <f>IFERROR(VLOOKUP($B503, Paste!$J$3:$L$933, 3, FALSE), "")</f>
        <v>40</v>
      </c>
      <c r="E503" s="11">
        <f>IFERROR(VLOOKUP($B503, Paste!$J$3:$L$933, 2, FALSE), "")</f>
        <v>70</v>
      </c>
      <c r="F503" s="11" t="str">
        <f>VLOOKUP($B503, Paste!$A$3:$H$933, 8, FALSE)</f>
        <v>EDM</v>
      </c>
      <c r="G503" s="71">
        <f>VLOOKUP($B503, Paste!$A$3:$H$933, 2, FALSE)</f>
        <v>65</v>
      </c>
      <c r="H503" s="71">
        <f>VLOOKUP($B503, Paste!$A$3:$H$933, 3, FALSE)</f>
        <v>9.75</v>
      </c>
      <c r="I503" s="71">
        <f t="shared" si="7"/>
        <v>8.7383359374999969</v>
      </c>
      <c r="J503" s="71">
        <f>VLOOKUP($B503, Paste!$A$3:$H$933, 4, FALSE)</f>
        <v>18.488335937499997</v>
      </c>
      <c r="K503" s="71">
        <f>VLOOKUP($B503, Paste!$A$3:$H$933, 5, FALSE)</f>
        <v>11.7</v>
      </c>
      <c r="L503" s="11">
        <f>IF(ISERROR(VLOOKUP(B503, Paste!$N$3:$N$250, 1, FALSE)), "", VLOOKUP(B503, Paste!$N$3:$O$250, 2, FALSE))</f>
        <v>40</v>
      </c>
      <c r="M503" s="27">
        <f>VLOOKUP($B503, Paste!$W$3:$Z$10064, IF($H$4="Cap Hit",3, IF($H$4="AAV", 4, 2)), FALSE)</f>
        <v>1.6166670000000001</v>
      </c>
      <c r="N503" s="11" t="str">
        <f>IF(ISERROR(VLOOKUP(B503, Paste!$Q$3:$Q$245, 1, FALSE)), "", VLOOKUP(B503, Paste!$Q$3:$R$245, 2, FALSE))</f>
        <v/>
      </c>
      <c r="O503" s="10"/>
      <c r="P503" s="7" t="str">
        <f>IF(ISERROR(VLOOKUP(B503, Paste!$T$3:$T$1545, 1, FALSE)), "", VLOOKUP(B503, Paste!$T$3:$U$1545, 2, FALSE))</f>
        <v/>
      </c>
    </row>
    <row r="504" spans="1:16">
      <c r="A504" s="65">
        <v>498</v>
      </c>
      <c r="B504" s="67" t="s">
        <v>528</v>
      </c>
      <c r="C504" s="66" t="str">
        <f>VLOOKUP($B504, Paste!$A$3:$H$933, 6, FALSE)</f>
        <v>C</v>
      </c>
      <c r="D504" s="11">
        <f>IFERROR(VLOOKUP($B504, Paste!$J$3:$L$933, 3, FALSE), "")</f>
        <v>38</v>
      </c>
      <c r="E504" s="11">
        <f>IFERROR(VLOOKUP($B504, Paste!$J$3:$L$933, 2, FALSE), "")</f>
        <v>65</v>
      </c>
      <c r="F504" s="11" t="str">
        <f>VLOOKUP($B504, Paste!$A$3:$H$933, 8, FALSE)</f>
        <v>DET</v>
      </c>
      <c r="G504" s="71">
        <f>VLOOKUP($B504, Paste!$A$3:$H$933, 2, FALSE)</f>
        <v>74</v>
      </c>
      <c r="H504" s="71">
        <f>VLOOKUP($B504, Paste!$A$3:$H$933, 3, FALSE)</f>
        <v>9.2209508672122809</v>
      </c>
      <c r="I504" s="71">
        <f t="shared" si="7"/>
        <v>9.2392579452877222</v>
      </c>
      <c r="J504" s="71">
        <f>VLOOKUP($B504, Paste!$A$3:$H$933, 4, FALSE)</f>
        <v>18.460208812500003</v>
      </c>
      <c r="K504" s="71">
        <f>VLOOKUP($B504, Paste!$A$3:$H$933, 5, FALSE)</f>
        <v>27.064814814814817</v>
      </c>
      <c r="L504" s="11" t="str">
        <f>IF(ISERROR(VLOOKUP(B504, Paste!$N$3:$N$250, 1, FALSE)), "", VLOOKUP(B504, Paste!$N$3:$O$250, 2, FALSE))</f>
        <v/>
      </c>
      <c r="M504" s="27">
        <f>VLOOKUP($B504, Paste!$W$3:$Z$10064, IF($H$4="Cap Hit",3, IF($H$4="AAV", 4, 2)), FALSE)</f>
        <v>3.2</v>
      </c>
      <c r="N504" s="11" t="str">
        <f>IF(ISERROR(VLOOKUP(B504, Paste!$Q$3:$Q$245, 1, FALSE)), "", VLOOKUP(B504, Paste!$Q$3:$R$245, 2, FALSE))</f>
        <v/>
      </c>
      <c r="O504" s="18"/>
      <c r="P504" s="7" t="str">
        <f>IF(ISERROR(VLOOKUP(B504, Paste!$T$3:$T$1545, 1, FALSE)), "", VLOOKUP(B504, Paste!$T$3:$U$1545, 2, FALSE))</f>
        <v/>
      </c>
    </row>
    <row r="505" spans="1:16">
      <c r="A505" s="65">
        <v>499</v>
      </c>
      <c r="B505" s="67" t="s">
        <v>529</v>
      </c>
      <c r="C505" s="66" t="str">
        <f>VLOOKUP($B505, Paste!$A$3:$H$933, 6, FALSE)</f>
        <v>RW</v>
      </c>
      <c r="D505" s="11" t="str">
        <f>IFERROR(VLOOKUP($B505, Paste!$J$3:$L$933, 3, FALSE), "")</f>
        <v/>
      </c>
      <c r="E505" s="11" t="str">
        <f>IFERROR(VLOOKUP($B505, Paste!$J$3:$L$933, 2, FALSE), "")</f>
        <v/>
      </c>
      <c r="F505" s="11" t="str">
        <f>VLOOKUP($B505, Paste!$A$3:$H$933, 8, FALSE)</f>
        <v>SJS</v>
      </c>
      <c r="G505" s="71">
        <f>VLOOKUP($B505, Paste!$A$3:$H$933, 2, FALSE)</f>
        <v>51.666666666666664</v>
      </c>
      <c r="H505" s="71">
        <f>VLOOKUP($B505, Paste!$A$3:$H$933, 3, FALSE)</f>
        <v>10.333333333333334</v>
      </c>
      <c r="I505" s="71">
        <f t="shared" si="7"/>
        <v>7.8769105555555523</v>
      </c>
      <c r="J505" s="71">
        <f>VLOOKUP($B505, Paste!$A$3:$H$933, 4, FALSE)</f>
        <v>18.210243888888886</v>
      </c>
      <c r="K505" s="71">
        <f>VLOOKUP($B505, Paste!$A$3:$H$933, 5, FALSE)</f>
        <v>12.483221476510067</v>
      </c>
      <c r="L505" s="11" t="str">
        <f>IF(ISERROR(VLOOKUP(B505, Paste!$N$3:$N$250, 1, FALSE)), "", VLOOKUP(B505, Paste!$N$3:$O$250, 2, FALSE))</f>
        <v/>
      </c>
      <c r="M505" s="27">
        <f>VLOOKUP($B505, Paste!$W$3:$Z$10064, IF($H$4="Cap Hit",3, IF($H$4="AAV", 4, 2)), FALSE)</f>
        <v>2</v>
      </c>
      <c r="N505" s="11" t="str">
        <f>IF(ISERROR(VLOOKUP(B505, Paste!$Q$3:$Q$245, 1, FALSE)), "", VLOOKUP(B505, Paste!$Q$3:$R$245, 2, FALSE))</f>
        <v/>
      </c>
      <c r="O505" s="18"/>
      <c r="P505" s="7" t="str">
        <f>IF(ISERROR(VLOOKUP(B505, Paste!$T$3:$T$1545, 1, FALSE)), "", VLOOKUP(B505, Paste!$T$3:$U$1545, 2, FALSE))</f>
        <v/>
      </c>
    </row>
    <row r="506" spans="1:16">
      <c r="A506" s="65">
        <v>500</v>
      </c>
      <c r="B506" s="67" t="s">
        <v>530</v>
      </c>
      <c r="C506" s="66" t="str">
        <f>VLOOKUP($B506, Paste!$A$3:$H$933, 6, FALSE)</f>
        <v>LD</v>
      </c>
      <c r="D506" s="11">
        <f>IFERROR(VLOOKUP($B506, Paste!$J$3:$L$933, 3, FALSE), "")</f>
        <v>30</v>
      </c>
      <c r="E506" s="11">
        <f>IFERROR(VLOOKUP($B506, Paste!$J$3:$L$933, 2, FALSE), "")</f>
        <v>47</v>
      </c>
      <c r="F506" s="11" t="str">
        <f>VLOOKUP($B506, Paste!$A$3:$H$933, 8, FALSE)</f>
        <v>STL</v>
      </c>
      <c r="G506" s="71">
        <f>VLOOKUP($B506, Paste!$A$3:$H$933, 2, FALSE)</f>
        <v>79</v>
      </c>
      <c r="H506" s="71">
        <f>VLOOKUP($B506, Paste!$A$3:$H$933, 3, FALSE)</f>
        <v>9.3467843137254913</v>
      </c>
      <c r="I506" s="71">
        <f t="shared" si="7"/>
        <v>8.5902199987745096</v>
      </c>
      <c r="J506" s="71">
        <f>VLOOKUP($B506, Paste!$A$3:$H$933, 4, FALSE)</f>
        <v>17.937004312500001</v>
      </c>
      <c r="K506" s="71">
        <f>VLOOKUP($B506, Paste!$A$3:$H$933, 5, FALSE)</f>
        <v>10.27</v>
      </c>
      <c r="L506" s="11" t="str">
        <f>IF(ISERROR(VLOOKUP(B506, Paste!$N$3:$N$250, 1, FALSE)), "", VLOOKUP(B506, Paste!$N$3:$O$250, 2, FALSE))</f>
        <v/>
      </c>
      <c r="M506" s="27">
        <f>VLOOKUP($B506, Paste!$W$3:$Z$10064, IF($H$4="Cap Hit",3, IF($H$4="AAV", 4, 2)), FALSE)</f>
        <v>0.91833299999999995</v>
      </c>
      <c r="N506" s="11" t="str">
        <f>IF(ISERROR(VLOOKUP(B506, Paste!$Q$3:$Q$245, 1, FALSE)), "", VLOOKUP(B506, Paste!$Q$3:$R$245, 2, FALSE))</f>
        <v/>
      </c>
      <c r="O506" s="10"/>
      <c r="P506" s="7" t="str">
        <f>IF(ISERROR(VLOOKUP(B506, Paste!$T$3:$T$1545, 1, FALSE)), "", VLOOKUP(B506, Paste!$T$3:$U$1545, 2, FALSE))</f>
        <v>Y</v>
      </c>
    </row>
    <row r="507" spans="1:16">
      <c r="A507" s="65">
        <v>501</v>
      </c>
      <c r="B507" s="67" t="s">
        <v>531</v>
      </c>
      <c r="C507" s="66" t="str">
        <f>VLOOKUP($B507, Paste!$A$3:$H$933, 6, FALSE)</f>
        <v>LW</v>
      </c>
      <c r="D507" s="11" t="str">
        <f>IFERROR(VLOOKUP($B507, Paste!$J$3:$L$933, 3, FALSE), "")</f>
        <v/>
      </c>
      <c r="E507" s="11" t="str">
        <f>IFERROR(VLOOKUP($B507, Paste!$J$3:$L$933, 2, FALSE), "")</f>
        <v/>
      </c>
      <c r="F507" s="11" t="str">
        <f>VLOOKUP($B507, Paste!$A$3:$H$933, 8, FALSE)</f>
        <v>TBL</v>
      </c>
      <c r="G507" s="71">
        <f>VLOOKUP($B507, Paste!$A$3:$H$933, 2, FALSE)</f>
        <v>75</v>
      </c>
      <c r="H507" s="71">
        <f>VLOOKUP($B507, Paste!$A$3:$H$933, 3, FALSE)</f>
        <v>6.6600568119869124</v>
      </c>
      <c r="I507" s="71">
        <f t="shared" si="7"/>
        <v>11.237859854679762</v>
      </c>
      <c r="J507" s="71">
        <f>VLOOKUP($B507, Paste!$A$3:$H$933, 4, FALSE)</f>
        <v>17.897916666666674</v>
      </c>
      <c r="K507" s="71">
        <f>VLOOKUP($B507, Paste!$A$3:$H$933, 5, FALSE)</f>
        <v>33.904109589041092</v>
      </c>
      <c r="L507" s="11" t="str">
        <f>IF(ISERROR(VLOOKUP(B507, Paste!$N$3:$N$250, 1, FALSE)), "", VLOOKUP(B507, Paste!$N$3:$O$250, 2, FALSE))</f>
        <v/>
      </c>
      <c r="M507" s="27">
        <f>VLOOKUP($B507, Paste!$W$3:$Z$10064, IF($H$4="Cap Hit",3, IF($H$4="AAV", 4, 2)), FALSE)</f>
        <v>0.85</v>
      </c>
      <c r="N507" s="11" t="str">
        <f>IF(ISERROR(VLOOKUP(B507, Paste!$Q$3:$Q$245, 1, FALSE)), "", VLOOKUP(B507, Paste!$Q$3:$R$245, 2, FALSE))</f>
        <v/>
      </c>
      <c r="O507" s="10"/>
      <c r="P507" s="7" t="str">
        <f>IF(ISERROR(VLOOKUP(B507, Paste!$T$3:$T$1545, 1, FALSE)), "", VLOOKUP(B507, Paste!$T$3:$U$1545, 2, FALSE))</f>
        <v/>
      </c>
    </row>
    <row r="508" spans="1:16">
      <c r="A508" s="65">
        <v>502</v>
      </c>
      <c r="B508" s="67" t="s">
        <v>532</v>
      </c>
      <c r="C508" s="66" t="str">
        <f>VLOOKUP($B508, Paste!$A$3:$H$933, 6, FALSE)</f>
        <v>LD</v>
      </c>
      <c r="D508" s="11" t="str">
        <f>IFERROR(VLOOKUP($B508, Paste!$J$3:$L$933, 3, FALSE), "")</f>
        <v/>
      </c>
      <c r="E508" s="11" t="str">
        <f>IFERROR(VLOOKUP($B508, Paste!$J$3:$L$933, 2, FALSE), "")</f>
        <v/>
      </c>
      <c r="F508" s="11" t="str">
        <f>VLOOKUP($B508, Paste!$A$3:$H$933, 8, FALSE)</f>
        <v>NYR</v>
      </c>
      <c r="G508" s="71">
        <f>VLOOKUP($B508, Paste!$A$3:$H$933, 2, FALSE)</f>
        <v>75</v>
      </c>
      <c r="H508" s="71">
        <f>VLOOKUP($B508, Paste!$A$3:$H$933, 3, FALSE)</f>
        <v>5.7834970552039389</v>
      </c>
      <c r="I508" s="71">
        <f t="shared" si="7"/>
        <v>12.06814356979606</v>
      </c>
      <c r="J508" s="71">
        <f>VLOOKUP($B508, Paste!$A$3:$H$933, 4, FALSE)</f>
        <v>17.851640624999998</v>
      </c>
      <c r="K508" s="71">
        <f>VLOOKUP($B508, Paste!$A$3:$H$933, 5, FALSE)</f>
        <v>33.75</v>
      </c>
      <c r="L508" s="11" t="str">
        <f>IF(ISERROR(VLOOKUP(B508, Paste!$N$3:$N$250, 1, FALSE)), "", VLOOKUP(B508, Paste!$N$3:$O$250, 2, FALSE))</f>
        <v/>
      </c>
      <c r="M508" s="27">
        <f>VLOOKUP($B508, Paste!$W$3:$Z$10064, IF($H$4="Cap Hit",3, IF($H$4="AAV", 4, 2)), FALSE)</f>
        <v>0.77500000000000002</v>
      </c>
      <c r="N508" s="11" t="str">
        <f>IF(ISERROR(VLOOKUP(B508, Paste!$Q$3:$Q$245, 1, FALSE)), "", VLOOKUP(B508, Paste!$Q$3:$R$245, 2, FALSE))</f>
        <v/>
      </c>
      <c r="O508" s="18"/>
      <c r="P508" s="7" t="str">
        <f>IF(ISERROR(VLOOKUP(B508, Paste!$T$3:$T$1545, 1, FALSE)), "", VLOOKUP(B508, Paste!$T$3:$U$1545, 2, FALSE))</f>
        <v/>
      </c>
    </row>
    <row r="509" spans="1:16">
      <c r="A509" s="65">
        <v>503</v>
      </c>
      <c r="B509" s="67" t="s">
        <v>533</v>
      </c>
      <c r="C509" s="66" t="str">
        <f>VLOOKUP($B509, Paste!$A$3:$H$933, 6, FALSE)</f>
        <v>RD</v>
      </c>
      <c r="D509" s="11" t="str">
        <f>IFERROR(VLOOKUP($B509, Paste!$J$3:$L$933, 3, FALSE), "")</f>
        <v/>
      </c>
      <c r="E509" s="11" t="str">
        <f>IFERROR(VLOOKUP($B509, Paste!$J$3:$L$933, 2, FALSE), "")</f>
        <v/>
      </c>
      <c r="F509" s="11" t="str">
        <f>VLOOKUP($B509, Paste!$A$3:$H$933, 8, FALSE)</f>
        <v>PIT</v>
      </c>
      <c r="G509" s="71">
        <f>VLOOKUP($B509, Paste!$A$3:$H$933, 2, FALSE)</f>
        <v>76</v>
      </c>
      <c r="H509" s="71">
        <f>VLOOKUP($B509, Paste!$A$3:$H$933, 3, FALSE)</f>
        <v>3.3453397435897432</v>
      </c>
      <c r="I509" s="71">
        <f t="shared" si="7"/>
        <v>14.364230923076924</v>
      </c>
      <c r="J509" s="71">
        <f>VLOOKUP($B509, Paste!$A$3:$H$933, 4, FALSE)</f>
        <v>17.709570666666668</v>
      </c>
      <c r="K509" s="71">
        <f>VLOOKUP($B509, Paste!$A$3:$H$933, 5, FALSE)</f>
        <v>45.6</v>
      </c>
      <c r="L509" s="11" t="str">
        <f>IF(ISERROR(VLOOKUP(B509, Paste!$N$3:$N$250, 1, FALSE)), "", VLOOKUP(B509, Paste!$N$3:$O$250, 2, FALSE))</f>
        <v/>
      </c>
      <c r="M509" s="27">
        <f>VLOOKUP($B509, Paste!$W$3:$Z$10064, IF($H$4="Cap Hit",3, IF($H$4="AAV", 4, 2)), FALSE)</f>
        <v>3.25</v>
      </c>
      <c r="N509" s="11" t="str">
        <f>IF(ISERROR(VLOOKUP(B509, Paste!$Q$3:$Q$245, 1, FALSE)), "", VLOOKUP(B509, Paste!$Q$3:$R$245, 2, FALSE))</f>
        <v/>
      </c>
      <c r="O509" s="18"/>
      <c r="P509" s="7" t="str">
        <f>IF(ISERROR(VLOOKUP(B509, Paste!$T$3:$T$1545, 1, FALSE)), "", VLOOKUP(B509, Paste!$T$3:$U$1545, 2, FALSE))</f>
        <v/>
      </c>
    </row>
    <row r="510" spans="1:16">
      <c r="A510" s="65">
        <v>504</v>
      </c>
      <c r="B510" s="67" t="s">
        <v>534</v>
      </c>
      <c r="C510" s="66" t="str">
        <f>VLOOKUP($B510, Paste!$A$3:$H$933, 6, FALSE)</f>
        <v>RD</v>
      </c>
      <c r="D510" s="11">
        <f>IFERROR(VLOOKUP($B510, Paste!$J$3:$L$933, 3, FALSE), "")</f>
        <v>30</v>
      </c>
      <c r="E510" s="11">
        <f>IFERROR(VLOOKUP($B510, Paste!$J$3:$L$933, 2, FALSE), "")</f>
        <v>48</v>
      </c>
      <c r="F510" s="11" t="str">
        <f>VLOOKUP($B510, Paste!$A$3:$H$933, 8, FALSE)</f>
        <v>DAL</v>
      </c>
      <c r="G510" s="71">
        <f>VLOOKUP($B510, Paste!$A$3:$H$933, 2, FALSE)</f>
        <v>62</v>
      </c>
      <c r="H510" s="71">
        <f>VLOOKUP($B510, Paste!$A$3:$H$933, 3, FALSE)</f>
        <v>6.2</v>
      </c>
      <c r="I510" s="71">
        <f t="shared" si="7"/>
        <v>11.481370972222223</v>
      </c>
      <c r="J510" s="71">
        <f>VLOOKUP($B510, Paste!$A$3:$H$933, 4, FALSE)</f>
        <v>17.681370972222222</v>
      </c>
      <c r="K510" s="71">
        <f>VLOOKUP($B510, Paste!$A$3:$H$933, 5, FALSE)</f>
        <v>21.493333333333332</v>
      </c>
      <c r="L510" s="11">
        <f>IF(ISERROR(VLOOKUP(B510, Paste!$N$3:$N$250, 1, FALSE)), "", VLOOKUP(B510, Paste!$N$3:$O$250, 2, FALSE))</f>
        <v>30</v>
      </c>
      <c r="M510" s="27">
        <f>VLOOKUP($B510, Paste!$W$3:$Z$10064, IF($H$4="Cap Hit",3, IF($H$4="AAV", 4, 2)), FALSE)</f>
        <v>1.75</v>
      </c>
      <c r="N510" s="11" t="str">
        <f>IF(ISERROR(VLOOKUP(B510, Paste!$Q$3:$Q$245, 1, FALSE)), "", VLOOKUP(B510, Paste!$Q$3:$R$245, 2, FALSE))</f>
        <v>Y</v>
      </c>
      <c r="O510" s="10"/>
      <c r="P510" s="7" t="str">
        <f>IF(ISERROR(VLOOKUP(B510, Paste!$T$3:$T$1545, 1, FALSE)), "", VLOOKUP(B510, Paste!$T$3:$U$1545, 2, FALSE))</f>
        <v/>
      </c>
    </row>
    <row r="511" spans="1:16">
      <c r="A511" s="65">
        <v>505</v>
      </c>
      <c r="B511" s="67" t="s">
        <v>535</v>
      </c>
      <c r="C511" s="66" t="str">
        <f>VLOOKUP($B511, Paste!$A$3:$H$933, 6, FALSE)</f>
        <v>LD</v>
      </c>
      <c r="D511" s="11">
        <f>IFERROR(VLOOKUP($B511, Paste!$J$3:$L$933, 3, FALSE), "")</f>
        <v>27</v>
      </c>
      <c r="E511" s="11">
        <f>IFERROR(VLOOKUP($B511, Paste!$J$3:$L$933, 2, FALSE), "")</f>
        <v>35</v>
      </c>
      <c r="F511" s="11" t="str">
        <f>VLOOKUP($B511, Paste!$A$3:$H$933, 8, FALSE)</f>
        <v>LAK</v>
      </c>
      <c r="G511" s="71">
        <f>VLOOKUP($B511, Paste!$A$3:$H$933, 2, FALSE)</f>
        <v>79</v>
      </c>
      <c r="H511" s="71">
        <f>VLOOKUP($B511, Paste!$A$3:$H$933, 3, FALSE)</f>
        <v>3.9699312087649021</v>
      </c>
      <c r="I511" s="71">
        <f t="shared" si="7"/>
        <v>13.702024658457319</v>
      </c>
      <c r="J511" s="71">
        <f>VLOOKUP($B511, Paste!$A$3:$H$933, 4, FALSE)</f>
        <v>17.67195586722222</v>
      </c>
      <c r="K511" s="71">
        <f>VLOOKUP($B511, Paste!$A$3:$H$933, 5, FALSE)</f>
        <v>23.255411255411257</v>
      </c>
      <c r="L511" s="11" t="str">
        <f>IF(ISERROR(VLOOKUP(B511, Paste!$N$3:$N$250, 1, FALSE)), "", VLOOKUP(B511, Paste!$N$3:$O$250, 2, FALSE))</f>
        <v/>
      </c>
      <c r="M511" s="27">
        <f>VLOOKUP($B511, Paste!$W$3:$Z$10064, IF($H$4="Cap Hit",3, IF($H$4="AAV", 4, 2)), FALSE)</f>
        <v>4.125</v>
      </c>
      <c r="N511" s="11" t="str">
        <f>IF(ISERROR(VLOOKUP(B511, Paste!$Q$3:$Q$245, 1, FALSE)), "", VLOOKUP(B511, Paste!$Q$3:$R$245, 2, FALSE))</f>
        <v/>
      </c>
      <c r="O511" s="18"/>
      <c r="P511" s="7" t="str">
        <f>IF(ISERROR(VLOOKUP(B511, Paste!$T$3:$T$1545, 1, FALSE)), "", VLOOKUP(B511, Paste!$T$3:$U$1545, 2, FALSE))</f>
        <v/>
      </c>
    </row>
    <row r="512" spans="1:16">
      <c r="A512" s="65">
        <v>506</v>
      </c>
      <c r="B512" s="67" t="s">
        <v>536</v>
      </c>
      <c r="C512" s="66" t="str">
        <f>VLOOKUP($B512, Paste!$A$3:$H$933, 6, FALSE)</f>
        <v>C</v>
      </c>
      <c r="D512" s="11">
        <f>IFERROR(VLOOKUP($B512, Paste!$J$3:$L$933, 3, FALSE), "")</f>
        <v>28</v>
      </c>
      <c r="E512" s="11">
        <f>IFERROR(VLOOKUP($B512, Paste!$J$3:$L$933, 2, FALSE), "")</f>
        <v>42</v>
      </c>
      <c r="F512" s="11" t="str">
        <f>VLOOKUP($B512, Paste!$A$3:$H$933, 8, FALSE)</f>
        <v>MIN</v>
      </c>
      <c r="G512" s="71">
        <f>VLOOKUP($B512, Paste!$A$3:$H$933, 2, FALSE)</f>
        <v>80</v>
      </c>
      <c r="H512" s="71">
        <f>VLOOKUP($B512, Paste!$A$3:$H$933, 3, FALSE)</f>
        <v>8.0678856583874143</v>
      </c>
      <c r="I512" s="71">
        <f t="shared" si="7"/>
        <v>9.5975490638348049</v>
      </c>
      <c r="J512" s="71">
        <f>VLOOKUP($B512, Paste!$A$3:$H$933, 4, FALSE)</f>
        <v>17.665434722222219</v>
      </c>
      <c r="K512" s="71">
        <f>VLOOKUP($B512, Paste!$A$3:$H$933, 5, FALSE)</f>
        <v>45.128205128205124</v>
      </c>
      <c r="L512" s="11" t="str">
        <f>IF(ISERROR(VLOOKUP(B512, Paste!$N$3:$N$250, 1, FALSE)), "", VLOOKUP(B512, Paste!$N$3:$O$250, 2, FALSE))</f>
        <v/>
      </c>
      <c r="M512" s="27">
        <f>VLOOKUP($B512, Paste!$W$3:$Z$10064, IF($H$4="Cap Hit",3, IF($H$4="AAV", 4, 2)), FALSE)</f>
        <v>3.5</v>
      </c>
      <c r="N512" s="11" t="str">
        <f>IF(ISERROR(VLOOKUP(B512, Paste!$Q$3:$Q$245, 1, FALSE)), "", VLOOKUP(B512, Paste!$Q$3:$R$245, 2, FALSE))</f>
        <v/>
      </c>
      <c r="O512" s="18"/>
      <c r="P512" s="7" t="str">
        <f>IF(ISERROR(VLOOKUP(B512, Paste!$T$3:$T$1545, 1, FALSE)), "", VLOOKUP(B512, Paste!$T$3:$U$1545, 2, FALSE))</f>
        <v/>
      </c>
    </row>
    <row r="513" spans="1:16">
      <c r="A513" s="65">
        <v>507</v>
      </c>
      <c r="B513" s="67" t="s">
        <v>537</v>
      </c>
      <c r="C513" s="66" t="str">
        <f>VLOOKUP($B513, Paste!$A$3:$H$933, 6, FALSE)</f>
        <v>LD</v>
      </c>
      <c r="D513" s="11">
        <f>IFERROR(VLOOKUP($B513, Paste!$J$3:$L$933, 3, FALSE), "")</f>
        <v>30</v>
      </c>
      <c r="E513" s="11">
        <f>IFERROR(VLOOKUP($B513, Paste!$J$3:$L$933, 2, FALSE), "")</f>
        <v>42</v>
      </c>
      <c r="F513" s="11" t="str">
        <f>VLOOKUP($B513, Paste!$A$3:$H$933, 8, FALSE)</f>
        <v>EDM</v>
      </c>
      <c r="G513" s="71">
        <f>VLOOKUP($B513, Paste!$A$3:$H$933, 2, FALSE)</f>
        <v>70</v>
      </c>
      <c r="H513" s="71">
        <f>VLOOKUP($B513, Paste!$A$3:$H$933, 3, FALSE)</f>
        <v>6.3</v>
      </c>
      <c r="I513" s="71">
        <f t="shared" si="7"/>
        <v>11.358666666666664</v>
      </c>
      <c r="J513" s="71">
        <f>VLOOKUP($B513, Paste!$A$3:$H$933, 4, FALSE)</f>
        <v>17.658666666666665</v>
      </c>
      <c r="K513" s="71">
        <f>VLOOKUP($B513, Paste!$A$3:$H$933, 5, FALSE)</f>
        <v>28.674698795180721</v>
      </c>
      <c r="L513" s="11" t="str">
        <f>IF(ISERROR(VLOOKUP(B513, Paste!$N$3:$N$250, 1, FALSE)), "", VLOOKUP(B513, Paste!$N$3:$O$250, 2, FALSE))</f>
        <v/>
      </c>
      <c r="M513" s="27">
        <f>VLOOKUP($B513, Paste!$W$3:$Z$10064, IF($H$4="Cap Hit",3, IF($H$4="AAV", 4, 2)), FALSE)</f>
        <v>1.75</v>
      </c>
      <c r="N513" s="11" t="str">
        <f>IF(ISERROR(VLOOKUP(B513, Paste!$Q$3:$Q$245, 1, FALSE)), "", VLOOKUP(B513, Paste!$Q$3:$R$245, 2, FALSE))</f>
        <v/>
      </c>
      <c r="O513" s="10"/>
      <c r="P513" s="7" t="str">
        <f>IF(ISERROR(VLOOKUP(B513, Paste!$T$3:$T$1545, 1, FALSE)), "", VLOOKUP(B513, Paste!$T$3:$U$1545, 2, FALSE))</f>
        <v/>
      </c>
    </row>
    <row r="514" spans="1:16">
      <c r="A514" s="65">
        <v>508</v>
      </c>
      <c r="B514" s="67" t="s">
        <v>538</v>
      </c>
      <c r="C514" s="66" t="str">
        <f>VLOOKUP($B514, Paste!$A$3:$H$933, 6, FALSE)</f>
        <v>LW</v>
      </c>
      <c r="D514" s="11" t="str">
        <f>IFERROR(VLOOKUP($B514, Paste!$J$3:$L$933, 3, FALSE), "")</f>
        <v/>
      </c>
      <c r="E514" s="11" t="str">
        <f>IFERROR(VLOOKUP($B514, Paste!$J$3:$L$933, 2, FALSE), "")</f>
        <v/>
      </c>
      <c r="F514" s="11" t="str">
        <f>VLOOKUP($B514, Paste!$A$3:$H$933, 8, FALSE)</f>
        <v>NYR</v>
      </c>
      <c r="G514" s="71">
        <f>VLOOKUP($B514, Paste!$A$3:$H$933, 2, FALSE)</f>
        <v>45</v>
      </c>
      <c r="H514" s="71">
        <f>VLOOKUP($B514, Paste!$A$3:$H$933, 3, FALSE)</f>
        <v>8.2218181818181808</v>
      </c>
      <c r="I514" s="71">
        <f t="shared" si="7"/>
        <v>9.4190880681818197</v>
      </c>
      <c r="J514" s="71">
        <f>VLOOKUP($B514, Paste!$A$3:$H$933, 4, FALSE)</f>
        <v>17.64090625</v>
      </c>
      <c r="K514" s="71">
        <f>VLOOKUP($B514, Paste!$A$3:$H$933, 5, FALSE)</f>
        <v>13.5</v>
      </c>
      <c r="L514" s="11" t="str">
        <f>IF(ISERROR(VLOOKUP(B514, Paste!$N$3:$N$250, 1, FALSE)), "", VLOOKUP(B514, Paste!$N$3:$O$250, 2, FALSE))</f>
        <v/>
      </c>
      <c r="M514" s="27">
        <f>VLOOKUP($B514, Paste!$W$3:$Z$10064, IF($H$4="Cap Hit",3, IF($H$4="AAV", 4, 2)), FALSE)</f>
        <v>0.88666599999999995</v>
      </c>
      <c r="N514" s="11" t="str">
        <f>IF(ISERROR(VLOOKUP(B514, Paste!$Q$3:$Q$245, 1, FALSE)), "", VLOOKUP(B514, Paste!$Q$3:$R$245, 2, FALSE))</f>
        <v/>
      </c>
      <c r="O514" s="18"/>
      <c r="P514" s="7" t="str">
        <f>IF(ISERROR(VLOOKUP(B514, Paste!$T$3:$T$1545, 1, FALSE)), "", VLOOKUP(B514, Paste!$T$3:$U$1545, 2, FALSE))</f>
        <v>Y</v>
      </c>
    </row>
    <row r="515" spans="1:16">
      <c r="A515" s="65">
        <v>509</v>
      </c>
      <c r="B515" s="67" t="s">
        <v>539</v>
      </c>
      <c r="C515" s="66" t="str">
        <f>VLOOKUP($B515, Paste!$A$3:$H$933, 6, FALSE)</f>
        <v>LD</v>
      </c>
      <c r="D515" s="11" t="str">
        <f>IFERROR(VLOOKUP($B515, Paste!$J$3:$L$933, 3, FALSE), "")</f>
        <v/>
      </c>
      <c r="E515" s="11" t="str">
        <f>IFERROR(VLOOKUP($B515, Paste!$J$3:$L$933, 2, FALSE), "")</f>
        <v/>
      </c>
      <c r="F515" s="11" t="str">
        <f>VLOOKUP($B515, Paste!$A$3:$H$933, 8, FALSE)</f>
        <v>UTA</v>
      </c>
      <c r="G515" s="71">
        <f>VLOOKUP($B515, Paste!$A$3:$H$933, 2, FALSE)</f>
        <v>77</v>
      </c>
      <c r="H515" s="71">
        <f>VLOOKUP($B515, Paste!$A$3:$H$933, 3, FALSE)</f>
        <v>4.068049345702021</v>
      </c>
      <c r="I515" s="71">
        <f t="shared" si="7"/>
        <v>13.510236379297979</v>
      </c>
      <c r="J515" s="71">
        <f>VLOOKUP($B515, Paste!$A$3:$H$933, 4, FALSE)</f>
        <v>17.578285725000001</v>
      </c>
      <c r="K515" s="71">
        <f>VLOOKUP($B515, Paste!$A$3:$H$933, 5, FALSE)</f>
        <v>23.271111111111111</v>
      </c>
      <c r="L515" s="11" t="str">
        <f>IF(ISERROR(VLOOKUP(B515, Paste!$N$3:$N$250, 1, FALSE)), "", VLOOKUP(B515, Paste!$N$3:$O$250, 2, FALSE))</f>
        <v/>
      </c>
      <c r="M515" s="27">
        <f>VLOOKUP($B515, Paste!$W$3:$Z$10064, IF($H$4="Cap Hit",3, IF($H$4="AAV", 4, 2)), FALSE)</f>
        <v>3.5</v>
      </c>
      <c r="N515" s="11" t="str">
        <f>IF(ISERROR(VLOOKUP(B515, Paste!$Q$3:$Q$245, 1, FALSE)), "", VLOOKUP(B515, Paste!$Q$3:$R$245, 2, FALSE))</f>
        <v/>
      </c>
      <c r="O515" s="18"/>
      <c r="P515" s="7" t="str">
        <f>IF(ISERROR(VLOOKUP(B515, Paste!$T$3:$T$1545, 1, FALSE)), "", VLOOKUP(B515, Paste!$T$3:$U$1545, 2, FALSE))</f>
        <v/>
      </c>
    </row>
    <row r="516" spans="1:16">
      <c r="A516" s="65">
        <v>510</v>
      </c>
      <c r="B516" s="67" t="s">
        <v>540</v>
      </c>
      <c r="C516" s="66" t="str">
        <f>VLOOKUP($B516, Paste!$A$3:$H$933, 6, FALSE)</f>
        <v>RW</v>
      </c>
      <c r="D516" s="11">
        <f>IFERROR(VLOOKUP($B516, Paste!$J$3:$L$933, 3, FALSE), "")</f>
        <v>28</v>
      </c>
      <c r="E516" s="11">
        <f>IFERROR(VLOOKUP($B516, Paste!$J$3:$L$933, 2, FALSE), "")</f>
        <v>50</v>
      </c>
      <c r="F516" s="11" t="str">
        <f>VLOOKUP($B516, Paste!$A$3:$H$933, 8, FALSE)</f>
        <v>CBJ</v>
      </c>
      <c r="G516" s="71">
        <f>VLOOKUP($B516, Paste!$A$3:$H$933, 2, FALSE)</f>
        <v>68.333333333333329</v>
      </c>
      <c r="H516" s="71">
        <f>VLOOKUP($B516, Paste!$A$3:$H$933, 3, FALSE)</f>
        <v>9.670518999865104</v>
      </c>
      <c r="I516" s="71">
        <f t="shared" si="7"/>
        <v>7.9007186043015647</v>
      </c>
      <c r="J516" s="71">
        <f>VLOOKUP($B516, Paste!$A$3:$H$933, 4, FALSE)</f>
        <v>17.571237604166669</v>
      </c>
      <c r="K516" s="71">
        <f>VLOOKUP($B516, Paste!$A$3:$H$933, 5, FALSE)</f>
        <v>25.753768844221106</v>
      </c>
      <c r="L516" s="11" t="str">
        <f>IF(ISERROR(VLOOKUP(B516, Paste!$N$3:$N$250, 1, FALSE)), "", VLOOKUP(B516, Paste!$N$3:$O$250, 2, FALSE))</f>
        <v/>
      </c>
      <c r="M516" s="27" t="e">
        <f>VLOOKUP($B516, Paste!$W$3:$Z$10064, IF($H$4="Cap Hit",3, IF($H$4="AAV", 4, 2)), FALSE)</f>
        <v>#N/A</v>
      </c>
      <c r="N516" s="11" t="str">
        <f>IF(ISERROR(VLOOKUP(B516, Paste!$Q$3:$Q$245, 1, FALSE)), "", VLOOKUP(B516, Paste!$Q$3:$R$245, 2, FALSE))</f>
        <v/>
      </c>
      <c r="O516" s="18"/>
      <c r="P516" s="7" t="str">
        <f>IF(ISERROR(VLOOKUP(B516, Paste!$T$3:$T$1545, 1, FALSE)), "", VLOOKUP(B516, Paste!$T$3:$U$1545, 2, FALSE))</f>
        <v/>
      </c>
    </row>
    <row r="517" spans="1:16">
      <c r="A517" s="65">
        <v>511</v>
      </c>
      <c r="B517" s="67" t="s">
        <v>541</v>
      </c>
      <c r="C517" s="66" t="str">
        <f>VLOOKUP($B517, Paste!$A$3:$H$933, 6, FALSE)</f>
        <v>C</v>
      </c>
      <c r="D517" s="11" t="str">
        <f>IFERROR(VLOOKUP($B517, Paste!$J$3:$L$933, 3, FALSE), "")</f>
        <v/>
      </c>
      <c r="E517" s="11" t="str">
        <f>IFERROR(VLOOKUP($B517, Paste!$J$3:$L$933, 2, FALSE), "")</f>
        <v/>
      </c>
      <c r="F517" s="11" t="str">
        <f>VLOOKUP($B517, Paste!$A$3:$H$933, 8, FALSE)</f>
        <v>BOS</v>
      </c>
      <c r="G517" s="71">
        <f>VLOOKUP($B517, Paste!$A$3:$H$933, 2, FALSE)</f>
        <v>77.333333333333329</v>
      </c>
      <c r="H517" s="71">
        <f>VLOOKUP($B517, Paste!$A$3:$H$933, 3, FALSE)</f>
        <v>7.2532150776053195</v>
      </c>
      <c r="I517" s="71">
        <f t="shared" si="7"/>
        <v>10.281028339061347</v>
      </c>
      <c r="J517" s="71">
        <f>VLOOKUP($B517, Paste!$A$3:$H$933, 4, FALSE)</f>
        <v>17.534243416666666</v>
      </c>
      <c r="K517" s="71">
        <f>VLOOKUP($B517, Paste!$A$3:$H$933, 5, FALSE)</f>
        <v>41.404129793510329</v>
      </c>
      <c r="L517" s="11" t="str">
        <f>IF(ISERROR(VLOOKUP(B517, Paste!$N$3:$N$250, 1, FALSE)), "", VLOOKUP(B517, Paste!$N$3:$O$250, 2, FALSE))</f>
        <v/>
      </c>
      <c r="M517" s="27">
        <f>VLOOKUP($B517, Paste!$W$3:$Z$10064, IF($H$4="Cap Hit",3, IF($H$4="AAV", 4, 2)), FALSE)</f>
        <v>1.85</v>
      </c>
      <c r="N517" s="11" t="str">
        <f>IF(ISERROR(VLOOKUP(B517, Paste!$Q$3:$Q$245, 1, FALSE)), "", VLOOKUP(B517, Paste!$Q$3:$R$245, 2, FALSE))</f>
        <v/>
      </c>
      <c r="O517" s="18"/>
      <c r="P517" s="7" t="str">
        <f>IF(ISERROR(VLOOKUP(B517, Paste!$T$3:$T$1545, 1, FALSE)), "", VLOOKUP(B517, Paste!$T$3:$U$1545, 2, FALSE))</f>
        <v/>
      </c>
    </row>
    <row r="518" spans="1:16">
      <c r="A518" s="65">
        <v>512</v>
      </c>
      <c r="B518" s="67" t="s">
        <v>542</v>
      </c>
      <c r="C518" s="66" t="str">
        <f>VLOOKUP($B518, Paste!$A$3:$H$933, 6, FALSE)</f>
        <v>RW</v>
      </c>
      <c r="D518" s="11">
        <f>IFERROR(VLOOKUP($B518, Paste!$J$3:$L$933, 3, FALSE), "")</f>
        <v>32</v>
      </c>
      <c r="E518" s="11">
        <f>IFERROR(VLOOKUP($B518, Paste!$J$3:$L$933, 2, FALSE), "")</f>
        <v>48</v>
      </c>
      <c r="F518" s="11" t="str">
        <f>VLOOKUP($B518, Paste!$A$3:$H$933, 8, FALSE)</f>
        <v>DET</v>
      </c>
      <c r="G518" s="71">
        <f>VLOOKUP($B518, Paste!$A$3:$H$933, 2, FALSE)</f>
        <v>74.666666666666671</v>
      </c>
      <c r="H518" s="71">
        <f>VLOOKUP($B518, Paste!$A$3:$H$933, 3, FALSE)</f>
        <v>9.3356156750665829</v>
      </c>
      <c r="I518" s="71">
        <f t="shared" si="7"/>
        <v>8.1306536582667501</v>
      </c>
      <c r="J518" s="71">
        <f>VLOOKUP($B518, Paste!$A$3:$H$933, 4, FALSE)</f>
        <v>17.466269333333333</v>
      </c>
      <c r="K518" s="71">
        <f>VLOOKUP($B518, Paste!$A$3:$H$933, 5, FALSE)</f>
        <v>31.510703363914377</v>
      </c>
      <c r="L518" s="11" t="str">
        <f>IF(ISERROR(VLOOKUP(B518, Paste!$N$3:$N$250, 1, FALSE)), "", VLOOKUP(B518, Paste!$N$3:$O$250, 2, FALSE))</f>
        <v/>
      </c>
      <c r="M518" s="27">
        <f>VLOOKUP($B518, Paste!$W$3:$Z$10064, IF($H$4="Cap Hit",3, IF($H$4="AAV", 4, 2)), FALSE)</f>
        <v>2.9</v>
      </c>
      <c r="N518" s="11" t="str">
        <f>IF(ISERROR(VLOOKUP(B518, Paste!$Q$3:$Q$245, 1, FALSE)), "", VLOOKUP(B518, Paste!$Q$3:$R$245, 2, FALSE))</f>
        <v>Y</v>
      </c>
      <c r="O518" s="10"/>
      <c r="P518" s="7" t="str">
        <f>IF(ISERROR(VLOOKUP(B518, Paste!$T$3:$T$1545, 1, FALSE)), "", VLOOKUP(B518, Paste!$T$3:$U$1545, 2, FALSE))</f>
        <v/>
      </c>
    </row>
    <row r="519" spans="1:16">
      <c r="A519" s="65">
        <v>513</v>
      </c>
      <c r="B519" s="67" t="s">
        <v>543</v>
      </c>
      <c r="C519" s="66" t="str">
        <f>VLOOKUP($B519, Paste!$A$3:$H$933, 6, FALSE)</f>
        <v>C</v>
      </c>
      <c r="D519" s="11" t="str">
        <f>IFERROR(VLOOKUP($B519, Paste!$J$3:$L$933, 3, FALSE), "")</f>
        <v/>
      </c>
      <c r="E519" s="11" t="str">
        <f>IFERROR(VLOOKUP($B519, Paste!$J$3:$L$933, 2, FALSE), "")</f>
        <v/>
      </c>
      <c r="F519" s="11" t="str">
        <f>VLOOKUP($B519, Paste!$A$3:$H$933, 8, FALSE)</f>
        <v>CAR</v>
      </c>
      <c r="G519" s="71">
        <f>VLOOKUP($B519, Paste!$A$3:$H$933, 2, FALSE)</f>
        <v>71</v>
      </c>
      <c r="H519" s="71">
        <f>VLOOKUP($B519, Paste!$A$3:$H$933, 3, FALSE)</f>
        <v>12.841549550138193</v>
      </c>
      <c r="I519" s="71">
        <f t="shared" ref="I519:I582" si="8">J519-H519</f>
        <v>4.6131614498618028</v>
      </c>
      <c r="J519" s="71">
        <f>VLOOKUP($B519, Paste!$A$3:$H$933, 4, FALSE)</f>
        <v>17.454710999999996</v>
      </c>
      <c r="K519" s="71">
        <f>VLOOKUP($B519, Paste!$A$3:$H$933, 5, FALSE)</f>
        <v>25.293749999999999</v>
      </c>
      <c r="L519" s="11" t="str">
        <f>IF(ISERROR(VLOOKUP(B519, Paste!$N$3:$N$250, 1, FALSE)), "", VLOOKUP(B519, Paste!$N$3:$O$250, 2, FALSE))</f>
        <v/>
      </c>
      <c r="M519" s="27">
        <f>VLOOKUP($B519, Paste!$W$3:$Z$10064, IF($H$4="Cap Hit",3, IF($H$4="AAV", 4, 2)), FALSE)</f>
        <v>1.85</v>
      </c>
      <c r="N519" s="11" t="str">
        <f>IF(ISERROR(VLOOKUP(B519, Paste!$Q$3:$Q$245, 1, FALSE)), "", VLOOKUP(B519, Paste!$Q$3:$R$245, 2, FALSE))</f>
        <v/>
      </c>
      <c r="O519" s="10"/>
      <c r="P519" s="7" t="str">
        <f>IF(ISERROR(VLOOKUP(B519, Paste!$T$3:$T$1545, 1, FALSE)), "", VLOOKUP(B519, Paste!$T$3:$U$1545, 2, FALSE))</f>
        <v/>
      </c>
    </row>
    <row r="520" spans="1:16">
      <c r="A520" s="65">
        <v>514</v>
      </c>
      <c r="B520" s="67" t="s">
        <v>544</v>
      </c>
      <c r="C520" s="66" t="str">
        <f>VLOOKUP($B520, Paste!$A$3:$H$933, 6, FALSE)</f>
        <v>LD</v>
      </c>
      <c r="D520" s="11">
        <f>IFERROR(VLOOKUP($B520, Paste!$J$3:$L$933, 3, FALSE), "")</f>
        <v>25</v>
      </c>
      <c r="E520" s="11">
        <f>IFERROR(VLOOKUP($B520, Paste!$J$3:$L$933, 2, FALSE), "")</f>
        <v>40</v>
      </c>
      <c r="F520" s="11" t="str">
        <f>VLOOKUP($B520, Paste!$A$3:$H$933, 8, FALSE)</f>
        <v>CAR</v>
      </c>
      <c r="G520" s="71">
        <f>VLOOKUP($B520, Paste!$A$3:$H$933, 2, FALSE)</f>
        <v>72</v>
      </c>
      <c r="H520" s="71">
        <f>VLOOKUP($B520, Paste!$A$3:$H$933, 3, FALSE)</f>
        <v>4.1683659013067897</v>
      </c>
      <c r="I520" s="71">
        <f t="shared" si="8"/>
        <v>13.271133448693213</v>
      </c>
      <c r="J520" s="71">
        <f>VLOOKUP($B520, Paste!$A$3:$H$933, 4, FALSE)</f>
        <v>17.439499350000002</v>
      </c>
      <c r="K520" s="71">
        <f>VLOOKUP($B520, Paste!$A$3:$H$933, 5, FALSE)</f>
        <v>8.64</v>
      </c>
      <c r="L520" s="11" t="str">
        <f>IF(ISERROR(VLOOKUP(B520, Paste!$N$3:$N$250, 1, FALSE)), "", VLOOKUP(B520, Paste!$N$3:$O$250, 2, FALSE))</f>
        <v/>
      </c>
      <c r="M520" s="27">
        <f>VLOOKUP($B520, Paste!$W$3:$Z$10064, IF($H$4="Cap Hit",3, IF($H$4="AAV", 4, 2)), FALSE)</f>
        <v>6.3959549999999998</v>
      </c>
      <c r="N520" s="11" t="str">
        <f>IF(ISERROR(VLOOKUP(B520, Paste!$Q$3:$Q$245, 1, FALSE)), "", VLOOKUP(B520, Paste!$Q$3:$R$245, 2, FALSE))</f>
        <v/>
      </c>
      <c r="O520" s="18"/>
      <c r="P520" s="7" t="str">
        <f>IF(ISERROR(VLOOKUP(B520, Paste!$T$3:$T$1545, 1, FALSE)), "", VLOOKUP(B520, Paste!$T$3:$U$1545, 2, FALSE))</f>
        <v/>
      </c>
    </row>
    <row r="521" spans="1:16">
      <c r="A521" s="65">
        <v>515</v>
      </c>
      <c r="B521" s="67" t="s">
        <v>545</v>
      </c>
      <c r="C521" s="66" t="str">
        <f>VLOOKUP($B521, Paste!$A$3:$H$933, 6, FALSE)</f>
        <v>LW</v>
      </c>
      <c r="D521" s="11" t="str">
        <f>IFERROR(VLOOKUP($B521, Paste!$J$3:$L$933, 3, FALSE), "")</f>
        <v/>
      </c>
      <c r="E521" s="11" t="str">
        <f>IFERROR(VLOOKUP($B521, Paste!$J$3:$L$933, 2, FALSE), "")</f>
        <v/>
      </c>
      <c r="F521" s="11" t="str">
        <f>VLOOKUP($B521, Paste!$A$3:$H$933, 8, FALSE)</f>
        <v>STL</v>
      </c>
      <c r="G521" s="71">
        <f>VLOOKUP($B521, Paste!$A$3:$H$933, 2, FALSE)</f>
        <v>77.666666666666671</v>
      </c>
      <c r="H521" s="71">
        <f>VLOOKUP($B521, Paste!$A$3:$H$933, 3, FALSE)</f>
        <v>6.6124354703974122</v>
      </c>
      <c r="I521" s="71">
        <f t="shared" si="8"/>
        <v>10.753455807380366</v>
      </c>
      <c r="J521" s="71">
        <f>VLOOKUP($B521, Paste!$A$3:$H$933, 4, FALSE)</f>
        <v>17.365891277777777</v>
      </c>
      <c r="K521" s="71">
        <f>VLOOKUP($B521, Paste!$A$3:$H$933, 5, FALSE)</f>
        <v>28.397944199706316</v>
      </c>
      <c r="L521" s="11" t="str">
        <f>IF(ISERROR(VLOOKUP(B521, Paste!$N$3:$N$250, 1, FALSE)), "", VLOOKUP(B521, Paste!$N$3:$O$250, 2, FALSE))</f>
        <v/>
      </c>
      <c r="M521" s="27">
        <f>VLOOKUP($B521, Paste!$W$3:$Z$10064, IF($H$4="Cap Hit",3, IF($H$4="AAV", 4, 2)), FALSE)</f>
        <v>2.5</v>
      </c>
      <c r="N521" s="11" t="str">
        <f>IF(ISERROR(VLOOKUP(B521, Paste!$Q$3:$Q$245, 1, FALSE)), "", VLOOKUP(B521, Paste!$Q$3:$R$245, 2, FALSE))</f>
        <v/>
      </c>
      <c r="O521" s="10"/>
      <c r="P521" s="7" t="str">
        <f>IF(ISERROR(VLOOKUP(B521, Paste!$T$3:$T$1545, 1, FALSE)), "", VLOOKUP(B521, Paste!$T$3:$U$1545, 2, FALSE))</f>
        <v/>
      </c>
    </row>
    <row r="522" spans="1:16">
      <c r="A522" s="65">
        <v>516</v>
      </c>
      <c r="B522" s="67" t="s">
        <v>546</v>
      </c>
      <c r="C522" s="66" t="str">
        <f>VLOOKUP($B522, Paste!$A$3:$H$933, 6, FALSE)</f>
        <v>LW</v>
      </c>
      <c r="D522" s="11">
        <f>IFERROR(VLOOKUP($B522, Paste!$J$3:$L$933, 3, FALSE), "")</f>
        <v>28</v>
      </c>
      <c r="E522" s="11">
        <f>IFERROR(VLOOKUP($B522, Paste!$J$3:$L$933, 2, FALSE), "")</f>
        <v>47</v>
      </c>
      <c r="F522" s="11" t="str">
        <f>VLOOKUP($B522, Paste!$A$3:$H$933, 8, FALSE)</f>
        <v>CHI</v>
      </c>
      <c r="G522" s="71">
        <f>VLOOKUP($B522, Paste!$A$3:$H$933, 2, FALSE)</f>
        <v>59</v>
      </c>
      <c r="H522" s="71">
        <f>VLOOKUP($B522, Paste!$A$3:$H$933, 3, FALSE)</f>
        <v>5.9</v>
      </c>
      <c r="I522" s="71">
        <f t="shared" si="8"/>
        <v>11.463832750000003</v>
      </c>
      <c r="J522" s="71">
        <f>VLOOKUP($B522, Paste!$A$3:$H$933, 4, FALSE)</f>
        <v>17.363832750000004</v>
      </c>
      <c r="K522" s="71">
        <f>VLOOKUP($B522, Paste!$A$3:$H$933, 5, FALSE)</f>
        <v>57.744680851063826</v>
      </c>
      <c r="L522" s="11" t="str">
        <f>IF(ISERROR(VLOOKUP(B522, Paste!$N$3:$N$250, 1, FALSE)), "", VLOOKUP(B522, Paste!$N$3:$O$250, 2, FALSE))</f>
        <v/>
      </c>
      <c r="M522" s="27">
        <f>VLOOKUP($B522, Paste!$W$3:$Z$10064, IF($H$4="Cap Hit",3, IF($H$4="AAV", 4, 2)), FALSE)</f>
        <v>4</v>
      </c>
      <c r="N522" s="11" t="str">
        <f>IF(ISERROR(VLOOKUP(B522, Paste!$Q$3:$Q$245, 1, FALSE)), "", VLOOKUP(B522, Paste!$Q$3:$R$245, 2, FALSE))</f>
        <v>Y</v>
      </c>
      <c r="O522" s="17"/>
      <c r="P522" s="7" t="str">
        <f>IF(ISERROR(VLOOKUP(B522, Paste!$T$3:$T$1545, 1, FALSE)), "", VLOOKUP(B522, Paste!$T$3:$U$1545, 2, FALSE))</f>
        <v/>
      </c>
    </row>
    <row r="523" spans="1:16">
      <c r="A523" s="65">
        <v>517</v>
      </c>
      <c r="B523" s="67" t="s">
        <v>547</v>
      </c>
      <c r="C523" s="66" t="str">
        <f>VLOOKUP($B523, Paste!$A$3:$H$933, 6, FALSE)</f>
        <v>C</v>
      </c>
      <c r="D523" s="11" t="str">
        <f>IFERROR(VLOOKUP($B523, Paste!$J$3:$L$933, 3, FALSE), "")</f>
        <v/>
      </c>
      <c r="E523" s="11" t="str">
        <f>IFERROR(VLOOKUP($B523, Paste!$J$3:$L$933, 2, FALSE), "")</f>
        <v/>
      </c>
      <c r="F523" s="11" t="str">
        <f>VLOOKUP($B523, Paste!$A$3:$H$933, 8, FALSE)</f>
        <v>DAL</v>
      </c>
      <c r="G523" s="71">
        <f>VLOOKUP($B523, Paste!$A$3:$H$933, 2, FALSE)</f>
        <v>69.333333333333329</v>
      </c>
      <c r="H523" s="71">
        <f>VLOOKUP($B523, Paste!$A$3:$H$933, 3, FALSE)</f>
        <v>4.2141494130929615</v>
      </c>
      <c r="I523" s="71">
        <f t="shared" si="8"/>
        <v>13.119183920240371</v>
      </c>
      <c r="J523" s="71">
        <f>VLOOKUP($B523, Paste!$A$3:$H$933, 4, FALSE)</f>
        <v>17.333333333333332</v>
      </c>
      <c r="K523" s="71">
        <f>VLOOKUP($B523, Paste!$A$3:$H$933, 5, FALSE)</f>
        <v>23.339933993399338</v>
      </c>
      <c r="L523" s="11" t="str">
        <f>IF(ISERROR(VLOOKUP(B523, Paste!$N$3:$N$250, 1, FALSE)), "", VLOOKUP(B523, Paste!$N$3:$O$250, 2, FALSE))</f>
        <v/>
      </c>
      <c r="M523" s="27">
        <f>VLOOKUP($B523, Paste!$W$3:$Z$10064, IF($H$4="Cap Hit",3, IF($H$4="AAV", 4, 2)), FALSE)</f>
        <v>2</v>
      </c>
      <c r="N523" s="11" t="str">
        <f>IF(ISERROR(VLOOKUP(B523, Paste!$Q$3:$Q$245, 1, FALSE)), "", VLOOKUP(B523, Paste!$Q$3:$R$245, 2, FALSE))</f>
        <v>Y</v>
      </c>
      <c r="O523" s="10"/>
      <c r="P523" s="7" t="str">
        <f>IF(ISERROR(VLOOKUP(B523, Paste!$T$3:$T$1545, 1, FALSE)), "", VLOOKUP(B523, Paste!$T$3:$U$1545, 2, FALSE))</f>
        <v/>
      </c>
    </row>
    <row r="524" spans="1:16">
      <c r="A524" s="65">
        <v>518</v>
      </c>
      <c r="B524" s="67" t="s">
        <v>548</v>
      </c>
      <c r="C524" s="66" t="str">
        <f>VLOOKUP($B524, Paste!$A$3:$H$933, 6, FALSE)</f>
        <v>C</v>
      </c>
      <c r="D524" s="11">
        <f>IFERROR(VLOOKUP($B524, Paste!$J$3:$L$933, 3, FALSE), "")</f>
        <v>35</v>
      </c>
      <c r="E524" s="11">
        <f>IFERROR(VLOOKUP($B524, Paste!$J$3:$L$933, 2, FALSE), "")</f>
        <v>65</v>
      </c>
      <c r="F524" s="11" t="str">
        <f>VLOOKUP($B524, Paste!$A$3:$H$933, 8, FALSE)</f>
        <v>MTL</v>
      </c>
      <c r="G524" s="71">
        <f>VLOOKUP($B524, Paste!$A$3:$H$933, 2, FALSE)</f>
        <v>56</v>
      </c>
      <c r="H524" s="71">
        <f>VLOOKUP($B524, Paste!$A$3:$H$933, 3, FALSE)</f>
        <v>4.1427272727272726</v>
      </c>
      <c r="I524" s="71">
        <f t="shared" si="8"/>
        <v>13.182272727272723</v>
      </c>
      <c r="J524" s="71">
        <f>VLOOKUP($B524, Paste!$A$3:$H$933, 4, FALSE)</f>
        <v>17.324999999999996</v>
      </c>
      <c r="K524" s="71">
        <f>VLOOKUP($B524, Paste!$A$3:$H$933, 5, FALSE)</f>
        <v>22.400000000000002</v>
      </c>
      <c r="L524" s="11" t="str">
        <f>IF(ISERROR(VLOOKUP(B524, Paste!$N$3:$N$250, 1, FALSE)), "", VLOOKUP(B524, Paste!$N$3:$O$250, 2, FALSE))</f>
        <v/>
      </c>
      <c r="M524" s="27">
        <f>VLOOKUP($B524, Paste!$W$3:$Z$10064, IF($H$4="Cap Hit",3, IF($H$4="AAV", 4, 2)), FALSE)</f>
        <v>0.88</v>
      </c>
      <c r="N524" s="11" t="str">
        <f>IF(ISERROR(VLOOKUP(B524, Paste!$Q$3:$Q$245, 1, FALSE)), "", VLOOKUP(B524, Paste!$Q$3:$R$245, 2, FALSE))</f>
        <v/>
      </c>
      <c r="O524" s="18"/>
      <c r="P524" s="7" t="str">
        <f>IF(ISERROR(VLOOKUP(B524, Paste!$T$3:$T$1545, 1, FALSE)), "", VLOOKUP(B524, Paste!$T$3:$U$1545, 2, FALSE))</f>
        <v/>
      </c>
    </row>
    <row r="525" spans="1:16">
      <c r="A525" s="65">
        <v>519</v>
      </c>
      <c r="B525" s="67" t="s">
        <v>549</v>
      </c>
      <c r="C525" s="66" t="str">
        <f>VLOOKUP($B525, Paste!$A$3:$H$933, 6, FALSE)</f>
        <v>RD</v>
      </c>
      <c r="D525" s="11" t="str">
        <f>IFERROR(VLOOKUP($B525, Paste!$J$3:$L$933, 3, FALSE), "")</f>
        <v/>
      </c>
      <c r="E525" s="11" t="str">
        <f>IFERROR(VLOOKUP($B525, Paste!$J$3:$L$933, 2, FALSE), "")</f>
        <v/>
      </c>
      <c r="F525" s="11" t="str">
        <f>VLOOKUP($B525, Paste!$A$3:$H$933, 8, FALSE)</f>
        <v>NSH</v>
      </c>
      <c r="G525" s="71">
        <f>VLOOKUP($B525, Paste!$A$3:$H$933, 2, FALSE)</f>
        <v>78.666666666666671</v>
      </c>
      <c r="H525" s="71">
        <f>VLOOKUP($B525, Paste!$A$3:$H$933, 3, FALSE)</f>
        <v>3.9586188461483731</v>
      </c>
      <c r="I525" s="71">
        <f t="shared" si="8"/>
        <v>13.297546005703484</v>
      </c>
      <c r="J525" s="71">
        <f>VLOOKUP($B525, Paste!$A$3:$H$933, 4, FALSE)</f>
        <v>17.256164851851857</v>
      </c>
      <c r="K525" s="71">
        <f>VLOOKUP($B525, Paste!$A$3:$H$933, 5, FALSE)</f>
        <v>17.10144927536232</v>
      </c>
      <c r="L525" s="11" t="str">
        <f>IF(ISERROR(VLOOKUP(B525, Paste!$N$3:$N$250, 1, FALSE)), "", VLOOKUP(B525, Paste!$N$3:$O$250, 2, FALSE))</f>
        <v/>
      </c>
      <c r="M525" s="27">
        <f>VLOOKUP($B525, Paste!$W$3:$Z$10064, IF($H$4="Cap Hit",3, IF($H$4="AAV", 4, 2)), FALSE)</f>
        <v>2.75</v>
      </c>
      <c r="N525" s="11" t="str">
        <f>IF(ISERROR(VLOOKUP(B525, Paste!$Q$3:$Q$245, 1, FALSE)), "", VLOOKUP(B525, Paste!$Q$3:$R$245, 2, FALSE))</f>
        <v/>
      </c>
      <c r="O525" s="18"/>
      <c r="P525" s="7" t="str">
        <f>IF(ISERROR(VLOOKUP(B525, Paste!$T$3:$T$1545, 1, FALSE)), "", VLOOKUP(B525, Paste!$T$3:$U$1545, 2, FALSE))</f>
        <v/>
      </c>
    </row>
    <row r="526" spans="1:16">
      <c r="A526" s="65">
        <v>520</v>
      </c>
      <c r="B526" s="67" t="s">
        <v>550</v>
      </c>
      <c r="C526" s="66" t="str">
        <f>VLOOKUP($B526, Paste!$A$3:$H$933, 6, FALSE)</f>
        <v>RW</v>
      </c>
      <c r="D526" s="11" t="str">
        <f>IFERROR(VLOOKUP($B526, Paste!$J$3:$L$933, 3, FALSE), "")</f>
        <v/>
      </c>
      <c r="E526" s="11" t="str">
        <f>IFERROR(VLOOKUP($B526, Paste!$J$3:$L$933, 2, FALSE), "")</f>
        <v/>
      </c>
      <c r="F526" s="11" t="str">
        <f>VLOOKUP($B526, Paste!$A$3:$H$933, 8, FALSE)</f>
        <v>MTL</v>
      </c>
      <c r="G526" s="71">
        <f>VLOOKUP($B526, Paste!$A$3:$H$933, 2, FALSE)</f>
        <v>65</v>
      </c>
      <c r="H526" s="71">
        <f>VLOOKUP($B526, Paste!$A$3:$H$933, 3, FALSE)</f>
        <v>3.8044794188861992</v>
      </c>
      <c r="I526" s="71">
        <f t="shared" si="8"/>
        <v>13.339270581113805</v>
      </c>
      <c r="J526" s="71">
        <f>VLOOKUP($B526, Paste!$A$3:$H$933, 4, FALSE)</f>
        <v>17.143750000000004</v>
      </c>
      <c r="K526" s="71">
        <f>VLOOKUP($B526, Paste!$A$3:$H$933, 5, FALSE)</f>
        <v>52</v>
      </c>
      <c r="L526" s="11" t="str">
        <f>IF(ISERROR(VLOOKUP(B526, Paste!$N$3:$N$250, 1, FALSE)), "", VLOOKUP(B526, Paste!$N$3:$O$250, 2, FALSE))</f>
        <v/>
      </c>
      <c r="M526" s="27">
        <f>VLOOKUP($B526, Paste!$W$3:$Z$10064, IF($H$4="Cap Hit",3, IF($H$4="AAV", 4, 2)), FALSE)</f>
        <v>0.85</v>
      </c>
      <c r="N526" s="11" t="str">
        <f>IF(ISERROR(VLOOKUP(B526, Paste!$Q$3:$Q$245, 1, FALSE)), "", VLOOKUP(B526, Paste!$Q$3:$R$245, 2, FALSE))</f>
        <v/>
      </c>
      <c r="O526" s="18"/>
      <c r="P526" s="7" t="str">
        <f>IF(ISERROR(VLOOKUP(B526, Paste!$T$3:$T$1545, 1, FALSE)), "", VLOOKUP(B526, Paste!$T$3:$U$1545, 2, FALSE))</f>
        <v/>
      </c>
    </row>
    <row r="527" spans="1:16">
      <c r="A527" s="65">
        <v>521</v>
      </c>
      <c r="B527" s="67" t="s">
        <v>551</v>
      </c>
      <c r="C527" s="66" t="str">
        <f>VLOOKUP($B527, Paste!$A$3:$H$933, 6, FALSE)</f>
        <v>LD</v>
      </c>
      <c r="D527" s="11" t="str">
        <f>IFERROR(VLOOKUP($B527, Paste!$J$3:$L$933, 3, FALSE), "")</f>
        <v/>
      </c>
      <c r="E527" s="11" t="str">
        <f>IFERROR(VLOOKUP($B527, Paste!$J$3:$L$933, 2, FALSE), "")</f>
        <v/>
      </c>
      <c r="F527" s="11" t="str">
        <f>VLOOKUP($B527, Paste!$A$3:$H$933, 8, FALSE)</f>
        <v>WPG</v>
      </c>
      <c r="G527" s="71">
        <f>VLOOKUP($B527, Paste!$A$3:$H$933, 2, FALSE)</f>
        <v>70</v>
      </c>
      <c r="H527" s="71">
        <f>VLOOKUP($B527, Paste!$A$3:$H$933, 3, FALSE)</f>
        <v>2.754023773355017</v>
      </c>
      <c r="I527" s="71">
        <f t="shared" si="8"/>
        <v>14.338345080811655</v>
      </c>
      <c r="J527" s="71">
        <f>VLOOKUP($B527, Paste!$A$3:$H$933, 4, FALSE)</f>
        <v>17.092368854166672</v>
      </c>
      <c r="K527" s="71">
        <f>VLOOKUP($B527, Paste!$A$3:$H$933, 5, FALSE)</f>
        <v>28.480392156862745</v>
      </c>
      <c r="L527" s="11" t="str">
        <f>IF(ISERROR(VLOOKUP(B527, Paste!$N$3:$N$250, 1, FALSE)), "", VLOOKUP(B527, Paste!$N$3:$O$250, 2, FALSE))</f>
        <v/>
      </c>
      <c r="M527" s="27">
        <f>VLOOKUP($B527, Paste!$W$3:$Z$10064, IF($H$4="Cap Hit",3, IF($H$4="AAV", 4, 2)), FALSE)</f>
        <v>5.75</v>
      </c>
      <c r="N527" s="11" t="str">
        <f>IF(ISERROR(VLOOKUP(B527, Paste!$Q$3:$Q$245, 1, FALSE)), "", VLOOKUP(B527, Paste!$Q$3:$R$245, 2, FALSE))</f>
        <v>Y</v>
      </c>
      <c r="O527" s="10"/>
      <c r="P527" s="7" t="str">
        <f>IF(ISERROR(VLOOKUP(B527, Paste!$T$3:$T$1545, 1, FALSE)), "", VLOOKUP(B527, Paste!$T$3:$U$1545, 2, FALSE))</f>
        <v/>
      </c>
    </row>
    <row r="528" spans="1:16">
      <c r="A528" s="65">
        <v>522</v>
      </c>
      <c r="B528" s="67" t="s">
        <v>552</v>
      </c>
      <c r="C528" s="66" t="str">
        <f>VLOOKUP($B528, Paste!$A$3:$H$933, 6, FALSE)</f>
        <v>LW</v>
      </c>
      <c r="D528" s="11" t="str">
        <f>IFERROR(VLOOKUP($B528, Paste!$J$3:$L$933, 3, FALSE), "")</f>
        <v/>
      </c>
      <c r="E528" s="11" t="str">
        <f>IFERROR(VLOOKUP($B528, Paste!$J$3:$L$933, 2, FALSE), "")</f>
        <v/>
      </c>
      <c r="F528" s="11" t="str">
        <f>VLOOKUP($B528, Paste!$A$3:$H$933, 8, FALSE)</f>
        <v>UFA</v>
      </c>
      <c r="G528" s="71">
        <f>VLOOKUP($B528, Paste!$A$3:$H$933, 2, FALSE)</f>
        <v>69.666666666666671</v>
      </c>
      <c r="H528" s="71">
        <f>VLOOKUP($B528, Paste!$A$3:$H$933, 3, FALSE)</f>
        <v>12.512436273131259</v>
      </c>
      <c r="I528" s="71">
        <f t="shared" si="8"/>
        <v>4.5258010602020757</v>
      </c>
      <c r="J528" s="71">
        <f>VLOOKUP($B528, Paste!$A$3:$H$933, 4, FALSE)</f>
        <v>17.038237333333335</v>
      </c>
      <c r="K528" s="71">
        <f>VLOOKUP($B528, Paste!$A$3:$H$933, 5, FALSE)</f>
        <v>13.727422003284074</v>
      </c>
      <c r="L528" s="11" t="str">
        <f>IF(ISERROR(VLOOKUP(B528, Paste!$N$3:$N$250, 1, FALSE)), "", VLOOKUP(B528, Paste!$N$3:$O$250, 2, FALSE))</f>
        <v/>
      </c>
      <c r="M528" s="27" t="e">
        <f>VLOOKUP($B528, Paste!$W$3:$Z$10064, IF($H$4="Cap Hit",3, IF($H$4="AAV", 4, 2)), FALSE)</f>
        <v>#N/A</v>
      </c>
      <c r="N528" s="11" t="str">
        <f>IF(ISERROR(VLOOKUP(B528, Paste!$Q$3:$Q$245, 1, FALSE)), "", VLOOKUP(B528, Paste!$Q$3:$R$245, 2, FALSE))</f>
        <v/>
      </c>
      <c r="O528" s="18"/>
      <c r="P528" s="7" t="str">
        <f>IF(ISERROR(VLOOKUP(B528, Paste!$T$3:$T$1545, 1, FALSE)), "", VLOOKUP(B528, Paste!$T$3:$U$1545, 2, FALSE))</f>
        <v/>
      </c>
    </row>
    <row r="529" spans="1:16">
      <c r="A529" s="65">
        <v>523</v>
      </c>
      <c r="B529" s="67" t="s">
        <v>553</v>
      </c>
      <c r="C529" s="66" t="str">
        <f>VLOOKUP($B529, Paste!$A$3:$H$933, 6, FALSE)</f>
        <v>LD</v>
      </c>
      <c r="D529" s="11" t="str">
        <f>IFERROR(VLOOKUP($B529, Paste!$J$3:$L$933, 3, FALSE), "")</f>
        <v/>
      </c>
      <c r="E529" s="11" t="str">
        <f>IFERROR(VLOOKUP($B529, Paste!$J$3:$L$933, 2, FALSE), "")</f>
        <v/>
      </c>
      <c r="F529" s="11" t="str">
        <f>VLOOKUP($B529, Paste!$A$3:$H$933, 8, FALSE)</f>
        <v>VGK</v>
      </c>
      <c r="G529" s="71">
        <f>VLOOKUP($B529, Paste!$A$3:$H$933, 2, FALSE)</f>
        <v>77.666666666666671</v>
      </c>
      <c r="H529" s="71">
        <f>VLOOKUP($B529, Paste!$A$3:$H$933, 3, FALSE)</f>
        <v>5.0135178521701347</v>
      </c>
      <c r="I529" s="71">
        <f t="shared" si="8"/>
        <v>12.0085398561632</v>
      </c>
      <c r="J529" s="71">
        <f>VLOOKUP($B529, Paste!$A$3:$H$933, 4, FALSE)</f>
        <v>17.022057708333335</v>
      </c>
      <c r="K529" s="71">
        <f>VLOOKUP($B529, Paste!$A$3:$H$933, 5, FALSE)</f>
        <v>32.503671071953008</v>
      </c>
      <c r="L529" s="11" t="str">
        <f>IF(ISERROR(VLOOKUP(B529, Paste!$N$3:$N$250, 1, FALSE)), "", VLOOKUP(B529, Paste!$N$3:$O$250, 2, FALSE))</f>
        <v/>
      </c>
      <c r="M529" s="27">
        <f>VLOOKUP($B529, Paste!$W$3:$Z$10064, IF($H$4="Cap Hit",3, IF($H$4="AAV", 4, 2)), FALSE)</f>
        <v>3.65</v>
      </c>
      <c r="N529" s="11" t="str">
        <f>IF(ISERROR(VLOOKUP(B529, Paste!$Q$3:$Q$245, 1, FALSE)), "", VLOOKUP(B529, Paste!$Q$3:$R$245, 2, FALSE))</f>
        <v/>
      </c>
      <c r="O529" s="18"/>
      <c r="P529" s="7" t="str">
        <f>IF(ISERROR(VLOOKUP(B529, Paste!$T$3:$T$1545, 1, FALSE)), "", VLOOKUP(B529, Paste!$T$3:$U$1545, 2, FALSE))</f>
        <v/>
      </c>
    </row>
    <row r="530" spans="1:16">
      <c r="A530" s="65">
        <v>524</v>
      </c>
      <c r="B530" s="67" t="s">
        <v>554</v>
      </c>
      <c r="C530" s="66" t="str">
        <f>VLOOKUP($B530, Paste!$A$3:$H$933, 6, FALSE)</f>
        <v>RW</v>
      </c>
      <c r="D530" s="11">
        <f>IFERROR(VLOOKUP($B530, Paste!$J$3:$L$933, 3, FALSE), "")</f>
        <v>28</v>
      </c>
      <c r="E530" s="11">
        <f>IFERROR(VLOOKUP($B530, Paste!$J$3:$L$933, 2, FALSE), "")</f>
        <v>50</v>
      </c>
      <c r="F530" s="11" t="str">
        <f>VLOOKUP($B530, Paste!$A$3:$H$933, 8, FALSE)</f>
        <v>NJD</v>
      </c>
      <c r="G530" s="71">
        <f>VLOOKUP($B530, Paste!$A$3:$H$933, 2, FALSE)</f>
        <v>76</v>
      </c>
      <c r="H530" s="71">
        <f>VLOOKUP($B530, Paste!$A$3:$H$933, 3, FALSE)</f>
        <v>11.4</v>
      </c>
      <c r="I530" s="71">
        <f t="shared" si="8"/>
        <v>5.6063088888888881</v>
      </c>
      <c r="J530" s="71">
        <f>VLOOKUP($B530, Paste!$A$3:$H$933, 4, FALSE)</f>
        <v>17.006308888888888</v>
      </c>
      <c r="K530" s="71">
        <f>VLOOKUP($B530, Paste!$A$3:$H$933, 5, FALSE)</f>
        <v>14.585858585858585</v>
      </c>
      <c r="L530" s="11" t="str">
        <f>IF(ISERROR(VLOOKUP(B530, Paste!$N$3:$N$250, 1, FALSE)), "", VLOOKUP(B530, Paste!$N$3:$O$250, 2, FALSE))</f>
        <v/>
      </c>
      <c r="M530" s="27">
        <f>VLOOKUP($B530, Paste!$W$3:$Z$10064, IF($H$4="Cap Hit",3, IF($H$4="AAV", 4, 2)), FALSE)</f>
        <v>1.5</v>
      </c>
      <c r="N530" s="11" t="str">
        <f>IF(ISERROR(VLOOKUP(B530, Paste!$Q$3:$Q$245, 1, FALSE)), "", VLOOKUP(B530, Paste!$Q$3:$R$245, 2, FALSE))</f>
        <v/>
      </c>
      <c r="O530" s="10"/>
      <c r="P530" s="7" t="str">
        <f>IF(ISERROR(VLOOKUP(B530, Paste!$T$3:$T$1545, 1, FALSE)), "", VLOOKUP(B530, Paste!$T$3:$U$1545, 2, FALSE))</f>
        <v/>
      </c>
    </row>
    <row r="531" spans="1:16">
      <c r="A531" s="65">
        <v>525</v>
      </c>
      <c r="B531" s="67" t="s">
        <v>555</v>
      </c>
      <c r="C531" s="66" t="str">
        <f>VLOOKUP($B531, Paste!$A$3:$H$933, 6, FALSE)</f>
        <v>LD</v>
      </c>
      <c r="D531" s="11" t="str">
        <f>IFERROR(VLOOKUP($B531, Paste!$J$3:$L$933, 3, FALSE), "")</f>
        <v/>
      </c>
      <c r="E531" s="11" t="str">
        <f>IFERROR(VLOOKUP($B531, Paste!$J$3:$L$933, 2, FALSE), "")</f>
        <v/>
      </c>
      <c r="F531" s="11" t="str">
        <f>VLOOKUP($B531, Paste!$A$3:$H$933, 8, FALSE)</f>
        <v>CGY</v>
      </c>
      <c r="G531" s="71">
        <f>VLOOKUP($B531, Paste!$A$3:$H$933, 2, FALSE)</f>
        <v>79</v>
      </c>
      <c r="H531" s="71">
        <f>VLOOKUP($B531, Paste!$A$3:$H$933, 3, FALSE)</f>
        <v>2.8336899709245968</v>
      </c>
      <c r="I531" s="71">
        <f t="shared" si="8"/>
        <v>14.15152069574207</v>
      </c>
      <c r="J531" s="71">
        <f>VLOOKUP($B531, Paste!$A$3:$H$933, 4, FALSE)</f>
        <v>16.985210666666667</v>
      </c>
      <c r="K531" s="71">
        <f>VLOOKUP($B531, Paste!$A$3:$H$933, 5, FALSE)</f>
        <v>56.086580086580092</v>
      </c>
      <c r="L531" s="11" t="str">
        <f>IF(ISERROR(VLOOKUP(B531, Paste!$N$3:$N$250, 1, FALSE)), "", VLOOKUP(B531, Paste!$N$3:$O$250, 2, FALSE))</f>
        <v/>
      </c>
      <c r="M531" s="27">
        <f>VLOOKUP($B531, Paste!$W$3:$Z$10064, IF($H$4="Cap Hit",3, IF($H$4="AAV", 4, 2)), FALSE)</f>
        <v>5.35</v>
      </c>
      <c r="N531" s="11" t="str">
        <f>IF(ISERROR(VLOOKUP(B531, Paste!$Q$3:$Q$245, 1, FALSE)), "", VLOOKUP(B531, Paste!$Q$3:$R$245, 2, FALSE))</f>
        <v/>
      </c>
      <c r="O531" s="10"/>
      <c r="P531" s="7" t="str">
        <f>IF(ISERROR(VLOOKUP(B531, Paste!$T$3:$T$1545, 1, FALSE)), "", VLOOKUP(B531, Paste!$T$3:$U$1545, 2, FALSE))</f>
        <v/>
      </c>
    </row>
    <row r="532" spans="1:16">
      <c r="A532" s="65">
        <v>526</v>
      </c>
      <c r="B532" s="67" t="s">
        <v>556</v>
      </c>
      <c r="C532" s="66" t="str">
        <f>VLOOKUP($B532, Paste!$A$3:$H$933, 6, FALSE)</f>
        <v>LW</v>
      </c>
      <c r="D532" s="11" t="str">
        <f>IFERROR(VLOOKUP($B532, Paste!$J$3:$L$933, 3, FALSE), "")</f>
        <v/>
      </c>
      <c r="E532" s="11" t="str">
        <f>IFERROR(VLOOKUP($B532, Paste!$J$3:$L$933, 2, FALSE), "")</f>
        <v/>
      </c>
      <c r="F532" s="11" t="str">
        <f>VLOOKUP($B532, Paste!$A$3:$H$933, 8, FALSE)</f>
        <v>BOS</v>
      </c>
      <c r="G532" s="71">
        <f>VLOOKUP($B532, Paste!$A$3:$H$933, 2, FALSE)</f>
        <v>68.333333333333329</v>
      </c>
      <c r="H532" s="71">
        <f>VLOOKUP($B532, Paste!$A$3:$H$933, 3, FALSE)</f>
        <v>7.0381268831654609</v>
      </c>
      <c r="I532" s="71">
        <f t="shared" si="8"/>
        <v>9.8176681949595377</v>
      </c>
      <c r="J532" s="71">
        <f>VLOOKUP($B532, Paste!$A$3:$H$933, 4, FALSE)</f>
        <v>16.855795078124999</v>
      </c>
      <c r="K532" s="71">
        <f>VLOOKUP($B532, Paste!$A$3:$H$933, 5, FALSE)</f>
        <v>78.978224455611382</v>
      </c>
      <c r="L532" s="11" t="str">
        <f>IF(ISERROR(VLOOKUP(B532, Paste!$N$3:$N$250, 1, FALSE)), "", VLOOKUP(B532, Paste!$N$3:$O$250, 2, FALSE))</f>
        <v/>
      </c>
      <c r="M532" s="27">
        <f>VLOOKUP($B532, Paste!$W$3:$Z$10064, IF($H$4="Cap Hit",3, IF($H$4="AAV", 4, 2)), FALSE)</f>
        <v>3.4</v>
      </c>
      <c r="N532" s="11" t="str">
        <f>IF(ISERROR(VLOOKUP(B532, Paste!$Q$3:$Q$245, 1, FALSE)), "", VLOOKUP(B532, Paste!$Q$3:$R$245, 2, FALSE))</f>
        <v>Y</v>
      </c>
      <c r="O532" s="18"/>
      <c r="P532" s="7" t="str">
        <f>IF(ISERROR(VLOOKUP(B532, Paste!$T$3:$T$1545, 1, FALSE)), "", VLOOKUP(B532, Paste!$T$3:$U$1545, 2, FALSE))</f>
        <v/>
      </c>
    </row>
    <row r="533" spans="1:16">
      <c r="A533" s="65">
        <v>527</v>
      </c>
      <c r="B533" s="67" t="s">
        <v>557</v>
      </c>
      <c r="C533" s="66" t="str">
        <f>VLOOKUP($B533, Paste!$A$3:$H$933, 6, FALSE)</f>
        <v>LD</v>
      </c>
      <c r="D533" s="11" t="str">
        <f>IFERROR(VLOOKUP($B533, Paste!$J$3:$L$933, 3, FALSE), "")</f>
        <v/>
      </c>
      <c r="E533" s="11" t="str">
        <f>IFERROR(VLOOKUP($B533, Paste!$J$3:$L$933, 2, FALSE), "")</f>
        <v/>
      </c>
      <c r="F533" s="11" t="str">
        <f>VLOOKUP($B533, Paste!$A$3:$H$933, 8, FALSE)</f>
        <v>MIN</v>
      </c>
      <c r="G533" s="71">
        <f>VLOOKUP($B533, Paste!$A$3:$H$933, 2, FALSE)</f>
        <v>66</v>
      </c>
      <c r="H533" s="71">
        <f>VLOOKUP($B533, Paste!$A$3:$H$933, 3, FALSE)</f>
        <v>3.0774106136623236</v>
      </c>
      <c r="I533" s="71">
        <f t="shared" si="8"/>
        <v>13.667182251337675</v>
      </c>
      <c r="J533" s="71">
        <f>VLOOKUP($B533, Paste!$A$3:$H$933, 4, FALSE)</f>
        <v>16.744592864999998</v>
      </c>
      <c r="K533" s="71">
        <f>VLOOKUP($B533, Paste!$A$3:$H$933, 5, FALSE)</f>
        <v>11.6875</v>
      </c>
      <c r="L533" s="11" t="str">
        <f>IF(ISERROR(VLOOKUP(B533, Paste!$N$3:$N$250, 1, FALSE)), "", VLOOKUP(B533, Paste!$N$3:$O$250, 2, FALSE))</f>
        <v/>
      </c>
      <c r="M533" s="27">
        <f>VLOOKUP($B533, Paste!$W$3:$Z$10064, IF($H$4="Cap Hit",3, IF($H$4="AAV", 4, 2)), FALSE)</f>
        <v>3.5</v>
      </c>
      <c r="N533" s="11" t="str">
        <f>IF(ISERROR(VLOOKUP(B533, Paste!$Q$3:$Q$245, 1, FALSE)), "", VLOOKUP(B533, Paste!$Q$3:$R$245, 2, FALSE))</f>
        <v>Y</v>
      </c>
      <c r="O533" s="18"/>
      <c r="P533" s="7" t="str">
        <f>IF(ISERROR(VLOOKUP(B533, Paste!$T$3:$T$1545, 1, FALSE)), "", VLOOKUP(B533, Paste!$T$3:$U$1545, 2, FALSE))</f>
        <v/>
      </c>
    </row>
    <row r="534" spans="1:16">
      <c r="A534" s="65">
        <v>528</v>
      </c>
      <c r="B534" s="67" t="s">
        <v>558</v>
      </c>
      <c r="C534" s="66" t="str">
        <f>VLOOKUP($B534, Paste!$A$3:$H$933, 6, FALSE)</f>
        <v>RD</v>
      </c>
      <c r="D534" s="11" t="str">
        <f>IFERROR(VLOOKUP($B534, Paste!$J$3:$L$933, 3, FALSE), "")</f>
        <v/>
      </c>
      <c r="E534" s="11" t="str">
        <f>IFERROR(VLOOKUP($B534, Paste!$J$3:$L$933, 2, FALSE), "")</f>
        <v/>
      </c>
      <c r="F534" s="11" t="str">
        <f>VLOOKUP($B534, Paste!$A$3:$H$933, 8, FALSE)</f>
        <v>PHI</v>
      </c>
      <c r="G534" s="71">
        <f>VLOOKUP($B534, Paste!$A$3:$H$933, 2, FALSE)</f>
        <v>61</v>
      </c>
      <c r="H534" s="71">
        <f>VLOOKUP($B534, Paste!$A$3:$H$933, 3, FALSE)</f>
        <v>2.3053278539243625</v>
      </c>
      <c r="I534" s="71">
        <f t="shared" si="8"/>
        <v>14.335873187186747</v>
      </c>
      <c r="J534" s="71">
        <f>VLOOKUP($B534, Paste!$A$3:$H$933, 4, FALSE)</f>
        <v>16.64120104111111</v>
      </c>
      <c r="K534" s="71">
        <f>VLOOKUP($B534, Paste!$A$3:$H$933, 5, FALSE)</f>
        <v>24.400000000000002</v>
      </c>
      <c r="L534" s="11" t="str">
        <f>IF(ISERROR(VLOOKUP(B534, Paste!$N$3:$N$250, 1, FALSE)), "", VLOOKUP(B534, Paste!$N$3:$O$250, 2, FALSE))</f>
        <v/>
      </c>
      <c r="M534" s="27">
        <f>VLOOKUP($B534, Paste!$W$3:$Z$10064, IF($H$4="Cap Hit",3, IF($H$4="AAV", 4, 2)), FALSE)</f>
        <v>5.0999999999999996</v>
      </c>
      <c r="N534" s="11" t="str">
        <f>IF(ISERROR(VLOOKUP(B534, Paste!$Q$3:$Q$245, 1, FALSE)), "", VLOOKUP(B534, Paste!$Q$3:$R$245, 2, FALSE))</f>
        <v>Y</v>
      </c>
      <c r="O534" s="10"/>
      <c r="P534" s="7" t="str">
        <f>IF(ISERROR(VLOOKUP(B534, Paste!$T$3:$T$1545, 1, FALSE)), "", VLOOKUP(B534, Paste!$T$3:$U$1545, 2, FALSE))</f>
        <v/>
      </c>
    </row>
    <row r="535" spans="1:16">
      <c r="A535" s="65">
        <v>529</v>
      </c>
      <c r="B535" s="67" t="s">
        <v>559</v>
      </c>
      <c r="C535" s="66" t="str">
        <f>VLOOKUP($B535, Paste!$A$3:$H$933, 6, FALSE)</f>
        <v>LW</v>
      </c>
      <c r="D535" s="11">
        <f>IFERROR(VLOOKUP($B535, Paste!$J$3:$L$933, 3, FALSE), "")</f>
        <v>38</v>
      </c>
      <c r="E535" s="11">
        <f>IFERROR(VLOOKUP($B535, Paste!$J$3:$L$933, 2, FALSE), "")</f>
        <v>65</v>
      </c>
      <c r="F535" s="11" t="str">
        <f>VLOOKUP($B535, Paste!$A$3:$H$933, 8, FALSE)</f>
        <v>EDM</v>
      </c>
      <c r="G535" s="71">
        <f>VLOOKUP($B535, Paste!$A$3:$H$933, 2, FALSE)</f>
        <v>65</v>
      </c>
      <c r="H535" s="71">
        <f>VLOOKUP($B535, Paste!$A$3:$H$933, 3, FALSE)</f>
        <v>5.2333269650845491</v>
      </c>
      <c r="I535" s="71">
        <f t="shared" si="8"/>
        <v>11.403675361304336</v>
      </c>
      <c r="J535" s="71">
        <f>VLOOKUP($B535, Paste!$A$3:$H$933, 4, FALSE)</f>
        <v>16.637002326388885</v>
      </c>
      <c r="K535" s="71">
        <f>VLOOKUP($B535, Paste!$A$3:$H$933, 5, FALSE)</f>
        <v>52</v>
      </c>
      <c r="L535" s="11" t="str">
        <f>IF(ISERROR(VLOOKUP(B535, Paste!$N$3:$N$250, 1, FALSE)), "", VLOOKUP(B535, Paste!$N$3:$O$250, 2, FALSE))</f>
        <v/>
      </c>
      <c r="M535" s="27">
        <f>VLOOKUP($B535, Paste!$W$3:$Z$10064, IF($H$4="Cap Hit",3, IF($H$4="AAV", 4, 2)), FALSE)</f>
        <v>1.2</v>
      </c>
      <c r="N535" s="11" t="str">
        <f>IF(ISERROR(VLOOKUP(B535, Paste!$Q$3:$Q$245, 1, FALSE)), "", VLOOKUP(B535, Paste!$Q$3:$R$245, 2, FALSE))</f>
        <v/>
      </c>
      <c r="O535" s="18"/>
      <c r="P535" s="7" t="str">
        <f>IF(ISERROR(VLOOKUP(B535, Paste!$T$3:$T$1545, 1, FALSE)), "", VLOOKUP(B535, Paste!$T$3:$U$1545, 2, FALSE))</f>
        <v/>
      </c>
    </row>
    <row r="536" spans="1:16">
      <c r="A536" s="65">
        <v>530</v>
      </c>
      <c r="B536" s="67" t="s">
        <v>560</v>
      </c>
      <c r="C536" s="66" t="str">
        <f>VLOOKUP($B536, Paste!$A$3:$H$933, 6, FALSE)</f>
        <v>RW</v>
      </c>
      <c r="D536" s="11">
        <f>IFERROR(VLOOKUP($B536, Paste!$J$3:$L$933, 3, FALSE), "")</f>
        <v>35</v>
      </c>
      <c r="E536" s="11">
        <f>IFERROR(VLOOKUP($B536, Paste!$J$3:$L$933, 2, FALSE), "")</f>
        <v>58</v>
      </c>
      <c r="F536" s="11" t="str">
        <f>VLOOKUP($B536, Paste!$A$3:$H$933, 8, FALSE)</f>
        <v>VGK</v>
      </c>
      <c r="G536" s="71">
        <f>VLOOKUP($B536, Paste!$A$3:$H$933, 2, FALSE)</f>
        <v>56.333333333333336</v>
      </c>
      <c r="H536" s="71">
        <f>VLOOKUP($B536, Paste!$A$3:$H$933, 3, FALSE)</f>
        <v>6.6105942901055021</v>
      </c>
      <c r="I536" s="71">
        <f t="shared" si="8"/>
        <v>9.94274250387598</v>
      </c>
      <c r="J536" s="71">
        <f>VLOOKUP($B536, Paste!$A$3:$H$933, 4, FALSE)</f>
        <v>16.553336793981483</v>
      </c>
      <c r="K536" s="71">
        <f>VLOOKUP($B536, Paste!$A$3:$H$933, 5, FALSE)</f>
        <v>11.750511247443763</v>
      </c>
      <c r="L536" s="11" t="str">
        <f>IF(ISERROR(VLOOKUP(B536, Paste!$N$3:$N$250, 1, FALSE)), "", VLOOKUP(B536, Paste!$N$3:$O$250, 2, FALSE))</f>
        <v/>
      </c>
      <c r="M536" s="27">
        <f>VLOOKUP($B536, Paste!$W$3:$Z$10064, IF($H$4="Cap Hit",3, IF($H$4="AAV", 4, 2)), FALSE)</f>
        <v>0.83972500000000005</v>
      </c>
      <c r="N536" s="11" t="str">
        <f>IF(ISERROR(VLOOKUP(B536, Paste!$Q$3:$Q$245, 1, FALSE)), "", VLOOKUP(B536, Paste!$Q$3:$R$245, 2, FALSE))</f>
        <v/>
      </c>
      <c r="O536" s="18"/>
      <c r="P536" s="7" t="str">
        <f>IF(ISERROR(VLOOKUP(B536, Paste!$T$3:$T$1545, 1, FALSE)), "", VLOOKUP(B536, Paste!$T$3:$U$1545, 2, FALSE))</f>
        <v/>
      </c>
    </row>
    <row r="537" spans="1:16">
      <c r="A537" s="65">
        <v>531</v>
      </c>
      <c r="B537" s="67" t="s">
        <v>561</v>
      </c>
      <c r="C537" s="66" t="str">
        <f>VLOOKUP($B537, Paste!$A$3:$H$933, 6, FALSE)</f>
        <v>RD</v>
      </c>
      <c r="D537" s="11" t="str">
        <f>IFERROR(VLOOKUP($B537, Paste!$J$3:$L$933, 3, FALSE), "")</f>
        <v/>
      </c>
      <c r="E537" s="11" t="str">
        <f>IFERROR(VLOOKUP($B537, Paste!$J$3:$L$933, 2, FALSE), "")</f>
        <v/>
      </c>
      <c r="F537" s="11" t="str">
        <f>VLOOKUP($B537, Paste!$A$3:$H$933, 8, FALSE)</f>
        <v>BUF</v>
      </c>
      <c r="G537" s="71">
        <f>VLOOKUP($B537, Paste!$A$3:$H$933, 2, FALSE)</f>
        <v>79</v>
      </c>
      <c r="H537" s="71">
        <f>VLOOKUP($B537, Paste!$A$3:$H$933, 3, FALSE)</f>
        <v>5.0927653000021413</v>
      </c>
      <c r="I537" s="71">
        <f t="shared" si="8"/>
        <v>11.378032477775637</v>
      </c>
      <c r="J537" s="71">
        <f>VLOOKUP($B537, Paste!$A$3:$H$933, 4, FALSE)</f>
        <v>16.470797777777779</v>
      </c>
      <c r="K537" s="71">
        <f>VLOOKUP($B537, Paste!$A$3:$H$933, 5, FALSE)</f>
        <v>52</v>
      </c>
      <c r="L537" s="11" t="str">
        <f>IF(ISERROR(VLOOKUP(B537, Paste!$N$3:$N$250, 1, FALSE)), "", VLOOKUP(B537, Paste!$N$3:$O$250, 2, FALSE))</f>
        <v/>
      </c>
      <c r="M537" s="27">
        <f>VLOOKUP($B537, Paste!$W$3:$Z$10064, IF($H$4="Cap Hit",3, IF($H$4="AAV", 4, 2)), FALSE)</f>
        <v>0.9</v>
      </c>
      <c r="N537" s="11" t="str">
        <f>IF(ISERROR(VLOOKUP(B537, Paste!$Q$3:$Q$245, 1, FALSE)), "", VLOOKUP(B537, Paste!$Q$3:$R$245, 2, FALSE))</f>
        <v/>
      </c>
      <c r="O537" s="18"/>
      <c r="P537" s="7" t="str">
        <f>IF(ISERROR(VLOOKUP(B537, Paste!$T$3:$T$1545, 1, FALSE)), "", VLOOKUP(B537, Paste!$T$3:$U$1545, 2, FALSE))</f>
        <v/>
      </c>
    </row>
    <row r="538" spans="1:16">
      <c r="A538" s="65">
        <v>532</v>
      </c>
      <c r="B538" s="67" t="s">
        <v>562</v>
      </c>
      <c r="C538" s="66" t="str">
        <f>VLOOKUP($B538, Paste!$A$3:$H$933, 6, FALSE)</f>
        <v>C</v>
      </c>
      <c r="D538" s="11" t="str">
        <f>IFERROR(VLOOKUP($B538, Paste!$J$3:$L$933, 3, FALSE), "")</f>
        <v/>
      </c>
      <c r="E538" s="11" t="str">
        <f>IFERROR(VLOOKUP($B538, Paste!$J$3:$L$933, 2, FALSE), "")</f>
        <v/>
      </c>
      <c r="F538" s="11" t="str">
        <f>VLOOKUP($B538, Paste!$A$3:$H$933, 8, FALSE)</f>
        <v>FLA</v>
      </c>
      <c r="G538" s="71">
        <f>VLOOKUP($B538, Paste!$A$3:$H$933, 2, FALSE)</f>
        <v>78.666666666666671</v>
      </c>
      <c r="H538" s="71">
        <f>VLOOKUP($B538, Paste!$A$3:$H$933, 3, FALSE)</f>
        <v>8.7130162121676946</v>
      </c>
      <c r="I538" s="71">
        <f t="shared" si="8"/>
        <v>7.6894557878323013</v>
      </c>
      <c r="J538" s="71">
        <f>VLOOKUP($B538, Paste!$A$3:$H$933, 4, FALSE)</f>
        <v>16.402471999999996</v>
      </c>
      <c r="K538" s="71">
        <f>VLOOKUP($B538, Paste!$A$3:$H$933, 5, FALSE)</f>
        <v>27.362318840579711</v>
      </c>
      <c r="L538" s="11" t="str">
        <f>IF(ISERROR(VLOOKUP(B538, Paste!$N$3:$N$250, 1, FALSE)), "", VLOOKUP(B538, Paste!$N$3:$O$250, 2, FALSE))</f>
        <v/>
      </c>
      <c r="M538" s="27">
        <f>VLOOKUP($B538, Paste!$W$3:$Z$10064, IF($H$4="Cap Hit",3, IF($H$4="AAV", 4, 2)), FALSE)</f>
        <v>1.1000000000000001</v>
      </c>
      <c r="N538" s="11" t="str">
        <f>IF(ISERROR(VLOOKUP(B538, Paste!$Q$3:$Q$245, 1, FALSE)), "", VLOOKUP(B538, Paste!$Q$3:$R$245, 2, FALSE))</f>
        <v/>
      </c>
      <c r="O538" s="18"/>
      <c r="P538" s="7" t="str">
        <f>IF(ISERROR(VLOOKUP(B538, Paste!$T$3:$T$1545, 1, FALSE)), "", VLOOKUP(B538, Paste!$T$3:$U$1545, 2, FALSE))</f>
        <v/>
      </c>
    </row>
    <row r="539" spans="1:16">
      <c r="A539" s="65">
        <v>533</v>
      </c>
      <c r="B539" s="67" t="s">
        <v>563</v>
      </c>
      <c r="C539" s="66" t="str">
        <f>VLOOKUP($B539, Paste!$A$3:$H$933, 6, FALSE)</f>
        <v>LD</v>
      </c>
      <c r="D539" s="11" t="str">
        <f>IFERROR(VLOOKUP($B539, Paste!$J$3:$L$933, 3, FALSE), "")</f>
        <v/>
      </c>
      <c r="E539" s="11" t="str">
        <f>IFERROR(VLOOKUP($B539, Paste!$J$3:$L$933, 2, FALSE), "")</f>
        <v/>
      </c>
      <c r="F539" s="11" t="str">
        <f>VLOOKUP($B539, Paste!$A$3:$H$933, 8, FALSE)</f>
        <v>ANA</v>
      </c>
      <c r="G539" s="71">
        <f>VLOOKUP($B539, Paste!$A$3:$H$933, 2, FALSE)</f>
        <v>70</v>
      </c>
      <c r="H539" s="71">
        <f>VLOOKUP($B539, Paste!$A$3:$H$933, 3, FALSE)</f>
        <v>4.9217777777777778</v>
      </c>
      <c r="I539" s="71">
        <f t="shared" si="8"/>
        <v>11.475722222222224</v>
      </c>
      <c r="J539" s="71">
        <f>VLOOKUP($B539, Paste!$A$3:$H$933, 4, FALSE)</f>
        <v>16.397500000000001</v>
      </c>
      <c r="K539" s="71">
        <f>VLOOKUP($B539, Paste!$A$3:$H$933, 5, FALSE)</f>
        <v>7.7777777777777777</v>
      </c>
      <c r="L539" s="11" t="str">
        <f>IF(ISERROR(VLOOKUP(B539, Paste!$N$3:$N$250, 1, FALSE)), "", VLOOKUP(B539, Paste!$N$3:$O$250, 2, FALSE))</f>
        <v/>
      </c>
      <c r="M539" s="27">
        <f>VLOOKUP($B539, Paste!$W$3:$Z$10064, IF($H$4="Cap Hit",3, IF($H$4="AAV", 4, 2)), FALSE)</f>
        <v>0.9</v>
      </c>
      <c r="N539" s="11" t="str">
        <f>IF(ISERROR(VLOOKUP(B539, Paste!$Q$3:$Q$245, 1, FALSE)), "", VLOOKUP(B539, Paste!$Q$3:$R$245, 2, FALSE))</f>
        <v/>
      </c>
      <c r="O539" s="18"/>
      <c r="P539" s="7" t="str">
        <f>IF(ISERROR(VLOOKUP(B539, Paste!$T$3:$T$1545, 1, FALSE)), "", VLOOKUP(B539, Paste!$T$3:$U$1545, 2, FALSE))</f>
        <v>Y</v>
      </c>
    </row>
    <row r="540" spans="1:16">
      <c r="A540" s="65">
        <v>534</v>
      </c>
      <c r="B540" s="67" t="s">
        <v>564</v>
      </c>
      <c r="C540" s="66" t="str">
        <f>VLOOKUP($B540, Paste!$A$3:$H$933, 6, FALSE)</f>
        <v>LW</v>
      </c>
      <c r="D540" s="11" t="str">
        <f>IFERROR(VLOOKUP($B540, Paste!$J$3:$L$933, 3, FALSE), "")</f>
        <v/>
      </c>
      <c r="E540" s="11" t="str">
        <f>IFERROR(VLOOKUP($B540, Paste!$J$3:$L$933, 2, FALSE), "")</f>
        <v/>
      </c>
      <c r="F540" s="11" t="str">
        <f>VLOOKUP($B540, Paste!$A$3:$H$933, 8, FALSE)</f>
        <v>VAN</v>
      </c>
      <c r="G540" s="71">
        <f>VLOOKUP($B540, Paste!$A$3:$H$933, 2, FALSE)</f>
        <v>80</v>
      </c>
      <c r="H540" s="71">
        <f>VLOOKUP($B540, Paste!$A$3:$H$933, 3, FALSE)</f>
        <v>10.384982014958389</v>
      </c>
      <c r="I540" s="71">
        <f t="shared" si="8"/>
        <v>6.0026129850416119</v>
      </c>
      <c r="J540" s="71">
        <f>VLOOKUP($B540, Paste!$A$3:$H$933, 4, FALSE)</f>
        <v>16.387595000000001</v>
      </c>
      <c r="K540" s="71">
        <f>VLOOKUP($B540, Paste!$A$3:$H$933, 5, FALSE)</f>
        <v>41.70940170940171</v>
      </c>
      <c r="L540" s="11" t="str">
        <f>IF(ISERROR(VLOOKUP(B540, Paste!$N$3:$N$250, 1, FALSE)), "", VLOOKUP(B540, Paste!$N$3:$O$250, 2, FALSE))</f>
        <v/>
      </c>
      <c r="M540" s="27">
        <f>VLOOKUP($B540, Paste!$W$3:$Z$10064, IF($H$4="Cap Hit",3, IF($H$4="AAV", 4, 2)), FALSE)</f>
        <v>2.15</v>
      </c>
      <c r="N540" s="11" t="str">
        <f>IF(ISERROR(VLOOKUP(B540, Paste!$Q$3:$Q$245, 1, FALSE)), "", VLOOKUP(B540, Paste!$Q$3:$R$245, 2, FALSE))</f>
        <v/>
      </c>
      <c r="O540" s="10"/>
      <c r="P540" s="7" t="str">
        <f>IF(ISERROR(VLOOKUP(B540, Paste!$T$3:$T$1545, 1, FALSE)), "", VLOOKUP(B540, Paste!$T$3:$U$1545, 2, FALSE))</f>
        <v/>
      </c>
    </row>
    <row r="541" spans="1:16">
      <c r="A541" s="65">
        <v>535</v>
      </c>
      <c r="B541" s="67" t="s">
        <v>565</v>
      </c>
      <c r="C541" s="66" t="str">
        <f>VLOOKUP($B541, Paste!$A$3:$H$933, 6, FALSE)</f>
        <v>RW</v>
      </c>
      <c r="D541" s="11" t="str">
        <f>IFERROR(VLOOKUP($B541, Paste!$J$3:$L$933, 3, FALSE), "")</f>
        <v/>
      </c>
      <c r="E541" s="11" t="str">
        <f>IFERROR(VLOOKUP($B541, Paste!$J$3:$L$933, 2, FALSE), "")</f>
        <v/>
      </c>
      <c r="F541" s="11" t="str">
        <f>VLOOKUP($B541, Paste!$A$3:$H$933, 8, FALSE)</f>
        <v>TOR</v>
      </c>
      <c r="G541" s="71">
        <f>VLOOKUP($B541, Paste!$A$3:$H$933, 2, FALSE)</f>
        <v>75</v>
      </c>
      <c r="H541" s="71">
        <f>VLOOKUP($B541, Paste!$A$3:$H$933, 3, FALSE)</f>
        <v>9</v>
      </c>
      <c r="I541" s="71">
        <f t="shared" si="8"/>
        <v>7.2354374999999997</v>
      </c>
      <c r="J541" s="71">
        <f>VLOOKUP($B541, Paste!$A$3:$H$933, 4, FALSE)</f>
        <v>16.2354375</v>
      </c>
      <c r="K541" s="71">
        <f>VLOOKUP($B541, Paste!$A$3:$H$933, 5, FALSE)</f>
        <v>30.136986301369863</v>
      </c>
      <c r="L541" s="11" t="str">
        <f>IF(ISERROR(VLOOKUP(B541, Paste!$N$3:$N$250, 1, FALSE)), "", VLOOKUP(B541, Paste!$N$3:$O$250, 2, FALSE))</f>
        <v/>
      </c>
      <c r="M541" s="27">
        <f>VLOOKUP($B541, Paste!$W$3:$Z$10064, IF($H$4="Cap Hit",3, IF($H$4="AAV", 4, 2)), FALSE)</f>
        <v>4.25</v>
      </c>
      <c r="N541" s="11" t="str">
        <f>IF(ISERROR(VLOOKUP(B541, Paste!$Q$3:$Q$245, 1, FALSE)), "", VLOOKUP(B541, Paste!$Q$3:$R$245, 2, FALSE))</f>
        <v/>
      </c>
      <c r="O541" s="10"/>
      <c r="P541" s="7" t="str">
        <f>IF(ISERROR(VLOOKUP(B541, Paste!$T$3:$T$1545, 1, FALSE)), "", VLOOKUP(B541, Paste!$T$3:$U$1545, 2, FALSE))</f>
        <v/>
      </c>
    </row>
    <row r="542" spans="1:16">
      <c r="A542" s="65">
        <v>536</v>
      </c>
      <c r="B542" s="67" t="s">
        <v>566</v>
      </c>
      <c r="C542" s="66" t="str">
        <f>VLOOKUP($B542, Paste!$A$3:$H$933, 6, FALSE)</f>
        <v>LD</v>
      </c>
      <c r="D542" s="11" t="str">
        <f>IFERROR(VLOOKUP($B542, Paste!$J$3:$L$933, 3, FALSE), "")</f>
        <v/>
      </c>
      <c r="E542" s="11" t="str">
        <f>IFERROR(VLOOKUP($B542, Paste!$J$3:$L$933, 2, FALSE), "")</f>
        <v/>
      </c>
      <c r="F542" s="11" t="str">
        <f>VLOOKUP($B542, Paste!$A$3:$H$933, 8, FALSE)</f>
        <v>MIN</v>
      </c>
      <c r="G542" s="71">
        <f>VLOOKUP($B542, Paste!$A$3:$H$933, 2, FALSE)</f>
        <v>60</v>
      </c>
      <c r="H542" s="71">
        <f>VLOOKUP($B542, Paste!$A$3:$H$933, 3, FALSE)</f>
        <v>4.7293848765835191</v>
      </c>
      <c r="I542" s="71">
        <f t="shared" si="8"/>
        <v>11.433955498416481</v>
      </c>
      <c r="J542" s="71">
        <f>VLOOKUP($B542, Paste!$A$3:$H$933, 4, FALSE)</f>
        <v>16.163340375000001</v>
      </c>
      <c r="K542" s="71">
        <f>VLOOKUP($B542, Paste!$A$3:$H$933, 5, FALSE)</f>
        <v>18</v>
      </c>
      <c r="L542" s="11" t="str">
        <f>IF(ISERROR(VLOOKUP(B542, Paste!$N$3:$N$250, 1, FALSE)), "", VLOOKUP(B542, Paste!$N$3:$O$250, 2, FALSE))</f>
        <v/>
      </c>
      <c r="M542" s="27">
        <f>VLOOKUP($B542, Paste!$W$3:$Z$10064, IF($H$4="Cap Hit",3, IF($H$4="AAV", 4, 2)), FALSE)</f>
        <v>6</v>
      </c>
      <c r="N542" s="11" t="str">
        <f>IF(ISERROR(VLOOKUP(B542, Paste!$Q$3:$Q$245, 1, FALSE)), "", VLOOKUP(B542, Paste!$Q$3:$R$245, 2, FALSE))</f>
        <v>Y</v>
      </c>
      <c r="O542" s="10"/>
      <c r="P542" s="7" t="str">
        <f>IF(ISERROR(VLOOKUP(B542, Paste!$T$3:$T$1545, 1, FALSE)), "", VLOOKUP(B542, Paste!$T$3:$U$1545, 2, FALSE))</f>
        <v/>
      </c>
    </row>
    <row r="543" spans="1:16">
      <c r="A543" s="65">
        <v>537</v>
      </c>
      <c r="B543" s="67" t="s">
        <v>567</v>
      </c>
      <c r="C543" s="66" t="str">
        <f>VLOOKUP($B543, Paste!$A$3:$H$933, 6, FALSE)</f>
        <v>RD</v>
      </c>
      <c r="D543" s="11" t="str">
        <f>IFERROR(VLOOKUP($B543, Paste!$J$3:$L$933, 3, FALSE), "")</f>
        <v/>
      </c>
      <c r="E543" s="11" t="str">
        <f>IFERROR(VLOOKUP($B543, Paste!$J$3:$L$933, 2, FALSE), "")</f>
        <v/>
      </c>
      <c r="F543" s="11" t="str">
        <f>VLOOKUP($B543, Paste!$A$3:$H$933, 8, FALSE)</f>
        <v>BOS</v>
      </c>
      <c r="G543" s="71">
        <f>VLOOKUP($B543, Paste!$A$3:$H$933, 2, FALSE)</f>
        <v>82.333333333333329</v>
      </c>
      <c r="H543" s="71">
        <f>VLOOKUP($B543, Paste!$A$3:$H$933, 3, FALSE)</f>
        <v>4.4345729655282229</v>
      </c>
      <c r="I543" s="71">
        <f t="shared" si="8"/>
        <v>11.712473025305108</v>
      </c>
      <c r="J543" s="71">
        <f>VLOOKUP($B543, Paste!$A$3:$H$933, 4, FALSE)</f>
        <v>16.14704599083333</v>
      </c>
      <c r="K543" s="71">
        <f>VLOOKUP($B543, Paste!$A$3:$H$933, 5, FALSE)</f>
        <v>50.561549100968186</v>
      </c>
      <c r="L543" s="11" t="str">
        <f>IF(ISERROR(VLOOKUP(B543, Paste!$N$3:$N$250, 1, FALSE)), "", VLOOKUP(B543, Paste!$N$3:$O$250, 2, FALSE))</f>
        <v/>
      </c>
      <c r="M543" s="27">
        <f>VLOOKUP($B543, Paste!$W$3:$Z$10064, IF($H$4="Cap Hit",3, IF($H$4="AAV", 4, 2)), FALSE)</f>
        <v>4.0999999999999996</v>
      </c>
      <c r="N543" s="11" t="str">
        <f>IF(ISERROR(VLOOKUP(B543, Paste!$Q$3:$Q$245, 1, FALSE)), "", VLOOKUP(B543, Paste!$Q$3:$R$245, 2, FALSE))</f>
        <v/>
      </c>
      <c r="O543" s="18"/>
      <c r="P543" s="7" t="str">
        <f>IF(ISERROR(VLOOKUP(B543, Paste!$T$3:$T$1545, 1, FALSE)), "", VLOOKUP(B543, Paste!$T$3:$U$1545, 2, FALSE))</f>
        <v/>
      </c>
    </row>
    <row r="544" spans="1:16">
      <c r="A544" s="65">
        <v>538</v>
      </c>
      <c r="B544" s="67" t="s">
        <v>568</v>
      </c>
      <c r="C544" s="66" t="str">
        <f>VLOOKUP($B544, Paste!$A$3:$H$933, 6, FALSE)</f>
        <v>C</v>
      </c>
      <c r="D544" s="11" t="str">
        <f>IFERROR(VLOOKUP($B544, Paste!$J$3:$L$933, 3, FALSE), "")</f>
        <v/>
      </c>
      <c r="E544" s="11" t="str">
        <f>IFERROR(VLOOKUP($B544, Paste!$J$3:$L$933, 2, FALSE), "")</f>
        <v/>
      </c>
      <c r="F544" s="11" t="str">
        <f>VLOOKUP($B544, Paste!$A$3:$H$933, 8, FALSE)</f>
        <v>UFA</v>
      </c>
      <c r="G544" s="71">
        <f>VLOOKUP($B544, Paste!$A$3:$H$933, 2, FALSE)</f>
        <v>59</v>
      </c>
      <c r="H544" s="71">
        <f>VLOOKUP($B544, Paste!$A$3:$H$933, 3, FALSE)</f>
        <v>9.866492690187723</v>
      </c>
      <c r="I544" s="71">
        <f t="shared" si="8"/>
        <v>6.2359184209233902</v>
      </c>
      <c r="J544" s="71">
        <f>VLOOKUP($B544, Paste!$A$3:$H$933, 4, FALSE)</f>
        <v>16.102411111111113</v>
      </c>
      <c r="K544" s="71">
        <f>VLOOKUP($B544, Paste!$A$3:$H$933, 5, FALSE)</f>
        <v>9.6608187134502916</v>
      </c>
      <c r="L544" s="11" t="str">
        <f>IF(ISERROR(VLOOKUP(B544, Paste!$N$3:$N$250, 1, FALSE)), "", VLOOKUP(B544, Paste!$N$3:$O$250, 2, FALSE))</f>
        <v/>
      </c>
      <c r="M544" s="27" t="e">
        <f>VLOOKUP($B544, Paste!$W$3:$Z$10064, IF($H$4="Cap Hit",3, IF($H$4="AAV", 4, 2)), FALSE)</f>
        <v>#N/A</v>
      </c>
      <c r="N544" s="11" t="str">
        <f>IF(ISERROR(VLOOKUP(B544, Paste!$Q$3:$Q$245, 1, FALSE)), "", VLOOKUP(B544, Paste!$Q$3:$R$245, 2, FALSE))</f>
        <v>Y</v>
      </c>
      <c r="O544" s="18"/>
      <c r="P544" s="7" t="str">
        <f>IF(ISERROR(VLOOKUP(B544, Paste!$T$3:$T$1545, 1, FALSE)), "", VLOOKUP(B544, Paste!$T$3:$U$1545, 2, FALSE))</f>
        <v/>
      </c>
    </row>
    <row r="545" spans="1:16">
      <c r="A545" s="65">
        <v>539</v>
      </c>
      <c r="B545" s="67" t="s">
        <v>569</v>
      </c>
      <c r="C545" s="66" t="str">
        <f>VLOOKUP($B545, Paste!$A$3:$H$933, 6, FALSE)</f>
        <v>RW</v>
      </c>
      <c r="D545" s="11" t="str">
        <f>IFERROR(VLOOKUP($B545, Paste!$J$3:$L$933, 3, FALSE), "")</f>
        <v/>
      </c>
      <c r="E545" s="11" t="str">
        <f>IFERROR(VLOOKUP($B545, Paste!$J$3:$L$933, 2, FALSE), "")</f>
        <v/>
      </c>
      <c r="F545" s="11" t="str">
        <f>VLOOKUP($B545, Paste!$A$3:$H$933, 8, FALSE)</f>
        <v>WAS</v>
      </c>
      <c r="G545" s="71">
        <f>VLOOKUP($B545, Paste!$A$3:$H$933, 2, FALSE)</f>
        <v>45</v>
      </c>
      <c r="H545" s="71">
        <f>VLOOKUP($B545, Paste!$A$3:$H$933, 3, FALSE)</f>
        <v>8.6378558328067445</v>
      </c>
      <c r="I545" s="71">
        <f t="shared" si="8"/>
        <v>7.441704635943255</v>
      </c>
      <c r="J545" s="71">
        <f>VLOOKUP($B545, Paste!$A$3:$H$933, 4, FALSE)</f>
        <v>16.07956046875</v>
      </c>
      <c r="K545" s="71">
        <f>VLOOKUP($B545, Paste!$A$3:$H$933, 5, FALSE)</f>
        <v>15.749999999999998</v>
      </c>
      <c r="L545" s="11" t="str">
        <f>IF(ISERROR(VLOOKUP(B545, Paste!$N$3:$N$250, 1, FALSE)), "", VLOOKUP(B545, Paste!$N$3:$O$250, 2, FALSE))</f>
        <v/>
      </c>
      <c r="M545" s="27">
        <f>VLOOKUP($B545, Paste!$W$3:$Z$10064, IF($H$4="Cap Hit",3, IF($H$4="AAV", 4, 2)), FALSE)</f>
        <v>2</v>
      </c>
      <c r="N545" s="11" t="str">
        <f>IF(ISERROR(VLOOKUP(B545, Paste!$Q$3:$Q$245, 1, FALSE)), "", VLOOKUP(B545, Paste!$Q$3:$R$245, 2, FALSE))</f>
        <v/>
      </c>
      <c r="O545" s="18"/>
      <c r="P545" s="7" t="str">
        <f>IF(ISERROR(VLOOKUP(B545, Paste!$T$3:$T$1545, 1, FALSE)), "", VLOOKUP(B545, Paste!$T$3:$U$1545, 2, FALSE))</f>
        <v/>
      </c>
    </row>
    <row r="546" spans="1:16">
      <c r="A546" s="65">
        <v>540</v>
      </c>
      <c r="B546" s="67" t="s">
        <v>570</v>
      </c>
      <c r="C546" s="66" t="str">
        <f>VLOOKUP($B546, Paste!$A$3:$H$933, 6, FALSE)</f>
        <v>RW</v>
      </c>
      <c r="D546" s="11" t="str">
        <f>IFERROR(VLOOKUP($B546, Paste!$J$3:$L$933, 3, FALSE), "")</f>
        <v/>
      </c>
      <c r="E546" s="11" t="str">
        <f>IFERROR(VLOOKUP($B546, Paste!$J$3:$L$933, 2, FALSE), "")</f>
        <v/>
      </c>
      <c r="F546" s="11" t="str">
        <f>VLOOKUP($B546, Paste!$A$3:$H$933, 8, FALSE)</f>
        <v>CAR</v>
      </c>
      <c r="G546" s="71">
        <f>VLOOKUP($B546, Paste!$A$3:$H$933, 2, FALSE)</f>
        <v>67.333333333333329</v>
      </c>
      <c r="H546" s="71">
        <f>VLOOKUP($B546, Paste!$A$3:$H$933, 3, FALSE)</f>
        <v>9.247475389873534</v>
      </c>
      <c r="I546" s="71">
        <f t="shared" si="8"/>
        <v>6.8216709017931318</v>
      </c>
      <c r="J546" s="71">
        <f>VLOOKUP($B546, Paste!$A$3:$H$933, 4, FALSE)</f>
        <v>16.069146291666666</v>
      </c>
      <c r="K546" s="71">
        <f>VLOOKUP($B546, Paste!$A$3:$H$933, 5, FALSE)</f>
        <v>12.710884353741495</v>
      </c>
      <c r="L546" s="11" t="str">
        <f>IF(ISERROR(VLOOKUP(B546, Paste!$N$3:$N$250, 1, FALSE)), "", VLOOKUP(B546, Paste!$N$3:$O$250, 2, FALSE))</f>
        <v/>
      </c>
      <c r="M546" s="27">
        <f>VLOOKUP($B546, Paste!$W$3:$Z$10064, IF($H$4="Cap Hit",3, IF($H$4="AAV", 4, 2)), FALSE)</f>
        <v>1.7</v>
      </c>
      <c r="N546" s="11" t="str">
        <f>IF(ISERROR(VLOOKUP(B546, Paste!$Q$3:$Q$245, 1, FALSE)), "", VLOOKUP(B546, Paste!$Q$3:$R$245, 2, FALSE))</f>
        <v/>
      </c>
      <c r="O546" s="18"/>
      <c r="P546" s="7" t="str">
        <f>IF(ISERROR(VLOOKUP(B546, Paste!$T$3:$T$1545, 1, FALSE)), "", VLOOKUP(B546, Paste!$T$3:$U$1545, 2, FALSE))</f>
        <v/>
      </c>
    </row>
    <row r="547" spans="1:16">
      <c r="A547" s="65">
        <v>541</v>
      </c>
      <c r="B547" s="67" t="s">
        <v>571</v>
      </c>
      <c r="C547" s="66" t="str">
        <f>VLOOKUP($B547, Paste!$A$3:$H$933, 6, FALSE)</f>
        <v>LW</v>
      </c>
      <c r="D547" s="11" t="str">
        <f>IFERROR(VLOOKUP($B547, Paste!$J$3:$L$933, 3, FALSE), "")</f>
        <v/>
      </c>
      <c r="E547" s="11" t="str">
        <f>IFERROR(VLOOKUP($B547, Paste!$J$3:$L$933, 2, FALSE), "")</f>
        <v/>
      </c>
      <c r="F547" s="11" t="str">
        <f>VLOOKUP($B547, Paste!$A$3:$H$933, 8, FALSE)</f>
        <v>NSH</v>
      </c>
      <c r="G547" s="71">
        <f>VLOOKUP($B547, Paste!$A$3:$H$933, 2, FALSE)</f>
        <v>80</v>
      </c>
      <c r="H547" s="71">
        <f>VLOOKUP($B547, Paste!$A$3:$H$933, 3, FALSE)</f>
        <v>7.8926932169485378</v>
      </c>
      <c r="I547" s="71">
        <f t="shared" si="8"/>
        <v>8.1480567830514623</v>
      </c>
      <c r="J547" s="71">
        <f>VLOOKUP($B547, Paste!$A$3:$H$933, 4, FALSE)</f>
        <v>16.040749999999999</v>
      </c>
      <c r="K547" s="71">
        <f>VLOOKUP($B547, Paste!$A$3:$H$933, 5, FALSE)</f>
        <v>48</v>
      </c>
      <c r="L547" s="11" t="str">
        <f>IF(ISERROR(VLOOKUP(B547, Paste!$N$3:$N$250, 1, FALSE)), "", VLOOKUP(B547, Paste!$N$3:$O$250, 2, FALSE))</f>
        <v/>
      </c>
      <c r="M547" s="27">
        <f>VLOOKUP($B547, Paste!$W$3:$Z$10064, IF($H$4="Cap Hit",3, IF($H$4="AAV", 4, 2)), FALSE)</f>
        <v>0.88666599999999995</v>
      </c>
      <c r="N547" s="11" t="str">
        <f>IF(ISERROR(VLOOKUP(B547, Paste!$Q$3:$Q$245, 1, FALSE)), "", VLOOKUP(B547, Paste!$Q$3:$R$245, 2, FALSE))</f>
        <v/>
      </c>
      <c r="O547" s="10"/>
      <c r="P547" s="7" t="str">
        <f>IF(ISERROR(VLOOKUP(B547, Paste!$T$3:$T$1545, 1, FALSE)), "", VLOOKUP(B547, Paste!$T$3:$U$1545, 2, FALSE))</f>
        <v/>
      </c>
    </row>
    <row r="548" spans="1:16">
      <c r="A548" s="65">
        <v>542</v>
      </c>
      <c r="B548" s="67" t="s">
        <v>572</v>
      </c>
      <c r="C548" s="66" t="str">
        <f>VLOOKUP($B548, Paste!$A$3:$H$933, 6, FALSE)</f>
        <v>RD</v>
      </c>
      <c r="D548" s="11" t="str">
        <f>IFERROR(VLOOKUP($B548, Paste!$J$3:$L$933, 3, FALSE), "")</f>
        <v/>
      </c>
      <c r="E548" s="11" t="str">
        <f>IFERROR(VLOOKUP($B548, Paste!$J$3:$L$933, 2, FALSE), "")</f>
        <v/>
      </c>
      <c r="F548" s="11" t="str">
        <f>VLOOKUP($B548, Paste!$A$3:$H$933, 8, FALSE)</f>
        <v>ANA</v>
      </c>
      <c r="G548" s="71">
        <f>VLOOKUP($B548, Paste!$A$3:$H$933, 2, FALSE)</f>
        <v>69</v>
      </c>
      <c r="H548" s="71">
        <f>VLOOKUP($B548, Paste!$A$3:$H$933, 3, FALSE)</f>
        <v>3.3575015262515264</v>
      </c>
      <c r="I548" s="71">
        <f t="shared" si="8"/>
        <v>12.681419098748476</v>
      </c>
      <c r="J548" s="71">
        <f>VLOOKUP($B548, Paste!$A$3:$H$933, 4, FALSE)</f>
        <v>16.038920625000003</v>
      </c>
      <c r="K548" s="71">
        <f>VLOOKUP($B548, Paste!$A$3:$H$933, 5, FALSE)</f>
        <v>41.4</v>
      </c>
      <c r="L548" s="11" t="str">
        <f>IF(ISERROR(VLOOKUP(B548, Paste!$N$3:$N$250, 1, FALSE)), "", VLOOKUP(B548, Paste!$N$3:$O$250, 2, FALSE))</f>
        <v/>
      </c>
      <c r="M548" s="27">
        <f>VLOOKUP($B548, Paste!$W$3:$Z$10064, IF($H$4="Cap Hit",3, IF($H$4="AAV", 4, 2)), FALSE)</f>
        <v>1.1000000000000001</v>
      </c>
      <c r="N548" s="11" t="str">
        <f>IF(ISERROR(VLOOKUP(B548, Paste!$Q$3:$Q$245, 1, FALSE)), "", VLOOKUP(B548, Paste!$Q$3:$R$245, 2, FALSE))</f>
        <v/>
      </c>
      <c r="O548" s="10"/>
      <c r="P548" s="7" t="str">
        <f>IF(ISERROR(VLOOKUP(B548, Paste!$T$3:$T$1545, 1, FALSE)), "", VLOOKUP(B548, Paste!$T$3:$U$1545, 2, FALSE))</f>
        <v/>
      </c>
    </row>
    <row r="549" spans="1:16">
      <c r="A549" s="65">
        <v>543</v>
      </c>
      <c r="B549" s="67" t="s">
        <v>573</v>
      </c>
      <c r="C549" s="66" t="str">
        <f>VLOOKUP($B549, Paste!$A$3:$H$933, 6, FALSE)</f>
        <v>RD</v>
      </c>
      <c r="D549" s="11" t="str">
        <f>IFERROR(VLOOKUP($B549, Paste!$J$3:$L$933, 3, FALSE), "")</f>
        <v/>
      </c>
      <c r="E549" s="11" t="str">
        <f>IFERROR(VLOOKUP($B549, Paste!$J$3:$L$933, 2, FALSE), "")</f>
        <v/>
      </c>
      <c r="F549" s="11" t="str">
        <f>VLOOKUP($B549, Paste!$A$3:$H$933, 8, FALSE)</f>
        <v>BOS</v>
      </c>
      <c r="G549" s="71">
        <f>VLOOKUP($B549, Paste!$A$3:$H$933, 2, FALSE)</f>
        <v>60.333333333333336</v>
      </c>
      <c r="H549" s="71">
        <f>VLOOKUP($B549, Paste!$A$3:$H$933, 3, FALSE)</f>
        <v>2.7595138290714978</v>
      </c>
      <c r="I549" s="71">
        <f t="shared" si="8"/>
        <v>13.261278837595171</v>
      </c>
      <c r="J549" s="71">
        <f>VLOOKUP($B549, Paste!$A$3:$H$933, 4, FALSE)</f>
        <v>16.020792666666669</v>
      </c>
      <c r="K549" s="71">
        <f>VLOOKUP($B549, Paste!$A$3:$H$933, 5, FALSE)</f>
        <v>17.92761904761905</v>
      </c>
      <c r="L549" s="11" t="str">
        <f>IF(ISERROR(VLOOKUP(B549, Paste!$N$3:$N$250, 1, FALSE)), "", VLOOKUP(B549, Paste!$N$3:$O$250, 2, FALSE))</f>
        <v/>
      </c>
      <c r="M549" s="27">
        <f>VLOOKUP($B549, Paste!$W$3:$Z$10064, IF($H$4="Cap Hit",3, IF($H$4="AAV", 4, 2)), FALSE)</f>
        <v>3</v>
      </c>
      <c r="N549" s="11" t="str">
        <f>IF(ISERROR(VLOOKUP(B549, Paste!$Q$3:$Q$245, 1, FALSE)), "", VLOOKUP(B549, Paste!$Q$3:$R$245, 2, FALSE))</f>
        <v/>
      </c>
      <c r="O549" s="18"/>
      <c r="P549" s="7" t="str">
        <f>IF(ISERROR(VLOOKUP(B549, Paste!$T$3:$T$1545, 1, FALSE)), "", VLOOKUP(B549, Paste!$T$3:$U$1545, 2, FALSE))</f>
        <v/>
      </c>
    </row>
    <row r="550" spans="1:16">
      <c r="A550" s="65">
        <v>544</v>
      </c>
      <c r="B550" s="67" t="s">
        <v>574</v>
      </c>
      <c r="C550" s="66" t="str">
        <f>VLOOKUP($B550, Paste!$A$3:$H$933, 6, FALSE)</f>
        <v>RD</v>
      </c>
      <c r="D550" s="11" t="str">
        <f>IFERROR(VLOOKUP($B550, Paste!$J$3:$L$933, 3, FALSE), "")</f>
        <v/>
      </c>
      <c r="E550" s="11" t="str">
        <f>IFERROR(VLOOKUP($B550, Paste!$J$3:$L$933, 2, FALSE), "")</f>
        <v/>
      </c>
      <c r="F550" s="11" t="str">
        <f>VLOOKUP($B550, Paste!$A$3:$H$933, 8, FALSE)</f>
        <v>DAL</v>
      </c>
      <c r="G550" s="71">
        <f>VLOOKUP($B550, Paste!$A$3:$H$933, 2, FALSE)</f>
        <v>75.666666666666671</v>
      </c>
      <c r="H550" s="71">
        <f>VLOOKUP($B550, Paste!$A$3:$H$933, 3, FALSE)</f>
        <v>4.1007755160236288</v>
      </c>
      <c r="I550" s="71">
        <f t="shared" si="8"/>
        <v>11.874874894393038</v>
      </c>
      <c r="J550" s="71">
        <f>VLOOKUP($B550, Paste!$A$3:$H$933, 4, FALSE)</f>
        <v>15.975650410416668</v>
      </c>
      <c r="K550" s="71">
        <f>VLOOKUP($B550, Paste!$A$3:$H$933, 5, FALSE)</f>
        <v>69.503770739064862</v>
      </c>
      <c r="L550" s="11" t="str">
        <f>IF(ISERROR(VLOOKUP(B550, Paste!$N$3:$N$250, 1, FALSE)), "", VLOOKUP(B550, Paste!$N$3:$O$250, 2, FALSE))</f>
        <v/>
      </c>
      <c r="M550" s="27">
        <f>VLOOKUP($B550, Paste!$W$3:$Z$10064, IF($H$4="Cap Hit",3, IF($H$4="AAV", 4, 2)), FALSE)</f>
        <v>3</v>
      </c>
      <c r="N550" s="11" t="str">
        <f>IF(ISERROR(VLOOKUP(B550, Paste!$Q$3:$Q$245, 1, FALSE)), "", VLOOKUP(B550, Paste!$Q$3:$R$245, 2, FALSE))</f>
        <v/>
      </c>
      <c r="O550" s="18"/>
      <c r="P550" s="7" t="str">
        <f>IF(ISERROR(VLOOKUP(B550, Paste!$T$3:$T$1545, 1, FALSE)), "", VLOOKUP(B550, Paste!$T$3:$U$1545, 2, FALSE))</f>
        <v/>
      </c>
    </row>
    <row r="551" spans="1:16">
      <c r="A551" s="65">
        <v>545</v>
      </c>
      <c r="B551" s="67" t="s">
        <v>575</v>
      </c>
      <c r="C551" s="66" t="str">
        <f>VLOOKUP($B551, Paste!$A$3:$H$933, 6, FALSE)</f>
        <v>C</v>
      </c>
      <c r="D551" s="11" t="str">
        <f>IFERROR(VLOOKUP($B551, Paste!$J$3:$L$933, 3, FALSE), "")</f>
        <v/>
      </c>
      <c r="E551" s="11" t="str">
        <f>IFERROR(VLOOKUP($B551, Paste!$J$3:$L$933, 2, FALSE), "")</f>
        <v/>
      </c>
      <c r="F551" s="11" t="str">
        <f>VLOOKUP($B551, Paste!$A$3:$H$933, 8, FALSE)</f>
        <v>NYI</v>
      </c>
      <c r="G551" s="71">
        <f>VLOOKUP($B551, Paste!$A$3:$H$933, 2, FALSE)</f>
        <v>79.666666666666671</v>
      </c>
      <c r="H551" s="71">
        <f>VLOOKUP($B551, Paste!$A$3:$H$933, 3, FALSE)</f>
        <v>9.1940293306654901</v>
      </c>
      <c r="I551" s="71">
        <f t="shared" si="8"/>
        <v>6.7457271276678448</v>
      </c>
      <c r="J551" s="71">
        <f>VLOOKUP($B551, Paste!$A$3:$H$933, 4, FALSE)</f>
        <v>15.939756458333335</v>
      </c>
      <c r="K551" s="71">
        <f>VLOOKUP($B551, Paste!$A$3:$H$933, 5, FALSE)</f>
        <v>31.798283261802577</v>
      </c>
      <c r="L551" s="11" t="str">
        <f>IF(ISERROR(VLOOKUP(B551, Paste!$N$3:$N$250, 1, FALSE)), "", VLOOKUP(B551, Paste!$N$3:$O$250, 2, FALSE))</f>
        <v/>
      </c>
      <c r="M551" s="27">
        <f>VLOOKUP($B551, Paste!$W$3:$Z$10064, IF($H$4="Cap Hit",3, IF($H$4="AAV", 4, 2)), FALSE)</f>
        <v>2.5</v>
      </c>
      <c r="N551" s="11" t="str">
        <f>IF(ISERROR(VLOOKUP(B551, Paste!$Q$3:$Q$245, 1, FALSE)), "", VLOOKUP(B551, Paste!$Q$3:$R$245, 2, FALSE))</f>
        <v/>
      </c>
      <c r="O551" s="10"/>
      <c r="P551" s="7" t="str">
        <f>IF(ISERROR(VLOOKUP(B551, Paste!$T$3:$T$1545, 1, FALSE)), "", VLOOKUP(B551, Paste!$T$3:$U$1545, 2, FALSE))</f>
        <v/>
      </c>
    </row>
    <row r="552" spans="1:16">
      <c r="A552" s="65">
        <v>546</v>
      </c>
      <c r="B552" s="10" t="s">
        <v>576</v>
      </c>
      <c r="C552" s="66" t="str">
        <f>VLOOKUP($B552, Paste!$A$3:$H$933, 6, FALSE)</f>
        <v>RD</v>
      </c>
      <c r="D552" s="11" t="str">
        <f>IFERROR(VLOOKUP($B552, Paste!$J$3:$L$933, 3, FALSE), "")</f>
        <v/>
      </c>
      <c r="E552" s="11" t="str">
        <f>IFERROR(VLOOKUP($B552, Paste!$J$3:$L$933, 2, FALSE), "")</f>
        <v/>
      </c>
      <c r="F552" s="11" t="str">
        <f>VLOOKUP($B552, Paste!$A$3:$H$933, 8, FALSE)</f>
        <v>CAR</v>
      </c>
      <c r="G552" s="71">
        <f>VLOOKUP($B552, Paste!$A$3:$H$933, 2, FALSE)</f>
        <v>69</v>
      </c>
      <c r="H552" s="71">
        <f>VLOOKUP($B552, Paste!$A$3:$H$933, 3, FALSE)</f>
        <v>4.2739799265605871</v>
      </c>
      <c r="I552" s="71">
        <f t="shared" si="8"/>
        <v>11.654622156772747</v>
      </c>
      <c r="J552" s="71">
        <f>VLOOKUP($B552, Paste!$A$3:$H$933, 4, FALSE)</f>
        <v>15.928602083333335</v>
      </c>
      <c r="K552" s="71">
        <f>VLOOKUP($B552, Paste!$A$3:$H$933, 5, FALSE)</f>
        <v>12.42</v>
      </c>
      <c r="L552" s="11" t="str">
        <f>IF(ISERROR(VLOOKUP(B552, Paste!$N$3:$N$250, 1, FALSE)), "", VLOOKUP(B552, Paste!$N$3:$O$250, 2, FALSE))</f>
        <v/>
      </c>
      <c r="M552" s="27">
        <f>VLOOKUP($B552, Paste!$W$3:$Z$10064, IF($H$4="Cap Hit",3, IF($H$4="AAV", 4, 2)), FALSE)</f>
        <v>1.2250000000000001</v>
      </c>
      <c r="N552" s="11" t="str">
        <f>IF(ISERROR(VLOOKUP(B552, Paste!$Q$3:$Q$245, 1, FALSE)), "", VLOOKUP(B552, Paste!$Q$3:$R$245, 2, FALSE))</f>
        <v/>
      </c>
      <c r="O552" s="10"/>
      <c r="P552" s="7" t="str">
        <f>IF(ISERROR(VLOOKUP(B552, Paste!$T$3:$T$1545, 1, FALSE)), "", VLOOKUP(B552, Paste!$T$3:$U$1545, 2, FALSE))</f>
        <v/>
      </c>
    </row>
    <row r="553" spans="1:16">
      <c r="A553" s="65">
        <v>547</v>
      </c>
      <c r="B553" s="67" t="s">
        <v>577</v>
      </c>
      <c r="C553" s="66" t="str">
        <f>VLOOKUP($B553, Paste!$A$3:$H$933, 6, FALSE)</f>
        <v>LD</v>
      </c>
      <c r="D553" s="11" t="str">
        <f>IFERROR(VLOOKUP($B553, Paste!$J$3:$L$933, 3, FALSE), "")</f>
        <v/>
      </c>
      <c r="E553" s="11" t="str">
        <f>IFERROR(VLOOKUP($B553, Paste!$J$3:$L$933, 2, FALSE), "")</f>
        <v/>
      </c>
      <c r="F553" s="11" t="str">
        <f>VLOOKUP($B553, Paste!$A$3:$H$933, 8, FALSE)</f>
        <v>LAK</v>
      </c>
      <c r="G553" s="71">
        <f>VLOOKUP($B553, Paste!$A$3:$H$933, 2, FALSE)</f>
        <v>74</v>
      </c>
      <c r="H553" s="71">
        <f>VLOOKUP($B553, Paste!$A$3:$H$933, 3, FALSE)</f>
        <v>3.1588530326787518</v>
      </c>
      <c r="I553" s="71">
        <f t="shared" si="8"/>
        <v>12.753588967321249</v>
      </c>
      <c r="J553" s="71">
        <f>VLOOKUP($B553, Paste!$A$3:$H$933, 4, FALSE)</f>
        <v>15.912442</v>
      </c>
      <c r="K553" s="71">
        <f>VLOOKUP($B553, Paste!$A$3:$H$933, 5, FALSE)</f>
        <v>24.903846153846157</v>
      </c>
      <c r="L553" s="11" t="str">
        <f>IF(ISERROR(VLOOKUP(B553, Paste!$N$3:$N$250, 1, FALSE)), "", VLOOKUP(B553, Paste!$N$3:$O$250, 2, FALSE))</f>
        <v/>
      </c>
      <c r="M553" s="27">
        <f>VLOOKUP($B553, Paste!$W$3:$Z$10064, IF($H$4="Cap Hit",3, IF($H$4="AAV", 4, 2)), FALSE)</f>
        <v>3.85</v>
      </c>
      <c r="N553" s="11" t="str">
        <f>IF(ISERROR(VLOOKUP(B553, Paste!$Q$3:$Q$245, 1, FALSE)), "", VLOOKUP(B553, Paste!$Q$3:$R$245, 2, FALSE))</f>
        <v/>
      </c>
      <c r="O553" s="10"/>
      <c r="P553" s="7" t="str">
        <f>IF(ISERROR(VLOOKUP(B553, Paste!$T$3:$T$1545, 1, FALSE)), "", VLOOKUP(B553, Paste!$T$3:$U$1545, 2, FALSE))</f>
        <v/>
      </c>
    </row>
    <row r="554" spans="1:16">
      <c r="A554" s="65">
        <v>548</v>
      </c>
      <c r="B554" s="67" t="s">
        <v>578</v>
      </c>
      <c r="C554" s="66" t="str">
        <f>VLOOKUP($B554, Paste!$A$3:$H$933, 6, FALSE)</f>
        <v>LW</v>
      </c>
      <c r="D554" s="11">
        <f>IFERROR(VLOOKUP($B554, Paste!$J$3:$L$933, 3, FALSE), "")</f>
        <v>37</v>
      </c>
      <c r="E554" s="11">
        <f>IFERROR(VLOOKUP($B554, Paste!$J$3:$L$933, 2, FALSE), "")</f>
        <v>68</v>
      </c>
      <c r="F554" s="11" t="str">
        <f>VLOOKUP($B554, Paste!$A$3:$H$933, 8, FALSE)</f>
        <v>COL</v>
      </c>
      <c r="G554" s="71">
        <f>VLOOKUP($B554, Paste!$A$3:$H$933, 2, FALSE)</f>
        <v>68</v>
      </c>
      <c r="H554" s="71">
        <f>VLOOKUP($B554, Paste!$A$3:$H$933, 3, FALSE)</f>
        <v>8.1709794596084908</v>
      </c>
      <c r="I554" s="71">
        <f t="shared" si="8"/>
        <v>7.6903038737248437</v>
      </c>
      <c r="J554" s="71">
        <f>VLOOKUP($B554, Paste!$A$3:$H$933, 4, FALSE)</f>
        <v>15.861283333333335</v>
      </c>
      <c r="K554" s="71">
        <f>VLOOKUP($B554, Paste!$A$3:$H$933, 5, FALSE)</f>
        <v>61.2</v>
      </c>
      <c r="L554" s="11" t="str">
        <f>IF(ISERROR(VLOOKUP(B554, Paste!$N$3:$N$250, 1, FALSE)), "", VLOOKUP(B554, Paste!$N$3:$O$250, 2, FALSE))</f>
        <v/>
      </c>
      <c r="M554" s="27">
        <f>VLOOKUP($B554, Paste!$W$3:$Z$10064, IF($H$4="Cap Hit",3, IF($H$4="AAV", 4, 2)), FALSE)</f>
        <v>0.875</v>
      </c>
      <c r="N554" s="11" t="str">
        <f>IF(ISERROR(VLOOKUP(B554, Paste!$Q$3:$Q$245, 1, FALSE)), "", VLOOKUP(B554, Paste!$Q$3:$R$245, 2, FALSE))</f>
        <v/>
      </c>
      <c r="O554" s="18"/>
      <c r="P554" s="7" t="str">
        <f>IF(ISERROR(VLOOKUP(B554, Paste!$T$3:$T$1545, 1, FALSE)), "", VLOOKUP(B554, Paste!$T$3:$U$1545, 2, FALSE))</f>
        <v/>
      </c>
    </row>
    <row r="555" spans="1:16">
      <c r="A555" s="65">
        <v>549</v>
      </c>
      <c r="B555" s="67" t="s">
        <v>579</v>
      </c>
      <c r="C555" s="66" t="str">
        <f>VLOOKUP($B555, Paste!$A$3:$H$933, 6, FALSE)</f>
        <v>LD</v>
      </c>
      <c r="D555" s="11" t="str">
        <f>IFERROR(VLOOKUP($B555, Paste!$J$3:$L$933, 3, FALSE), "")</f>
        <v/>
      </c>
      <c r="E555" s="11" t="str">
        <f>IFERROR(VLOOKUP($B555, Paste!$J$3:$L$933, 2, FALSE), "")</f>
        <v/>
      </c>
      <c r="F555" s="11" t="str">
        <f>VLOOKUP($B555, Paste!$A$3:$H$933, 8, FALSE)</f>
        <v>FLA</v>
      </c>
      <c r="G555" s="71">
        <f>VLOOKUP($B555, Paste!$A$3:$H$933, 2, FALSE)</f>
        <v>65</v>
      </c>
      <c r="H555" s="71">
        <f>VLOOKUP($B555, Paste!$A$3:$H$933, 3, FALSE)</f>
        <v>1.4193158148750253</v>
      </c>
      <c r="I555" s="71">
        <f t="shared" si="8"/>
        <v>14.426871685124974</v>
      </c>
      <c r="J555" s="71">
        <f>VLOOKUP($B555, Paste!$A$3:$H$933, 4, FALSE)</f>
        <v>15.846187499999999</v>
      </c>
      <c r="K555" s="71">
        <f>VLOOKUP($B555, Paste!$A$3:$H$933, 5, FALSE)</f>
        <v>43.727272727272727</v>
      </c>
      <c r="L555" s="11" t="str">
        <f>IF(ISERROR(VLOOKUP(B555, Paste!$N$3:$N$250, 1, FALSE)), "", VLOOKUP(B555, Paste!$N$3:$O$250, 2, FALSE))</f>
        <v/>
      </c>
      <c r="M555" s="27">
        <f>VLOOKUP($B555, Paste!$W$3:$Z$10064, IF($H$4="Cap Hit",3, IF($H$4="AAV", 4, 2)), FALSE)</f>
        <v>1.1499999999999999</v>
      </c>
      <c r="N555" s="11" t="str">
        <f>IF(ISERROR(VLOOKUP(B555, Paste!$Q$3:$Q$245, 1, FALSE)), "", VLOOKUP(B555, Paste!$Q$3:$R$245, 2, FALSE))</f>
        <v/>
      </c>
      <c r="O555" s="18"/>
      <c r="P555" s="7" t="str">
        <f>IF(ISERROR(VLOOKUP(B555, Paste!$T$3:$T$1545, 1, FALSE)), "", VLOOKUP(B555, Paste!$T$3:$U$1545, 2, FALSE))</f>
        <v/>
      </c>
    </row>
    <row r="556" spans="1:16">
      <c r="A556" s="65">
        <v>550</v>
      </c>
      <c r="B556" s="67" t="s">
        <v>580</v>
      </c>
      <c r="C556" s="66" t="str">
        <f>VLOOKUP($B556, Paste!$A$3:$H$933, 6, FALSE)</f>
        <v>LD</v>
      </c>
      <c r="D556" s="11" t="str">
        <f>IFERROR(VLOOKUP($B556, Paste!$J$3:$L$933, 3, FALSE), "")</f>
        <v/>
      </c>
      <c r="E556" s="11" t="str">
        <f>IFERROR(VLOOKUP($B556, Paste!$J$3:$L$933, 2, FALSE), "")</f>
        <v/>
      </c>
      <c r="F556" s="11" t="str">
        <f>VLOOKUP($B556, Paste!$A$3:$H$933, 8, FALSE)</f>
        <v>CGY</v>
      </c>
      <c r="G556" s="71">
        <f>VLOOKUP($B556, Paste!$A$3:$H$933, 2, FALSE)</f>
        <v>76</v>
      </c>
      <c r="H556" s="71">
        <f>VLOOKUP($B556, Paste!$A$3:$H$933, 3, FALSE)</f>
        <v>5.3557254888849029</v>
      </c>
      <c r="I556" s="71">
        <f t="shared" si="8"/>
        <v>10.470157311115099</v>
      </c>
      <c r="J556" s="71">
        <f>VLOOKUP($B556, Paste!$A$3:$H$933, 4, FALSE)</f>
        <v>15.8258828</v>
      </c>
      <c r="K556" s="71">
        <f>VLOOKUP($B556, Paste!$A$3:$H$933, 5, FALSE)</f>
        <v>66.072072072072075</v>
      </c>
      <c r="L556" s="11" t="str">
        <f>IF(ISERROR(VLOOKUP(B556, Paste!$N$3:$N$250, 1, FALSE)), "", VLOOKUP(B556, Paste!$N$3:$O$250, 2, FALSE))</f>
        <v/>
      </c>
      <c r="M556" s="27">
        <f>VLOOKUP($B556, Paste!$W$3:$Z$10064, IF($H$4="Cap Hit",3, IF($H$4="AAV", 4, 2)), FALSE)</f>
        <v>4.3499999999999996</v>
      </c>
      <c r="N556" s="11" t="str">
        <f>IF(ISERROR(VLOOKUP(B556, Paste!$Q$3:$Q$245, 1, FALSE)), "", VLOOKUP(B556, Paste!$Q$3:$R$245, 2, FALSE))</f>
        <v/>
      </c>
      <c r="O556" s="18"/>
      <c r="P556" s="7" t="str">
        <f>IF(ISERROR(VLOOKUP(B556, Paste!$T$3:$T$1545, 1, FALSE)), "", VLOOKUP(B556, Paste!$T$3:$U$1545, 2, FALSE))</f>
        <v/>
      </c>
    </row>
    <row r="557" spans="1:16">
      <c r="A557" s="65">
        <v>551</v>
      </c>
      <c r="B557" s="67" t="s">
        <v>581</v>
      </c>
      <c r="C557" s="66" t="str">
        <f>VLOOKUP($B557, Paste!$A$3:$H$933, 6, FALSE)</f>
        <v>RW</v>
      </c>
      <c r="D557" s="11">
        <f>IFERROR(VLOOKUP($B557, Paste!$J$3:$L$933, 3, FALSE), "")</f>
        <v>28</v>
      </c>
      <c r="E557" s="11">
        <f>IFERROR(VLOOKUP($B557, Paste!$J$3:$L$933, 2, FALSE), "")</f>
        <v>50</v>
      </c>
      <c r="F557" s="11" t="str">
        <f>VLOOKUP($B557, Paste!$A$3:$H$933, 8, FALSE)</f>
        <v>COL</v>
      </c>
      <c r="G557" s="71">
        <f>VLOOKUP($B557, Paste!$A$3:$H$933, 2, FALSE)</f>
        <v>74</v>
      </c>
      <c r="H557" s="71">
        <f>VLOOKUP($B557, Paste!$A$3:$H$933, 3, FALSE)</f>
        <v>9.620000000000001</v>
      </c>
      <c r="I557" s="71">
        <f t="shared" si="8"/>
        <v>6.1835571666666649</v>
      </c>
      <c r="J557" s="71">
        <f>VLOOKUP($B557, Paste!$A$3:$H$933, 4, FALSE)</f>
        <v>15.803557166666666</v>
      </c>
      <c r="K557" s="71">
        <f>VLOOKUP($B557, Paste!$A$3:$H$933, 5, FALSE)</f>
        <v>31.573333333333334</v>
      </c>
      <c r="L557" s="11" t="str">
        <f>IF(ISERROR(VLOOKUP(B557, Paste!$N$3:$N$250, 1, FALSE)), "", VLOOKUP(B557, Paste!$N$3:$O$250, 2, FALSE))</f>
        <v/>
      </c>
      <c r="M557" s="27">
        <f>VLOOKUP($B557, Paste!$W$3:$Z$10064, IF($H$4="Cap Hit",3, IF($H$4="AAV", 4, 2)), FALSE)</f>
        <v>2.5</v>
      </c>
      <c r="N557" s="11" t="str">
        <f>IF(ISERROR(VLOOKUP(B557, Paste!$Q$3:$Q$245, 1, FALSE)), "", VLOOKUP(B557, Paste!$Q$3:$R$245, 2, FALSE))</f>
        <v>Y</v>
      </c>
      <c r="O557" s="18"/>
      <c r="P557" s="7" t="str">
        <f>IF(ISERROR(VLOOKUP(B557, Paste!$T$3:$T$1545, 1, FALSE)), "", VLOOKUP(B557, Paste!$T$3:$U$1545, 2, FALSE))</f>
        <v/>
      </c>
    </row>
    <row r="558" spans="1:16">
      <c r="A558" s="65">
        <v>552</v>
      </c>
      <c r="B558" s="67" t="s">
        <v>582</v>
      </c>
      <c r="C558" s="66" t="str">
        <f>VLOOKUP($B558, Paste!$A$3:$H$933, 6, FALSE)</f>
        <v>RD</v>
      </c>
      <c r="D558" s="11">
        <f>IFERROR(VLOOKUP($B558, Paste!$J$3:$L$933, 3, FALSE), "")</f>
        <v>40</v>
      </c>
      <c r="E558" s="11">
        <f>IFERROR(VLOOKUP($B558, Paste!$J$3:$L$933, 2, FALSE), "")</f>
        <v>53</v>
      </c>
      <c r="F558" s="11" t="str">
        <f>VLOOKUP($B558, Paste!$A$3:$H$933, 8, FALSE)</f>
        <v>NYR</v>
      </c>
      <c r="G558" s="71">
        <f>VLOOKUP($B558, Paste!$A$3:$H$933, 2, FALSE)</f>
        <v>42</v>
      </c>
      <c r="H558" s="71">
        <f>VLOOKUP($B558, Paste!$A$3:$H$933, 3, FALSE)</f>
        <v>4.2</v>
      </c>
      <c r="I558" s="71">
        <f t="shared" si="8"/>
        <v>11.583373666666663</v>
      </c>
      <c r="J558" s="71">
        <f>VLOOKUP($B558, Paste!$A$3:$H$933, 4, FALSE)</f>
        <v>15.783373666666664</v>
      </c>
      <c r="K558" s="71">
        <f>VLOOKUP($B558, Paste!$A$3:$H$933, 5, FALSE)</f>
        <v>29.4</v>
      </c>
      <c r="L558" s="11" t="str">
        <f>IF(ISERROR(VLOOKUP(B558, Paste!$N$3:$N$250, 1, FALSE)), "", VLOOKUP(B558, Paste!$N$3:$O$250, 2, FALSE))</f>
        <v/>
      </c>
      <c r="M558" s="27" t="e">
        <f>VLOOKUP($B558, Paste!$W$3:$Z$10064, IF($H$4="Cap Hit",3, IF($H$4="AAV", 4, 2)), FALSE)</f>
        <v>#N/A</v>
      </c>
      <c r="N558" s="11" t="str">
        <f>IF(ISERROR(VLOOKUP(B558, Paste!$Q$3:$Q$245, 1, FALSE)), "", VLOOKUP(B558, Paste!$Q$3:$R$245, 2, FALSE))</f>
        <v/>
      </c>
      <c r="O558" s="18"/>
      <c r="P558" s="7" t="str">
        <f>IF(ISERROR(VLOOKUP(B558, Paste!$T$3:$T$1545, 1, FALSE)), "", VLOOKUP(B558, Paste!$T$3:$U$1545, 2, FALSE))</f>
        <v/>
      </c>
    </row>
    <row r="559" spans="1:16">
      <c r="A559" s="65">
        <v>553</v>
      </c>
      <c r="B559" s="67" t="s">
        <v>583</v>
      </c>
      <c r="C559" s="66" t="str">
        <f>VLOOKUP($B559, Paste!$A$3:$H$933, 6, FALSE)</f>
        <v>LW</v>
      </c>
      <c r="D559" s="11" t="str">
        <f>IFERROR(VLOOKUP($B559, Paste!$J$3:$L$933, 3, FALSE), "")</f>
        <v/>
      </c>
      <c r="E559" s="11" t="str">
        <f>IFERROR(VLOOKUP($B559, Paste!$J$3:$L$933, 2, FALSE), "")</f>
        <v/>
      </c>
      <c r="F559" s="11" t="str">
        <f>VLOOKUP($B559, Paste!$A$3:$H$933, 8, FALSE)</f>
        <v>TOR</v>
      </c>
      <c r="G559" s="71">
        <f>VLOOKUP($B559, Paste!$A$3:$H$933, 2, FALSE)</f>
        <v>61</v>
      </c>
      <c r="H559" s="71">
        <f>VLOOKUP($B559, Paste!$A$3:$H$933, 3, FALSE)</f>
        <v>10.994048057205951</v>
      </c>
      <c r="I559" s="71">
        <f t="shared" si="8"/>
        <v>4.70125194279405</v>
      </c>
      <c r="J559" s="71">
        <f>VLOOKUP($B559, Paste!$A$3:$H$933, 4, FALSE)</f>
        <v>15.695300000000001</v>
      </c>
      <c r="K559" s="71">
        <f>VLOOKUP($B559, Paste!$A$3:$H$933, 5, FALSE)</f>
        <v>51.239999999999995</v>
      </c>
      <c r="L559" s="11" t="str">
        <f>IF(ISERROR(VLOOKUP(B559, Paste!$N$3:$N$250, 1, FALSE)), "", VLOOKUP(B559, Paste!$N$3:$O$250, 2, FALSE))</f>
        <v/>
      </c>
      <c r="M559" s="27">
        <f>VLOOKUP($B559, Paste!$W$3:$Z$10064, IF($H$4="Cap Hit",3, IF($H$4="AAV", 4, 2)), FALSE)</f>
        <v>3.25</v>
      </c>
      <c r="N559" s="11" t="str">
        <f>IF(ISERROR(VLOOKUP(B559, Paste!$Q$3:$Q$245, 1, FALSE)), "", VLOOKUP(B559, Paste!$Q$3:$R$245, 2, FALSE))</f>
        <v/>
      </c>
      <c r="O559" s="18"/>
      <c r="P559" s="7" t="str">
        <f>IF(ISERROR(VLOOKUP(B559, Paste!$T$3:$T$1545, 1, FALSE)), "", VLOOKUP(B559, Paste!$T$3:$U$1545, 2, FALSE))</f>
        <v/>
      </c>
    </row>
    <row r="560" spans="1:16">
      <c r="A560" s="65">
        <v>554</v>
      </c>
      <c r="B560" s="67" t="s">
        <v>584</v>
      </c>
      <c r="C560" s="66" t="str">
        <f>VLOOKUP($B560, Paste!$A$3:$H$933, 6, FALSE)</f>
        <v>LD</v>
      </c>
      <c r="D560" s="11" t="str">
        <f>IFERROR(VLOOKUP($B560, Paste!$J$3:$L$933, 3, FALSE), "")</f>
        <v/>
      </c>
      <c r="E560" s="11" t="str">
        <f>IFERROR(VLOOKUP($B560, Paste!$J$3:$L$933, 2, FALSE), "")</f>
        <v/>
      </c>
      <c r="F560" s="11" t="str">
        <f>VLOOKUP($B560, Paste!$A$3:$H$933, 8, FALSE)</f>
        <v>NYI</v>
      </c>
      <c r="G560" s="71">
        <f>VLOOKUP($B560, Paste!$A$3:$H$933, 2, FALSE)</f>
        <v>68.666666666666671</v>
      </c>
      <c r="H560" s="71">
        <f>VLOOKUP($B560, Paste!$A$3:$H$933, 3, FALSE)</f>
        <v>4.1556491099553075</v>
      </c>
      <c r="I560" s="71">
        <f t="shared" si="8"/>
        <v>11.487282984396547</v>
      </c>
      <c r="J560" s="71">
        <f>VLOOKUP($B560, Paste!$A$3:$H$933, 4, FALSE)</f>
        <v>15.642932094351854</v>
      </c>
      <c r="K560" s="71">
        <f>VLOOKUP($B560, Paste!$A$3:$H$933, 5, FALSE)</f>
        <v>37.423333333333339</v>
      </c>
      <c r="L560" s="11" t="str">
        <f>IF(ISERROR(VLOOKUP(B560, Paste!$N$3:$N$250, 1, FALSE)), "", VLOOKUP(B560, Paste!$N$3:$O$250, 2, FALSE))</f>
        <v/>
      </c>
      <c r="M560" s="27">
        <f>VLOOKUP($B560, Paste!$W$3:$Z$10064, IF($H$4="Cap Hit",3, IF($H$4="AAV", 4, 2)), FALSE)</f>
        <v>5.75</v>
      </c>
      <c r="N560" s="11" t="str">
        <f>IF(ISERROR(VLOOKUP(B560, Paste!$Q$3:$Q$245, 1, FALSE)), "", VLOOKUP(B560, Paste!$Q$3:$R$245, 2, FALSE))</f>
        <v/>
      </c>
      <c r="O560" s="18"/>
      <c r="P560" s="7" t="str">
        <f>IF(ISERROR(VLOOKUP(B560, Paste!$T$3:$T$1545, 1, FALSE)), "", VLOOKUP(B560, Paste!$T$3:$U$1545, 2, FALSE))</f>
        <v/>
      </c>
    </row>
    <row r="561" spans="1:16">
      <c r="A561" s="65">
        <v>555</v>
      </c>
      <c r="B561" s="10" t="s">
        <v>585</v>
      </c>
      <c r="C561" s="66" t="str">
        <f>VLOOKUP($B561, Paste!$A$3:$H$933, 6, FALSE)</f>
        <v>RW</v>
      </c>
      <c r="D561" s="11" t="str">
        <f>IFERROR(VLOOKUP($B561, Paste!$J$3:$L$933, 3, FALSE), "")</f>
        <v/>
      </c>
      <c r="E561" s="11" t="str">
        <f>IFERROR(VLOOKUP($B561, Paste!$J$3:$L$933, 2, FALSE), "")</f>
        <v/>
      </c>
      <c r="F561" s="11" t="str">
        <f>VLOOKUP($B561, Paste!$A$3:$H$933, 8, FALSE)</f>
        <v>NJD</v>
      </c>
      <c r="G561" s="71">
        <f>VLOOKUP($B561, Paste!$A$3:$H$933, 2, FALSE)</f>
        <v>67</v>
      </c>
      <c r="H561" s="71">
        <f>VLOOKUP($B561, Paste!$A$3:$H$933, 3, FALSE)</f>
        <v>9.870325364659676</v>
      </c>
      <c r="I561" s="71">
        <f t="shared" si="8"/>
        <v>5.7147024575625451</v>
      </c>
      <c r="J561" s="71">
        <f>VLOOKUP($B561, Paste!$A$3:$H$933, 4, FALSE)</f>
        <v>15.585027822222221</v>
      </c>
      <c r="K561" s="71">
        <f>VLOOKUP($B561, Paste!$A$3:$H$933, 5, FALSE)</f>
        <v>35.645320197044335</v>
      </c>
      <c r="L561" s="11" t="str">
        <f>IF(ISERROR(VLOOKUP(B561, Paste!$N$3:$N$250, 1, FALSE)), "", VLOOKUP(B561, Paste!$N$3:$O$250, 2, FALSE))</f>
        <v/>
      </c>
      <c r="M561" s="27">
        <f>VLOOKUP($B561, Paste!$W$3:$Z$10064, IF($H$4="Cap Hit",3, IF($H$4="AAV", 4, 2)), FALSE)</f>
        <v>1.75</v>
      </c>
      <c r="N561" s="11" t="str">
        <f>IF(ISERROR(VLOOKUP(B561, Paste!$Q$3:$Q$245, 1, FALSE)), "", VLOOKUP(B561, Paste!$Q$3:$R$245, 2, FALSE))</f>
        <v>Y</v>
      </c>
      <c r="O561" s="18"/>
      <c r="P561" s="7" t="str">
        <f>IF(ISERROR(VLOOKUP(B561, Paste!$T$3:$T$1545, 1, FALSE)), "", VLOOKUP(B561, Paste!$T$3:$U$1545, 2, FALSE))</f>
        <v/>
      </c>
    </row>
    <row r="562" spans="1:16">
      <c r="A562" s="65">
        <v>556</v>
      </c>
      <c r="B562" s="67" t="s">
        <v>586</v>
      </c>
      <c r="C562" s="66" t="str">
        <f>VLOOKUP($B562, Paste!$A$3:$H$933, 6, FALSE)</f>
        <v>RD</v>
      </c>
      <c r="D562" s="11" t="str">
        <f>IFERROR(VLOOKUP($B562, Paste!$J$3:$L$933, 3, FALSE), "")</f>
        <v/>
      </c>
      <c r="E562" s="11" t="str">
        <f>IFERROR(VLOOKUP($B562, Paste!$J$3:$L$933, 2, FALSE), "")</f>
        <v/>
      </c>
      <c r="F562" s="11" t="str">
        <f>VLOOKUP($B562, Paste!$A$3:$H$933, 8, FALSE)</f>
        <v>EDM</v>
      </c>
      <c r="G562" s="71">
        <f>VLOOKUP($B562, Paste!$A$3:$H$933, 2, FALSE)</f>
        <v>69</v>
      </c>
      <c r="H562" s="71">
        <f>VLOOKUP($B562, Paste!$A$3:$H$933, 3, FALSE)</f>
        <v>3.1977261492832429</v>
      </c>
      <c r="I562" s="71">
        <f t="shared" si="8"/>
        <v>12.346680100716755</v>
      </c>
      <c r="J562" s="71">
        <f>VLOOKUP($B562, Paste!$A$3:$H$933, 4, FALSE)</f>
        <v>15.544406249999998</v>
      </c>
      <c r="K562" s="71">
        <f>VLOOKUP($B562, Paste!$A$3:$H$933, 5, FALSE)</f>
        <v>57.97422680412371</v>
      </c>
      <c r="L562" s="11" t="str">
        <f>IF(ISERROR(VLOOKUP(B562, Paste!$N$3:$N$250, 1, FALSE)), "", VLOOKUP(B562, Paste!$N$3:$O$250, 2, FALSE))</f>
        <v/>
      </c>
      <c r="M562" s="27">
        <f>VLOOKUP($B562, Paste!$W$3:$Z$10064, IF($H$4="Cap Hit",3, IF($H$4="AAV", 4, 2)), FALSE)</f>
        <v>4.0999999999999996</v>
      </c>
      <c r="N562" s="11" t="str">
        <f>IF(ISERROR(VLOOKUP(B562, Paste!$Q$3:$Q$245, 1, FALSE)), "", VLOOKUP(B562, Paste!$Q$3:$R$245, 2, FALSE))</f>
        <v>Y</v>
      </c>
      <c r="O562" s="10"/>
      <c r="P562" s="7" t="str">
        <f>IF(ISERROR(VLOOKUP(B562, Paste!$T$3:$T$1545, 1, FALSE)), "", VLOOKUP(B562, Paste!$T$3:$U$1545, 2, FALSE))</f>
        <v/>
      </c>
    </row>
    <row r="563" spans="1:16">
      <c r="A563" s="65">
        <v>557</v>
      </c>
      <c r="B563" s="67" t="s">
        <v>587</v>
      </c>
      <c r="C563" s="66" t="str">
        <f>VLOOKUP($B563, Paste!$A$3:$H$933, 6, FALSE)</f>
        <v>LD</v>
      </c>
      <c r="D563" s="11">
        <f>IFERROR(VLOOKUP($B563, Paste!$J$3:$L$933, 3, FALSE), "")</f>
        <v>30</v>
      </c>
      <c r="E563" s="11">
        <f>IFERROR(VLOOKUP($B563, Paste!$J$3:$L$933, 2, FALSE), "")</f>
        <v>47</v>
      </c>
      <c r="F563" s="11" t="str">
        <f>VLOOKUP($B563, Paste!$A$3:$H$933, 8, FALSE)</f>
        <v>CHI</v>
      </c>
      <c r="G563" s="71">
        <f>VLOOKUP($B563, Paste!$A$3:$H$933, 2, FALSE)</f>
        <v>78</v>
      </c>
      <c r="H563" s="71">
        <f>VLOOKUP($B563, Paste!$A$3:$H$933, 3, FALSE)</f>
        <v>3.5341228415391099</v>
      </c>
      <c r="I563" s="71">
        <f t="shared" si="8"/>
        <v>11.83097690846089</v>
      </c>
      <c r="J563" s="71">
        <f>VLOOKUP($B563, Paste!$A$3:$H$933, 4, FALSE)</f>
        <v>15.365099750000001</v>
      </c>
      <c r="K563" s="71">
        <f>VLOOKUP($B563, Paste!$A$3:$H$933, 5, FALSE)</f>
        <v>32.891566265060241</v>
      </c>
      <c r="L563" s="11" t="str">
        <f>IF(ISERROR(VLOOKUP(B563, Paste!$N$3:$N$250, 1, FALSE)), "", VLOOKUP(B563, Paste!$N$3:$O$250, 2, FALSE))</f>
        <v/>
      </c>
      <c r="M563" s="27">
        <f>VLOOKUP($B563, Paste!$W$3:$Z$10064, IF($H$4="Cap Hit",3, IF($H$4="AAV", 4, 2)), FALSE)</f>
        <v>1.7</v>
      </c>
      <c r="N563" s="11" t="str">
        <f>IF(ISERROR(VLOOKUP(B563, Paste!$Q$3:$Q$245, 1, FALSE)), "", VLOOKUP(B563, Paste!$Q$3:$R$245, 2, FALSE))</f>
        <v/>
      </c>
      <c r="O563" s="18"/>
      <c r="P563" s="7" t="str">
        <f>IF(ISERROR(VLOOKUP(B563, Paste!$T$3:$T$1545, 1, FALSE)), "", VLOOKUP(B563, Paste!$T$3:$U$1545, 2, FALSE))</f>
        <v/>
      </c>
    </row>
    <row r="564" spans="1:16">
      <c r="A564" s="65">
        <v>558</v>
      </c>
      <c r="B564" s="67" t="s">
        <v>588</v>
      </c>
      <c r="C564" s="66" t="str">
        <f>VLOOKUP($B564, Paste!$A$3:$H$933, 6, FALSE)</f>
        <v>RW</v>
      </c>
      <c r="D564" s="11" t="str">
        <f>IFERROR(VLOOKUP($B564, Paste!$J$3:$L$933, 3, FALSE), "")</f>
        <v/>
      </c>
      <c r="E564" s="11" t="str">
        <f>IFERROR(VLOOKUP($B564, Paste!$J$3:$L$933, 2, FALSE), "")</f>
        <v/>
      </c>
      <c r="F564" s="11" t="str">
        <f>VLOOKUP($B564, Paste!$A$3:$H$933, 8, FALSE)</f>
        <v>PHI</v>
      </c>
      <c r="G564" s="71">
        <f>VLOOKUP($B564, Paste!$A$3:$H$933, 2, FALSE)</f>
        <v>69</v>
      </c>
      <c r="H564" s="71">
        <f>VLOOKUP($B564, Paste!$A$3:$H$933, 3, FALSE)</f>
        <v>7.5015908463854117</v>
      </c>
      <c r="I564" s="71">
        <f t="shared" si="8"/>
        <v>7.7756560286145877</v>
      </c>
      <c r="J564" s="71">
        <f>VLOOKUP($B564, Paste!$A$3:$H$933, 4, FALSE)</f>
        <v>15.277246874999999</v>
      </c>
      <c r="K564" s="71">
        <f>VLOOKUP($B564, Paste!$A$3:$H$933, 5, FALSE)</f>
        <v>17.507462686567166</v>
      </c>
      <c r="L564" s="11" t="str">
        <f>IF(ISERROR(VLOOKUP(B564, Paste!$N$3:$N$250, 1, FALSE)), "", VLOOKUP(B564, Paste!$N$3:$O$250, 2, FALSE))</f>
        <v/>
      </c>
      <c r="M564" s="27">
        <f>VLOOKUP($B564, Paste!$W$3:$Z$10064, IF($H$4="Cap Hit",3, IF($H$4="AAV", 4, 2)), FALSE)</f>
        <v>2.8</v>
      </c>
      <c r="N564" s="11" t="str">
        <f>IF(ISERROR(VLOOKUP(B564, Paste!$Q$3:$Q$245, 1, FALSE)), "", VLOOKUP(B564, Paste!$Q$3:$R$245, 2, FALSE))</f>
        <v/>
      </c>
      <c r="O564" s="10"/>
      <c r="P564" s="7" t="str">
        <f>IF(ISERROR(VLOOKUP(B564, Paste!$T$3:$T$1545, 1, FALSE)), "", VLOOKUP(B564, Paste!$T$3:$U$1545, 2, FALSE))</f>
        <v/>
      </c>
    </row>
    <row r="565" spans="1:16">
      <c r="A565" s="65">
        <v>559</v>
      </c>
      <c r="B565" s="67" t="s">
        <v>589</v>
      </c>
      <c r="C565" s="66" t="str">
        <f>VLOOKUP($B565, Paste!$A$3:$H$933, 6, FALSE)</f>
        <v>RD</v>
      </c>
      <c r="D565" s="11">
        <f>IFERROR(VLOOKUP($B565, Paste!$J$3:$L$933, 3, FALSE), "")</f>
        <v>37</v>
      </c>
      <c r="E565" s="11">
        <f>IFERROR(VLOOKUP($B565, Paste!$J$3:$L$933, 2, FALSE), "")</f>
        <v>55</v>
      </c>
      <c r="F565" s="11" t="str">
        <f>VLOOKUP($B565, Paste!$A$3:$H$933, 8, FALSE)</f>
        <v>CGY</v>
      </c>
      <c r="G565" s="71">
        <f>VLOOKUP($B565, Paste!$A$3:$H$933, 2, FALSE)</f>
        <v>71</v>
      </c>
      <c r="H565" s="71">
        <f>VLOOKUP($B565, Paste!$A$3:$H$933, 3, FALSE)</f>
        <v>6.4888484105763533</v>
      </c>
      <c r="I565" s="71">
        <f t="shared" si="8"/>
        <v>8.7828019227569847</v>
      </c>
      <c r="J565" s="71">
        <f>VLOOKUP($B565, Paste!$A$3:$H$933, 4, FALSE)</f>
        <v>15.271650333333337</v>
      </c>
      <c r="K565" s="71">
        <f>VLOOKUP($B565, Paste!$A$3:$H$933, 5, FALSE)</f>
        <v>8.1142857142857139</v>
      </c>
      <c r="L565" s="11" t="str">
        <f>IF(ISERROR(VLOOKUP(B565, Paste!$N$3:$N$250, 1, FALSE)), "", VLOOKUP(B565, Paste!$N$3:$O$250, 2, FALSE))</f>
        <v/>
      </c>
      <c r="M565" s="27">
        <f>VLOOKUP($B565, Paste!$W$3:$Z$10064, IF($H$4="Cap Hit",3, IF($H$4="AAV", 4, 2)), FALSE)</f>
        <v>0.95</v>
      </c>
      <c r="N565" s="11" t="str">
        <f>IF(ISERROR(VLOOKUP(B565, Paste!$Q$3:$Q$245, 1, FALSE)), "", VLOOKUP(B565, Paste!$Q$3:$R$245, 2, FALSE))</f>
        <v/>
      </c>
      <c r="O565" s="10"/>
      <c r="P565" s="7" t="str">
        <f>IF(ISERROR(VLOOKUP(B565, Paste!$T$3:$T$1545, 1, FALSE)), "", VLOOKUP(B565, Paste!$T$3:$U$1545, 2, FALSE))</f>
        <v/>
      </c>
    </row>
    <row r="566" spans="1:16">
      <c r="A566" s="65">
        <v>560</v>
      </c>
      <c r="B566" s="67" t="s">
        <v>590</v>
      </c>
      <c r="C566" s="66" t="str">
        <f>VLOOKUP($B566, Paste!$A$3:$H$933, 6, FALSE)</f>
        <v>LW</v>
      </c>
      <c r="D566" s="11" t="str">
        <f>IFERROR(VLOOKUP($B566, Paste!$J$3:$L$933, 3, FALSE), "")</f>
        <v/>
      </c>
      <c r="E566" s="11" t="str">
        <f>IFERROR(VLOOKUP($B566, Paste!$J$3:$L$933, 2, FALSE), "")</f>
        <v/>
      </c>
      <c r="F566" s="11" t="str">
        <f>VLOOKUP($B566, Paste!$A$3:$H$933, 8, FALSE)</f>
        <v>UFA</v>
      </c>
      <c r="G566" s="71">
        <f>VLOOKUP($B566, Paste!$A$3:$H$933, 2, FALSE)</f>
        <v>64.666666666666657</v>
      </c>
      <c r="H566" s="71">
        <f>VLOOKUP($B566, Paste!$A$3:$H$933, 3, FALSE)</f>
        <v>7.797410622359747</v>
      </c>
      <c r="I566" s="71">
        <f t="shared" si="8"/>
        <v>7.4681199818069182</v>
      </c>
      <c r="J566" s="71">
        <f>VLOOKUP($B566, Paste!$A$3:$H$933, 4, FALSE)</f>
        <v>15.265530604166665</v>
      </c>
      <c r="K566" s="71">
        <f>VLOOKUP($B566, Paste!$A$3:$H$933, 5, FALSE)</f>
        <v>19.262411347517727</v>
      </c>
      <c r="L566" s="11" t="str">
        <f>IF(ISERROR(VLOOKUP(B566, Paste!$N$3:$N$250, 1, FALSE)), "", VLOOKUP(B566, Paste!$N$3:$O$250, 2, FALSE))</f>
        <v/>
      </c>
      <c r="M566" s="27" t="e">
        <f>VLOOKUP($B566, Paste!$W$3:$Z$10064, IF($H$4="Cap Hit",3, IF($H$4="AAV", 4, 2)), FALSE)</f>
        <v>#N/A</v>
      </c>
      <c r="N566" s="11" t="str">
        <f>IF(ISERROR(VLOOKUP(B566, Paste!$Q$3:$Q$245, 1, FALSE)), "", VLOOKUP(B566, Paste!$Q$3:$R$245, 2, FALSE))</f>
        <v>Y</v>
      </c>
      <c r="O566" s="18"/>
      <c r="P566" s="7" t="str">
        <f>IF(ISERROR(VLOOKUP(B566, Paste!$T$3:$T$1545, 1, FALSE)), "", VLOOKUP(B566, Paste!$T$3:$U$1545, 2, FALSE))</f>
        <v/>
      </c>
    </row>
    <row r="567" spans="1:16">
      <c r="A567" s="65">
        <v>561</v>
      </c>
      <c r="B567" s="10" t="s">
        <v>591</v>
      </c>
      <c r="C567" s="66" t="str">
        <f>VLOOKUP($B567, Paste!$A$3:$H$933, 6, FALSE)</f>
        <v>LW</v>
      </c>
      <c r="D567" s="11">
        <f>IFERROR(VLOOKUP($B567, Paste!$J$3:$L$933, 3, FALSE), "")</f>
        <v>48</v>
      </c>
      <c r="E567" s="11">
        <f>IFERROR(VLOOKUP($B567, Paste!$J$3:$L$933, 2, FALSE), "")</f>
        <v>72</v>
      </c>
      <c r="F567" s="11" t="str">
        <f>VLOOKUP($B567, Paste!$A$3:$H$933, 8, FALSE)</f>
        <v>SEA</v>
      </c>
      <c r="G567" s="71">
        <f>VLOOKUP($B567, Paste!$A$3:$H$933, 2, FALSE)</f>
        <v>44</v>
      </c>
      <c r="H567" s="71">
        <f>VLOOKUP($B567, Paste!$A$3:$H$933, 3, FALSE)</f>
        <v>8.2245370370370381</v>
      </c>
      <c r="I567" s="71">
        <f t="shared" si="8"/>
        <v>6.9085296296296335</v>
      </c>
      <c r="J567" s="71">
        <f>VLOOKUP($B567, Paste!$A$3:$H$933, 4, FALSE)</f>
        <v>15.133066666666672</v>
      </c>
      <c r="K567" s="71">
        <f>VLOOKUP($B567, Paste!$A$3:$H$933, 5, FALSE)</f>
        <v>13.2</v>
      </c>
      <c r="L567" s="11" t="str">
        <f>IF(ISERROR(VLOOKUP(B567, Paste!$N$3:$N$250, 1, FALSE)), "", VLOOKUP(B567, Paste!$N$3:$O$250, 2, FALSE))</f>
        <v/>
      </c>
      <c r="M567" s="27">
        <f>VLOOKUP($B567, Paste!$W$3:$Z$10064, IF($H$4="Cap Hit",3, IF($H$4="AAV", 4, 2)), FALSE)</f>
        <v>0.91833299999999995</v>
      </c>
      <c r="N567" s="11" t="str">
        <f>IF(ISERROR(VLOOKUP(B567, Paste!$Q$3:$Q$245, 1, FALSE)), "", VLOOKUP(B567, Paste!$Q$3:$R$245, 2, FALSE))</f>
        <v/>
      </c>
      <c r="O567" s="18"/>
      <c r="P567" s="7" t="str">
        <f>IF(ISERROR(VLOOKUP(B567, Paste!$T$3:$T$1545, 1, FALSE)), "", VLOOKUP(B567, Paste!$T$3:$U$1545, 2, FALSE))</f>
        <v/>
      </c>
    </row>
    <row r="568" spans="1:16">
      <c r="A568" s="65">
        <v>562</v>
      </c>
      <c r="B568" s="67" t="s">
        <v>592</v>
      </c>
      <c r="C568" s="66" t="str">
        <f>VLOOKUP($B568, Paste!$A$3:$H$933, 6, FALSE)</f>
        <v>RD</v>
      </c>
      <c r="D568" s="11" t="str">
        <f>IFERROR(VLOOKUP($B568, Paste!$J$3:$L$933, 3, FALSE), "")</f>
        <v/>
      </c>
      <c r="E568" s="11" t="str">
        <f>IFERROR(VLOOKUP($B568, Paste!$J$3:$L$933, 2, FALSE), "")</f>
        <v/>
      </c>
      <c r="F568" s="11" t="str">
        <f>VLOOKUP($B568, Paste!$A$3:$H$933, 8, FALSE)</f>
        <v>CGY</v>
      </c>
      <c r="G568" s="71">
        <f>VLOOKUP($B568, Paste!$A$3:$H$933, 2, FALSE)</f>
        <v>78</v>
      </c>
      <c r="H568" s="71">
        <f>VLOOKUP($B568, Paste!$A$3:$H$933, 3, FALSE)</f>
        <v>2.8939780286050376</v>
      </c>
      <c r="I568" s="71">
        <f t="shared" si="8"/>
        <v>12.217632424728297</v>
      </c>
      <c r="J568" s="71">
        <f>VLOOKUP($B568, Paste!$A$3:$H$933, 4, FALSE)</f>
        <v>15.111610453333334</v>
      </c>
      <c r="K568" s="71">
        <f>VLOOKUP($B568, Paste!$A$3:$H$933, 5, FALSE)</f>
        <v>36.25352112676056</v>
      </c>
      <c r="L568" s="11" t="str">
        <f>IF(ISERROR(VLOOKUP(B568, Paste!$N$3:$N$250, 1, FALSE)), "", VLOOKUP(B568, Paste!$N$3:$O$250, 2, FALSE))</f>
        <v/>
      </c>
      <c r="M568" s="27">
        <f>VLOOKUP($B568, Paste!$W$3:$Z$10064, IF($H$4="Cap Hit",3, IF($H$4="AAV", 4, 2)), FALSE)</f>
        <v>2.75</v>
      </c>
      <c r="N568" s="11" t="str">
        <f>IF(ISERROR(VLOOKUP(B568, Paste!$Q$3:$Q$245, 1, FALSE)), "", VLOOKUP(B568, Paste!$Q$3:$R$245, 2, FALSE))</f>
        <v/>
      </c>
      <c r="O568" s="18"/>
      <c r="P568" s="7" t="str">
        <f>IF(ISERROR(VLOOKUP(B568, Paste!$T$3:$T$1545, 1, FALSE)), "", VLOOKUP(B568, Paste!$T$3:$U$1545, 2, FALSE))</f>
        <v/>
      </c>
    </row>
    <row r="569" spans="1:16">
      <c r="A569" s="65">
        <v>563</v>
      </c>
      <c r="B569" s="67" t="s">
        <v>593</v>
      </c>
      <c r="C569" s="66" t="str">
        <f>VLOOKUP($B569, Paste!$A$3:$H$933, 6, FALSE)</f>
        <v>RD</v>
      </c>
      <c r="D569" s="11">
        <f>IFERROR(VLOOKUP($B569, Paste!$J$3:$L$933, 3, FALSE), "")</f>
        <v>38</v>
      </c>
      <c r="E569" s="11">
        <f>IFERROR(VLOOKUP($B569, Paste!$J$3:$L$933, 2, FALSE), "")</f>
        <v>53</v>
      </c>
      <c r="F569" s="11" t="str">
        <f>VLOOKUP($B569, Paste!$A$3:$H$933, 8, FALSE)</f>
        <v>WPG</v>
      </c>
      <c r="G569" s="71">
        <f>VLOOKUP($B569, Paste!$A$3:$H$933, 2, FALSE)</f>
        <v>65</v>
      </c>
      <c r="H569" s="71">
        <f>VLOOKUP($B569, Paste!$A$3:$H$933, 3, FALSE)</f>
        <v>4.2085011261261265</v>
      </c>
      <c r="I569" s="71">
        <f t="shared" si="8"/>
        <v>10.898778561373877</v>
      </c>
      <c r="J569" s="71">
        <f>VLOOKUP($B569, Paste!$A$3:$H$933, 4, FALSE)</f>
        <v>15.107279687500004</v>
      </c>
      <c r="K569" s="71">
        <f>VLOOKUP($B569, Paste!$A$3:$H$933, 5, FALSE)</f>
        <v>10.4</v>
      </c>
      <c r="L569" s="11" t="str">
        <f>IF(ISERROR(VLOOKUP(B569, Paste!$N$3:$N$250, 1, FALSE)), "", VLOOKUP(B569, Paste!$N$3:$O$250, 2, FALSE))</f>
        <v/>
      </c>
      <c r="M569" s="27">
        <f>VLOOKUP($B569, Paste!$W$3:$Z$10064, IF($H$4="Cap Hit",3, IF($H$4="AAV", 4, 2)), FALSE)</f>
        <v>0.89499899999999999</v>
      </c>
      <c r="N569" s="11" t="str">
        <f>IF(ISERROR(VLOOKUP(B569, Paste!$Q$3:$Q$245, 1, FALSE)), "", VLOOKUP(B569, Paste!$Q$3:$R$245, 2, FALSE))</f>
        <v/>
      </c>
      <c r="O569" s="18"/>
      <c r="P569" s="7" t="str">
        <f>IF(ISERROR(VLOOKUP(B569, Paste!$T$3:$T$1545, 1, FALSE)), "", VLOOKUP(B569, Paste!$T$3:$U$1545, 2, FALSE))</f>
        <v/>
      </c>
    </row>
    <row r="570" spans="1:16">
      <c r="A570" s="65">
        <v>564</v>
      </c>
      <c r="B570" s="67" t="s">
        <v>594</v>
      </c>
      <c r="C570" s="66" t="str">
        <f>VLOOKUP($B570, Paste!$A$3:$H$933, 6, FALSE)</f>
        <v>LD</v>
      </c>
      <c r="D570" s="11" t="str">
        <f>IFERROR(VLOOKUP($B570, Paste!$J$3:$L$933, 3, FALSE), "")</f>
        <v/>
      </c>
      <c r="E570" s="11" t="str">
        <f>IFERROR(VLOOKUP($B570, Paste!$J$3:$L$933, 2, FALSE), "")</f>
        <v/>
      </c>
      <c r="F570" s="11" t="str">
        <f>VLOOKUP($B570, Paste!$A$3:$H$933, 8, FALSE)</f>
        <v>CHI</v>
      </c>
      <c r="G570" s="71">
        <f>VLOOKUP($B570, Paste!$A$3:$H$933, 2, FALSE)</f>
        <v>82.666666666666671</v>
      </c>
      <c r="H570" s="71">
        <f>VLOOKUP($B570, Paste!$A$3:$H$933, 3, FALSE)</f>
        <v>2.0615526099554717</v>
      </c>
      <c r="I570" s="71">
        <f t="shared" si="8"/>
        <v>13.005878556711192</v>
      </c>
      <c r="J570" s="71">
        <f>VLOOKUP($B570, Paste!$A$3:$H$933, 4, FALSE)</f>
        <v>15.067431166666664</v>
      </c>
      <c r="K570" s="71">
        <f>VLOOKUP($B570, Paste!$A$3:$H$933, 5, FALSE)</f>
        <v>64.220385674931137</v>
      </c>
      <c r="L570" s="11" t="str">
        <f>IF(ISERROR(VLOOKUP(B570, Paste!$N$3:$N$250, 1, FALSE)), "", VLOOKUP(B570, Paste!$N$3:$O$250, 2, FALSE))</f>
        <v/>
      </c>
      <c r="M570" s="27">
        <f>VLOOKUP($B570, Paste!$W$3:$Z$10064, IF($H$4="Cap Hit",3, IF($H$4="AAV", 4, 2)), FALSE)</f>
        <v>4.75</v>
      </c>
      <c r="N570" s="11" t="str">
        <f>IF(ISERROR(VLOOKUP(B570, Paste!$Q$3:$Q$245, 1, FALSE)), "", VLOOKUP(B570, Paste!$Q$3:$R$245, 2, FALSE))</f>
        <v/>
      </c>
      <c r="O570" s="18"/>
      <c r="P570" s="7" t="str">
        <f>IF(ISERROR(VLOOKUP(B570, Paste!$T$3:$T$1545, 1, FALSE)), "", VLOOKUP(B570, Paste!$T$3:$U$1545, 2, FALSE))</f>
        <v/>
      </c>
    </row>
    <row r="571" spans="1:16">
      <c r="A571" s="65">
        <v>565</v>
      </c>
      <c r="B571" s="10" t="s">
        <v>595</v>
      </c>
      <c r="C571" s="66" t="str">
        <f>VLOOKUP($B571, Paste!$A$3:$H$933, 6, FALSE)</f>
        <v>LD</v>
      </c>
      <c r="D571" s="11">
        <f>IFERROR(VLOOKUP($B571, Paste!$J$3:$L$933, 3, FALSE), "")</f>
        <v>28</v>
      </c>
      <c r="E571" s="11">
        <f>IFERROR(VLOOKUP($B571, Paste!$J$3:$L$933, 2, FALSE), "")</f>
        <v>48</v>
      </c>
      <c r="F571" s="11" t="str">
        <f>VLOOKUP($B571, Paste!$A$3:$H$933, 8, FALSE)</f>
        <v>MTL</v>
      </c>
      <c r="G571" s="71">
        <f>VLOOKUP($B571, Paste!$A$3:$H$933, 2, FALSE)</f>
        <v>56.666666666666664</v>
      </c>
      <c r="H571" s="71">
        <f>VLOOKUP($B571, Paste!$A$3:$H$933, 3, FALSE)</f>
        <v>4.3658338812712438</v>
      </c>
      <c r="I571" s="71">
        <f t="shared" si="8"/>
        <v>10.701301535395423</v>
      </c>
      <c r="J571" s="71">
        <f>VLOOKUP($B571, Paste!$A$3:$H$933, 4, FALSE)</f>
        <v>15.067135416666666</v>
      </c>
      <c r="K571" s="71">
        <f>VLOOKUP($B571, Paste!$A$3:$H$933, 5, FALSE)</f>
        <v>49.756097560975611</v>
      </c>
      <c r="L571" s="11" t="str">
        <f>IF(ISERROR(VLOOKUP(B571, Paste!$N$3:$N$250, 1, FALSE)), "", VLOOKUP(B571, Paste!$N$3:$O$250, 2, FALSE))</f>
        <v/>
      </c>
      <c r="M571" s="27">
        <f>VLOOKUP($B571, Paste!$W$3:$Z$10064, IF($H$4="Cap Hit",3, IF($H$4="AAV", 4, 2)), FALSE)</f>
        <v>5.55</v>
      </c>
      <c r="N571" s="11" t="str">
        <f>IF(ISERROR(VLOOKUP(B571, Paste!$Q$3:$Q$245, 1, FALSE)), "", VLOOKUP(B571, Paste!$Q$3:$R$245, 2, FALSE))</f>
        <v>Y</v>
      </c>
      <c r="O571" s="18"/>
      <c r="P571" s="7" t="str">
        <f>IF(ISERROR(VLOOKUP(B571, Paste!$T$3:$T$1545, 1, FALSE)), "", VLOOKUP(B571, Paste!$T$3:$U$1545, 2, FALSE))</f>
        <v/>
      </c>
    </row>
    <row r="572" spans="1:16">
      <c r="A572" s="65">
        <v>566</v>
      </c>
      <c r="B572" s="67" t="s">
        <v>596</v>
      </c>
      <c r="C572" s="66" t="str">
        <f>VLOOKUP($B572, Paste!$A$3:$H$933, 6, FALSE)</f>
        <v>LD</v>
      </c>
      <c r="D572" s="11">
        <f>IFERROR(VLOOKUP($B572, Paste!$J$3:$L$933, 3, FALSE), "")</f>
        <v>28</v>
      </c>
      <c r="E572" s="11">
        <f>IFERROR(VLOOKUP($B572, Paste!$J$3:$L$933, 2, FALSE), "")</f>
        <v>40</v>
      </c>
      <c r="F572" s="11" t="str">
        <f>VLOOKUP($B572, Paste!$A$3:$H$933, 8, FALSE)</f>
        <v>NSH</v>
      </c>
      <c r="G572" s="71">
        <f>VLOOKUP($B572, Paste!$A$3:$H$933, 2, FALSE)</f>
        <v>69.666666666666671</v>
      </c>
      <c r="H572" s="71">
        <f>VLOOKUP($B572, Paste!$A$3:$H$933, 3, FALSE)</f>
        <v>3.4315122965545792</v>
      </c>
      <c r="I572" s="71">
        <f t="shared" si="8"/>
        <v>11.574776721963943</v>
      </c>
      <c r="J572" s="71">
        <f>VLOOKUP($B572, Paste!$A$3:$H$933, 4, FALSE)</f>
        <v>15.006289018518522</v>
      </c>
      <c r="K572" s="71">
        <f>VLOOKUP($B572, Paste!$A$3:$H$933, 5, FALSE)</f>
        <v>44.614121510673236</v>
      </c>
      <c r="L572" s="11" t="str">
        <f>IF(ISERROR(VLOOKUP(B572, Paste!$N$3:$N$250, 1, FALSE)), "", VLOOKUP(B572, Paste!$N$3:$O$250, 2, FALSE))</f>
        <v/>
      </c>
      <c r="M572" s="27">
        <f>VLOOKUP($B572, Paste!$W$3:$Z$10064, IF($H$4="Cap Hit",3, IF($H$4="AAV", 4, 2)), FALSE)</f>
        <v>5.5</v>
      </c>
      <c r="N572" s="11" t="str">
        <f>IF(ISERROR(VLOOKUP(B572, Paste!$Q$3:$Q$245, 1, FALSE)), "", VLOOKUP(B572, Paste!$Q$3:$R$245, 2, FALSE))</f>
        <v>Y</v>
      </c>
      <c r="O572" s="18"/>
      <c r="P572" s="7" t="str">
        <f>IF(ISERROR(VLOOKUP(B572, Paste!$T$3:$T$1545, 1, FALSE)), "", VLOOKUP(B572, Paste!$T$3:$U$1545, 2, FALSE))</f>
        <v/>
      </c>
    </row>
    <row r="573" spans="1:16">
      <c r="A573" s="65">
        <v>567</v>
      </c>
      <c r="B573" s="67" t="s">
        <v>597</v>
      </c>
      <c r="C573" s="66" t="str">
        <f>VLOOKUP($B573, Paste!$A$3:$H$933, 6, FALSE)</f>
        <v>LD</v>
      </c>
      <c r="D573" s="11" t="str">
        <f>IFERROR(VLOOKUP($B573, Paste!$J$3:$L$933, 3, FALSE), "")</f>
        <v/>
      </c>
      <c r="E573" s="11" t="str">
        <f>IFERROR(VLOOKUP($B573, Paste!$J$3:$L$933, 2, FALSE), "")</f>
        <v/>
      </c>
      <c r="F573" s="11" t="str">
        <f>VLOOKUP($B573, Paste!$A$3:$H$933, 8, FALSE)</f>
        <v>COL</v>
      </c>
      <c r="G573" s="71">
        <f>VLOOKUP($B573, Paste!$A$3:$H$933, 2, FALSE)</f>
        <v>84.333333333333329</v>
      </c>
      <c r="H573" s="71">
        <f>VLOOKUP($B573, Paste!$A$3:$H$933, 3, FALSE)</f>
        <v>3.4746997170570424</v>
      </c>
      <c r="I573" s="71">
        <f t="shared" si="8"/>
        <v>11.450343749609624</v>
      </c>
      <c r="J573" s="71">
        <f>VLOOKUP($B573, Paste!$A$3:$H$933, 4, FALSE)</f>
        <v>14.925043466666667</v>
      </c>
      <c r="K573" s="71">
        <f>VLOOKUP($B573, Paste!$A$3:$H$933, 5, FALSE)</f>
        <v>29.363022941970311</v>
      </c>
      <c r="L573" s="11" t="str">
        <f>IF(ISERROR(VLOOKUP(B573, Paste!$N$3:$N$250, 1, FALSE)), "", VLOOKUP(B573, Paste!$N$3:$O$250, 2, FALSE))</f>
        <v/>
      </c>
      <c r="M573" s="27">
        <f>VLOOKUP($B573, Paste!$W$3:$Z$10064, IF($H$4="Cap Hit",3, IF($H$4="AAV", 4, 2)), FALSE)</f>
        <v>4.5</v>
      </c>
      <c r="N573" s="11" t="str">
        <f>IF(ISERROR(VLOOKUP(B573, Paste!$Q$3:$Q$245, 1, FALSE)), "", VLOOKUP(B573, Paste!$Q$3:$R$245, 2, FALSE))</f>
        <v/>
      </c>
      <c r="O573" s="18"/>
      <c r="P573" s="7" t="str">
        <f>IF(ISERROR(VLOOKUP(B573, Paste!$T$3:$T$1545, 1, FALSE)), "", VLOOKUP(B573, Paste!$T$3:$U$1545, 2, FALSE))</f>
        <v/>
      </c>
    </row>
    <row r="574" spans="1:16">
      <c r="A574" s="65">
        <v>568</v>
      </c>
      <c r="B574" s="67" t="s">
        <v>598</v>
      </c>
      <c r="C574" s="66" t="str">
        <f>VLOOKUP($B574, Paste!$A$3:$H$933, 6, FALSE)</f>
        <v>LD</v>
      </c>
      <c r="D574" s="11" t="str">
        <f>IFERROR(VLOOKUP($B574, Paste!$J$3:$L$933, 3, FALSE), "")</f>
        <v/>
      </c>
      <c r="E574" s="11" t="str">
        <f>IFERROR(VLOOKUP($B574, Paste!$J$3:$L$933, 2, FALSE), "")</f>
        <v/>
      </c>
      <c r="F574" s="11" t="str">
        <f>VLOOKUP($B574, Paste!$A$3:$H$933, 8, FALSE)</f>
        <v>FLA</v>
      </c>
      <c r="G574" s="71">
        <f>VLOOKUP($B574, Paste!$A$3:$H$933, 2, FALSE)</f>
        <v>64</v>
      </c>
      <c r="H574" s="71">
        <f>VLOOKUP($B574, Paste!$A$3:$H$933, 3, FALSE)</f>
        <v>4.0602389954029929</v>
      </c>
      <c r="I574" s="71">
        <f t="shared" si="8"/>
        <v>10.75434260459701</v>
      </c>
      <c r="J574" s="71">
        <f>VLOOKUP($B574, Paste!$A$3:$H$933, 4, FALSE)</f>
        <v>14.814581600000004</v>
      </c>
      <c r="K574" s="71">
        <f>VLOOKUP($B574, Paste!$A$3:$H$933, 5, FALSE)</f>
        <v>26.666666666666668</v>
      </c>
      <c r="L574" s="11" t="str">
        <f>IF(ISERROR(VLOOKUP(B574, Paste!$N$3:$N$250, 1, FALSE)), "", VLOOKUP(B574, Paste!$N$3:$O$250, 2, FALSE))</f>
        <v/>
      </c>
      <c r="M574" s="27">
        <f>VLOOKUP($B574, Paste!$W$3:$Z$10064, IF($H$4="Cap Hit",3, IF($H$4="AAV", 4, 2)), FALSE)</f>
        <v>0.875</v>
      </c>
      <c r="N574" s="11" t="str">
        <f>IF(ISERROR(VLOOKUP(B574, Paste!$Q$3:$Q$245, 1, FALSE)), "", VLOOKUP(B574, Paste!$Q$3:$R$245, 2, FALSE))</f>
        <v/>
      </c>
      <c r="O574" s="18"/>
      <c r="P574" s="7" t="str">
        <f>IF(ISERROR(VLOOKUP(B574, Paste!$T$3:$T$1545, 1, FALSE)), "", VLOOKUP(B574, Paste!$T$3:$U$1545, 2, FALSE))</f>
        <v/>
      </c>
    </row>
    <row r="575" spans="1:16">
      <c r="A575" s="65">
        <v>569</v>
      </c>
      <c r="B575" s="67" t="s">
        <v>599</v>
      </c>
      <c r="C575" s="66" t="str">
        <f>VLOOKUP($B575, Paste!$A$3:$H$933, 6, FALSE)</f>
        <v>LD</v>
      </c>
      <c r="D575" s="11">
        <f>IFERROR(VLOOKUP($B575, Paste!$J$3:$L$933, 3, FALSE), "")</f>
        <v>25</v>
      </c>
      <c r="E575" s="11">
        <f>IFERROR(VLOOKUP($B575, Paste!$J$3:$L$933, 2, FALSE), "")</f>
        <v>42</v>
      </c>
      <c r="F575" s="11" t="str">
        <f>VLOOKUP($B575, Paste!$A$3:$H$933, 8, FALSE)</f>
        <v>UFA</v>
      </c>
      <c r="G575" s="71">
        <f>VLOOKUP($B575, Paste!$A$3:$H$933, 2, FALSE)</f>
        <v>73.333333333333329</v>
      </c>
      <c r="H575" s="71">
        <f>VLOOKUP($B575, Paste!$A$3:$H$933, 3, FALSE)</f>
        <v>1.1223692177815561</v>
      </c>
      <c r="I575" s="71">
        <f t="shared" si="8"/>
        <v>13.679918282218441</v>
      </c>
      <c r="J575" s="71">
        <f>VLOOKUP($B575, Paste!$A$3:$H$933, 4, FALSE)</f>
        <v>14.802287499999997</v>
      </c>
      <c r="K575" s="71">
        <f>VLOOKUP($B575, Paste!$A$3:$H$933, 5, FALSE)</f>
        <v>29.127725856697818</v>
      </c>
      <c r="L575" s="11" t="str">
        <f>IF(ISERROR(VLOOKUP(B575, Paste!$N$3:$N$250, 1, FALSE)), "", VLOOKUP(B575, Paste!$N$3:$O$250, 2, FALSE))</f>
        <v/>
      </c>
      <c r="M575" s="27" t="e">
        <f>VLOOKUP($B575, Paste!$W$3:$Z$10064, IF($H$4="Cap Hit",3, IF($H$4="AAV", 4, 2)), FALSE)</f>
        <v>#N/A</v>
      </c>
      <c r="N575" s="11" t="str">
        <f>IF(ISERROR(VLOOKUP(B575, Paste!$Q$3:$Q$245, 1, FALSE)), "", VLOOKUP(B575, Paste!$Q$3:$R$245, 2, FALSE))</f>
        <v/>
      </c>
      <c r="O575" s="18"/>
      <c r="P575" s="7" t="str">
        <f>IF(ISERROR(VLOOKUP(B575, Paste!$T$3:$T$1545, 1, FALSE)), "", VLOOKUP(B575, Paste!$T$3:$U$1545, 2, FALSE))</f>
        <v/>
      </c>
    </row>
    <row r="576" spans="1:16">
      <c r="A576" s="65">
        <v>570</v>
      </c>
      <c r="B576" s="67" t="s">
        <v>600</v>
      </c>
      <c r="C576" s="66" t="str">
        <f>VLOOKUP($B576, Paste!$A$3:$H$933, 6, FALSE)</f>
        <v>LD</v>
      </c>
      <c r="D576" s="11" t="str">
        <f>IFERROR(VLOOKUP($B576, Paste!$J$3:$L$933, 3, FALSE), "")</f>
        <v/>
      </c>
      <c r="E576" s="11" t="str">
        <f>IFERROR(VLOOKUP($B576, Paste!$J$3:$L$933, 2, FALSE), "")</f>
        <v/>
      </c>
      <c r="F576" s="11" t="str">
        <f>VLOOKUP($B576, Paste!$A$3:$H$933, 8, FALSE)</f>
        <v>LAK</v>
      </c>
      <c r="G576" s="71">
        <f>VLOOKUP($B576, Paste!$A$3:$H$933, 2, FALSE)</f>
        <v>82.666666666666671</v>
      </c>
      <c r="H576" s="71">
        <f>VLOOKUP($B576, Paste!$A$3:$H$933, 3, FALSE)</f>
        <v>3.6125289980626114</v>
      </c>
      <c r="I576" s="71">
        <f t="shared" si="8"/>
        <v>11.08079055193739</v>
      </c>
      <c r="J576" s="71">
        <f>VLOOKUP($B576, Paste!$A$3:$H$933, 4, FALSE)</f>
        <v>14.693319550000002</v>
      </c>
      <c r="K576" s="71">
        <f>VLOOKUP($B576, Paste!$A$3:$H$933, 5, FALSE)</f>
        <v>19.12947658402204</v>
      </c>
      <c r="L576" s="11" t="str">
        <f>IF(ISERROR(VLOOKUP(B576, Paste!$N$3:$N$250, 1, FALSE)), "", VLOOKUP(B576, Paste!$N$3:$O$250, 2, FALSE))</f>
        <v/>
      </c>
      <c r="M576" s="27">
        <f>VLOOKUP($B576, Paste!$W$3:$Z$10064, IF($H$4="Cap Hit",3, IF($H$4="AAV", 4, 2)), FALSE)</f>
        <v>4</v>
      </c>
      <c r="N576" s="11" t="str">
        <f>IF(ISERROR(VLOOKUP(B576, Paste!$Q$3:$Q$245, 1, FALSE)), "", VLOOKUP(B576, Paste!$Q$3:$R$245, 2, FALSE))</f>
        <v/>
      </c>
      <c r="O576" s="10"/>
      <c r="P576" s="7" t="str">
        <f>IF(ISERROR(VLOOKUP(B576, Paste!$T$3:$T$1545, 1, FALSE)), "", VLOOKUP(B576, Paste!$T$3:$U$1545, 2, FALSE))</f>
        <v/>
      </c>
    </row>
    <row r="577" spans="1:16">
      <c r="A577" s="65">
        <v>571</v>
      </c>
      <c r="B577" s="67" t="s">
        <v>601</v>
      </c>
      <c r="C577" s="66" t="str">
        <f>VLOOKUP($B577, Paste!$A$3:$H$933, 6, FALSE)</f>
        <v>RD</v>
      </c>
      <c r="D577" s="11" t="str">
        <f>IFERROR(VLOOKUP($B577, Paste!$J$3:$L$933, 3, FALSE), "")</f>
        <v/>
      </c>
      <c r="E577" s="11" t="str">
        <f>IFERROR(VLOOKUP($B577, Paste!$J$3:$L$933, 2, FALSE), "")</f>
        <v/>
      </c>
      <c r="F577" s="11" t="str">
        <f>VLOOKUP($B577, Paste!$A$3:$H$933, 8, FALSE)</f>
        <v>ANA</v>
      </c>
      <c r="G577" s="71">
        <f>VLOOKUP($B577, Paste!$A$3:$H$933, 2, FALSE)</f>
        <v>72</v>
      </c>
      <c r="H577" s="71">
        <f>VLOOKUP($B577, Paste!$A$3:$H$933, 3, FALSE)</f>
        <v>3.1844830665842627</v>
      </c>
      <c r="I577" s="71">
        <f t="shared" si="8"/>
        <v>11.397443383415737</v>
      </c>
      <c r="J577" s="71">
        <f>VLOOKUP($B577, Paste!$A$3:$H$933, 4, FALSE)</f>
        <v>14.581926450000001</v>
      </c>
      <c r="K577" s="71">
        <f>VLOOKUP($B577, Paste!$A$3:$H$933, 5, FALSE)</f>
        <v>13.028571428571428</v>
      </c>
      <c r="L577" s="11" t="str">
        <f>IF(ISERROR(VLOOKUP(B577, Paste!$N$3:$N$250, 1, FALSE)), "", VLOOKUP(B577, Paste!$N$3:$O$250, 2, FALSE))</f>
        <v/>
      </c>
      <c r="M577" s="27">
        <f>VLOOKUP($B577, Paste!$W$3:$Z$10064, IF($H$4="Cap Hit",3, IF($H$4="AAV", 4, 2)), FALSE)</f>
        <v>2.25</v>
      </c>
      <c r="N577" s="11" t="str">
        <f>IF(ISERROR(VLOOKUP(B577, Paste!$Q$3:$Q$245, 1, FALSE)), "", VLOOKUP(B577, Paste!$Q$3:$R$245, 2, FALSE))</f>
        <v/>
      </c>
      <c r="O577" s="18"/>
      <c r="P577" s="7" t="str">
        <f>IF(ISERROR(VLOOKUP(B577, Paste!$T$3:$T$1545, 1, FALSE)), "", VLOOKUP(B577, Paste!$T$3:$U$1545, 2, FALSE))</f>
        <v/>
      </c>
    </row>
    <row r="578" spans="1:16">
      <c r="A578" s="65">
        <v>572</v>
      </c>
      <c r="B578" s="67" t="s">
        <v>602</v>
      </c>
      <c r="C578" s="66" t="str">
        <f>VLOOKUP($B578, Paste!$A$3:$H$933, 6, FALSE)</f>
        <v>C</v>
      </c>
      <c r="D578" s="11" t="str">
        <f>IFERROR(VLOOKUP($B578, Paste!$J$3:$L$933, 3, FALSE), "")</f>
        <v/>
      </c>
      <c r="E578" s="11" t="str">
        <f>IFERROR(VLOOKUP($B578, Paste!$J$3:$L$933, 2, FALSE), "")</f>
        <v/>
      </c>
      <c r="F578" s="11" t="str">
        <f>VLOOKUP($B578, Paste!$A$3:$H$933, 8, FALSE)</f>
        <v>BUF</v>
      </c>
      <c r="G578" s="71">
        <f>VLOOKUP($B578, Paste!$A$3:$H$933, 2, FALSE)</f>
        <v>78.666666666666671</v>
      </c>
      <c r="H578" s="71">
        <f>VLOOKUP($B578, Paste!$A$3:$H$933, 3, FALSE)</f>
        <v>8.3644136820224642</v>
      </c>
      <c r="I578" s="71">
        <f t="shared" si="8"/>
        <v>6.2020471513108681</v>
      </c>
      <c r="J578" s="71">
        <f>VLOOKUP($B578, Paste!$A$3:$H$933, 4, FALSE)</f>
        <v>14.566460833333332</v>
      </c>
      <c r="K578" s="71">
        <f>VLOOKUP($B578, Paste!$A$3:$H$933, 5, FALSE)</f>
        <v>76.956521739130437</v>
      </c>
      <c r="L578" s="11" t="str">
        <f>IF(ISERROR(VLOOKUP(B578, Paste!$N$3:$N$250, 1, FALSE)), "", VLOOKUP(B578, Paste!$N$3:$O$250, 2, FALSE))</f>
        <v/>
      </c>
      <c r="M578" s="27">
        <f>VLOOKUP($B578, Paste!$W$3:$Z$10064, IF($H$4="Cap Hit",3, IF($H$4="AAV", 4, 2)), FALSE)</f>
        <v>1</v>
      </c>
      <c r="N578" s="11" t="str">
        <f>IF(ISERROR(VLOOKUP(B578, Paste!$Q$3:$Q$245, 1, FALSE)), "", VLOOKUP(B578, Paste!$Q$3:$R$245, 2, FALSE))</f>
        <v/>
      </c>
      <c r="O578" s="18"/>
      <c r="P578" s="7" t="str">
        <f>IF(ISERROR(VLOOKUP(B578, Paste!$T$3:$T$1545, 1, FALSE)), "", VLOOKUP(B578, Paste!$T$3:$U$1545, 2, FALSE))</f>
        <v/>
      </c>
    </row>
    <row r="579" spans="1:16">
      <c r="A579" s="65">
        <v>573</v>
      </c>
      <c r="B579" s="67" t="s">
        <v>603</v>
      </c>
      <c r="C579" s="66" t="str">
        <f>VLOOKUP($B579, Paste!$A$3:$H$933, 6, FALSE)</f>
        <v>LW</v>
      </c>
      <c r="D579" s="11" t="str">
        <f>IFERROR(VLOOKUP($B579, Paste!$J$3:$L$933, 3, FALSE), "")</f>
        <v/>
      </c>
      <c r="E579" s="11" t="str">
        <f>IFERROR(VLOOKUP($B579, Paste!$J$3:$L$933, 2, FALSE), "")</f>
        <v/>
      </c>
      <c r="F579" s="11" t="str">
        <f>VLOOKUP($B579, Paste!$A$3:$H$933, 8, FALSE)</f>
        <v>MIN</v>
      </c>
      <c r="G579" s="71">
        <f>VLOOKUP($B579, Paste!$A$3:$H$933, 2, FALSE)</f>
        <v>64.666666666666657</v>
      </c>
      <c r="H579" s="71">
        <f>VLOOKUP($B579, Paste!$A$3:$H$933, 3, FALSE)</f>
        <v>11.23222830740688</v>
      </c>
      <c r="I579" s="71">
        <f t="shared" si="8"/>
        <v>3.3000314703708966</v>
      </c>
      <c r="J579" s="71">
        <f>VLOOKUP($B579, Paste!$A$3:$H$933, 4, FALSE)</f>
        <v>14.532259777777776</v>
      </c>
      <c r="K579" s="71">
        <f>VLOOKUP($B579, Paste!$A$3:$H$933, 5, FALSE)</f>
        <v>69.138297872340402</v>
      </c>
      <c r="L579" s="11" t="str">
        <f>IF(ISERROR(VLOOKUP(B579, Paste!$N$3:$N$250, 1, FALSE)), "", VLOOKUP(B579, Paste!$N$3:$O$250, 2, FALSE))</f>
        <v/>
      </c>
      <c r="M579" s="27">
        <f>VLOOKUP($B579, Paste!$W$3:$Z$10064, IF($H$4="Cap Hit",3, IF($H$4="AAV", 4, 2)), FALSE)</f>
        <v>4</v>
      </c>
      <c r="N579" s="11" t="str">
        <f>IF(ISERROR(VLOOKUP(B579, Paste!$Q$3:$Q$245, 1, FALSE)), "", VLOOKUP(B579, Paste!$Q$3:$R$245, 2, FALSE))</f>
        <v>Y</v>
      </c>
      <c r="O579" s="18"/>
      <c r="P579" s="7" t="str">
        <f>IF(ISERROR(VLOOKUP(B579, Paste!$T$3:$T$1545, 1, FALSE)), "", VLOOKUP(B579, Paste!$T$3:$U$1545, 2, FALSE))</f>
        <v/>
      </c>
    </row>
    <row r="580" spans="1:16">
      <c r="A580" s="65">
        <v>574</v>
      </c>
      <c r="B580" s="67" t="s">
        <v>604</v>
      </c>
      <c r="C580" s="66" t="str">
        <f>VLOOKUP($B580, Paste!$A$3:$H$933, 6, FALSE)</f>
        <v>C</v>
      </c>
      <c r="D580" s="11" t="str">
        <f>IFERROR(VLOOKUP($B580, Paste!$J$3:$L$933, 3, FALSE), "")</f>
        <v/>
      </c>
      <c r="E580" s="11" t="str">
        <f>IFERROR(VLOOKUP($B580, Paste!$J$3:$L$933, 2, FALSE), "")</f>
        <v/>
      </c>
      <c r="F580" s="11" t="str">
        <f>VLOOKUP($B580, Paste!$A$3:$H$933, 8, FALSE)</f>
        <v>MIN</v>
      </c>
      <c r="G580" s="71">
        <f>VLOOKUP($B580, Paste!$A$3:$H$933, 2, FALSE)</f>
        <v>65</v>
      </c>
      <c r="H580" s="71">
        <f>VLOOKUP($B580, Paste!$A$3:$H$933, 3, FALSE)</f>
        <v>6.8202222222222231</v>
      </c>
      <c r="I580" s="71">
        <f t="shared" si="8"/>
        <v>7.7018611111111133</v>
      </c>
      <c r="J580" s="71">
        <f>VLOOKUP($B580, Paste!$A$3:$H$933, 4, FALSE)</f>
        <v>14.522083333333336</v>
      </c>
      <c r="K580" s="71">
        <f>VLOOKUP($B580, Paste!$A$3:$H$933, 5, FALSE)</f>
        <v>9.6296296296296298</v>
      </c>
      <c r="L580" s="11" t="str">
        <f>IF(ISERROR(VLOOKUP(B580, Paste!$N$3:$N$250, 1, FALSE)), "", VLOOKUP(B580, Paste!$N$3:$O$250, 2, FALSE))</f>
        <v/>
      </c>
      <c r="M580" s="27">
        <f>VLOOKUP($B580, Paste!$W$3:$Z$10064, IF($H$4="Cap Hit",3, IF($H$4="AAV", 4, 2)), FALSE)</f>
        <v>0.91833299999999995</v>
      </c>
      <c r="N580" s="11" t="str">
        <f>IF(ISERROR(VLOOKUP(B580, Paste!$Q$3:$Q$245, 1, FALSE)), "", VLOOKUP(B580, Paste!$Q$3:$R$245, 2, FALSE))</f>
        <v/>
      </c>
      <c r="O580" s="10"/>
      <c r="P580" s="7" t="str">
        <f>IF(ISERROR(VLOOKUP(B580, Paste!$T$3:$T$1545, 1, FALSE)), "", VLOOKUP(B580, Paste!$T$3:$U$1545, 2, FALSE))</f>
        <v>Y</v>
      </c>
    </row>
    <row r="581" spans="1:16">
      <c r="A581" s="65">
        <v>575</v>
      </c>
      <c r="B581" s="67" t="s">
        <v>605</v>
      </c>
      <c r="C581" s="66" t="str">
        <f>VLOOKUP($B581, Paste!$A$3:$H$933, 6, FALSE)</f>
        <v>RW</v>
      </c>
      <c r="D581" s="11">
        <f>IFERROR(VLOOKUP($B581, Paste!$J$3:$L$933, 3, FALSE), "")</f>
        <v>28</v>
      </c>
      <c r="E581" s="11">
        <f>IFERROR(VLOOKUP($B581, Paste!$J$3:$L$933, 2, FALSE), "")</f>
        <v>53</v>
      </c>
      <c r="F581" s="11" t="str">
        <f>VLOOKUP($B581, Paste!$A$3:$H$933, 8, FALSE)</f>
        <v>EDM</v>
      </c>
      <c r="G581" s="71">
        <f>VLOOKUP($B581, Paste!$A$3:$H$933, 2, FALSE)</f>
        <v>63</v>
      </c>
      <c r="H581" s="71">
        <f>VLOOKUP($B581, Paste!$A$3:$H$933, 3, FALSE)</f>
        <v>4.3459644316923693</v>
      </c>
      <c r="I581" s="71">
        <f t="shared" si="8"/>
        <v>10.105869599557629</v>
      </c>
      <c r="J581" s="71">
        <f>VLOOKUP($B581, Paste!$A$3:$H$933, 4, FALSE)</f>
        <v>14.451834031249998</v>
      </c>
      <c r="K581" s="71">
        <f>VLOOKUP($B581, Paste!$A$3:$H$933, 5, FALSE)</f>
        <v>30.295081967213115</v>
      </c>
      <c r="L581" s="11" t="str">
        <f>IF(ISERROR(VLOOKUP(B581, Paste!$N$3:$N$250, 1, FALSE)), "", VLOOKUP(B581, Paste!$N$3:$O$250, 2, FALSE))</f>
        <v/>
      </c>
      <c r="M581" s="27">
        <f>VLOOKUP($B581, Paste!$W$3:$Z$10064, IF($H$4="Cap Hit",3, IF($H$4="AAV", 4, 2)), FALSE)</f>
        <v>1</v>
      </c>
      <c r="N581" s="11" t="str">
        <f>IF(ISERROR(VLOOKUP(B581, Paste!$Q$3:$Q$245, 1, FALSE)), "", VLOOKUP(B581, Paste!$Q$3:$R$245, 2, FALSE))</f>
        <v>Y</v>
      </c>
      <c r="O581" s="18"/>
      <c r="P581" s="7" t="str">
        <f>IF(ISERROR(VLOOKUP(B581, Paste!$T$3:$T$1545, 1, FALSE)), "", VLOOKUP(B581, Paste!$T$3:$U$1545, 2, FALSE))</f>
        <v/>
      </c>
    </row>
    <row r="582" spans="1:16">
      <c r="A582" s="65">
        <v>576</v>
      </c>
      <c r="B582" s="67" t="s">
        <v>606</v>
      </c>
      <c r="C582" s="66" t="str">
        <f>VLOOKUP($B582, Paste!$A$3:$H$933, 6, FALSE)</f>
        <v>LD</v>
      </c>
      <c r="D582" s="11" t="str">
        <f>IFERROR(VLOOKUP($B582, Paste!$J$3:$L$933, 3, FALSE), "")</f>
        <v/>
      </c>
      <c r="E582" s="11" t="str">
        <f>IFERROR(VLOOKUP($B582, Paste!$J$3:$L$933, 2, FALSE), "")</f>
        <v/>
      </c>
      <c r="F582" s="11" t="str">
        <f>VLOOKUP($B582, Paste!$A$3:$H$933, 8, FALSE)</f>
        <v>FLA</v>
      </c>
      <c r="G582" s="71">
        <f>VLOOKUP($B582, Paste!$A$3:$H$933, 2, FALSE)</f>
        <v>77.333333333333329</v>
      </c>
      <c r="H582" s="71">
        <f>VLOOKUP($B582, Paste!$A$3:$H$933, 3, FALSE)</f>
        <v>3.9552785083095676</v>
      </c>
      <c r="I582" s="71">
        <f t="shared" si="8"/>
        <v>10.38329988724599</v>
      </c>
      <c r="J582" s="71">
        <f>VLOOKUP($B582, Paste!$A$3:$H$933, 4, FALSE)</f>
        <v>14.338578395555556</v>
      </c>
      <c r="K582" s="71">
        <f>VLOOKUP($B582, Paste!$A$3:$H$933, 5, FALSE)</f>
        <v>63.646017699115035</v>
      </c>
      <c r="L582" s="11" t="str">
        <f>IF(ISERROR(VLOOKUP(B582, Paste!$N$3:$N$250, 1, FALSE)), "", VLOOKUP(B582, Paste!$N$3:$O$250, 2, FALSE))</f>
        <v/>
      </c>
      <c r="M582" s="27">
        <f>VLOOKUP($B582, Paste!$W$3:$Z$10064, IF($H$4="Cap Hit",3, IF($H$4="AAV", 4, 2)), FALSE)</f>
        <v>5</v>
      </c>
      <c r="N582" s="11" t="str">
        <f>IF(ISERROR(VLOOKUP(B582, Paste!$Q$3:$Q$245, 1, FALSE)), "", VLOOKUP(B582, Paste!$Q$3:$R$245, 2, FALSE))</f>
        <v/>
      </c>
      <c r="O582" s="18"/>
      <c r="P582" s="7" t="str">
        <f>IF(ISERROR(VLOOKUP(B582, Paste!$T$3:$T$1545, 1, FALSE)), "", VLOOKUP(B582, Paste!$T$3:$U$1545, 2, FALSE))</f>
        <v/>
      </c>
    </row>
    <row r="583" spans="1:16">
      <c r="A583" s="65">
        <v>577</v>
      </c>
      <c r="B583" s="67" t="s">
        <v>607</v>
      </c>
      <c r="C583" s="66" t="str">
        <f>VLOOKUP($B583, Paste!$A$3:$H$933, 6, FALSE)</f>
        <v>LD</v>
      </c>
      <c r="D583" s="11">
        <f>IFERROR(VLOOKUP($B583, Paste!$J$3:$L$933, 3, FALSE), "")</f>
        <v>28</v>
      </c>
      <c r="E583" s="11">
        <f>IFERROR(VLOOKUP($B583, Paste!$J$3:$L$933, 2, FALSE), "")</f>
        <v>40</v>
      </c>
      <c r="F583" s="11" t="str">
        <f>VLOOKUP($B583, Paste!$A$3:$H$933, 8, FALSE)</f>
        <v>DAL</v>
      </c>
      <c r="G583" s="71">
        <f>VLOOKUP($B583, Paste!$A$3:$H$933, 2, FALSE)</f>
        <v>68</v>
      </c>
      <c r="H583" s="71">
        <f>VLOOKUP($B583, Paste!$A$3:$H$933, 3, FALSE)</f>
        <v>6.3303523766681682</v>
      </c>
      <c r="I583" s="71">
        <f t="shared" ref="I583:I646" si="9">J583-H583</f>
        <v>7.7880852899984987</v>
      </c>
      <c r="J583" s="71">
        <f>VLOOKUP($B583, Paste!$A$3:$H$933, 4, FALSE)</f>
        <v>14.118437666666667</v>
      </c>
      <c r="K583" s="71">
        <f>VLOOKUP($B583, Paste!$A$3:$H$933, 5, FALSE)</f>
        <v>40.181818181818187</v>
      </c>
      <c r="L583" s="11" t="str">
        <f>IF(ISERROR(VLOOKUP(B583, Paste!$N$3:$N$250, 1, FALSE)), "", VLOOKUP(B583, Paste!$N$3:$O$250, 2, FALSE))</f>
        <v/>
      </c>
      <c r="M583" s="27">
        <f>VLOOKUP($B583, Paste!$W$3:$Z$10064, IF($H$4="Cap Hit",3, IF($H$4="AAV", 4, 2)), FALSE)</f>
        <v>1.4183330000000001</v>
      </c>
      <c r="N583" s="11" t="str">
        <f>IF(ISERROR(VLOOKUP(B583, Paste!$Q$3:$Q$245, 1, FALSE)), "", VLOOKUP(B583, Paste!$Q$3:$R$245, 2, FALSE))</f>
        <v/>
      </c>
      <c r="O583" s="18"/>
      <c r="P583" s="7" t="str">
        <f>IF(ISERROR(VLOOKUP(B583, Paste!$T$3:$T$1545, 1, FALSE)), "", VLOOKUP(B583, Paste!$T$3:$U$1545, 2, FALSE))</f>
        <v/>
      </c>
    </row>
    <row r="584" spans="1:16">
      <c r="A584" s="65">
        <v>578</v>
      </c>
      <c r="B584" s="67" t="s">
        <v>608</v>
      </c>
      <c r="C584" s="66" t="str">
        <f>VLOOKUP($B584, Paste!$A$3:$H$933, 6, FALSE)</f>
        <v>LD</v>
      </c>
      <c r="D584" s="11" t="str">
        <f>IFERROR(VLOOKUP($B584, Paste!$J$3:$L$933, 3, FALSE), "")</f>
        <v/>
      </c>
      <c r="E584" s="11" t="str">
        <f>IFERROR(VLOOKUP($B584, Paste!$J$3:$L$933, 2, FALSE), "")</f>
        <v/>
      </c>
      <c r="F584" s="11" t="str">
        <f>VLOOKUP($B584, Paste!$A$3:$H$933, 8, FALSE)</f>
        <v>NSH</v>
      </c>
      <c r="G584" s="71">
        <f>VLOOKUP($B584, Paste!$A$3:$H$933, 2, FALSE)</f>
        <v>62</v>
      </c>
      <c r="H584" s="71">
        <f>VLOOKUP($B584, Paste!$A$3:$H$933, 3, FALSE)</f>
        <v>1.7380391621238231</v>
      </c>
      <c r="I584" s="71">
        <f t="shared" si="9"/>
        <v>12.363826393431729</v>
      </c>
      <c r="J584" s="71">
        <f>VLOOKUP($B584, Paste!$A$3:$H$933, 4, FALSE)</f>
        <v>14.101865555555552</v>
      </c>
      <c r="K584" s="71">
        <f>VLOOKUP($B584, Paste!$A$3:$H$933, 5, FALSE)</f>
        <v>17.860082304526749</v>
      </c>
      <c r="L584" s="11" t="str">
        <f>IF(ISERROR(VLOOKUP(B584, Paste!$N$3:$N$250, 1, FALSE)), "", VLOOKUP(B584, Paste!$N$3:$O$250, 2, FALSE))</f>
        <v/>
      </c>
      <c r="M584" s="27">
        <f>VLOOKUP($B584, Paste!$W$3:$Z$10064, IF($H$4="Cap Hit",3, IF($H$4="AAV", 4, 2)), FALSE)</f>
        <v>0.77500000000000002</v>
      </c>
      <c r="N584" s="11" t="str">
        <f>IF(ISERROR(VLOOKUP(B584, Paste!$Q$3:$Q$245, 1, FALSE)), "", VLOOKUP(B584, Paste!$Q$3:$R$245, 2, FALSE))</f>
        <v/>
      </c>
      <c r="O584" s="18"/>
      <c r="P584" s="7" t="str">
        <f>IF(ISERROR(VLOOKUP(B584, Paste!$T$3:$T$1545, 1, FALSE)), "", VLOOKUP(B584, Paste!$T$3:$U$1545, 2, FALSE))</f>
        <v/>
      </c>
    </row>
    <row r="585" spans="1:16">
      <c r="A585" s="65">
        <v>579</v>
      </c>
      <c r="B585" s="67" t="s">
        <v>609</v>
      </c>
      <c r="C585" s="66" t="str">
        <f>VLOOKUP($B585, Paste!$A$3:$H$933, 6, FALSE)</f>
        <v>LD</v>
      </c>
      <c r="D585" s="11" t="str">
        <f>IFERROR(VLOOKUP($B585, Paste!$J$3:$L$933, 3, FALSE), "")</f>
        <v/>
      </c>
      <c r="E585" s="11" t="str">
        <f>IFERROR(VLOOKUP($B585, Paste!$J$3:$L$933, 2, FALSE), "")</f>
        <v/>
      </c>
      <c r="F585" s="11" t="str">
        <f>VLOOKUP($B585, Paste!$A$3:$H$933, 8, FALSE)</f>
        <v>OTT</v>
      </c>
      <c r="G585" s="71">
        <f>VLOOKUP($B585, Paste!$A$3:$H$933, 2, FALSE)</f>
        <v>76</v>
      </c>
      <c r="H585" s="71">
        <f>VLOOKUP($B585, Paste!$A$3:$H$933, 3, FALSE)</f>
        <v>3.42</v>
      </c>
      <c r="I585" s="71">
        <f t="shared" si="9"/>
        <v>10.649737500000001</v>
      </c>
      <c r="J585" s="71">
        <f>VLOOKUP($B585, Paste!$A$3:$H$933, 4, FALSE)</f>
        <v>14.0697375</v>
      </c>
      <c r="K585" s="71">
        <f>VLOOKUP($B585, Paste!$A$3:$H$933, 5, FALSE)</f>
        <v>53.199999999999996</v>
      </c>
      <c r="L585" s="11" t="str">
        <f>IF(ISERROR(VLOOKUP(B585, Paste!$N$3:$N$250, 1, FALSE)), "", VLOOKUP(B585, Paste!$N$3:$O$250, 2, FALSE))</f>
        <v/>
      </c>
      <c r="M585" s="27">
        <f>VLOOKUP($B585, Paste!$W$3:$Z$10064, IF($H$4="Cap Hit",3, IF($H$4="AAV", 4, 2)), FALSE)</f>
        <v>1.6</v>
      </c>
      <c r="N585" s="11" t="str">
        <f>IF(ISERROR(VLOOKUP(B585, Paste!$Q$3:$Q$245, 1, FALSE)), "", VLOOKUP(B585, Paste!$Q$3:$R$245, 2, FALSE))</f>
        <v/>
      </c>
      <c r="O585" s="18"/>
      <c r="P585" s="7" t="str">
        <f>IF(ISERROR(VLOOKUP(B585, Paste!$T$3:$T$1545, 1, FALSE)), "", VLOOKUP(B585, Paste!$T$3:$U$1545, 2, FALSE))</f>
        <v/>
      </c>
    </row>
    <row r="586" spans="1:16">
      <c r="A586" s="65">
        <v>580</v>
      </c>
      <c r="B586" s="10" t="s">
        <v>610</v>
      </c>
      <c r="C586" s="66" t="str">
        <f>VLOOKUP($B586, Paste!$A$3:$H$933, 6, FALSE)</f>
        <v>RD</v>
      </c>
      <c r="D586" s="11">
        <f>IFERROR(VLOOKUP($B586, Paste!$J$3:$L$933, 3, FALSE), "")</f>
        <v>35</v>
      </c>
      <c r="E586" s="11">
        <f>IFERROR(VLOOKUP($B586, Paste!$J$3:$L$933, 2, FALSE), "")</f>
        <v>38</v>
      </c>
      <c r="F586" s="11" t="str">
        <f>VLOOKUP($B586, Paste!$A$3:$H$933, 8, FALSE)</f>
        <v>CBJ</v>
      </c>
      <c r="G586" s="71">
        <f>VLOOKUP($B586, Paste!$A$3:$H$933, 2, FALSE)</f>
        <v>75</v>
      </c>
      <c r="H586" s="71">
        <f>VLOOKUP($B586, Paste!$A$3:$H$933, 3, FALSE)</f>
        <v>6.0124952695924625</v>
      </c>
      <c r="I586" s="71">
        <f t="shared" si="9"/>
        <v>8.0547207720742051</v>
      </c>
      <c r="J586" s="71">
        <f>VLOOKUP($B586, Paste!$A$3:$H$933, 4, FALSE)</f>
        <v>14.067216041666667</v>
      </c>
      <c r="K586" s="71">
        <f>VLOOKUP($B586, Paste!$A$3:$H$933, 5, FALSE)</f>
        <v>36.742424242424242</v>
      </c>
      <c r="L586" s="11" t="str">
        <f>IF(ISERROR(VLOOKUP(B586, Paste!$N$3:$N$250, 1, FALSE)), "", VLOOKUP(B586, Paste!$N$3:$O$250, 2, FALSE))</f>
        <v/>
      </c>
      <c r="M586" s="27">
        <f>VLOOKUP($B586, Paste!$W$3:$Z$10064, IF($H$4="Cap Hit",3, IF($H$4="AAV", 4, 2)), FALSE)</f>
        <v>4.125</v>
      </c>
      <c r="N586" s="11" t="str">
        <f>IF(ISERROR(VLOOKUP(B586, Paste!$Q$3:$Q$245, 1, FALSE)), "", VLOOKUP(B586, Paste!$Q$3:$R$245, 2, FALSE))</f>
        <v>Y</v>
      </c>
      <c r="O586" s="18"/>
      <c r="P586" s="7" t="str">
        <f>IF(ISERROR(VLOOKUP(B586, Paste!$T$3:$T$1545, 1, FALSE)), "", VLOOKUP(B586, Paste!$T$3:$U$1545, 2, FALSE))</f>
        <v/>
      </c>
    </row>
    <row r="587" spans="1:16">
      <c r="A587" s="65">
        <v>581</v>
      </c>
      <c r="B587" s="67" t="s">
        <v>611</v>
      </c>
      <c r="C587" s="66" t="str">
        <f>VLOOKUP($B587, Paste!$A$3:$H$933, 6, FALSE)</f>
        <v>C</v>
      </c>
      <c r="D587" s="11" t="str">
        <f>IFERROR(VLOOKUP($B587, Paste!$J$3:$L$933, 3, FALSE), "")</f>
        <v/>
      </c>
      <c r="E587" s="11" t="str">
        <f>IFERROR(VLOOKUP($B587, Paste!$J$3:$L$933, 2, FALSE), "")</f>
        <v/>
      </c>
      <c r="F587" s="11" t="str">
        <f>VLOOKUP($B587, Paste!$A$3:$H$933, 8, FALSE)</f>
        <v>EDM</v>
      </c>
      <c r="G587" s="71">
        <f>VLOOKUP($B587, Paste!$A$3:$H$933, 2, FALSE)</f>
        <v>67</v>
      </c>
      <c r="H587" s="71">
        <f>VLOOKUP($B587, Paste!$A$3:$H$933, 3, FALSE)</f>
        <v>6.7</v>
      </c>
      <c r="I587" s="71">
        <f t="shared" si="9"/>
        <v>7.324284756097561</v>
      </c>
      <c r="J587" s="71">
        <f>VLOOKUP($B587, Paste!$A$3:$H$933, 4, FALSE)</f>
        <v>14.024284756097561</v>
      </c>
      <c r="K587" s="71">
        <f>VLOOKUP($B587, Paste!$A$3:$H$933, 5, FALSE)</f>
        <v>40.199999999999996</v>
      </c>
      <c r="L587" s="11">
        <f>IF(ISERROR(VLOOKUP(B587, Paste!$N$3:$N$250, 1, FALSE)), "", VLOOKUP(B587, Paste!$N$3:$O$250, 2, FALSE))</f>
        <v>35</v>
      </c>
      <c r="M587" s="27">
        <f>VLOOKUP($B587, Paste!$W$3:$Z$10064, IF($H$4="Cap Hit",3, IF($H$4="AAV", 4, 2)), FALSE)</f>
        <v>1.4750000000000001</v>
      </c>
      <c r="N587" s="11" t="str">
        <f>IF(ISERROR(VLOOKUP(B587, Paste!$Q$3:$Q$245, 1, FALSE)), "", VLOOKUP(B587, Paste!$Q$3:$R$245, 2, FALSE))</f>
        <v/>
      </c>
      <c r="O587" s="10"/>
      <c r="P587" s="7" t="str">
        <f>IF(ISERROR(VLOOKUP(B587, Paste!$T$3:$T$1545, 1, FALSE)), "", VLOOKUP(B587, Paste!$T$3:$U$1545, 2, FALSE))</f>
        <v>Y</v>
      </c>
    </row>
    <row r="588" spans="1:16">
      <c r="A588" s="65">
        <v>582</v>
      </c>
      <c r="B588" s="67" t="s">
        <v>612</v>
      </c>
      <c r="C588" s="66" t="str">
        <f>VLOOKUP($B588, Paste!$A$3:$H$933, 6, FALSE)</f>
        <v>C</v>
      </c>
      <c r="D588" s="11">
        <f>IFERROR(VLOOKUP($B588, Paste!$J$3:$L$933, 3, FALSE), "")</f>
        <v>38</v>
      </c>
      <c r="E588" s="11">
        <f>IFERROR(VLOOKUP($B588, Paste!$J$3:$L$933, 2, FALSE), "")</f>
        <v>57</v>
      </c>
      <c r="F588" s="11" t="str">
        <f>VLOOKUP($B588, Paste!$A$3:$H$933, 8, FALSE)</f>
        <v>TOR</v>
      </c>
      <c r="G588" s="71">
        <f>VLOOKUP($B588, Paste!$A$3:$H$933, 2, FALSE)</f>
        <v>31</v>
      </c>
      <c r="H588" s="71">
        <f>VLOOKUP($B588, Paste!$A$3:$H$933, 3, FALSE)</f>
        <v>3.7776370970680762</v>
      </c>
      <c r="I588" s="71">
        <f t="shared" si="9"/>
        <v>10.207100340431923</v>
      </c>
      <c r="J588" s="71">
        <f>VLOOKUP($B588, Paste!$A$3:$H$933, 4, FALSE)</f>
        <v>13.9847374375</v>
      </c>
      <c r="K588" s="71">
        <f>VLOOKUP($B588, Paste!$A$3:$H$933, 5, FALSE)</f>
        <v>38.286324786324791</v>
      </c>
      <c r="L588" s="11" t="str">
        <f>IF(ISERROR(VLOOKUP(B588, Paste!$N$3:$N$250, 1, FALSE)), "", VLOOKUP(B588, Paste!$N$3:$O$250, 2, FALSE))</f>
        <v/>
      </c>
      <c r="M588" s="27">
        <f>VLOOKUP($B588, Paste!$W$3:$Z$10064, IF($H$4="Cap Hit",3, IF($H$4="AAV", 4, 2)), FALSE)</f>
        <v>3.75</v>
      </c>
      <c r="N588" s="11" t="str">
        <f>IF(ISERROR(VLOOKUP(B588, Paste!$Q$3:$Q$245, 1, FALSE)), "", VLOOKUP(B588, Paste!$Q$3:$R$245, 2, FALSE))</f>
        <v/>
      </c>
      <c r="O588" s="18"/>
      <c r="P588" s="7" t="str">
        <f>IF(ISERROR(VLOOKUP(B588, Paste!$T$3:$T$1545, 1, FALSE)), "", VLOOKUP(B588, Paste!$T$3:$U$1545, 2, FALSE))</f>
        <v/>
      </c>
    </row>
    <row r="589" spans="1:16">
      <c r="A589" s="65">
        <v>583</v>
      </c>
      <c r="B589" s="67" t="s">
        <v>613</v>
      </c>
      <c r="C589" s="66" t="str">
        <f>VLOOKUP($B589, Paste!$A$3:$H$933, 6, FALSE)</f>
        <v>C</v>
      </c>
      <c r="D589" s="11" t="str">
        <f>IFERROR(VLOOKUP($B589, Paste!$J$3:$L$933, 3, FALSE), "")</f>
        <v/>
      </c>
      <c r="E589" s="11" t="str">
        <f>IFERROR(VLOOKUP($B589, Paste!$J$3:$L$933, 2, FALSE), "")</f>
        <v/>
      </c>
      <c r="F589" s="11" t="str">
        <f>VLOOKUP($B589, Paste!$A$3:$H$933, 8, FALSE)</f>
        <v>DAL</v>
      </c>
      <c r="G589" s="71">
        <f>VLOOKUP($B589, Paste!$A$3:$H$933, 2, FALSE)</f>
        <v>73</v>
      </c>
      <c r="H589" s="71">
        <f>VLOOKUP($B589, Paste!$A$3:$H$933, 3, FALSE)</f>
        <v>4.532294672919674</v>
      </c>
      <c r="I589" s="71">
        <f t="shared" si="9"/>
        <v>9.2894781812469915</v>
      </c>
      <c r="J589" s="71">
        <f>VLOOKUP($B589, Paste!$A$3:$H$933, 4, FALSE)</f>
        <v>13.821772854166666</v>
      </c>
      <c r="K589" s="71">
        <f>VLOOKUP($B589, Paste!$A$3:$H$933, 5, FALSE)</f>
        <v>6.0413793103448272</v>
      </c>
      <c r="L589" s="11" t="str">
        <f>IF(ISERROR(VLOOKUP(B589, Paste!$N$3:$N$250, 1, FALSE)), "", VLOOKUP(B589, Paste!$N$3:$O$250, 2, FALSE))</f>
        <v/>
      </c>
      <c r="M589" s="27">
        <f>VLOOKUP($B589, Paste!$W$3:$Z$10064, IF($H$4="Cap Hit",3, IF($H$4="AAV", 4, 2)), FALSE)</f>
        <v>0.82499999999999996</v>
      </c>
      <c r="N589" s="11" t="str">
        <f>IF(ISERROR(VLOOKUP(B589, Paste!$Q$3:$Q$245, 1, FALSE)), "", VLOOKUP(B589, Paste!$Q$3:$R$245, 2, FALSE))</f>
        <v/>
      </c>
      <c r="O589" s="18"/>
      <c r="P589" s="7" t="str">
        <f>IF(ISERROR(VLOOKUP(B589, Paste!$T$3:$T$1545, 1, FALSE)), "", VLOOKUP(B589, Paste!$T$3:$U$1545, 2, FALSE))</f>
        <v/>
      </c>
    </row>
    <row r="590" spans="1:16">
      <c r="A590" s="65">
        <v>584</v>
      </c>
      <c r="B590" s="67" t="s">
        <v>614</v>
      </c>
      <c r="C590" s="66" t="str">
        <f>VLOOKUP($B590, Paste!$A$3:$H$933, 6, FALSE)</f>
        <v>C</v>
      </c>
      <c r="D590" s="11">
        <f>IFERROR(VLOOKUP($B590, Paste!$J$3:$L$933, 3, FALSE), "")</f>
        <v>30</v>
      </c>
      <c r="E590" s="11">
        <f>IFERROR(VLOOKUP($B590, Paste!$J$3:$L$933, 2, FALSE), "")</f>
        <v>65</v>
      </c>
      <c r="F590" s="11" t="str">
        <f>VLOOKUP($B590, Paste!$A$3:$H$933, 8, FALSE)</f>
        <v>CGY</v>
      </c>
      <c r="G590" s="71">
        <f>VLOOKUP($B590, Paste!$A$3:$H$933, 2, FALSE)</f>
        <v>34</v>
      </c>
      <c r="H590" s="71">
        <f>VLOOKUP($B590, Paste!$A$3:$H$933, 3, FALSE)</f>
        <v>3.4000000000000004</v>
      </c>
      <c r="I590" s="71">
        <f t="shared" si="9"/>
        <v>10.370000000000001</v>
      </c>
      <c r="J590" s="71">
        <f>VLOOKUP($B590, Paste!$A$3:$H$933, 4, FALSE)</f>
        <v>13.770000000000001</v>
      </c>
      <c r="K590" s="71">
        <f>VLOOKUP($B590, Paste!$A$3:$H$933, 5, FALSE)</f>
        <v>6.12</v>
      </c>
      <c r="L590" s="11" t="str">
        <f>IF(ISERROR(VLOOKUP(B590, Paste!$N$3:$N$250, 1, FALSE)), "", VLOOKUP(B590, Paste!$N$3:$O$250, 2, FALSE))</f>
        <v/>
      </c>
      <c r="M590" s="27">
        <f>VLOOKUP($B590, Paste!$W$3:$Z$10064, IF($H$4="Cap Hit",3, IF($H$4="AAV", 4, 2)), FALSE)</f>
        <v>0.85</v>
      </c>
      <c r="N590" s="11" t="str">
        <f>IF(ISERROR(VLOOKUP(B590, Paste!$Q$3:$Q$245, 1, FALSE)), "", VLOOKUP(B590, Paste!$Q$3:$R$245, 2, FALSE))</f>
        <v/>
      </c>
      <c r="O590" s="10"/>
      <c r="P590" s="7" t="str">
        <f>IF(ISERROR(VLOOKUP(B590, Paste!$T$3:$T$1545, 1, FALSE)), "", VLOOKUP(B590, Paste!$T$3:$U$1545, 2, FALSE))</f>
        <v>Y</v>
      </c>
    </row>
    <row r="591" spans="1:16">
      <c r="A591" s="65">
        <v>585</v>
      </c>
      <c r="B591" s="67" t="s">
        <v>615</v>
      </c>
      <c r="C591" s="66" t="str">
        <f>VLOOKUP($B591, Paste!$A$3:$H$933, 6, FALSE)</f>
        <v>LW</v>
      </c>
      <c r="D591" s="11" t="str">
        <f>IFERROR(VLOOKUP($B591, Paste!$J$3:$L$933, 3, FALSE), "")</f>
        <v/>
      </c>
      <c r="E591" s="11" t="str">
        <f>IFERROR(VLOOKUP($B591, Paste!$J$3:$L$933, 2, FALSE), "")</f>
        <v/>
      </c>
      <c r="F591" s="11" t="str">
        <f>VLOOKUP($B591, Paste!$A$3:$H$933, 8, FALSE)</f>
        <v>VAN</v>
      </c>
      <c r="G591" s="71">
        <f>VLOOKUP($B591, Paste!$A$3:$H$933, 2, FALSE)</f>
        <v>49.5</v>
      </c>
      <c r="H591" s="71">
        <f>VLOOKUP($B591, Paste!$A$3:$H$933, 3, FALSE)</f>
        <v>7.5344827586206895</v>
      </c>
      <c r="I591" s="71">
        <f t="shared" si="9"/>
        <v>6.2158884913793075</v>
      </c>
      <c r="J591" s="71">
        <f>VLOOKUP($B591, Paste!$A$3:$H$933, 4, FALSE)</f>
        <v>13.750371249999997</v>
      </c>
      <c r="K591" s="71">
        <f>VLOOKUP($B591, Paste!$A$3:$H$933, 5, FALSE)</f>
        <v>14.85</v>
      </c>
      <c r="L591" s="11" t="str">
        <f>IF(ISERROR(VLOOKUP(B591, Paste!$N$3:$N$250, 1, FALSE)), "", VLOOKUP(B591, Paste!$N$3:$O$250, 2, FALSE))</f>
        <v/>
      </c>
      <c r="M591" s="27">
        <f>VLOOKUP($B591, Paste!$W$3:$Z$10064, IF($H$4="Cap Hit",3, IF($H$4="AAV", 4, 2)), FALSE)</f>
        <v>1</v>
      </c>
      <c r="N591" s="11" t="str">
        <f>IF(ISERROR(VLOOKUP(B591, Paste!$Q$3:$Q$245, 1, FALSE)), "", VLOOKUP(B591, Paste!$Q$3:$R$245, 2, FALSE))</f>
        <v/>
      </c>
      <c r="O591" s="18"/>
      <c r="P591" s="7" t="str">
        <f>IF(ISERROR(VLOOKUP(B591, Paste!$T$3:$T$1545, 1, FALSE)), "", VLOOKUP(B591, Paste!$T$3:$U$1545, 2, FALSE))</f>
        <v/>
      </c>
    </row>
    <row r="592" spans="1:16">
      <c r="A592" s="65">
        <v>586</v>
      </c>
      <c r="B592" s="67" t="s">
        <v>616</v>
      </c>
      <c r="C592" s="66" t="str">
        <f>VLOOKUP($B592, Paste!$A$3:$H$933, 6, FALSE)</f>
        <v>LD</v>
      </c>
      <c r="D592" s="11" t="str">
        <f>IFERROR(VLOOKUP($B592, Paste!$J$3:$L$933, 3, FALSE), "")</f>
        <v/>
      </c>
      <c r="E592" s="11" t="str">
        <f>IFERROR(VLOOKUP($B592, Paste!$J$3:$L$933, 2, FALSE), "")</f>
        <v/>
      </c>
      <c r="F592" s="11" t="str">
        <f>VLOOKUP($B592, Paste!$A$3:$H$933, 8, FALSE)</f>
        <v>TBL</v>
      </c>
      <c r="G592" s="71">
        <f>VLOOKUP($B592, Paste!$A$3:$H$933, 2, FALSE)</f>
        <v>65</v>
      </c>
      <c r="H592" s="71">
        <f>VLOOKUP($B592, Paste!$A$3:$H$933, 3, FALSE)</f>
        <v>1.9180854141886017</v>
      </c>
      <c r="I592" s="71">
        <f t="shared" si="9"/>
        <v>11.745564585811398</v>
      </c>
      <c r="J592" s="71">
        <f>VLOOKUP($B592, Paste!$A$3:$H$933, 4, FALSE)</f>
        <v>13.663649999999999</v>
      </c>
      <c r="K592" s="71">
        <f>VLOOKUP($B592, Paste!$A$3:$H$933, 5, FALSE)</f>
        <v>72.576687116564415</v>
      </c>
      <c r="L592" s="11" t="str">
        <f>IF(ISERROR(VLOOKUP(B592, Paste!$N$3:$N$250, 1, FALSE)), "", VLOOKUP(B592, Paste!$N$3:$O$250, 2, FALSE))</f>
        <v/>
      </c>
      <c r="M592" s="27">
        <f>VLOOKUP($B592, Paste!$W$3:$Z$10064, IF($H$4="Cap Hit",3, IF($H$4="AAV", 4, 2)), FALSE)</f>
        <v>0.8</v>
      </c>
      <c r="N592" s="11" t="str">
        <f>IF(ISERROR(VLOOKUP(B592, Paste!$Q$3:$Q$245, 1, FALSE)), "", VLOOKUP(B592, Paste!$Q$3:$R$245, 2, FALSE))</f>
        <v/>
      </c>
      <c r="O592" s="10"/>
      <c r="P592" s="7" t="str">
        <f>IF(ISERROR(VLOOKUP(B592, Paste!$T$3:$T$1545, 1, FALSE)), "", VLOOKUP(B592, Paste!$T$3:$U$1545, 2, FALSE))</f>
        <v/>
      </c>
    </row>
    <row r="593" spans="1:16">
      <c r="A593" s="65">
        <v>587</v>
      </c>
      <c r="B593" s="67" t="s">
        <v>617</v>
      </c>
      <c r="C593" s="66" t="str">
        <f>VLOOKUP($B593, Paste!$A$3:$H$933, 6, FALSE)</f>
        <v>C</v>
      </c>
      <c r="D593" s="11" t="str">
        <f>IFERROR(VLOOKUP($B593, Paste!$J$3:$L$933, 3, FALSE), "")</f>
        <v/>
      </c>
      <c r="E593" s="11" t="str">
        <f>IFERROR(VLOOKUP($B593, Paste!$J$3:$L$933, 2, FALSE), "")</f>
        <v/>
      </c>
      <c r="F593" s="11" t="str">
        <f>VLOOKUP($B593, Paste!$A$3:$H$933, 8, FALSE)</f>
        <v>MIN</v>
      </c>
      <c r="G593" s="71">
        <f>VLOOKUP($B593, Paste!$A$3:$H$933, 2, FALSE)</f>
        <v>77</v>
      </c>
      <c r="H593" s="71">
        <f>VLOOKUP($B593, Paste!$A$3:$H$933, 3, FALSE)</f>
        <v>8.6183353003957563</v>
      </c>
      <c r="I593" s="71">
        <f t="shared" si="9"/>
        <v>4.9923194496042438</v>
      </c>
      <c r="J593" s="71">
        <f>VLOOKUP($B593, Paste!$A$3:$H$933, 4, FALSE)</f>
        <v>13.61065475</v>
      </c>
      <c r="K593" s="71">
        <f>VLOOKUP($B593, Paste!$A$3:$H$933, 5, FALSE)</f>
        <v>101.8609865470852</v>
      </c>
      <c r="L593" s="11" t="str">
        <f>IF(ISERROR(VLOOKUP(B593, Paste!$N$3:$N$250, 1, FALSE)), "", VLOOKUP(B593, Paste!$N$3:$O$250, 2, FALSE))</f>
        <v/>
      </c>
      <c r="M593" s="27">
        <f>VLOOKUP($B593, Paste!$W$3:$Z$10064, IF($H$4="Cap Hit",3, IF($H$4="AAV", 4, 2)), FALSE)</f>
        <v>3.3333330000000001</v>
      </c>
      <c r="N593" s="11" t="str">
        <f>IF(ISERROR(VLOOKUP(B593, Paste!$Q$3:$Q$245, 1, FALSE)), "", VLOOKUP(B593, Paste!$Q$3:$R$245, 2, FALSE))</f>
        <v/>
      </c>
      <c r="O593" s="18"/>
      <c r="P593" s="7" t="str">
        <f>IF(ISERROR(VLOOKUP(B593, Paste!$T$3:$T$1545, 1, FALSE)), "", VLOOKUP(B593, Paste!$T$3:$U$1545, 2, FALSE))</f>
        <v/>
      </c>
    </row>
    <row r="594" spans="1:16">
      <c r="A594" s="65">
        <v>588</v>
      </c>
      <c r="B594" s="67" t="s">
        <v>618</v>
      </c>
      <c r="C594" s="66" t="str">
        <f>VLOOKUP($B594, Paste!$A$3:$H$933, 6, FALSE)</f>
        <v>RW</v>
      </c>
      <c r="D594" s="11">
        <f>IFERROR(VLOOKUP($B594, Paste!$J$3:$L$933, 3, FALSE), "")</f>
        <v>40</v>
      </c>
      <c r="E594" s="11">
        <f>IFERROR(VLOOKUP($B594, Paste!$J$3:$L$933, 2, FALSE), "")</f>
        <v>72</v>
      </c>
      <c r="F594" s="11" t="str">
        <f>VLOOKUP($B594, Paste!$A$3:$H$933, 8, FALSE)</f>
        <v>WPG</v>
      </c>
      <c r="G594" s="71">
        <f>VLOOKUP($B594, Paste!$A$3:$H$933, 2, FALSE)</f>
        <v>40</v>
      </c>
      <c r="H594" s="71">
        <f>VLOOKUP($B594, Paste!$A$3:$H$933, 3, FALSE)</f>
        <v>3.1472592592592594</v>
      </c>
      <c r="I594" s="71">
        <f t="shared" si="9"/>
        <v>10.422461574074076</v>
      </c>
      <c r="J594" s="71">
        <f>VLOOKUP($B594, Paste!$A$3:$H$933, 4, FALSE)</f>
        <v>13.569720833333335</v>
      </c>
      <c r="K594" s="71">
        <f>VLOOKUP($B594, Paste!$A$3:$H$933, 5, FALSE)</f>
        <v>10.32258064516129</v>
      </c>
      <c r="L594" s="11" t="str">
        <f>IF(ISERROR(VLOOKUP(B594, Paste!$N$3:$N$250, 1, FALSE)), "", VLOOKUP(B594, Paste!$N$3:$O$250, 2, FALSE))</f>
        <v/>
      </c>
      <c r="M594" s="27">
        <f>VLOOKUP($B594, Paste!$W$3:$Z$10064, IF($H$4="Cap Hit",3, IF($H$4="AAV", 4, 2)), FALSE)</f>
        <v>1.136666</v>
      </c>
      <c r="N594" s="11" t="str">
        <f>IF(ISERROR(VLOOKUP(B594, Paste!$Q$3:$Q$245, 1, FALSE)), "", VLOOKUP(B594, Paste!$Q$3:$R$245, 2, FALSE))</f>
        <v/>
      </c>
      <c r="O594" s="18"/>
      <c r="P594" s="7" t="str">
        <f>IF(ISERROR(VLOOKUP(B594, Paste!$T$3:$T$1545, 1, FALSE)), "", VLOOKUP(B594, Paste!$T$3:$U$1545, 2, FALSE))</f>
        <v>Y</v>
      </c>
    </row>
    <row r="595" spans="1:16">
      <c r="A595" s="65">
        <v>589</v>
      </c>
      <c r="B595" s="67" t="s">
        <v>619</v>
      </c>
      <c r="C595" s="66" t="str">
        <f>VLOOKUP($B595, Paste!$A$3:$H$933, 6, FALSE)</f>
        <v>LD</v>
      </c>
      <c r="D595" s="11" t="str">
        <f>IFERROR(VLOOKUP($B595, Paste!$J$3:$L$933, 3, FALSE), "")</f>
        <v/>
      </c>
      <c r="E595" s="11" t="str">
        <f>IFERROR(VLOOKUP($B595, Paste!$J$3:$L$933, 2, FALSE), "")</f>
        <v/>
      </c>
      <c r="F595" s="11" t="str">
        <f>VLOOKUP($B595, Paste!$A$3:$H$933, 8, FALSE)</f>
        <v>NJD</v>
      </c>
      <c r="G595" s="71">
        <f>VLOOKUP($B595, Paste!$A$3:$H$933, 2, FALSE)</f>
        <v>64</v>
      </c>
      <c r="H595" s="71">
        <f>VLOOKUP($B595, Paste!$A$3:$H$933, 3, FALSE)</f>
        <v>3.4599728183130027</v>
      </c>
      <c r="I595" s="71">
        <f t="shared" si="9"/>
        <v>10.101049403909219</v>
      </c>
      <c r="J595" s="71">
        <f>VLOOKUP($B595, Paste!$A$3:$H$933, 4, FALSE)</f>
        <v>13.561022222222222</v>
      </c>
      <c r="K595" s="71">
        <f>VLOOKUP($B595, Paste!$A$3:$H$933, 5, FALSE)</f>
        <v>16.650406504065042</v>
      </c>
      <c r="L595" s="11" t="str">
        <f>IF(ISERROR(VLOOKUP(B595, Paste!$N$3:$N$250, 1, FALSE)), "", VLOOKUP(B595, Paste!$N$3:$O$250, 2, FALSE))</f>
        <v/>
      </c>
      <c r="M595" s="27">
        <f>VLOOKUP($B595, Paste!$W$3:$Z$10064, IF($H$4="Cap Hit",3, IF($H$4="AAV", 4, 2)), FALSE)</f>
        <v>1.6</v>
      </c>
      <c r="N595" s="11" t="str">
        <f>IF(ISERROR(VLOOKUP(B595, Paste!$Q$3:$Q$245, 1, FALSE)), "", VLOOKUP(B595, Paste!$Q$3:$R$245, 2, FALSE))</f>
        <v/>
      </c>
      <c r="O595" s="18"/>
      <c r="P595" s="7" t="str">
        <f>IF(ISERROR(VLOOKUP(B595, Paste!$T$3:$T$1545, 1, FALSE)), "", VLOOKUP(B595, Paste!$T$3:$U$1545, 2, FALSE))</f>
        <v/>
      </c>
    </row>
    <row r="596" spans="1:16">
      <c r="A596" s="65">
        <v>590</v>
      </c>
      <c r="B596" s="67" t="s">
        <v>620</v>
      </c>
      <c r="C596" s="66" t="str">
        <f>VLOOKUP($B596, Paste!$A$3:$H$933, 6, FALSE)</f>
        <v>RW</v>
      </c>
      <c r="D596" s="11" t="str">
        <f>IFERROR(VLOOKUP($B596, Paste!$J$3:$L$933, 3, FALSE), "")</f>
        <v/>
      </c>
      <c r="E596" s="11" t="str">
        <f>IFERROR(VLOOKUP($B596, Paste!$J$3:$L$933, 2, FALSE), "")</f>
        <v/>
      </c>
      <c r="F596" s="11" t="str">
        <f>VLOOKUP($B596, Paste!$A$3:$H$933, 8, FALSE)</f>
        <v>TBL</v>
      </c>
      <c r="G596" s="71">
        <f>VLOOKUP($B596, Paste!$A$3:$H$933, 2, FALSE)</f>
        <v>68</v>
      </c>
      <c r="H596" s="71">
        <f>VLOOKUP($B596, Paste!$A$3:$H$933, 3, FALSE)</f>
        <v>4.2413273596176824</v>
      </c>
      <c r="I596" s="71">
        <f t="shared" si="9"/>
        <v>9.3116404876045387</v>
      </c>
      <c r="J596" s="71">
        <f>VLOOKUP($B596, Paste!$A$3:$H$933, 4, FALSE)</f>
        <v>13.552967847222222</v>
      </c>
      <c r="K596" s="71">
        <f>VLOOKUP($B596, Paste!$A$3:$H$933, 5, FALSE)</f>
        <v>122.4</v>
      </c>
      <c r="L596" s="11" t="str">
        <f>IF(ISERROR(VLOOKUP(B596, Paste!$N$3:$N$250, 1, FALSE)), "", VLOOKUP(B596, Paste!$N$3:$O$250, 2, FALSE))</f>
        <v/>
      </c>
      <c r="M596" s="27">
        <f>VLOOKUP($B596, Paste!$W$3:$Z$10064, IF($H$4="Cap Hit",3, IF($H$4="AAV", 4, 2)), FALSE)</f>
        <v>2.5</v>
      </c>
      <c r="N596" s="11" t="str">
        <f>IF(ISERROR(VLOOKUP(B596, Paste!$Q$3:$Q$245, 1, FALSE)), "", VLOOKUP(B596, Paste!$Q$3:$R$245, 2, FALSE))</f>
        <v/>
      </c>
      <c r="O596" s="18"/>
      <c r="P596" s="7" t="str">
        <f>IF(ISERROR(VLOOKUP(B596, Paste!$T$3:$T$1545, 1, FALSE)), "", VLOOKUP(B596, Paste!$T$3:$U$1545, 2, FALSE))</f>
        <v/>
      </c>
    </row>
    <row r="597" spans="1:16">
      <c r="A597" s="65">
        <v>591</v>
      </c>
      <c r="B597" s="67" t="s">
        <v>621</v>
      </c>
      <c r="C597" s="66" t="str">
        <f>VLOOKUP($B597, Paste!$A$3:$H$933, 6, FALSE)</f>
        <v>RD</v>
      </c>
      <c r="D597" s="11" t="str">
        <f>IFERROR(VLOOKUP($B597, Paste!$J$3:$L$933, 3, FALSE), "")</f>
        <v/>
      </c>
      <c r="E597" s="11" t="str">
        <f>IFERROR(VLOOKUP($B597, Paste!$J$3:$L$933, 2, FALSE), "")</f>
        <v/>
      </c>
      <c r="F597" s="11" t="str">
        <f>VLOOKUP($B597, Paste!$A$3:$H$933, 8, FALSE)</f>
        <v>UTA</v>
      </c>
      <c r="G597" s="71">
        <f>VLOOKUP($B597, Paste!$A$3:$H$933, 2, FALSE)</f>
        <v>65.666666666666657</v>
      </c>
      <c r="H597" s="71">
        <f>VLOOKUP($B597, Paste!$A$3:$H$933, 3, FALSE)</f>
        <v>2.3002620185266203</v>
      </c>
      <c r="I597" s="71">
        <f t="shared" si="9"/>
        <v>11.149288801565969</v>
      </c>
      <c r="J597" s="71">
        <f>VLOOKUP($B597, Paste!$A$3:$H$933, 4, FALSE)</f>
        <v>13.44955082009259</v>
      </c>
      <c r="K597" s="71">
        <f>VLOOKUP($B597, Paste!$A$3:$H$933, 5, FALSE)</f>
        <v>17.534031413612563</v>
      </c>
      <c r="L597" s="11" t="str">
        <f>IF(ISERROR(VLOOKUP(B597, Paste!$N$3:$N$250, 1, FALSE)), "", VLOOKUP(B597, Paste!$N$3:$O$250, 2, FALSE))</f>
        <v/>
      </c>
      <c r="M597" s="27">
        <f>VLOOKUP($B597, Paste!$W$3:$Z$10064, IF($H$4="Cap Hit",3, IF($H$4="AAV", 4, 2)), FALSE)</f>
        <v>1</v>
      </c>
      <c r="N597" s="11" t="str">
        <f>IF(ISERROR(VLOOKUP(B597, Paste!$Q$3:$Q$245, 1, FALSE)), "", VLOOKUP(B597, Paste!$Q$3:$R$245, 2, FALSE))</f>
        <v/>
      </c>
      <c r="O597" s="10"/>
      <c r="P597" s="7" t="str">
        <f>IF(ISERROR(VLOOKUP(B597, Paste!$T$3:$T$1545, 1, FALSE)), "", VLOOKUP(B597, Paste!$T$3:$U$1545, 2, FALSE))</f>
        <v/>
      </c>
    </row>
    <row r="598" spans="1:16">
      <c r="A598" s="65">
        <v>592</v>
      </c>
      <c r="B598" s="67" t="s">
        <v>622</v>
      </c>
      <c r="C598" s="66" t="str">
        <f>VLOOKUP($B598, Paste!$A$3:$H$933, 6, FALSE)</f>
        <v>LW</v>
      </c>
      <c r="D598" s="11" t="str">
        <f>IFERROR(VLOOKUP($B598, Paste!$J$3:$L$933, 3, FALSE), "")</f>
        <v/>
      </c>
      <c r="E598" s="11" t="str">
        <f>IFERROR(VLOOKUP($B598, Paste!$J$3:$L$933, 2, FALSE), "")</f>
        <v/>
      </c>
      <c r="F598" s="11" t="str">
        <f>VLOOKUP($B598, Paste!$A$3:$H$933, 8, FALSE)</f>
        <v>OTT</v>
      </c>
      <c r="G598" s="71">
        <f>VLOOKUP($B598, Paste!$A$3:$H$933, 2, FALSE)</f>
        <v>39</v>
      </c>
      <c r="H598" s="71">
        <f>VLOOKUP($B598, Paste!$A$3:$H$933, 3, FALSE)</f>
        <v>3.0846693348580145</v>
      </c>
      <c r="I598" s="71">
        <f t="shared" si="9"/>
        <v>10.332177696391982</v>
      </c>
      <c r="J598" s="71">
        <f>VLOOKUP($B598, Paste!$A$3:$H$933, 4, FALSE)</f>
        <v>13.416847031249997</v>
      </c>
      <c r="K598" s="71">
        <f>VLOOKUP($B598, Paste!$A$3:$H$933, 5, FALSE)</f>
        <v>14.405405405405405</v>
      </c>
      <c r="L598" s="11" t="str">
        <f>IF(ISERROR(VLOOKUP(B598, Paste!$N$3:$N$250, 1, FALSE)), "", VLOOKUP(B598, Paste!$N$3:$O$250, 2, FALSE))</f>
        <v/>
      </c>
      <c r="M598" s="27">
        <f>VLOOKUP($B598, Paste!$W$3:$Z$10064, IF($H$4="Cap Hit",3, IF($H$4="AAV", 4, 2)), FALSE)</f>
        <v>0.92500000000000004</v>
      </c>
      <c r="N598" s="11" t="str">
        <f>IF(ISERROR(VLOOKUP(B598, Paste!$Q$3:$Q$245, 1, FALSE)), "", VLOOKUP(B598, Paste!$Q$3:$R$245, 2, FALSE))</f>
        <v/>
      </c>
      <c r="O598" s="18"/>
      <c r="P598" s="7" t="str">
        <f>IF(ISERROR(VLOOKUP(B598, Paste!$T$3:$T$1545, 1, FALSE)), "", VLOOKUP(B598, Paste!$T$3:$U$1545, 2, FALSE))</f>
        <v/>
      </c>
    </row>
    <row r="599" spans="1:16">
      <c r="A599" s="65">
        <v>593</v>
      </c>
      <c r="B599" s="10" t="s">
        <v>623</v>
      </c>
      <c r="C599" s="66" t="str">
        <f>VLOOKUP($B599, Paste!$A$3:$H$933, 6, FALSE)</f>
        <v>LW</v>
      </c>
      <c r="D599" s="11">
        <f>IFERROR(VLOOKUP($B599, Paste!$J$3:$L$933, 3, FALSE), "")</f>
        <v>50</v>
      </c>
      <c r="E599" s="11">
        <f>IFERROR(VLOOKUP($B599, Paste!$J$3:$L$933, 2, FALSE), "")</f>
        <v>67</v>
      </c>
      <c r="F599" s="11" t="str">
        <f>VLOOKUP($B599, Paste!$A$3:$H$933, 8, FALSE)</f>
        <v>CGY</v>
      </c>
      <c r="G599" s="71">
        <f>VLOOKUP($B599, Paste!$A$3:$H$933, 2, FALSE)</f>
        <v>59</v>
      </c>
      <c r="H599" s="71">
        <f>VLOOKUP($B599, Paste!$A$3:$H$933, 3, FALSE)</f>
        <v>7.08</v>
      </c>
      <c r="I599" s="71">
        <f t="shared" si="9"/>
        <v>6.308359895833334</v>
      </c>
      <c r="J599" s="71">
        <f>VLOOKUP($B599, Paste!$A$3:$H$933, 4, FALSE)</f>
        <v>13.388359895833334</v>
      </c>
      <c r="K599" s="71">
        <f>VLOOKUP($B599, Paste!$A$3:$H$933, 5, FALSE)</f>
        <v>12.389999999999999</v>
      </c>
      <c r="L599" s="11" t="str">
        <f>IF(ISERROR(VLOOKUP(B599, Paste!$N$3:$N$250, 1, FALSE)), "", VLOOKUP(B599, Paste!$N$3:$O$250, 2, FALSE))</f>
        <v/>
      </c>
      <c r="M599" s="27">
        <f>VLOOKUP($B599, Paste!$W$3:$Z$10064, IF($H$4="Cap Hit",3, IF($H$4="AAV", 4, 2)), FALSE)</f>
        <v>1.386666</v>
      </c>
      <c r="N599" s="11" t="str">
        <f>IF(ISERROR(VLOOKUP(B599, Paste!$Q$3:$Q$245, 1, FALSE)), "", VLOOKUP(B599, Paste!$Q$3:$R$245, 2, FALSE))</f>
        <v>Y</v>
      </c>
      <c r="O599" s="10"/>
      <c r="P599" s="7" t="str">
        <f>IF(ISERROR(VLOOKUP(B599, Paste!$T$3:$T$1545, 1, FALSE)), "", VLOOKUP(B599, Paste!$T$3:$U$1545, 2, FALSE))</f>
        <v>Y</v>
      </c>
    </row>
    <row r="600" spans="1:16">
      <c r="A600" s="65">
        <v>594</v>
      </c>
      <c r="B600" s="67" t="s">
        <v>624</v>
      </c>
      <c r="C600" s="66" t="str">
        <f>VLOOKUP($B600, Paste!$A$3:$H$933, 6, FALSE)</f>
        <v>RD</v>
      </c>
      <c r="D600" s="11" t="str">
        <f>IFERROR(VLOOKUP($B600, Paste!$J$3:$L$933, 3, FALSE), "")</f>
        <v/>
      </c>
      <c r="E600" s="11" t="str">
        <f>IFERROR(VLOOKUP($B600, Paste!$J$3:$L$933, 2, FALSE), "")</f>
        <v/>
      </c>
      <c r="F600" s="11" t="str">
        <f>VLOOKUP($B600, Paste!$A$3:$H$933, 8, FALSE)</f>
        <v>NJD</v>
      </c>
      <c r="G600" s="71">
        <f>VLOOKUP($B600, Paste!$A$3:$H$933, 2, FALSE)</f>
        <v>68</v>
      </c>
      <c r="H600" s="71">
        <f>VLOOKUP($B600, Paste!$A$3:$H$933, 3, FALSE)</f>
        <v>2.8563499346835282</v>
      </c>
      <c r="I600" s="71">
        <f t="shared" si="9"/>
        <v>10.525237880872027</v>
      </c>
      <c r="J600" s="71">
        <f>VLOOKUP($B600, Paste!$A$3:$H$933, 4, FALSE)</f>
        <v>13.381587815555555</v>
      </c>
      <c r="K600" s="71">
        <f>VLOOKUP($B600, Paste!$A$3:$H$933, 5, FALSE)</f>
        <v>58.395480225988699</v>
      </c>
      <c r="L600" s="11" t="str">
        <f>IF(ISERROR(VLOOKUP(B600, Paste!$N$3:$N$250, 1, FALSE)), "", VLOOKUP(B600, Paste!$N$3:$O$250, 2, FALSE))</f>
        <v/>
      </c>
      <c r="M600" s="27">
        <f>VLOOKUP($B600, Paste!$W$3:$Z$10064, IF($H$4="Cap Hit",3, IF($H$4="AAV", 4, 2)), FALSE)</f>
        <v>4</v>
      </c>
      <c r="N600" s="11" t="str">
        <f>IF(ISERROR(VLOOKUP(B600, Paste!$Q$3:$Q$245, 1, FALSE)), "", VLOOKUP(B600, Paste!$Q$3:$R$245, 2, FALSE))</f>
        <v/>
      </c>
      <c r="O600" s="18"/>
      <c r="P600" s="7" t="str">
        <f>IF(ISERROR(VLOOKUP(B600, Paste!$T$3:$T$1545, 1, FALSE)), "", VLOOKUP(B600, Paste!$T$3:$U$1545, 2, FALSE))</f>
        <v/>
      </c>
    </row>
    <row r="601" spans="1:16">
      <c r="A601" s="65">
        <v>595</v>
      </c>
      <c r="B601" s="10" t="s">
        <v>625</v>
      </c>
      <c r="C601" s="66" t="str">
        <f>VLOOKUP($B601, Paste!$A$3:$H$933, 6, FALSE)</f>
        <v>LD</v>
      </c>
      <c r="D601" s="11" t="str">
        <f>IFERROR(VLOOKUP($B601, Paste!$J$3:$L$933, 3, FALSE), "")</f>
        <v/>
      </c>
      <c r="E601" s="11" t="str">
        <f>IFERROR(VLOOKUP($B601, Paste!$J$3:$L$933, 2, FALSE), "")</f>
        <v/>
      </c>
      <c r="F601" s="11" t="str">
        <f>VLOOKUP($B601, Paste!$A$3:$H$933, 8, FALSE)</f>
        <v>UFA</v>
      </c>
      <c r="G601" s="71">
        <f>VLOOKUP($B601, Paste!$A$3:$H$933, 2, FALSE)</f>
        <v>56.666666666666664</v>
      </c>
      <c r="H601" s="71">
        <f>VLOOKUP($B601, Paste!$A$3:$H$933, 3, FALSE)</f>
        <v>3.043987080111334</v>
      </c>
      <c r="I601" s="71">
        <f t="shared" si="9"/>
        <v>10.291655694888664</v>
      </c>
      <c r="J601" s="71">
        <f>VLOOKUP($B601, Paste!$A$3:$H$933, 4, FALSE)</f>
        <v>13.335642774999998</v>
      </c>
      <c r="K601" s="71">
        <f>VLOOKUP($B601, Paste!$A$3:$H$933, 5, FALSE)</f>
        <v>83.617886178861781</v>
      </c>
      <c r="L601" s="11" t="str">
        <f>IF(ISERROR(VLOOKUP(B601, Paste!$N$3:$N$250, 1, FALSE)), "", VLOOKUP(B601, Paste!$N$3:$O$250, 2, FALSE))</f>
        <v/>
      </c>
      <c r="M601" s="27" t="e">
        <f>VLOOKUP($B601, Paste!$W$3:$Z$10064, IF($H$4="Cap Hit",3, IF($H$4="AAV", 4, 2)), FALSE)</f>
        <v>#N/A</v>
      </c>
      <c r="N601" s="11" t="str">
        <f>IF(ISERROR(VLOOKUP(B601, Paste!$Q$3:$Q$245, 1, FALSE)), "", VLOOKUP(B601, Paste!$Q$3:$R$245, 2, FALSE))</f>
        <v>Y</v>
      </c>
      <c r="O601" s="10"/>
      <c r="P601" s="7" t="str">
        <f>IF(ISERROR(VLOOKUP(B601, Paste!$T$3:$T$1545, 1, FALSE)), "", VLOOKUP(B601, Paste!$T$3:$U$1545, 2, FALSE))</f>
        <v/>
      </c>
    </row>
    <row r="602" spans="1:16">
      <c r="A602" s="65">
        <v>596</v>
      </c>
      <c r="B602" s="67" t="s">
        <v>626</v>
      </c>
      <c r="C602" s="66" t="str">
        <f>VLOOKUP($B602, Paste!$A$3:$H$933, 6, FALSE)</f>
        <v>RD</v>
      </c>
      <c r="D602" s="11" t="str">
        <f>IFERROR(VLOOKUP($B602, Paste!$J$3:$L$933, 3, FALSE), "")</f>
        <v/>
      </c>
      <c r="E602" s="11" t="str">
        <f>IFERROR(VLOOKUP($B602, Paste!$J$3:$L$933, 2, FALSE), "")</f>
        <v/>
      </c>
      <c r="F602" s="11" t="str">
        <f>VLOOKUP($B602, Paste!$A$3:$H$933, 8, FALSE)</f>
        <v>PIT</v>
      </c>
      <c r="G602" s="71">
        <f>VLOOKUP($B602, Paste!$A$3:$H$933, 2, FALSE)</f>
        <v>75.333333333333329</v>
      </c>
      <c r="H602" s="71">
        <f>VLOOKUP($B602, Paste!$A$3:$H$933, 3, FALSE)</f>
        <v>1.6761264477458879</v>
      </c>
      <c r="I602" s="71">
        <f t="shared" si="9"/>
        <v>11.551753368920782</v>
      </c>
      <c r="J602" s="71">
        <f>VLOOKUP($B602, Paste!$A$3:$H$933, 4, FALSE)</f>
        <v>13.22787981666667</v>
      </c>
      <c r="K602" s="71">
        <f>VLOOKUP($B602, Paste!$A$3:$H$933, 5, FALSE)</f>
        <v>23.969696969696969</v>
      </c>
      <c r="L602" s="11" t="str">
        <f>IF(ISERROR(VLOOKUP(B602, Paste!$N$3:$N$250, 1, FALSE)), "", VLOOKUP(B602, Paste!$N$3:$O$250, 2, FALSE))</f>
        <v/>
      </c>
      <c r="M602" s="27">
        <f>VLOOKUP($B602, Paste!$W$3:$Z$10064, IF($H$4="Cap Hit",3, IF($H$4="AAV", 4, 2)), FALSE)</f>
        <v>4</v>
      </c>
      <c r="N602" s="11" t="str">
        <f>IF(ISERROR(VLOOKUP(B602, Paste!$Q$3:$Q$245, 1, FALSE)), "", VLOOKUP(B602, Paste!$Q$3:$R$245, 2, FALSE))</f>
        <v>Y</v>
      </c>
      <c r="O602" s="18"/>
      <c r="P602" s="7" t="str">
        <f>IF(ISERROR(VLOOKUP(B602, Paste!$T$3:$T$1545, 1, FALSE)), "", VLOOKUP(B602, Paste!$T$3:$U$1545, 2, FALSE))</f>
        <v/>
      </c>
    </row>
    <row r="603" spans="1:16">
      <c r="A603" s="65">
        <v>597</v>
      </c>
      <c r="B603" s="67" t="s">
        <v>627</v>
      </c>
      <c r="C603" s="66" t="str">
        <f>VLOOKUP($B603, Paste!$A$3:$H$933, 6, FALSE)</f>
        <v>RW</v>
      </c>
      <c r="D603" s="11" t="str">
        <f>IFERROR(VLOOKUP($B603, Paste!$J$3:$L$933, 3, FALSE), "")</f>
        <v/>
      </c>
      <c r="E603" s="11" t="str">
        <f>IFERROR(VLOOKUP($B603, Paste!$J$3:$L$933, 2, FALSE), "")</f>
        <v/>
      </c>
      <c r="F603" s="11" t="str">
        <f>VLOOKUP($B603, Paste!$A$3:$H$933, 8, FALSE)</f>
        <v>STL</v>
      </c>
      <c r="G603" s="71">
        <f>VLOOKUP($B603, Paste!$A$3:$H$933, 2, FALSE)</f>
        <v>56.666666666666664</v>
      </c>
      <c r="H603" s="71">
        <f>VLOOKUP($B603, Paste!$A$3:$H$933, 3, FALSE)</f>
        <v>6.4534667819403264</v>
      </c>
      <c r="I603" s="71">
        <f t="shared" si="9"/>
        <v>6.7585977435226336</v>
      </c>
      <c r="J603" s="71">
        <f>VLOOKUP($B603, Paste!$A$3:$H$933, 4, FALSE)</f>
        <v>13.21206452546296</v>
      </c>
      <c r="K603" s="71">
        <f>VLOOKUP($B603, Paste!$A$3:$H$933, 5, FALSE)</f>
        <v>37.662601626016261</v>
      </c>
      <c r="L603" s="11" t="str">
        <f>IF(ISERROR(VLOOKUP(B603, Paste!$N$3:$N$250, 1, FALSE)), "", VLOOKUP(B603, Paste!$N$3:$O$250, 2, FALSE))</f>
        <v/>
      </c>
      <c r="M603" s="27">
        <f>VLOOKUP($B603, Paste!$W$3:$Z$10064, IF($H$4="Cap Hit",3, IF($H$4="AAV", 4, 2)), FALSE)</f>
        <v>0.88749999999999996</v>
      </c>
      <c r="N603" s="11" t="str">
        <f>IF(ISERROR(VLOOKUP(B603, Paste!$Q$3:$Q$245, 1, FALSE)), "", VLOOKUP(B603, Paste!$Q$3:$R$245, 2, FALSE))</f>
        <v/>
      </c>
      <c r="O603" s="18"/>
      <c r="P603" s="7" t="str">
        <f>IF(ISERROR(VLOOKUP(B603, Paste!$T$3:$T$1545, 1, FALSE)), "", VLOOKUP(B603, Paste!$T$3:$U$1545, 2, FALSE))</f>
        <v/>
      </c>
    </row>
    <row r="604" spans="1:16">
      <c r="A604" s="65">
        <v>598</v>
      </c>
      <c r="B604" s="67" t="s">
        <v>628</v>
      </c>
      <c r="C604" s="66" t="str">
        <f>VLOOKUP($B604, Paste!$A$3:$H$933, 6, FALSE)</f>
        <v>RD</v>
      </c>
      <c r="D604" s="11" t="str">
        <f>IFERROR(VLOOKUP($B604, Paste!$J$3:$L$933, 3, FALSE), "")</f>
        <v/>
      </c>
      <c r="E604" s="11" t="str">
        <f>IFERROR(VLOOKUP($B604, Paste!$J$3:$L$933, 2, FALSE), "")</f>
        <v/>
      </c>
      <c r="F604" s="11" t="str">
        <f>VLOOKUP($B604, Paste!$A$3:$H$933, 8, FALSE)</f>
        <v>TOR</v>
      </c>
      <c r="G604" s="71">
        <f>VLOOKUP($B604, Paste!$A$3:$H$933, 2, FALSE)</f>
        <v>73</v>
      </c>
      <c r="H604" s="71">
        <f>VLOOKUP($B604, Paste!$A$3:$H$933, 3, FALSE)</f>
        <v>1.7432968667852389</v>
      </c>
      <c r="I604" s="71">
        <f t="shared" si="9"/>
        <v>11.465460008214762</v>
      </c>
      <c r="J604" s="71">
        <f>VLOOKUP($B604, Paste!$A$3:$H$933, 4, FALSE)</f>
        <v>13.208756875000001</v>
      </c>
      <c r="K604" s="71">
        <f>VLOOKUP($B604, Paste!$A$3:$H$933, 5, FALSE)</f>
        <v>21.763975155279503</v>
      </c>
      <c r="L604" s="11" t="str">
        <f>IF(ISERROR(VLOOKUP(B604, Paste!$N$3:$N$250, 1, FALSE)), "", VLOOKUP(B604, Paste!$N$3:$O$250, 2, FALSE))</f>
        <v/>
      </c>
      <c r="M604" s="27">
        <f>VLOOKUP($B604, Paste!$W$3:$Z$10064, IF($H$4="Cap Hit",3, IF($H$4="AAV", 4, 2)), FALSE)</f>
        <v>4.5</v>
      </c>
      <c r="N604" s="11" t="str">
        <f>IF(ISERROR(VLOOKUP(B604, Paste!$Q$3:$Q$245, 1, FALSE)), "", VLOOKUP(B604, Paste!$Q$3:$R$245, 2, FALSE))</f>
        <v/>
      </c>
      <c r="O604" s="18"/>
      <c r="P604" s="7" t="str">
        <f>IF(ISERROR(VLOOKUP(B604, Paste!$T$3:$T$1545, 1, FALSE)), "", VLOOKUP(B604, Paste!$T$3:$U$1545, 2, FALSE))</f>
        <v/>
      </c>
    </row>
    <row r="605" spans="1:16">
      <c r="A605" s="65">
        <v>599</v>
      </c>
      <c r="B605" s="67" t="s">
        <v>629</v>
      </c>
      <c r="C605" s="66" t="str">
        <f>VLOOKUP($B605, Paste!$A$3:$H$933, 6, FALSE)</f>
        <v>RD</v>
      </c>
      <c r="D605" s="11">
        <f>IFERROR(VLOOKUP($B605, Paste!$J$3:$L$933, 3, FALSE), "")</f>
        <v>37</v>
      </c>
      <c r="E605" s="11">
        <f>IFERROR(VLOOKUP($B605, Paste!$J$3:$L$933, 2, FALSE), "")</f>
        <v>48</v>
      </c>
      <c r="F605" s="11" t="str">
        <f>VLOOKUP($B605, Paste!$A$3:$H$933, 8, FALSE)</f>
        <v>PIT</v>
      </c>
      <c r="G605" s="71">
        <f>VLOOKUP($B605, Paste!$A$3:$H$933, 2, FALSE)</f>
        <v>47</v>
      </c>
      <c r="H605" s="71">
        <f>VLOOKUP($B605, Paste!$A$3:$H$933, 3, FALSE)</f>
        <v>4.55987037037037</v>
      </c>
      <c r="I605" s="71">
        <f t="shared" si="9"/>
        <v>8.6138379629629647</v>
      </c>
      <c r="J605" s="71">
        <f>VLOOKUP($B605, Paste!$A$3:$H$933, 4, FALSE)</f>
        <v>13.173708333333334</v>
      </c>
      <c r="K605" s="71">
        <f>VLOOKUP($B605, Paste!$A$3:$H$933, 5, FALSE)</f>
        <v>23.5</v>
      </c>
      <c r="L605" s="11" t="str">
        <f>IF(ISERROR(VLOOKUP(B605, Paste!$N$3:$N$250, 1, FALSE)), "", VLOOKUP(B605, Paste!$N$3:$O$250, 2, FALSE))</f>
        <v/>
      </c>
      <c r="M605" s="27">
        <f>VLOOKUP($B605, Paste!$W$3:$Z$10064, IF($H$4="Cap Hit",3, IF($H$4="AAV", 4, 2)), FALSE)</f>
        <v>0.84583299999999995</v>
      </c>
      <c r="N605" s="11" t="str">
        <f>IF(ISERROR(VLOOKUP(B605, Paste!$Q$3:$Q$245, 1, FALSE)), "", VLOOKUP(B605, Paste!$Q$3:$R$245, 2, FALSE))</f>
        <v/>
      </c>
      <c r="O605" s="18"/>
      <c r="P605" s="7" t="str">
        <f>IF(ISERROR(VLOOKUP(B605, Paste!$T$3:$T$1545, 1, FALSE)), "", VLOOKUP(B605, Paste!$T$3:$U$1545, 2, FALSE))</f>
        <v>Y</v>
      </c>
    </row>
    <row r="606" spans="1:16">
      <c r="A606" s="65">
        <v>600</v>
      </c>
      <c r="B606" s="67" t="s">
        <v>630</v>
      </c>
      <c r="C606" s="66" t="str">
        <f>VLOOKUP($B606, Paste!$A$3:$H$933, 6, FALSE)</f>
        <v>LD</v>
      </c>
      <c r="D606" s="11" t="str">
        <f>IFERROR(VLOOKUP($B606, Paste!$J$3:$L$933, 3, FALSE), "")</f>
        <v/>
      </c>
      <c r="E606" s="11" t="str">
        <f>IFERROR(VLOOKUP($B606, Paste!$J$3:$L$933, 2, FALSE), "")</f>
        <v/>
      </c>
      <c r="F606" s="11" t="str">
        <f>VLOOKUP($B606, Paste!$A$3:$H$933, 8, FALSE)</f>
        <v>DET</v>
      </c>
      <c r="G606" s="71">
        <f>VLOOKUP($B606, Paste!$A$3:$H$933, 2, FALSE)</f>
        <v>82</v>
      </c>
      <c r="H606" s="71">
        <f>VLOOKUP($B606, Paste!$A$3:$H$933, 3, FALSE)</f>
        <v>4.7189463531173095</v>
      </c>
      <c r="I606" s="71">
        <f t="shared" si="9"/>
        <v>8.386564246882692</v>
      </c>
      <c r="J606" s="71">
        <f>VLOOKUP($B606, Paste!$A$3:$H$933, 4, FALSE)</f>
        <v>13.105510600000001</v>
      </c>
      <c r="K606" s="71">
        <f>VLOOKUP($B606, Paste!$A$3:$H$933, 5, FALSE)</f>
        <v>68.333333333333343</v>
      </c>
      <c r="L606" s="11" t="str">
        <f>IF(ISERROR(VLOOKUP(B606, Paste!$N$3:$N$250, 1, FALSE)), "", VLOOKUP(B606, Paste!$N$3:$O$250, 2, FALSE))</f>
        <v/>
      </c>
      <c r="M606" s="27">
        <f>VLOOKUP($B606, Paste!$W$3:$Z$10064, IF($H$4="Cap Hit",3, IF($H$4="AAV", 4, 2)), FALSE)</f>
        <v>3.85</v>
      </c>
      <c r="N606" s="11" t="str">
        <f>IF(ISERROR(VLOOKUP(B606, Paste!$Q$3:$Q$245, 1, FALSE)), "", VLOOKUP(B606, Paste!$Q$3:$R$245, 2, FALSE))</f>
        <v/>
      </c>
      <c r="O606" s="18"/>
      <c r="P606" s="7" t="str">
        <f>IF(ISERROR(VLOOKUP(B606, Paste!$T$3:$T$1545, 1, FALSE)), "", VLOOKUP(B606, Paste!$T$3:$U$1545, 2, FALSE))</f>
        <v/>
      </c>
    </row>
    <row r="607" spans="1:16">
      <c r="A607" s="65">
        <v>601</v>
      </c>
      <c r="B607" s="67" t="s">
        <v>631</v>
      </c>
      <c r="C607" s="66" t="str">
        <f>VLOOKUP($B607, Paste!$A$3:$H$933, 6, FALSE)</f>
        <v>LW</v>
      </c>
      <c r="D607" s="11">
        <f>IFERROR(VLOOKUP($B607, Paste!$J$3:$L$933, 3, FALSE), "")</f>
        <v>38</v>
      </c>
      <c r="E607" s="11">
        <f>IFERROR(VLOOKUP($B607, Paste!$J$3:$L$933, 2, FALSE), "")</f>
        <v>53</v>
      </c>
      <c r="F607" s="11" t="str">
        <f>VLOOKUP($B607, Paste!$A$3:$H$933, 8, FALSE)</f>
        <v>ANA</v>
      </c>
      <c r="G607" s="71">
        <f>VLOOKUP($B607, Paste!$A$3:$H$933, 2, FALSE)</f>
        <v>42</v>
      </c>
      <c r="H607" s="71">
        <f>VLOOKUP($B607, Paste!$A$3:$H$933, 3, FALSE)</f>
        <v>6.5997280929427751</v>
      </c>
      <c r="I607" s="71">
        <f t="shared" si="9"/>
        <v>6.5007719070572252</v>
      </c>
      <c r="J607" s="71">
        <f>VLOOKUP($B607, Paste!$A$3:$H$933, 4, FALSE)</f>
        <v>13.1005</v>
      </c>
      <c r="K607" s="71">
        <f>VLOOKUP($B607, Paste!$A$3:$H$933, 5, FALSE)</f>
        <v>8.0769230769230766</v>
      </c>
      <c r="L607" s="11" t="str">
        <f>IF(ISERROR(VLOOKUP(B607, Paste!$N$3:$N$250, 1, FALSE)), "", VLOOKUP(B607, Paste!$N$3:$O$250, 2, FALSE))</f>
        <v/>
      </c>
      <c r="M607" s="27">
        <f>VLOOKUP($B607, Paste!$W$3:$Z$10064, IF($H$4="Cap Hit",3, IF($H$4="AAV", 4, 2)), FALSE)</f>
        <v>0.78749999999999998</v>
      </c>
      <c r="N607" s="11" t="str">
        <f>IF(ISERROR(VLOOKUP(B607, Paste!$Q$3:$Q$245, 1, FALSE)), "", VLOOKUP(B607, Paste!$Q$3:$R$245, 2, FALSE))</f>
        <v/>
      </c>
      <c r="O607" s="18"/>
      <c r="P607" s="7" t="str">
        <f>IF(ISERROR(VLOOKUP(B607, Paste!$T$3:$T$1545, 1, FALSE)), "", VLOOKUP(B607, Paste!$T$3:$U$1545, 2, FALSE))</f>
        <v/>
      </c>
    </row>
    <row r="608" spans="1:16">
      <c r="A608" s="65">
        <v>602</v>
      </c>
      <c r="B608" s="67" t="s">
        <v>632</v>
      </c>
      <c r="C608" s="66" t="str">
        <f>VLOOKUP($B608, Paste!$A$3:$H$933, 6, FALSE)</f>
        <v>C</v>
      </c>
      <c r="D608" s="11">
        <f>IFERROR(VLOOKUP($B608, Paste!$J$3:$L$933, 3, FALSE), "")</f>
        <v>33</v>
      </c>
      <c r="E608" s="11">
        <f>IFERROR(VLOOKUP($B608, Paste!$J$3:$L$933, 2, FALSE), "")</f>
        <v>57</v>
      </c>
      <c r="F608" s="11" t="str">
        <f>VLOOKUP($B608, Paste!$A$3:$H$933, 8, FALSE)</f>
        <v>LAK</v>
      </c>
      <c r="G608" s="71">
        <f>VLOOKUP($B608, Paste!$A$3:$H$933, 2, FALSE)</f>
        <v>70</v>
      </c>
      <c r="H608" s="71">
        <f>VLOOKUP($B608, Paste!$A$3:$H$933, 3, FALSE)</f>
        <v>6.2247906893127416</v>
      </c>
      <c r="I608" s="71">
        <f t="shared" si="9"/>
        <v>6.8698905606872591</v>
      </c>
      <c r="J608" s="71">
        <f>VLOOKUP($B608, Paste!$A$3:$H$933, 4, FALSE)</f>
        <v>13.094681250000001</v>
      </c>
      <c r="K608" s="71">
        <f>VLOOKUP($B608, Paste!$A$3:$H$933, 5, FALSE)</f>
        <v>33.980582524271846</v>
      </c>
      <c r="L608" s="11" t="str">
        <f>IF(ISERROR(VLOOKUP(B608, Paste!$N$3:$N$250, 1, FALSE)), "", VLOOKUP(B608, Paste!$N$3:$O$250, 2, FALSE))</f>
        <v/>
      </c>
      <c r="M608" s="27">
        <f>VLOOKUP($B608, Paste!$W$3:$Z$10064, IF($H$4="Cap Hit",3, IF($H$4="AAV", 4, 2)), FALSE)</f>
        <v>0.875</v>
      </c>
      <c r="N608" s="11" t="str">
        <f>IF(ISERROR(VLOOKUP(B608, Paste!$Q$3:$Q$245, 1, FALSE)), "", VLOOKUP(B608, Paste!$Q$3:$R$245, 2, FALSE))</f>
        <v/>
      </c>
      <c r="O608" s="18"/>
      <c r="P608" s="7" t="str">
        <f>IF(ISERROR(VLOOKUP(B608, Paste!$T$3:$T$1545, 1, FALSE)), "", VLOOKUP(B608, Paste!$T$3:$U$1545, 2, FALSE))</f>
        <v/>
      </c>
    </row>
    <row r="609" spans="1:16">
      <c r="A609" s="65">
        <v>603</v>
      </c>
      <c r="B609" s="67" t="s">
        <v>633</v>
      </c>
      <c r="C609" s="66" t="str">
        <f>VLOOKUP($B609, Paste!$A$3:$H$933, 6, FALSE)</f>
        <v>LD</v>
      </c>
      <c r="D609" s="11" t="str">
        <f>IFERROR(VLOOKUP($B609, Paste!$J$3:$L$933, 3, FALSE), "")</f>
        <v/>
      </c>
      <c r="E609" s="11" t="str">
        <f>IFERROR(VLOOKUP($B609, Paste!$J$3:$L$933, 2, FALSE), "")</f>
        <v/>
      </c>
      <c r="F609" s="11" t="str">
        <f>VLOOKUP($B609, Paste!$A$3:$H$933, 8, FALSE)</f>
        <v>VAN</v>
      </c>
      <c r="G609" s="71">
        <f>VLOOKUP($B609, Paste!$A$3:$H$933, 2, FALSE)</f>
        <v>82.666666666666671</v>
      </c>
      <c r="H609" s="71">
        <f>VLOOKUP($B609, Paste!$A$3:$H$933, 3, FALSE)</f>
        <v>3.8957868054525688</v>
      </c>
      <c r="I609" s="71">
        <f t="shared" si="9"/>
        <v>9.106954461214098</v>
      </c>
      <c r="J609" s="71">
        <f>VLOOKUP($B609, Paste!$A$3:$H$933, 4, FALSE)</f>
        <v>13.002741266666668</v>
      </c>
      <c r="K609" s="71">
        <f>VLOOKUP($B609, Paste!$A$3:$H$933, 5, FALSE)</f>
        <v>36.550964187327828</v>
      </c>
      <c r="L609" s="11" t="str">
        <f>IF(ISERROR(VLOOKUP(B609, Paste!$N$3:$N$250, 1, FALSE)), "", VLOOKUP(B609, Paste!$N$3:$O$250, 2, FALSE))</f>
        <v/>
      </c>
      <c r="M609" s="27">
        <f>VLOOKUP($B609, Paste!$W$3:$Z$10064, IF($H$4="Cap Hit",3, IF($H$4="AAV", 4, 2)), FALSE)</f>
        <v>5</v>
      </c>
      <c r="N609" s="11" t="str">
        <f>IF(ISERROR(VLOOKUP(B609, Paste!$Q$3:$Q$245, 1, FALSE)), "", VLOOKUP(B609, Paste!$Q$3:$R$245, 2, FALSE))</f>
        <v/>
      </c>
      <c r="O609" s="18"/>
      <c r="P609" s="7" t="str">
        <f>IF(ISERROR(VLOOKUP(B609, Paste!$T$3:$T$1545, 1, FALSE)), "", VLOOKUP(B609, Paste!$T$3:$U$1545, 2, FALSE))</f>
        <v/>
      </c>
    </row>
    <row r="610" spans="1:16">
      <c r="A610" s="65">
        <v>604</v>
      </c>
      <c r="B610" s="67" t="s">
        <v>634</v>
      </c>
      <c r="C610" s="66" t="str">
        <f>VLOOKUP($B610, Paste!$A$3:$H$933, 6, FALSE)</f>
        <v>LD</v>
      </c>
      <c r="D610" s="11" t="str">
        <f>IFERROR(VLOOKUP($B610, Paste!$J$3:$L$933, 3, FALSE), "")</f>
        <v/>
      </c>
      <c r="E610" s="11" t="str">
        <f>IFERROR(VLOOKUP($B610, Paste!$J$3:$L$933, 2, FALSE), "")</f>
        <v/>
      </c>
      <c r="F610" s="11" t="str">
        <f>VLOOKUP($B610, Paste!$A$3:$H$933, 8, FALSE)</f>
        <v>NJD</v>
      </c>
      <c r="G610" s="71">
        <f>VLOOKUP($B610, Paste!$A$3:$H$933, 2, FALSE)</f>
        <v>82.333333333333329</v>
      </c>
      <c r="H610" s="71">
        <f>VLOOKUP($B610, Paste!$A$3:$H$933, 3, FALSE)</f>
        <v>3.8018106774611886</v>
      </c>
      <c r="I610" s="71">
        <f t="shared" si="9"/>
        <v>9.1539321225388122</v>
      </c>
      <c r="J610" s="71">
        <f>VLOOKUP($B610, Paste!$A$3:$H$933, 4, FALSE)</f>
        <v>12.955742800000001</v>
      </c>
      <c r="K610" s="71">
        <f>VLOOKUP($B610, Paste!$A$3:$H$933, 5, FALSE)</f>
        <v>84.724757952973704</v>
      </c>
      <c r="L610" s="11" t="str">
        <f>IF(ISERROR(VLOOKUP(B610, Paste!$N$3:$N$250, 1, FALSE)), "", VLOOKUP(B610, Paste!$N$3:$O$250, 2, FALSE))</f>
        <v/>
      </c>
      <c r="M610" s="27">
        <f>VLOOKUP($B610, Paste!$W$3:$Z$10064, IF($H$4="Cap Hit",3, IF($H$4="AAV", 4, 2)), FALSE)</f>
        <v>4</v>
      </c>
      <c r="N610" s="11" t="str">
        <f>IF(ISERROR(VLOOKUP(B610, Paste!$Q$3:$Q$245, 1, FALSE)), "", VLOOKUP(B610, Paste!$Q$3:$R$245, 2, FALSE))</f>
        <v/>
      </c>
      <c r="O610" s="10"/>
      <c r="P610" s="7" t="str">
        <f>IF(ISERROR(VLOOKUP(B610, Paste!$T$3:$T$1545, 1, FALSE)), "", VLOOKUP(B610, Paste!$T$3:$U$1545, 2, FALSE))</f>
        <v/>
      </c>
    </row>
    <row r="611" spans="1:16">
      <c r="A611" s="65">
        <v>605</v>
      </c>
      <c r="B611" s="67" t="s">
        <v>635</v>
      </c>
      <c r="C611" s="66" t="str">
        <f>VLOOKUP($B611, Paste!$A$3:$H$933, 6, FALSE)</f>
        <v>LD</v>
      </c>
      <c r="D611" s="11" t="str">
        <f>IFERROR(VLOOKUP($B611, Paste!$J$3:$L$933, 3, FALSE), "")</f>
        <v/>
      </c>
      <c r="E611" s="11" t="str">
        <f>IFERROR(VLOOKUP($B611, Paste!$J$3:$L$933, 2, FALSE), "")</f>
        <v/>
      </c>
      <c r="F611" s="11" t="str">
        <f>VLOOKUP($B611, Paste!$A$3:$H$933, 8, FALSE)</f>
        <v>PIT</v>
      </c>
      <c r="G611" s="71">
        <f>VLOOKUP($B611, Paste!$A$3:$H$933, 2, FALSE)</f>
        <v>60</v>
      </c>
      <c r="H611" s="71">
        <f>VLOOKUP($B611, Paste!$A$3:$H$933, 3, FALSE)</f>
        <v>3.4860869565217398</v>
      </c>
      <c r="I611" s="71">
        <f t="shared" si="9"/>
        <v>9.4179405434782613</v>
      </c>
      <c r="J611" s="71">
        <f>VLOOKUP($B611, Paste!$A$3:$H$933, 4, FALSE)</f>
        <v>12.904027500000002</v>
      </c>
      <c r="K611" s="71">
        <f>VLOOKUP($B611, Paste!$A$3:$H$933, 5, FALSE)</f>
        <v>29.333333333333332</v>
      </c>
      <c r="L611" s="11" t="str">
        <f>IF(ISERROR(VLOOKUP(B611, Paste!$N$3:$N$250, 1, FALSE)), "", VLOOKUP(B611, Paste!$N$3:$O$250, 2, FALSE))</f>
        <v/>
      </c>
      <c r="M611" s="27">
        <f>VLOOKUP($B611, Paste!$W$3:$Z$10064, IF($H$4="Cap Hit",3, IF($H$4="AAV", 4, 2)), FALSE)</f>
        <v>0.85</v>
      </c>
      <c r="N611" s="11" t="str">
        <f>IF(ISERROR(VLOOKUP(B611, Paste!$Q$3:$Q$245, 1, FALSE)), "", VLOOKUP(B611, Paste!$Q$3:$R$245, 2, FALSE))</f>
        <v/>
      </c>
      <c r="O611" s="10"/>
      <c r="P611" s="7" t="str">
        <f>IF(ISERROR(VLOOKUP(B611, Paste!$T$3:$T$1545, 1, FALSE)), "", VLOOKUP(B611, Paste!$T$3:$U$1545, 2, FALSE))</f>
        <v/>
      </c>
    </row>
    <row r="612" spans="1:16">
      <c r="A612" s="65">
        <v>606</v>
      </c>
      <c r="B612" s="67" t="s">
        <v>636</v>
      </c>
      <c r="C612" s="66" t="str">
        <f>VLOOKUP($B612, Paste!$A$3:$H$933, 6, FALSE)</f>
        <v>LD</v>
      </c>
      <c r="D612" s="11" t="str">
        <f>IFERROR(VLOOKUP($B612, Paste!$J$3:$L$933, 3, FALSE), "")</f>
        <v/>
      </c>
      <c r="E612" s="11" t="str">
        <f>IFERROR(VLOOKUP($B612, Paste!$J$3:$L$933, 2, FALSE), "")</f>
        <v/>
      </c>
      <c r="F612" s="11" t="str">
        <f>VLOOKUP($B612, Paste!$A$3:$H$933, 8, FALSE)</f>
        <v>CGY</v>
      </c>
      <c r="G612" s="71">
        <f>VLOOKUP($B612, Paste!$A$3:$H$933, 2, FALSE)</f>
        <v>70</v>
      </c>
      <c r="H612" s="71">
        <f>VLOOKUP($B612, Paste!$A$3:$H$933, 3, FALSE)</f>
        <v>3.7967836257309941</v>
      </c>
      <c r="I612" s="71">
        <f t="shared" si="9"/>
        <v>9.0201872076023388</v>
      </c>
      <c r="J612" s="71">
        <f>VLOOKUP($B612, Paste!$A$3:$H$933, 4, FALSE)</f>
        <v>12.816970833333333</v>
      </c>
      <c r="K612" s="71">
        <f>VLOOKUP($B612, Paste!$A$3:$H$933, 5, FALSE)</f>
        <v>22.528735632183906</v>
      </c>
      <c r="L612" s="11" t="str">
        <f>IF(ISERROR(VLOOKUP(B612, Paste!$N$3:$N$250, 1, FALSE)), "", VLOOKUP(B612, Paste!$N$3:$O$250, 2, FALSE))</f>
        <v/>
      </c>
      <c r="M612" s="27">
        <f>VLOOKUP($B612, Paste!$W$3:$Z$10064, IF($H$4="Cap Hit",3, IF($H$4="AAV", 4, 2)), FALSE)</f>
        <v>0.8125</v>
      </c>
      <c r="N612" s="11" t="str">
        <f>IF(ISERROR(VLOOKUP(B612, Paste!$Q$3:$Q$245, 1, FALSE)), "", VLOOKUP(B612, Paste!$Q$3:$R$245, 2, FALSE))</f>
        <v/>
      </c>
      <c r="O612" s="10"/>
      <c r="P612" s="7" t="str">
        <f>IF(ISERROR(VLOOKUP(B612, Paste!$T$3:$T$1545, 1, FALSE)), "", VLOOKUP(B612, Paste!$T$3:$U$1545, 2, FALSE))</f>
        <v/>
      </c>
    </row>
    <row r="613" spans="1:16">
      <c r="A613" s="65">
        <v>607</v>
      </c>
      <c r="B613" s="67" t="s">
        <v>637</v>
      </c>
      <c r="C613" s="66" t="str">
        <f>VLOOKUP($B613, Paste!$A$3:$H$933, 6, FALSE)</f>
        <v>RD</v>
      </c>
      <c r="D613" s="11" t="str">
        <f>IFERROR(VLOOKUP($B613, Paste!$J$3:$L$933, 3, FALSE), "")</f>
        <v/>
      </c>
      <c r="E613" s="11" t="str">
        <f>IFERROR(VLOOKUP($B613, Paste!$J$3:$L$933, 2, FALSE), "")</f>
        <v/>
      </c>
      <c r="F613" s="11" t="str">
        <f>VLOOKUP($B613, Paste!$A$3:$H$933, 8, FALSE)</f>
        <v>TBL</v>
      </c>
      <c r="G613" s="71">
        <f>VLOOKUP($B613, Paste!$A$3:$H$933, 2, FALSE)</f>
        <v>70.666666666666671</v>
      </c>
      <c r="H613" s="71">
        <f>VLOOKUP($B613, Paste!$A$3:$H$933, 3, FALSE)</f>
        <v>2.8048280607133194</v>
      </c>
      <c r="I613" s="71">
        <f t="shared" si="9"/>
        <v>9.9897844265089013</v>
      </c>
      <c r="J613" s="71">
        <f>VLOOKUP($B613, Paste!$A$3:$H$933, 4, FALSE)</f>
        <v>12.794612487222221</v>
      </c>
      <c r="K613" s="71">
        <f>VLOOKUP($B613, Paste!$A$3:$H$933, 5, FALSE)</f>
        <v>64.148867313915858</v>
      </c>
      <c r="L613" s="11" t="str">
        <f>IF(ISERROR(VLOOKUP(B613, Paste!$N$3:$N$250, 1, FALSE)), "", VLOOKUP(B613, Paste!$N$3:$O$250, 2, FALSE))</f>
        <v/>
      </c>
      <c r="M613" s="27">
        <f>VLOOKUP($B613, Paste!$W$3:$Z$10064, IF($H$4="Cap Hit",3, IF($H$4="AAV", 4, 2)), FALSE)</f>
        <v>5.2</v>
      </c>
      <c r="N613" s="11" t="str">
        <f>IF(ISERROR(VLOOKUP(B613, Paste!$Q$3:$Q$245, 1, FALSE)), "", VLOOKUP(B613, Paste!$Q$3:$R$245, 2, FALSE))</f>
        <v/>
      </c>
      <c r="O613" s="18"/>
      <c r="P613" s="7" t="str">
        <f>IF(ISERROR(VLOOKUP(B613, Paste!$T$3:$T$1545, 1, FALSE)), "", VLOOKUP(B613, Paste!$T$3:$U$1545, 2, FALSE))</f>
        <v/>
      </c>
    </row>
    <row r="614" spans="1:16">
      <c r="A614" s="65">
        <v>608</v>
      </c>
      <c r="B614" s="67" t="s">
        <v>638</v>
      </c>
      <c r="C614" s="66" t="str">
        <f>VLOOKUP($B614, Paste!$A$3:$H$933, 6, FALSE)</f>
        <v>LD</v>
      </c>
      <c r="D614" s="11" t="str">
        <f>IFERROR(VLOOKUP($B614, Paste!$J$3:$L$933, 3, FALSE), "")</f>
        <v/>
      </c>
      <c r="E614" s="11" t="str">
        <f>IFERROR(VLOOKUP($B614, Paste!$J$3:$L$933, 2, FALSE), "")</f>
        <v/>
      </c>
      <c r="F614" s="11" t="str">
        <f>VLOOKUP($B614, Paste!$A$3:$H$933, 8, FALSE)</f>
        <v>SEA</v>
      </c>
      <c r="G614" s="71">
        <f>VLOOKUP($B614, Paste!$A$3:$H$933, 2, FALSE)</f>
        <v>76.666666666666671</v>
      </c>
      <c r="H614" s="71">
        <f>VLOOKUP($B614, Paste!$A$3:$H$933, 3, FALSE)</f>
        <v>2.8714479160794477</v>
      </c>
      <c r="I614" s="71">
        <f t="shared" si="9"/>
        <v>9.8982755066057351</v>
      </c>
      <c r="J614" s="71">
        <f>VLOOKUP($B614, Paste!$A$3:$H$933, 4, FALSE)</f>
        <v>12.769723422685184</v>
      </c>
      <c r="K614" s="71">
        <f>VLOOKUP($B614, Paste!$A$3:$H$933, 5, FALSE)</f>
        <v>46.547619047619044</v>
      </c>
      <c r="L614" s="11" t="str">
        <f>IF(ISERROR(VLOOKUP(B614, Paste!$N$3:$N$250, 1, FALSE)), "", VLOOKUP(B614, Paste!$N$3:$O$250, 2, FALSE))</f>
        <v/>
      </c>
      <c r="M614" s="27">
        <f>VLOOKUP($B614, Paste!$W$3:$Z$10064, IF($H$4="Cap Hit",3, IF($H$4="AAV", 4, 2)), FALSE)</f>
        <v>4.5</v>
      </c>
      <c r="N614" s="11" t="str">
        <f>IF(ISERROR(VLOOKUP(B614, Paste!$Q$3:$Q$245, 1, FALSE)), "", VLOOKUP(B614, Paste!$Q$3:$R$245, 2, FALSE))</f>
        <v/>
      </c>
      <c r="O614" s="18"/>
      <c r="P614" s="7" t="str">
        <f>IF(ISERROR(VLOOKUP(B614, Paste!$T$3:$T$1545, 1, FALSE)), "", VLOOKUP(B614, Paste!$T$3:$U$1545, 2, FALSE))</f>
        <v/>
      </c>
    </row>
    <row r="615" spans="1:16">
      <c r="A615" s="65">
        <v>609</v>
      </c>
      <c r="B615" s="67" t="s">
        <v>639</v>
      </c>
      <c r="C615" s="66" t="str">
        <f>VLOOKUP($B615, Paste!$A$3:$H$933, 6, FALSE)</f>
        <v>LW</v>
      </c>
      <c r="D615" s="11">
        <f>IFERROR(VLOOKUP($B615, Paste!$J$3:$L$933, 3, FALSE), "")</f>
        <v>28</v>
      </c>
      <c r="E615" s="11">
        <f>IFERROR(VLOOKUP($B615, Paste!$J$3:$L$933, 2, FALSE), "")</f>
        <v>60</v>
      </c>
      <c r="F615" s="11" t="str">
        <f>VLOOKUP($B615, Paste!$A$3:$H$933, 8, FALSE)</f>
        <v>BOS</v>
      </c>
      <c r="G615" s="71">
        <f>VLOOKUP($B615, Paste!$A$3:$H$933, 2, FALSE)</f>
        <v>37</v>
      </c>
      <c r="H615" s="71">
        <f>VLOOKUP($B615, Paste!$A$3:$H$933, 3, FALSE)</f>
        <v>4.3075405214940101</v>
      </c>
      <c r="I615" s="71">
        <f t="shared" si="9"/>
        <v>8.450852537533768</v>
      </c>
      <c r="J615" s="71">
        <f>VLOOKUP($B615, Paste!$A$3:$H$933, 4, FALSE)</f>
        <v>12.758393059027778</v>
      </c>
      <c r="K615" s="71">
        <f>VLOOKUP($B615, Paste!$A$3:$H$933, 5, FALSE)</f>
        <v>25.16</v>
      </c>
      <c r="L615" s="11" t="str">
        <f>IF(ISERROR(VLOOKUP(B615, Paste!$N$3:$N$250, 1, FALSE)), "", VLOOKUP(B615, Paste!$N$3:$O$250, 2, FALSE))</f>
        <v/>
      </c>
      <c r="M615" s="27">
        <f>VLOOKUP($B615, Paste!$W$3:$Z$10064, IF($H$4="Cap Hit",3, IF($H$4="AAV", 4, 2)), FALSE)</f>
        <v>1.625</v>
      </c>
      <c r="N615" s="11" t="str">
        <f>IF(ISERROR(VLOOKUP(B615, Paste!$Q$3:$Q$245, 1, FALSE)), "", VLOOKUP(B615, Paste!$Q$3:$R$245, 2, FALSE))</f>
        <v/>
      </c>
      <c r="O615" s="18"/>
      <c r="P615" s="7" t="str">
        <f>IF(ISERROR(VLOOKUP(B615, Paste!$T$3:$T$1545, 1, FALSE)), "", VLOOKUP(B615, Paste!$T$3:$U$1545, 2, FALSE))</f>
        <v/>
      </c>
    </row>
    <row r="616" spans="1:16">
      <c r="A616" s="65">
        <v>610</v>
      </c>
      <c r="B616" s="67" t="s">
        <v>640</v>
      </c>
      <c r="C616" s="66" t="str">
        <f>VLOOKUP($B616, Paste!$A$3:$H$933, 6, FALSE)</f>
        <v>C</v>
      </c>
      <c r="D616" s="11" t="str">
        <f>IFERROR(VLOOKUP($B616, Paste!$J$3:$L$933, 3, FALSE), "")</f>
        <v/>
      </c>
      <c r="E616" s="11" t="str">
        <f>IFERROR(VLOOKUP($B616, Paste!$J$3:$L$933, 2, FALSE), "")</f>
        <v/>
      </c>
      <c r="F616" s="11" t="str">
        <f>VLOOKUP($B616, Paste!$A$3:$H$933, 8, FALSE)</f>
        <v>FLA</v>
      </c>
      <c r="G616" s="71">
        <f>VLOOKUP($B616, Paste!$A$3:$H$933, 2, FALSE)</f>
        <v>54</v>
      </c>
      <c r="H616" s="71">
        <f>VLOOKUP($B616, Paste!$A$3:$H$933, 3, FALSE)</f>
        <v>7.0200000000000005</v>
      </c>
      <c r="I616" s="71">
        <f t="shared" si="9"/>
        <v>5.7138750000000007</v>
      </c>
      <c r="J616" s="71">
        <f>VLOOKUP($B616, Paste!$A$3:$H$933, 4, FALSE)</f>
        <v>12.733875000000001</v>
      </c>
      <c r="K616" s="71">
        <f>VLOOKUP($B616, Paste!$A$3:$H$933, 5, FALSE)</f>
        <v>4.32</v>
      </c>
      <c r="L616" s="11" t="str">
        <f>IF(ISERROR(VLOOKUP(B616, Paste!$N$3:$N$250, 1, FALSE)), "", VLOOKUP(B616, Paste!$N$3:$O$250, 2, FALSE))</f>
        <v/>
      </c>
      <c r="M616" s="27">
        <f>VLOOKUP($B616, Paste!$W$3:$Z$10064, IF($H$4="Cap Hit",3, IF($H$4="AAV", 4, 2)), FALSE)</f>
        <v>0.875</v>
      </c>
      <c r="N616" s="11" t="str">
        <f>IF(ISERROR(VLOOKUP(B616, Paste!$Q$3:$Q$245, 1, FALSE)), "", VLOOKUP(B616, Paste!$Q$3:$R$245, 2, FALSE))</f>
        <v/>
      </c>
      <c r="O616" s="18"/>
      <c r="P616" s="7" t="str">
        <f>IF(ISERROR(VLOOKUP(B616, Paste!$T$3:$T$1545, 1, FALSE)), "", VLOOKUP(B616, Paste!$T$3:$U$1545, 2, FALSE))</f>
        <v/>
      </c>
    </row>
    <row r="617" spans="1:16">
      <c r="A617" s="65">
        <v>611</v>
      </c>
      <c r="B617" s="67" t="s">
        <v>641</v>
      </c>
      <c r="C617" s="66" t="str">
        <f>VLOOKUP($B617, Paste!$A$3:$H$933, 6, FALSE)</f>
        <v>RD</v>
      </c>
      <c r="D617" s="11" t="str">
        <f>IFERROR(VLOOKUP($B617, Paste!$J$3:$L$933, 3, FALSE), "")</f>
        <v/>
      </c>
      <c r="E617" s="11" t="str">
        <f>IFERROR(VLOOKUP($B617, Paste!$J$3:$L$933, 2, FALSE), "")</f>
        <v/>
      </c>
      <c r="F617" s="11" t="str">
        <f>VLOOKUP($B617, Paste!$A$3:$H$933, 8, FALSE)</f>
        <v>SJS</v>
      </c>
      <c r="G617" s="71">
        <f>VLOOKUP($B617, Paste!$A$3:$H$933, 2, FALSE)</f>
        <v>39</v>
      </c>
      <c r="H617" s="71">
        <f>VLOOKUP($B617, Paste!$A$3:$H$933, 3, FALSE)</f>
        <v>5.85</v>
      </c>
      <c r="I617" s="71">
        <f t="shared" si="9"/>
        <v>6.8826676829268312</v>
      </c>
      <c r="J617" s="71">
        <f>VLOOKUP($B617, Paste!$A$3:$H$933, 4, FALSE)</f>
        <v>12.732667682926831</v>
      </c>
      <c r="K617" s="71">
        <f>VLOOKUP($B617, Paste!$A$3:$H$933, 5, FALSE)</f>
        <v>19.5</v>
      </c>
      <c r="L617" s="11" t="str">
        <f>IF(ISERROR(VLOOKUP(B617, Paste!$N$3:$N$250, 1, FALSE)), "", VLOOKUP(B617, Paste!$N$3:$O$250, 2, FALSE))</f>
        <v/>
      </c>
      <c r="M617" s="27" t="e">
        <f>VLOOKUP($B617, Paste!$W$3:$Z$10064, IF($H$4="Cap Hit",3, IF($H$4="AAV", 4, 2)), FALSE)</f>
        <v>#N/A</v>
      </c>
      <c r="N617" s="11" t="str">
        <f>IF(ISERROR(VLOOKUP(B617, Paste!$Q$3:$Q$245, 1, FALSE)), "", VLOOKUP(B617, Paste!$Q$3:$R$245, 2, FALSE))</f>
        <v/>
      </c>
      <c r="O617" s="18"/>
      <c r="P617" s="7" t="str">
        <f>IF(ISERROR(VLOOKUP(B617, Paste!$T$3:$T$1545, 1, FALSE)), "", VLOOKUP(B617, Paste!$T$3:$U$1545, 2, FALSE))</f>
        <v/>
      </c>
    </row>
    <row r="618" spans="1:16">
      <c r="A618" s="65">
        <v>612</v>
      </c>
      <c r="B618" s="10" t="s">
        <v>642</v>
      </c>
      <c r="C618" s="66" t="str">
        <f>VLOOKUP($B618, Paste!$A$3:$H$933, 6, FALSE)</f>
        <v>LW</v>
      </c>
      <c r="D618" s="11">
        <f>IFERROR(VLOOKUP($B618, Paste!$J$3:$L$933, 3, FALSE), "")</f>
        <v>38</v>
      </c>
      <c r="E618" s="11">
        <f>IFERROR(VLOOKUP($B618, Paste!$J$3:$L$933, 2, FALSE), "")</f>
        <v>63</v>
      </c>
      <c r="F618" s="11" t="str">
        <f>VLOOKUP($B618, Paste!$A$3:$H$933, 8, FALSE)</f>
        <v>PHI</v>
      </c>
      <c r="G618" s="71">
        <f>VLOOKUP($B618, Paste!$A$3:$H$933, 2, FALSE)</f>
        <v>50</v>
      </c>
      <c r="H618" s="71">
        <f>VLOOKUP($B618, Paste!$A$3:$H$933, 3, FALSE)</f>
        <v>2.2349025974025971</v>
      </c>
      <c r="I618" s="71">
        <f t="shared" si="9"/>
        <v>10.437041847041845</v>
      </c>
      <c r="J618" s="71">
        <f>VLOOKUP($B618, Paste!$A$3:$H$933, 4, FALSE)</f>
        <v>12.671944444444442</v>
      </c>
      <c r="K618" s="71">
        <f>VLOOKUP($B618, Paste!$A$3:$H$933, 5, FALSE)</f>
        <v>25.806451612903224</v>
      </c>
      <c r="L618" s="11" t="str">
        <f>IF(ISERROR(VLOOKUP(B618, Paste!$N$3:$N$250, 1, FALSE)), "", VLOOKUP(B618, Paste!$N$3:$O$250, 2, FALSE))</f>
        <v/>
      </c>
      <c r="M618" s="27" t="e">
        <f>VLOOKUP($B618, Paste!$W$3:$Z$10064, IF($H$4="Cap Hit",3, IF($H$4="AAV", 4, 2)), FALSE)</f>
        <v>#N/A</v>
      </c>
      <c r="N618" s="11" t="str">
        <f>IF(ISERROR(VLOOKUP(B618, Paste!$Q$3:$Q$245, 1, FALSE)), "", VLOOKUP(B618, Paste!$Q$3:$R$245, 2, FALSE))</f>
        <v>Y</v>
      </c>
      <c r="O618" s="18"/>
      <c r="P618" s="7" t="str">
        <f>IF(ISERROR(VLOOKUP(B618, Paste!$T$3:$T$1545, 1, FALSE)), "", VLOOKUP(B618, Paste!$T$3:$U$1545, 2, FALSE))</f>
        <v/>
      </c>
    </row>
    <row r="619" spans="1:16">
      <c r="A619" s="65">
        <v>613</v>
      </c>
      <c r="B619" s="67" t="s">
        <v>643</v>
      </c>
      <c r="C619" s="66" t="str">
        <f>VLOOKUP($B619, Paste!$A$3:$H$933, 6, FALSE)</f>
        <v>LD</v>
      </c>
      <c r="D619" s="11" t="str">
        <f>IFERROR(VLOOKUP($B619, Paste!$J$3:$L$933, 3, FALSE), "")</f>
        <v/>
      </c>
      <c r="E619" s="11" t="str">
        <f>IFERROR(VLOOKUP($B619, Paste!$J$3:$L$933, 2, FALSE), "")</f>
        <v/>
      </c>
      <c r="F619" s="11" t="str">
        <f>VLOOKUP($B619, Paste!$A$3:$H$933, 8, FALSE)</f>
        <v>BOS</v>
      </c>
      <c r="G619" s="71">
        <f>VLOOKUP($B619, Paste!$A$3:$H$933, 2, FALSE)</f>
        <v>63</v>
      </c>
      <c r="H619" s="71">
        <f>VLOOKUP($B619, Paste!$A$3:$H$933, 3, FALSE)</f>
        <v>3.3265689570980115</v>
      </c>
      <c r="I619" s="71">
        <f t="shared" si="9"/>
        <v>9.2179357429019895</v>
      </c>
      <c r="J619" s="71">
        <f>VLOOKUP($B619, Paste!$A$3:$H$933, 4, FALSE)</f>
        <v>12.544504700000001</v>
      </c>
      <c r="K619" s="71">
        <f>VLOOKUP($B619, Paste!$A$3:$H$933, 5, FALSE)</f>
        <v>31.5</v>
      </c>
      <c r="L619" s="11" t="str">
        <f>IF(ISERROR(VLOOKUP(B619, Paste!$N$3:$N$250, 1, FALSE)), "", VLOOKUP(B619, Paste!$N$3:$O$250, 2, FALSE))</f>
        <v/>
      </c>
      <c r="M619" s="27">
        <f>VLOOKUP($B619, Paste!$W$3:$Z$10064, IF($H$4="Cap Hit",3, IF($H$4="AAV", 4, 2)), FALSE)</f>
        <v>0.88749999999999996</v>
      </c>
      <c r="N619" s="11" t="str">
        <f>IF(ISERROR(VLOOKUP(B619, Paste!$Q$3:$Q$245, 1, FALSE)), "", VLOOKUP(B619, Paste!$Q$3:$R$245, 2, FALSE))</f>
        <v/>
      </c>
      <c r="O619" s="10"/>
      <c r="P619" s="7" t="str">
        <f>IF(ISERROR(VLOOKUP(B619, Paste!$T$3:$T$1545, 1, FALSE)), "", VLOOKUP(B619, Paste!$T$3:$U$1545, 2, FALSE))</f>
        <v/>
      </c>
    </row>
    <row r="620" spans="1:16">
      <c r="A620" s="65">
        <v>614</v>
      </c>
      <c r="B620" s="67" t="s">
        <v>644</v>
      </c>
      <c r="C620" s="66" t="str">
        <f>VLOOKUP($B620, Paste!$A$3:$H$933, 6, FALSE)</f>
        <v>RD</v>
      </c>
      <c r="D620" s="11" t="str">
        <f>IFERROR(VLOOKUP($B620, Paste!$J$3:$L$933, 3, FALSE), "")</f>
        <v/>
      </c>
      <c r="E620" s="11" t="str">
        <f>IFERROR(VLOOKUP($B620, Paste!$J$3:$L$933, 2, FALSE), "")</f>
        <v/>
      </c>
      <c r="F620" s="11" t="str">
        <f>VLOOKUP($B620, Paste!$A$3:$H$933, 8, FALSE)</f>
        <v>LAK</v>
      </c>
      <c r="G620" s="71">
        <f>VLOOKUP($B620, Paste!$A$3:$H$933, 2, FALSE)</f>
        <v>84</v>
      </c>
      <c r="H620" s="71">
        <f>VLOOKUP($B620, Paste!$A$3:$H$933, 3, FALSE)</f>
        <v>2.9007208126581165</v>
      </c>
      <c r="I620" s="71">
        <f t="shared" si="9"/>
        <v>9.5961681373418859</v>
      </c>
      <c r="J620" s="71">
        <f>VLOOKUP($B620, Paste!$A$3:$H$933, 4, FALSE)</f>
        <v>12.496888950000002</v>
      </c>
      <c r="K620" s="71">
        <f>VLOOKUP($B620, Paste!$A$3:$H$933, 5, FALSE)</f>
        <v>18.439024390243901</v>
      </c>
      <c r="L620" s="11" t="str">
        <f>IF(ISERROR(VLOOKUP(B620, Paste!$N$3:$N$250, 1, FALSE)), "", VLOOKUP(B620, Paste!$N$3:$O$250, 2, FALSE))</f>
        <v/>
      </c>
      <c r="M620" s="27">
        <f>VLOOKUP($B620, Paste!$W$3:$Z$10064, IF($H$4="Cap Hit",3, IF($H$4="AAV", 4, 2)), FALSE)</f>
        <v>4.5</v>
      </c>
      <c r="N620" s="11" t="str">
        <f>IF(ISERROR(VLOOKUP(B620, Paste!$Q$3:$Q$245, 1, FALSE)), "", VLOOKUP(B620, Paste!$Q$3:$R$245, 2, FALSE))</f>
        <v/>
      </c>
      <c r="O620" s="10"/>
      <c r="P620" s="7" t="str">
        <f>IF(ISERROR(VLOOKUP(B620, Paste!$T$3:$T$1545, 1, FALSE)), "", VLOOKUP(B620, Paste!$T$3:$U$1545, 2, FALSE))</f>
        <v/>
      </c>
    </row>
    <row r="621" spans="1:16">
      <c r="A621" s="65">
        <v>615</v>
      </c>
      <c r="B621" s="67" t="s">
        <v>645</v>
      </c>
      <c r="C621" s="66" t="str">
        <f>VLOOKUP($B621, Paste!$A$3:$H$933, 6, FALSE)</f>
        <v>LD</v>
      </c>
      <c r="D621" s="11" t="str">
        <f>IFERROR(VLOOKUP($B621, Paste!$J$3:$L$933, 3, FALSE), "")</f>
        <v/>
      </c>
      <c r="E621" s="11" t="str">
        <f>IFERROR(VLOOKUP($B621, Paste!$J$3:$L$933, 2, FALSE), "")</f>
        <v/>
      </c>
      <c r="F621" s="11" t="str">
        <f>VLOOKUP($B621, Paste!$A$3:$H$933, 8, FALSE)</f>
        <v>NJD</v>
      </c>
      <c r="G621" s="71">
        <f>VLOOKUP($B621, Paste!$A$3:$H$933, 2, FALSE)</f>
        <v>78</v>
      </c>
      <c r="H621" s="71">
        <f>VLOOKUP($B621, Paste!$A$3:$H$933, 3, FALSE)</f>
        <v>1.2222888460372414</v>
      </c>
      <c r="I621" s="71">
        <f t="shared" si="9"/>
        <v>11.216946295629423</v>
      </c>
      <c r="J621" s="71">
        <f>VLOOKUP($B621, Paste!$A$3:$H$933, 4, FALSE)</f>
        <v>12.439235141666664</v>
      </c>
      <c r="K621" s="71">
        <f>VLOOKUP($B621, Paste!$A$3:$H$933, 5, FALSE)</f>
        <v>45.030927835051543</v>
      </c>
      <c r="L621" s="11" t="str">
        <f>IF(ISERROR(VLOOKUP(B621, Paste!$N$3:$N$250, 1, FALSE)), "", VLOOKUP(B621, Paste!$N$3:$O$250, 2, FALSE))</f>
        <v/>
      </c>
      <c r="M621" s="27">
        <f>VLOOKUP($B621, Paste!$W$3:$Z$10064, IF($H$4="Cap Hit",3, IF($H$4="AAV", 4, 2)), FALSE)</f>
        <v>3.4</v>
      </c>
      <c r="N621" s="11" t="str">
        <f>IF(ISERROR(VLOOKUP(B621, Paste!$Q$3:$Q$245, 1, FALSE)), "", VLOOKUP(B621, Paste!$Q$3:$R$245, 2, FALSE))</f>
        <v/>
      </c>
      <c r="O621" s="18"/>
      <c r="P621" s="7" t="str">
        <f>IF(ISERROR(VLOOKUP(B621, Paste!$T$3:$T$1545, 1, FALSE)), "", VLOOKUP(B621, Paste!$T$3:$U$1545, 2, FALSE))</f>
        <v/>
      </c>
    </row>
    <row r="622" spans="1:16">
      <c r="A622" s="65">
        <v>616</v>
      </c>
      <c r="B622" s="67" t="s">
        <v>646</v>
      </c>
      <c r="C622" s="66" t="str">
        <f>VLOOKUP($B622, Paste!$A$3:$H$933, 6, FALSE)</f>
        <v>LW</v>
      </c>
      <c r="D622" s="11" t="str">
        <f>IFERROR(VLOOKUP($B622, Paste!$J$3:$L$933, 3, FALSE), "")</f>
        <v/>
      </c>
      <c r="E622" s="11" t="str">
        <f>IFERROR(VLOOKUP($B622, Paste!$J$3:$L$933, 2, FALSE), "")</f>
        <v/>
      </c>
      <c r="F622" s="11" t="str">
        <f>VLOOKUP($B622, Paste!$A$3:$H$933, 8, FALSE)</f>
        <v>CBJ</v>
      </c>
      <c r="G622" s="71">
        <f>VLOOKUP($B622, Paste!$A$3:$H$933, 2, FALSE)</f>
        <v>57</v>
      </c>
      <c r="H622" s="71">
        <f>VLOOKUP($B622, Paste!$A$3:$H$933, 3, FALSE)</f>
        <v>6.9691294989009416</v>
      </c>
      <c r="I622" s="71">
        <f t="shared" si="9"/>
        <v>5.3770705010990598</v>
      </c>
      <c r="J622" s="71">
        <f>VLOOKUP($B622, Paste!$A$3:$H$933, 4, FALSE)</f>
        <v>12.346200000000001</v>
      </c>
      <c r="K622" s="71">
        <f>VLOOKUP($B622, Paste!$A$3:$H$933, 5, FALSE)</f>
        <v>51.472727272727276</v>
      </c>
      <c r="L622" s="11" t="str">
        <f>IF(ISERROR(VLOOKUP(B622, Paste!$N$3:$N$250, 1, FALSE)), "", VLOOKUP(B622, Paste!$N$3:$O$250, 2, FALSE))</f>
        <v/>
      </c>
      <c r="M622" s="27">
        <f>VLOOKUP($B622, Paste!$W$3:$Z$10064, IF($H$4="Cap Hit",3, IF($H$4="AAV", 4, 2)), FALSE)</f>
        <v>2.5</v>
      </c>
      <c r="N622" s="11" t="str">
        <f>IF(ISERROR(VLOOKUP(B622, Paste!$Q$3:$Q$245, 1, FALSE)), "", VLOOKUP(B622, Paste!$Q$3:$R$245, 2, FALSE))</f>
        <v>Y</v>
      </c>
      <c r="O622" s="18"/>
      <c r="P622" s="7" t="str">
        <f>IF(ISERROR(VLOOKUP(B622, Paste!$T$3:$T$1545, 1, FALSE)), "", VLOOKUP(B622, Paste!$T$3:$U$1545, 2, FALSE))</f>
        <v/>
      </c>
    </row>
    <row r="623" spans="1:16">
      <c r="A623" s="65">
        <v>617</v>
      </c>
      <c r="B623" s="67" t="s">
        <v>647</v>
      </c>
      <c r="C623" s="66" t="str">
        <f>VLOOKUP($B623, Paste!$A$3:$H$933, 6, FALSE)</f>
        <v>LD</v>
      </c>
      <c r="D623" s="11" t="str">
        <f>IFERROR(VLOOKUP($B623, Paste!$J$3:$L$933, 3, FALSE), "")</f>
        <v/>
      </c>
      <c r="E623" s="11" t="str">
        <f>IFERROR(VLOOKUP($B623, Paste!$J$3:$L$933, 2, FALSE), "")</f>
        <v/>
      </c>
      <c r="F623" s="11" t="str">
        <f>VLOOKUP($B623, Paste!$A$3:$H$933, 8, FALSE)</f>
        <v>VAN</v>
      </c>
      <c r="G623" s="71">
        <f>VLOOKUP($B623, Paste!$A$3:$H$933, 2, FALSE)</f>
        <v>20</v>
      </c>
      <c r="H623" s="71">
        <f>VLOOKUP($B623, Paste!$A$3:$H$933, 3, FALSE)</f>
        <v>0.83611111111111125</v>
      </c>
      <c r="I623" s="71">
        <f t="shared" si="9"/>
        <v>11.493377777777781</v>
      </c>
      <c r="J623" s="71">
        <f>VLOOKUP($B623, Paste!$A$3:$H$933, 4, FALSE)</f>
        <v>12.329488888888891</v>
      </c>
      <c r="K623" s="71">
        <f>VLOOKUP($B623, Paste!$A$3:$H$933, 5, FALSE)</f>
        <v>2</v>
      </c>
      <c r="L623" s="11" t="str">
        <f>IF(ISERROR(VLOOKUP(B623, Paste!$N$3:$N$250, 1, FALSE)), "", VLOOKUP(B623, Paste!$N$3:$O$250, 2, FALSE))</f>
        <v/>
      </c>
      <c r="M623" s="27">
        <f>VLOOKUP($B623, Paste!$W$3:$Z$10064, IF($H$4="Cap Hit",3, IF($H$4="AAV", 4, 2)), FALSE)</f>
        <v>0.82499999999999996</v>
      </c>
      <c r="N623" s="11" t="str">
        <f>IF(ISERROR(VLOOKUP(B623, Paste!$Q$3:$Q$245, 1, FALSE)), "", VLOOKUP(B623, Paste!$Q$3:$R$245, 2, FALSE))</f>
        <v/>
      </c>
      <c r="O623" s="18"/>
      <c r="P623" s="7" t="str">
        <f>IF(ISERROR(VLOOKUP(B623, Paste!$T$3:$T$1545, 1, FALSE)), "", VLOOKUP(B623, Paste!$T$3:$U$1545, 2, FALSE))</f>
        <v>Y</v>
      </c>
    </row>
    <row r="624" spans="1:16">
      <c r="A624" s="65">
        <v>618</v>
      </c>
      <c r="B624" s="67" t="s">
        <v>648</v>
      </c>
      <c r="C624" s="66" t="str">
        <f>VLOOKUP($B624, Paste!$A$3:$H$933, 6, FALSE)</f>
        <v>RW</v>
      </c>
      <c r="D624" s="11" t="str">
        <f>IFERROR(VLOOKUP($B624, Paste!$J$3:$L$933, 3, FALSE), "")</f>
        <v/>
      </c>
      <c r="E624" s="11" t="str">
        <f>IFERROR(VLOOKUP($B624, Paste!$J$3:$L$933, 2, FALSE), "")</f>
        <v/>
      </c>
      <c r="F624" s="11" t="str">
        <f>VLOOKUP($B624, Paste!$A$3:$H$933, 8, FALSE)</f>
        <v>DAL</v>
      </c>
      <c r="G624" s="71">
        <f>VLOOKUP($B624, Paste!$A$3:$H$933, 2, FALSE)</f>
        <v>61</v>
      </c>
      <c r="H624" s="71">
        <f>VLOOKUP($B624, Paste!$A$3:$H$933, 3, FALSE)</f>
        <v>5.6423452209166483</v>
      </c>
      <c r="I624" s="71">
        <f t="shared" si="9"/>
        <v>6.6800341228333489</v>
      </c>
      <c r="J624" s="71">
        <f>VLOOKUP($B624, Paste!$A$3:$H$933, 4, FALSE)</f>
        <v>12.322379343749997</v>
      </c>
      <c r="K624" s="71">
        <f>VLOOKUP($B624, Paste!$A$3:$H$933, 5, FALSE)</f>
        <v>24.400000000000002</v>
      </c>
      <c r="L624" s="11" t="str">
        <f>IF(ISERROR(VLOOKUP(B624, Paste!$N$3:$N$250, 1, FALSE)), "", VLOOKUP(B624, Paste!$N$3:$O$250, 2, FALSE))</f>
        <v/>
      </c>
      <c r="M624" s="27">
        <f>VLOOKUP($B624, Paste!$W$3:$Z$10064, IF($H$4="Cap Hit",3, IF($H$4="AAV", 4, 2)), FALSE)</f>
        <v>0.77500000000000002</v>
      </c>
      <c r="N624" s="11" t="str">
        <f>IF(ISERROR(VLOOKUP(B624, Paste!$Q$3:$Q$245, 1, FALSE)), "", VLOOKUP(B624, Paste!$Q$3:$R$245, 2, FALSE))</f>
        <v/>
      </c>
      <c r="O624" s="18"/>
      <c r="P624" s="7" t="str">
        <f>IF(ISERROR(VLOOKUP(B624, Paste!$T$3:$T$1545, 1, FALSE)), "", VLOOKUP(B624, Paste!$T$3:$U$1545, 2, FALSE))</f>
        <v/>
      </c>
    </row>
    <row r="625" spans="1:16">
      <c r="A625" s="65">
        <v>619</v>
      </c>
      <c r="B625" s="67" t="s">
        <v>649</v>
      </c>
      <c r="C625" s="66" t="str">
        <f>VLOOKUP($B625, Paste!$A$3:$H$933, 6, FALSE)</f>
        <v>RD</v>
      </c>
      <c r="D625" s="11" t="str">
        <f>IFERROR(VLOOKUP($B625, Paste!$J$3:$L$933, 3, FALSE), "")</f>
        <v/>
      </c>
      <c r="E625" s="11" t="str">
        <f>IFERROR(VLOOKUP($B625, Paste!$J$3:$L$933, 2, FALSE), "")</f>
        <v/>
      </c>
      <c r="F625" s="11" t="str">
        <f>VLOOKUP($B625, Paste!$A$3:$H$933, 8, FALSE)</f>
        <v>UFA</v>
      </c>
      <c r="G625" s="71">
        <f>VLOOKUP($B625, Paste!$A$3:$H$933, 2, FALSE)</f>
        <v>46.333333333333336</v>
      </c>
      <c r="H625" s="71">
        <f>VLOOKUP($B625, Paste!$A$3:$H$933, 3, FALSE)</f>
        <v>4.7663737646396154</v>
      </c>
      <c r="I625" s="71">
        <f t="shared" si="9"/>
        <v>7.5349544159159425</v>
      </c>
      <c r="J625" s="71">
        <f>VLOOKUP($B625, Paste!$A$3:$H$933, 4, FALSE)</f>
        <v>12.301328180555558</v>
      </c>
      <c r="K625" s="71">
        <f>VLOOKUP($B625, Paste!$A$3:$H$933, 5, FALSE)</f>
        <v>13.238095238095237</v>
      </c>
      <c r="L625" s="11" t="str">
        <f>IF(ISERROR(VLOOKUP(B625, Paste!$N$3:$N$250, 1, FALSE)), "", VLOOKUP(B625, Paste!$N$3:$O$250, 2, FALSE))</f>
        <v/>
      </c>
      <c r="M625" s="27" t="e">
        <f>VLOOKUP($B625, Paste!$W$3:$Z$10064, IF($H$4="Cap Hit",3, IF($H$4="AAV", 4, 2)), FALSE)</f>
        <v>#N/A</v>
      </c>
      <c r="N625" s="11" t="str">
        <f>IF(ISERROR(VLOOKUP(B625, Paste!$Q$3:$Q$245, 1, FALSE)), "", VLOOKUP(B625, Paste!$Q$3:$R$245, 2, FALSE))</f>
        <v>Y</v>
      </c>
      <c r="O625" s="10"/>
      <c r="P625" s="7" t="str">
        <f>IF(ISERROR(VLOOKUP(B625, Paste!$T$3:$T$1545, 1, FALSE)), "", VLOOKUP(B625, Paste!$T$3:$U$1545, 2, FALSE))</f>
        <v/>
      </c>
    </row>
    <row r="626" spans="1:16">
      <c r="A626" s="65">
        <v>620</v>
      </c>
      <c r="B626" s="67" t="s">
        <v>650</v>
      </c>
      <c r="C626" s="66" t="str">
        <f>VLOOKUP($B626, Paste!$A$3:$H$933, 6, FALSE)</f>
        <v>RD</v>
      </c>
      <c r="D626" s="11" t="str">
        <f>IFERROR(VLOOKUP($B626, Paste!$J$3:$L$933, 3, FALSE), "")</f>
        <v/>
      </c>
      <c r="E626" s="11" t="str">
        <f>IFERROR(VLOOKUP($B626, Paste!$J$3:$L$933, 2, FALSE), "")</f>
        <v/>
      </c>
      <c r="F626" s="11" t="str">
        <f>VLOOKUP($B626, Paste!$A$3:$H$933, 8, FALSE)</f>
        <v>NJD</v>
      </c>
      <c r="G626" s="71">
        <f>VLOOKUP($B626, Paste!$A$3:$H$933, 2, FALSE)</f>
        <v>66</v>
      </c>
      <c r="H626" s="71">
        <f>VLOOKUP($B626, Paste!$A$3:$H$933, 3, FALSE)</f>
        <v>2.3416717251296695</v>
      </c>
      <c r="I626" s="71">
        <f t="shared" si="9"/>
        <v>9.8506834498703295</v>
      </c>
      <c r="J626" s="71">
        <f>VLOOKUP($B626, Paste!$A$3:$H$933, 4, FALSE)</f>
        <v>12.192355174999999</v>
      </c>
      <c r="K626" s="71">
        <f>VLOOKUP($B626, Paste!$A$3:$H$933, 5, FALSE)</f>
        <v>20.279329608938546</v>
      </c>
      <c r="L626" s="11" t="str">
        <f>IF(ISERROR(VLOOKUP(B626, Paste!$N$3:$N$250, 1, FALSE)), "", VLOOKUP(B626, Paste!$N$3:$O$250, 2, FALSE))</f>
        <v/>
      </c>
      <c r="M626" s="27">
        <f>VLOOKUP($B626, Paste!$W$3:$Z$10064, IF($H$4="Cap Hit",3, IF($H$4="AAV", 4, 2)), FALSE)</f>
        <v>5.5</v>
      </c>
      <c r="N626" s="11" t="str">
        <f>IF(ISERROR(VLOOKUP(B626, Paste!$Q$3:$Q$245, 1, FALSE)), "", VLOOKUP(B626, Paste!$Q$3:$R$245, 2, FALSE))</f>
        <v>Y</v>
      </c>
      <c r="O626" s="10"/>
      <c r="P626" s="7" t="str">
        <f>IF(ISERROR(VLOOKUP(B626, Paste!$T$3:$T$1545, 1, FALSE)), "", VLOOKUP(B626, Paste!$T$3:$U$1545, 2, FALSE))</f>
        <v/>
      </c>
    </row>
    <row r="627" spans="1:16">
      <c r="A627" s="65">
        <v>621</v>
      </c>
      <c r="B627" s="67" t="s">
        <v>651</v>
      </c>
      <c r="C627" s="66" t="str">
        <f>VLOOKUP($B627, Paste!$A$3:$H$933, 6, FALSE)</f>
        <v>RD</v>
      </c>
      <c r="D627" s="11" t="str">
        <f>IFERROR(VLOOKUP($B627, Paste!$J$3:$L$933, 3, FALSE), "")</f>
        <v/>
      </c>
      <c r="E627" s="11" t="str">
        <f>IFERROR(VLOOKUP($B627, Paste!$J$3:$L$933, 2, FALSE), "")</f>
        <v/>
      </c>
      <c r="F627" s="11" t="str">
        <f>VLOOKUP($B627, Paste!$A$3:$H$933, 8, FALSE)</f>
        <v>FLA</v>
      </c>
      <c r="G627" s="71">
        <f>VLOOKUP($B627, Paste!$A$3:$H$933, 2, FALSE)</f>
        <v>69.666666666666671</v>
      </c>
      <c r="H627" s="71">
        <f>VLOOKUP($B627, Paste!$A$3:$H$933, 3, FALSE)</f>
        <v>2.9712142120038401</v>
      </c>
      <c r="I627" s="71">
        <f t="shared" si="9"/>
        <v>9.2053043088294952</v>
      </c>
      <c r="J627" s="71">
        <f>VLOOKUP($B627, Paste!$A$3:$H$933, 4, FALSE)</f>
        <v>12.176518520833335</v>
      </c>
      <c r="K627" s="71">
        <f>VLOOKUP($B627, Paste!$A$3:$H$933, 5, FALSE)</f>
        <v>96.435139573070614</v>
      </c>
      <c r="L627" s="11" t="str">
        <f>IF(ISERROR(VLOOKUP(B627, Paste!$N$3:$N$250, 1, FALSE)), "", VLOOKUP(B627, Paste!$N$3:$O$250, 2, FALSE))</f>
        <v/>
      </c>
      <c r="M627" s="27">
        <f>VLOOKUP($B627, Paste!$W$3:$Z$10064, IF($H$4="Cap Hit",3, IF($H$4="AAV", 4, 2)), FALSE)</f>
        <v>1.5</v>
      </c>
      <c r="N627" s="11" t="str">
        <f>IF(ISERROR(VLOOKUP(B627, Paste!$Q$3:$Q$245, 1, FALSE)), "", VLOOKUP(B627, Paste!$Q$3:$R$245, 2, FALSE))</f>
        <v>Y</v>
      </c>
      <c r="O627" s="18"/>
      <c r="P627" s="7" t="str">
        <f>IF(ISERROR(VLOOKUP(B627, Paste!$T$3:$T$1545, 1, FALSE)), "", VLOOKUP(B627, Paste!$T$3:$U$1545, 2, FALSE))</f>
        <v/>
      </c>
    </row>
    <row r="628" spans="1:16">
      <c r="A628" s="65">
        <v>622</v>
      </c>
      <c r="B628" s="10" t="s">
        <v>652</v>
      </c>
      <c r="C628" s="66" t="str">
        <f>VLOOKUP($B628, Paste!$A$3:$H$933, 6, FALSE)</f>
        <v>RD</v>
      </c>
      <c r="D628" s="11" t="str">
        <f>IFERROR(VLOOKUP($B628, Paste!$J$3:$L$933, 3, FALSE), "")</f>
        <v/>
      </c>
      <c r="E628" s="11" t="str">
        <f>IFERROR(VLOOKUP($B628, Paste!$J$3:$L$933, 2, FALSE), "")</f>
        <v/>
      </c>
      <c r="F628" s="11" t="str">
        <f>VLOOKUP($B628, Paste!$A$3:$H$933, 8, FALSE)</f>
        <v>EDM</v>
      </c>
      <c r="G628" s="71">
        <f>VLOOKUP($B628, Paste!$A$3:$H$933, 2, FALSE)</f>
        <v>70</v>
      </c>
      <c r="H628" s="71">
        <f>VLOOKUP($B628, Paste!$A$3:$H$933, 3, FALSE)</f>
        <v>1.9241632013647954</v>
      </c>
      <c r="I628" s="71">
        <f t="shared" si="9"/>
        <v>10.111199784746315</v>
      </c>
      <c r="J628" s="71">
        <f>VLOOKUP($B628, Paste!$A$3:$H$933, 4, FALSE)</f>
        <v>12.03536298611111</v>
      </c>
      <c r="K628" s="71">
        <f>VLOOKUP($B628, Paste!$A$3:$H$933, 5, FALSE)</f>
        <v>18.483146067415728</v>
      </c>
      <c r="L628" s="11" t="str">
        <f>IF(ISERROR(VLOOKUP(B628, Paste!$N$3:$N$250, 1, FALSE)), "", VLOOKUP(B628, Paste!$N$3:$O$250, 2, FALSE))</f>
        <v/>
      </c>
      <c r="M628" s="27">
        <f>VLOOKUP($B628, Paste!$W$3:$Z$10064, IF($H$4="Cap Hit",3, IF($H$4="AAV", 4, 2)), FALSE)</f>
        <v>1.3</v>
      </c>
      <c r="N628" s="11" t="str">
        <f>IF(ISERROR(VLOOKUP(B628, Paste!$Q$3:$Q$245, 1, FALSE)), "", VLOOKUP(B628, Paste!$Q$3:$R$245, 2, FALSE))</f>
        <v/>
      </c>
      <c r="O628" s="10"/>
      <c r="P628" s="7" t="str">
        <f>IF(ISERROR(VLOOKUP(B628, Paste!$T$3:$T$1545, 1, FALSE)), "", VLOOKUP(B628, Paste!$T$3:$U$1545, 2, FALSE))</f>
        <v/>
      </c>
    </row>
    <row r="629" spans="1:16">
      <c r="A629" s="65">
        <v>623</v>
      </c>
      <c r="B629" s="10" t="s">
        <v>653</v>
      </c>
      <c r="C629" s="66" t="str">
        <f>VLOOKUP($B629, Paste!$A$3:$H$933, 6, FALSE)</f>
        <v>LD</v>
      </c>
      <c r="D629" s="11" t="str">
        <f>IFERROR(VLOOKUP($B629, Paste!$J$3:$L$933, 3, FALSE), "")</f>
        <v/>
      </c>
      <c r="E629" s="11" t="str">
        <f>IFERROR(VLOOKUP($B629, Paste!$J$3:$L$933, 2, FALSE), "")</f>
        <v/>
      </c>
      <c r="F629" s="11" t="str">
        <f>VLOOKUP($B629, Paste!$A$3:$H$933, 8, FALSE)</f>
        <v>VGK</v>
      </c>
      <c r="G629" s="71">
        <f>VLOOKUP($B629, Paste!$A$3:$H$933, 2, FALSE)</f>
        <v>69</v>
      </c>
      <c r="H629" s="71">
        <f>VLOOKUP($B629, Paste!$A$3:$H$933, 3, FALSE)</f>
        <v>3.4336139002942008</v>
      </c>
      <c r="I629" s="71">
        <f t="shared" si="9"/>
        <v>8.5818026830391325</v>
      </c>
      <c r="J629" s="71">
        <f>VLOOKUP($B629, Paste!$A$3:$H$933, 4, FALSE)</f>
        <v>12.015416583333334</v>
      </c>
      <c r="K629" s="71">
        <f>VLOOKUP($B629, Paste!$A$3:$H$933, 5, FALSE)</f>
        <v>88.320000000000007</v>
      </c>
      <c r="L629" s="11" t="str">
        <f>IF(ISERROR(VLOOKUP(B629, Paste!$N$3:$N$250, 1, FALSE)), "", VLOOKUP(B629, Paste!$N$3:$O$250, 2, FALSE))</f>
        <v/>
      </c>
      <c r="M629" s="27">
        <f>VLOOKUP($B629, Paste!$W$3:$Z$10064, IF($H$4="Cap Hit",3, IF($H$4="AAV", 4, 2)), FALSE)</f>
        <v>4</v>
      </c>
      <c r="N629" s="11" t="str">
        <f>IF(ISERROR(VLOOKUP(B629, Paste!$Q$3:$Q$245, 1, FALSE)), "", VLOOKUP(B629, Paste!$Q$3:$R$245, 2, FALSE))</f>
        <v>Y</v>
      </c>
      <c r="O629" s="18"/>
      <c r="P629" s="7" t="str">
        <f>IF(ISERROR(VLOOKUP(B629, Paste!$T$3:$T$1545, 1, FALSE)), "", VLOOKUP(B629, Paste!$T$3:$U$1545, 2, FALSE))</f>
        <v/>
      </c>
    </row>
    <row r="630" spans="1:16">
      <c r="A630" s="65">
        <v>624</v>
      </c>
      <c r="B630" s="67" t="s">
        <v>654</v>
      </c>
      <c r="C630" s="66" t="str">
        <f>VLOOKUP($B630, Paste!$A$3:$H$933, 6, FALSE)</f>
        <v>LD</v>
      </c>
      <c r="D630" s="11" t="str">
        <f>IFERROR(VLOOKUP($B630, Paste!$J$3:$L$933, 3, FALSE), "")</f>
        <v/>
      </c>
      <c r="E630" s="11" t="str">
        <f>IFERROR(VLOOKUP($B630, Paste!$J$3:$L$933, 2, FALSE), "")</f>
        <v/>
      </c>
      <c r="F630" s="11" t="str">
        <f>VLOOKUP($B630, Paste!$A$3:$H$933, 8, FALSE)</f>
        <v>STL</v>
      </c>
      <c r="G630" s="71">
        <f>VLOOKUP($B630, Paste!$A$3:$H$933, 2, FALSE)</f>
        <v>67</v>
      </c>
      <c r="H630" s="71">
        <f>VLOOKUP($B630, Paste!$A$3:$H$933, 3, FALSE)</f>
        <v>3.8425343249427923</v>
      </c>
      <c r="I630" s="71">
        <f t="shared" si="9"/>
        <v>8.1494178695016544</v>
      </c>
      <c r="J630" s="71">
        <f>VLOOKUP($B630, Paste!$A$3:$H$933, 4, FALSE)</f>
        <v>11.991952194444446</v>
      </c>
      <c r="K630" s="71">
        <f>VLOOKUP($B630, Paste!$A$3:$H$933, 5, FALSE)</f>
        <v>89.669172932330824</v>
      </c>
      <c r="L630" s="11" t="str">
        <f>IF(ISERROR(VLOOKUP(B630, Paste!$N$3:$N$250, 1, FALSE)), "", VLOOKUP(B630, Paste!$N$3:$O$250, 2, FALSE))</f>
        <v/>
      </c>
      <c r="M630" s="27">
        <f>VLOOKUP($B630, Paste!$W$3:$Z$10064, IF($H$4="Cap Hit",3, IF($H$4="AAV", 4, 2)), FALSE)</f>
        <v>0.92500000000000004</v>
      </c>
      <c r="N630" s="11" t="str">
        <f>IF(ISERROR(VLOOKUP(B630, Paste!$Q$3:$Q$245, 1, FALSE)), "", VLOOKUP(B630, Paste!$Q$3:$R$245, 2, FALSE))</f>
        <v>Y</v>
      </c>
      <c r="O630" s="18"/>
      <c r="P630" s="7" t="str">
        <f>IF(ISERROR(VLOOKUP(B630, Paste!$T$3:$T$1545, 1, FALSE)), "", VLOOKUP(B630, Paste!$T$3:$U$1545, 2, FALSE))</f>
        <v/>
      </c>
    </row>
    <row r="631" spans="1:16">
      <c r="A631" s="65">
        <v>625</v>
      </c>
      <c r="B631" s="67" t="s">
        <v>655</v>
      </c>
      <c r="C631" s="66" t="str">
        <f>VLOOKUP($B631, Paste!$A$3:$H$933, 6, FALSE)</f>
        <v>LW</v>
      </c>
      <c r="D631" s="11" t="str">
        <f>IFERROR(VLOOKUP($B631, Paste!$J$3:$L$933, 3, FALSE), "")</f>
        <v/>
      </c>
      <c r="E631" s="11" t="str">
        <f>IFERROR(VLOOKUP($B631, Paste!$J$3:$L$933, 2, FALSE), "")</f>
        <v/>
      </c>
      <c r="F631" s="11" t="str">
        <f>VLOOKUP($B631, Paste!$A$3:$H$933, 8, FALSE)</f>
        <v>PHI</v>
      </c>
      <c r="G631" s="71">
        <f>VLOOKUP($B631, Paste!$A$3:$H$933, 2, FALSE)</f>
        <v>53</v>
      </c>
      <c r="H631" s="71">
        <f>VLOOKUP($B631, Paste!$A$3:$H$933, 3, FALSE)</f>
        <v>7.07953157047542</v>
      </c>
      <c r="I631" s="71">
        <f t="shared" si="9"/>
        <v>4.8486981170245782</v>
      </c>
      <c r="J631" s="71">
        <f>VLOOKUP($B631, Paste!$A$3:$H$933, 4, FALSE)</f>
        <v>11.928229687499998</v>
      </c>
      <c r="K631" s="71">
        <f>VLOOKUP($B631, Paste!$A$3:$H$933, 5, FALSE)</f>
        <v>19.052287581699346</v>
      </c>
      <c r="L631" s="11" t="str">
        <f>IF(ISERROR(VLOOKUP(B631, Paste!$N$3:$N$250, 1, FALSE)), "", VLOOKUP(B631, Paste!$N$3:$O$250, 2, FALSE))</f>
        <v/>
      </c>
      <c r="M631" s="27">
        <f>VLOOKUP($B631, Paste!$W$3:$Z$10064, IF($H$4="Cap Hit",3, IF($H$4="AAV", 4, 2)), FALSE)</f>
        <v>1</v>
      </c>
      <c r="N631" s="11" t="str">
        <f>IF(ISERROR(VLOOKUP(B631, Paste!$Q$3:$Q$245, 1, FALSE)), "", VLOOKUP(B631, Paste!$Q$3:$R$245, 2, FALSE))</f>
        <v>Y</v>
      </c>
      <c r="O631" s="18"/>
      <c r="P631" s="7" t="str">
        <f>IF(ISERROR(VLOOKUP(B631, Paste!$T$3:$T$1545, 1, FALSE)), "", VLOOKUP(B631, Paste!$T$3:$U$1545, 2, FALSE))</f>
        <v/>
      </c>
    </row>
    <row r="632" spans="1:16">
      <c r="A632" s="65">
        <v>626</v>
      </c>
      <c r="B632" s="67" t="s">
        <v>656</v>
      </c>
      <c r="C632" s="66" t="str">
        <f>VLOOKUP($B632, Paste!$A$3:$H$933, 6, FALSE)</f>
        <v>RW</v>
      </c>
      <c r="D632" s="11" t="str">
        <f>IFERROR(VLOOKUP($B632, Paste!$J$3:$L$933, 3, FALSE), "")</f>
        <v/>
      </c>
      <c r="E632" s="11" t="str">
        <f>IFERROR(VLOOKUP($B632, Paste!$J$3:$L$933, 2, FALSE), "")</f>
        <v/>
      </c>
      <c r="F632" s="11" t="str">
        <f>VLOOKUP($B632, Paste!$A$3:$H$933, 8, FALSE)</f>
        <v>BUF</v>
      </c>
      <c r="G632" s="71">
        <f>VLOOKUP($B632, Paste!$A$3:$H$933, 2, FALSE)</f>
        <v>47.333333333333336</v>
      </c>
      <c r="H632" s="71">
        <f>VLOOKUP($B632, Paste!$A$3:$H$933, 3, FALSE)</f>
        <v>6</v>
      </c>
      <c r="I632" s="71">
        <f t="shared" si="9"/>
        <v>5.8967600000000004</v>
      </c>
      <c r="J632" s="71">
        <f>VLOOKUP($B632, Paste!$A$3:$H$933, 4, FALSE)</f>
        <v>11.89676</v>
      </c>
      <c r="K632" s="71">
        <f>VLOOKUP($B632, Paste!$A$3:$H$933, 5, FALSE)</f>
        <v>18</v>
      </c>
      <c r="L632" s="11" t="str">
        <f>IF(ISERROR(VLOOKUP(B632, Paste!$N$3:$N$250, 1, FALSE)), "", VLOOKUP(B632, Paste!$N$3:$O$250, 2, FALSE))</f>
        <v/>
      </c>
      <c r="M632" s="27">
        <f>VLOOKUP($B632, Paste!$W$3:$Z$10064, IF($H$4="Cap Hit",3, IF($H$4="AAV", 4, 2)), FALSE)</f>
        <v>1.8</v>
      </c>
      <c r="N632" s="11" t="str">
        <f>IF(ISERROR(VLOOKUP(B632, Paste!$Q$3:$Q$245, 1, FALSE)), "", VLOOKUP(B632, Paste!$Q$3:$R$245, 2, FALSE))</f>
        <v/>
      </c>
      <c r="O632" s="10"/>
      <c r="P632" s="7" t="str">
        <f>IF(ISERROR(VLOOKUP(B632, Paste!$T$3:$T$1545, 1, FALSE)), "", VLOOKUP(B632, Paste!$T$3:$U$1545, 2, FALSE))</f>
        <v/>
      </c>
    </row>
    <row r="633" spans="1:16">
      <c r="A633" s="65">
        <v>627</v>
      </c>
      <c r="B633" s="67" t="s">
        <v>657</v>
      </c>
      <c r="C633" s="66" t="str">
        <f>VLOOKUP($B633, Paste!$A$3:$H$933, 6, FALSE)</f>
        <v>LW</v>
      </c>
      <c r="D633" s="11" t="str">
        <f>IFERROR(VLOOKUP($B633, Paste!$J$3:$L$933, 3, FALSE), "")</f>
        <v/>
      </c>
      <c r="E633" s="11" t="str">
        <f>IFERROR(VLOOKUP($B633, Paste!$J$3:$L$933, 2, FALSE), "")</f>
        <v/>
      </c>
      <c r="F633" s="11" t="str">
        <f>VLOOKUP($B633, Paste!$A$3:$H$933, 8, FALSE)</f>
        <v>UFA</v>
      </c>
      <c r="G633" s="71">
        <f>VLOOKUP($B633, Paste!$A$3:$H$933, 2, FALSE)</f>
        <v>46.333333333333336</v>
      </c>
      <c r="H633" s="71">
        <f>VLOOKUP($B633, Paste!$A$3:$H$933, 3, FALSE)</f>
        <v>8.3727313083640151</v>
      </c>
      <c r="I633" s="71">
        <f t="shared" si="9"/>
        <v>3.5161993166359871</v>
      </c>
      <c r="J633" s="71">
        <f>VLOOKUP($B633, Paste!$A$3:$H$933, 4, FALSE)</f>
        <v>11.888930625000002</v>
      </c>
      <c r="K633" s="71">
        <f>VLOOKUP($B633, Paste!$A$3:$H$933, 5, FALSE)</f>
        <v>23.68922305764411</v>
      </c>
      <c r="L633" s="11" t="str">
        <f>IF(ISERROR(VLOOKUP(B633, Paste!$N$3:$N$250, 1, FALSE)), "", VLOOKUP(B633, Paste!$N$3:$O$250, 2, FALSE))</f>
        <v/>
      </c>
      <c r="M633" s="27" t="e">
        <f>VLOOKUP($B633, Paste!$W$3:$Z$10064, IF($H$4="Cap Hit",3, IF($H$4="AAV", 4, 2)), FALSE)</f>
        <v>#N/A</v>
      </c>
      <c r="N633" s="11" t="str">
        <f>IF(ISERROR(VLOOKUP(B633, Paste!$Q$3:$Q$245, 1, FALSE)), "", VLOOKUP(B633, Paste!$Q$3:$R$245, 2, FALSE))</f>
        <v>Y</v>
      </c>
      <c r="O633" s="10"/>
      <c r="P633" s="7" t="str">
        <f>IF(ISERROR(VLOOKUP(B633, Paste!$T$3:$T$1545, 1, FALSE)), "", VLOOKUP(B633, Paste!$T$3:$U$1545, 2, FALSE))</f>
        <v/>
      </c>
    </row>
    <row r="634" spans="1:16">
      <c r="A634" s="65">
        <v>628</v>
      </c>
      <c r="B634" s="67" t="s">
        <v>658</v>
      </c>
      <c r="C634" s="66" t="str">
        <f>VLOOKUP($B634, Paste!$A$3:$H$933, 6, FALSE)</f>
        <v>C</v>
      </c>
      <c r="D634" s="11" t="str">
        <f>IFERROR(VLOOKUP($B634, Paste!$J$3:$L$933, 3, FALSE), "")</f>
        <v/>
      </c>
      <c r="E634" s="11" t="str">
        <f>IFERROR(VLOOKUP($B634, Paste!$J$3:$L$933, 2, FALSE), "")</f>
        <v/>
      </c>
      <c r="F634" s="11" t="str">
        <f>VLOOKUP($B634, Paste!$A$3:$H$933, 8, FALSE)</f>
        <v>ANA</v>
      </c>
      <c r="G634" s="71">
        <f>VLOOKUP($B634, Paste!$A$3:$H$933, 2, FALSE)</f>
        <v>77</v>
      </c>
      <c r="H634" s="71">
        <f>VLOOKUP($B634, Paste!$A$3:$H$933, 3, FALSE)</f>
        <v>7.7</v>
      </c>
      <c r="I634" s="71">
        <f t="shared" si="9"/>
        <v>4.0506108231707314</v>
      </c>
      <c r="J634" s="71">
        <f>VLOOKUP($B634, Paste!$A$3:$H$933, 4, FALSE)</f>
        <v>11.750610823170732</v>
      </c>
      <c r="K634" s="71">
        <f>VLOOKUP($B634, Paste!$A$3:$H$933, 5, FALSE)</f>
        <v>46.199999999999996</v>
      </c>
      <c r="L634" s="11" t="str">
        <f>IF(ISERROR(VLOOKUP(B634, Paste!$N$3:$N$250, 1, FALSE)), "", VLOOKUP(B634, Paste!$N$3:$O$250, 2, FALSE))</f>
        <v/>
      </c>
      <c r="M634" s="27">
        <f>VLOOKUP($B634, Paste!$W$3:$Z$10064, IF($H$4="Cap Hit",3, IF($H$4="AAV", 4, 2)), FALSE)</f>
        <v>0.8125</v>
      </c>
      <c r="N634" s="11" t="str">
        <f>IF(ISERROR(VLOOKUP(B634, Paste!$Q$3:$Q$245, 1, FALSE)), "", VLOOKUP(B634, Paste!$Q$3:$R$245, 2, FALSE))</f>
        <v/>
      </c>
      <c r="O634" s="10"/>
      <c r="P634" s="7" t="str">
        <f>IF(ISERROR(VLOOKUP(B634, Paste!$T$3:$T$1545, 1, FALSE)), "", VLOOKUP(B634, Paste!$T$3:$U$1545, 2, FALSE))</f>
        <v/>
      </c>
    </row>
    <row r="635" spans="1:16">
      <c r="A635" s="65">
        <v>629</v>
      </c>
      <c r="B635" s="67" t="s">
        <v>659</v>
      </c>
      <c r="C635" s="66" t="str">
        <f>VLOOKUP($B635, Paste!$A$3:$H$933, 6, FALSE)</f>
        <v>C</v>
      </c>
      <c r="D635" s="11" t="str">
        <f>IFERROR(VLOOKUP($B635, Paste!$J$3:$L$933, 3, FALSE), "")</f>
        <v/>
      </c>
      <c r="E635" s="11" t="str">
        <f>IFERROR(VLOOKUP($B635, Paste!$J$3:$L$933, 2, FALSE), "")</f>
        <v/>
      </c>
      <c r="F635" s="11" t="str">
        <f>VLOOKUP($B635, Paste!$A$3:$H$933, 8, FALSE)</f>
        <v>TOR</v>
      </c>
      <c r="G635" s="71">
        <f>VLOOKUP($B635, Paste!$A$3:$H$933, 2, FALSE)</f>
        <v>31</v>
      </c>
      <c r="H635" s="71">
        <f>VLOOKUP($B635, Paste!$A$3:$H$933, 3, FALSE)</f>
        <v>3.1892022792022798</v>
      </c>
      <c r="I635" s="71">
        <f t="shared" si="9"/>
        <v>8.5539852207977169</v>
      </c>
      <c r="J635" s="71">
        <f>VLOOKUP($B635, Paste!$A$3:$H$933, 4, FALSE)</f>
        <v>11.743187499999998</v>
      </c>
      <c r="K635" s="71">
        <f>VLOOKUP($B635, Paste!$A$3:$H$933, 5, FALSE)</f>
        <v>7.8390804597701154</v>
      </c>
      <c r="L635" s="11" t="str">
        <f>IF(ISERROR(VLOOKUP(B635, Paste!$N$3:$N$250, 1, FALSE)), "", VLOOKUP(B635, Paste!$N$3:$O$250, 2, FALSE))</f>
        <v/>
      </c>
      <c r="M635" s="27">
        <f>VLOOKUP($B635, Paste!$W$3:$Z$10064, IF($H$4="Cap Hit",3, IF($H$4="AAV", 4, 2)), FALSE)</f>
        <v>0.8125</v>
      </c>
      <c r="N635" s="11" t="str">
        <f>IF(ISERROR(VLOOKUP(B635, Paste!$Q$3:$Q$245, 1, FALSE)), "", VLOOKUP(B635, Paste!$Q$3:$R$245, 2, FALSE))</f>
        <v/>
      </c>
      <c r="O635" s="18"/>
      <c r="P635" s="7" t="str">
        <f>IF(ISERROR(VLOOKUP(B635, Paste!$T$3:$T$1545, 1, FALSE)), "", VLOOKUP(B635, Paste!$T$3:$U$1545, 2, FALSE))</f>
        <v/>
      </c>
    </row>
    <row r="636" spans="1:16">
      <c r="A636" s="65">
        <v>630</v>
      </c>
      <c r="B636" s="67" t="s">
        <v>660</v>
      </c>
      <c r="C636" s="66" t="str">
        <f>VLOOKUP($B636, Paste!$A$3:$H$933, 6, FALSE)</f>
        <v>LW</v>
      </c>
      <c r="D636" s="11" t="str">
        <f>IFERROR(VLOOKUP($B636, Paste!$J$3:$L$933, 3, FALSE), "")</f>
        <v/>
      </c>
      <c r="E636" s="11" t="str">
        <f>IFERROR(VLOOKUP($B636, Paste!$J$3:$L$933, 2, FALSE), "")</f>
        <v/>
      </c>
      <c r="F636" s="11" t="str">
        <f>VLOOKUP($B636, Paste!$A$3:$H$933, 8, FALSE)</f>
        <v>TOR</v>
      </c>
      <c r="G636" s="71">
        <f>VLOOKUP($B636, Paste!$A$3:$H$933, 2, FALSE)</f>
        <v>83.333333333333329</v>
      </c>
      <c r="H636" s="71">
        <f>VLOOKUP($B636, Paste!$A$3:$H$933, 3, FALSE)</f>
        <v>5.7528709379168612</v>
      </c>
      <c r="I636" s="71">
        <f t="shared" si="9"/>
        <v>5.9388912148609139</v>
      </c>
      <c r="J636" s="71">
        <f>VLOOKUP($B636, Paste!$A$3:$H$933, 4, FALSE)</f>
        <v>11.691762152777775</v>
      </c>
      <c r="K636" s="71">
        <f>VLOOKUP($B636, Paste!$A$3:$H$933, 5, FALSE)</f>
        <v>84.016393442622942</v>
      </c>
      <c r="L636" s="11" t="str">
        <f>IF(ISERROR(VLOOKUP(B636, Paste!$N$3:$N$250, 1, FALSE)), "", VLOOKUP(B636, Paste!$N$3:$O$250, 2, FALSE))</f>
        <v/>
      </c>
      <c r="M636" s="27">
        <f>VLOOKUP($B636, Paste!$W$3:$Z$10064, IF($H$4="Cap Hit",3, IF($H$4="AAV", 4, 2)), FALSE)</f>
        <v>2.6</v>
      </c>
      <c r="N636" s="11" t="str">
        <f>IF(ISERROR(VLOOKUP(B636, Paste!$Q$3:$Q$245, 1, FALSE)), "", VLOOKUP(B636, Paste!$Q$3:$R$245, 2, FALSE))</f>
        <v/>
      </c>
      <c r="O636" s="18"/>
      <c r="P636" s="7" t="str">
        <f>IF(ISERROR(VLOOKUP(B636, Paste!$T$3:$T$1545, 1, FALSE)), "", VLOOKUP(B636, Paste!$T$3:$U$1545, 2, FALSE))</f>
        <v/>
      </c>
    </row>
    <row r="637" spans="1:16">
      <c r="A637" s="65">
        <v>631</v>
      </c>
      <c r="B637" s="67" t="s">
        <v>661</v>
      </c>
      <c r="C637" s="66" t="str">
        <f>VLOOKUP($B637, Paste!$A$3:$H$933, 6, FALSE)</f>
        <v>RD</v>
      </c>
      <c r="D637" s="11" t="str">
        <f>IFERROR(VLOOKUP($B637, Paste!$J$3:$L$933, 3, FALSE), "")</f>
        <v/>
      </c>
      <c r="E637" s="11" t="str">
        <f>IFERROR(VLOOKUP($B637, Paste!$J$3:$L$933, 2, FALSE), "")</f>
        <v/>
      </c>
      <c r="F637" s="11" t="str">
        <f>VLOOKUP($B637, Paste!$A$3:$H$933, 8, FALSE)</f>
        <v>UFA</v>
      </c>
      <c r="G637" s="71">
        <f>VLOOKUP($B637, Paste!$A$3:$H$933, 2, FALSE)</f>
        <v>29</v>
      </c>
      <c r="H637" s="71">
        <f>VLOOKUP($B637, Paste!$A$3:$H$933, 3, FALSE)</f>
        <v>2.5081373721030622</v>
      </c>
      <c r="I637" s="71">
        <f t="shared" si="9"/>
        <v>9.0728997091469363</v>
      </c>
      <c r="J637" s="71">
        <f>VLOOKUP($B637, Paste!$A$3:$H$933, 4, FALSE)</f>
        <v>11.581037081249999</v>
      </c>
      <c r="K637" s="71">
        <f>VLOOKUP($B637, Paste!$A$3:$H$933, 5, FALSE)</f>
        <v>14.320987654320987</v>
      </c>
      <c r="L637" s="11" t="str">
        <f>IF(ISERROR(VLOOKUP(B637, Paste!$N$3:$N$250, 1, FALSE)), "", VLOOKUP(B637, Paste!$N$3:$O$250, 2, FALSE))</f>
        <v/>
      </c>
      <c r="M637" s="27" t="e">
        <f>VLOOKUP($B637, Paste!$W$3:$Z$10064, IF($H$4="Cap Hit",3, IF($H$4="AAV", 4, 2)), FALSE)</f>
        <v>#N/A</v>
      </c>
      <c r="N637" s="11" t="str">
        <f>IF(ISERROR(VLOOKUP(B637, Paste!$Q$3:$Q$245, 1, FALSE)), "", VLOOKUP(B637, Paste!$Q$3:$R$245, 2, FALSE))</f>
        <v>Y</v>
      </c>
      <c r="O637" s="18"/>
      <c r="P637" s="7" t="str">
        <f>IF(ISERROR(VLOOKUP(B637, Paste!$T$3:$T$1545, 1, FALSE)), "", VLOOKUP(B637, Paste!$T$3:$U$1545, 2, FALSE))</f>
        <v/>
      </c>
    </row>
    <row r="638" spans="1:16">
      <c r="A638" s="65">
        <v>632</v>
      </c>
      <c r="B638" s="10" t="s">
        <v>662</v>
      </c>
      <c r="C638" s="66" t="str">
        <f>VLOOKUP($B638, Paste!$A$3:$H$933, 6, FALSE)</f>
        <v>RW</v>
      </c>
      <c r="D638" s="11" t="str">
        <f>IFERROR(VLOOKUP($B638, Paste!$J$3:$L$933, 3, FALSE), "")</f>
        <v/>
      </c>
      <c r="E638" s="11" t="str">
        <f>IFERROR(VLOOKUP($B638, Paste!$J$3:$L$933, 2, FALSE), "")</f>
        <v/>
      </c>
      <c r="F638" s="11" t="str">
        <f>VLOOKUP($B638, Paste!$A$3:$H$933, 8, FALSE)</f>
        <v>BUF</v>
      </c>
      <c r="G638" s="71">
        <f>VLOOKUP($B638, Paste!$A$3:$H$933, 2, FALSE)</f>
        <v>81.333333333333329</v>
      </c>
      <c r="H638" s="71">
        <f>VLOOKUP($B638, Paste!$A$3:$H$933, 3, FALSE)</f>
        <v>5.5590911764629682</v>
      </c>
      <c r="I638" s="71">
        <f t="shared" si="9"/>
        <v>5.927757823537033</v>
      </c>
      <c r="J638" s="71">
        <f>VLOOKUP($B638, Paste!$A$3:$H$933, 4, FALSE)</f>
        <v>11.486849000000001</v>
      </c>
      <c r="K638" s="71">
        <f>VLOOKUP($B638, Paste!$A$3:$H$933, 5, FALSE)</f>
        <v>31.439775910364144</v>
      </c>
      <c r="L638" s="11" t="str">
        <f>IF(ISERROR(VLOOKUP(B638, Paste!$N$3:$N$250, 1, FALSE)), "", VLOOKUP(B638, Paste!$N$3:$O$250, 2, FALSE))</f>
        <v/>
      </c>
      <c r="M638" s="27">
        <f>VLOOKUP($B638, Paste!$W$3:$Z$10064, IF($H$4="Cap Hit",3, IF($H$4="AAV", 4, 2)), FALSE)</f>
        <v>2.9166669999999999</v>
      </c>
      <c r="N638" s="11" t="str">
        <f>IF(ISERROR(VLOOKUP(B638, Paste!$Q$3:$Q$245, 1, FALSE)), "", VLOOKUP(B638, Paste!$Q$3:$R$245, 2, FALSE))</f>
        <v/>
      </c>
      <c r="O638" s="10"/>
      <c r="P638" s="7" t="str">
        <f>IF(ISERROR(VLOOKUP(B638, Paste!$T$3:$T$1545, 1, FALSE)), "", VLOOKUP(B638, Paste!$T$3:$U$1545, 2, FALSE))</f>
        <v/>
      </c>
    </row>
    <row r="639" spans="1:16">
      <c r="A639" s="65">
        <v>633</v>
      </c>
      <c r="B639" s="10" t="s">
        <v>663</v>
      </c>
      <c r="C639" s="66" t="str">
        <f>VLOOKUP($B639, Paste!$A$3:$H$933, 6, FALSE)</f>
        <v>RD</v>
      </c>
      <c r="D639" s="11" t="str">
        <f>IFERROR(VLOOKUP($B639, Paste!$J$3:$L$933, 3, FALSE), "")</f>
        <v/>
      </c>
      <c r="E639" s="11" t="str">
        <f>IFERROR(VLOOKUP($B639, Paste!$J$3:$L$933, 2, FALSE), "")</f>
        <v/>
      </c>
      <c r="F639" s="11" t="str">
        <f>VLOOKUP($B639, Paste!$A$3:$H$933, 8, FALSE)</f>
        <v>CGY</v>
      </c>
      <c r="G639" s="71">
        <f>VLOOKUP($B639, Paste!$A$3:$H$933, 2, FALSE)</f>
        <v>36</v>
      </c>
      <c r="H639" s="71">
        <f>VLOOKUP($B639, Paste!$A$3:$H$933, 3, FALSE)</f>
        <v>3.3600000000000003</v>
      </c>
      <c r="I639" s="71">
        <f t="shared" si="9"/>
        <v>8.1223799999999997</v>
      </c>
      <c r="J639" s="71">
        <f>VLOOKUP($B639, Paste!$A$3:$H$933, 4, FALSE)</f>
        <v>11.482379999999999</v>
      </c>
      <c r="K639" s="71">
        <f>VLOOKUP($B639, Paste!$A$3:$H$933, 5, FALSE)</f>
        <v>6</v>
      </c>
      <c r="L639" s="11" t="str">
        <f>IF(ISERROR(VLOOKUP(B639, Paste!$N$3:$N$250, 1, FALSE)), "", VLOOKUP(B639, Paste!$N$3:$O$250, 2, FALSE))</f>
        <v/>
      </c>
      <c r="M639" s="27">
        <f>VLOOKUP($B639, Paste!$W$3:$Z$10064, IF($H$4="Cap Hit",3, IF($H$4="AAV", 4, 2)), FALSE)</f>
        <v>0.85</v>
      </c>
      <c r="N639" s="11" t="str">
        <f>IF(ISERROR(VLOOKUP(B639, Paste!$Q$3:$Q$245, 1, FALSE)), "", VLOOKUP(B639, Paste!$Q$3:$R$245, 2, FALSE))</f>
        <v/>
      </c>
      <c r="O639" s="10"/>
      <c r="P639" s="7" t="str">
        <f>IF(ISERROR(VLOOKUP(B639, Paste!$T$3:$T$1545, 1, FALSE)), "", VLOOKUP(B639, Paste!$T$3:$U$1545, 2, FALSE))</f>
        <v>Y</v>
      </c>
    </row>
    <row r="640" spans="1:16">
      <c r="A640" s="65">
        <v>634</v>
      </c>
      <c r="B640" s="67" t="s">
        <v>664</v>
      </c>
      <c r="C640" s="66" t="str">
        <f>VLOOKUP($B640, Paste!$A$3:$H$933, 6, FALSE)</f>
        <v>LW</v>
      </c>
      <c r="D640" s="11" t="str">
        <f>IFERROR(VLOOKUP($B640, Paste!$J$3:$L$933, 3, FALSE), "")</f>
        <v/>
      </c>
      <c r="E640" s="11" t="str">
        <f>IFERROR(VLOOKUP($B640, Paste!$J$3:$L$933, 2, FALSE), "")</f>
        <v/>
      </c>
      <c r="F640" s="11" t="str">
        <f>VLOOKUP($B640, Paste!$A$3:$H$933, 8, FALSE)</f>
        <v>TOR</v>
      </c>
      <c r="G640" s="71">
        <f>VLOOKUP($B640, Paste!$A$3:$H$933, 2, FALSE)</f>
        <v>65</v>
      </c>
      <c r="H640" s="71">
        <f>VLOOKUP($B640, Paste!$A$3:$H$933, 3, FALSE)</f>
        <v>4.865636085931822</v>
      </c>
      <c r="I640" s="71">
        <f t="shared" si="9"/>
        <v>6.5775651640681794</v>
      </c>
      <c r="J640" s="71">
        <f>VLOOKUP($B640, Paste!$A$3:$H$933, 4, FALSE)</f>
        <v>11.443201250000001</v>
      </c>
      <c r="K640" s="71">
        <f>VLOOKUP($B640, Paste!$A$3:$H$933, 5, FALSE)</f>
        <v>12.037037037037036</v>
      </c>
      <c r="L640" s="11" t="str">
        <f>IF(ISERROR(VLOOKUP(B640, Paste!$N$3:$N$250, 1, FALSE)), "", VLOOKUP(B640, Paste!$N$3:$O$250, 2, FALSE))</f>
        <v/>
      </c>
      <c r="M640" s="27">
        <f>VLOOKUP($B640, Paste!$W$3:$Z$10064, IF($H$4="Cap Hit",3, IF($H$4="AAV", 4, 2)), FALSE)</f>
        <v>1.35</v>
      </c>
      <c r="N640" s="11" t="str">
        <f>IF(ISERROR(VLOOKUP(B640, Paste!$Q$3:$Q$245, 1, FALSE)), "", VLOOKUP(B640, Paste!$Q$3:$R$245, 2, FALSE))</f>
        <v/>
      </c>
      <c r="O640" s="18"/>
      <c r="P640" s="7" t="str">
        <f>IF(ISERROR(VLOOKUP(B640, Paste!$T$3:$T$1545, 1, FALSE)), "", VLOOKUP(B640, Paste!$T$3:$U$1545, 2, FALSE))</f>
        <v/>
      </c>
    </row>
    <row r="641" spans="1:16">
      <c r="A641" s="65">
        <v>635</v>
      </c>
      <c r="B641" s="67" t="s">
        <v>665</v>
      </c>
      <c r="C641" s="66" t="str">
        <f>VLOOKUP($B641, Paste!$A$3:$H$933, 6, FALSE)</f>
        <v>RD</v>
      </c>
      <c r="D641" s="11">
        <f>IFERROR(VLOOKUP($B641, Paste!$J$3:$L$933, 3, FALSE), "")</f>
        <v>30</v>
      </c>
      <c r="E641" s="11">
        <f>IFERROR(VLOOKUP($B641, Paste!$J$3:$L$933, 2, FALSE), "")</f>
        <v>42</v>
      </c>
      <c r="F641" s="11" t="str">
        <f>VLOOKUP($B641, Paste!$A$3:$H$933, 8, FALSE)</f>
        <v>BUF</v>
      </c>
      <c r="G641" s="71">
        <f>VLOOKUP($B641, Paste!$A$3:$H$933, 2, FALSE)</f>
        <v>46</v>
      </c>
      <c r="H641" s="71">
        <f>VLOOKUP($B641, Paste!$A$3:$H$933, 3, FALSE)</f>
        <v>1.3683257918552036</v>
      </c>
      <c r="I641" s="71">
        <f t="shared" si="9"/>
        <v>10.058888516755907</v>
      </c>
      <c r="J641" s="71">
        <f>VLOOKUP($B641, Paste!$A$3:$H$933, 4, FALSE)</f>
        <v>11.427214308611111</v>
      </c>
      <c r="K641" s="71">
        <f>VLOOKUP($B641, Paste!$A$3:$H$933, 5, FALSE)</f>
        <v>23</v>
      </c>
      <c r="L641" s="11" t="str">
        <f>IF(ISERROR(VLOOKUP(B641, Paste!$N$3:$N$250, 1, FALSE)), "", VLOOKUP(B641, Paste!$N$3:$O$250, 2, FALSE))</f>
        <v/>
      </c>
      <c r="M641" s="27">
        <f>VLOOKUP($B641, Paste!$W$3:$Z$10064, IF($H$4="Cap Hit",3, IF($H$4="AAV", 4, 2)), FALSE)</f>
        <v>2.2000000000000002</v>
      </c>
      <c r="N641" s="11" t="str">
        <f>IF(ISERROR(VLOOKUP(B641, Paste!$Q$3:$Q$245, 1, FALSE)), "", VLOOKUP(B641, Paste!$Q$3:$R$245, 2, FALSE))</f>
        <v>Y</v>
      </c>
      <c r="O641" s="18"/>
      <c r="P641" s="7" t="str">
        <f>IF(ISERROR(VLOOKUP(B641, Paste!$T$3:$T$1545, 1, FALSE)), "", VLOOKUP(B641, Paste!$T$3:$U$1545, 2, FALSE))</f>
        <v/>
      </c>
    </row>
    <row r="642" spans="1:16">
      <c r="A642" s="65">
        <v>636</v>
      </c>
      <c r="B642" s="67" t="s">
        <v>666</v>
      </c>
      <c r="C642" s="66" t="str">
        <f>VLOOKUP($B642, Paste!$A$3:$H$933, 6, FALSE)</f>
        <v>LW</v>
      </c>
      <c r="D642" s="11" t="str">
        <f>IFERROR(VLOOKUP($B642, Paste!$J$3:$L$933, 3, FALSE), "")</f>
        <v/>
      </c>
      <c r="E642" s="11" t="str">
        <f>IFERROR(VLOOKUP($B642, Paste!$J$3:$L$933, 2, FALSE), "")</f>
        <v/>
      </c>
      <c r="F642" s="11" t="str">
        <f>VLOOKUP($B642, Paste!$A$3:$H$933, 8, FALSE)</f>
        <v>CHI</v>
      </c>
      <c r="G642" s="71">
        <f>VLOOKUP($B642, Paste!$A$3:$H$933, 2, FALSE)</f>
        <v>73.333333333333329</v>
      </c>
      <c r="H642" s="71">
        <f>VLOOKUP($B642, Paste!$A$3:$H$933, 3, FALSE)</f>
        <v>6.8674741108255235</v>
      </c>
      <c r="I642" s="71">
        <f t="shared" si="9"/>
        <v>4.5055318151004036</v>
      </c>
      <c r="J642" s="71">
        <f>VLOOKUP($B642, Paste!$A$3:$H$933, 4, FALSE)</f>
        <v>11.373005925925927</v>
      </c>
      <c r="K642" s="71">
        <f>VLOOKUP($B642, Paste!$A$3:$H$933, 5, FALSE)</f>
        <v>58.940809968847347</v>
      </c>
      <c r="L642" s="11" t="str">
        <f>IF(ISERROR(VLOOKUP(B642, Paste!$N$3:$N$250, 1, FALSE)), "", VLOOKUP(B642, Paste!$N$3:$O$250, 2, FALSE))</f>
        <v/>
      </c>
      <c r="M642" s="27">
        <f>VLOOKUP($B642, Paste!$W$3:$Z$10064, IF($H$4="Cap Hit",3, IF($H$4="AAV", 4, 2)), FALSE)</f>
        <v>3</v>
      </c>
      <c r="N642" s="11" t="str">
        <f>IF(ISERROR(VLOOKUP(B642, Paste!$Q$3:$Q$245, 1, FALSE)), "", VLOOKUP(B642, Paste!$Q$3:$R$245, 2, FALSE))</f>
        <v/>
      </c>
      <c r="O642" s="18"/>
      <c r="P642" s="7" t="str">
        <f>IF(ISERROR(VLOOKUP(B642, Paste!$T$3:$T$1545, 1, FALSE)), "", VLOOKUP(B642, Paste!$T$3:$U$1545, 2, FALSE))</f>
        <v/>
      </c>
    </row>
    <row r="643" spans="1:16">
      <c r="A643" s="65">
        <v>637</v>
      </c>
      <c r="B643" s="67" t="s">
        <v>667</v>
      </c>
      <c r="C643" s="66" t="str">
        <f>VLOOKUP($B643, Paste!$A$3:$H$933, 6, FALSE)</f>
        <v>LW</v>
      </c>
      <c r="D643" s="11">
        <f>IFERROR(VLOOKUP($B643, Paste!$J$3:$L$933, 3, FALSE), "")</f>
        <v>36</v>
      </c>
      <c r="E643" s="11">
        <f>IFERROR(VLOOKUP($B643, Paste!$J$3:$L$933, 2, FALSE), "")</f>
        <v>65</v>
      </c>
      <c r="F643" s="11" t="str">
        <f>VLOOKUP($B643, Paste!$A$3:$H$933, 8, FALSE)</f>
        <v>BOS</v>
      </c>
      <c r="G643" s="71">
        <f>VLOOKUP($B643, Paste!$A$3:$H$933, 2, FALSE)</f>
        <v>42</v>
      </c>
      <c r="H643" s="71">
        <f>VLOOKUP($B643, Paste!$A$3:$H$933, 3, FALSE)</f>
        <v>4.0231442886615296</v>
      </c>
      <c r="I643" s="71">
        <f t="shared" si="9"/>
        <v>7.330982586338469</v>
      </c>
      <c r="J643" s="71">
        <f>VLOOKUP($B643, Paste!$A$3:$H$933, 4, FALSE)</f>
        <v>11.354126874999999</v>
      </c>
      <c r="K643" s="71">
        <f>VLOOKUP($B643, Paste!$A$3:$H$933, 5, FALSE)</f>
        <v>6.3</v>
      </c>
      <c r="L643" s="11" t="str">
        <f>IF(ISERROR(VLOOKUP(B643, Paste!$N$3:$N$250, 1, FALSE)), "", VLOOKUP(B643, Paste!$N$3:$O$250, 2, FALSE))</f>
        <v/>
      </c>
      <c r="M643" s="27">
        <f>VLOOKUP($B643, Paste!$W$3:$Z$10064, IF($H$4="Cap Hit",3, IF($H$4="AAV", 4, 2)), FALSE)</f>
        <v>0.95</v>
      </c>
      <c r="N643" s="11" t="str">
        <f>IF(ISERROR(VLOOKUP(B643, Paste!$Q$3:$Q$245, 1, FALSE)), "", VLOOKUP(B643, Paste!$Q$3:$R$245, 2, FALSE))</f>
        <v/>
      </c>
      <c r="O643" s="18"/>
      <c r="P643" s="7" t="str">
        <f>IF(ISERROR(VLOOKUP(B643, Paste!$T$3:$T$1545, 1, FALSE)), "", VLOOKUP(B643, Paste!$T$3:$U$1545, 2, FALSE))</f>
        <v/>
      </c>
    </row>
    <row r="644" spans="1:16">
      <c r="A644" s="65">
        <v>638</v>
      </c>
      <c r="B644" s="67" t="s">
        <v>668</v>
      </c>
      <c r="C644" s="66" t="str">
        <f>VLOOKUP($B644, Paste!$A$3:$H$933, 6, FALSE)</f>
        <v>RD</v>
      </c>
      <c r="D644" s="11">
        <f>IFERROR(VLOOKUP($B644, Paste!$J$3:$L$933, 3, FALSE), "")</f>
        <v>30</v>
      </c>
      <c r="E644" s="11">
        <f>IFERROR(VLOOKUP($B644, Paste!$J$3:$L$933, 2, FALSE), "")</f>
        <v>40</v>
      </c>
      <c r="F644" s="11" t="str">
        <f>VLOOKUP($B644, Paste!$A$3:$H$933, 8, FALSE)</f>
        <v>UTA</v>
      </c>
      <c r="G644" s="71">
        <f>VLOOKUP($B644, Paste!$A$3:$H$933, 2, FALSE)</f>
        <v>60</v>
      </c>
      <c r="H644" s="71">
        <f>VLOOKUP($B644, Paste!$A$3:$H$933, 3, FALSE)</f>
        <v>1.6568627450980391</v>
      </c>
      <c r="I644" s="71">
        <f t="shared" si="9"/>
        <v>9.4771372549019617</v>
      </c>
      <c r="J644" s="71">
        <f>VLOOKUP($B644, Paste!$A$3:$H$933, 4, FALSE)</f>
        <v>11.134</v>
      </c>
      <c r="K644" s="71">
        <f>VLOOKUP($B644, Paste!$A$3:$H$933, 5, FALSE)</f>
        <v>88</v>
      </c>
      <c r="L644" s="11" t="str">
        <f>IF(ISERROR(VLOOKUP(B644, Paste!$N$3:$N$250, 1, FALSE)), "", VLOOKUP(B644, Paste!$N$3:$O$250, 2, FALSE))</f>
        <v/>
      </c>
      <c r="M644" s="27">
        <f>VLOOKUP($B644, Paste!$W$3:$Z$10064, IF($H$4="Cap Hit",3, IF($H$4="AAV", 4, 2)), FALSE)</f>
        <v>0.88666599999999995</v>
      </c>
      <c r="N644" s="11" t="str">
        <f>IF(ISERROR(VLOOKUP(B644, Paste!$Q$3:$Q$245, 1, FALSE)), "", VLOOKUP(B644, Paste!$Q$3:$R$245, 2, FALSE))</f>
        <v/>
      </c>
      <c r="O644" s="10"/>
      <c r="P644" s="7" t="str">
        <f>IF(ISERROR(VLOOKUP(B644, Paste!$T$3:$T$1545, 1, FALSE)), "", VLOOKUP(B644, Paste!$T$3:$U$1545, 2, FALSE))</f>
        <v>Y</v>
      </c>
    </row>
    <row r="645" spans="1:16">
      <c r="A645" s="65">
        <v>639</v>
      </c>
      <c r="B645" s="67" t="s">
        <v>669</v>
      </c>
      <c r="C645" s="66" t="str">
        <f>VLOOKUP($B645, Paste!$A$3:$H$933, 6, FALSE)</f>
        <v>LD</v>
      </c>
      <c r="D645" s="11" t="str">
        <f>IFERROR(VLOOKUP($B645, Paste!$J$3:$L$933, 3, FALSE), "")</f>
        <v/>
      </c>
      <c r="E645" s="11" t="str">
        <f>IFERROR(VLOOKUP($B645, Paste!$J$3:$L$933, 2, FALSE), "")</f>
        <v/>
      </c>
      <c r="F645" s="11" t="str">
        <f>VLOOKUP($B645, Paste!$A$3:$H$933, 8, FALSE)</f>
        <v>PHI</v>
      </c>
      <c r="G645" s="71">
        <f>VLOOKUP($B645, Paste!$A$3:$H$933, 2, FALSE)</f>
        <v>78</v>
      </c>
      <c r="H645" s="71">
        <f>VLOOKUP($B645, Paste!$A$3:$H$933, 3, FALSE)</f>
        <v>2.7248201220989876</v>
      </c>
      <c r="I645" s="71">
        <f t="shared" si="9"/>
        <v>8.3990767529010135</v>
      </c>
      <c r="J645" s="71">
        <f>VLOOKUP($B645, Paste!$A$3:$H$933, 4, FALSE)</f>
        <v>11.123896875000002</v>
      </c>
      <c r="K645" s="71">
        <f>VLOOKUP($B645, Paste!$A$3:$H$933, 5, FALSE)</f>
        <v>52</v>
      </c>
      <c r="L645" s="11" t="str">
        <f>IF(ISERROR(VLOOKUP(B645, Paste!$N$3:$N$250, 1, FALSE)), "", VLOOKUP(B645, Paste!$N$3:$O$250, 2, FALSE))</f>
        <v/>
      </c>
      <c r="M645" s="27">
        <f>VLOOKUP($B645, Paste!$W$3:$Z$10064, IF($H$4="Cap Hit",3, IF($H$4="AAV", 4, 2)), FALSE)</f>
        <v>2.7</v>
      </c>
      <c r="N645" s="11" t="str">
        <f>IF(ISERROR(VLOOKUP(B645, Paste!$Q$3:$Q$245, 1, FALSE)), "", VLOOKUP(B645, Paste!$Q$3:$R$245, 2, FALSE))</f>
        <v/>
      </c>
      <c r="O645" s="18"/>
      <c r="P645" s="7" t="str">
        <f>IF(ISERROR(VLOOKUP(B645, Paste!$T$3:$T$1545, 1, FALSE)), "", VLOOKUP(B645, Paste!$T$3:$U$1545, 2, FALSE))</f>
        <v/>
      </c>
    </row>
    <row r="646" spans="1:16">
      <c r="A646" s="65">
        <v>640</v>
      </c>
      <c r="B646" s="67" t="s">
        <v>670</v>
      </c>
      <c r="C646" s="66" t="str">
        <f>VLOOKUP($B646, Paste!$A$3:$H$933, 6, FALSE)</f>
        <v>RW</v>
      </c>
      <c r="D646" s="11" t="str">
        <f>IFERROR(VLOOKUP($B646, Paste!$J$3:$L$933, 3, FALSE), "")</f>
        <v/>
      </c>
      <c r="E646" s="11" t="str">
        <f>IFERROR(VLOOKUP($B646, Paste!$J$3:$L$933, 2, FALSE), "")</f>
        <v/>
      </c>
      <c r="F646" s="11" t="str">
        <f>VLOOKUP($B646, Paste!$A$3:$H$933, 8, FALSE)</f>
        <v>VGK</v>
      </c>
      <c r="G646" s="71">
        <f>VLOOKUP($B646, Paste!$A$3:$H$933, 2, FALSE)</f>
        <v>63</v>
      </c>
      <c r="H646" s="71">
        <f>VLOOKUP($B646, Paste!$A$3:$H$933, 3, FALSE)</f>
        <v>8.5943203138325082</v>
      </c>
      <c r="I646" s="71">
        <f t="shared" si="9"/>
        <v>2.4970484361674945</v>
      </c>
      <c r="J646" s="71">
        <f>VLOOKUP($B646, Paste!$A$3:$H$933, 4, FALSE)</f>
        <v>11.091368750000003</v>
      </c>
      <c r="K646" s="71">
        <f>VLOOKUP($B646, Paste!$A$3:$H$933, 5, FALSE)</f>
        <v>10.022727272727273</v>
      </c>
      <c r="L646" s="11" t="str">
        <f>IF(ISERROR(VLOOKUP(B646, Paste!$N$3:$N$250, 1, FALSE)), "", VLOOKUP(B646, Paste!$N$3:$O$250, 2, FALSE))</f>
        <v/>
      </c>
      <c r="M646" s="27">
        <f>VLOOKUP($B646, Paste!$W$3:$Z$10064, IF($H$4="Cap Hit",3, IF($H$4="AAV", 4, 2)), FALSE)</f>
        <v>0.875</v>
      </c>
      <c r="N646" s="11" t="str">
        <f>IF(ISERROR(VLOOKUP(B646, Paste!$Q$3:$Q$245, 1, FALSE)), "", VLOOKUP(B646, Paste!$Q$3:$R$245, 2, FALSE))</f>
        <v/>
      </c>
      <c r="O646" s="18"/>
      <c r="P646" s="7" t="str">
        <f>IF(ISERROR(VLOOKUP(B646, Paste!$T$3:$T$1545, 1, FALSE)), "", VLOOKUP(B646, Paste!$T$3:$U$1545, 2, FALSE))</f>
        <v/>
      </c>
    </row>
    <row r="647" spans="1:16">
      <c r="A647" s="65">
        <v>641</v>
      </c>
      <c r="B647" s="10" t="s">
        <v>671</v>
      </c>
      <c r="C647" s="66" t="str">
        <f>VLOOKUP($B647, Paste!$A$3:$H$933, 6, FALSE)</f>
        <v>C</v>
      </c>
      <c r="D647" s="11" t="str">
        <f>IFERROR(VLOOKUP($B647, Paste!$J$3:$L$933, 3, FALSE), "")</f>
        <v/>
      </c>
      <c r="E647" s="11" t="str">
        <f>IFERROR(VLOOKUP($B647, Paste!$J$3:$L$933, 2, FALSE), "")</f>
        <v/>
      </c>
      <c r="F647" s="11" t="str">
        <f>VLOOKUP($B647, Paste!$A$3:$H$933, 8, FALSE)</f>
        <v>CGY</v>
      </c>
      <c r="G647" s="71">
        <f>VLOOKUP($B647, Paste!$A$3:$H$933, 2, FALSE)</f>
        <v>67</v>
      </c>
      <c r="H647" s="71">
        <f>VLOOKUP($B647, Paste!$A$3:$H$933, 3, FALSE)</f>
        <v>7.5039999999999996</v>
      </c>
      <c r="I647" s="71">
        <f t="shared" ref="I647:I671" si="10">J647-H647</f>
        <v>3.5845000000000002</v>
      </c>
      <c r="J647" s="71">
        <f>VLOOKUP($B647, Paste!$A$3:$H$933, 4, FALSE)</f>
        <v>11.0885</v>
      </c>
      <c r="K647" s="71">
        <f>VLOOKUP($B647, Paste!$A$3:$H$933, 5, FALSE)</f>
        <v>33.5</v>
      </c>
      <c r="L647" s="11" t="str">
        <f>IF(ISERROR(VLOOKUP(B647, Paste!$N$3:$N$250, 1, FALSE)), "", VLOOKUP(B647, Paste!$N$3:$O$250, 2, FALSE))</f>
        <v/>
      </c>
      <c r="M647" s="27" t="e">
        <f>VLOOKUP($B647, Paste!$W$3:$Z$10064, IF($H$4="Cap Hit",3, IF($H$4="AAV", 4, 2)), FALSE)</f>
        <v>#N/A</v>
      </c>
      <c r="N647" s="11" t="str">
        <f>IF(ISERROR(VLOOKUP(B647, Paste!$Q$3:$Q$245, 1, FALSE)), "", VLOOKUP(B647, Paste!$Q$3:$R$245, 2, FALSE))</f>
        <v/>
      </c>
      <c r="O647" s="18"/>
      <c r="P647" s="7" t="str">
        <f>IF(ISERROR(VLOOKUP(B647, Paste!$T$3:$T$1545, 1, FALSE)), "", VLOOKUP(B647, Paste!$T$3:$U$1545, 2, FALSE))</f>
        <v>Y</v>
      </c>
    </row>
    <row r="648" spans="1:16">
      <c r="A648" s="65">
        <v>642</v>
      </c>
      <c r="B648" s="67" t="s">
        <v>672</v>
      </c>
      <c r="C648" s="66" t="str">
        <f>VLOOKUP($B648, Paste!$A$3:$H$933, 6, FALSE)</f>
        <v>C</v>
      </c>
      <c r="D648" s="11" t="str">
        <f>IFERROR(VLOOKUP($B648, Paste!$J$3:$L$933, 3, FALSE), "")</f>
        <v/>
      </c>
      <c r="E648" s="11" t="str">
        <f>IFERROR(VLOOKUP($B648, Paste!$J$3:$L$933, 2, FALSE), "")</f>
        <v/>
      </c>
      <c r="F648" s="11" t="str">
        <f>VLOOKUP($B648, Paste!$A$3:$H$933, 8, FALSE)</f>
        <v>UFA</v>
      </c>
      <c r="G648" s="71">
        <f>VLOOKUP($B648, Paste!$A$3:$H$933, 2, FALSE)</f>
        <v>73.333333333333329</v>
      </c>
      <c r="H648" s="71">
        <f>VLOOKUP($B648, Paste!$A$3:$H$933, 3, FALSE)</f>
        <v>7.8901554588382536</v>
      </c>
      <c r="I648" s="71">
        <f t="shared" si="10"/>
        <v>3.1710727819024855</v>
      </c>
      <c r="J648" s="71">
        <f>VLOOKUP($B648, Paste!$A$3:$H$933, 4, FALSE)</f>
        <v>11.061228240740739</v>
      </c>
      <c r="K648" s="71">
        <f>VLOOKUP($B648, Paste!$A$3:$H$933, 5, FALSE)</f>
        <v>63.395638629283489</v>
      </c>
      <c r="L648" s="11" t="str">
        <f>IF(ISERROR(VLOOKUP(B648, Paste!$N$3:$N$250, 1, FALSE)), "", VLOOKUP(B648, Paste!$N$3:$O$250, 2, FALSE))</f>
        <v/>
      </c>
      <c r="M648" s="27" t="e">
        <f>VLOOKUP($B648, Paste!$W$3:$Z$10064, IF($H$4="Cap Hit",3, IF($H$4="AAV", 4, 2)), FALSE)</f>
        <v>#N/A</v>
      </c>
      <c r="N648" s="11" t="str">
        <f>IF(ISERROR(VLOOKUP(B648, Paste!$Q$3:$Q$245, 1, FALSE)), "", VLOOKUP(B648, Paste!$Q$3:$R$245, 2, FALSE))</f>
        <v/>
      </c>
      <c r="O648" s="18"/>
      <c r="P648" s="7" t="str">
        <f>IF(ISERROR(VLOOKUP(B648, Paste!$T$3:$T$1545, 1, FALSE)), "", VLOOKUP(B648, Paste!$T$3:$U$1545, 2, FALSE))</f>
        <v/>
      </c>
    </row>
    <row r="649" spans="1:16">
      <c r="A649" s="65">
        <v>643</v>
      </c>
      <c r="B649" s="67" t="s">
        <v>673</v>
      </c>
      <c r="C649" s="66" t="str">
        <f>VLOOKUP($B649, Paste!$A$3:$H$933, 6, FALSE)</f>
        <v>RD</v>
      </c>
      <c r="D649" s="11">
        <f>IFERROR(VLOOKUP($B649, Paste!$J$3:$L$933, 3, FALSE), "")</f>
        <v>30</v>
      </c>
      <c r="E649" s="11">
        <f>IFERROR(VLOOKUP($B649, Paste!$J$3:$L$933, 2, FALSE), "")</f>
        <v>45</v>
      </c>
      <c r="F649" s="11" t="str">
        <f>VLOOKUP($B649, Paste!$A$3:$H$933, 8, FALSE)</f>
        <v>NSH</v>
      </c>
      <c r="G649" s="71">
        <f>VLOOKUP($B649, Paste!$A$3:$H$933, 2, FALSE)</f>
        <v>68</v>
      </c>
      <c r="H649" s="71">
        <f>VLOOKUP($B649, Paste!$A$3:$H$933, 3, FALSE)</f>
        <v>4.0516791869200182</v>
      </c>
      <c r="I649" s="71">
        <f t="shared" si="10"/>
        <v>6.966828313079982</v>
      </c>
      <c r="J649" s="71">
        <f>VLOOKUP($B649, Paste!$A$3:$H$933, 4, FALSE)</f>
        <v>11.0185075</v>
      </c>
      <c r="K649" s="71">
        <f>VLOOKUP($B649, Paste!$A$3:$H$933, 5, FALSE)</f>
        <v>23.506172839506171</v>
      </c>
      <c r="L649" s="11" t="str">
        <f>IF(ISERROR(VLOOKUP(B649, Paste!$N$3:$N$250, 1, FALSE)), "", VLOOKUP(B649, Paste!$N$3:$O$250, 2, FALSE))</f>
        <v/>
      </c>
      <c r="M649" s="27">
        <f>VLOOKUP($B649, Paste!$W$3:$Z$10064, IF($H$4="Cap Hit",3, IF($H$4="AAV", 4, 2)), FALSE)</f>
        <v>1.575</v>
      </c>
      <c r="N649" s="11" t="str">
        <f>IF(ISERROR(VLOOKUP(B649, Paste!$Q$3:$Q$245, 1, FALSE)), "", VLOOKUP(B649, Paste!$Q$3:$R$245, 2, FALSE))</f>
        <v/>
      </c>
      <c r="O649" s="10"/>
      <c r="P649" s="7" t="str">
        <f>IF(ISERROR(VLOOKUP(B649, Paste!$T$3:$T$1545, 1, FALSE)), "", VLOOKUP(B649, Paste!$T$3:$U$1545, 2, FALSE))</f>
        <v/>
      </c>
    </row>
    <row r="650" spans="1:16">
      <c r="A650" s="65">
        <v>644</v>
      </c>
      <c r="B650" s="67" t="s">
        <v>674</v>
      </c>
      <c r="C650" s="66" t="str">
        <f>VLOOKUP($B650, Paste!$A$3:$H$933, 6, FALSE)</f>
        <v>C</v>
      </c>
      <c r="D650" s="11">
        <f>IFERROR(VLOOKUP($B650, Paste!$J$3:$L$933, 3, FALSE), "")</f>
        <v>30</v>
      </c>
      <c r="E650" s="11">
        <f>IFERROR(VLOOKUP($B650, Paste!$J$3:$L$933, 2, FALSE), "")</f>
        <v>58</v>
      </c>
      <c r="F650" s="11" t="str">
        <f>VLOOKUP($B650, Paste!$A$3:$H$933, 8, FALSE)</f>
        <v>NYR</v>
      </c>
      <c r="G650" s="71">
        <f>VLOOKUP($B650, Paste!$A$3:$H$933, 2, FALSE)</f>
        <v>70</v>
      </c>
      <c r="H650" s="71">
        <f>VLOOKUP($B650, Paste!$A$3:$H$933, 3, FALSE)</f>
        <v>6.2650911764722288</v>
      </c>
      <c r="I650" s="71">
        <f t="shared" si="10"/>
        <v>4.7104244138055495</v>
      </c>
      <c r="J650" s="71">
        <f>VLOOKUP($B650, Paste!$A$3:$H$933, 4, FALSE)</f>
        <v>10.975515590277778</v>
      </c>
      <c r="K650" s="71">
        <f>VLOOKUP($B650, Paste!$A$3:$H$933, 5, FALSE)</f>
        <v>19.86046511627907</v>
      </c>
      <c r="L650" s="11" t="str">
        <f>IF(ISERROR(VLOOKUP(B650, Paste!$N$3:$N$250, 1, FALSE)), "", VLOOKUP(B650, Paste!$N$3:$O$250, 2, FALSE))</f>
        <v/>
      </c>
      <c r="M650" s="27">
        <f>VLOOKUP($B650, Paste!$W$3:$Z$10064, IF($H$4="Cap Hit",3, IF($H$4="AAV", 4, 2)), FALSE)</f>
        <v>1.2</v>
      </c>
      <c r="N650" s="11" t="str">
        <f>IF(ISERROR(VLOOKUP(B650, Paste!$Q$3:$Q$245, 1, FALSE)), "", VLOOKUP(B650, Paste!$Q$3:$R$245, 2, FALSE))</f>
        <v/>
      </c>
      <c r="O650" s="18"/>
      <c r="P650" s="7" t="str">
        <f>IF(ISERROR(VLOOKUP(B650, Paste!$T$3:$T$1545, 1, FALSE)), "", VLOOKUP(B650, Paste!$T$3:$U$1545, 2, FALSE))</f>
        <v/>
      </c>
    </row>
    <row r="651" spans="1:16">
      <c r="A651" s="65">
        <v>645</v>
      </c>
      <c r="B651" s="67" t="s">
        <v>675</v>
      </c>
      <c r="C651" s="66" t="str">
        <f>VLOOKUP($B651, Paste!$A$3:$H$933, 6, FALSE)</f>
        <v>RW</v>
      </c>
      <c r="D651" s="11" t="str">
        <f>IFERROR(VLOOKUP($B651, Paste!$J$3:$L$933, 3, FALSE), "")</f>
        <v/>
      </c>
      <c r="E651" s="11" t="str">
        <f>IFERROR(VLOOKUP($B651, Paste!$J$3:$L$933, 2, FALSE), "")</f>
        <v/>
      </c>
      <c r="F651" s="11" t="str">
        <f>VLOOKUP($B651, Paste!$A$3:$H$933, 8, FALSE)</f>
        <v>BUF</v>
      </c>
      <c r="G651" s="71">
        <f>VLOOKUP($B651, Paste!$A$3:$H$933, 2, FALSE)</f>
        <v>43.333333333333336</v>
      </c>
      <c r="H651" s="71">
        <f>VLOOKUP($B651, Paste!$A$3:$H$933, 3, FALSE)</f>
        <v>3.4129871515300194</v>
      </c>
      <c r="I651" s="71">
        <f t="shared" si="10"/>
        <v>7.5352878484699808</v>
      </c>
      <c r="J651" s="71">
        <f>VLOOKUP($B651, Paste!$A$3:$H$933, 4, FALSE)</f>
        <v>10.948275000000001</v>
      </c>
      <c r="K651" s="71">
        <f>VLOOKUP($B651, Paste!$A$3:$H$933, 5, FALSE)</f>
        <v>10.483870967741936</v>
      </c>
      <c r="L651" s="11" t="str">
        <f>IF(ISERROR(VLOOKUP(B651, Paste!$N$3:$N$250, 1, FALSE)), "", VLOOKUP(B651, Paste!$N$3:$O$250, 2, FALSE))</f>
        <v/>
      </c>
      <c r="M651" s="27">
        <f>VLOOKUP($B651, Paste!$W$3:$Z$10064, IF($H$4="Cap Hit",3, IF($H$4="AAV", 4, 2)), FALSE)</f>
        <v>0.85</v>
      </c>
      <c r="N651" s="11" t="str">
        <f>IF(ISERROR(VLOOKUP(B651, Paste!$Q$3:$Q$245, 1, FALSE)), "", VLOOKUP(B651, Paste!$Q$3:$R$245, 2, FALSE))</f>
        <v>Y</v>
      </c>
      <c r="O651" s="10"/>
      <c r="P651" s="7" t="str">
        <f>IF(ISERROR(VLOOKUP(B651, Paste!$T$3:$T$1545, 1, FALSE)), "", VLOOKUP(B651, Paste!$T$3:$U$1545, 2, FALSE))</f>
        <v/>
      </c>
    </row>
    <row r="652" spans="1:16">
      <c r="A652" s="65">
        <v>646</v>
      </c>
      <c r="B652" s="67" t="s">
        <v>676</v>
      </c>
      <c r="C652" s="66" t="str">
        <f>VLOOKUP($B652, Paste!$A$3:$H$933, 6, FALSE)</f>
        <v>LD</v>
      </c>
      <c r="D652" s="11" t="str">
        <f>IFERROR(VLOOKUP($B652, Paste!$J$3:$L$933, 3, FALSE), "")</f>
        <v/>
      </c>
      <c r="E652" s="11" t="str">
        <f>IFERROR(VLOOKUP($B652, Paste!$J$3:$L$933, 2, FALSE), "")</f>
        <v/>
      </c>
      <c r="F652" s="11" t="str">
        <f>VLOOKUP($B652, Paste!$A$3:$H$933, 8, FALSE)</f>
        <v>MTL</v>
      </c>
      <c r="G652" s="71">
        <f>VLOOKUP($B652, Paste!$A$3:$H$933, 2, FALSE)</f>
        <v>59</v>
      </c>
      <c r="H652" s="71">
        <f>VLOOKUP($B652, Paste!$A$3:$H$933, 3, FALSE)</f>
        <v>2.3173433454351007</v>
      </c>
      <c r="I652" s="71">
        <f t="shared" si="10"/>
        <v>8.4788953906760103</v>
      </c>
      <c r="J652" s="71">
        <f>VLOOKUP($B652, Paste!$A$3:$H$933, 4, FALSE)</f>
        <v>10.796238736111111</v>
      </c>
      <c r="K652" s="71">
        <f>VLOOKUP($B652, Paste!$A$3:$H$933, 5, FALSE)</f>
        <v>57.619883040935676</v>
      </c>
      <c r="L652" s="11" t="str">
        <f>IF(ISERROR(VLOOKUP(B652, Paste!$N$3:$N$250, 1, FALSE)), "", VLOOKUP(B652, Paste!$N$3:$O$250, 2, FALSE))</f>
        <v/>
      </c>
      <c r="M652" s="27">
        <f>VLOOKUP($B652, Paste!$W$3:$Z$10064, IF($H$4="Cap Hit",3, IF($H$4="AAV", 4, 2)), FALSE)</f>
        <v>1.4125000000000001</v>
      </c>
      <c r="N652" s="11" t="str">
        <f>IF(ISERROR(VLOOKUP(B652, Paste!$Q$3:$Q$245, 1, FALSE)), "", VLOOKUP(B652, Paste!$Q$3:$R$245, 2, FALSE))</f>
        <v/>
      </c>
      <c r="O652" s="18"/>
      <c r="P652" s="7" t="str">
        <f>IF(ISERROR(VLOOKUP(B652, Paste!$T$3:$T$1545, 1, FALSE)), "", VLOOKUP(B652, Paste!$T$3:$U$1545, 2, FALSE))</f>
        <v/>
      </c>
    </row>
    <row r="653" spans="1:16">
      <c r="A653" s="65">
        <v>647</v>
      </c>
      <c r="B653" s="67" t="s">
        <v>677</v>
      </c>
      <c r="C653" s="66" t="str">
        <f>VLOOKUP($B653, Paste!$A$3:$H$933, 6, FALSE)</f>
        <v>RW</v>
      </c>
      <c r="D653" s="11" t="str">
        <f>IFERROR(VLOOKUP($B653, Paste!$J$3:$L$933, 3, FALSE), "")</f>
        <v/>
      </c>
      <c r="E653" s="11" t="str">
        <f>IFERROR(VLOOKUP($B653, Paste!$J$3:$L$933, 2, FALSE), "")</f>
        <v/>
      </c>
      <c r="F653" s="11" t="str">
        <f>VLOOKUP($B653, Paste!$A$3:$H$933, 8, FALSE)</f>
        <v>UFA</v>
      </c>
      <c r="G653" s="71">
        <f>VLOOKUP($B653, Paste!$A$3:$H$933, 2, FALSE)</f>
        <v>52.333333333333336</v>
      </c>
      <c r="H653" s="71">
        <f>VLOOKUP($B653, Paste!$A$3:$H$933, 3, FALSE)</f>
        <v>5.1939620371074682</v>
      </c>
      <c r="I653" s="71">
        <f t="shared" si="10"/>
        <v>5.5684361168277157</v>
      </c>
      <c r="J653" s="71">
        <f>VLOOKUP($B653, Paste!$A$3:$H$933, 4, FALSE)</f>
        <v>10.762398153935184</v>
      </c>
      <c r="K653" s="71">
        <f>VLOOKUP($B653, Paste!$A$3:$H$933, 5, FALSE)</f>
        <v>25.30022075055188</v>
      </c>
      <c r="L653" s="11" t="str">
        <f>IF(ISERROR(VLOOKUP(B653, Paste!$N$3:$N$250, 1, FALSE)), "", VLOOKUP(B653, Paste!$N$3:$O$250, 2, FALSE))</f>
        <v/>
      </c>
      <c r="M653" s="27" t="e">
        <f>VLOOKUP($B653, Paste!$W$3:$Z$10064, IF($H$4="Cap Hit",3, IF($H$4="AAV", 4, 2)), FALSE)</f>
        <v>#N/A</v>
      </c>
      <c r="N653" s="11" t="str">
        <f>IF(ISERROR(VLOOKUP(B653, Paste!$Q$3:$Q$245, 1, FALSE)), "", VLOOKUP(B653, Paste!$Q$3:$R$245, 2, FALSE))</f>
        <v/>
      </c>
      <c r="O653" s="18"/>
      <c r="P653" s="7" t="str">
        <f>IF(ISERROR(VLOOKUP(B653, Paste!$T$3:$T$1545, 1, FALSE)), "", VLOOKUP(B653, Paste!$T$3:$U$1545, 2, FALSE))</f>
        <v/>
      </c>
    </row>
    <row r="654" spans="1:16">
      <c r="A654" s="65">
        <v>648</v>
      </c>
      <c r="B654" s="67" t="s">
        <v>678</v>
      </c>
      <c r="C654" s="66" t="str">
        <f>VLOOKUP($B654, Paste!$A$3:$H$933, 6, FALSE)</f>
        <v>C</v>
      </c>
      <c r="D654" s="11" t="str">
        <f>IFERROR(VLOOKUP($B654, Paste!$J$3:$L$933, 3, FALSE), "")</f>
        <v/>
      </c>
      <c r="E654" s="11" t="str">
        <f>IFERROR(VLOOKUP($B654, Paste!$J$3:$L$933, 2, FALSE), "")</f>
        <v/>
      </c>
      <c r="F654" s="11" t="str">
        <f>VLOOKUP($B654, Paste!$A$3:$H$933, 8, FALSE)</f>
        <v>SJS</v>
      </c>
      <c r="G654" s="71">
        <f>VLOOKUP($B654, Paste!$A$3:$H$933, 2, FALSE)</f>
        <v>54</v>
      </c>
      <c r="H654" s="71">
        <f>VLOOKUP($B654, Paste!$A$3:$H$933, 3, FALSE)</f>
        <v>1.7572991362254495</v>
      </c>
      <c r="I654" s="71">
        <f t="shared" si="10"/>
        <v>8.9988858637745484</v>
      </c>
      <c r="J654" s="71">
        <f>VLOOKUP($B654, Paste!$A$3:$H$933, 4, FALSE)</f>
        <v>10.756184999999999</v>
      </c>
      <c r="K654" s="71">
        <f>VLOOKUP($B654, Paste!$A$3:$H$933, 5, FALSE)</f>
        <v>36</v>
      </c>
      <c r="L654" s="11" t="str">
        <f>IF(ISERROR(VLOOKUP(B654, Paste!$N$3:$N$250, 1, FALSE)), "", VLOOKUP(B654, Paste!$N$3:$O$250, 2, FALSE))</f>
        <v/>
      </c>
      <c r="M654" s="27">
        <f>VLOOKUP($B654, Paste!$W$3:$Z$10064, IF($H$4="Cap Hit",3, IF($H$4="AAV", 4, 2)), FALSE)</f>
        <v>1.625</v>
      </c>
      <c r="N654" s="11" t="str">
        <f>IF(ISERROR(VLOOKUP(B654, Paste!$Q$3:$Q$245, 1, FALSE)), "", VLOOKUP(B654, Paste!$Q$3:$R$245, 2, FALSE))</f>
        <v/>
      </c>
      <c r="O654" s="18"/>
      <c r="P654" s="7" t="str">
        <f>IF(ISERROR(VLOOKUP(B654, Paste!$T$3:$T$1545, 1, FALSE)), "", VLOOKUP(B654, Paste!$T$3:$U$1545, 2, FALSE))</f>
        <v/>
      </c>
    </row>
    <row r="655" spans="1:16">
      <c r="A655" s="65">
        <v>649</v>
      </c>
      <c r="B655" s="67" t="s">
        <v>679</v>
      </c>
      <c r="C655" s="66" t="str">
        <f>VLOOKUP($B655, Paste!$A$3:$H$933, 6, FALSE)</f>
        <v>RW</v>
      </c>
      <c r="D655" s="11">
        <f>IFERROR(VLOOKUP($B655, Paste!$J$3:$L$933, 3, FALSE), "")</f>
        <v>35</v>
      </c>
      <c r="E655" s="11">
        <f>IFERROR(VLOOKUP($B655, Paste!$J$3:$L$933, 2, FALSE), "")</f>
        <v>55</v>
      </c>
      <c r="F655" s="11" t="str">
        <f>VLOOKUP($B655, Paste!$A$3:$H$933, 8, FALSE)</f>
        <v>CGY</v>
      </c>
      <c r="G655" s="71">
        <f>VLOOKUP($B655, Paste!$A$3:$H$933, 2, FALSE)</f>
        <v>65</v>
      </c>
      <c r="H655" s="71">
        <f>VLOOKUP($B655, Paste!$A$3:$H$933, 3, FALSE)</f>
        <v>4.9085856345173102</v>
      </c>
      <c r="I655" s="71">
        <f t="shared" si="10"/>
        <v>5.7705487404826918</v>
      </c>
      <c r="J655" s="71">
        <f>VLOOKUP($B655, Paste!$A$3:$H$933, 4, FALSE)</f>
        <v>10.679134375000002</v>
      </c>
      <c r="K655" s="71">
        <f>VLOOKUP($B655, Paste!$A$3:$H$933, 5, FALSE)</f>
        <v>15.476190476190474</v>
      </c>
      <c r="L655" s="11" t="str">
        <f>IF(ISERROR(VLOOKUP(B655, Paste!$N$3:$N$250, 1, FALSE)), "", VLOOKUP(B655, Paste!$N$3:$O$250, 2, FALSE))</f>
        <v/>
      </c>
      <c r="M655" s="27">
        <f>VLOOKUP($B655, Paste!$W$3:$Z$10064, IF($H$4="Cap Hit",3, IF($H$4="AAV", 4, 2)), FALSE)</f>
        <v>2.25</v>
      </c>
      <c r="N655" s="11" t="str">
        <f>IF(ISERROR(VLOOKUP(B655, Paste!$Q$3:$Q$245, 1, FALSE)), "", VLOOKUP(B655, Paste!$Q$3:$R$245, 2, FALSE))</f>
        <v/>
      </c>
      <c r="O655" s="18"/>
      <c r="P655" s="7" t="str">
        <f>IF(ISERROR(VLOOKUP(B655, Paste!$T$3:$T$1545, 1, FALSE)), "", VLOOKUP(B655, Paste!$T$3:$U$1545, 2, FALSE))</f>
        <v/>
      </c>
    </row>
    <row r="656" spans="1:16">
      <c r="A656" s="65">
        <v>650</v>
      </c>
      <c r="B656" s="67" t="s">
        <v>680</v>
      </c>
      <c r="C656" s="66" t="str">
        <f>VLOOKUP($B656, Paste!$A$3:$H$933, 6, FALSE)</f>
        <v>RW</v>
      </c>
      <c r="D656" s="11" t="str">
        <f>IFERROR(VLOOKUP($B656, Paste!$J$3:$L$933, 3, FALSE), "")</f>
        <v/>
      </c>
      <c r="E656" s="11" t="str">
        <f>IFERROR(VLOOKUP($B656, Paste!$J$3:$L$933, 2, FALSE), "")</f>
        <v/>
      </c>
      <c r="F656" s="11" t="str">
        <f>VLOOKUP($B656, Paste!$A$3:$H$933, 8, FALSE)</f>
        <v>DAL</v>
      </c>
      <c r="G656" s="71">
        <f>VLOOKUP($B656, Paste!$A$3:$H$933, 2, FALSE)</f>
        <v>64</v>
      </c>
      <c r="H656" s="71">
        <f>VLOOKUP($B656, Paste!$A$3:$H$933, 3, FALSE)</f>
        <v>6.5932555863414262</v>
      </c>
      <c r="I656" s="71">
        <f t="shared" si="10"/>
        <v>4.0467444136585744</v>
      </c>
      <c r="J656" s="71">
        <f>VLOOKUP($B656, Paste!$A$3:$H$933, 4, FALSE)</f>
        <v>10.64</v>
      </c>
      <c r="K656" s="71">
        <f>VLOOKUP($B656, Paste!$A$3:$H$933, 5, FALSE)</f>
        <v>13.763440860215054</v>
      </c>
      <c r="L656" s="11" t="str">
        <f>IF(ISERROR(VLOOKUP(B656, Paste!$N$3:$N$250, 1, FALSE)), "", VLOOKUP(B656, Paste!$N$3:$O$250, 2, FALSE))</f>
        <v/>
      </c>
      <c r="M656" s="27">
        <f>VLOOKUP($B656, Paste!$W$3:$Z$10064, IF($H$4="Cap Hit",3, IF($H$4="AAV", 4, 2)), FALSE)</f>
        <v>1</v>
      </c>
      <c r="N656" s="11" t="str">
        <f>IF(ISERROR(VLOOKUP(B656, Paste!$Q$3:$Q$245, 1, FALSE)), "", VLOOKUP(B656, Paste!$Q$3:$R$245, 2, FALSE))</f>
        <v/>
      </c>
      <c r="O656" s="18"/>
      <c r="P656" s="7" t="str">
        <f>IF(ISERROR(VLOOKUP(B656, Paste!$T$3:$T$1545, 1, FALSE)), "", VLOOKUP(B656, Paste!$T$3:$U$1545, 2, FALSE))</f>
        <v/>
      </c>
    </row>
    <row r="657" spans="1:16">
      <c r="A657" s="65">
        <v>651</v>
      </c>
      <c r="B657" s="67" t="s">
        <v>681</v>
      </c>
      <c r="C657" s="66" t="str">
        <f>VLOOKUP($B657, Paste!$A$3:$H$933, 6, FALSE)</f>
        <v>LW</v>
      </c>
      <c r="D657" s="11" t="str">
        <f>IFERROR(VLOOKUP($B657, Paste!$J$3:$L$933, 3, FALSE), "")</f>
        <v/>
      </c>
      <c r="E657" s="11" t="str">
        <f>IFERROR(VLOOKUP($B657, Paste!$J$3:$L$933, 2, FALSE), "")</f>
        <v/>
      </c>
      <c r="F657" s="11" t="str">
        <f>VLOOKUP($B657, Paste!$A$3:$H$933, 8, FALSE)</f>
        <v>CAR</v>
      </c>
      <c r="G657" s="71">
        <f>VLOOKUP($B657, Paste!$A$3:$H$933, 2, FALSE)</f>
        <v>52.666666666666664</v>
      </c>
      <c r="H657" s="71">
        <f>VLOOKUP($B657, Paste!$A$3:$H$933, 3, FALSE)</f>
        <v>5.6418985753934061</v>
      </c>
      <c r="I657" s="71">
        <f t="shared" si="10"/>
        <v>4.9515965496065908</v>
      </c>
      <c r="J657" s="71">
        <f>VLOOKUP($B657, Paste!$A$3:$H$933, 4, FALSE)</f>
        <v>10.593495124999997</v>
      </c>
      <c r="K657" s="71">
        <f>VLOOKUP($B657, Paste!$A$3:$H$933, 5, FALSE)</f>
        <v>17.324561403508774</v>
      </c>
      <c r="L657" s="11" t="str">
        <f>IF(ISERROR(VLOOKUP(B657, Paste!$N$3:$N$250, 1, FALSE)), "", VLOOKUP(B657, Paste!$N$3:$O$250, 2, FALSE))</f>
        <v/>
      </c>
      <c r="M657" s="27">
        <f>VLOOKUP($B657, Paste!$W$3:$Z$10064, IF($H$4="Cap Hit",3, IF($H$4="AAV", 4, 2)), FALSE)</f>
        <v>2</v>
      </c>
      <c r="N657" s="11" t="str">
        <f>IF(ISERROR(VLOOKUP(B657, Paste!$Q$3:$Q$245, 1, FALSE)), "", VLOOKUP(B657, Paste!$Q$3:$R$245, 2, FALSE))</f>
        <v/>
      </c>
      <c r="O657" s="10"/>
      <c r="P657" s="7" t="str">
        <f>IF(ISERROR(VLOOKUP(B657, Paste!$T$3:$T$1545, 1, FALSE)), "", VLOOKUP(B657, Paste!$T$3:$U$1545, 2, FALSE))</f>
        <v/>
      </c>
    </row>
    <row r="658" spans="1:16">
      <c r="A658" s="65">
        <v>652</v>
      </c>
      <c r="B658" s="10" t="s">
        <v>682</v>
      </c>
      <c r="C658" s="66" t="str">
        <f>VLOOKUP($B658, Paste!$A$3:$H$933, 6, FALSE)</f>
        <v>LW</v>
      </c>
      <c r="D658" s="11" t="str">
        <f>IFERROR(VLOOKUP($B658, Paste!$J$3:$L$933, 3, FALSE), "")</f>
        <v/>
      </c>
      <c r="E658" s="11" t="str">
        <f>IFERROR(VLOOKUP($B658, Paste!$J$3:$L$933, 2, FALSE), "")</f>
        <v/>
      </c>
      <c r="F658" s="11" t="str">
        <f>VLOOKUP($B658, Paste!$A$3:$H$933, 8, FALSE)</f>
        <v>UFA</v>
      </c>
      <c r="G658" s="71">
        <f>VLOOKUP($B658, Paste!$A$3:$H$933, 2, FALSE)</f>
        <v>53.666666666666664</v>
      </c>
      <c r="H658" s="71">
        <f>VLOOKUP($B658, Paste!$A$3:$H$933, 3, FALSE)</f>
        <v>8.1412921796600006</v>
      </c>
      <c r="I658" s="71">
        <f t="shared" si="10"/>
        <v>2.4500928203400019</v>
      </c>
      <c r="J658" s="71">
        <f>VLOOKUP($B658, Paste!$A$3:$H$933, 4, FALSE)</f>
        <v>10.591385000000002</v>
      </c>
      <c r="K658" s="71">
        <f>VLOOKUP($B658, Paste!$A$3:$H$933, 5, FALSE)</f>
        <v>6.9247311827956981</v>
      </c>
      <c r="L658" s="11" t="str">
        <f>IF(ISERROR(VLOOKUP(B658, Paste!$N$3:$N$250, 1, FALSE)), "", VLOOKUP(B658, Paste!$N$3:$O$250, 2, FALSE))</f>
        <v/>
      </c>
      <c r="M658" s="27" t="e">
        <f>VLOOKUP($B658, Paste!$W$3:$Z$10064, IF($H$4="Cap Hit",3, IF($H$4="AAV", 4, 2)), FALSE)</f>
        <v>#N/A</v>
      </c>
      <c r="N658" s="11" t="str">
        <f>IF(ISERROR(VLOOKUP(B658, Paste!$Q$3:$Q$245, 1, FALSE)), "", VLOOKUP(B658, Paste!$Q$3:$R$245, 2, FALSE))</f>
        <v/>
      </c>
      <c r="O658" s="10"/>
      <c r="P658" s="7" t="str">
        <f>IF(ISERROR(VLOOKUP(B658, Paste!$T$3:$T$1545, 1, FALSE)), "", VLOOKUP(B658, Paste!$T$3:$U$1545, 2, FALSE))</f>
        <v/>
      </c>
    </row>
    <row r="659" spans="1:16">
      <c r="A659" s="65">
        <v>653</v>
      </c>
      <c r="B659" s="67" t="s">
        <v>683</v>
      </c>
      <c r="C659" s="66" t="str">
        <f>VLOOKUP($B659, Paste!$A$3:$H$933, 6, FALSE)</f>
        <v>RD</v>
      </c>
      <c r="D659" s="11" t="str">
        <f>IFERROR(VLOOKUP($B659, Paste!$J$3:$L$933, 3, FALSE), "")</f>
        <v/>
      </c>
      <c r="E659" s="11" t="str">
        <f>IFERROR(VLOOKUP($B659, Paste!$J$3:$L$933, 2, FALSE), "")</f>
        <v/>
      </c>
      <c r="F659" s="11" t="str">
        <f>VLOOKUP($B659, Paste!$A$3:$H$933, 8, FALSE)</f>
        <v>TOR</v>
      </c>
      <c r="G659" s="71">
        <f>VLOOKUP($B659, Paste!$A$3:$H$933, 2, FALSE)</f>
        <v>63.333333333333336</v>
      </c>
      <c r="H659" s="71">
        <f>VLOOKUP($B659, Paste!$A$3:$H$933, 3, FALSE)</f>
        <v>2.3894372762666611</v>
      </c>
      <c r="I659" s="71">
        <f t="shared" si="10"/>
        <v>8.2012418904000093</v>
      </c>
      <c r="J659" s="71">
        <f>VLOOKUP($B659, Paste!$A$3:$H$933, 4, FALSE)</f>
        <v>10.59067916666667</v>
      </c>
      <c r="K659" s="71">
        <f>VLOOKUP($B659, Paste!$A$3:$H$933, 5, FALSE)</f>
        <v>27.19202898550725</v>
      </c>
      <c r="L659" s="11" t="str">
        <f>IF(ISERROR(VLOOKUP(B659, Paste!$N$3:$N$250, 1, FALSE)), "", VLOOKUP(B659, Paste!$N$3:$O$250, 2, FALSE))</f>
        <v/>
      </c>
      <c r="M659" s="27">
        <f>VLOOKUP($B659, Paste!$W$3:$Z$10064, IF($H$4="Cap Hit",3, IF($H$4="AAV", 4, 2)), FALSE)</f>
        <v>1.35</v>
      </c>
      <c r="N659" s="11" t="str">
        <f>IF(ISERROR(VLOOKUP(B659, Paste!$Q$3:$Q$245, 1, FALSE)), "", VLOOKUP(B659, Paste!$Q$3:$R$245, 2, FALSE))</f>
        <v>Y</v>
      </c>
      <c r="O659" s="10"/>
      <c r="P659" s="7" t="str">
        <f>IF(ISERROR(VLOOKUP(B659, Paste!$T$3:$T$1545, 1, FALSE)), "", VLOOKUP(B659, Paste!$T$3:$U$1545, 2, FALSE))</f>
        <v/>
      </c>
    </row>
    <row r="660" spans="1:16">
      <c r="A660" s="65">
        <v>654</v>
      </c>
      <c r="B660" s="67" t="s">
        <v>684</v>
      </c>
      <c r="C660" s="66" t="str">
        <f>VLOOKUP($B660, Paste!$A$3:$H$933, 6, FALSE)</f>
        <v>RW</v>
      </c>
      <c r="D660" s="11" t="str">
        <f>IFERROR(VLOOKUP($B660, Paste!$J$3:$L$933, 3, FALSE), "")</f>
        <v/>
      </c>
      <c r="E660" s="11" t="str">
        <f>IFERROR(VLOOKUP($B660, Paste!$J$3:$L$933, 2, FALSE), "")</f>
        <v/>
      </c>
      <c r="F660" s="11" t="str">
        <f>VLOOKUP($B660, Paste!$A$3:$H$933, 8, FALSE)</f>
        <v>CHI</v>
      </c>
      <c r="G660" s="71">
        <f>VLOOKUP($B660, Paste!$A$3:$H$933, 2, FALSE)</f>
        <v>68</v>
      </c>
      <c r="H660" s="71">
        <f>VLOOKUP($B660, Paste!$A$3:$H$933, 3, FALSE)</f>
        <v>4.095804226625182</v>
      </c>
      <c r="I660" s="71">
        <f t="shared" si="10"/>
        <v>6.4679107733748182</v>
      </c>
      <c r="J660" s="71">
        <f>VLOOKUP($B660, Paste!$A$3:$H$933, 4, FALSE)</f>
        <v>10.563715</v>
      </c>
      <c r="K660" s="71">
        <f>VLOOKUP($B660, Paste!$A$3:$H$933, 5, FALSE)</f>
        <v>28.666666666666668</v>
      </c>
      <c r="L660" s="11" t="str">
        <f>IF(ISERROR(VLOOKUP(B660, Paste!$N$3:$N$250, 1, FALSE)), "", VLOOKUP(B660, Paste!$N$3:$O$250, 2, FALSE))</f>
        <v/>
      </c>
      <c r="M660" s="27">
        <f>VLOOKUP($B660, Paste!$W$3:$Z$10064, IF($H$4="Cap Hit",3, IF($H$4="AAV", 4, 2)), FALSE)</f>
        <v>0.9</v>
      </c>
      <c r="N660" s="11" t="str">
        <f>IF(ISERROR(VLOOKUP(B660, Paste!$Q$3:$Q$245, 1, FALSE)), "", VLOOKUP(B660, Paste!$Q$3:$R$245, 2, FALSE))</f>
        <v/>
      </c>
      <c r="O660" s="10"/>
      <c r="P660" s="7" t="str">
        <f>IF(ISERROR(VLOOKUP(B660, Paste!$T$3:$T$1545, 1, FALSE)), "", VLOOKUP(B660, Paste!$T$3:$U$1545, 2, FALSE))</f>
        <v/>
      </c>
    </row>
    <row r="661" spans="1:16">
      <c r="A661" s="65">
        <v>655</v>
      </c>
      <c r="B661" s="67" t="s">
        <v>685</v>
      </c>
      <c r="C661" s="66" t="str">
        <f>VLOOKUP($B661, Paste!$A$3:$H$933, 6, FALSE)</f>
        <v>LW</v>
      </c>
      <c r="D661" s="11" t="str">
        <f>IFERROR(VLOOKUP($B661, Paste!$J$3:$L$933, 3, FALSE), "")</f>
        <v/>
      </c>
      <c r="E661" s="11" t="str">
        <f>IFERROR(VLOOKUP($B661, Paste!$J$3:$L$933, 2, FALSE), "")</f>
        <v/>
      </c>
      <c r="F661" s="11" t="str">
        <f>VLOOKUP($B661, Paste!$A$3:$H$933, 8, FALSE)</f>
        <v>EDM</v>
      </c>
      <c r="G661" s="71">
        <f>VLOOKUP($B661, Paste!$A$3:$H$933, 2, FALSE)</f>
        <v>66.666666666666671</v>
      </c>
      <c r="H661" s="71">
        <f>VLOOKUP($B661, Paste!$A$3:$H$933, 3, FALSE)</f>
        <v>3.3333333333333339</v>
      </c>
      <c r="I661" s="71">
        <f t="shared" si="10"/>
        <v>7.1471854166666642</v>
      </c>
      <c r="J661" s="71">
        <f>VLOOKUP($B661, Paste!$A$3:$H$933, 4, FALSE)</f>
        <v>10.480518749999998</v>
      </c>
      <c r="K661" s="71">
        <f>VLOOKUP($B661, Paste!$A$3:$H$933, 5, FALSE)</f>
        <v>30.927835051546396</v>
      </c>
      <c r="L661" s="11" t="str">
        <f>IF(ISERROR(VLOOKUP(B661, Paste!$N$3:$N$250, 1, FALSE)), "", VLOOKUP(B661, Paste!$N$3:$O$250, 2, FALSE))</f>
        <v/>
      </c>
      <c r="M661" s="27">
        <f>VLOOKUP($B661, Paste!$W$3:$Z$10064, IF($H$4="Cap Hit",3, IF($H$4="AAV", 4, 2)), FALSE)</f>
        <v>1.45</v>
      </c>
      <c r="N661" s="11" t="str">
        <f>IF(ISERROR(VLOOKUP(B661, Paste!$Q$3:$Q$245, 1, FALSE)), "", VLOOKUP(B661, Paste!$Q$3:$R$245, 2, FALSE))</f>
        <v>Y</v>
      </c>
      <c r="O661" s="10"/>
      <c r="P661" s="7" t="str">
        <f>IF(ISERROR(VLOOKUP(B661, Paste!$T$3:$T$1545, 1, FALSE)), "", VLOOKUP(B661, Paste!$T$3:$U$1545, 2, FALSE))</f>
        <v/>
      </c>
    </row>
    <row r="662" spans="1:16">
      <c r="A662" s="65">
        <v>656</v>
      </c>
      <c r="B662" s="67" t="s">
        <v>686</v>
      </c>
      <c r="C662" s="66" t="str">
        <f>VLOOKUP($B662, Paste!$A$3:$H$933, 6, FALSE)</f>
        <v>RD</v>
      </c>
      <c r="D662" s="11" t="str">
        <f>IFERROR(VLOOKUP($B662, Paste!$J$3:$L$933, 3, FALSE), "")</f>
        <v/>
      </c>
      <c r="E662" s="11" t="str">
        <f>IFERROR(VLOOKUP($B662, Paste!$J$3:$L$933, 2, FALSE), "")</f>
        <v/>
      </c>
      <c r="F662" s="11" t="str">
        <f>VLOOKUP($B662, Paste!$A$3:$H$933, 8, FALSE)</f>
        <v>BOS</v>
      </c>
      <c r="G662" s="71">
        <f>VLOOKUP($B662, Paste!$A$3:$H$933, 2, FALSE)</f>
        <v>69.333333333333329</v>
      </c>
      <c r="H662" s="71">
        <f>VLOOKUP($B662, Paste!$A$3:$H$933, 3, FALSE)</f>
        <v>2.3107863301855942</v>
      </c>
      <c r="I662" s="71">
        <f t="shared" si="10"/>
        <v>8.0640185142588496</v>
      </c>
      <c r="J662" s="71">
        <f>VLOOKUP($B662, Paste!$A$3:$H$933, 4, FALSE)</f>
        <v>10.374804844444444</v>
      </c>
      <c r="K662" s="71">
        <f>VLOOKUP($B662, Paste!$A$3:$H$933, 5, FALSE)</f>
        <v>63.841584158415841</v>
      </c>
      <c r="L662" s="11" t="str">
        <f>IF(ISERROR(VLOOKUP(B662, Paste!$N$3:$N$250, 1, FALSE)), "", VLOOKUP(B662, Paste!$N$3:$O$250, 2, FALSE))</f>
        <v/>
      </c>
      <c r="M662" s="27">
        <f>VLOOKUP($B662, Paste!$W$3:$Z$10064, IF($H$4="Cap Hit",3, IF($H$4="AAV", 4, 2)), FALSE)</f>
        <v>2.25</v>
      </c>
      <c r="N662" s="11" t="str">
        <f>IF(ISERROR(VLOOKUP(B662, Paste!$Q$3:$Q$245, 1, FALSE)), "", VLOOKUP(B662, Paste!$Q$3:$R$245, 2, FALSE))</f>
        <v/>
      </c>
      <c r="O662" s="10"/>
      <c r="P662" s="7" t="str">
        <f>IF(ISERROR(VLOOKUP(B662, Paste!$T$3:$T$1545, 1, FALSE)), "", VLOOKUP(B662, Paste!$T$3:$U$1545, 2, FALSE))</f>
        <v/>
      </c>
    </row>
    <row r="663" spans="1:16">
      <c r="A663" s="65">
        <v>657</v>
      </c>
      <c r="B663" s="67" t="s">
        <v>687</v>
      </c>
      <c r="C663" s="66" t="str">
        <f>VLOOKUP($B663, Paste!$A$3:$H$933, 6, FALSE)</f>
        <v>C</v>
      </c>
      <c r="D663" s="11">
        <f>IFERROR(VLOOKUP($B663, Paste!$J$3:$L$933, 3, FALSE), "")</f>
        <v>38</v>
      </c>
      <c r="E663" s="11">
        <f>IFERROR(VLOOKUP($B663, Paste!$J$3:$L$933, 2, FALSE), "")</f>
        <v>63</v>
      </c>
      <c r="F663" s="11" t="str">
        <f>VLOOKUP($B663, Paste!$A$3:$H$933, 8, FALSE)</f>
        <v>PIT</v>
      </c>
      <c r="G663" s="71">
        <f>VLOOKUP($B663, Paste!$A$3:$H$933, 2, FALSE)</f>
        <v>35</v>
      </c>
      <c r="H663" s="71">
        <f>VLOOKUP($B663, Paste!$A$3:$H$933, 3, FALSE)</f>
        <v>3.6759627039627047</v>
      </c>
      <c r="I663" s="71">
        <f t="shared" si="10"/>
        <v>6.691110212703963</v>
      </c>
      <c r="J663" s="71">
        <f>VLOOKUP($B663, Paste!$A$3:$H$933, 4, FALSE)</f>
        <v>10.367072916666668</v>
      </c>
      <c r="K663" s="71">
        <f>VLOOKUP($B663, Paste!$A$3:$H$933, 5, FALSE)</f>
        <v>17.5</v>
      </c>
      <c r="L663" s="11" t="str">
        <f>IF(ISERROR(VLOOKUP(B663, Paste!$N$3:$N$250, 1, FALSE)), "", VLOOKUP(B663, Paste!$N$3:$O$250, 2, FALSE))</f>
        <v/>
      </c>
      <c r="M663" s="27">
        <f>VLOOKUP($B663, Paste!$W$3:$Z$10064, IF($H$4="Cap Hit",3, IF($H$4="AAV", 4, 2)), FALSE)</f>
        <v>0.77500000000000002</v>
      </c>
      <c r="N663" s="11" t="str">
        <f>IF(ISERROR(VLOOKUP(B663, Paste!$Q$3:$Q$245, 1, FALSE)), "", VLOOKUP(B663, Paste!$Q$3:$R$245, 2, FALSE))</f>
        <v/>
      </c>
      <c r="O663" s="18"/>
      <c r="P663" s="7" t="str">
        <f>IF(ISERROR(VLOOKUP(B663, Paste!$T$3:$T$1545, 1, FALSE)), "", VLOOKUP(B663, Paste!$T$3:$U$1545, 2, FALSE))</f>
        <v/>
      </c>
    </row>
    <row r="664" spans="1:16">
      <c r="A664" s="65">
        <v>658</v>
      </c>
      <c r="B664" s="67" t="s">
        <v>688</v>
      </c>
      <c r="C664" s="66" t="str">
        <f>VLOOKUP($B664, Paste!$A$3:$H$933, 6, FALSE)</f>
        <v>RD</v>
      </c>
      <c r="D664" s="11">
        <f>IFERROR(VLOOKUP($B664, Paste!$J$3:$L$933, 3, FALSE), "")</f>
        <v>43</v>
      </c>
      <c r="E664" s="11">
        <f>IFERROR(VLOOKUP($B664, Paste!$J$3:$L$933, 2, FALSE), "")</f>
        <v>60</v>
      </c>
      <c r="F664" s="11" t="str">
        <f>VLOOKUP($B664, Paste!$A$3:$H$933, 8, FALSE)</f>
        <v>NJD</v>
      </c>
      <c r="G664" s="71">
        <f>VLOOKUP($B664, Paste!$A$3:$H$933, 2, FALSE)</f>
        <v>38</v>
      </c>
      <c r="H664" s="71">
        <f>VLOOKUP($B664, Paste!$A$3:$H$933, 3, FALSE)</f>
        <v>3.8000000000000003</v>
      </c>
      <c r="I664" s="71">
        <f t="shared" si="10"/>
        <v>6.4694999999999983</v>
      </c>
      <c r="J664" s="71">
        <f>VLOOKUP($B664, Paste!$A$3:$H$933, 4, FALSE)</f>
        <v>10.269499999999999</v>
      </c>
      <c r="K664" s="71">
        <f>VLOOKUP($B664, Paste!$A$3:$H$933, 5, FALSE)</f>
        <v>7.6000000000000005</v>
      </c>
      <c r="L664" s="11" t="str">
        <f>IF(ISERROR(VLOOKUP(B664, Paste!$N$3:$N$250, 1, FALSE)), "", VLOOKUP(B664, Paste!$N$3:$O$250, 2, FALSE))</f>
        <v/>
      </c>
      <c r="M664" s="27">
        <f>VLOOKUP($B664, Paste!$W$3:$Z$10064, IF($H$4="Cap Hit",3, IF($H$4="AAV", 4, 2)), FALSE)</f>
        <v>1.35</v>
      </c>
      <c r="N664" s="11" t="str">
        <f>IF(ISERROR(VLOOKUP(B664, Paste!$Q$3:$Q$245, 1, FALSE)), "", VLOOKUP(B664, Paste!$Q$3:$R$245, 2, FALSE))</f>
        <v/>
      </c>
      <c r="O664" s="18"/>
      <c r="P664" s="7" t="str">
        <f>IF(ISERROR(VLOOKUP(B664, Paste!$T$3:$T$1545, 1, FALSE)), "", VLOOKUP(B664, Paste!$T$3:$U$1545, 2, FALSE))</f>
        <v>Y</v>
      </c>
    </row>
    <row r="665" spans="1:16">
      <c r="A665" s="65">
        <v>659</v>
      </c>
      <c r="B665" s="67" t="s">
        <v>689</v>
      </c>
      <c r="C665" s="66" t="str">
        <f>VLOOKUP($B665, Paste!$A$3:$H$933, 6, FALSE)</f>
        <v>RD</v>
      </c>
      <c r="D665" s="11">
        <f>IFERROR(VLOOKUP($B665, Paste!$J$3:$L$933, 3, FALSE), "")</f>
        <v>37</v>
      </c>
      <c r="E665" s="11">
        <f>IFERROR(VLOOKUP($B665, Paste!$J$3:$L$933, 2, FALSE), "")</f>
        <v>50</v>
      </c>
      <c r="F665" s="11" t="str">
        <f>VLOOKUP($B665, Paste!$A$3:$H$933, 8, FALSE)</f>
        <v>ANA</v>
      </c>
      <c r="G665" s="71">
        <f>VLOOKUP($B665, Paste!$A$3:$H$933, 2, FALSE)</f>
        <v>35</v>
      </c>
      <c r="H665" s="71">
        <f>VLOOKUP($B665, Paste!$A$3:$H$933, 3, FALSE)</f>
        <v>5.25</v>
      </c>
      <c r="I665" s="71">
        <f t="shared" si="10"/>
        <v>4.9145833333333329</v>
      </c>
      <c r="J665" s="71">
        <f>VLOOKUP($B665, Paste!$A$3:$H$933, 4, FALSE)</f>
        <v>10.164583333333333</v>
      </c>
      <c r="K665" s="71">
        <f>VLOOKUP($B665, Paste!$A$3:$H$933, 5, FALSE)</f>
        <v>15</v>
      </c>
      <c r="L665" s="11" t="str">
        <f>IF(ISERROR(VLOOKUP(B665, Paste!$N$3:$N$250, 1, FALSE)), "", VLOOKUP(B665, Paste!$N$3:$O$250, 2, FALSE))</f>
        <v/>
      </c>
      <c r="M665" s="27">
        <f>VLOOKUP($B665, Paste!$W$3:$Z$10064, IF($H$4="Cap Hit",3, IF($H$4="AAV", 4, 2)), FALSE)</f>
        <v>0.91833299999999995</v>
      </c>
      <c r="N665" s="11" t="str">
        <f>IF(ISERROR(VLOOKUP(B665, Paste!$Q$3:$Q$245, 1, FALSE)), "", VLOOKUP(B665, Paste!$Q$3:$R$245, 2, FALSE))</f>
        <v/>
      </c>
      <c r="O665" s="10"/>
      <c r="P665" s="7" t="str">
        <f>IF(ISERROR(VLOOKUP(B665, Paste!$T$3:$T$1545, 1, FALSE)), "", VLOOKUP(B665, Paste!$T$3:$U$1545, 2, FALSE))</f>
        <v/>
      </c>
    </row>
    <row r="666" spans="1:16">
      <c r="A666" s="65">
        <v>660</v>
      </c>
      <c r="B666" s="10" t="s">
        <v>690</v>
      </c>
      <c r="C666" s="66" t="str">
        <f>VLOOKUP($B666, Paste!$A$3:$H$933, 6, FALSE)</f>
        <v>RD</v>
      </c>
      <c r="D666" s="11" t="str">
        <f>IFERROR(VLOOKUP($B666, Paste!$J$3:$L$933, 3, FALSE), "")</f>
        <v/>
      </c>
      <c r="E666" s="11" t="str">
        <f>IFERROR(VLOOKUP($B666, Paste!$J$3:$L$933, 2, FALSE), "")</f>
        <v/>
      </c>
      <c r="F666" s="11" t="str">
        <f>VLOOKUP($B666, Paste!$A$3:$H$933, 8, FALSE)</f>
        <v>NYI</v>
      </c>
      <c r="G666" s="71">
        <f>VLOOKUP($B666, Paste!$A$3:$H$933, 2, FALSE)</f>
        <v>64.333333333333343</v>
      </c>
      <c r="H666" s="71">
        <f>VLOOKUP($B666, Paste!$A$3:$H$933, 3, FALSE)</f>
        <v>1.5813289361474996</v>
      </c>
      <c r="I666" s="71">
        <f t="shared" si="10"/>
        <v>8.5484972096858343</v>
      </c>
      <c r="J666" s="71">
        <f>VLOOKUP($B666, Paste!$A$3:$H$933, 4, FALSE)</f>
        <v>10.129826145833334</v>
      </c>
      <c r="K666" s="71">
        <f>VLOOKUP($B666, Paste!$A$3:$H$933, 5, FALSE)</f>
        <v>64.333333333333343</v>
      </c>
      <c r="L666" s="11" t="str">
        <f>IF(ISERROR(VLOOKUP(B666, Paste!$N$3:$N$250, 1, FALSE)), "", VLOOKUP(B666, Paste!$N$3:$O$250, 2, FALSE))</f>
        <v/>
      </c>
      <c r="M666" s="27">
        <f>VLOOKUP($B666, Paste!$W$3:$Z$10064, IF($H$4="Cap Hit",3, IF($H$4="AAV", 4, 2)), FALSE)</f>
        <v>3.5</v>
      </c>
      <c r="N666" s="11" t="str">
        <f>IF(ISERROR(VLOOKUP(B666, Paste!$Q$3:$Q$245, 1, FALSE)), "", VLOOKUP(B666, Paste!$Q$3:$R$245, 2, FALSE))</f>
        <v/>
      </c>
      <c r="O666" s="18"/>
      <c r="P666" s="7" t="str">
        <f>IF(ISERROR(VLOOKUP(B666, Paste!$T$3:$T$1545, 1, FALSE)), "", VLOOKUP(B666, Paste!$T$3:$U$1545, 2, FALSE))</f>
        <v/>
      </c>
    </row>
    <row r="667" spans="1:16">
      <c r="A667" s="65">
        <v>661</v>
      </c>
      <c r="B667" s="67" t="s">
        <v>691</v>
      </c>
      <c r="C667" s="66" t="str">
        <f>VLOOKUP($B667, Paste!$A$3:$H$933, 6, FALSE)</f>
        <v>RW</v>
      </c>
      <c r="D667" s="11">
        <f>IFERROR(VLOOKUP($B667, Paste!$J$3:$L$933, 3, FALSE), "")</f>
        <v>53</v>
      </c>
      <c r="E667" s="11">
        <f>IFERROR(VLOOKUP($B667, Paste!$J$3:$L$933, 2, FALSE), "")</f>
        <v>70</v>
      </c>
      <c r="F667" s="11" t="str">
        <f>VLOOKUP($B667, Paste!$A$3:$H$933, 8, FALSE)</f>
        <v>DET</v>
      </c>
      <c r="G667" s="71">
        <f>VLOOKUP($B667, Paste!$A$3:$H$933, 2, FALSE)</f>
        <v>41</v>
      </c>
      <c r="H667" s="71">
        <f>VLOOKUP($B667, Paste!$A$3:$H$933, 3, FALSE)</f>
        <v>6.1499999999999995</v>
      </c>
      <c r="I667" s="71">
        <f t="shared" si="10"/>
        <v>3.9295692708333343</v>
      </c>
      <c r="J667" s="71">
        <f>VLOOKUP($B667, Paste!$A$3:$H$933, 4, FALSE)</f>
        <v>10.079569270833334</v>
      </c>
      <c r="K667" s="71">
        <f>VLOOKUP($B667, Paste!$A$3:$H$933, 5, FALSE)</f>
        <v>12.299999999999999</v>
      </c>
      <c r="L667" s="11" t="str">
        <f>IF(ISERROR(VLOOKUP(B667, Paste!$N$3:$N$250, 1, FALSE)), "", VLOOKUP(B667, Paste!$N$3:$O$250, 2, FALSE))</f>
        <v/>
      </c>
      <c r="M667" s="27">
        <f>VLOOKUP($B667, Paste!$W$3:$Z$10064, IF($H$4="Cap Hit",3, IF($H$4="AAV", 4, 2)), FALSE)</f>
        <v>1.4424999999999999</v>
      </c>
      <c r="N667" s="11" t="str">
        <f>IF(ISERROR(VLOOKUP(B667, Paste!$Q$3:$Q$245, 1, FALSE)), "", VLOOKUP(B667, Paste!$Q$3:$R$245, 2, FALSE))</f>
        <v/>
      </c>
      <c r="O667" s="18"/>
      <c r="P667" s="7" t="str">
        <f>IF(ISERROR(VLOOKUP(B667, Paste!$T$3:$T$1545, 1, FALSE)), "", VLOOKUP(B667, Paste!$T$3:$U$1545, 2, FALSE))</f>
        <v>Y</v>
      </c>
    </row>
    <row r="668" spans="1:16">
      <c r="A668" s="65">
        <v>662</v>
      </c>
      <c r="B668" s="67" t="s">
        <v>692</v>
      </c>
      <c r="C668" s="66" t="e">
        <f>VLOOKUP($B668, Paste!$A$3:$H$933, 6, FALSE)</f>
        <v>#N/A</v>
      </c>
      <c r="D668" s="11" t="str">
        <f>IFERROR(VLOOKUP($B668, Paste!$J$3:$L$933, 3, FALSE), "")</f>
        <v/>
      </c>
      <c r="E668" s="11" t="str">
        <f>IFERROR(VLOOKUP($B668, Paste!$J$3:$L$933, 2, FALSE), "")</f>
        <v/>
      </c>
      <c r="F668" s="11" t="e">
        <f>VLOOKUP($B668, Paste!$A$3:$H$933, 8, FALSE)</f>
        <v>#N/A</v>
      </c>
      <c r="G668" s="71" t="e">
        <f>VLOOKUP($B668, Paste!$A$3:$H$933, 2, FALSE)</f>
        <v>#N/A</v>
      </c>
      <c r="H668" s="71" t="e">
        <f>VLOOKUP($B668, Paste!$A$3:$H$933, 3, FALSE)</f>
        <v>#N/A</v>
      </c>
      <c r="I668" s="71" t="e">
        <f t="shared" si="10"/>
        <v>#N/A</v>
      </c>
      <c r="J668" s="71" t="e">
        <f>VLOOKUP($B668, Paste!$A$3:$H$933, 4, FALSE)</f>
        <v>#N/A</v>
      </c>
      <c r="K668" s="71" t="e">
        <f>VLOOKUP($B668, Paste!$A$3:$H$933, 5, FALSE)</f>
        <v>#N/A</v>
      </c>
      <c r="L668" s="11" t="str">
        <f>IF(ISERROR(VLOOKUP(B668, Paste!$N$3:$N$250, 1, FALSE)), "", VLOOKUP(B668, Paste!$N$3:$O$250, 2, FALSE))</f>
        <v/>
      </c>
      <c r="M668" s="27">
        <f>VLOOKUP($B668, Paste!$W$3:$Z$10064, IF($H$4="Cap Hit",3, IF($H$4="AAV", 4, 2)), FALSE)</f>
        <v>0.91833299999999995</v>
      </c>
      <c r="N668" s="11" t="str">
        <f>IF(ISERROR(VLOOKUP(B668, Paste!$Q$3:$Q$245, 1, FALSE)), "", VLOOKUP(B668, Paste!$Q$3:$R$245, 2, FALSE))</f>
        <v/>
      </c>
      <c r="O668" s="10"/>
      <c r="P668" s="7" t="str">
        <f>IF(ISERROR(VLOOKUP(B668, Paste!$T$3:$T$1545, 1, FALSE)), "", VLOOKUP(B668, Paste!$T$3:$U$1545, 2, FALSE))</f>
        <v/>
      </c>
    </row>
    <row r="669" spans="1:16">
      <c r="A669" s="65">
        <v>663</v>
      </c>
      <c r="B669" s="67" t="s">
        <v>693</v>
      </c>
      <c r="C669" s="66" t="str">
        <f>VLOOKUP($B669, Paste!$A$3:$H$933, 6, FALSE)</f>
        <v>LD</v>
      </c>
      <c r="D669" s="11" t="str">
        <f>IFERROR(VLOOKUP($B669, Paste!$J$3:$L$933, 3, FALSE), "")</f>
        <v/>
      </c>
      <c r="E669" s="11" t="str">
        <f>IFERROR(VLOOKUP($B669, Paste!$J$3:$L$933, 2, FALSE), "")</f>
        <v/>
      </c>
      <c r="F669" s="11" t="str">
        <f>VLOOKUP($B669, Paste!$A$3:$H$933, 8, FALSE)</f>
        <v>EDM</v>
      </c>
      <c r="G669" s="71">
        <f>VLOOKUP($B669, Paste!$A$3:$H$933, 2, FALSE)</f>
        <v>70</v>
      </c>
      <c r="H669" s="71">
        <f>VLOOKUP($B669, Paste!$A$3:$H$933, 3, FALSE)</f>
        <v>4.2</v>
      </c>
      <c r="I669" s="71">
        <f t="shared" si="10"/>
        <v>5.8623439583333345</v>
      </c>
      <c r="J669" s="71">
        <f>VLOOKUP($B669, Paste!$A$3:$H$933, 4, FALSE)</f>
        <v>10.062343958333335</v>
      </c>
      <c r="K669" s="71">
        <f>VLOOKUP($B669, Paste!$A$3:$H$933, 5, FALSE)</f>
        <v>17.98165137614679</v>
      </c>
      <c r="L669" s="11" t="str">
        <f>IF(ISERROR(VLOOKUP(B669, Paste!$N$3:$N$250, 1, FALSE)), "", VLOOKUP(B669, Paste!$N$3:$O$250, 2, FALSE))</f>
        <v/>
      </c>
      <c r="M669" s="27">
        <f>VLOOKUP($B669, Paste!$W$3:$Z$10064, IF($H$4="Cap Hit",3, IF($H$4="AAV", 4, 2)), FALSE)</f>
        <v>1.5249999999999999</v>
      </c>
      <c r="N669" s="11" t="str">
        <f>IF(ISERROR(VLOOKUP(B669, Paste!$Q$3:$Q$245, 1, FALSE)), "", VLOOKUP(B669, Paste!$Q$3:$R$245, 2, FALSE))</f>
        <v/>
      </c>
      <c r="O669" s="10"/>
      <c r="P669" s="7" t="str">
        <f>IF(ISERROR(VLOOKUP(B669, Paste!$T$3:$T$1545, 1, FALSE)), "", VLOOKUP(B669, Paste!$T$3:$U$1545, 2, FALSE))</f>
        <v/>
      </c>
    </row>
    <row r="670" spans="1:16">
      <c r="A670" s="65">
        <v>664</v>
      </c>
      <c r="B670" s="67" t="s">
        <v>694</v>
      </c>
      <c r="C670" s="66" t="str">
        <f>VLOOKUP($B670, Paste!$A$3:$H$933, 6, FALSE)</f>
        <v>RW</v>
      </c>
      <c r="D670" s="11" t="str">
        <f>IFERROR(VLOOKUP($B670, Paste!$J$3:$L$933, 3, FALSE), "")</f>
        <v/>
      </c>
      <c r="E670" s="11" t="str">
        <f>IFERROR(VLOOKUP($B670, Paste!$J$3:$L$933, 2, FALSE), "")</f>
        <v/>
      </c>
      <c r="F670" s="11" t="str">
        <f>VLOOKUP($B670, Paste!$A$3:$H$933, 8, FALSE)</f>
        <v>WAS</v>
      </c>
      <c r="G670" s="71">
        <f>VLOOKUP($B670, Paste!$A$3:$H$933, 2, FALSE)</f>
        <v>35</v>
      </c>
      <c r="H670" s="71">
        <f>VLOOKUP($B670, Paste!$A$3:$H$933, 3, FALSE)</f>
        <v>4.9985471398545593</v>
      </c>
      <c r="I670" s="71">
        <f t="shared" si="10"/>
        <v>5.0463194226454418</v>
      </c>
      <c r="J670" s="71">
        <f>VLOOKUP($B670, Paste!$A$3:$H$933, 4, FALSE)</f>
        <v>10.044866562500001</v>
      </c>
      <c r="K670" s="71">
        <f>VLOOKUP($B670, Paste!$A$3:$H$933, 5, FALSE)</f>
        <v>8.4</v>
      </c>
      <c r="L670" s="11" t="str">
        <f>IF(ISERROR(VLOOKUP(B670, Paste!$N$3:$N$250, 1, FALSE)), "", VLOOKUP(B670, Paste!$N$3:$O$250, 2, FALSE))</f>
        <v/>
      </c>
      <c r="M670" s="27">
        <f>VLOOKUP($B670, Paste!$W$3:$Z$10064, IF($H$4="Cap Hit",3, IF($H$4="AAV", 4, 2)), FALSE)</f>
        <v>0.85</v>
      </c>
      <c r="N670" s="11" t="str">
        <f>IF(ISERROR(VLOOKUP(B670, Paste!$Q$3:$Q$245, 1, FALSE)), "", VLOOKUP(B670, Paste!$Q$3:$R$245, 2, FALSE))</f>
        <v/>
      </c>
      <c r="O670" s="18"/>
      <c r="P670" s="7" t="str">
        <f>IF(ISERROR(VLOOKUP(B670, Paste!$T$3:$T$1545, 1, FALSE)), "", VLOOKUP(B670, Paste!$T$3:$U$1545, 2, FALSE))</f>
        <v/>
      </c>
    </row>
    <row r="671" spans="1:16">
      <c r="A671" s="65">
        <v>665</v>
      </c>
      <c r="B671" s="67" t="s">
        <v>695</v>
      </c>
      <c r="C671" s="66" t="str">
        <f>VLOOKUP($B671, Paste!$A$3:$H$933, 6, FALSE)</f>
        <v>RW</v>
      </c>
      <c r="D671" s="11" t="str">
        <f>IFERROR(VLOOKUP($B671, Paste!$J$3:$L$933, 3, FALSE), "")</f>
        <v/>
      </c>
      <c r="E671" s="11" t="str">
        <f>IFERROR(VLOOKUP($B671, Paste!$J$3:$L$933, 2, FALSE), "")</f>
        <v/>
      </c>
      <c r="F671" s="11" t="str">
        <f>VLOOKUP($B671, Paste!$A$3:$H$933, 8, FALSE)</f>
        <v>UFA</v>
      </c>
      <c r="G671" s="71">
        <f>VLOOKUP($B671, Paste!$A$3:$H$933, 2, FALSE)</f>
        <v>24.333333333333332</v>
      </c>
      <c r="H671" s="71">
        <f>VLOOKUP($B671, Paste!$A$3:$H$933, 3, FALSE)</f>
        <v>3.1493345412972666</v>
      </c>
      <c r="I671" s="71">
        <f t="shared" si="10"/>
        <v>6.870760366110142</v>
      </c>
      <c r="J671" s="71">
        <f>VLOOKUP($B671, Paste!$A$3:$H$933, 4, FALSE)</f>
        <v>10.020094907407408</v>
      </c>
      <c r="K671" s="71">
        <f>VLOOKUP($B671, Paste!$A$3:$H$933, 5, FALSE)</f>
        <v>5.8109452736318401</v>
      </c>
      <c r="L671" s="11" t="str">
        <f>IF(ISERROR(VLOOKUP(B671, Paste!$N$3:$N$250, 1, FALSE)), "", VLOOKUP(B671, Paste!$N$3:$O$250, 2, FALSE))</f>
        <v/>
      </c>
      <c r="M671" s="27" t="e">
        <f>VLOOKUP($B671, Paste!$W$3:$Z$10064, IF($H$4="Cap Hit",3, IF($H$4="AAV", 4, 2)), FALSE)</f>
        <v>#N/A</v>
      </c>
      <c r="N671" s="11" t="str">
        <f>IF(ISERROR(VLOOKUP(B671, Paste!$Q$3:$Q$245, 1, FALSE)), "", VLOOKUP(B671, Paste!$Q$3:$R$245, 2, FALSE))</f>
        <v/>
      </c>
      <c r="O671" s="18"/>
      <c r="P671" s="7" t="str">
        <f>IF(ISERROR(VLOOKUP(B671, Paste!$T$3:$T$1545, 1, FALSE)), "", VLOOKUP(B671, Paste!$T$3:$U$1545, 2, FALSE))</f>
        <v/>
      </c>
    </row>
    <row r="672" spans="1:16">
      <c r="A672" s="65">
        <v>666</v>
      </c>
      <c r="B672" s="67" t="s">
        <v>913</v>
      </c>
      <c r="C672" s="66" t="s">
        <v>942</v>
      </c>
      <c r="D672" s="11" t="str">
        <f>IFERROR(VLOOKUP($B672, Paste!$J$3:$L$933, 3, FALSE), "")</f>
        <v/>
      </c>
      <c r="E672" s="11" t="str">
        <f>IFERROR(VLOOKUP($B672, Paste!$J$3:$L$933, 2, FALSE), "")</f>
        <v/>
      </c>
      <c r="F672" s="11" t="s">
        <v>947</v>
      </c>
      <c r="G672" s="71">
        <v>67</v>
      </c>
      <c r="H672" s="71">
        <v>2</v>
      </c>
      <c r="I672" s="71">
        <v>8</v>
      </c>
      <c r="J672" s="71">
        <v>10</v>
      </c>
      <c r="K672" s="71">
        <v>43</v>
      </c>
      <c r="L672" s="11" t="str">
        <f>IF(ISERROR(VLOOKUP(B672, Paste!$N$3:$N$250, 1, FALSE)), "", VLOOKUP(B672, Paste!$N$3:$O$250, 2, FALSE))</f>
        <v/>
      </c>
      <c r="M672" s="27" t="e">
        <f>VLOOKUP($B672, Paste!$W$3:$Z$10064, IF($H$4="Cap Hit",3, IF($H$4="AAV", 4, 2)), FALSE)</f>
        <v>#N/A</v>
      </c>
      <c r="N672" s="11" t="str">
        <f>IF(ISERROR(VLOOKUP(B672, Paste!$Q$3:$Q$245, 1, FALSE)), "", VLOOKUP(B672, Paste!$Q$3:$R$245, 2, FALSE))</f>
        <v/>
      </c>
      <c r="O672" s="18"/>
      <c r="P672" s="7" t="str">
        <f>IF(ISERROR(VLOOKUP(B672, Paste!$T$3:$T$1545, 1, FALSE)), "", VLOOKUP(B672, Paste!$T$3:$U$1545, 2, FALSE))</f>
        <v>Y</v>
      </c>
    </row>
    <row r="673" spans="1:16">
      <c r="A673" s="65">
        <v>667</v>
      </c>
      <c r="B673" s="67" t="s">
        <v>696</v>
      </c>
      <c r="C673" s="66" t="str">
        <f>VLOOKUP($B673, Paste!$A$3:$H$933, 6, FALSE)</f>
        <v>RW</v>
      </c>
      <c r="D673" s="11">
        <f>IFERROR(VLOOKUP($B673, Paste!$J$3:$L$933, 3, FALSE), "")</f>
        <v>53</v>
      </c>
      <c r="E673" s="11">
        <f>IFERROR(VLOOKUP($B673, Paste!$J$3:$L$933, 2, FALSE), "")</f>
        <v>72</v>
      </c>
      <c r="F673" s="11" t="str">
        <f>VLOOKUP($B673, Paste!$A$3:$H$933, 8, FALSE)</f>
        <v>UFA</v>
      </c>
      <c r="G673" s="71">
        <f>VLOOKUP($B673, Paste!$A$3:$H$933, 2, FALSE)</f>
        <v>27</v>
      </c>
      <c r="H673" s="71">
        <f>VLOOKUP($B673, Paste!$A$3:$H$933, 3, FALSE)</f>
        <v>4.9435671001272352</v>
      </c>
      <c r="I673" s="71">
        <f t="shared" ref="I673:I736" si="11">J673-H673</f>
        <v>5.0464666498727633</v>
      </c>
      <c r="J673" s="71">
        <f>VLOOKUP($B673, Paste!$A$3:$H$933, 4, FALSE)</f>
        <v>9.9900337499999985</v>
      </c>
      <c r="K673" s="71">
        <f>VLOOKUP($B673, Paste!$A$3:$H$933, 5, FALSE)</f>
        <v>7.92</v>
      </c>
      <c r="L673" s="11" t="str">
        <f>IF(ISERROR(VLOOKUP(B673, Paste!$N$3:$N$250, 1, FALSE)), "", VLOOKUP(B673, Paste!$N$3:$O$250, 2, FALSE))</f>
        <v/>
      </c>
      <c r="M673" s="27" t="e">
        <f>VLOOKUP($B673, Paste!$W$3:$Z$10064, IF($H$4="Cap Hit",3, IF($H$4="AAV", 4, 2)), FALSE)</f>
        <v>#N/A</v>
      </c>
      <c r="N673" s="11" t="str">
        <f>IF(ISERROR(VLOOKUP(B673, Paste!$Q$3:$Q$245, 1, FALSE)), "", VLOOKUP(B673, Paste!$Q$3:$R$245, 2, FALSE))</f>
        <v>Y</v>
      </c>
      <c r="O673" s="10"/>
      <c r="P673" s="7" t="str">
        <f>IF(ISERROR(VLOOKUP(B673, Paste!$T$3:$T$1545, 1, FALSE)), "", VLOOKUP(B673, Paste!$T$3:$U$1545, 2, FALSE))</f>
        <v/>
      </c>
    </row>
    <row r="674" spans="1:16">
      <c r="A674" s="65">
        <v>668</v>
      </c>
      <c r="B674" s="67" t="s">
        <v>697</v>
      </c>
      <c r="C674" s="66" t="str">
        <f>VLOOKUP($B674, Paste!$A$3:$H$933, 6, FALSE)</f>
        <v>C</v>
      </c>
      <c r="D674" s="11" t="str">
        <f>IFERROR(VLOOKUP($B674, Paste!$J$3:$L$933, 3, FALSE), "")</f>
        <v/>
      </c>
      <c r="E674" s="11" t="str">
        <f>IFERROR(VLOOKUP($B674, Paste!$J$3:$L$933, 2, FALSE), "")</f>
        <v/>
      </c>
      <c r="F674" s="11" t="str">
        <f>VLOOKUP($B674, Paste!$A$3:$H$933, 8, FALSE)</f>
        <v>STL</v>
      </c>
      <c r="G674" s="71">
        <f>VLOOKUP($B674, Paste!$A$3:$H$933, 2, FALSE)</f>
        <v>63</v>
      </c>
      <c r="H674" s="71">
        <f>VLOOKUP($B674, Paste!$A$3:$H$933, 3, FALSE)</f>
        <v>3.5236494755244756</v>
      </c>
      <c r="I674" s="71">
        <f t="shared" si="11"/>
        <v>6.4525973994755255</v>
      </c>
      <c r="J674" s="71">
        <f>VLOOKUP($B674, Paste!$A$3:$H$933, 4, FALSE)</f>
        <v>9.9762468750000011</v>
      </c>
      <c r="K674" s="71">
        <f>VLOOKUP($B674, Paste!$A$3:$H$933, 5, FALSE)</f>
        <v>50.400000000000006</v>
      </c>
      <c r="L674" s="11" t="str">
        <f>IF(ISERROR(VLOOKUP(B674, Paste!$N$3:$N$250, 1, FALSE)), "", VLOOKUP(B674, Paste!$N$3:$O$250, 2, FALSE))</f>
        <v/>
      </c>
      <c r="M674" s="27">
        <f>VLOOKUP($B674, Paste!$W$3:$Z$10064, IF($H$4="Cap Hit",3, IF($H$4="AAV", 4, 2)), FALSE)</f>
        <v>0.77500000000000002</v>
      </c>
      <c r="N674" s="11" t="str">
        <f>IF(ISERROR(VLOOKUP(B674, Paste!$Q$3:$Q$245, 1, FALSE)), "", VLOOKUP(B674, Paste!$Q$3:$R$245, 2, FALSE))</f>
        <v/>
      </c>
      <c r="O674" s="18"/>
      <c r="P674" s="7" t="str">
        <f>IF(ISERROR(VLOOKUP(B674, Paste!$T$3:$T$1545, 1, FALSE)), "", VLOOKUP(B674, Paste!$T$3:$U$1545, 2, FALSE))</f>
        <v/>
      </c>
    </row>
    <row r="675" spans="1:16">
      <c r="A675" s="65">
        <v>669</v>
      </c>
      <c r="B675" s="67" t="s">
        <v>698</v>
      </c>
      <c r="C675" s="66" t="str">
        <f>VLOOKUP($B675, Paste!$A$3:$H$933, 6, FALSE)</f>
        <v>LD</v>
      </c>
      <c r="D675" s="11" t="str">
        <f>IFERROR(VLOOKUP($B675, Paste!$J$3:$L$933, 3, FALSE), "")</f>
        <v/>
      </c>
      <c r="E675" s="11" t="str">
        <f>IFERROR(VLOOKUP($B675, Paste!$J$3:$L$933, 2, FALSE), "")</f>
        <v/>
      </c>
      <c r="F675" s="11" t="str">
        <f>VLOOKUP($B675, Paste!$A$3:$H$933, 8, FALSE)</f>
        <v>PIT</v>
      </c>
      <c r="G675" s="71">
        <f>VLOOKUP($B675, Paste!$A$3:$H$933, 2, FALSE)</f>
        <v>57</v>
      </c>
      <c r="H675" s="71">
        <f>VLOOKUP($B675, Paste!$A$3:$H$933, 3, FALSE)</f>
        <v>2.3497763347763354</v>
      </c>
      <c r="I675" s="71">
        <f t="shared" si="11"/>
        <v>7.6187731652236668</v>
      </c>
      <c r="J675" s="71">
        <f>VLOOKUP($B675, Paste!$A$3:$H$933, 4, FALSE)</f>
        <v>9.9685495000000017</v>
      </c>
      <c r="K675" s="71">
        <f>VLOOKUP($B675, Paste!$A$3:$H$933, 5, FALSE)</f>
        <v>49.565217391304344</v>
      </c>
      <c r="L675" s="11" t="str">
        <f>IF(ISERROR(VLOOKUP(B675, Paste!$N$3:$N$250, 1, FALSE)), "", VLOOKUP(B675, Paste!$N$3:$O$250, 2, FALSE))</f>
        <v/>
      </c>
      <c r="M675" s="27">
        <f>VLOOKUP($B675, Paste!$W$3:$Z$10064, IF($H$4="Cap Hit",3, IF($H$4="AAV", 4, 2)), FALSE)</f>
        <v>1.5</v>
      </c>
      <c r="N675" s="11" t="str">
        <f>IF(ISERROR(VLOOKUP(B675, Paste!$Q$3:$Q$245, 1, FALSE)), "", VLOOKUP(B675, Paste!$Q$3:$R$245, 2, FALSE))</f>
        <v/>
      </c>
      <c r="O675" s="18"/>
      <c r="P675" s="7" t="str">
        <f>IF(ISERROR(VLOOKUP(B675, Paste!$T$3:$T$1545, 1, FALSE)), "", VLOOKUP(B675, Paste!$T$3:$U$1545, 2, FALSE))</f>
        <v/>
      </c>
    </row>
    <row r="676" spans="1:16">
      <c r="A676" s="65">
        <v>670</v>
      </c>
      <c r="B676" s="67" t="s">
        <v>699</v>
      </c>
      <c r="C676" s="66" t="str">
        <f>VLOOKUP($B676, Paste!$A$3:$H$933, 6, FALSE)</f>
        <v>RD</v>
      </c>
      <c r="D676" s="11" t="str">
        <f>IFERROR(VLOOKUP($B676, Paste!$J$3:$L$933, 3, FALSE), "")</f>
        <v/>
      </c>
      <c r="E676" s="11" t="str">
        <f>IFERROR(VLOOKUP($B676, Paste!$J$3:$L$933, 2, FALSE), "")</f>
        <v/>
      </c>
      <c r="F676" s="11" t="str">
        <f>VLOOKUP($B676, Paste!$A$3:$H$933, 8, FALSE)</f>
        <v>STL</v>
      </c>
      <c r="G676" s="71">
        <f>VLOOKUP($B676, Paste!$A$3:$H$933, 2, FALSE)</f>
        <v>73.333333333333329</v>
      </c>
      <c r="H676" s="71">
        <f>VLOOKUP($B676, Paste!$A$3:$H$933, 3, FALSE)</f>
        <v>1.6852503122305851</v>
      </c>
      <c r="I676" s="71">
        <f t="shared" si="11"/>
        <v>8.2488979859175622</v>
      </c>
      <c r="J676" s="71">
        <f>VLOOKUP($B676, Paste!$A$3:$H$933, 4, FALSE)</f>
        <v>9.9341482981481466</v>
      </c>
      <c r="K676" s="71">
        <f>VLOOKUP($B676, Paste!$A$3:$H$933, 5, FALSE)</f>
        <v>39.750778816199372</v>
      </c>
      <c r="L676" s="11" t="str">
        <f>IF(ISERROR(VLOOKUP(B676, Paste!$N$3:$N$250, 1, FALSE)), "", VLOOKUP(B676, Paste!$N$3:$O$250, 2, FALSE))</f>
        <v/>
      </c>
      <c r="M676" s="27">
        <f>VLOOKUP($B676, Paste!$W$3:$Z$10064, IF($H$4="Cap Hit",3, IF($H$4="AAV", 4, 2)), FALSE)</f>
        <v>4.0999999999999996</v>
      </c>
      <c r="N676" s="11" t="str">
        <f>IF(ISERROR(VLOOKUP(B676, Paste!$Q$3:$Q$245, 1, FALSE)), "", VLOOKUP(B676, Paste!$Q$3:$R$245, 2, FALSE))</f>
        <v/>
      </c>
      <c r="O676" s="18"/>
      <c r="P676" s="7" t="str">
        <f>IF(ISERROR(VLOOKUP(B676, Paste!$T$3:$T$1545, 1, FALSE)), "", VLOOKUP(B676, Paste!$T$3:$U$1545, 2, FALSE))</f>
        <v/>
      </c>
    </row>
    <row r="677" spans="1:16">
      <c r="A677" s="65">
        <v>671</v>
      </c>
      <c r="B677" s="67" t="s">
        <v>700</v>
      </c>
      <c r="C677" s="66" t="str">
        <f>VLOOKUP($B677, Paste!$A$3:$H$933, 6, FALSE)</f>
        <v>RD</v>
      </c>
      <c r="D677" s="11" t="str">
        <f>IFERROR(VLOOKUP($B677, Paste!$J$3:$L$933, 3, FALSE), "")</f>
        <v/>
      </c>
      <c r="E677" s="11" t="str">
        <f>IFERROR(VLOOKUP($B677, Paste!$J$3:$L$933, 2, FALSE), "")</f>
        <v/>
      </c>
      <c r="F677" s="11" t="str">
        <f>VLOOKUP($B677, Paste!$A$3:$H$933, 8, FALSE)</f>
        <v>TBL</v>
      </c>
      <c r="G677" s="71">
        <f>VLOOKUP($B677, Paste!$A$3:$H$933, 2, FALSE)</f>
        <v>37</v>
      </c>
      <c r="H677" s="71">
        <f>VLOOKUP($B677, Paste!$A$3:$H$933, 3, FALSE)</f>
        <v>2.8401904761904766</v>
      </c>
      <c r="I677" s="71">
        <f t="shared" si="11"/>
        <v>7.0543469543650765</v>
      </c>
      <c r="J677" s="71">
        <f>VLOOKUP($B677, Paste!$A$3:$H$933, 4, FALSE)</f>
        <v>9.8945374305555536</v>
      </c>
      <c r="K677" s="71">
        <f>VLOOKUP($B677, Paste!$A$3:$H$933, 5, FALSE)</f>
        <v>32.811320754716981</v>
      </c>
      <c r="L677" s="11" t="str">
        <f>IF(ISERROR(VLOOKUP(B677, Paste!$N$3:$N$250, 1, FALSE)), "", VLOOKUP(B677, Paste!$N$3:$O$250, 2, FALSE))</f>
        <v/>
      </c>
      <c r="M677" s="27">
        <f>VLOOKUP($B677, Paste!$W$3:$Z$10064, IF($H$4="Cap Hit",3, IF($H$4="AAV", 4, 2)), FALSE)</f>
        <v>0.77500000000000002</v>
      </c>
      <c r="N677" s="11" t="str">
        <f>IF(ISERROR(VLOOKUP(B677, Paste!$Q$3:$Q$245, 1, FALSE)), "", VLOOKUP(B677, Paste!$Q$3:$R$245, 2, FALSE))</f>
        <v/>
      </c>
      <c r="O677" s="18"/>
      <c r="P677" s="7" t="str">
        <f>IF(ISERROR(VLOOKUP(B677, Paste!$T$3:$T$1545, 1, FALSE)), "", VLOOKUP(B677, Paste!$T$3:$U$1545, 2, FALSE))</f>
        <v/>
      </c>
    </row>
    <row r="678" spans="1:16">
      <c r="A678" s="65">
        <v>672</v>
      </c>
      <c r="B678" s="67" t="s">
        <v>701</v>
      </c>
      <c r="C678" s="66" t="str">
        <f>VLOOKUP($B678, Paste!$A$3:$H$933, 6, FALSE)</f>
        <v>LW</v>
      </c>
      <c r="D678" s="11" t="str">
        <f>IFERROR(VLOOKUP($B678, Paste!$J$3:$L$933, 3, FALSE), "")</f>
        <v/>
      </c>
      <c r="E678" s="11" t="str">
        <f>IFERROR(VLOOKUP($B678, Paste!$J$3:$L$933, 2, FALSE), "")</f>
        <v/>
      </c>
      <c r="F678" s="11" t="str">
        <f>VLOOKUP($B678, Paste!$A$3:$H$933, 8, FALSE)</f>
        <v>CBJ</v>
      </c>
      <c r="G678" s="71">
        <f>VLOOKUP($B678, Paste!$A$3:$H$933, 2, FALSE)</f>
        <v>72.666666666666671</v>
      </c>
      <c r="H678" s="71">
        <f>VLOOKUP($B678, Paste!$A$3:$H$933, 3, FALSE)</f>
        <v>4.1968521322879546</v>
      </c>
      <c r="I678" s="71">
        <f t="shared" si="11"/>
        <v>5.510600819100933</v>
      </c>
      <c r="J678" s="71">
        <f>VLOOKUP($B678, Paste!$A$3:$H$933, 4, FALSE)</f>
        <v>9.7074529513888876</v>
      </c>
      <c r="K678" s="71">
        <f>VLOOKUP($B678, Paste!$A$3:$H$933, 5, FALSE)</f>
        <v>67.182389937106919</v>
      </c>
      <c r="L678" s="11" t="str">
        <f>IF(ISERROR(VLOOKUP(B678, Paste!$N$3:$N$250, 1, FALSE)), "", VLOOKUP(B678, Paste!$N$3:$O$250, 2, FALSE))</f>
        <v/>
      </c>
      <c r="M678" s="27">
        <f>VLOOKUP($B678, Paste!$W$3:$Z$10064, IF($H$4="Cap Hit",3, IF($H$4="AAV", 4, 2)), FALSE)</f>
        <v>1.3</v>
      </c>
      <c r="N678" s="11" t="str">
        <f>IF(ISERROR(VLOOKUP(B678, Paste!$Q$3:$Q$245, 1, FALSE)), "", VLOOKUP(B678, Paste!$Q$3:$R$245, 2, FALSE))</f>
        <v/>
      </c>
      <c r="O678" s="18"/>
      <c r="P678" s="7" t="str">
        <f>IF(ISERROR(VLOOKUP(B678, Paste!$T$3:$T$1545, 1, FALSE)), "", VLOOKUP(B678, Paste!$T$3:$U$1545, 2, FALSE))</f>
        <v/>
      </c>
    </row>
    <row r="679" spans="1:16">
      <c r="A679" s="65">
        <v>673</v>
      </c>
      <c r="B679" s="67" t="s">
        <v>702</v>
      </c>
      <c r="C679" s="66" t="str">
        <f>VLOOKUP($B679, Paste!$A$3:$H$933, 6, FALSE)</f>
        <v>RD</v>
      </c>
      <c r="D679" s="11">
        <f>IFERROR(VLOOKUP($B679, Paste!$J$3:$L$933, 3, FALSE), "")</f>
        <v>32</v>
      </c>
      <c r="E679" s="11">
        <f>IFERROR(VLOOKUP($B679, Paste!$J$3:$L$933, 2, FALSE), "")</f>
        <v>47</v>
      </c>
      <c r="F679" s="11" t="str">
        <f>VLOOKUP($B679, Paste!$A$3:$H$933, 8, FALSE)</f>
        <v>PHI</v>
      </c>
      <c r="G679" s="71">
        <f>VLOOKUP($B679, Paste!$A$3:$H$933, 2, FALSE)</f>
        <v>53</v>
      </c>
      <c r="H679" s="71">
        <f>VLOOKUP($B679, Paste!$A$3:$H$933, 3, FALSE)</f>
        <v>1.7116013755650639</v>
      </c>
      <c r="I679" s="71">
        <f t="shared" si="11"/>
        <v>7.9012736244349373</v>
      </c>
      <c r="J679" s="71">
        <f>VLOOKUP($B679, Paste!$A$3:$H$933, 4, FALSE)</f>
        <v>9.6128750000000007</v>
      </c>
      <c r="K679" s="71">
        <f>VLOOKUP($B679, Paste!$A$3:$H$933, 5, FALSE)</f>
        <v>28.790123456790123</v>
      </c>
      <c r="L679" s="11" t="str">
        <f>IF(ISERROR(VLOOKUP(B679, Paste!$N$3:$N$250, 1, FALSE)), "", VLOOKUP(B679, Paste!$N$3:$O$250, 2, FALSE))</f>
        <v/>
      </c>
      <c r="M679" s="27">
        <f>VLOOKUP($B679, Paste!$W$3:$Z$10064, IF($H$4="Cap Hit",3, IF($H$4="AAV", 4, 2)), FALSE)</f>
        <v>1.5</v>
      </c>
      <c r="N679" s="11" t="str">
        <f>IF(ISERROR(VLOOKUP(B679, Paste!$Q$3:$Q$245, 1, FALSE)), "", VLOOKUP(B679, Paste!$Q$3:$R$245, 2, FALSE))</f>
        <v/>
      </c>
      <c r="O679" s="18"/>
      <c r="P679" s="7" t="str">
        <f>IF(ISERROR(VLOOKUP(B679, Paste!$T$3:$T$1545, 1, FALSE)), "", VLOOKUP(B679, Paste!$T$3:$U$1545, 2, FALSE))</f>
        <v/>
      </c>
    </row>
    <row r="680" spans="1:16">
      <c r="A680" s="65">
        <v>674</v>
      </c>
      <c r="B680" s="67" t="s">
        <v>703</v>
      </c>
      <c r="C680" s="66" t="str">
        <f>VLOOKUP($B680, Paste!$A$3:$H$933, 6, FALSE)</f>
        <v>RD</v>
      </c>
      <c r="D680" s="11" t="str">
        <f>IFERROR(VLOOKUP($B680, Paste!$J$3:$L$933, 3, FALSE), "")</f>
        <v/>
      </c>
      <c r="E680" s="11" t="str">
        <f>IFERROR(VLOOKUP($B680, Paste!$J$3:$L$933, 2, FALSE), "")</f>
        <v/>
      </c>
      <c r="F680" s="11" t="str">
        <f>VLOOKUP($B680, Paste!$A$3:$H$933, 8, FALSE)</f>
        <v>UFA</v>
      </c>
      <c r="G680" s="71">
        <f>VLOOKUP($B680, Paste!$A$3:$H$933, 2, FALSE)</f>
        <v>52</v>
      </c>
      <c r="H680" s="71">
        <f>VLOOKUP($B680, Paste!$A$3:$H$933, 3, FALSE)</f>
        <v>2.8991916183886315</v>
      </c>
      <c r="I680" s="71">
        <f t="shared" si="11"/>
        <v>6.688582385500256</v>
      </c>
      <c r="J680" s="71">
        <f>VLOOKUP($B680, Paste!$A$3:$H$933, 4, FALSE)</f>
        <v>9.587774003888887</v>
      </c>
      <c r="K680" s="71">
        <f>VLOOKUP($B680, Paste!$A$3:$H$933, 5, FALSE)</f>
        <v>55.120000000000005</v>
      </c>
      <c r="L680" s="11" t="str">
        <f>IF(ISERROR(VLOOKUP(B680, Paste!$N$3:$N$250, 1, FALSE)), "", VLOOKUP(B680, Paste!$N$3:$O$250, 2, FALSE))</f>
        <v/>
      </c>
      <c r="M680" s="27" t="e">
        <f>VLOOKUP($B680, Paste!$W$3:$Z$10064, IF($H$4="Cap Hit",3, IF($H$4="AAV", 4, 2)), FALSE)</f>
        <v>#N/A</v>
      </c>
      <c r="N680" s="11" t="str">
        <f>IF(ISERROR(VLOOKUP(B680, Paste!$Q$3:$Q$245, 1, FALSE)), "", VLOOKUP(B680, Paste!$Q$3:$R$245, 2, FALSE))</f>
        <v>Y</v>
      </c>
      <c r="O680" s="10"/>
      <c r="P680" s="7" t="str">
        <f>IF(ISERROR(VLOOKUP(B680, Paste!$T$3:$T$1545, 1, FALSE)), "", VLOOKUP(B680, Paste!$T$3:$U$1545, 2, FALSE))</f>
        <v/>
      </c>
    </row>
    <row r="681" spans="1:16">
      <c r="A681" s="65">
        <v>675</v>
      </c>
      <c r="B681" s="67" t="s">
        <v>704</v>
      </c>
      <c r="C681" s="66" t="str">
        <f>VLOOKUP($B681, Paste!$A$3:$H$933, 6, FALSE)</f>
        <v>C</v>
      </c>
      <c r="D681" s="11" t="str">
        <f>IFERROR(VLOOKUP($B681, Paste!$J$3:$L$933, 3, FALSE), "")</f>
        <v/>
      </c>
      <c r="E681" s="11" t="str">
        <f>IFERROR(VLOOKUP($B681, Paste!$J$3:$L$933, 2, FALSE), "")</f>
        <v/>
      </c>
      <c r="F681" s="11" t="str">
        <f>VLOOKUP($B681, Paste!$A$3:$H$933, 8, FALSE)</f>
        <v>MIN</v>
      </c>
      <c r="G681" s="71">
        <f>VLOOKUP($B681, Paste!$A$3:$H$933, 2, FALSE)</f>
        <v>60</v>
      </c>
      <c r="H681" s="71">
        <f>VLOOKUP($B681, Paste!$A$3:$H$933, 3, FALSE)</f>
        <v>5.7242265719558763</v>
      </c>
      <c r="I681" s="71">
        <f t="shared" si="11"/>
        <v>3.8569984280441219</v>
      </c>
      <c r="J681" s="71">
        <f>VLOOKUP($B681, Paste!$A$3:$H$933, 4, FALSE)</f>
        <v>9.5812249999999981</v>
      </c>
      <c r="K681" s="71">
        <f>VLOOKUP($B681, Paste!$A$3:$H$933, 5, FALSE)</f>
        <v>16.551724137931036</v>
      </c>
      <c r="L681" s="11" t="str">
        <f>IF(ISERROR(VLOOKUP(B681, Paste!$N$3:$N$250, 1, FALSE)), "", VLOOKUP(B681, Paste!$N$3:$O$250, 2, FALSE))</f>
        <v/>
      </c>
      <c r="M681" s="27">
        <f>VLOOKUP($B681, Paste!$W$3:$Z$10064, IF($H$4="Cap Hit",3, IF($H$4="AAV", 4, 2)), FALSE)</f>
        <v>2</v>
      </c>
      <c r="N681" s="11" t="str">
        <f>IF(ISERROR(VLOOKUP(B681, Paste!$Q$3:$Q$245, 1, FALSE)), "", VLOOKUP(B681, Paste!$Q$3:$R$245, 2, FALSE))</f>
        <v/>
      </c>
      <c r="O681" s="18"/>
      <c r="P681" s="7" t="str">
        <f>IF(ISERROR(VLOOKUP(B681, Paste!$T$3:$T$1545, 1, FALSE)), "", VLOOKUP(B681, Paste!$T$3:$U$1545, 2, FALSE))</f>
        <v/>
      </c>
    </row>
    <row r="682" spans="1:16">
      <c r="A682" s="65">
        <v>676</v>
      </c>
      <c r="B682" s="67" t="s">
        <v>705</v>
      </c>
      <c r="C682" s="66" t="str">
        <f>VLOOKUP($B682, Paste!$A$3:$H$933, 6, FALSE)</f>
        <v>RW</v>
      </c>
      <c r="D682" s="11">
        <f>IFERROR(VLOOKUP($B682, Paste!$J$3:$L$933, 3, FALSE), "")</f>
        <v>28</v>
      </c>
      <c r="E682" s="11">
        <f>IFERROR(VLOOKUP($B682, Paste!$J$3:$L$933, 2, FALSE), "")</f>
        <v>58</v>
      </c>
      <c r="F682" s="11" t="str">
        <f>VLOOKUP($B682, Paste!$A$3:$H$933, 8, FALSE)</f>
        <v>OTT</v>
      </c>
      <c r="G682" s="71">
        <f>VLOOKUP($B682, Paste!$A$3:$H$933, 2, FALSE)</f>
        <v>39</v>
      </c>
      <c r="H682" s="71">
        <f>VLOOKUP($B682, Paste!$A$3:$H$933, 3, FALSE)</f>
        <v>3.7515541146572597</v>
      </c>
      <c r="I682" s="71">
        <f t="shared" si="11"/>
        <v>5.7843182811760734</v>
      </c>
      <c r="J682" s="71">
        <f>VLOOKUP($B682, Paste!$A$3:$H$933, 4, FALSE)</f>
        <v>9.5358723958333336</v>
      </c>
      <c r="K682" s="71">
        <f>VLOOKUP($B682, Paste!$A$3:$H$933, 5, FALSE)</f>
        <v>11.594594594594595</v>
      </c>
      <c r="L682" s="11" t="str">
        <f>IF(ISERROR(VLOOKUP(B682, Paste!$N$3:$N$250, 1, FALSE)), "", VLOOKUP(B682, Paste!$N$3:$O$250, 2, FALSE))</f>
        <v/>
      </c>
      <c r="M682" s="27">
        <f>VLOOKUP($B682, Paste!$W$3:$Z$10064, IF($H$4="Cap Hit",3, IF($H$4="AAV", 4, 2)), FALSE)</f>
        <v>0.9</v>
      </c>
      <c r="N682" s="11" t="str">
        <f>IF(ISERROR(VLOOKUP(B682, Paste!$Q$3:$Q$245, 1, FALSE)), "", VLOOKUP(B682, Paste!$Q$3:$R$245, 2, FALSE))</f>
        <v/>
      </c>
      <c r="O682" s="18"/>
      <c r="P682" s="7" t="str">
        <f>IF(ISERROR(VLOOKUP(B682, Paste!$T$3:$T$1545, 1, FALSE)), "", VLOOKUP(B682, Paste!$T$3:$U$1545, 2, FALSE))</f>
        <v/>
      </c>
    </row>
    <row r="683" spans="1:16">
      <c r="A683" s="65">
        <v>677</v>
      </c>
      <c r="B683" s="67" t="s">
        <v>706</v>
      </c>
      <c r="C683" s="66" t="str">
        <f>VLOOKUP($B683, Paste!$A$3:$H$933, 6, FALSE)</f>
        <v>LD</v>
      </c>
      <c r="D683" s="11" t="str">
        <f>IFERROR(VLOOKUP($B683, Paste!$J$3:$L$933, 3, FALSE), "")</f>
        <v/>
      </c>
      <c r="E683" s="11" t="str">
        <f>IFERROR(VLOOKUP($B683, Paste!$J$3:$L$933, 2, FALSE), "")</f>
        <v/>
      </c>
      <c r="F683" s="11" t="str">
        <f>VLOOKUP($B683, Paste!$A$3:$H$933, 8, FALSE)</f>
        <v>NYR</v>
      </c>
      <c r="G683" s="71">
        <f>VLOOKUP($B683, Paste!$A$3:$H$933, 2, FALSE)</f>
        <v>53</v>
      </c>
      <c r="H683" s="71">
        <f>VLOOKUP($B683, Paste!$A$3:$H$933, 3, FALSE)</f>
        <v>0.85850393225283483</v>
      </c>
      <c r="I683" s="71">
        <f t="shared" si="11"/>
        <v>8.6421368764971636</v>
      </c>
      <c r="J683" s="71">
        <f>VLOOKUP($B683, Paste!$A$3:$H$933, 4, FALSE)</f>
        <v>9.5006408087499992</v>
      </c>
      <c r="K683" s="71">
        <f>VLOOKUP($B683, Paste!$A$3:$H$933, 5, FALSE)</f>
        <v>20.091503267973856</v>
      </c>
      <c r="L683" s="11" t="str">
        <f>IF(ISERROR(VLOOKUP(B683, Paste!$N$3:$N$250, 1, FALSE)), "", VLOOKUP(B683, Paste!$N$3:$O$250, 2, FALSE))</f>
        <v/>
      </c>
      <c r="M683" s="27">
        <f>VLOOKUP($B683, Paste!$W$3:$Z$10064, IF($H$4="Cap Hit",3, IF($H$4="AAV", 4, 2)), FALSE)</f>
        <v>1.55</v>
      </c>
      <c r="N683" s="11" t="str">
        <f>IF(ISERROR(VLOOKUP(B683, Paste!$Q$3:$Q$245, 1, FALSE)), "", VLOOKUP(B683, Paste!$Q$3:$R$245, 2, FALSE))</f>
        <v/>
      </c>
      <c r="O683" s="10"/>
      <c r="P683" s="7" t="str">
        <f>IF(ISERROR(VLOOKUP(B683, Paste!$T$3:$T$1545, 1, FALSE)), "", VLOOKUP(B683, Paste!$T$3:$U$1545, 2, FALSE))</f>
        <v/>
      </c>
    </row>
    <row r="684" spans="1:16">
      <c r="A684" s="65">
        <v>678</v>
      </c>
      <c r="B684" s="67" t="s">
        <v>707</v>
      </c>
      <c r="C684" s="66" t="str">
        <f>VLOOKUP($B684, Paste!$A$3:$H$933, 6, FALSE)</f>
        <v>RW</v>
      </c>
      <c r="D684" s="11" t="str">
        <f>IFERROR(VLOOKUP($B684, Paste!$J$3:$L$933, 3, FALSE), "")</f>
        <v/>
      </c>
      <c r="E684" s="11" t="str">
        <f>IFERROR(VLOOKUP($B684, Paste!$J$3:$L$933, 2, FALSE), "")</f>
        <v/>
      </c>
      <c r="F684" s="11" t="str">
        <f>VLOOKUP($B684, Paste!$A$3:$H$933, 8, FALSE)</f>
        <v>LAK</v>
      </c>
      <c r="G684" s="71">
        <f>VLOOKUP($B684, Paste!$A$3:$H$933, 2, FALSE)</f>
        <v>55</v>
      </c>
      <c r="H684" s="71">
        <f>VLOOKUP($B684, Paste!$A$3:$H$933, 3, FALSE)</f>
        <v>3.5881256038647344</v>
      </c>
      <c r="I684" s="71">
        <f t="shared" si="11"/>
        <v>5.844374396135267</v>
      </c>
      <c r="J684" s="71">
        <f>VLOOKUP($B684, Paste!$A$3:$H$933, 4, FALSE)</f>
        <v>9.432500000000001</v>
      </c>
      <c r="K684" s="71">
        <f>VLOOKUP($B684, Paste!$A$3:$H$933, 5, FALSE)</f>
        <v>4.4000000000000004</v>
      </c>
      <c r="L684" s="11" t="str">
        <f>IF(ISERROR(VLOOKUP(B684, Paste!$N$3:$N$250, 1, FALSE)), "", VLOOKUP(B684, Paste!$N$3:$O$250, 2, FALSE))</f>
        <v/>
      </c>
      <c r="M684" s="27">
        <f>VLOOKUP($B684, Paste!$W$3:$Z$10064, IF($H$4="Cap Hit",3, IF($H$4="AAV", 4, 2)), FALSE)</f>
        <v>0.92500000000000004</v>
      </c>
      <c r="N684" s="11" t="str">
        <f>IF(ISERROR(VLOOKUP(B684, Paste!$Q$3:$Q$245, 1, FALSE)), "", VLOOKUP(B684, Paste!$Q$3:$R$245, 2, FALSE))</f>
        <v/>
      </c>
      <c r="O684" s="10"/>
      <c r="P684" s="7" t="str">
        <f>IF(ISERROR(VLOOKUP(B684, Paste!$T$3:$T$1545, 1, FALSE)), "", VLOOKUP(B684, Paste!$T$3:$U$1545, 2, FALSE))</f>
        <v>Y</v>
      </c>
    </row>
    <row r="685" spans="1:16">
      <c r="A685" s="65">
        <v>679</v>
      </c>
      <c r="B685" s="67" t="s">
        <v>708</v>
      </c>
      <c r="C685" s="66" t="str">
        <f>VLOOKUP($B685, Paste!$A$3:$H$933, 6, FALSE)</f>
        <v>RW</v>
      </c>
      <c r="D685" s="11" t="str">
        <f>IFERROR(VLOOKUP($B685, Paste!$J$3:$L$933, 3, FALSE), "")</f>
        <v/>
      </c>
      <c r="E685" s="11" t="str">
        <f>IFERROR(VLOOKUP($B685, Paste!$J$3:$L$933, 2, FALSE), "")</f>
        <v/>
      </c>
      <c r="F685" s="11" t="str">
        <f>VLOOKUP($B685, Paste!$A$3:$H$933, 8, FALSE)</f>
        <v>UFA</v>
      </c>
      <c r="G685" s="71">
        <f>VLOOKUP($B685, Paste!$A$3:$H$933, 2, FALSE)</f>
        <v>44.333333333333336</v>
      </c>
      <c r="H685" s="71">
        <f>VLOOKUP($B685, Paste!$A$3:$H$933, 3, FALSE)</f>
        <v>4.4595884601621316</v>
      </c>
      <c r="I685" s="71">
        <f t="shared" si="11"/>
        <v>4.9633507065045395</v>
      </c>
      <c r="J685" s="71">
        <f>VLOOKUP($B685, Paste!$A$3:$H$933, 4, FALSE)</f>
        <v>9.4229391666666711</v>
      </c>
      <c r="K685" s="71">
        <f>VLOOKUP($B685, Paste!$A$3:$H$933, 5, FALSE)</f>
        <v>10.472440944881891</v>
      </c>
      <c r="L685" s="11" t="str">
        <f>IF(ISERROR(VLOOKUP(B685, Paste!$N$3:$N$250, 1, FALSE)), "", VLOOKUP(B685, Paste!$N$3:$O$250, 2, FALSE))</f>
        <v/>
      </c>
      <c r="M685" s="27" t="e">
        <f>VLOOKUP($B685, Paste!$W$3:$Z$10064, IF($H$4="Cap Hit",3, IF($H$4="AAV", 4, 2)), FALSE)</f>
        <v>#N/A</v>
      </c>
      <c r="N685" s="11" t="str">
        <f>IF(ISERROR(VLOOKUP(B685, Paste!$Q$3:$Q$245, 1, FALSE)), "", VLOOKUP(B685, Paste!$Q$3:$R$245, 2, FALSE))</f>
        <v>Y</v>
      </c>
      <c r="O685" s="10"/>
      <c r="P685" s="7" t="str">
        <f>IF(ISERROR(VLOOKUP(B685, Paste!$T$3:$T$1545, 1, FALSE)), "", VLOOKUP(B685, Paste!$T$3:$U$1545, 2, FALSE))</f>
        <v/>
      </c>
    </row>
    <row r="686" spans="1:16">
      <c r="A686" s="65">
        <v>680</v>
      </c>
      <c r="B686" s="67" t="s">
        <v>709</v>
      </c>
      <c r="C686" s="66" t="str">
        <f>VLOOKUP($B686, Paste!$A$3:$H$933, 6, FALSE)</f>
        <v>RW</v>
      </c>
      <c r="D686" s="11" t="str">
        <f>IFERROR(VLOOKUP($B686, Paste!$J$3:$L$933, 3, FALSE), "")</f>
        <v/>
      </c>
      <c r="E686" s="11" t="str">
        <f>IFERROR(VLOOKUP($B686, Paste!$J$3:$L$933, 2, FALSE), "")</f>
        <v/>
      </c>
      <c r="F686" s="11" t="str">
        <f>VLOOKUP($B686, Paste!$A$3:$H$933, 8, FALSE)</f>
        <v>WPG</v>
      </c>
      <c r="G686" s="71">
        <f>VLOOKUP($B686, Paste!$A$3:$H$933, 2, FALSE)</f>
        <v>52.666666666666664</v>
      </c>
      <c r="H686" s="71">
        <f>VLOOKUP($B686, Paste!$A$3:$H$933, 3, FALSE)</f>
        <v>4.7227911437486867</v>
      </c>
      <c r="I686" s="71">
        <f t="shared" si="11"/>
        <v>4.6883398747698308</v>
      </c>
      <c r="J686" s="71">
        <f>VLOOKUP($B686, Paste!$A$3:$H$933, 4, FALSE)</f>
        <v>9.4111310185185175</v>
      </c>
      <c r="K686" s="71">
        <f>VLOOKUP($B686, Paste!$A$3:$H$933, 5, FALSE)</f>
        <v>24.600877192982455</v>
      </c>
      <c r="L686" s="11" t="str">
        <f>IF(ISERROR(VLOOKUP(B686, Paste!$N$3:$N$250, 1, FALSE)), "", VLOOKUP(B686, Paste!$N$3:$O$250, 2, FALSE))</f>
        <v/>
      </c>
      <c r="M686" s="27">
        <f>VLOOKUP($B686, Paste!$W$3:$Z$10064, IF($H$4="Cap Hit",3, IF($H$4="AAV", 4, 2)), FALSE)</f>
        <v>0.85</v>
      </c>
      <c r="N686" s="11" t="str">
        <f>IF(ISERROR(VLOOKUP(B686, Paste!$Q$3:$Q$245, 1, FALSE)), "", VLOOKUP(B686, Paste!$Q$3:$R$245, 2, FALSE))</f>
        <v/>
      </c>
      <c r="O686" s="18"/>
      <c r="P686" s="7" t="str">
        <f>IF(ISERROR(VLOOKUP(B686, Paste!$T$3:$T$1545, 1, FALSE)), "", VLOOKUP(B686, Paste!$T$3:$U$1545, 2, FALSE))</f>
        <v/>
      </c>
    </row>
    <row r="687" spans="1:16">
      <c r="A687" s="65">
        <v>681</v>
      </c>
      <c r="B687" s="10" t="s">
        <v>710</v>
      </c>
      <c r="C687" s="66" t="str">
        <f>VLOOKUP($B687, Paste!$A$3:$H$933, 6, FALSE)</f>
        <v>RW</v>
      </c>
      <c r="D687" s="11">
        <f>IFERROR(VLOOKUP($B687, Paste!$J$3:$L$933, 3, FALSE), "")</f>
        <v>50</v>
      </c>
      <c r="E687" s="11">
        <f>IFERROR(VLOOKUP($B687, Paste!$J$3:$L$933, 2, FALSE), "")</f>
        <v>75</v>
      </c>
      <c r="F687" s="11" t="str">
        <f>VLOOKUP($B687, Paste!$A$3:$H$933, 8, FALSE)</f>
        <v>CAR</v>
      </c>
      <c r="G687" s="71">
        <f>VLOOKUP($B687, Paste!$A$3:$H$933, 2, FALSE)</f>
        <v>21</v>
      </c>
      <c r="H687" s="71">
        <f>VLOOKUP($B687, Paste!$A$3:$H$933, 3, FALSE)</f>
        <v>5.2266666666666675</v>
      </c>
      <c r="I687" s="71">
        <f t="shared" si="11"/>
        <v>4.1524466666666671</v>
      </c>
      <c r="J687" s="71">
        <f>VLOOKUP($B687, Paste!$A$3:$H$933, 4, FALSE)</f>
        <v>9.3791133333333345</v>
      </c>
      <c r="K687" s="71">
        <f>VLOOKUP($B687, Paste!$A$3:$H$933, 5, FALSE)</f>
        <v>4.2</v>
      </c>
      <c r="L687" s="11" t="str">
        <f>IF(ISERROR(VLOOKUP(B687, Paste!$N$3:$N$250, 1, FALSE)), "", VLOOKUP(B687, Paste!$N$3:$O$250, 2, FALSE))</f>
        <v/>
      </c>
      <c r="M687" s="27">
        <f>VLOOKUP($B687, Paste!$W$3:$Z$10064, IF($H$4="Cap Hit",3, IF($H$4="AAV", 4, 2)), FALSE)</f>
        <v>0.91833299999999995</v>
      </c>
      <c r="N687" s="11" t="str">
        <f>IF(ISERROR(VLOOKUP(B687, Paste!$Q$3:$Q$245, 1, FALSE)), "", VLOOKUP(B687, Paste!$Q$3:$R$245, 2, FALSE))</f>
        <v/>
      </c>
      <c r="O687" s="18"/>
      <c r="P687" s="7" t="str">
        <f>IF(ISERROR(VLOOKUP(B687, Paste!$T$3:$T$1545, 1, FALSE)), "", VLOOKUP(B687, Paste!$T$3:$U$1545, 2, FALSE))</f>
        <v>Y</v>
      </c>
    </row>
    <row r="688" spans="1:16">
      <c r="A688" s="65">
        <v>682</v>
      </c>
      <c r="B688" s="67" t="s">
        <v>711</v>
      </c>
      <c r="C688" s="66" t="str">
        <f>VLOOKUP($B688, Paste!$A$3:$H$933, 6, FALSE)</f>
        <v>LD</v>
      </c>
      <c r="D688" s="11" t="str">
        <f>IFERROR(VLOOKUP($B688, Paste!$J$3:$L$933, 3, FALSE), "")</f>
        <v/>
      </c>
      <c r="E688" s="11" t="str">
        <f>IFERROR(VLOOKUP($B688, Paste!$J$3:$L$933, 2, FALSE), "")</f>
        <v/>
      </c>
      <c r="F688" s="11" t="str">
        <f>VLOOKUP($B688, Paste!$A$3:$H$933, 8, FALSE)</f>
        <v>UFA</v>
      </c>
      <c r="G688" s="71">
        <f>VLOOKUP($B688, Paste!$A$3:$H$933, 2, FALSE)</f>
        <v>65.666666666666657</v>
      </c>
      <c r="H688" s="71">
        <f>VLOOKUP($B688, Paste!$A$3:$H$933, 3, FALSE)</f>
        <v>3.8710722291233619</v>
      </c>
      <c r="I688" s="71">
        <f t="shared" si="11"/>
        <v>5.4930796218025595</v>
      </c>
      <c r="J688" s="71">
        <f>VLOOKUP($B688, Paste!$A$3:$H$933, 4, FALSE)</f>
        <v>9.3641518509259214</v>
      </c>
      <c r="K688" s="71">
        <f>VLOOKUP($B688, Paste!$A$3:$H$933, 5, FALSE)</f>
        <v>33.005235602094231</v>
      </c>
      <c r="L688" s="11" t="str">
        <f>IF(ISERROR(VLOOKUP(B688, Paste!$N$3:$N$250, 1, FALSE)), "", VLOOKUP(B688, Paste!$N$3:$O$250, 2, FALSE))</f>
        <v/>
      </c>
      <c r="M688" s="27" t="e">
        <f>VLOOKUP($B688, Paste!$W$3:$Z$10064, IF($H$4="Cap Hit",3, IF($H$4="AAV", 4, 2)), FALSE)</f>
        <v>#N/A</v>
      </c>
      <c r="N688" s="11" t="str">
        <f>IF(ISERROR(VLOOKUP(B688, Paste!$Q$3:$Q$245, 1, FALSE)), "", VLOOKUP(B688, Paste!$Q$3:$R$245, 2, FALSE))</f>
        <v/>
      </c>
      <c r="O688" s="10"/>
      <c r="P688" s="7" t="str">
        <f>IF(ISERROR(VLOOKUP(B688, Paste!$T$3:$T$1545, 1, FALSE)), "", VLOOKUP(B688, Paste!$T$3:$U$1545, 2, FALSE))</f>
        <v/>
      </c>
    </row>
    <row r="689" spans="1:16">
      <c r="A689" s="65">
        <v>683</v>
      </c>
      <c r="B689" s="67" t="s">
        <v>712</v>
      </c>
      <c r="C689" s="66" t="str">
        <f>VLOOKUP($B689, Paste!$A$3:$H$933, 6, FALSE)</f>
        <v>LD</v>
      </c>
      <c r="D689" s="11" t="str">
        <f>IFERROR(VLOOKUP($B689, Paste!$J$3:$L$933, 3, FALSE), "")</f>
        <v/>
      </c>
      <c r="E689" s="11" t="str">
        <f>IFERROR(VLOOKUP($B689, Paste!$J$3:$L$933, 2, FALSE), "")</f>
        <v/>
      </c>
      <c r="F689" s="11" t="str">
        <f>VLOOKUP($B689, Paste!$A$3:$H$933, 8, FALSE)</f>
        <v>COL</v>
      </c>
      <c r="G689" s="71">
        <f>VLOOKUP($B689, Paste!$A$3:$H$933, 2, FALSE)</f>
        <v>32</v>
      </c>
      <c r="H689" s="71">
        <f>VLOOKUP($B689, Paste!$A$3:$H$933, 3, FALSE)</f>
        <v>2.4733333333333336</v>
      </c>
      <c r="I689" s="71">
        <f t="shared" si="11"/>
        <v>6.8226666666666658</v>
      </c>
      <c r="J689" s="71">
        <f>VLOOKUP($B689, Paste!$A$3:$H$933, 4, FALSE)</f>
        <v>9.2959999999999994</v>
      </c>
      <c r="K689" s="71">
        <f>VLOOKUP($B689, Paste!$A$3:$H$933, 5, FALSE)</f>
        <v>14.222222222222221</v>
      </c>
      <c r="L689" s="11" t="str">
        <f>IF(ISERROR(VLOOKUP(B689, Paste!$N$3:$N$250, 1, FALSE)), "", VLOOKUP(B689, Paste!$N$3:$O$250, 2, FALSE))</f>
        <v/>
      </c>
      <c r="M689" s="27">
        <f>VLOOKUP($B689, Paste!$W$3:$Z$10064, IF($H$4="Cap Hit",3, IF($H$4="AAV", 4, 2)), FALSE)</f>
        <v>0.85</v>
      </c>
      <c r="N689" s="11" t="str">
        <f>IF(ISERROR(VLOOKUP(B689, Paste!$Q$3:$Q$245, 1, FALSE)), "", VLOOKUP(B689, Paste!$Q$3:$R$245, 2, FALSE))</f>
        <v/>
      </c>
      <c r="O689" s="10"/>
      <c r="P689" s="7" t="str">
        <f>IF(ISERROR(VLOOKUP(B689, Paste!$T$3:$T$1545, 1, FALSE)), "", VLOOKUP(B689, Paste!$T$3:$U$1545, 2, FALSE))</f>
        <v>Y</v>
      </c>
    </row>
    <row r="690" spans="1:16">
      <c r="A690" s="65">
        <v>684</v>
      </c>
      <c r="B690" s="67" t="s">
        <v>713</v>
      </c>
      <c r="C690" s="66" t="str">
        <f>VLOOKUP($B690, Paste!$A$3:$H$933, 6, FALSE)</f>
        <v>LD</v>
      </c>
      <c r="D690" s="11" t="str">
        <f>IFERROR(VLOOKUP($B690, Paste!$J$3:$L$933, 3, FALSE), "")</f>
        <v/>
      </c>
      <c r="E690" s="11" t="str">
        <f>IFERROR(VLOOKUP($B690, Paste!$J$3:$L$933, 2, FALSE), "")</f>
        <v/>
      </c>
      <c r="F690" s="11" t="str">
        <f>VLOOKUP($B690, Paste!$A$3:$H$933, 8, FALSE)</f>
        <v>FLA</v>
      </c>
      <c r="G690" s="71">
        <f>VLOOKUP($B690, Paste!$A$3:$H$933, 2, FALSE)</f>
        <v>50</v>
      </c>
      <c r="H690" s="71">
        <f>VLOOKUP($B690, Paste!$A$3:$H$933, 3, FALSE)</f>
        <v>0.80208333333333326</v>
      </c>
      <c r="I690" s="71">
        <f t="shared" si="11"/>
        <v>8.3737500000000011</v>
      </c>
      <c r="J690" s="71">
        <f>VLOOKUP($B690, Paste!$A$3:$H$933, 4, FALSE)</f>
        <v>9.1758333333333351</v>
      </c>
      <c r="K690" s="71">
        <f>VLOOKUP($B690, Paste!$A$3:$H$933, 5, FALSE)</f>
        <v>51.515151515151516</v>
      </c>
      <c r="L690" s="11" t="str">
        <f>IF(ISERROR(VLOOKUP(B690, Paste!$N$3:$N$250, 1, FALSE)), "", VLOOKUP(B690, Paste!$N$3:$O$250, 2, FALSE))</f>
        <v/>
      </c>
      <c r="M690" s="27">
        <f>VLOOKUP($B690, Paste!$W$3:$Z$10064, IF($H$4="Cap Hit",3, IF($H$4="AAV", 4, 2)), FALSE)</f>
        <v>0.85</v>
      </c>
      <c r="N690" s="11" t="str">
        <f>IF(ISERROR(VLOOKUP(B690, Paste!$Q$3:$Q$245, 1, FALSE)), "", VLOOKUP(B690, Paste!$Q$3:$R$245, 2, FALSE))</f>
        <v/>
      </c>
      <c r="O690" s="10"/>
      <c r="P690" s="7" t="str">
        <f>IF(ISERROR(VLOOKUP(B690, Paste!$T$3:$T$1545, 1, FALSE)), "", VLOOKUP(B690, Paste!$T$3:$U$1545, 2, FALSE))</f>
        <v/>
      </c>
    </row>
    <row r="691" spans="1:16">
      <c r="A691" s="65">
        <v>685</v>
      </c>
      <c r="B691" s="67" t="s">
        <v>714</v>
      </c>
      <c r="C691" s="66" t="str">
        <f>VLOOKUP($B691, Paste!$A$3:$H$933, 6, FALSE)</f>
        <v>RD</v>
      </c>
      <c r="D691" s="11" t="str">
        <f>IFERROR(VLOOKUP($B691, Paste!$J$3:$L$933, 3, FALSE), "")</f>
        <v/>
      </c>
      <c r="E691" s="11" t="str">
        <f>IFERROR(VLOOKUP($B691, Paste!$J$3:$L$933, 2, FALSE), "")</f>
        <v/>
      </c>
      <c r="F691" s="11" t="str">
        <f>VLOOKUP($B691, Paste!$A$3:$H$933, 8, FALSE)</f>
        <v>WPG</v>
      </c>
      <c r="G691" s="71">
        <f>VLOOKUP($B691, Paste!$A$3:$H$933, 2, FALSE)</f>
        <v>48</v>
      </c>
      <c r="H691" s="71">
        <f>VLOOKUP($B691, Paste!$A$3:$H$933, 3, FALSE)</f>
        <v>2.575368421052632</v>
      </c>
      <c r="I691" s="71">
        <f t="shared" si="11"/>
        <v>6.5804449122807025</v>
      </c>
      <c r="J691" s="71">
        <f>VLOOKUP($B691, Paste!$A$3:$H$933, 4, FALSE)</f>
        <v>9.1558133333333345</v>
      </c>
      <c r="K691" s="71">
        <f>VLOOKUP($B691, Paste!$A$3:$H$933, 5, FALSE)</f>
        <v>22.641509433962263</v>
      </c>
      <c r="L691" s="11" t="str">
        <f>IF(ISERROR(VLOOKUP(B691, Paste!$N$3:$N$250, 1, FALSE)), "", VLOOKUP(B691, Paste!$N$3:$O$250, 2, FALSE))</f>
        <v/>
      </c>
      <c r="M691" s="27">
        <f>VLOOKUP($B691, Paste!$W$3:$Z$10064, IF($H$4="Cap Hit",3, IF($H$4="AAV", 4, 2)), FALSE)</f>
        <v>0.77500000000000002</v>
      </c>
      <c r="N691" s="11" t="str">
        <f>IF(ISERROR(VLOOKUP(B691, Paste!$Q$3:$Q$245, 1, FALSE)), "", VLOOKUP(B691, Paste!$Q$3:$R$245, 2, FALSE))</f>
        <v/>
      </c>
      <c r="O691" s="18"/>
      <c r="P691" s="7" t="str">
        <f>IF(ISERROR(VLOOKUP(B691, Paste!$T$3:$T$1545, 1, FALSE)), "", VLOOKUP(B691, Paste!$T$3:$U$1545, 2, FALSE))</f>
        <v/>
      </c>
    </row>
    <row r="692" spans="1:16">
      <c r="A692" s="65">
        <v>686</v>
      </c>
      <c r="B692" s="67" t="s">
        <v>715</v>
      </c>
      <c r="C692" s="66" t="str">
        <f>VLOOKUP($B692, Paste!$A$3:$H$933, 6, FALSE)</f>
        <v>LW</v>
      </c>
      <c r="D692" s="11" t="str">
        <f>IFERROR(VLOOKUP($B692, Paste!$J$3:$L$933, 3, FALSE), "")</f>
        <v/>
      </c>
      <c r="E692" s="11" t="str">
        <f>IFERROR(VLOOKUP($B692, Paste!$J$3:$L$933, 2, FALSE), "")</f>
        <v/>
      </c>
      <c r="F692" s="11" t="str">
        <f>VLOOKUP($B692, Paste!$A$3:$H$933, 8, FALSE)</f>
        <v>SJS</v>
      </c>
      <c r="G692" s="71">
        <f>VLOOKUP($B692, Paste!$A$3:$H$933, 2, FALSE)</f>
        <v>81.666666666666671</v>
      </c>
      <c r="H692" s="71">
        <f>VLOOKUP($B692, Paste!$A$3:$H$933, 3, FALSE)</f>
        <v>4.8296288318630651</v>
      </c>
      <c r="I692" s="71">
        <f t="shared" si="11"/>
        <v>4.3143913243869321</v>
      </c>
      <c r="J692" s="71">
        <f>VLOOKUP($B692, Paste!$A$3:$H$933, 4, FALSE)</f>
        <v>9.1440201562499972</v>
      </c>
      <c r="K692" s="71">
        <f>VLOOKUP($B692, Paste!$A$3:$H$933, 5, FALSE)</f>
        <v>77.224546722454676</v>
      </c>
      <c r="L692" s="11" t="str">
        <f>IF(ISERROR(VLOOKUP(B692, Paste!$N$3:$N$250, 1, FALSE)), "", VLOOKUP(B692, Paste!$N$3:$O$250, 2, FALSE))</f>
        <v/>
      </c>
      <c r="M692" s="27">
        <f>VLOOKUP($B692, Paste!$W$3:$Z$10064, IF($H$4="Cap Hit",3, IF($H$4="AAV", 4, 2)), FALSE)</f>
        <v>3.6416659999999998</v>
      </c>
      <c r="N692" s="11" t="str">
        <f>IF(ISERROR(VLOOKUP(B692, Paste!$Q$3:$Q$245, 1, FALSE)), "", VLOOKUP(B692, Paste!$Q$3:$R$245, 2, FALSE))</f>
        <v/>
      </c>
      <c r="O692" s="18"/>
      <c r="P692" s="7" t="str">
        <f>IF(ISERROR(VLOOKUP(B692, Paste!$T$3:$T$1545, 1, FALSE)), "", VLOOKUP(B692, Paste!$T$3:$U$1545, 2, FALSE))</f>
        <v/>
      </c>
    </row>
    <row r="693" spans="1:16">
      <c r="A693" s="65">
        <v>687</v>
      </c>
      <c r="B693" s="67" t="s">
        <v>716</v>
      </c>
      <c r="C693" s="66" t="str">
        <f>VLOOKUP($B693, Paste!$A$3:$H$933, 6, FALSE)</f>
        <v>RW</v>
      </c>
      <c r="D693" s="11" t="str">
        <f>IFERROR(VLOOKUP($B693, Paste!$J$3:$L$933, 3, FALSE), "")</f>
        <v/>
      </c>
      <c r="E693" s="11" t="str">
        <f>IFERROR(VLOOKUP($B693, Paste!$J$3:$L$933, 2, FALSE), "")</f>
        <v/>
      </c>
      <c r="F693" s="11" t="str">
        <f>VLOOKUP($B693, Paste!$A$3:$H$933, 8, FALSE)</f>
        <v>COL</v>
      </c>
      <c r="G693" s="71">
        <f>VLOOKUP($B693, Paste!$A$3:$H$933, 2, FALSE)</f>
        <v>41</v>
      </c>
      <c r="H693" s="71">
        <f>VLOOKUP($B693, Paste!$A$3:$H$933, 3, FALSE)</f>
        <v>3.9651581098401274</v>
      </c>
      <c r="I693" s="71">
        <f t="shared" si="11"/>
        <v>5.0662757651598707</v>
      </c>
      <c r="J693" s="71">
        <f>VLOOKUP($B693, Paste!$A$3:$H$933, 4, FALSE)</f>
        <v>9.0314338749999976</v>
      </c>
      <c r="K693" s="71">
        <f>VLOOKUP($B693, Paste!$A$3:$H$933, 5, FALSE)</f>
        <v>15.76923076923077</v>
      </c>
      <c r="L693" s="11" t="str">
        <f>IF(ISERROR(VLOOKUP(B693, Paste!$N$3:$N$250, 1, FALSE)), "", VLOOKUP(B693, Paste!$N$3:$O$250, 2, FALSE))</f>
        <v/>
      </c>
      <c r="M693" s="27">
        <f>VLOOKUP($B693, Paste!$W$3:$Z$10064, IF($H$4="Cap Hit",3, IF($H$4="AAV", 4, 2)), FALSE)</f>
        <v>0.875</v>
      </c>
      <c r="N693" s="11" t="str">
        <f>IF(ISERROR(VLOOKUP(B693, Paste!$Q$3:$Q$245, 1, FALSE)), "", VLOOKUP(B693, Paste!$Q$3:$R$245, 2, FALSE))</f>
        <v/>
      </c>
      <c r="O693" s="10"/>
      <c r="P693" s="7" t="str">
        <f>IF(ISERROR(VLOOKUP(B693, Paste!$T$3:$T$1545, 1, FALSE)), "", VLOOKUP(B693, Paste!$T$3:$U$1545, 2, FALSE))</f>
        <v/>
      </c>
    </row>
    <row r="694" spans="1:16">
      <c r="A694" s="65">
        <v>688</v>
      </c>
      <c r="B694" s="67" t="s">
        <v>717</v>
      </c>
      <c r="C694" s="66" t="str">
        <f>VLOOKUP($B694, Paste!$A$3:$H$933, 6, FALSE)</f>
        <v>C</v>
      </c>
      <c r="D694" s="11">
        <f>IFERROR(VLOOKUP($B694, Paste!$J$3:$L$933, 3, FALSE), "")</f>
        <v>42</v>
      </c>
      <c r="E694" s="11">
        <f>IFERROR(VLOOKUP($B694, Paste!$J$3:$L$933, 2, FALSE), "")</f>
        <v>65</v>
      </c>
      <c r="F694" s="11" t="str">
        <f>VLOOKUP($B694, Paste!$A$3:$H$933, 8, FALSE)</f>
        <v>BOS</v>
      </c>
      <c r="G694" s="71">
        <f>VLOOKUP($B694, Paste!$A$3:$H$933, 2, FALSE)</f>
        <v>25</v>
      </c>
      <c r="H694" s="71">
        <f>VLOOKUP($B694, Paste!$A$3:$H$933, 3, FALSE)</f>
        <v>4.3342911877394652</v>
      </c>
      <c r="I694" s="71">
        <f t="shared" si="11"/>
        <v>4.646785201149422</v>
      </c>
      <c r="J694" s="71">
        <f>VLOOKUP($B694, Paste!$A$3:$H$933, 4, FALSE)</f>
        <v>8.9810763888888872</v>
      </c>
      <c r="K694" s="71">
        <f>VLOOKUP($B694, Paste!$A$3:$H$933, 5, FALSE)</f>
        <v>6.5217391304347823</v>
      </c>
      <c r="L694" s="11" t="str">
        <f>IF(ISERROR(VLOOKUP(B694, Paste!$N$3:$N$250, 1, FALSE)), "", VLOOKUP(B694, Paste!$N$3:$O$250, 2, FALSE))</f>
        <v/>
      </c>
      <c r="M694" s="27" t="e">
        <f>VLOOKUP($B694, Paste!$W$3:$Z$10064, IF($H$4="Cap Hit",3, IF($H$4="AAV", 4, 2)), FALSE)</f>
        <v>#N/A</v>
      </c>
      <c r="N694" s="11" t="str">
        <f>IF(ISERROR(VLOOKUP(B694, Paste!$Q$3:$Q$245, 1, FALSE)), "", VLOOKUP(B694, Paste!$Q$3:$R$245, 2, FALSE))</f>
        <v/>
      </c>
      <c r="O694" s="18"/>
      <c r="P694" s="7" t="str">
        <f>IF(ISERROR(VLOOKUP(B694, Paste!$T$3:$T$1545, 1, FALSE)), "", VLOOKUP(B694, Paste!$T$3:$U$1545, 2, FALSE))</f>
        <v/>
      </c>
    </row>
    <row r="695" spans="1:16">
      <c r="A695" s="65">
        <v>689</v>
      </c>
      <c r="B695" s="67" t="s">
        <v>718</v>
      </c>
      <c r="C695" s="66" t="str">
        <f>VLOOKUP($B695, Paste!$A$3:$H$933, 6, FALSE)</f>
        <v>LD</v>
      </c>
      <c r="D695" s="11" t="str">
        <f>IFERROR(VLOOKUP($B695, Paste!$J$3:$L$933, 3, FALSE), "")</f>
        <v/>
      </c>
      <c r="E695" s="11" t="str">
        <f>IFERROR(VLOOKUP($B695, Paste!$J$3:$L$933, 2, FALSE), "")</f>
        <v/>
      </c>
      <c r="F695" s="11" t="str">
        <f>VLOOKUP($B695, Paste!$A$3:$H$933, 8, FALSE)</f>
        <v>DET</v>
      </c>
      <c r="G695" s="71">
        <f>VLOOKUP($B695, Paste!$A$3:$H$933, 2, FALSE)</f>
        <v>73.5</v>
      </c>
      <c r="H695" s="71">
        <f>VLOOKUP($B695, Paste!$A$3:$H$933, 3, FALSE)</f>
        <v>3.1266682235917105</v>
      </c>
      <c r="I695" s="71">
        <f t="shared" si="11"/>
        <v>5.8377796930749568</v>
      </c>
      <c r="J695" s="71">
        <f>VLOOKUP($B695, Paste!$A$3:$H$933, 4, FALSE)</f>
        <v>8.9644479166666677</v>
      </c>
      <c r="K695" s="71">
        <f>VLOOKUP($B695, Paste!$A$3:$H$933, 5, FALSE)</f>
        <v>15.762237762237763</v>
      </c>
      <c r="L695" s="11" t="str">
        <f>IF(ISERROR(VLOOKUP(B695, Paste!$N$3:$N$250, 1, FALSE)), "", VLOOKUP(B695, Paste!$N$3:$O$250, 2, FALSE))</f>
        <v/>
      </c>
      <c r="M695" s="27">
        <f>VLOOKUP($B695, Paste!$W$3:$Z$10064, IF($H$4="Cap Hit",3, IF($H$4="AAV", 4, 2)), FALSE)</f>
        <v>1.125</v>
      </c>
      <c r="N695" s="11" t="str">
        <f>IF(ISERROR(VLOOKUP(B695, Paste!$Q$3:$Q$245, 1, FALSE)), "", VLOOKUP(B695, Paste!$Q$3:$R$245, 2, FALSE))</f>
        <v/>
      </c>
      <c r="O695" s="18"/>
      <c r="P695" s="7" t="str">
        <f>IF(ISERROR(VLOOKUP(B695, Paste!$T$3:$T$1545, 1, FALSE)), "", VLOOKUP(B695, Paste!$T$3:$U$1545, 2, FALSE))</f>
        <v/>
      </c>
    </row>
    <row r="696" spans="1:16">
      <c r="A696" s="65">
        <v>690</v>
      </c>
      <c r="B696" s="67" t="s">
        <v>719</v>
      </c>
      <c r="C696" s="66" t="str">
        <f>VLOOKUP($B696, Paste!$A$3:$H$933, 6, FALSE)</f>
        <v>LW</v>
      </c>
      <c r="D696" s="11">
        <f>IFERROR(VLOOKUP($B696, Paste!$J$3:$L$933, 3, FALSE), "")</f>
        <v>38</v>
      </c>
      <c r="E696" s="11">
        <f>IFERROR(VLOOKUP($B696, Paste!$J$3:$L$933, 2, FALSE), "")</f>
        <v>62</v>
      </c>
      <c r="F696" s="11" t="str">
        <f>VLOOKUP($B696, Paste!$A$3:$H$933, 8, FALSE)</f>
        <v>CGY</v>
      </c>
      <c r="G696" s="71">
        <f>VLOOKUP($B696, Paste!$A$3:$H$933, 2, FALSE)</f>
        <v>51</v>
      </c>
      <c r="H696" s="71">
        <f>VLOOKUP($B696, Paste!$A$3:$H$933, 3, FALSE)</f>
        <v>4.090031897926635</v>
      </c>
      <c r="I696" s="71">
        <f t="shared" si="11"/>
        <v>4.8604681020733649</v>
      </c>
      <c r="J696" s="71">
        <f>VLOOKUP($B696, Paste!$A$3:$H$933, 4, FALSE)</f>
        <v>8.9504999999999999</v>
      </c>
      <c r="K696" s="71">
        <f>VLOOKUP($B696, Paste!$A$3:$H$933, 5, FALSE)</f>
        <v>40.800000000000004</v>
      </c>
      <c r="L696" s="11" t="str">
        <f>IF(ISERROR(VLOOKUP(B696, Paste!$N$3:$N$250, 1, FALSE)), "", VLOOKUP(B696, Paste!$N$3:$O$250, 2, FALSE))</f>
        <v/>
      </c>
      <c r="M696" s="27" t="e">
        <f>VLOOKUP($B696, Paste!$W$3:$Z$10064, IF($H$4="Cap Hit",3, IF($H$4="AAV", 4, 2)), FALSE)</f>
        <v>#N/A</v>
      </c>
      <c r="N696" s="11" t="str">
        <f>IF(ISERROR(VLOOKUP(B696, Paste!$Q$3:$Q$245, 1, FALSE)), "", VLOOKUP(B696, Paste!$Q$3:$R$245, 2, FALSE))</f>
        <v/>
      </c>
      <c r="O696" s="10"/>
      <c r="P696" s="7" t="str">
        <f>IF(ISERROR(VLOOKUP(B696, Paste!$T$3:$T$1545, 1, FALSE)), "", VLOOKUP(B696, Paste!$T$3:$U$1545, 2, FALSE))</f>
        <v/>
      </c>
    </row>
    <row r="697" spans="1:16">
      <c r="A697" s="65">
        <v>691</v>
      </c>
      <c r="B697" s="67" t="s">
        <v>720</v>
      </c>
      <c r="C697" s="66" t="str">
        <f>VLOOKUP($B697, Paste!$A$3:$H$933, 6, FALSE)</f>
        <v>LW</v>
      </c>
      <c r="D697" s="11" t="str">
        <f>IFERROR(VLOOKUP($B697, Paste!$J$3:$L$933, 3, FALSE), "")</f>
        <v/>
      </c>
      <c r="E697" s="11" t="str">
        <f>IFERROR(VLOOKUP($B697, Paste!$J$3:$L$933, 2, FALSE), "")</f>
        <v/>
      </c>
      <c r="F697" s="11" t="str">
        <f>VLOOKUP($B697, Paste!$A$3:$H$933, 8, FALSE)</f>
        <v>FLA</v>
      </c>
      <c r="G697" s="71">
        <f>VLOOKUP($B697, Paste!$A$3:$H$933, 2, FALSE)</f>
        <v>42</v>
      </c>
      <c r="H697" s="71">
        <f>VLOOKUP($B697, Paste!$A$3:$H$933, 3, FALSE)</f>
        <v>1.9621409331112618</v>
      </c>
      <c r="I697" s="71">
        <f t="shared" si="11"/>
        <v>6.9335640668887395</v>
      </c>
      <c r="J697" s="71">
        <f>VLOOKUP($B697, Paste!$A$3:$H$933, 4, FALSE)</f>
        <v>8.8957050000000013</v>
      </c>
      <c r="K697" s="71">
        <f>VLOOKUP($B697, Paste!$A$3:$H$933, 5, FALSE)</f>
        <v>78.92307692307692</v>
      </c>
      <c r="L697" s="11" t="str">
        <f>IF(ISERROR(VLOOKUP(B697, Paste!$N$3:$N$250, 1, FALSE)), "", VLOOKUP(B697, Paste!$N$3:$O$250, 2, FALSE))</f>
        <v/>
      </c>
      <c r="M697" s="27">
        <f>VLOOKUP($B697, Paste!$W$3:$Z$10064, IF($H$4="Cap Hit",3, IF($H$4="AAV", 4, 2)), FALSE)</f>
        <v>0.90500000000000003</v>
      </c>
      <c r="N697" s="11" t="str">
        <f>IF(ISERROR(VLOOKUP(B697, Paste!$Q$3:$Q$245, 1, FALSE)), "", VLOOKUP(B697, Paste!$Q$3:$R$245, 2, FALSE))</f>
        <v/>
      </c>
      <c r="O697" s="18"/>
      <c r="P697" s="7" t="str">
        <f>IF(ISERROR(VLOOKUP(B697, Paste!$T$3:$T$1545, 1, FALSE)), "", VLOOKUP(B697, Paste!$T$3:$U$1545, 2, FALSE))</f>
        <v/>
      </c>
    </row>
    <row r="698" spans="1:16">
      <c r="A698" s="65">
        <v>692</v>
      </c>
      <c r="B698" s="67" t="s">
        <v>721</v>
      </c>
      <c r="C698" s="66" t="str">
        <f>VLOOKUP($B698, Paste!$A$3:$H$933, 6, FALSE)</f>
        <v>RW</v>
      </c>
      <c r="D698" s="11" t="str">
        <f>IFERROR(VLOOKUP($B698, Paste!$J$3:$L$933, 3, FALSE), "")</f>
        <v/>
      </c>
      <c r="E698" s="11" t="str">
        <f>IFERROR(VLOOKUP($B698, Paste!$J$3:$L$933, 2, FALSE), "")</f>
        <v/>
      </c>
      <c r="F698" s="11" t="str">
        <f>VLOOKUP($B698, Paste!$A$3:$H$933, 8, FALSE)</f>
        <v>FLA</v>
      </c>
      <c r="G698" s="71">
        <f>VLOOKUP($B698, Paste!$A$3:$H$933, 2, FALSE)</f>
        <v>71</v>
      </c>
      <c r="H698" s="71">
        <f>VLOOKUP($B698, Paste!$A$3:$H$933, 3, FALSE)</f>
        <v>4.5520039957295131</v>
      </c>
      <c r="I698" s="71">
        <f t="shared" si="11"/>
        <v>4.2024158167704906</v>
      </c>
      <c r="J698" s="71">
        <f>VLOOKUP($B698, Paste!$A$3:$H$933, 4, FALSE)</f>
        <v>8.7544198125000037</v>
      </c>
      <c r="K698" s="71">
        <f>VLOOKUP($B698, Paste!$A$3:$H$933, 5, FALSE)</f>
        <v>82.22790697674418</v>
      </c>
      <c r="L698" s="11" t="str">
        <f>IF(ISERROR(VLOOKUP(B698, Paste!$N$3:$N$250, 1, FALSE)), "", VLOOKUP(B698, Paste!$N$3:$O$250, 2, FALSE))</f>
        <v/>
      </c>
      <c r="M698" s="27">
        <f>VLOOKUP($B698, Paste!$W$3:$Z$10064, IF($H$4="Cap Hit",3, IF($H$4="AAV", 4, 2)), FALSE)</f>
        <v>2.4</v>
      </c>
      <c r="N698" s="11" t="str">
        <f>IF(ISERROR(VLOOKUP(B698, Paste!$Q$3:$Q$245, 1, FALSE)), "", VLOOKUP(B698, Paste!$Q$3:$R$245, 2, FALSE))</f>
        <v>Y</v>
      </c>
      <c r="O698" s="18"/>
      <c r="P698" s="7" t="str">
        <f>IF(ISERROR(VLOOKUP(B698, Paste!$T$3:$T$1545, 1, FALSE)), "", VLOOKUP(B698, Paste!$T$3:$U$1545, 2, FALSE))</f>
        <v/>
      </c>
    </row>
    <row r="699" spans="1:16">
      <c r="A699" s="65">
        <v>693</v>
      </c>
      <c r="B699" s="67" t="s">
        <v>722</v>
      </c>
      <c r="C699" s="66" t="str">
        <f>VLOOKUP($B699, Paste!$A$3:$H$933, 6, FALSE)</f>
        <v>LW</v>
      </c>
      <c r="D699" s="11" t="str">
        <f>IFERROR(VLOOKUP($B699, Paste!$J$3:$L$933, 3, FALSE), "")</f>
        <v/>
      </c>
      <c r="E699" s="11" t="str">
        <f>IFERROR(VLOOKUP($B699, Paste!$J$3:$L$933, 2, FALSE), "")</f>
        <v/>
      </c>
      <c r="F699" s="11" t="str">
        <f>VLOOKUP($B699, Paste!$A$3:$H$933, 8, FALSE)</f>
        <v>NYI</v>
      </c>
      <c r="G699" s="71">
        <f>VLOOKUP($B699, Paste!$A$3:$H$933, 2, FALSE)</f>
        <v>57</v>
      </c>
      <c r="H699" s="71">
        <f>VLOOKUP($B699, Paste!$A$3:$H$933, 3, FALSE)</f>
        <v>3.7938307973466148</v>
      </c>
      <c r="I699" s="71">
        <f t="shared" si="11"/>
        <v>4.611659358903383</v>
      </c>
      <c r="J699" s="71">
        <f>VLOOKUP($B699, Paste!$A$3:$H$933, 4, FALSE)</f>
        <v>8.4054901562499982</v>
      </c>
      <c r="K699" s="71">
        <f>VLOOKUP($B699, Paste!$A$3:$H$933, 5, FALSE)</f>
        <v>21.540697674418606</v>
      </c>
      <c r="L699" s="11" t="str">
        <f>IF(ISERROR(VLOOKUP(B699, Paste!$N$3:$N$250, 1, FALSE)), "", VLOOKUP(B699, Paste!$N$3:$O$250, 2, FALSE))</f>
        <v/>
      </c>
      <c r="M699" s="27">
        <f>VLOOKUP($B699, Paste!$W$3:$Z$10064, IF($H$4="Cap Hit",3, IF($H$4="AAV", 4, 2)), FALSE)</f>
        <v>0.77500000000000002</v>
      </c>
      <c r="N699" s="11" t="str">
        <f>IF(ISERROR(VLOOKUP(B699, Paste!$Q$3:$Q$245, 1, FALSE)), "", VLOOKUP(B699, Paste!$Q$3:$R$245, 2, FALSE))</f>
        <v/>
      </c>
      <c r="O699" s="18"/>
      <c r="P699" s="7" t="str">
        <f>IF(ISERROR(VLOOKUP(B699, Paste!$T$3:$T$1545, 1, FALSE)), "", VLOOKUP(B699, Paste!$T$3:$U$1545, 2, FALSE))</f>
        <v/>
      </c>
    </row>
    <row r="700" spans="1:16">
      <c r="A700" s="65">
        <v>694</v>
      </c>
      <c r="B700" s="67" t="s">
        <v>723</v>
      </c>
      <c r="C700" s="66" t="str">
        <f>VLOOKUP($B700, Paste!$A$3:$H$933, 6, FALSE)</f>
        <v>RD</v>
      </c>
      <c r="D700" s="11" t="str">
        <f>IFERROR(VLOOKUP($B700, Paste!$J$3:$L$933, 3, FALSE), "")</f>
        <v/>
      </c>
      <c r="E700" s="11" t="str">
        <f>IFERROR(VLOOKUP($B700, Paste!$J$3:$L$933, 2, FALSE), "")</f>
        <v/>
      </c>
      <c r="F700" s="11" t="str">
        <f>VLOOKUP($B700, Paste!$A$3:$H$933, 8, FALSE)</f>
        <v>CGY</v>
      </c>
      <c r="G700" s="71">
        <f>VLOOKUP($B700, Paste!$A$3:$H$933, 2, FALSE)</f>
        <v>57</v>
      </c>
      <c r="H700" s="71">
        <f>VLOOKUP($B700, Paste!$A$3:$H$933, 3, FALSE)</f>
        <v>1.8746655834707535</v>
      </c>
      <c r="I700" s="71">
        <f t="shared" si="11"/>
        <v>6.5268335831959137</v>
      </c>
      <c r="J700" s="71">
        <f>VLOOKUP($B700, Paste!$A$3:$H$933, 4, FALSE)</f>
        <v>8.4014991666666674</v>
      </c>
      <c r="K700" s="71">
        <f>VLOOKUP($B700, Paste!$A$3:$H$933, 5, FALSE)</f>
        <v>63.56363636363637</v>
      </c>
      <c r="L700" s="11" t="str">
        <f>IF(ISERROR(VLOOKUP(B700, Paste!$N$3:$N$250, 1, FALSE)), "", VLOOKUP(B700, Paste!$N$3:$O$250, 2, FALSE))</f>
        <v/>
      </c>
      <c r="M700" s="27">
        <f>VLOOKUP($B700, Paste!$W$3:$Z$10064, IF($H$4="Cap Hit",3, IF($H$4="AAV", 4, 2)), FALSE)</f>
        <v>1.1875</v>
      </c>
      <c r="N700" s="11" t="str">
        <f>IF(ISERROR(VLOOKUP(B700, Paste!$Q$3:$Q$245, 1, FALSE)), "", VLOOKUP(B700, Paste!$Q$3:$R$245, 2, FALSE))</f>
        <v/>
      </c>
      <c r="O700" s="18"/>
      <c r="P700" s="7" t="str">
        <f>IF(ISERROR(VLOOKUP(B700, Paste!$T$3:$T$1545, 1, FALSE)), "", VLOOKUP(B700, Paste!$T$3:$U$1545, 2, FALSE))</f>
        <v/>
      </c>
    </row>
    <row r="701" spans="1:16">
      <c r="A701" s="65">
        <v>695</v>
      </c>
      <c r="B701" s="67" t="s">
        <v>724</v>
      </c>
      <c r="C701" s="66" t="str">
        <f>VLOOKUP($B701, Paste!$A$3:$H$933, 6, FALSE)</f>
        <v>LD</v>
      </c>
      <c r="D701" s="11" t="str">
        <f>IFERROR(VLOOKUP($B701, Paste!$J$3:$L$933, 3, FALSE), "")</f>
        <v/>
      </c>
      <c r="E701" s="11" t="str">
        <f>IFERROR(VLOOKUP($B701, Paste!$J$3:$L$933, 2, FALSE), "")</f>
        <v/>
      </c>
      <c r="F701" s="11" t="str">
        <f>VLOOKUP($B701, Paste!$A$3:$H$933, 8, FALSE)</f>
        <v>UFA</v>
      </c>
      <c r="G701" s="71">
        <f>VLOOKUP($B701, Paste!$A$3:$H$933, 2, FALSE)</f>
        <v>50.333333333333336</v>
      </c>
      <c r="H701" s="71">
        <f>VLOOKUP($B701, Paste!$A$3:$H$933, 3, FALSE)</f>
        <v>2.0946652889307953</v>
      </c>
      <c r="I701" s="71">
        <f t="shared" si="11"/>
        <v>6.2758938777358733</v>
      </c>
      <c r="J701" s="71">
        <f>VLOOKUP($B701, Paste!$A$3:$H$933, 4, FALSE)</f>
        <v>8.3705591666666681</v>
      </c>
      <c r="K701" s="71">
        <f>VLOOKUP($B701, Paste!$A$3:$H$933, 5, FALSE)</f>
        <v>7.6367816091954026</v>
      </c>
      <c r="L701" s="11" t="str">
        <f>IF(ISERROR(VLOOKUP(B701, Paste!$N$3:$N$250, 1, FALSE)), "", VLOOKUP(B701, Paste!$N$3:$O$250, 2, FALSE))</f>
        <v/>
      </c>
      <c r="M701" s="27" t="e">
        <f>VLOOKUP($B701, Paste!$W$3:$Z$10064, IF($H$4="Cap Hit",3, IF($H$4="AAV", 4, 2)), FALSE)</f>
        <v>#N/A</v>
      </c>
      <c r="N701" s="11" t="str">
        <f>IF(ISERROR(VLOOKUP(B701, Paste!$Q$3:$Q$245, 1, FALSE)), "", VLOOKUP(B701, Paste!$Q$3:$R$245, 2, FALSE))</f>
        <v>Y</v>
      </c>
      <c r="O701" s="10"/>
      <c r="P701" s="7" t="str">
        <f>IF(ISERROR(VLOOKUP(B701, Paste!$T$3:$T$1545, 1, FALSE)), "", VLOOKUP(B701, Paste!$T$3:$U$1545, 2, FALSE))</f>
        <v/>
      </c>
    </row>
    <row r="702" spans="1:16">
      <c r="A702" s="65">
        <v>696</v>
      </c>
      <c r="B702" s="10" t="s">
        <v>725</v>
      </c>
      <c r="C702" s="66" t="str">
        <f>VLOOKUP($B702, Paste!$A$3:$H$933, 6, FALSE)</f>
        <v>RD</v>
      </c>
      <c r="D702" s="11" t="str">
        <f>IFERROR(VLOOKUP($B702, Paste!$J$3:$L$933, 3, FALSE), "")</f>
        <v/>
      </c>
      <c r="E702" s="11" t="str">
        <f>IFERROR(VLOOKUP($B702, Paste!$J$3:$L$933, 2, FALSE), "")</f>
        <v/>
      </c>
      <c r="F702" s="11" t="str">
        <f>VLOOKUP($B702, Paste!$A$3:$H$933, 8, FALSE)</f>
        <v>MIN</v>
      </c>
      <c r="G702" s="71">
        <f>VLOOKUP($B702, Paste!$A$3:$H$933, 2, FALSE)</f>
        <v>64.333333333333343</v>
      </c>
      <c r="H702" s="71">
        <f>VLOOKUP($B702, Paste!$A$3:$H$933, 3, FALSE)</f>
        <v>2.9739007008857485</v>
      </c>
      <c r="I702" s="71">
        <f t="shared" si="11"/>
        <v>5.3454728616142564</v>
      </c>
      <c r="J702" s="71">
        <f>VLOOKUP($B702, Paste!$A$3:$H$933, 4, FALSE)</f>
        <v>8.3193735625000045</v>
      </c>
      <c r="K702" s="71">
        <f>VLOOKUP($B702, Paste!$A$3:$H$933, 5, FALSE)</f>
        <v>42.659536541889487</v>
      </c>
      <c r="L702" s="11" t="str">
        <f>IF(ISERROR(VLOOKUP(B702, Paste!$N$3:$N$250, 1, FALSE)), "", VLOOKUP(B702, Paste!$N$3:$O$250, 2, FALSE))</f>
        <v/>
      </c>
      <c r="M702" s="27">
        <f>VLOOKUP($B702, Paste!$W$3:$Z$10064, IF($H$4="Cap Hit",3, IF($H$4="AAV", 4, 2)), FALSE)</f>
        <v>1.35</v>
      </c>
      <c r="N702" s="11" t="str">
        <f>IF(ISERROR(VLOOKUP(B702, Paste!$Q$3:$Q$245, 1, FALSE)), "", VLOOKUP(B702, Paste!$Q$3:$R$245, 2, FALSE))</f>
        <v/>
      </c>
      <c r="O702" s="10"/>
      <c r="P702" s="7" t="str">
        <f>IF(ISERROR(VLOOKUP(B702, Paste!$T$3:$T$1545, 1, FALSE)), "", VLOOKUP(B702, Paste!$T$3:$U$1545, 2, FALSE))</f>
        <v/>
      </c>
    </row>
    <row r="703" spans="1:16">
      <c r="A703" s="65">
        <v>697</v>
      </c>
      <c r="B703" s="67" t="s">
        <v>726</v>
      </c>
      <c r="C703" s="66" t="str">
        <f>VLOOKUP($B703, Paste!$A$3:$H$933, 6, FALSE)</f>
        <v>RD</v>
      </c>
      <c r="D703" s="11" t="str">
        <f>IFERROR(VLOOKUP($B703, Paste!$J$3:$L$933, 3, FALSE), "")</f>
        <v/>
      </c>
      <c r="E703" s="11" t="str">
        <f>IFERROR(VLOOKUP($B703, Paste!$J$3:$L$933, 2, FALSE), "")</f>
        <v/>
      </c>
      <c r="F703" s="11" t="str">
        <f>VLOOKUP($B703, Paste!$A$3:$H$933, 8, FALSE)</f>
        <v>UFA</v>
      </c>
      <c r="G703" s="71">
        <f>VLOOKUP($B703, Paste!$A$3:$H$933, 2, FALSE)</f>
        <v>63.333333333333336</v>
      </c>
      <c r="H703" s="71">
        <f>VLOOKUP($B703, Paste!$A$3:$H$933, 3, FALSE)</f>
        <v>1.7011020407865753</v>
      </c>
      <c r="I703" s="71">
        <f t="shared" si="11"/>
        <v>6.6136589592134269</v>
      </c>
      <c r="J703" s="71">
        <f>VLOOKUP($B703, Paste!$A$3:$H$933, 4, FALSE)</f>
        <v>8.3147610000000025</v>
      </c>
      <c r="K703" s="71">
        <f>VLOOKUP($B703, Paste!$A$3:$H$933, 5, FALSE)</f>
        <v>27.19202898550725</v>
      </c>
      <c r="L703" s="11" t="str">
        <f>IF(ISERROR(VLOOKUP(B703, Paste!$N$3:$N$250, 1, FALSE)), "", VLOOKUP(B703, Paste!$N$3:$O$250, 2, FALSE))</f>
        <v/>
      </c>
      <c r="M703" s="27" t="e">
        <f>VLOOKUP($B703, Paste!$W$3:$Z$10064, IF($H$4="Cap Hit",3, IF($H$4="AAV", 4, 2)), FALSE)</f>
        <v>#N/A</v>
      </c>
      <c r="N703" s="11" t="str">
        <f>IF(ISERROR(VLOOKUP(B703, Paste!$Q$3:$Q$245, 1, FALSE)), "", VLOOKUP(B703, Paste!$Q$3:$R$245, 2, FALSE))</f>
        <v/>
      </c>
      <c r="O703" s="18"/>
      <c r="P703" s="7" t="str">
        <f>IF(ISERROR(VLOOKUP(B703, Paste!$T$3:$T$1545, 1, FALSE)), "", VLOOKUP(B703, Paste!$T$3:$U$1545, 2, FALSE))</f>
        <v/>
      </c>
    </row>
    <row r="704" spans="1:16">
      <c r="A704" s="65">
        <v>698</v>
      </c>
      <c r="B704" s="67" t="s">
        <v>727</v>
      </c>
      <c r="C704" s="66" t="str">
        <f>VLOOKUP($B704, Paste!$A$3:$H$933, 6, FALSE)</f>
        <v>RD</v>
      </c>
      <c r="D704" s="11" t="str">
        <f>IFERROR(VLOOKUP($B704, Paste!$J$3:$L$933, 3, FALSE), "")</f>
        <v/>
      </c>
      <c r="E704" s="11" t="str">
        <f>IFERROR(VLOOKUP($B704, Paste!$J$3:$L$933, 2, FALSE), "")</f>
        <v/>
      </c>
      <c r="F704" s="11" t="str">
        <f>VLOOKUP($B704, Paste!$A$3:$H$933, 8, FALSE)</f>
        <v>ANA</v>
      </c>
      <c r="G704" s="71">
        <f>VLOOKUP($B704, Paste!$A$3:$H$933, 2, FALSE)</f>
        <v>37</v>
      </c>
      <c r="H704" s="71">
        <f>VLOOKUP($B704, Paste!$A$3:$H$933, 3, FALSE)</f>
        <v>2.7307604653500182</v>
      </c>
      <c r="I704" s="71">
        <f t="shared" si="11"/>
        <v>5.5747867846499819</v>
      </c>
      <c r="J704" s="71">
        <f>VLOOKUP($B704, Paste!$A$3:$H$933, 4, FALSE)</f>
        <v>8.30554725</v>
      </c>
      <c r="K704" s="71">
        <f>VLOOKUP($B704, Paste!$A$3:$H$933, 5, FALSE)</f>
        <v>8.4571428571428573</v>
      </c>
      <c r="L704" s="11" t="str">
        <f>IF(ISERROR(VLOOKUP(B704, Paste!$N$3:$N$250, 1, FALSE)), "", VLOOKUP(B704, Paste!$N$3:$O$250, 2, FALSE))</f>
        <v/>
      </c>
      <c r="M704" s="27">
        <f>VLOOKUP($B704, Paste!$W$3:$Z$10064, IF($H$4="Cap Hit",3, IF($H$4="AAV", 4, 2)), FALSE)</f>
        <v>1.1499999999999999</v>
      </c>
      <c r="N704" s="11" t="str">
        <f>IF(ISERROR(VLOOKUP(B704, Paste!$Q$3:$Q$245, 1, FALSE)), "", VLOOKUP(B704, Paste!$Q$3:$R$245, 2, FALSE))</f>
        <v/>
      </c>
      <c r="O704" s="18"/>
      <c r="P704" s="7" t="str">
        <f>IF(ISERROR(VLOOKUP(B704, Paste!$T$3:$T$1545, 1, FALSE)), "", VLOOKUP(B704, Paste!$T$3:$U$1545, 2, FALSE))</f>
        <v/>
      </c>
    </row>
    <row r="705" spans="1:16">
      <c r="A705" s="65">
        <v>699</v>
      </c>
      <c r="B705" s="67" t="s">
        <v>728</v>
      </c>
      <c r="C705" s="66" t="str">
        <f>VLOOKUP($B705, Paste!$A$3:$H$933, 6, FALSE)</f>
        <v>LW</v>
      </c>
      <c r="D705" s="11" t="str">
        <f>IFERROR(VLOOKUP($B705, Paste!$J$3:$L$933, 3, FALSE), "")</f>
        <v/>
      </c>
      <c r="E705" s="11" t="str">
        <f>IFERROR(VLOOKUP($B705, Paste!$J$3:$L$933, 2, FALSE), "")</f>
        <v/>
      </c>
      <c r="F705" s="11" t="str">
        <f>VLOOKUP($B705, Paste!$A$3:$H$933, 8, FALSE)</f>
        <v>SJS</v>
      </c>
      <c r="G705" s="71">
        <f>VLOOKUP($B705, Paste!$A$3:$H$933, 2, FALSE)</f>
        <v>15.333333333333334</v>
      </c>
      <c r="H705" s="71">
        <f>VLOOKUP($B705, Paste!$A$3:$H$933, 3, FALSE)</f>
        <v>1.5333333333333334</v>
      </c>
      <c r="I705" s="71">
        <f t="shared" si="11"/>
        <v>6.7587416666666673</v>
      </c>
      <c r="J705" s="71">
        <f>VLOOKUP($B705, Paste!$A$3:$H$933, 4, FALSE)</f>
        <v>8.2920750000000005</v>
      </c>
      <c r="K705" s="71">
        <f>VLOOKUP($B705, Paste!$A$3:$H$933, 5, FALSE)</f>
        <v>3.8333333333333335</v>
      </c>
      <c r="L705" s="11" t="str">
        <f>IF(ISERROR(VLOOKUP(B705, Paste!$N$3:$N$250, 1, FALSE)), "", VLOOKUP(B705, Paste!$N$3:$O$250, 2, FALSE))</f>
        <v/>
      </c>
      <c r="M705" s="27">
        <f>VLOOKUP($B705, Paste!$W$3:$Z$10064, IF($H$4="Cap Hit",3, IF($H$4="AAV", 4, 2)), FALSE)</f>
        <v>0.875</v>
      </c>
      <c r="N705" s="11" t="str">
        <f>IF(ISERROR(VLOOKUP(B705, Paste!$Q$3:$Q$245, 1, FALSE)), "", VLOOKUP(B705, Paste!$Q$3:$R$245, 2, FALSE))</f>
        <v/>
      </c>
      <c r="O705" s="18"/>
      <c r="P705" s="7" t="str">
        <f>IF(ISERROR(VLOOKUP(B705, Paste!$T$3:$T$1545, 1, FALSE)), "", VLOOKUP(B705, Paste!$T$3:$U$1545, 2, FALSE))</f>
        <v/>
      </c>
    </row>
    <row r="706" spans="1:16">
      <c r="A706" s="65">
        <v>700</v>
      </c>
      <c r="B706" s="67" t="s">
        <v>729</v>
      </c>
      <c r="C706" s="66" t="str">
        <f>VLOOKUP($B706, Paste!$A$3:$H$933, 6, FALSE)</f>
        <v>LW</v>
      </c>
      <c r="D706" s="11" t="str">
        <f>IFERROR(VLOOKUP($B706, Paste!$J$3:$L$933, 3, FALSE), "")</f>
        <v/>
      </c>
      <c r="E706" s="11" t="str">
        <f>IFERROR(VLOOKUP($B706, Paste!$J$3:$L$933, 2, FALSE), "")</f>
        <v/>
      </c>
      <c r="F706" s="11" t="str">
        <f>VLOOKUP($B706, Paste!$A$3:$H$933, 8, FALSE)</f>
        <v>EDM</v>
      </c>
      <c r="G706" s="71">
        <f>VLOOKUP($B706, Paste!$A$3:$H$933, 2, FALSE)</f>
        <v>35</v>
      </c>
      <c r="H706" s="71">
        <f>VLOOKUP($B706, Paste!$A$3:$H$933, 3, FALSE)</f>
        <v>3.0001160690015181</v>
      </c>
      <c r="I706" s="71">
        <f t="shared" si="11"/>
        <v>5.1486860143318154</v>
      </c>
      <c r="J706" s="71">
        <f>VLOOKUP($B706, Paste!$A$3:$H$933, 4, FALSE)</f>
        <v>8.148802083333333</v>
      </c>
      <c r="K706" s="71">
        <f>VLOOKUP($B706, Paste!$A$3:$H$933, 5, FALSE)</f>
        <v>21.212121212121211</v>
      </c>
      <c r="L706" s="11" t="str">
        <f>IF(ISERROR(VLOOKUP(B706, Paste!$N$3:$N$250, 1, FALSE)), "", VLOOKUP(B706, Paste!$N$3:$O$250, 2, FALSE))</f>
        <v/>
      </c>
      <c r="M706" s="27">
        <f>VLOOKUP($B706, Paste!$W$3:$Z$10064, IF($H$4="Cap Hit",3, IF($H$4="AAV", 4, 2)), FALSE)</f>
        <v>0.85</v>
      </c>
      <c r="N706" s="11" t="str">
        <f>IF(ISERROR(VLOOKUP(B706, Paste!$Q$3:$Q$245, 1, FALSE)), "", VLOOKUP(B706, Paste!$Q$3:$R$245, 2, FALSE))</f>
        <v/>
      </c>
      <c r="O706" s="10"/>
      <c r="P706" s="7" t="str">
        <f>IF(ISERROR(VLOOKUP(B706, Paste!$T$3:$T$1545, 1, FALSE)), "", VLOOKUP(B706, Paste!$T$3:$U$1545, 2, FALSE))</f>
        <v/>
      </c>
    </row>
    <row r="707" spans="1:16">
      <c r="A707" s="65">
        <v>701</v>
      </c>
      <c r="B707" s="67" t="s">
        <v>730</v>
      </c>
      <c r="C707" s="66" t="str">
        <f>VLOOKUP($B707, Paste!$A$3:$H$933, 6, FALSE)</f>
        <v>LD</v>
      </c>
      <c r="D707" s="11">
        <f>IFERROR(VLOOKUP($B707, Paste!$J$3:$L$933, 3, FALSE), "")</f>
        <v>32</v>
      </c>
      <c r="E707" s="11">
        <f>IFERROR(VLOOKUP($B707, Paste!$J$3:$L$933, 2, FALSE), "")</f>
        <v>48</v>
      </c>
      <c r="F707" s="11" t="str">
        <f>VLOOKUP($B707, Paste!$A$3:$H$933, 8, FALSE)</f>
        <v>MTL</v>
      </c>
      <c r="G707" s="71">
        <f>VLOOKUP($B707, Paste!$A$3:$H$933, 2, FALSE)</f>
        <v>37</v>
      </c>
      <c r="H707" s="71">
        <f>VLOOKUP($B707, Paste!$A$3:$H$933, 3, FALSE)</f>
        <v>2.96</v>
      </c>
      <c r="I707" s="71">
        <f t="shared" si="11"/>
        <v>5.1854710365853682</v>
      </c>
      <c r="J707" s="71">
        <f>VLOOKUP($B707, Paste!$A$3:$H$933, 4, FALSE)</f>
        <v>8.1454710365853682</v>
      </c>
      <c r="K707" s="71">
        <f>VLOOKUP($B707, Paste!$A$3:$H$933, 5, FALSE)</f>
        <v>8.4175000000000004</v>
      </c>
      <c r="L707" s="11" t="str">
        <f>IF(ISERROR(VLOOKUP(B707, Paste!$N$3:$N$250, 1, FALSE)), "", VLOOKUP(B707, Paste!$N$3:$O$250, 2, FALSE))</f>
        <v/>
      </c>
      <c r="M707" s="27">
        <f>VLOOKUP($B707, Paste!$W$3:$Z$10064, IF($H$4="Cap Hit",3, IF($H$4="AAV", 4, 2)), FALSE)</f>
        <v>0.95</v>
      </c>
      <c r="N707" s="11" t="str">
        <f>IF(ISERROR(VLOOKUP(B707, Paste!$Q$3:$Q$245, 1, FALSE)), "", VLOOKUP(B707, Paste!$Q$3:$R$245, 2, FALSE))</f>
        <v/>
      </c>
      <c r="O707" s="18"/>
      <c r="P707" s="7" t="str">
        <f>IF(ISERROR(VLOOKUP(B707, Paste!$T$3:$T$1545, 1, FALSE)), "", VLOOKUP(B707, Paste!$T$3:$U$1545, 2, FALSE))</f>
        <v>Y</v>
      </c>
    </row>
    <row r="708" spans="1:16">
      <c r="A708" s="65">
        <v>702</v>
      </c>
      <c r="B708" s="67" t="s">
        <v>731</v>
      </c>
      <c r="C708" s="66" t="str">
        <f>VLOOKUP($B708, Paste!$A$3:$H$933, 6, FALSE)</f>
        <v>RD</v>
      </c>
      <c r="D708" s="11" t="str">
        <f>IFERROR(VLOOKUP($B708, Paste!$J$3:$L$933, 3, FALSE), "")</f>
        <v/>
      </c>
      <c r="E708" s="11" t="str">
        <f>IFERROR(VLOOKUP($B708, Paste!$J$3:$L$933, 2, FALSE), "")</f>
        <v/>
      </c>
      <c r="F708" s="11" t="str">
        <f>VLOOKUP($B708, Paste!$A$3:$H$933, 8, FALSE)</f>
        <v>COL</v>
      </c>
      <c r="G708" s="71">
        <f>VLOOKUP($B708, Paste!$A$3:$H$933, 2, FALSE)</f>
        <v>49</v>
      </c>
      <c r="H708" s="71">
        <f>VLOOKUP($B708, Paste!$A$3:$H$933, 3, FALSE)</f>
        <v>1.3669200696422918</v>
      </c>
      <c r="I708" s="71">
        <f t="shared" si="11"/>
        <v>6.6832594414688202</v>
      </c>
      <c r="J708" s="71">
        <f>VLOOKUP($B708, Paste!$A$3:$H$933, 4, FALSE)</f>
        <v>8.0501795111111125</v>
      </c>
      <c r="K708" s="71">
        <f>VLOOKUP($B708, Paste!$A$3:$H$933, 5, FALSE)</f>
        <v>20.156028368794324</v>
      </c>
      <c r="L708" s="11" t="str">
        <f>IF(ISERROR(VLOOKUP(B708, Paste!$N$3:$N$250, 1, FALSE)), "", VLOOKUP(B708, Paste!$N$3:$O$250, 2, FALSE))</f>
        <v/>
      </c>
      <c r="M708" s="27">
        <f>VLOOKUP($B708, Paste!$W$3:$Z$10064, IF($H$4="Cap Hit",3, IF($H$4="AAV", 4, 2)), FALSE)</f>
        <v>1.1000000000000001</v>
      </c>
      <c r="N708" s="11" t="str">
        <f>IF(ISERROR(VLOOKUP(B708, Paste!$Q$3:$Q$245, 1, FALSE)), "", VLOOKUP(B708, Paste!$Q$3:$R$245, 2, FALSE))</f>
        <v/>
      </c>
      <c r="O708" s="18"/>
      <c r="P708" s="7" t="str">
        <f>IF(ISERROR(VLOOKUP(B708, Paste!$T$3:$T$1545, 1, FALSE)), "", VLOOKUP(B708, Paste!$T$3:$U$1545, 2, FALSE))</f>
        <v/>
      </c>
    </row>
    <row r="709" spans="1:16">
      <c r="A709" s="65">
        <v>703</v>
      </c>
      <c r="B709" s="67" t="s">
        <v>732</v>
      </c>
      <c r="C709" s="66" t="str">
        <f>VLOOKUP($B709, Paste!$A$3:$H$933, 6, FALSE)</f>
        <v>LW</v>
      </c>
      <c r="D709" s="11" t="str">
        <f>IFERROR(VLOOKUP($B709, Paste!$J$3:$L$933, 3, FALSE), "")</f>
        <v/>
      </c>
      <c r="E709" s="11" t="str">
        <f>IFERROR(VLOOKUP($B709, Paste!$J$3:$L$933, 2, FALSE), "")</f>
        <v/>
      </c>
      <c r="F709" s="11" t="str">
        <f>VLOOKUP($B709, Paste!$A$3:$H$933, 8, FALSE)</f>
        <v>UFA</v>
      </c>
      <c r="G709" s="71">
        <f>VLOOKUP($B709, Paste!$A$3:$H$933, 2, FALSE)</f>
        <v>16.5</v>
      </c>
      <c r="H709" s="71">
        <f>VLOOKUP($B709, Paste!$A$3:$H$933, 3, FALSE)</f>
        <v>2.7801190476190478</v>
      </c>
      <c r="I709" s="71">
        <f t="shared" si="11"/>
        <v>5.1475122023809519</v>
      </c>
      <c r="J709" s="71">
        <f>VLOOKUP($B709, Paste!$A$3:$H$933, 4, FALSE)</f>
        <v>7.9276312500000001</v>
      </c>
      <c r="K709" s="71">
        <f>VLOOKUP($B709, Paste!$A$3:$H$933, 5, FALSE)</f>
        <v>8.3448275862068968</v>
      </c>
      <c r="L709" s="11" t="str">
        <f>IF(ISERROR(VLOOKUP(B709, Paste!$N$3:$N$250, 1, FALSE)), "", VLOOKUP(B709, Paste!$N$3:$O$250, 2, FALSE))</f>
        <v/>
      </c>
      <c r="M709" s="27" t="e">
        <f>VLOOKUP($B709, Paste!$W$3:$Z$10064, IF($H$4="Cap Hit",3, IF($H$4="AAV", 4, 2)), FALSE)</f>
        <v>#N/A</v>
      </c>
      <c r="N709" s="11" t="str">
        <f>IF(ISERROR(VLOOKUP(B709, Paste!$Q$3:$Q$245, 1, FALSE)), "", VLOOKUP(B709, Paste!$Q$3:$R$245, 2, FALSE))</f>
        <v/>
      </c>
      <c r="O709" s="18"/>
      <c r="P709" s="7" t="str">
        <f>IF(ISERROR(VLOOKUP(B709, Paste!$T$3:$T$1545, 1, FALSE)), "", VLOOKUP(B709, Paste!$T$3:$U$1545, 2, FALSE))</f>
        <v/>
      </c>
    </row>
    <row r="710" spans="1:16">
      <c r="A710" s="65">
        <v>704</v>
      </c>
      <c r="B710" s="67" t="s">
        <v>733</v>
      </c>
      <c r="C710" s="66" t="str">
        <f>VLOOKUP($B710, Paste!$A$3:$H$933, 6, FALSE)</f>
        <v>RW</v>
      </c>
      <c r="D710" s="11" t="str">
        <f>IFERROR(VLOOKUP($B710, Paste!$J$3:$L$933, 3, FALSE), "")</f>
        <v/>
      </c>
      <c r="E710" s="11" t="str">
        <f>IFERROR(VLOOKUP($B710, Paste!$J$3:$L$933, 2, FALSE), "")</f>
        <v/>
      </c>
      <c r="F710" s="11" t="str">
        <f>VLOOKUP($B710, Paste!$A$3:$H$933, 8, FALSE)</f>
        <v>UFA</v>
      </c>
      <c r="G710" s="71">
        <f>VLOOKUP($B710, Paste!$A$3:$H$933, 2, FALSE)</f>
        <v>51.666666666666664</v>
      </c>
      <c r="H710" s="71">
        <f>VLOOKUP($B710, Paste!$A$3:$H$933, 3, FALSE)</f>
        <v>5.5639916138065928</v>
      </c>
      <c r="I710" s="71">
        <f t="shared" si="11"/>
        <v>2.3578646361934084</v>
      </c>
      <c r="J710" s="71">
        <f>VLOOKUP($B710, Paste!$A$3:$H$933, 4, FALSE)</f>
        <v>7.9218562500000012</v>
      </c>
      <c r="K710" s="71">
        <f>VLOOKUP($B710, Paste!$A$3:$H$933, 5, FALSE)</f>
        <v>29.127516778523486</v>
      </c>
      <c r="L710" s="11" t="str">
        <f>IF(ISERROR(VLOOKUP(B710, Paste!$N$3:$N$250, 1, FALSE)), "", VLOOKUP(B710, Paste!$N$3:$O$250, 2, FALSE))</f>
        <v/>
      </c>
      <c r="M710" s="27" t="e">
        <f>VLOOKUP($B710, Paste!$W$3:$Z$10064, IF($H$4="Cap Hit",3, IF($H$4="AAV", 4, 2)), FALSE)</f>
        <v>#N/A</v>
      </c>
      <c r="N710" s="11" t="str">
        <f>IF(ISERROR(VLOOKUP(B710, Paste!$Q$3:$Q$245, 1, FALSE)), "", VLOOKUP(B710, Paste!$Q$3:$R$245, 2, FALSE))</f>
        <v/>
      </c>
      <c r="O710" s="10"/>
      <c r="P710" s="7" t="str">
        <f>IF(ISERROR(VLOOKUP(B710, Paste!$T$3:$T$1545, 1, FALSE)), "", VLOOKUP(B710, Paste!$T$3:$U$1545, 2, FALSE))</f>
        <v/>
      </c>
    </row>
    <row r="711" spans="1:16">
      <c r="A711" s="65">
        <v>705</v>
      </c>
      <c r="B711" s="67" t="s">
        <v>734</v>
      </c>
      <c r="C711" s="66" t="str">
        <f>VLOOKUP($B711, Paste!$A$3:$H$933, 6, FALSE)</f>
        <v>RD</v>
      </c>
      <c r="D711" s="11" t="str">
        <f>IFERROR(VLOOKUP($B711, Paste!$J$3:$L$933, 3, FALSE), "")</f>
        <v/>
      </c>
      <c r="E711" s="11" t="str">
        <f>IFERROR(VLOOKUP($B711, Paste!$J$3:$L$933, 2, FALSE), "")</f>
        <v/>
      </c>
      <c r="F711" s="11" t="str">
        <f>VLOOKUP($B711, Paste!$A$3:$H$933, 8, FALSE)</f>
        <v>BUF</v>
      </c>
      <c r="G711" s="71">
        <f>VLOOKUP($B711, Paste!$A$3:$H$933, 2, FALSE)</f>
        <v>60</v>
      </c>
      <c r="H711" s="71">
        <f>VLOOKUP($B711, Paste!$A$3:$H$933, 3, FALSE)</f>
        <v>3.2005684754521964</v>
      </c>
      <c r="I711" s="71">
        <f t="shared" si="11"/>
        <v>4.6413261912144721</v>
      </c>
      <c r="J711" s="71">
        <f>VLOOKUP($B711, Paste!$A$3:$H$933, 4, FALSE)</f>
        <v>7.8418946666666685</v>
      </c>
      <c r="K711" s="71">
        <f>VLOOKUP($B711, Paste!$A$3:$H$933, 5, FALSE)</f>
        <v>3.7209302325581395</v>
      </c>
      <c r="L711" s="11" t="str">
        <f>IF(ISERROR(VLOOKUP(B711, Paste!$N$3:$N$250, 1, FALSE)), "", VLOOKUP(B711, Paste!$N$3:$O$250, 2, FALSE))</f>
        <v/>
      </c>
      <c r="M711" s="27">
        <f>VLOOKUP($B711, Paste!$W$3:$Z$10064, IF($H$4="Cap Hit",3, IF($H$4="AAV", 4, 2)), FALSE)</f>
        <v>0.77500000000000002</v>
      </c>
      <c r="N711" s="11" t="str">
        <f>IF(ISERROR(VLOOKUP(B711, Paste!$Q$3:$Q$245, 1, FALSE)), "", VLOOKUP(B711, Paste!$Q$3:$R$245, 2, FALSE))</f>
        <v/>
      </c>
      <c r="O711" s="18"/>
      <c r="P711" s="7" t="str">
        <f>IF(ISERROR(VLOOKUP(B711, Paste!$T$3:$T$1545, 1, FALSE)), "", VLOOKUP(B711, Paste!$T$3:$U$1545, 2, FALSE))</f>
        <v/>
      </c>
    </row>
    <row r="712" spans="1:16">
      <c r="A712" s="65">
        <v>706</v>
      </c>
      <c r="B712" s="67" t="s">
        <v>735</v>
      </c>
      <c r="C712" s="66" t="str">
        <f>VLOOKUP($B712, Paste!$A$3:$H$933, 6, FALSE)</f>
        <v>RD</v>
      </c>
      <c r="D712" s="11" t="str">
        <f>IFERROR(VLOOKUP($B712, Paste!$J$3:$L$933, 3, FALSE), "")</f>
        <v/>
      </c>
      <c r="E712" s="11" t="str">
        <f>IFERROR(VLOOKUP($B712, Paste!$J$3:$L$933, 2, FALSE), "")</f>
        <v/>
      </c>
      <c r="F712" s="11" t="str">
        <f>VLOOKUP($B712, Paste!$A$3:$H$933, 8, FALSE)</f>
        <v>DET</v>
      </c>
      <c r="G712" s="71">
        <f>VLOOKUP($B712, Paste!$A$3:$H$933, 2, FALSE)</f>
        <v>60.333333333333336</v>
      </c>
      <c r="H712" s="71">
        <f>VLOOKUP($B712, Paste!$A$3:$H$933, 3, FALSE)</f>
        <v>2.3610048019320646</v>
      </c>
      <c r="I712" s="71">
        <f t="shared" si="11"/>
        <v>5.237921549919788</v>
      </c>
      <c r="J712" s="71">
        <f>VLOOKUP($B712, Paste!$A$3:$H$933, 4, FALSE)</f>
        <v>7.5989263518518522</v>
      </c>
      <c r="K712" s="71">
        <f>VLOOKUP($B712, Paste!$A$3:$H$933, 5, FALSE)</f>
        <v>23.099047619047617</v>
      </c>
      <c r="L712" s="11" t="str">
        <f>IF(ISERROR(VLOOKUP(B712, Paste!$N$3:$N$250, 1, FALSE)), "", VLOOKUP(B712, Paste!$N$3:$O$250, 2, FALSE))</f>
        <v/>
      </c>
      <c r="M712" s="27">
        <f>VLOOKUP($B712, Paste!$W$3:$Z$10064, IF($H$4="Cap Hit",3, IF($H$4="AAV", 4, 2)), FALSE)</f>
        <v>1.6</v>
      </c>
      <c r="N712" s="11" t="str">
        <f>IF(ISERROR(VLOOKUP(B712, Paste!$Q$3:$Q$245, 1, FALSE)), "", VLOOKUP(B712, Paste!$Q$3:$R$245, 2, FALSE))</f>
        <v/>
      </c>
      <c r="O712" s="18"/>
      <c r="P712" s="7" t="str">
        <f>IF(ISERROR(VLOOKUP(B712, Paste!$T$3:$T$1545, 1, FALSE)), "", VLOOKUP(B712, Paste!$T$3:$U$1545, 2, FALSE))</f>
        <v/>
      </c>
    </row>
    <row r="713" spans="1:16">
      <c r="A713" s="65">
        <v>707</v>
      </c>
      <c r="B713" s="67" t="s">
        <v>736</v>
      </c>
      <c r="C713" s="66" t="str">
        <f>VLOOKUP($B713, Paste!$A$3:$H$933, 6, FALSE)</f>
        <v>LW</v>
      </c>
      <c r="D713" s="11" t="str">
        <f>IFERROR(VLOOKUP($B713, Paste!$J$3:$L$933, 3, FALSE), "")</f>
        <v/>
      </c>
      <c r="E713" s="11" t="str">
        <f>IFERROR(VLOOKUP($B713, Paste!$J$3:$L$933, 2, FALSE), "")</f>
        <v/>
      </c>
      <c r="F713" s="11" t="str">
        <f>VLOOKUP($B713, Paste!$A$3:$H$933, 8, FALSE)</f>
        <v>UFA</v>
      </c>
      <c r="G713" s="71">
        <f>VLOOKUP($B713, Paste!$A$3:$H$933, 2, FALSE)</f>
        <v>78</v>
      </c>
      <c r="H713" s="71">
        <f>VLOOKUP($B713, Paste!$A$3:$H$933, 3, FALSE)</f>
        <v>5.3118045261698494</v>
      </c>
      <c r="I713" s="71">
        <f t="shared" si="11"/>
        <v>2.1989714738301505</v>
      </c>
      <c r="J713" s="71">
        <f>VLOOKUP($B713, Paste!$A$3:$H$933, 4, FALSE)</f>
        <v>7.5107759999999999</v>
      </c>
      <c r="K713" s="71">
        <f>VLOOKUP($B713, Paste!$A$3:$H$933, 5, FALSE)</f>
        <v>19.5</v>
      </c>
      <c r="L713" s="11" t="str">
        <f>IF(ISERROR(VLOOKUP(B713, Paste!$N$3:$N$250, 1, FALSE)), "", VLOOKUP(B713, Paste!$N$3:$O$250, 2, FALSE))</f>
        <v/>
      </c>
      <c r="M713" s="27" t="e">
        <f>VLOOKUP($B713, Paste!$W$3:$Z$10064, IF($H$4="Cap Hit",3, IF($H$4="AAV", 4, 2)), FALSE)</f>
        <v>#N/A</v>
      </c>
      <c r="N713" s="11" t="str">
        <f>IF(ISERROR(VLOOKUP(B713, Paste!$Q$3:$Q$245, 1, FALSE)), "", VLOOKUP(B713, Paste!$Q$3:$R$245, 2, FALSE))</f>
        <v/>
      </c>
      <c r="O713" s="18"/>
      <c r="P713" s="7" t="str">
        <f>IF(ISERROR(VLOOKUP(B713, Paste!$T$3:$T$1545, 1, FALSE)), "", VLOOKUP(B713, Paste!$T$3:$U$1545, 2, FALSE))</f>
        <v/>
      </c>
    </row>
    <row r="714" spans="1:16">
      <c r="A714" s="65">
        <v>708</v>
      </c>
      <c r="B714" s="67" t="s">
        <v>737</v>
      </c>
      <c r="C714" s="66" t="str">
        <f>VLOOKUP($B714, Paste!$A$3:$H$933, 6, FALSE)</f>
        <v>C</v>
      </c>
      <c r="D714" s="11" t="str">
        <f>IFERROR(VLOOKUP($B714, Paste!$J$3:$L$933, 3, FALSE), "")</f>
        <v/>
      </c>
      <c r="E714" s="11" t="str">
        <f>IFERROR(VLOOKUP($B714, Paste!$J$3:$L$933, 2, FALSE), "")</f>
        <v/>
      </c>
      <c r="F714" s="11" t="str">
        <f>VLOOKUP($B714, Paste!$A$3:$H$933, 8, FALSE)</f>
        <v>SEA</v>
      </c>
      <c r="G714" s="71">
        <f>VLOOKUP($B714, Paste!$A$3:$H$933, 2, FALSE)</f>
        <v>29.666666666666668</v>
      </c>
      <c r="H714" s="71">
        <f>VLOOKUP($B714, Paste!$A$3:$H$933, 3, FALSE)</f>
        <v>2.4765894367922763</v>
      </c>
      <c r="I714" s="71">
        <f t="shared" si="11"/>
        <v>5.0097650539484651</v>
      </c>
      <c r="J714" s="71">
        <f>VLOOKUP($B714, Paste!$A$3:$H$933, 4, FALSE)</f>
        <v>7.4863544907407418</v>
      </c>
      <c r="K714" s="71">
        <f>VLOOKUP($B714, Paste!$A$3:$H$933, 5, FALSE)</f>
        <v>8.5783132530120483</v>
      </c>
      <c r="L714" s="11" t="str">
        <f>IF(ISERROR(VLOOKUP(B714, Paste!$N$3:$N$250, 1, FALSE)), "", VLOOKUP(B714, Paste!$N$3:$O$250, 2, FALSE))</f>
        <v/>
      </c>
      <c r="M714" s="27">
        <f>VLOOKUP($B714, Paste!$W$3:$Z$10064, IF($H$4="Cap Hit",3, IF($H$4="AAV", 4, 2)), FALSE)</f>
        <v>1</v>
      </c>
      <c r="N714" s="11" t="str">
        <f>IF(ISERROR(VLOOKUP(B714, Paste!$Q$3:$Q$245, 1, FALSE)), "", VLOOKUP(B714, Paste!$Q$3:$R$245, 2, FALSE))</f>
        <v/>
      </c>
      <c r="O714" s="10"/>
      <c r="P714" s="7" t="str">
        <f>IF(ISERROR(VLOOKUP(B714, Paste!$T$3:$T$1545, 1, FALSE)), "", VLOOKUP(B714, Paste!$T$3:$U$1545, 2, FALSE))</f>
        <v/>
      </c>
    </row>
    <row r="715" spans="1:16">
      <c r="A715" s="65">
        <v>709</v>
      </c>
      <c r="B715" s="67" t="s">
        <v>738</v>
      </c>
      <c r="C715" s="66" t="str">
        <f>VLOOKUP($B715, Paste!$A$3:$H$933, 6, FALSE)</f>
        <v>RW</v>
      </c>
      <c r="D715" s="11">
        <f>IFERROR(VLOOKUP($B715, Paste!$J$3:$L$933, 3, FALSE), "")</f>
        <v>25</v>
      </c>
      <c r="E715" s="11">
        <f>IFERROR(VLOOKUP($B715, Paste!$J$3:$L$933, 2, FALSE), "")</f>
        <v>53</v>
      </c>
      <c r="F715" s="11" t="str">
        <f>VLOOKUP($B715, Paste!$A$3:$H$933, 8, FALSE)</f>
        <v>CBJ</v>
      </c>
      <c r="G715" s="71">
        <f>VLOOKUP($B715, Paste!$A$3:$H$933, 2, FALSE)</f>
        <v>45</v>
      </c>
      <c r="H715" s="71">
        <f>VLOOKUP($B715, Paste!$A$3:$H$933, 3, FALSE)</f>
        <v>3.2005915761699066</v>
      </c>
      <c r="I715" s="71">
        <f t="shared" si="11"/>
        <v>4.2819513144550925</v>
      </c>
      <c r="J715" s="71">
        <f>VLOOKUP($B715, Paste!$A$3:$H$933, 4, FALSE)</f>
        <v>7.4825428906249991</v>
      </c>
      <c r="K715" s="71">
        <f>VLOOKUP($B715, Paste!$A$3:$H$933, 5, FALSE)</f>
        <v>3.7305699481865284</v>
      </c>
      <c r="L715" s="11" t="str">
        <f>IF(ISERROR(VLOOKUP(B715, Paste!$N$3:$N$250, 1, FALSE)), "", VLOOKUP(B715, Paste!$N$3:$O$250, 2, FALSE))</f>
        <v/>
      </c>
      <c r="M715" s="27">
        <f>VLOOKUP($B715, Paste!$W$3:$Z$10064, IF($H$4="Cap Hit",3, IF($H$4="AAV", 4, 2)), FALSE)</f>
        <v>1.3</v>
      </c>
      <c r="N715" s="11" t="str">
        <f>IF(ISERROR(VLOOKUP(B715, Paste!$Q$3:$Q$245, 1, FALSE)), "", VLOOKUP(B715, Paste!$Q$3:$R$245, 2, FALSE))</f>
        <v>Y</v>
      </c>
      <c r="O715" s="10"/>
      <c r="P715" s="7" t="str">
        <f>IF(ISERROR(VLOOKUP(B715, Paste!$T$3:$T$1545, 1, FALSE)), "", VLOOKUP(B715, Paste!$T$3:$U$1545, 2, FALSE))</f>
        <v/>
      </c>
    </row>
    <row r="716" spans="1:16">
      <c r="A716" s="65">
        <v>710</v>
      </c>
      <c r="B716" s="67" t="s">
        <v>739</v>
      </c>
      <c r="C716" s="66" t="str">
        <f>VLOOKUP($B716, Paste!$A$3:$H$933, 6, FALSE)</f>
        <v>RW</v>
      </c>
      <c r="D716" s="11">
        <f>IFERROR(VLOOKUP($B716, Paste!$J$3:$L$933, 3, FALSE), "")</f>
        <v>38</v>
      </c>
      <c r="E716" s="11">
        <f>IFERROR(VLOOKUP($B716, Paste!$J$3:$L$933, 2, FALSE), "")</f>
        <v>65</v>
      </c>
      <c r="F716" s="11" t="str">
        <f>VLOOKUP($B716, Paste!$A$3:$H$933, 8, FALSE)</f>
        <v>COL</v>
      </c>
      <c r="G716" s="71">
        <f>VLOOKUP($B716, Paste!$A$3:$H$933, 2, FALSE)</f>
        <v>30.5</v>
      </c>
      <c r="H716" s="71">
        <f>VLOOKUP($B716, Paste!$A$3:$H$933, 3, FALSE)</f>
        <v>2.6759728622631846</v>
      </c>
      <c r="I716" s="71">
        <f t="shared" si="11"/>
        <v>4.8031990127368172</v>
      </c>
      <c r="J716" s="71">
        <f>VLOOKUP($B716, Paste!$A$3:$H$933, 4, FALSE)</f>
        <v>7.4791718750000014</v>
      </c>
      <c r="K716" s="71">
        <f>VLOOKUP($B716, Paste!$A$3:$H$933, 5, FALSE)</f>
        <v>4.5750000000000002</v>
      </c>
      <c r="L716" s="11" t="str">
        <f>IF(ISERROR(VLOOKUP(B716, Paste!$N$3:$N$250, 1, FALSE)), "", VLOOKUP(B716, Paste!$N$3:$O$250, 2, FALSE))</f>
        <v/>
      </c>
      <c r="M716" s="27">
        <f>VLOOKUP($B716, Paste!$W$3:$Z$10064, IF($H$4="Cap Hit",3, IF($H$4="AAV", 4, 2)), FALSE)</f>
        <v>0.875</v>
      </c>
      <c r="N716" s="11" t="str">
        <f>IF(ISERROR(VLOOKUP(B716, Paste!$Q$3:$Q$245, 1, FALSE)), "", VLOOKUP(B716, Paste!$Q$3:$R$245, 2, FALSE))</f>
        <v/>
      </c>
      <c r="O716" s="18"/>
      <c r="P716" s="7" t="str">
        <f>IF(ISERROR(VLOOKUP(B716, Paste!$T$3:$T$1545, 1, FALSE)), "", VLOOKUP(B716, Paste!$T$3:$U$1545, 2, FALSE))</f>
        <v/>
      </c>
    </row>
    <row r="717" spans="1:16">
      <c r="A717" s="65">
        <v>711</v>
      </c>
      <c r="B717" s="67" t="s">
        <v>740</v>
      </c>
      <c r="C717" s="66" t="str">
        <f>VLOOKUP($B717, Paste!$A$3:$H$933, 6, FALSE)</f>
        <v>C</v>
      </c>
      <c r="D717" s="11">
        <f>IFERROR(VLOOKUP($B717, Paste!$J$3:$L$933, 3, FALSE), "")</f>
        <v>35</v>
      </c>
      <c r="E717" s="11">
        <f>IFERROR(VLOOKUP($B717, Paste!$J$3:$L$933, 2, FALSE), "")</f>
        <v>62</v>
      </c>
      <c r="F717" s="11" t="str">
        <f>VLOOKUP($B717, Paste!$A$3:$H$933, 8, FALSE)</f>
        <v>NYR</v>
      </c>
      <c r="G717" s="71">
        <f>VLOOKUP($B717, Paste!$A$3:$H$933, 2, FALSE)</f>
        <v>39.333333333333336</v>
      </c>
      <c r="H717" s="71">
        <f>VLOOKUP($B717, Paste!$A$3:$H$933, 3, FALSE)</f>
        <v>5.0426918880159635</v>
      </c>
      <c r="I717" s="71">
        <f t="shared" si="11"/>
        <v>2.4227477369840349</v>
      </c>
      <c r="J717" s="71">
        <f>VLOOKUP($B717, Paste!$A$3:$H$933, 4, FALSE)</f>
        <v>7.4654396249999984</v>
      </c>
      <c r="K717" s="71">
        <f>VLOOKUP($B717, Paste!$A$3:$H$933, 5, FALSE)</f>
        <v>14.398809523809524</v>
      </c>
      <c r="L717" s="11" t="str">
        <f>IF(ISERROR(VLOOKUP(B717, Paste!$N$3:$N$250, 1, FALSE)), "", VLOOKUP(B717, Paste!$N$3:$O$250, 2, FALSE))</f>
        <v/>
      </c>
      <c r="M717" s="27">
        <f>VLOOKUP($B717, Paste!$W$3:$Z$10064, IF($H$4="Cap Hit",3, IF($H$4="AAV", 4, 2)), FALSE)</f>
        <v>1.25</v>
      </c>
      <c r="N717" s="11" t="str">
        <f>IF(ISERROR(VLOOKUP(B717, Paste!$Q$3:$Q$245, 1, FALSE)), "", VLOOKUP(B717, Paste!$Q$3:$R$245, 2, FALSE))</f>
        <v/>
      </c>
      <c r="O717" s="18"/>
      <c r="P717" s="7" t="str">
        <f>IF(ISERROR(VLOOKUP(B717, Paste!$T$3:$T$1545, 1, FALSE)), "", VLOOKUP(B717, Paste!$T$3:$U$1545, 2, FALSE))</f>
        <v/>
      </c>
    </row>
    <row r="718" spans="1:16">
      <c r="A718" s="65">
        <v>712</v>
      </c>
      <c r="B718" s="67" t="s">
        <v>741</v>
      </c>
      <c r="C718" s="66" t="str">
        <f>VLOOKUP($B718, Paste!$A$3:$H$933, 6, FALSE)</f>
        <v>LW</v>
      </c>
      <c r="D718" s="11" t="str">
        <f>IFERROR(VLOOKUP($B718, Paste!$J$3:$L$933, 3, FALSE), "")</f>
        <v/>
      </c>
      <c r="E718" s="11" t="str">
        <f>IFERROR(VLOOKUP($B718, Paste!$J$3:$L$933, 2, FALSE), "")</f>
        <v/>
      </c>
      <c r="F718" s="11" t="str">
        <f>VLOOKUP($B718, Paste!$A$3:$H$933, 8, FALSE)</f>
        <v>DET</v>
      </c>
      <c r="G718" s="71">
        <f>VLOOKUP($B718, Paste!$A$3:$H$933, 2, FALSE)</f>
        <v>20</v>
      </c>
      <c r="H718" s="71">
        <f>VLOOKUP($B718, Paste!$A$3:$H$933, 3, FALSE)</f>
        <v>2.8016835016835016</v>
      </c>
      <c r="I718" s="71">
        <f t="shared" si="11"/>
        <v>4.6439414983164973</v>
      </c>
      <c r="J718" s="71">
        <f>VLOOKUP($B718, Paste!$A$3:$H$933, 4, FALSE)</f>
        <v>7.4456249999999988</v>
      </c>
      <c r="K718" s="71">
        <f>VLOOKUP($B718, Paste!$A$3:$H$933, 5, FALSE)</f>
        <v>4</v>
      </c>
      <c r="L718" s="11" t="str">
        <f>IF(ISERROR(VLOOKUP(B718, Paste!$N$3:$N$250, 1, FALSE)), "", VLOOKUP(B718, Paste!$N$3:$O$250, 2, FALSE))</f>
        <v/>
      </c>
      <c r="M718" s="27">
        <f>VLOOKUP($B718, Paste!$W$3:$Z$10064, IF($H$4="Cap Hit",3, IF($H$4="AAV", 4, 2)), FALSE)</f>
        <v>0.85</v>
      </c>
      <c r="N718" s="11" t="str">
        <f>IF(ISERROR(VLOOKUP(B718, Paste!$Q$3:$Q$245, 1, FALSE)), "", VLOOKUP(B718, Paste!$Q$3:$R$245, 2, FALSE))</f>
        <v/>
      </c>
      <c r="O718" s="10"/>
      <c r="P718" s="7" t="str">
        <f>IF(ISERROR(VLOOKUP(B718, Paste!$T$3:$T$1545, 1, FALSE)), "", VLOOKUP(B718, Paste!$T$3:$U$1545, 2, FALSE))</f>
        <v/>
      </c>
    </row>
    <row r="719" spans="1:16">
      <c r="A719" s="65">
        <v>713</v>
      </c>
      <c r="B719" s="67" t="s">
        <v>742</v>
      </c>
      <c r="C719" s="66" t="str">
        <f>VLOOKUP($B719, Paste!$A$3:$H$933, 6, FALSE)</f>
        <v>LD</v>
      </c>
      <c r="D719" s="11" t="str">
        <f>IFERROR(VLOOKUP($B719, Paste!$J$3:$L$933, 3, FALSE), "")</f>
        <v/>
      </c>
      <c r="E719" s="11" t="str">
        <f>IFERROR(VLOOKUP($B719, Paste!$J$3:$L$933, 2, FALSE), "")</f>
        <v/>
      </c>
      <c r="F719" s="11" t="str">
        <f>VLOOKUP($B719, Paste!$A$3:$H$933, 8, FALSE)</f>
        <v>UFA</v>
      </c>
      <c r="G719" s="71">
        <f>VLOOKUP($B719, Paste!$A$3:$H$933, 2, FALSE)</f>
        <v>42.333333333333336</v>
      </c>
      <c r="H719" s="71">
        <f>VLOOKUP($B719, Paste!$A$3:$H$933, 3, FALSE)</f>
        <v>3.1426808215246798</v>
      </c>
      <c r="I719" s="71">
        <f t="shared" si="11"/>
        <v>4.2515118555586549</v>
      </c>
      <c r="J719" s="71">
        <f>VLOOKUP($B719, Paste!$A$3:$H$933, 4, FALSE)</f>
        <v>7.3941926770833346</v>
      </c>
      <c r="K719" s="71">
        <f>VLOOKUP($B719, Paste!$A$3:$H$933, 5, FALSE)</f>
        <v>20.292011019283748</v>
      </c>
      <c r="L719" s="11" t="str">
        <f>IF(ISERROR(VLOOKUP(B719, Paste!$N$3:$N$250, 1, FALSE)), "", VLOOKUP(B719, Paste!$N$3:$O$250, 2, FALSE))</f>
        <v/>
      </c>
      <c r="M719" s="27" t="e">
        <f>VLOOKUP($B719, Paste!$W$3:$Z$10064, IF($H$4="Cap Hit",3, IF($H$4="AAV", 4, 2)), FALSE)</f>
        <v>#N/A</v>
      </c>
      <c r="N719" s="11" t="str">
        <f>IF(ISERROR(VLOOKUP(B719, Paste!$Q$3:$Q$245, 1, FALSE)), "", VLOOKUP(B719, Paste!$Q$3:$R$245, 2, FALSE))</f>
        <v/>
      </c>
      <c r="O719" s="10"/>
      <c r="P719" s="7" t="str">
        <f>IF(ISERROR(VLOOKUP(B719, Paste!$T$3:$T$1545, 1, FALSE)), "", VLOOKUP(B719, Paste!$T$3:$U$1545, 2, FALSE))</f>
        <v/>
      </c>
    </row>
    <row r="720" spans="1:16">
      <c r="A720" s="65">
        <v>714</v>
      </c>
      <c r="B720" s="67" t="s">
        <v>743</v>
      </c>
      <c r="C720" s="66" t="str">
        <f>VLOOKUP($B720, Paste!$A$3:$H$933, 6, FALSE)</f>
        <v>LD</v>
      </c>
      <c r="D720" s="11" t="str">
        <f>IFERROR(VLOOKUP($B720, Paste!$J$3:$L$933, 3, FALSE), "")</f>
        <v/>
      </c>
      <c r="E720" s="11" t="str">
        <f>IFERROR(VLOOKUP($B720, Paste!$J$3:$L$933, 2, FALSE), "")</f>
        <v/>
      </c>
      <c r="F720" s="11" t="str">
        <f>VLOOKUP($B720, Paste!$A$3:$H$933, 8, FALSE)</f>
        <v>UFA</v>
      </c>
      <c r="G720" s="71">
        <f>VLOOKUP($B720, Paste!$A$3:$H$933, 2, FALSE)</f>
        <v>37.666666666666664</v>
      </c>
      <c r="H720" s="71">
        <f>VLOOKUP($B720, Paste!$A$3:$H$933, 3, FALSE)</f>
        <v>2.8960448122171902</v>
      </c>
      <c r="I720" s="71">
        <f t="shared" si="11"/>
        <v>4.4643123586161444</v>
      </c>
      <c r="J720" s="71">
        <f>VLOOKUP($B720, Paste!$A$3:$H$933, 4, FALSE)</f>
        <v>7.3603571708333346</v>
      </c>
      <c r="K720" s="71">
        <f>VLOOKUP($B720, Paste!$A$3:$H$933, 5, FALSE)</f>
        <v>12.672897196261681</v>
      </c>
      <c r="L720" s="11" t="str">
        <f>IF(ISERROR(VLOOKUP(B720, Paste!$N$3:$N$250, 1, FALSE)), "", VLOOKUP(B720, Paste!$N$3:$O$250, 2, FALSE))</f>
        <v/>
      </c>
      <c r="M720" s="27" t="e">
        <f>VLOOKUP($B720, Paste!$W$3:$Z$10064, IF($H$4="Cap Hit",3, IF($H$4="AAV", 4, 2)), FALSE)</f>
        <v>#N/A</v>
      </c>
      <c r="N720" s="11" t="str">
        <f>IF(ISERROR(VLOOKUP(B720, Paste!$Q$3:$Q$245, 1, FALSE)), "", VLOOKUP(B720, Paste!$Q$3:$R$245, 2, FALSE))</f>
        <v/>
      </c>
      <c r="O720" s="10"/>
      <c r="P720" s="7" t="str">
        <f>IF(ISERROR(VLOOKUP(B720, Paste!$T$3:$T$1545, 1, FALSE)), "", VLOOKUP(B720, Paste!$T$3:$U$1545, 2, FALSE))</f>
        <v/>
      </c>
    </row>
    <row r="721" spans="1:16">
      <c r="A721" s="65">
        <v>715</v>
      </c>
      <c r="B721" s="67" t="s">
        <v>744</v>
      </c>
      <c r="C721" s="66" t="str">
        <f>VLOOKUP($B721, Paste!$A$3:$H$933, 6, FALSE)</f>
        <v>RW</v>
      </c>
      <c r="D721" s="11" t="str">
        <f>IFERROR(VLOOKUP($B721, Paste!$J$3:$L$933, 3, FALSE), "")</f>
        <v/>
      </c>
      <c r="E721" s="11" t="str">
        <f>IFERROR(VLOOKUP($B721, Paste!$J$3:$L$933, 2, FALSE), "")</f>
        <v/>
      </c>
      <c r="F721" s="11" t="str">
        <f>VLOOKUP($B721, Paste!$A$3:$H$933, 8, FALSE)</f>
        <v>UFA</v>
      </c>
      <c r="G721" s="71">
        <f>VLOOKUP($B721, Paste!$A$3:$H$933, 2, FALSE)</f>
        <v>56.666666666666664</v>
      </c>
      <c r="H721" s="71">
        <f>VLOOKUP($B721, Paste!$A$3:$H$933, 3, FALSE)</f>
        <v>3.9593922350182131</v>
      </c>
      <c r="I721" s="71">
        <f t="shared" si="11"/>
        <v>3.3923994316484531</v>
      </c>
      <c r="J721" s="71">
        <f>VLOOKUP($B721, Paste!$A$3:$H$933, 4, FALSE)</f>
        <v>7.3517916666666663</v>
      </c>
      <c r="K721" s="71">
        <f>VLOOKUP($B721, Paste!$A$3:$H$933, 5, FALSE)</f>
        <v>23.49593495934959</v>
      </c>
      <c r="L721" s="11" t="str">
        <f>IF(ISERROR(VLOOKUP(B721, Paste!$N$3:$N$250, 1, FALSE)), "", VLOOKUP(B721, Paste!$N$3:$O$250, 2, FALSE))</f>
        <v/>
      </c>
      <c r="M721" s="27" t="e">
        <f>VLOOKUP($B721, Paste!$W$3:$Z$10064, IF($H$4="Cap Hit",3, IF($H$4="AAV", 4, 2)), FALSE)</f>
        <v>#N/A</v>
      </c>
      <c r="N721" s="11" t="str">
        <f>IF(ISERROR(VLOOKUP(B721, Paste!$Q$3:$Q$245, 1, FALSE)), "", VLOOKUP(B721, Paste!$Q$3:$R$245, 2, FALSE))</f>
        <v/>
      </c>
      <c r="O721" s="18"/>
      <c r="P721" s="7" t="str">
        <f>IF(ISERROR(VLOOKUP(B721, Paste!$T$3:$T$1545, 1, FALSE)), "", VLOOKUP(B721, Paste!$T$3:$U$1545, 2, FALSE))</f>
        <v/>
      </c>
    </row>
    <row r="722" spans="1:16">
      <c r="A722" s="65">
        <v>716</v>
      </c>
      <c r="B722" s="67" t="s">
        <v>745</v>
      </c>
      <c r="C722" s="66" t="str">
        <f>VLOOKUP($B722, Paste!$A$3:$H$933, 6, FALSE)</f>
        <v>RD</v>
      </c>
      <c r="D722" s="11" t="str">
        <f>IFERROR(VLOOKUP($B722, Paste!$J$3:$L$933, 3, FALSE), "")</f>
        <v/>
      </c>
      <c r="E722" s="11" t="str">
        <f>IFERROR(VLOOKUP($B722, Paste!$J$3:$L$933, 2, FALSE), "")</f>
        <v/>
      </c>
      <c r="F722" s="11" t="str">
        <f>VLOOKUP($B722, Paste!$A$3:$H$933, 8, FALSE)</f>
        <v>UFA</v>
      </c>
      <c r="G722" s="71">
        <f>VLOOKUP($B722, Paste!$A$3:$H$933, 2, FALSE)</f>
        <v>34.666666666666664</v>
      </c>
      <c r="H722" s="71">
        <f>VLOOKUP($B722, Paste!$A$3:$H$933, 3, FALSE)</f>
        <v>1.2694297472075249</v>
      </c>
      <c r="I722" s="71">
        <f t="shared" si="11"/>
        <v>6.0714795861258093</v>
      </c>
      <c r="J722" s="71">
        <f>VLOOKUP($B722, Paste!$A$3:$H$933, 4, FALSE)</f>
        <v>7.3409093333333342</v>
      </c>
      <c r="K722" s="71">
        <f>VLOOKUP($B722, Paste!$A$3:$H$933, 5, FALSE)</f>
        <v>6.3673469387755102</v>
      </c>
      <c r="L722" s="11" t="str">
        <f>IF(ISERROR(VLOOKUP(B722, Paste!$N$3:$N$250, 1, FALSE)), "", VLOOKUP(B722, Paste!$N$3:$O$250, 2, FALSE))</f>
        <v/>
      </c>
      <c r="M722" s="27" t="e">
        <f>VLOOKUP($B722, Paste!$W$3:$Z$10064, IF($H$4="Cap Hit",3, IF($H$4="AAV", 4, 2)), FALSE)</f>
        <v>#N/A</v>
      </c>
      <c r="N722" s="11" t="str">
        <f>IF(ISERROR(VLOOKUP(B722, Paste!$Q$3:$Q$245, 1, FALSE)), "", VLOOKUP(B722, Paste!$Q$3:$R$245, 2, FALSE))</f>
        <v>Y</v>
      </c>
      <c r="O722" s="18"/>
      <c r="P722" s="7" t="str">
        <f>IF(ISERROR(VLOOKUP(B722, Paste!$T$3:$T$1545, 1, FALSE)), "", VLOOKUP(B722, Paste!$T$3:$U$1545, 2, FALSE))</f>
        <v/>
      </c>
    </row>
    <row r="723" spans="1:16">
      <c r="A723" s="65">
        <v>717</v>
      </c>
      <c r="B723" s="67" t="s">
        <v>746</v>
      </c>
      <c r="C723" s="66" t="str">
        <f>VLOOKUP($B723, Paste!$A$3:$H$933, 6, FALSE)</f>
        <v>LD</v>
      </c>
      <c r="D723" s="11" t="str">
        <f>IFERROR(VLOOKUP($B723, Paste!$J$3:$L$933, 3, FALSE), "")</f>
        <v/>
      </c>
      <c r="E723" s="11" t="str">
        <f>IFERROR(VLOOKUP($B723, Paste!$J$3:$L$933, 2, FALSE), "")</f>
        <v/>
      </c>
      <c r="F723" s="11" t="str">
        <f>VLOOKUP($B723, Paste!$A$3:$H$933, 8, FALSE)</f>
        <v>DET</v>
      </c>
      <c r="G723" s="71">
        <f>VLOOKUP($B723, Paste!$A$3:$H$933, 2, FALSE)</f>
        <v>46.666666666666664</v>
      </c>
      <c r="H723" s="71">
        <f>VLOOKUP($B723, Paste!$A$3:$H$933, 3, FALSE)</f>
        <v>1.5163288439955105</v>
      </c>
      <c r="I723" s="71">
        <f t="shared" si="11"/>
        <v>5.7518411560044909</v>
      </c>
      <c r="J723" s="71">
        <f>VLOOKUP($B723, Paste!$A$3:$H$933, 4, FALSE)</f>
        <v>7.2681700000000014</v>
      </c>
      <c r="K723" s="71">
        <f>VLOOKUP($B723, Paste!$A$3:$H$933, 5, FALSE)</f>
        <v>9.7512437810945265</v>
      </c>
      <c r="L723" s="11" t="str">
        <f>IF(ISERROR(VLOOKUP(B723, Paste!$N$3:$N$250, 1, FALSE)), "", VLOOKUP(B723, Paste!$N$3:$O$250, 2, FALSE))</f>
        <v/>
      </c>
      <c r="M723" s="27">
        <f>VLOOKUP($B723, Paste!$W$3:$Z$10064, IF($H$4="Cap Hit",3, IF($H$4="AAV", 4, 2)), FALSE)</f>
        <v>0.875</v>
      </c>
      <c r="N723" s="11" t="str">
        <f>IF(ISERROR(VLOOKUP(B723, Paste!$Q$3:$Q$245, 1, FALSE)), "", VLOOKUP(B723, Paste!$Q$3:$R$245, 2, FALSE))</f>
        <v/>
      </c>
      <c r="O723" s="18"/>
      <c r="P723" s="7" t="str">
        <f>IF(ISERROR(VLOOKUP(B723, Paste!$T$3:$T$1545, 1, FALSE)), "", VLOOKUP(B723, Paste!$T$3:$U$1545, 2, FALSE))</f>
        <v>Y</v>
      </c>
    </row>
    <row r="724" spans="1:16">
      <c r="A724" s="65">
        <v>718</v>
      </c>
      <c r="B724" s="10" t="s">
        <v>747</v>
      </c>
      <c r="C724" s="66" t="str">
        <f>VLOOKUP($B724, Paste!$A$3:$H$933, 6, FALSE)</f>
        <v>RD</v>
      </c>
      <c r="D724" s="11" t="str">
        <f>IFERROR(VLOOKUP($B724, Paste!$J$3:$L$933, 3, FALSE), "")</f>
        <v/>
      </c>
      <c r="E724" s="11" t="str">
        <f>IFERROR(VLOOKUP($B724, Paste!$J$3:$L$933, 2, FALSE), "")</f>
        <v/>
      </c>
      <c r="F724" s="11" t="str">
        <f>VLOOKUP($B724, Paste!$A$3:$H$933, 8, FALSE)</f>
        <v>CBJ</v>
      </c>
      <c r="G724" s="71">
        <f>VLOOKUP($B724, Paste!$A$3:$H$933, 2, FALSE)</f>
        <v>45.666666666666664</v>
      </c>
      <c r="H724" s="71">
        <f>VLOOKUP($B724, Paste!$A$3:$H$933, 3, FALSE)</f>
        <v>2.2750637364362856</v>
      </c>
      <c r="I724" s="71">
        <f t="shared" si="11"/>
        <v>4.905334596897049</v>
      </c>
      <c r="J724" s="71">
        <f>VLOOKUP($B724, Paste!$A$3:$H$933, 4, FALSE)</f>
        <v>7.1803983333333345</v>
      </c>
      <c r="K724" s="71">
        <f>VLOOKUP($B724, Paste!$A$3:$H$933, 5, FALSE)</f>
        <v>34.511450381679388</v>
      </c>
      <c r="L724" s="11" t="str">
        <f>IF(ISERROR(VLOOKUP(B724, Paste!$N$3:$N$250, 1, FALSE)), "", VLOOKUP(B724, Paste!$N$3:$O$250, 2, FALSE))</f>
        <v/>
      </c>
      <c r="M724" s="27">
        <f>VLOOKUP($B724, Paste!$W$3:$Z$10064, IF($H$4="Cap Hit",3, IF($H$4="AAV", 4, 2)), FALSE)</f>
        <v>1.75</v>
      </c>
      <c r="N724" s="11" t="str">
        <f>IF(ISERROR(VLOOKUP(B724, Paste!$Q$3:$Q$245, 1, FALSE)), "", VLOOKUP(B724, Paste!$Q$3:$R$245, 2, FALSE))</f>
        <v/>
      </c>
      <c r="O724" s="10"/>
      <c r="P724" s="7" t="str">
        <f>IF(ISERROR(VLOOKUP(B724, Paste!$T$3:$T$1545, 1, FALSE)), "", VLOOKUP(B724, Paste!$T$3:$U$1545, 2, FALSE))</f>
        <v/>
      </c>
    </row>
    <row r="725" spans="1:16">
      <c r="A725" s="65">
        <v>719</v>
      </c>
      <c r="B725" s="67" t="s">
        <v>748</v>
      </c>
      <c r="C725" s="66" t="str">
        <f>VLOOKUP($B725, Paste!$A$3:$H$933, 6, FALSE)</f>
        <v>LD</v>
      </c>
      <c r="D725" s="11" t="str">
        <f>IFERROR(VLOOKUP($B725, Paste!$J$3:$L$933, 3, FALSE), "")</f>
        <v/>
      </c>
      <c r="E725" s="11" t="str">
        <f>IFERROR(VLOOKUP($B725, Paste!$J$3:$L$933, 2, FALSE), "")</f>
        <v/>
      </c>
      <c r="F725" s="11" t="str">
        <f>VLOOKUP($B725, Paste!$A$3:$H$933, 8, FALSE)</f>
        <v>BOS</v>
      </c>
      <c r="G725" s="71">
        <f>VLOOKUP($B725, Paste!$A$3:$H$933, 2, FALSE)</f>
        <v>40</v>
      </c>
      <c r="H725" s="71">
        <f>VLOOKUP($B725, Paste!$A$3:$H$933, 3, FALSE)</f>
        <v>3.0166490486257924</v>
      </c>
      <c r="I725" s="71">
        <f t="shared" si="11"/>
        <v>4.1356180245449403</v>
      </c>
      <c r="J725" s="71">
        <f>VLOOKUP($B725, Paste!$A$3:$H$933, 4, FALSE)</f>
        <v>7.1522670731707327</v>
      </c>
      <c r="K725" s="71">
        <f>VLOOKUP($B725, Paste!$A$3:$H$933, 5, FALSE)</f>
        <v>11.546391752577318</v>
      </c>
      <c r="L725" s="11" t="str">
        <f>IF(ISERROR(VLOOKUP(B725, Paste!$N$3:$N$250, 1, FALSE)), "", VLOOKUP(B725, Paste!$N$3:$O$250, 2, FALSE))</f>
        <v/>
      </c>
      <c r="M725" s="27">
        <f>VLOOKUP($B725, Paste!$W$3:$Z$10064, IF($H$4="Cap Hit",3, IF($H$4="AAV", 4, 2)), FALSE)</f>
        <v>0.875</v>
      </c>
      <c r="N725" s="11" t="str">
        <f>IF(ISERROR(VLOOKUP(B725, Paste!$Q$3:$Q$245, 1, FALSE)), "", VLOOKUP(B725, Paste!$Q$3:$R$245, 2, FALSE))</f>
        <v/>
      </c>
      <c r="O725" s="18"/>
      <c r="P725" s="7" t="str">
        <f>IF(ISERROR(VLOOKUP(B725, Paste!$T$3:$T$1545, 1, FALSE)), "", VLOOKUP(B725, Paste!$T$3:$U$1545, 2, FALSE))</f>
        <v>Y</v>
      </c>
    </row>
    <row r="726" spans="1:16">
      <c r="A726" s="65">
        <v>720</v>
      </c>
      <c r="B726" s="67" t="s">
        <v>749</v>
      </c>
      <c r="C726" s="66" t="str">
        <f>VLOOKUP($B726, Paste!$A$3:$H$933, 6, FALSE)</f>
        <v>LW</v>
      </c>
      <c r="D726" s="11" t="str">
        <f>IFERROR(VLOOKUP($B726, Paste!$J$3:$L$933, 3, FALSE), "")</f>
        <v/>
      </c>
      <c r="E726" s="11" t="str">
        <f>IFERROR(VLOOKUP($B726, Paste!$J$3:$L$933, 2, FALSE), "")</f>
        <v/>
      </c>
      <c r="F726" s="11" t="str">
        <f>VLOOKUP($B726, Paste!$A$3:$H$933, 8, FALSE)</f>
        <v>FLA</v>
      </c>
      <c r="G726" s="71">
        <f>VLOOKUP($B726, Paste!$A$3:$H$933, 2, FALSE)</f>
        <v>37</v>
      </c>
      <c r="H726" s="71">
        <f>VLOOKUP($B726, Paste!$A$3:$H$933, 3, FALSE)</f>
        <v>3.8717293958000401</v>
      </c>
      <c r="I726" s="71">
        <f t="shared" si="11"/>
        <v>3.27426560419996</v>
      </c>
      <c r="J726" s="71">
        <f>VLOOKUP($B726, Paste!$A$3:$H$933, 4, FALSE)</f>
        <v>7.1459950000000001</v>
      </c>
      <c r="K726" s="71">
        <f>VLOOKUP($B726, Paste!$A$3:$H$933, 5, FALSE)</f>
        <v>11.684210526315789</v>
      </c>
      <c r="L726" s="11" t="str">
        <f>IF(ISERROR(VLOOKUP(B726, Paste!$N$3:$N$250, 1, FALSE)), "", VLOOKUP(B726, Paste!$N$3:$O$250, 2, FALSE))</f>
        <v/>
      </c>
      <c r="M726" s="27">
        <f>VLOOKUP($B726, Paste!$W$3:$Z$10064, IF($H$4="Cap Hit",3, IF($H$4="AAV", 4, 2)), FALSE)</f>
        <v>0.8125</v>
      </c>
      <c r="N726" s="11" t="str">
        <f>IF(ISERROR(VLOOKUP(B726, Paste!$Q$3:$Q$245, 1, FALSE)), "", VLOOKUP(B726, Paste!$Q$3:$R$245, 2, FALSE))</f>
        <v/>
      </c>
      <c r="O726" s="18"/>
      <c r="P726" s="7" t="str">
        <f>IF(ISERROR(VLOOKUP(B726, Paste!$T$3:$T$1545, 1, FALSE)), "", VLOOKUP(B726, Paste!$T$3:$U$1545, 2, FALSE))</f>
        <v/>
      </c>
    </row>
    <row r="727" spans="1:16">
      <c r="A727" s="65">
        <v>721</v>
      </c>
      <c r="B727" s="67" t="s">
        <v>750</v>
      </c>
      <c r="C727" s="66" t="str">
        <f>VLOOKUP($B727, Paste!$A$3:$H$933, 6, FALSE)</f>
        <v>LW</v>
      </c>
      <c r="D727" s="11" t="str">
        <f>IFERROR(VLOOKUP($B727, Paste!$J$3:$L$933, 3, FALSE), "")</f>
        <v/>
      </c>
      <c r="E727" s="11" t="str">
        <f>IFERROR(VLOOKUP($B727, Paste!$J$3:$L$933, 2, FALSE), "")</f>
        <v/>
      </c>
      <c r="F727" s="11" t="str">
        <f>VLOOKUP($B727, Paste!$A$3:$H$933, 8, FALSE)</f>
        <v>VGK</v>
      </c>
      <c r="G727" s="71">
        <f>VLOOKUP($B727, Paste!$A$3:$H$933, 2, FALSE)</f>
        <v>31</v>
      </c>
      <c r="H727" s="71">
        <f>VLOOKUP($B727, Paste!$A$3:$H$933, 3, FALSE)</f>
        <v>1.55</v>
      </c>
      <c r="I727" s="71">
        <f t="shared" si="11"/>
        <v>5.5670833333333336</v>
      </c>
      <c r="J727" s="71">
        <f>VLOOKUP($B727, Paste!$A$3:$H$933, 4, FALSE)</f>
        <v>7.1170833333333334</v>
      </c>
      <c r="K727" s="71">
        <f>VLOOKUP($B727, Paste!$A$3:$H$933, 5, FALSE)</f>
        <v>6.2</v>
      </c>
      <c r="L727" s="11" t="str">
        <f>IF(ISERROR(VLOOKUP(B727, Paste!$N$3:$N$250, 1, FALSE)), "", VLOOKUP(B727, Paste!$N$3:$O$250, 2, FALSE))</f>
        <v/>
      </c>
      <c r="M727" s="27">
        <f>VLOOKUP($B727, Paste!$W$3:$Z$10064, IF($H$4="Cap Hit",3, IF($H$4="AAV", 4, 2)), FALSE)</f>
        <v>0.85</v>
      </c>
      <c r="N727" s="11" t="str">
        <f>IF(ISERROR(VLOOKUP(B727, Paste!$Q$3:$Q$245, 1, FALSE)), "", VLOOKUP(B727, Paste!$Q$3:$R$245, 2, FALSE))</f>
        <v/>
      </c>
      <c r="O727" s="18"/>
      <c r="P727" s="7" t="str">
        <f>IF(ISERROR(VLOOKUP(B727, Paste!$T$3:$T$1545, 1, FALSE)), "", VLOOKUP(B727, Paste!$T$3:$U$1545, 2, FALSE))</f>
        <v/>
      </c>
    </row>
    <row r="728" spans="1:16">
      <c r="A728" s="65">
        <v>722</v>
      </c>
      <c r="B728" s="67" t="s">
        <v>751</v>
      </c>
      <c r="C728" s="66" t="str">
        <f>VLOOKUP($B728, Paste!$A$3:$H$933, 6, FALSE)</f>
        <v>LW</v>
      </c>
      <c r="D728" s="11" t="str">
        <f>IFERROR(VLOOKUP($B728, Paste!$J$3:$L$933, 3, FALSE), "")</f>
        <v/>
      </c>
      <c r="E728" s="11" t="str">
        <f>IFERROR(VLOOKUP($B728, Paste!$J$3:$L$933, 2, FALSE), "")</f>
        <v/>
      </c>
      <c r="F728" s="11" t="str">
        <f>VLOOKUP($B728, Paste!$A$3:$H$933, 8, FALSE)</f>
        <v>STL</v>
      </c>
      <c r="G728" s="71">
        <f>VLOOKUP($B728, Paste!$A$3:$H$933, 2, FALSE)</f>
        <v>59.666666666666664</v>
      </c>
      <c r="H728" s="71">
        <f>VLOOKUP($B728, Paste!$A$3:$H$933, 3, FALSE)</f>
        <v>1.9835061023541352</v>
      </c>
      <c r="I728" s="71">
        <f t="shared" si="11"/>
        <v>5.1087125643125315</v>
      </c>
      <c r="J728" s="71">
        <f>VLOOKUP($B728, Paste!$A$3:$H$933, 4, FALSE)</f>
        <v>7.0922186666666667</v>
      </c>
      <c r="K728" s="71">
        <f>VLOOKUP($B728, Paste!$A$3:$H$933, 5, FALSE)</f>
        <v>102.08863198458575</v>
      </c>
      <c r="L728" s="11" t="str">
        <f>IF(ISERROR(VLOOKUP(B728, Paste!$N$3:$N$250, 1, FALSE)), "", VLOOKUP(B728, Paste!$N$3:$O$250, 2, FALSE))</f>
        <v/>
      </c>
      <c r="M728" s="27">
        <f>VLOOKUP($B728, Paste!$W$3:$Z$10064, IF($H$4="Cap Hit",3, IF($H$4="AAV", 4, 2)), FALSE)</f>
        <v>2</v>
      </c>
      <c r="N728" s="11" t="str">
        <f>IF(ISERROR(VLOOKUP(B728, Paste!$Q$3:$Q$245, 1, FALSE)), "", VLOOKUP(B728, Paste!$Q$3:$R$245, 2, FALSE))</f>
        <v/>
      </c>
      <c r="O728" s="18"/>
      <c r="P728" s="7" t="str">
        <f>IF(ISERROR(VLOOKUP(B728, Paste!$T$3:$T$1545, 1, FALSE)), "", VLOOKUP(B728, Paste!$T$3:$U$1545, 2, FALSE))</f>
        <v/>
      </c>
    </row>
    <row r="729" spans="1:16">
      <c r="A729" s="65">
        <v>723</v>
      </c>
      <c r="B729" s="67" t="s">
        <v>752</v>
      </c>
      <c r="C729" s="66" t="str">
        <f>VLOOKUP($B729, Paste!$A$3:$H$933, 6, FALSE)</f>
        <v>LD</v>
      </c>
      <c r="D729" s="11" t="str">
        <f>IFERROR(VLOOKUP($B729, Paste!$J$3:$L$933, 3, FALSE), "")</f>
        <v/>
      </c>
      <c r="E729" s="11" t="str">
        <f>IFERROR(VLOOKUP($B729, Paste!$J$3:$L$933, 2, FALSE), "")</f>
        <v/>
      </c>
      <c r="F729" s="11" t="str">
        <f>VLOOKUP($B729, Paste!$A$3:$H$933, 8, FALSE)</f>
        <v>UFA</v>
      </c>
      <c r="G729" s="71">
        <f>VLOOKUP($B729, Paste!$A$3:$H$933, 2, FALSE)</f>
        <v>52.666666666666664</v>
      </c>
      <c r="H729" s="71">
        <f>VLOOKUP($B729, Paste!$A$3:$H$933, 3, FALSE)</f>
        <v>2.624982329473375</v>
      </c>
      <c r="I729" s="71">
        <f t="shared" si="11"/>
        <v>4.3999149205266228</v>
      </c>
      <c r="J729" s="71">
        <f>VLOOKUP($B729, Paste!$A$3:$H$933, 4, FALSE)</f>
        <v>7.0248972499999978</v>
      </c>
      <c r="K729" s="71">
        <f>VLOOKUP($B729, Paste!$A$3:$H$933, 5, FALSE)</f>
        <v>19.403508771929822</v>
      </c>
      <c r="L729" s="11" t="str">
        <f>IF(ISERROR(VLOOKUP(B729, Paste!$N$3:$N$250, 1, FALSE)), "", VLOOKUP(B729, Paste!$N$3:$O$250, 2, FALSE))</f>
        <v/>
      </c>
      <c r="M729" s="27" t="e">
        <f>VLOOKUP($B729, Paste!$W$3:$Z$10064, IF($H$4="Cap Hit",3, IF($H$4="AAV", 4, 2)), FALSE)</f>
        <v>#N/A</v>
      </c>
      <c r="N729" s="11" t="str">
        <f>IF(ISERROR(VLOOKUP(B729, Paste!$Q$3:$Q$245, 1, FALSE)), "", VLOOKUP(B729, Paste!$Q$3:$R$245, 2, FALSE))</f>
        <v/>
      </c>
      <c r="O729" s="10"/>
      <c r="P729" s="7" t="str">
        <f>IF(ISERROR(VLOOKUP(B729, Paste!$T$3:$T$1545, 1, FALSE)), "", VLOOKUP(B729, Paste!$T$3:$U$1545, 2, FALSE))</f>
        <v/>
      </c>
    </row>
    <row r="730" spans="1:16">
      <c r="A730" s="65">
        <v>724</v>
      </c>
      <c r="B730" s="67" t="s">
        <v>753</v>
      </c>
      <c r="C730" s="66" t="str">
        <f>VLOOKUP($B730, Paste!$A$3:$H$933, 6, FALSE)</f>
        <v>C</v>
      </c>
      <c r="D730" s="11" t="str">
        <f>IFERROR(VLOOKUP($B730, Paste!$J$3:$L$933, 3, FALSE), "")</f>
        <v/>
      </c>
      <c r="E730" s="11" t="str">
        <f>IFERROR(VLOOKUP($B730, Paste!$J$3:$L$933, 2, FALSE), "")</f>
        <v/>
      </c>
      <c r="F730" s="11" t="str">
        <f>VLOOKUP($B730, Paste!$A$3:$H$933, 8, FALSE)</f>
        <v>SJS</v>
      </c>
      <c r="G730" s="71">
        <f>VLOOKUP($B730, Paste!$A$3:$H$933, 2, FALSE)</f>
        <v>62</v>
      </c>
      <c r="H730" s="71">
        <f>VLOOKUP($B730, Paste!$A$3:$H$933, 3, FALSE)</f>
        <v>4.3400000000000007</v>
      </c>
      <c r="I730" s="71">
        <f t="shared" si="11"/>
        <v>2.6175624999999991</v>
      </c>
      <c r="J730" s="71">
        <f>VLOOKUP($B730, Paste!$A$3:$H$933, 4, FALSE)</f>
        <v>6.9575624999999999</v>
      </c>
      <c r="K730" s="71">
        <f>VLOOKUP($B730, Paste!$A$3:$H$933, 5, FALSE)</f>
        <v>45.73770491803279</v>
      </c>
      <c r="L730" s="11" t="str">
        <f>IF(ISERROR(VLOOKUP(B730, Paste!$N$3:$N$250, 1, FALSE)), "", VLOOKUP(B730, Paste!$N$3:$O$250, 2, FALSE))</f>
        <v/>
      </c>
      <c r="M730" s="27">
        <f>VLOOKUP($B730, Paste!$W$3:$Z$10064, IF($H$4="Cap Hit",3, IF($H$4="AAV", 4, 2)), FALSE)</f>
        <v>2.35</v>
      </c>
      <c r="N730" s="11" t="str">
        <f>IF(ISERROR(VLOOKUP(B730, Paste!$Q$3:$Q$245, 1, FALSE)), "", VLOOKUP(B730, Paste!$Q$3:$R$245, 2, FALSE))</f>
        <v/>
      </c>
      <c r="O730" s="18"/>
      <c r="P730" s="7" t="str">
        <f>IF(ISERROR(VLOOKUP(B730, Paste!$T$3:$T$1545, 1, FALSE)), "", VLOOKUP(B730, Paste!$T$3:$U$1545, 2, FALSE))</f>
        <v/>
      </c>
    </row>
    <row r="731" spans="1:16">
      <c r="A731" s="65">
        <v>725</v>
      </c>
      <c r="B731" s="67" t="s">
        <v>754</v>
      </c>
      <c r="C731" s="66" t="str">
        <f>VLOOKUP($B731, Paste!$A$3:$H$933, 6, FALSE)</f>
        <v>C</v>
      </c>
      <c r="D731" s="11">
        <f>IFERROR(VLOOKUP($B731, Paste!$J$3:$L$933, 3, FALSE), "")</f>
        <v>40</v>
      </c>
      <c r="E731" s="11">
        <f>IFERROR(VLOOKUP($B731, Paste!$J$3:$L$933, 2, FALSE), "")</f>
        <v>58</v>
      </c>
      <c r="F731" s="11" t="str">
        <f>VLOOKUP($B731, Paste!$A$3:$H$933, 8, FALSE)</f>
        <v>FLA</v>
      </c>
      <c r="G731" s="71">
        <f>VLOOKUP($B731, Paste!$A$3:$H$933, 2, FALSE)</f>
        <v>38</v>
      </c>
      <c r="H731" s="71">
        <f>VLOOKUP($B731, Paste!$A$3:$H$933, 3, FALSE)</f>
        <v>3.5414009164009164</v>
      </c>
      <c r="I731" s="71">
        <f t="shared" si="11"/>
        <v>3.2801302919324167</v>
      </c>
      <c r="J731" s="71">
        <f>VLOOKUP($B731, Paste!$A$3:$H$933, 4, FALSE)</f>
        <v>6.821531208333333</v>
      </c>
      <c r="K731" s="71">
        <f>VLOOKUP($B731, Paste!$A$3:$H$933, 5, FALSE)</f>
        <v>18.654545454545456</v>
      </c>
      <c r="L731" s="11">
        <f>IF(ISERROR(VLOOKUP(B731, Paste!$N$3:$N$250, 1, FALSE)), "", VLOOKUP(B731, Paste!$N$3:$O$250, 2, FALSE))</f>
        <v>35</v>
      </c>
      <c r="M731" s="27">
        <f>VLOOKUP($B731, Paste!$W$3:$Z$10064, IF($H$4="Cap Hit",3, IF($H$4="AAV", 4, 2)), FALSE)</f>
        <v>0.85</v>
      </c>
      <c r="N731" s="11" t="str">
        <f>IF(ISERROR(VLOOKUP(B731, Paste!$Q$3:$Q$245, 1, FALSE)), "", VLOOKUP(B731, Paste!$Q$3:$R$245, 2, FALSE))</f>
        <v/>
      </c>
      <c r="O731" s="10"/>
      <c r="P731" s="7" t="str">
        <f>IF(ISERROR(VLOOKUP(B731, Paste!$T$3:$T$1545, 1, FALSE)), "", VLOOKUP(B731, Paste!$T$3:$U$1545, 2, FALSE))</f>
        <v/>
      </c>
    </row>
    <row r="732" spans="1:16">
      <c r="A732" s="65">
        <v>726</v>
      </c>
      <c r="B732" s="67" t="s">
        <v>755</v>
      </c>
      <c r="C732" s="66" t="str">
        <f>VLOOKUP($B732, Paste!$A$3:$H$933, 6, FALSE)</f>
        <v>LD</v>
      </c>
      <c r="D732" s="11" t="str">
        <f>IFERROR(VLOOKUP($B732, Paste!$J$3:$L$933, 3, FALSE), "")</f>
        <v/>
      </c>
      <c r="E732" s="11" t="str">
        <f>IFERROR(VLOOKUP($B732, Paste!$J$3:$L$933, 2, FALSE), "")</f>
        <v/>
      </c>
      <c r="F732" s="11" t="str">
        <f>VLOOKUP($B732, Paste!$A$3:$H$933, 8, FALSE)</f>
        <v>PHI</v>
      </c>
      <c r="G732" s="71">
        <f>VLOOKUP($B732, Paste!$A$3:$H$933, 2, FALSE)</f>
        <v>73.666666666666671</v>
      </c>
      <c r="H732" s="71">
        <f>VLOOKUP($B732, Paste!$A$3:$H$933, 3, FALSE)</f>
        <v>0.73932663138749044</v>
      </c>
      <c r="I732" s="71">
        <f t="shared" si="11"/>
        <v>6.0799112486125093</v>
      </c>
      <c r="J732" s="71">
        <f>VLOOKUP($B732, Paste!$A$3:$H$933, 4, FALSE)</f>
        <v>6.8192378799999993</v>
      </c>
      <c r="K732" s="71">
        <f>VLOOKUP($B732, Paste!$A$3:$H$933, 5, FALSE)</f>
        <v>53.45116279069768</v>
      </c>
      <c r="L732" s="11" t="str">
        <f>IF(ISERROR(VLOOKUP(B732, Paste!$N$3:$N$250, 1, FALSE)), "", VLOOKUP(B732, Paste!$N$3:$O$250, 2, FALSE))</f>
        <v/>
      </c>
      <c r="M732" s="27">
        <f>VLOOKUP($B732, Paste!$W$3:$Z$10064, IF($H$4="Cap Hit",3, IF($H$4="AAV", 4, 2)), FALSE)</f>
        <v>1.35</v>
      </c>
      <c r="N732" s="11" t="str">
        <f>IF(ISERROR(VLOOKUP(B732, Paste!$Q$3:$Q$245, 1, FALSE)), "", VLOOKUP(B732, Paste!$Q$3:$R$245, 2, FALSE))</f>
        <v/>
      </c>
      <c r="O732" s="18"/>
      <c r="P732" s="7" t="str">
        <f>IF(ISERROR(VLOOKUP(B732, Paste!$T$3:$T$1545, 1, FALSE)), "", VLOOKUP(B732, Paste!$T$3:$U$1545, 2, FALSE))</f>
        <v/>
      </c>
    </row>
    <row r="733" spans="1:16">
      <c r="A733" s="65">
        <v>727</v>
      </c>
      <c r="B733" s="67" t="s">
        <v>756</v>
      </c>
      <c r="C733" s="66" t="str">
        <f>VLOOKUP($B733, Paste!$A$3:$H$933, 6, FALSE)</f>
        <v>C</v>
      </c>
      <c r="D733" s="11" t="str">
        <f>IFERROR(VLOOKUP($B733, Paste!$J$3:$L$933, 3, FALSE), "")</f>
        <v/>
      </c>
      <c r="E733" s="11" t="str">
        <f>IFERROR(VLOOKUP($B733, Paste!$J$3:$L$933, 2, FALSE), "")</f>
        <v/>
      </c>
      <c r="F733" s="11" t="str">
        <f>VLOOKUP($B733, Paste!$A$3:$H$933, 8, FALSE)</f>
        <v>UFA</v>
      </c>
      <c r="G733" s="71">
        <f>VLOOKUP($B733, Paste!$A$3:$H$933, 2, FALSE)</f>
        <v>31.333333333333332</v>
      </c>
      <c r="H733" s="71">
        <f>VLOOKUP($B733, Paste!$A$3:$H$933, 3, FALSE)</f>
        <v>1.4124394218902523</v>
      </c>
      <c r="I733" s="71">
        <f t="shared" si="11"/>
        <v>5.3577842656097472</v>
      </c>
      <c r="J733" s="71">
        <f>VLOOKUP($B733, Paste!$A$3:$H$933, 4, FALSE)</f>
        <v>6.7702236874999997</v>
      </c>
      <c r="K733" s="71">
        <f>VLOOKUP($B733, Paste!$A$3:$H$933, 5, FALSE)</f>
        <v>17.09090909090909</v>
      </c>
      <c r="L733" s="11" t="str">
        <f>IF(ISERROR(VLOOKUP(B733, Paste!$N$3:$N$250, 1, FALSE)), "", VLOOKUP(B733, Paste!$N$3:$O$250, 2, FALSE))</f>
        <v/>
      </c>
      <c r="M733" s="27" t="e">
        <f>VLOOKUP($B733, Paste!$W$3:$Z$10064, IF($H$4="Cap Hit",3, IF($H$4="AAV", 4, 2)), FALSE)</f>
        <v>#N/A</v>
      </c>
      <c r="N733" s="11" t="str">
        <f>IF(ISERROR(VLOOKUP(B733, Paste!$Q$3:$Q$245, 1, FALSE)), "", VLOOKUP(B733, Paste!$Q$3:$R$245, 2, FALSE))</f>
        <v/>
      </c>
      <c r="O733" s="18"/>
      <c r="P733" s="7" t="str">
        <f>IF(ISERROR(VLOOKUP(B733, Paste!$T$3:$T$1545, 1, FALSE)), "", VLOOKUP(B733, Paste!$T$3:$U$1545, 2, FALSE))</f>
        <v/>
      </c>
    </row>
    <row r="734" spans="1:16">
      <c r="A734" s="65">
        <v>728</v>
      </c>
      <c r="B734" s="67" t="s">
        <v>757</v>
      </c>
      <c r="C734" s="66" t="str">
        <f>VLOOKUP($B734, Paste!$A$3:$H$933, 6, FALSE)</f>
        <v>RD</v>
      </c>
      <c r="D734" s="11" t="str">
        <f>IFERROR(VLOOKUP($B734, Paste!$J$3:$L$933, 3, FALSE), "")</f>
        <v/>
      </c>
      <c r="E734" s="11" t="str">
        <f>IFERROR(VLOOKUP($B734, Paste!$J$3:$L$933, 2, FALSE), "")</f>
        <v/>
      </c>
      <c r="F734" s="11" t="str">
        <f>VLOOKUP($B734, Paste!$A$3:$H$933, 8, FALSE)</f>
        <v>UFA</v>
      </c>
      <c r="G734" s="71">
        <f>VLOOKUP($B734, Paste!$A$3:$H$933, 2, FALSE)</f>
        <v>43.333333333333336</v>
      </c>
      <c r="H734" s="71">
        <f>VLOOKUP($B734, Paste!$A$3:$H$933, 3, FALSE)</f>
        <v>1.9963215559976002</v>
      </c>
      <c r="I734" s="71">
        <f t="shared" si="11"/>
        <v>4.6788534440024003</v>
      </c>
      <c r="J734" s="71">
        <f>VLOOKUP($B734, Paste!$A$3:$H$933, 4, FALSE)</f>
        <v>6.6751750000000003</v>
      </c>
      <c r="K734" s="71">
        <f>VLOOKUP($B734, Paste!$A$3:$H$933, 5, FALSE)</f>
        <v>24.462365591397852</v>
      </c>
      <c r="L734" s="11" t="str">
        <f>IF(ISERROR(VLOOKUP(B734, Paste!$N$3:$N$250, 1, FALSE)), "", VLOOKUP(B734, Paste!$N$3:$O$250, 2, FALSE))</f>
        <v/>
      </c>
      <c r="M734" s="27" t="e">
        <f>VLOOKUP($B734, Paste!$W$3:$Z$10064, IF($H$4="Cap Hit",3, IF($H$4="AAV", 4, 2)), FALSE)</f>
        <v>#N/A</v>
      </c>
      <c r="N734" s="11" t="str">
        <f>IF(ISERROR(VLOOKUP(B734, Paste!$Q$3:$Q$245, 1, FALSE)), "", VLOOKUP(B734, Paste!$Q$3:$R$245, 2, FALSE))</f>
        <v/>
      </c>
      <c r="O734" s="18"/>
      <c r="P734" s="7" t="str">
        <f>IF(ISERROR(VLOOKUP(B734, Paste!$T$3:$T$1545, 1, FALSE)), "", VLOOKUP(B734, Paste!$T$3:$U$1545, 2, FALSE))</f>
        <v/>
      </c>
    </row>
    <row r="735" spans="1:16">
      <c r="A735" s="65">
        <v>729</v>
      </c>
      <c r="B735" s="67" t="s">
        <v>758</v>
      </c>
      <c r="C735" s="66" t="str">
        <f>VLOOKUP($B735, Paste!$A$3:$H$933, 6, FALSE)</f>
        <v>RD</v>
      </c>
      <c r="D735" s="11" t="str">
        <f>IFERROR(VLOOKUP($B735, Paste!$J$3:$L$933, 3, FALSE), "")</f>
        <v/>
      </c>
      <c r="E735" s="11" t="str">
        <f>IFERROR(VLOOKUP($B735, Paste!$J$3:$L$933, 2, FALSE), "")</f>
        <v/>
      </c>
      <c r="F735" s="11" t="str">
        <f>VLOOKUP($B735, Paste!$A$3:$H$933, 8, FALSE)</f>
        <v>UTA</v>
      </c>
      <c r="G735" s="71">
        <f>VLOOKUP($B735, Paste!$A$3:$H$933, 2, FALSE)</f>
        <v>33.333333333333329</v>
      </c>
      <c r="H735" s="71">
        <f>VLOOKUP($B735, Paste!$A$3:$H$933, 3, FALSE)</f>
        <v>1.8437824203755571</v>
      </c>
      <c r="I735" s="71">
        <f t="shared" si="11"/>
        <v>4.7888149314762938</v>
      </c>
      <c r="J735" s="71">
        <f>VLOOKUP($B735, Paste!$A$3:$H$933, 4, FALSE)</f>
        <v>6.6325973518518513</v>
      </c>
      <c r="K735" s="71">
        <f>VLOOKUP($B735, Paste!$A$3:$H$933, 5, FALSE)</f>
        <v>6.6666666666666661</v>
      </c>
      <c r="L735" s="11" t="str">
        <f>IF(ISERROR(VLOOKUP(B735, Paste!$N$3:$N$250, 1, FALSE)), "", VLOOKUP(B735, Paste!$N$3:$O$250, 2, FALSE))</f>
        <v/>
      </c>
      <c r="M735" s="27">
        <f>VLOOKUP($B735, Paste!$W$3:$Z$10064, IF($H$4="Cap Hit",3, IF($H$4="AAV", 4, 2)), FALSE)</f>
        <v>1</v>
      </c>
      <c r="N735" s="11" t="str">
        <f>IF(ISERROR(VLOOKUP(B735, Paste!$Q$3:$Q$245, 1, FALSE)), "", VLOOKUP(B735, Paste!$Q$3:$R$245, 2, FALSE))</f>
        <v/>
      </c>
      <c r="O735" s="10"/>
      <c r="P735" s="7" t="str">
        <f>IF(ISERROR(VLOOKUP(B735, Paste!$T$3:$T$1545, 1, FALSE)), "", VLOOKUP(B735, Paste!$T$3:$U$1545, 2, FALSE))</f>
        <v/>
      </c>
    </row>
    <row r="736" spans="1:16">
      <c r="A736" s="65">
        <v>730</v>
      </c>
      <c r="B736" s="67" t="s">
        <v>759</v>
      </c>
      <c r="C736" s="66" t="str">
        <f>VLOOKUP($B736, Paste!$A$3:$H$933, 6, FALSE)</f>
        <v>RW</v>
      </c>
      <c r="D736" s="11">
        <f>IFERROR(VLOOKUP($B736, Paste!$J$3:$L$933, 3, FALSE), "")</f>
        <v>40</v>
      </c>
      <c r="E736" s="11">
        <f>IFERROR(VLOOKUP($B736, Paste!$J$3:$L$933, 2, FALSE), "")</f>
        <v>68</v>
      </c>
      <c r="F736" s="11" t="str">
        <f>VLOOKUP($B736, Paste!$A$3:$H$933, 8, FALSE)</f>
        <v>NSH</v>
      </c>
      <c r="G736" s="71">
        <f>VLOOKUP($B736, Paste!$A$3:$H$933, 2, FALSE)</f>
        <v>35</v>
      </c>
      <c r="H736" s="71">
        <f>VLOOKUP($B736, Paste!$A$3:$H$933, 3, FALSE)</f>
        <v>3.5</v>
      </c>
      <c r="I736" s="71">
        <f t="shared" si="11"/>
        <v>3.1165190972222225</v>
      </c>
      <c r="J736" s="71">
        <f>VLOOKUP($B736, Paste!$A$3:$H$933, 4, FALSE)</f>
        <v>6.6165190972222225</v>
      </c>
      <c r="K736" s="71">
        <f>VLOOKUP($B736, Paste!$A$3:$H$933, 5, FALSE)</f>
        <v>17.5</v>
      </c>
      <c r="L736" s="11" t="str">
        <f>IF(ISERROR(VLOOKUP(B736, Paste!$N$3:$N$250, 1, FALSE)), "", VLOOKUP(B736, Paste!$N$3:$O$250, 2, FALSE))</f>
        <v/>
      </c>
      <c r="M736" s="27">
        <f>VLOOKUP($B736, Paste!$W$3:$Z$10064, IF($H$4="Cap Hit",3, IF($H$4="AAV", 4, 2)), FALSE)</f>
        <v>1.386666</v>
      </c>
      <c r="N736" s="11" t="str">
        <f>IF(ISERROR(VLOOKUP(B736, Paste!$Q$3:$Q$245, 1, FALSE)), "", VLOOKUP(B736, Paste!$Q$3:$R$245, 2, FALSE))</f>
        <v/>
      </c>
      <c r="O736" s="10"/>
      <c r="P736" s="7" t="str">
        <f>IF(ISERROR(VLOOKUP(B736, Paste!$T$3:$T$1545, 1, FALSE)), "", VLOOKUP(B736, Paste!$T$3:$U$1545, 2, FALSE))</f>
        <v>Y</v>
      </c>
    </row>
    <row r="737" spans="1:16">
      <c r="A737" s="65">
        <v>731</v>
      </c>
      <c r="B737" s="67" t="s">
        <v>760</v>
      </c>
      <c r="C737" s="66" t="str">
        <f>VLOOKUP($B737, Paste!$A$3:$H$933, 6, FALSE)</f>
        <v>RW</v>
      </c>
      <c r="D737" s="11">
        <f>IFERROR(VLOOKUP($B737, Paste!$J$3:$L$933, 3, FALSE), "")</f>
        <v>40</v>
      </c>
      <c r="E737" s="11">
        <f>IFERROR(VLOOKUP($B737, Paste!$J$3:$L$933, 2, FALSE), "")</f>
        <v>68</v>
      </c>
      <c r="F737" s="11" t="str">
        <f>VLOOKUP($B737, Paste!$A$3:$H$933, 8, FALSE)</f>
        <v>COL</v>
      </c>
      <c r="G737" s="71">
        <f>VLOOKUP($B737, Paste!$A$3:$H$933, 2, FALSE)</f>
        <v>34</v>
      </c>
      <c r="H737" s="71">
        <f>VLOOKUP($B737, Paste!$A$3:$H$933, 3, FALSE)</f>
        <v>2.72</v>
      </c>
      <c r="I737" s="71">
        <f t="shared" ref="I737:I800" si="12">J737-H737</f>
        <v>3.8193888482384826</v>
      </c>
      <c r="J737" s="71">
        <f>VLOOKUP($B737, Paste!$A$3:$H$933, 4, FALSE)</f>
        <v>6.5393888482384828</v>
      </c>
      <c r="K737" s="71">
        <f>VLOOKUP($B737, Paste!$A$3:$H$933, 5, FALSE)</f>
        <v>17</v>
      </c>
      <c r="L737" s="11">
        <f>IF(ISERROR(VLOOKUP(B737, Paste!$N$3:$N$250, 1, FALSE)), "", VLOOKUP(B737, Paste!$N$3:$O$250, 2, FALSE))</f>
        <v>40</v>
      </c>
      <c r="M737" s="27">
        <f>VLOOKUP($B737, Paste!$W$3:$Z$10064, IF($H$4="Cap Hit",3, IF($H$4="AAV", 4, 2)), FALSE)</f>
        <v>0.85</v>
      </c>
      <c r="N737" s="11" t="str">
        <f>IF(ISERROR(VLOOKUP(B737, Paste!$Q$3:$Q$245, 1, FALSE)), "", VLOOKUP(B737, Paste!$Q$3:$R$245, 2, FALSE))</f>
        <v/>
      </c>
      <c r="O737" s="10"/>
      <c r="P737" s="7" t="str">
        <f>IF(ISERROR(VLOOKUP(B737, Paste!$T$3:$T$1545, 1, FALSE)), "", VLOOKUP(B737, Paste!$T$3:$U$1545, 2, FALSE))</f>
        <v>Y</v>
      </c>
    </row>
    <row r="738" spans="1:16">
      <c r="A738" s="65">
        <v>732</v>
      </c>
      <c r="B738" s="67" t="s">
        <v>761</v>
      </c>
      <c r="C738" s="66" t="str">
        <f>VLOOKUP($B738, Paste!$A$3:$H$933, 6, FALSE)</f>
        <v>RD</v>
      </c>
      <c r="D738" s="11">
        <f>IFERROR(VLOOKUP($B738, Paste!$J$3:$L$933, 3, FALSE), "")</f>
        <v>27</v>
      </c>
      <c r="E738" s="11">
        <f>IFERROR(VLOOKUP($B738, Paste!$J$3:$L$933, 2, FALSE), "")</f>
        <v>38</v>
      </c>
      <c r="F738" s="11" t="str">
        <f>VLOOKUP($B738, Paste!$A$3:$H$933, 8, FALSE)</f>
        <v>PHI</v>
      </c>
      <c r="G738" s="71">
        <f>VLOOKUP($B738, Paste!$A$3:$H$933, 2, FALSE)</f>
        <v>42</v>
      </c>
      <c r="H738" s="71">
        <f>VLOOKUP($B738, Paste!$A$3:$H$933, 3, FALSE)</f>
        <v>2.9400000000000004</v>
      </c>
      <c r="I738" s="71">
        <f t="shared" si="12"/>
        <v>3.5070614634146331</v>
      </c>
      <c r="J738" s="71">
        <f>VLOOKUP($B738, Paste!$A$3:$H$933, 4, FALSE)</f>
        <v>6.4470614634146335</v>
      </c>
      <c r="K738" s="71">
        <f>VLOOKUP($B738, Paste!$A$3:$H$933, 5, FALSE)</f>
        <v>16.8</v>
      </c>
      <c r="L738" s="11" t="str">
        <f>IF(ISERROR(VLOOKUP(B738, Paste!$N$3:$N$250, 1, FALSE)), "", VLOOKUP(B738, Paste!$N$3:$O$250, 2, FALSE))</f>
        <v/>
      </c>
      <c r="M738" s="27">
        <f>VLOOKUP($B738, Paste!$W$3:$Z$10064, IF($H$4="Cap Hit",3, IF($H$4="AAV", 4, 2)), FALSE)</f>
        <v>1.136666</v>
      </c>
      <c r="N738" s="11" t="str">
        <f>IF(ISERROR(VLOOKUP(B738, Paste!$Q$3:$Q$245, 1, FALSE)), "", VLOOKUP(B738, Paste!$Q$3:$R$245, 2, FALSE))</f>
        <v/>
      </c>
      <c r="O738" s="18"/>
      <c r="P738" s="7" t="str">
        <f>IF(ISERROR(VLOOKUP(B738, Paste!$T$3:$T$1545, 1, FALSE)), "", VLOOKUP(B738, Paste!$T$3:$U$1545, 2, FALSE))</f>
        <v>Y</v>
      </c>
    </row>
    <row r="739" spans="1:16">
      <c r="A739" s="65">
        <v>733</v>
      </c>
      <c r="B739" s="67" t="s">
        <v>762</v>
      </c>
      <c r="C739" s="66" t="str">
        <f>VLOOKUP($B739, Paste!$A$3:$H$933, 6, FALSE)</f>
        <v>LD</v>
      </c>
      <c r="D739" s="11" t="str">
        <f>IFERROR(VLOOKUP($B739, Paste!$J$3:$L$933, 3, FALSE), "")</f>
        <v/>
      </c>
      <c r="E739" s="11" t="str">
        <f>IFERROR(VLOOKUP($B739, Paste!$J$3:$L$933, 2, FALSE), "")</f>
        <v/>
      </c>
      <c r="F739" s="11" t="str">
        <f>VLOOKUP($B739, Paste!$A$3:$H$933, 8, FALSE)</f>
        <v>UFA</v>
      </c>
      <c r="G739" s="71">
        <f>VLOOKUP($B739, Paste!$A$3:$H$933, 2, FALSE)</f>
        <v>45.333333333333336</v>
      </c>
      <c r="H739" s="71">
        <f>VLOOKUP($B739, Paste!$A$3:$H$933, 3, FALSE)</f>
        <v>1.9401480539847049</v>
      </c>
      <c r="I739" s="71">
        <f t="shared" si="12"/>
        <v>4.4790425015708522</v>
      </c>
      <c r="J739" s="71">
        <f>VLOOKUP($B739, Paste!$A$3:$H$933, 4, FALSE)</f>
        <v>6.4191905555555575</v>
      </c>
      <c r="K739" s="71">
        <f>VLOOKUP($B739, Paste!$A$3:$H$933, 5, FALSE)</f>
        <v>23.364102564102563</v>
      </c>
      <c r="L739" s="11" t="str">
        <f>IF(ISERROR(VLOOKUP(B739, Paste!$N$3:$N$250, 1, FALSE)), "", VLOOKUP(B739, Paste!$N$3:$O$250, 2, FALSE))</f>
        <v/>
      </c>
      <c r="M739" s="27" t="e">
        <f>VLOOKUP($B739, Paste!$W$3:$Z$10064, IF($H$4="Cap Hit",3, IF($H$4="AAV", 4, 2)), FALSE)</f>
        <v>#N/A</v>
      </c>
      <c r="N739" s="11" t="str">
        <f>IF(ISERROR(VLOOKUP(B739, Paste!$Q$3:$Q$245, 1, FALSE)), "", VLOOKUP(B739, Paste!$Q$3:$R$245, 2, FALSE))</f>
        <v/>
      </c>
      <c r="O739" s="18"/>
      <c r="P739" s="7" t="str">
        <f>IF(ISERROR(VLOOKUP(B739, Paste!$T$3:$T$1545, 1, FALSE)), "", VLOOKUP(B739, Paste!$T$3:$U$1545, 2, FALSE))</f>
        <v/>
      </c>
    </row>
    <row r="740" spans="1:16">
      <c r="A740" s="65">
        <v>734</v>
      </c>
      <c r="B740" s="67" t="s">
        <v>763</v>
      </c>
      <c r="C740" s="66" t="str">
        <f>VLOOKUP($B740, Paste!$A$3:$H$933, 6, FALSE)</f>
        <v>RW</v>
      </c>
      <c r="D740" s="11" t="str">
        <f>IFERROR(VLOOKUP($B740, Paste!$J$3:$L$933, 3, FALSE), "")</f>
        <v/>
      </c>
      <c r="E740" s="11" t="str">
        <f>IFERROR(VLOOKUP($B740, Paste!$J$3:$L$933, 2, FALSE), "")</f>
        <v/>
      </c>
      <c r="F740" s="11" t="str">
        <f>VLOOKUP($B740, Paste!$A$3:$H$933, 8, FALSE)</f>
        <v>LAK</v>
      </c>
      <c r="G740" s="71">
        <f>VLOOKUP($B740, Paste!$A$3:$H$933, 2, FALSE)</f>
        <v>28</v>
      </c>
      <c r="H740" s="71">
        <f>VLOOKUP($B740, Paste!$A$3:$H$933, 3, FALSE)</f>
        <v>2.8000000000000003</v>
      </c>
      <c r="I740" s="71">
        <f t="shared" si="12"/>
        <v>3.556387722222222</v>
      </c>
      <c r="J740" s="71">
        <f>VLOOKUP($B740, Paste!$A$3:$H$933, 4, FALSE)</f>
        <v>6.3563877222222223</v>
      </c>
      <c r="K740" s="71">
        <f>VLOOKUP($B740, Paste!$A$3:$H$933, 5, FALSE)</f>
        <v>3.531531531531531</v>
      </c>
      <c r="L740" s="11" t="str">
        <f>IF(ISERROR(VLOOKUP(B740, Paste!$N$3:$N$250, 1, FALSE)), "", VLOOKUP(B740, Paste!$N$3:$O$250, 2, FALSE))</f>
        <v/>
      </c>
      <c r="M740" s="27">
        <f>VLOOKUP($B740, Paste!$W$3:$Z$10064, IF($H$4="Cap Hit",3, IF($H$4="AAV", 4, 2)), FALSE)</f>
        <v>0.875</v>
      </c>
      <c r="N740" s="11" t="str">
        <f>IF(ISERROR(VLOOKUP(B740, Paste!$Q$3:$Q$245, 1, FALSE)), "", VLOOKUP(B740, Paste!$Q$3:$R$245, 2, FALSE))</f>
        <v/>
      </c>
      <c r="O740" s="18"/>
      <c r="P740" s="7" t="str">
        <f>IF(ISERROR(VLOOKUP(B740, Paste!$T$3:$T$1545, 1, FALSE)), "", VLOOKUP(B740, Paste!$T$3:$U$1545, 2, FALSE))</f>
        <v/>
      </c>
    </row>
    <row r="741" spans="1:16">
      <c r="A741" s="65">
        <v>735</v>
      </c>
      <c r="B741" s="67" t="s">
        <v>764</v>
      </c>
      <c r="C741" s="66" t="str">
        <f>VLOOKUP($B741, Paste!$A$3:$H$933, 6, FALSE)</f>
        <v>C</v>
      </c>
      <c r="D741" s="11" t="str">
        <f>IFERROR(VLOOKUP($B741, Paste!$J$3:$L$933, 3, FALSE), "")</f>
        <v/>
      </c>
      <c r="E741" s="11" t="str">
        <f>IFERROR(VLOOKUP($B741, Paste!$J$3:$L$933, 2, FALSE), "")</f>
        <v/>
      </c>
      <c r="F741" s="11" t="str">
        <f>VLOOKUP($B741, Paste!$A$3:$H$933, 8, FALSE)</f>
        <v>BUF</v>
      </c>
      <c r="G741" s="71">
        <f>VLOOKUP($B741, Paste!$A$3:$H$933, 2, FALSE)</f>
        <v>35.5</v>
      </c>
      <c r="H741" s="71">
        <f>VLOOKUP($B741, Paste!$A$3:$H$933, 3, FALSE)</f>
        <v>3.606646171863563</v>
      </c>
      <c r="I741" s="71">
        <f t="shared" si="12"/>
        <v>2.6293405295253249</v>
      </c>
      <c r="J741" s="71">
        <f>VLOOKUP($B741, Paste!$A$3:$H$933, 4, FALSE)</f>
        <v>6.2359867013888879</v>
      </c>
      <c r="K741" s="71">
        <f>VLOOKUP($B741, Paste!$A$3:$H$933, 5, FALSE)</f>
        <v>4.26</v>
      </c>
      <c r="L741" s="11" t="str">
        <f>IF(ISERROR(VLOOKUP(B741, Paste!$N$3:$N$250, 1, FALSE)), "", VLOOKUP(B741, Paste!$N$3:$O$250, 2, FALSE))</f>
        <v/>
      </c>
      <c r="M741" s="27">
        <f>VLOOKUP($B741, Paste!$W$3:$Z$10064, IF($H$4="Cap Hit",3, IF($H$4="AAV", 4, 2)), FALSE)</f>
        <v>0.77500000000000002</v>
      </c>
      <c r="N741" s="11" t="str">
        <f>IF(ISERROR(VLOOKUP(B741, Paste!$Q$3:$Q$245, 1, FALSE)), "", VLOOKUP(B741, Paste!$Q$3:$R$245, 2, FALSE))</f>
        <v/>
      </c>
      <c r="O741" s="18"/>
      <c r="P741" s="7" t="str">
        <f>IF(ISERROR(VLOOKUP(B741, Paste!$T$3:$T$1545, 1, FALSE)), "", VLOOKUP(B741, Paste!$T$3:$U$1545, 2, FALSE))</f>
        <v/>
      </c>
    </row>
    <row r="742" spans="1:16">
      <c r="A742" s="65">
        <v>736</v>
      </c>
      <c r="B742" s="67" t="s">
        <v>765</v>
      </c>
      <c r="C742" s="66" t="str">
        <f>VLOOKUP($B742, Paste!$A$3:$H$933, 6, FALSE)</f>
        <v>RD</v>
      </c>
      <c r="D742" s="11" t="str">
        <f>IFERROR(VLOOKUP($B742, Paste!$J$3:$L$933, 3, FALSE), "")</f>
        <v/>
      </c>
      <c r="E742" s="11" t="str">
        <f>IFERROR(VLOOKUP($B742, Paste!$J$3:$L$933, 2, FALSE), "")</f>
        <v/>
      </c>
      <c r="F742" s="11" t="str">
        <f>VLOOKUP($B742, Paste!$A$3:$H$933, 8, FALSE)</f>
        <v>NSH</v>
      </c>
      <c r="G742" s="71">
        <f>VLOOKUP($B742, Paste!$A$3:$H$933, 2, FALSE)</f>
        <v>51</v>
      </c>
      <c r="H742" s="71">
        <f>VLOOKUP($B742, Paste!$A$3:$H$933, 3, FALSE)</f>
        <v>0.53427106351634646</v>
      </c>
      <c r="I742" s="71">
        <f t="shared" si="12"/>
        <v>5.6041475864836547</v>
      </c>
      <c r="J742" s="71">
        <f>VLOOKUP($B742, Paste!$A$3:$H$933, 4, FALSE)</f>
        <v>6.1384186500000011</v>
      </c>
      <c r="K742" s="71">
        <f>VLOOKUP($B742, Paste!$A$3:$H$933, 5, FALSE)</f>
        <v>31.782608695652172</v>
      </c>
      <c r="L742" s="11" t="str">
        <f>IF(ISERROR(VLOOKUP(B742, Paste!$N$3:$N$250, 1, FALSE)), "", VLOOKUP(B742, Paste!$N$3:$O$250, 2, FALSE))</f>
        <v/>
      </c>
      <c r="M742" s="27">
        <f>VLOOKUP($B742, Paste!$W$3:$Z$10064, IF($H$4="Cap Hit",3, IF($H$4="AAV", 4, 2)), FALSE)</f>
        <v>3.25</v>
      </c>
      <c r="N742" s="11" t="str">
        <f>IF(ISERROR(VLOOKUP(B742, Paste!$Q$3:$Q$245, 1, FALSE)), "", VLOOKUP(B742, Paste!$Q$3:$R$245, 2, FALSE))</f>
        <v/>
      </c>
      <c r="O742" s="10"/>
      <c r="P742" s="7" t="str">
        <f>IF(ISERROR(VLOOKUP(B742, Paste!$T$3:$T$1545, 1, FALSE)), "", VLOOKUP(B742, Paste!$T$3:$U$1545, 2, FALSE))</f>
        <v/>
      </c>
    </row>
    <row r="743" spans="1:16">
      <c r="A743" s="65">
        <v>737</v>
      </c>
      <c r="B743" s="67" t="s">
        <v>766</v>
      </c>
      <c r="C743" s="66" t="str">
        <f>VLOOKUP($B743, Paste!$A$3:$H$933, 6, FALSE)</f>
        <v>RW</v>
      </c>
      <c r="D743" s="11" t="str">
        <f>IFERROR(VLOOKUP($B743, Paste!$J$3:$L$933, 3, FALSE), "")</f>
        <v/>
      </c>
      <c r="E743" s="11" t="str">
        <f>IFERROR(VLOOKUP($B743, Paste!$J$3:$L$933, 2, FALSE), "")</f>
        <v/>
      </c>
      <c r="F743" s="11" t="str">
        <f>VLOOKUP($B743, Paste!$A$3:$H$933, 8, FALSE)</f>
        <v>NYR</v>
      </c>
      <c r="G743" s="71">
        <f>VLOOKUP($B743, Paste!$A$3:$H$933, 2, FALSE)</f>
        <v>30</v>
      </c>
      <c r="H743" s="71">
        <f>VLOOKUP($B743, Paste!$A$3:$H$933, 3, FALSE)</f>
        <v>3.0963561076604553</v>
      </c>
      <c r="I743" s="71">
        <f t="shared" si="12"/>
        <v>3.0216438923395432</v>
      </c>
      <c r="J743" s="71">
        <f>VLOOKUP($B743, Paste!$A$3:$H$933, 4, FALSE)</f>
        <v>6.1179999999999986</v>
      </c>
      <c r="K743" s="71">
        <f>VLOOKUP($B743, Paste!$A$3:$H$933, 5, FALSE)</f>
        <v>3.9285714285714288</v>
      </c>
      <c r="L743" s="11" t="str">
        <f>IF(ISERROR(VLOOKUP(B743, Paste!$N$3:$N$250, 1, FALSE)), "", VLOOKUP(B743, Paste!$N$3:$O$250, 2, FALSE))</f>
        <v/>
      </c>
      <c r="M743" s="27">
        <f>VLOOKUP($B743, Paste!$W$3:$Z$10064, IF($H$4="Cap Hit",3, IF($H$4="AAV", 4, 2)), FALSE)</f>
        <v>0.92500000000000004</v>
      </c>
      <c r="N743" s="11" t="str">
        <f>IF(ISERROR(VLOOKUP(B743, Paste!$Q$3:$Q$245, 1, FALSE)), "", VLOOKUP(B743, Paste!$Q$3:$R$245, 2, FALSE))</f>
        <v/>
      </c>
      <c r="O743" s="18"/>
      <c r="P743" s="7" t="str">
        <f>IF(ISERROR(VLOOKUP(B743, Paste!$T$3:$T$1545, 1, FALSE)), "", VLOOKUP(B743, Paste!$T$3:$U$1545, 2, FALSE))</f>
        <v/>
      </c>
    </row>
    <row r="744" spans="1:16">
      <c r="A744" s="65">
        <v>738</v>
      </c>
      <c r="B744" s="67" t="s">
        <v>767</v>
      </c>
      <c r="C744" s="66" t="str">
        <f>VLOOKUP($B744, Paste!$A$3:$H$933, 6, FALSE)</f>
        <v>RD</v>
      </c>
      <c r="D744" s="11" t="str">
        <f>IFERROR(VLOOKUP($B744, Paste!$J$3:$L$933, 3, FALSE), "")</f>
        <v/>
      </c>
      <c r="E744" s="11" t="str">
        <f>IFERROR(VLOOKUP($B744, Paste!$J$3:$L$933, 2, FALSE), "")</f>
        <v/>
      </c>
      <c r="F744" s="11" t="str">
        <f>VLOOKUP($B744, Paste!$A$3:$H$933, 8, FALSE)</f>
        <v>WAS</v>
      </c>
      <c r="G744" s="71">
        <f>VLOOKUP($B744, Paste!$A$3:$H$933, 2, FALSE)</f>
        <v>62.666666666666664</v>
      </c>
      <c r="H744" s="71">
        <f>VLOOKUP($B744, Paste!$A$3:$H$933, 3, FALSE)</f>
        <v>1.5293289775349774</v>
      </c>
      <c r="I744" s="71">
        <f t="shared" si="12"/>
        <v>4.5762310891316869</v>
      </c>
      <c r="J744" s="71">
        <f>VLOOKUP($B744, Paste!$A$3:$H$933, 4, FALSE)</f>
        <v>6.1055600666666647</v>
      </c>
      <c r="K744" s="71">
        <f>VLOOKUP($B744, Paste!$A$3:$H$933, 5, FALSE)</f>
        <v>57.501831501831496</v>
      </c>
      <c r="L744" s="11" t="str">
        <f>IF(ISERROR(VLOOKUP(B744, Paste!$N$3:$N$250, 1, FALSE)), "", VLOOKUP(B744, Paste!$N$3:$O$250, 2, FALSE))</f>
        <v/>
      </c>
      <c r="M744" s="27">
        <f>VLOOKUP($B744, Paste!$W$3:$Z$10064, IF($H$4="Cap Hit",3, IF($H$4="AAV", 4, 2)), FALSE)</f>
        <v>4.2</v>
      </c>
      <c r="N744" s="11" t="str">
        <f>IF(ISERROR(VLOOKUP(B744, Paste!$Q$3:$Q$245, 1, FALSE)), "", VLOOKUP(B744, Paste!$Q$3:$R$245, 2, FALSE))</f>
        <v>Y</v>
      </c>
      <c r="O744" s="10"/>
      <c r="P744" s="7" t="str">
        <f>IF(ISERROR(VLOOKUP(B744, Paste!$T$3:$T$1545, 1, FALSE)), "", VLOOKUP(B744, Paste!$T$3:$U$1545, 2, FALSE))</f>
        <v/>
      </c>
    </row>
    <row r="745" spans="1:16">
      <c r="A745" s="65">
        <v>739</v>
      </c>
      <c r="B745" s="67" t="s">
        <v>768</v>
      </c>
      <c r="C745" s="66" t="str">
        <f>VLOOKUP($B745, Paste!$A$3:$H$933, 6, FALSE)</f>
        <v>LD</v>
      </c>
      <c r="D745" s="11" t="str">
        <f>IFERROR(VLOOKUP($B745, Paste!$J$3:$L$933, 3, FALSE), "")</f>
        <v/>
      </c>
      <c r="E745" s="11" t="str">
        <f>IFERROR(VLOOKUP($B745, Paste!$J$3:$L$933, 2, FALSE), "")</f>
        <v/>
      </c>
      <c r="F745" s="11" t="str">
        <f>VLOOKUP($B745, Paste!$A$3:$H$933, 8, FALSE)</f>
        <v>DET</v>
      </c>
      <c r="G745" s="71">
        <f>VLOOKUP($B745, Paste!$A$3:$H$933, 2, FALSE)</f>
        <v>46.666666666666664</v>
      </c>
      <c r="H745" s="71">
        <f>VLOOKUP($B745, Paste!$A$3:$H$933, 3, FALSE)</f>
        <v>1.5163288439955105</v>
      </c>
      <c r="I745" s="71">
        <f t="shared" si="12"/>
        <v>4.5889339560044906</v>
      </c>
      <c r="J745" s="71">
        <f>VLOOKUP($B745, Paste!$A$3:$H$933, 4, FALSE)</f>
        <v>6.1052628000000011</v>
      </c>
      <c r="K745" s="71">
        <f>VLOOKUP($B745, Paste!$A$3:$H$933, 5, FALSE)</f>
        <v>9.7512437810945265</v>
      </c>
      <c r="L745" s="11" t="str">
        <f>IF(ISERROR(VLOOKUP(B745, Paste!$N$3:$N$250, 1, FALSE)), "", VLOOKUP(B745, Paste!$N$3:$O$250, 2, FALSE))</f>
        <v/>
      </c>
      <c r="M745" s="27">
        <f>VLOOKUP($B745, Paste!$W$3:$Z$10064, IF($H$4="Cap Hit",3, IF($H$4="AAV", 4, 2)), FALSE)</f>
        <v>0.85</v>
      </c>
      <c r="N745" s="11" t="str">
        <f>IF(ISERROR(VLOOKUP(B745, Paste!$Q$3:$Q$245, 1, FALSE)), "", VLOOKUP(B745, Paste!$Q$3:$R$245, 2, FALSE))</f>
        <v/>
      </c>
      <c r="O745" s="10"/>
      <c r="P745" s="7" t="str">
        <f>IF(ISERROR(VLOOKUP(B745, Paste!$T$3:$T$1545, 1, FALSE)), "", VLOOKUP(B745, Paste!$T$3:$U$1545, 2, FALSE))</f>
        <v/>
      </c>
    </row>
    <row r="746" spans="1:16">
      <c r="A746" s="65">
        <v>740</v>
      </c>
      <c r="B746" s="67" t="s">
        <v>769</v>
      </c>
      <c r="C746" s="66" t="str">
        <f>VLOOKUP($B746, Paste!$A$3:$H$933, 6, FALSE)</f>
        <v>C</v>
      </c>
      <c r="D746" s="11" t="str">
        <f>IFERROR(VLOOKUP($B746, Paste!$J$3:$L$933, 3, FALSE), "")</f>
        <v/>
      </c>
      <c r="E746" s="11" t="str">
        <f>IFERROR(VLOOKUP($B746, Paste!$J$3:$L$933, 2, FALSE), "")</f>
        <v/>
      </c>
      <c r="F746" s="11" t="str">
        <f>VLOOKUP($B746, Paste!$A$3:$H$933, 8, FALSE)</f>
        <v>CAR</v>
      </c>
      <c r="G746" s="71">
        <f>VLOOKUP($B746, Paste!$A$3:$H$933, 2, FALSE)</f>
        <v>14</v>
      </c>
      <c r="H746" s="71">
        <f>VLOOKUP($B746, Paste!$A$3:$H$933, 3, FALSE)</f>
        <v>2.8194444444444442</v>
      </c>
      <c r="I746" s="71">
        <f t="shared" si="12"/>
        <v>3.2828755555555555</v>
      </c>
      <c r="J746" s="71">
        <f>VLOOKUP($B746, Paste!$A$3:$H$933, 4, FALSE)</f>
        <v>6.1023199999999997</v>
      </c>
      <c r="K746" s="71">
        <f>VLOOKUP($B746, Paste!$A$3:$H$933, 5, FALSE)</f>
        <v>2.8000000000000003</v>
      </c>
      <c r="L746" s="11">
        <f>IF(ISERROR(VLOOKUP(B746, Paste!$N$3:$N$250, 1, FALSE)), "", VLOOKUP(B746, Paste!$N$3:$O$250, 2, FALSE))</f>
        <v>40</v>
      </c>
      <c r="M746" s="27" t="e">
        <f>VLOOKUP($B746, Paste!$W$3:$Z$10064, IF($H$4="Cap Hit",3, IF($H$4="AAV", 4, 2)), FALSE)</f>
        <v>#N/A</v>
      </c>
      <c r="N746" s="11" t="str">
        <f>IF(ISERROR(VLOOKUP(B746, Paste!$Q$3:$Q$245, 1, FALSE)), "", VLOOKUP(B746, Paste!$Q$3:$R$245, 2, FALSE))</f>
        <v/>
      </c>
      <c r="O746" s="18"/>
      <c r="P746" s="7" t="str">
        <f>IF(ISERROR(VLOOKUP(B746, Paste!$T$3:$T$1545, 1, FALSE)), "", VLOOKUP(B746, Paste!$T$3:$U$1545, 2, FALSE))</f>
        <v>Y</v>
      </c>
    </row>
    <row r="747" spans="1:16">
      <c r="A747" s="65">
        <v>741</v>
      </c>
      <c r="B747" s="67" t="s">
        <v>770</v>
      </c>
      <c r="C747" s="66" t="str">
        <f>VLOOKUP($B747, Paste!$A$3:$H$933, 6, FALSE)</f>
        <v>LD</v>
      </c>
      <c r="D747" s="11" t="str">
        <f>IFERROR(VLOOKUP($B747, Paste!$J$3:$L$933, 3, FALSE), "")</f>
        <v/>
      </c>
      <c r="E747" s="11" t="str">
        <f>IFERROR(VLOOKUP($B747, Paste!$J$3:$L$933, 2, FALSE), "")</f>
        <v/>
      </c>
      <c r="F747" s="11" t="str">
        <f>VLOOKUP($B747, Paste!$A$3:$H$933, 8, FALSE)</f>
        <v>UFA</v>
      </c>
      <c r="G747" s="71">
        <f>VLOOKUP($B747, Paste!$A$3:$H$933, 2, FALSE)</f>
        <v>32.333333333333329</v>
      </c>
      <c r="H747" s="71">
        <f>VLOOKUP($B747, Paste!$A$3:$H$933, 3, FALSE)</f>
        <v>0.32913821432339946</v>
      </c>
      <c r="I747" s="71">
        <f t="shared" si="12"/>
        <v>5.7527617856766007</v>
      </c>
      <c r="J747" s="71">
        <f>VLOOKUP($B747, Paste!$A$3:$H$933, 4, FALSE)</f>
        <v>6.0819000000000001</v>
      </c>
      <c r="K747" s="71">
        <f>VLOOKUP($B747, Paste!$A$3:$H$933, 5, FALSE)</f>
        <v>22.739926739926737</v>
      </c>
      <c r="L747" s="11" t="str">
        <f>IF(ISERROR(VLOOKUP(B747, Paste!$N$3:$N$250, 1, FALSE)), "", VLOOKUP(B747, Paste!$N$3:$O$250, 2, FALSE))</f>
        <v/>
      </c>
      <c r="M747" s="27" t="e">
        <f>VLOOKUP($B747, Paste!$W$3:$Z$10064, IF($H$4="Cap Hit",3, IF($H$4="AAV", 4, 2)), FALSE)</f>
        <v>#N/A</v>
      </c>
      <c r="N747" s="11" t="str">
        <f>IF(ISERROR(VLOOKUP(B747, Paste!$Q$3:$Q$245, 1, FALSE)), "", VLOOKUP(B747, Paste!$Q$3:$R$245, 2, FALSE))</f>
        <v/>
      </c>
      <c r="O747" s="10"/>
      <c r="P747" s="7" t="str">
        <f>IF(ISERROR(VLOOKUP(B747, Paste!$T$3:$T$1545, 1, FALSE)), "", VLOOKUP(B747, Paste!$T$3:$U$1545, 2, FALSE))</f>
        <v/>
      </c>
    </row>
    <row r="748" spans="1:16">
      <c r="A748" s="65">
        <v>742</v>
      </c>
      <c r="B748" s="67" t="s">
        <v>771</v>
      </c>
      <c r="C748" s="66" t="str">
        <f>VLOOKUP($B748, Paste!$A$3:$H$933, 6, FALSE)</f>
        <v>C</v>
      </c>
      <c r="D748" s="11" t="str">
        <f>IFERROR(VLOOKUP($B748, Paste!$J$3:$L$933, 3, FALSE), "")</f>
        <v/>
      </c>
      <c r="E748" s="11" t="str">
        <f>IFERROR(VLOOKUP($B748, Paste!$J$3:$L$933, 2, FALSE), "")</f>
        <v/>
      </c>
      <c r="F748" s="11" t="str">
        <f>VLOOKUP($B748, Paste!$A$3:$H$933, 8, FALSE)</f>
        <v>UFA</v>
      </c>
      <c r="G748" s="71">
        <f>VLOOKUP($B748, Paste!$A$3:$H$933, 2, FALSE)</f>
        <v>40.666666666666664</v>
      </c>
      <c r="H748" s="71">
        <f>VLOOKUP($B748, Paste!$A$3:$H$933, 3, FALSE)</f>
        <v>2.7746887818866877</v>
      </c>
      <c r="I748" s="71">
        <f t="shared" si="12"/>
        <v>3.2661265329281277</v>
      </c>
      <c r="J748" s="71">
        <f>VLOOKUP($B748, Paste!$A$3:$H$933, 4, FALSE)</f>
        <v>6.0408153148148154</v>
      </c>
      <c r="K748" s="71">
        <f>VLOOKUP($B748, Paste!$A$3:$H$933, 5, FALSE)</f>
        <v>7.0114942528735629</v>
      </c>
      <c r="L748" s="11" t="str">
        <f>IF(ISERROR(VLOOKUP(B748, Paste!$N$3:$N$250, 1, FALSE)), "", VLOOKUP(B748, Paste!$N$3:$O$250, 2, FALSE))</f>
        <v/>
      </c>
      <c r="M748" s="27" t="e">
        <f>VLOOKUP($B748, Paste!$W$3:$Z$10064, IF($H$4="Cap Hit",3, IF($H$4="AAV", 4, 2)), FALSE)</f>
        <v>#N/A</v>
      </c>
      <c r="N748" s="11" t="str">
        <f>IF(ISERROR(VLOOKUP(B748, Paste!$Q$3:$Q$245, 1, FALSE)), "", VLOOKUP(B748, Paste!$Q$3:$R$245, 2, FALSE))</f>
        <v>Y</v>
      </c>
      <c r="O748" s="18"/>
      <c r="P748" s="7" t="str">
        <f>IF(ISERROR(VLOOKUP(B748, Paste!$T$3:$T$1545, 1, FALSE)), "", VLOOKUP(B748, Paste!$T$3:$U$1545, 2, FALSE))</f>
        <v/>
      </c>
    </row>
    <row r="749" spans="1:16">
      <c r="A749" s="65">
        <v>743</v>
      </c>
      <c r="B749" s="67" t="s">
        <v>772</v>
      </c>
      <c r="C749" s="66" t="str">
        <f>VLOOKUP($B749, Paste!$A$3:$H$933, 6, FALSE)</f>
        <v>RD</v>
      </c>
      <c r="D749" s="11" t="str">
        <f>IFERROR(VLOOKUP($B749, Paste!$J$3:$L$933, 3, FALSE), "")</f>
        <v/>
      </c>
      <c r="E749" s="11" t="str">
        <f>IFERROR(VLOOKUP($B749, Paste!$J$3:$L$933, 2, FALSE), "")</f>
        <v/>
      </c>
      <c r="F749" s="11" t="str">
        <f>VLOOKUP($B749, Paste!$A$3:$H$933, 8, FALSE)</f>
        <v>OTT</v>
      </c>
      <c r="G749" s="71">
        <f>VLOOKUP($B749, Paste!$A$3:$H$933, 2, FALSE)</f>
        <v>59</v>
      </c>
      <c r="H749" s="71">
        <f>VLOOKUP($B749, Paste!$A$3:$H$933, 3, FALSE)</f>
        <v>0.3672301002079788</v>
      </c>
      <c r="I749" s="71">
        <f t="shared" si="12"/>
        <v>5.6649249175697998</v>
      </c>
      <c r="J749" s="71">
        <f>VLOOKUP($B749, Paste!$A$3:$H$933, 4, FALSE)</f>
        <v>6.0321550177777787</v>
      </c>
      <c r="K749" s="71">
        <f>VLOOKUP($B749, Paste!$A$3:$H$933, 5, FALSE)</f>
        <v>22.357894736842105</v>
      </c>
      <c r="L749" s="11" t="str">
        <f>IF(ISERROR(VLOOKUP(B749, Paste!$N$3:$N$250, 1, FALSE)), "", VLOOKUP(B749, Paste!$N$3:$O$250, 2, FALSE))</f>
        <v/>
      </c>
      <c r="M749" s="27">
        <f>VLOOKUP($B749, Paste!$W$3:$Z$10064, IF($H$4="Cap Hit",3, IF($H$4="AAV", 4, 2)), FALSE)</f>
        <v>0.875</v>
      </c>
      <c r="N749" s="11" t="str">
        <f>IF(ISERROR(VLOOKUP(B749, Paste!$Q$3:$Q$245, 1, FALSE)), "", VLOOKUP(B749, Paste!$Q$3:$R$245, 2, FALSE))</f>
        <v/>
      </c>
      <c r="O749" s="18"/>
      <c r="P749" s="7" t="str">
        <f>IF(ISERROR(VLOOKUP(B749, Paste!$T$3:$T$1545, 1, FALSE)), "", VLOOKUP(B749, Paste!$T$3:$U$1545, 2, FALSE))</f>
        <v/>
      </c>
    </row>
    <row r="750" spans="1:16">
      <c r="A750" s="65">
        <v>744</v>
      </c>
      <c r="B750" s="67" t="s">
        <v>773</v>
      </c>
      <c r="C750" s="66" t="str">
        <f>VLOOKUP($B750, Paste!$A$3:$H$933, 6, FALSE)</f>
        <v>RW</v>
      </c>
      <c r="D750" s="11" t="str">
        <f>IFERROR(VLOOKUP($B750, Paste!$J$3:$L$933, 3, FALSE), "")</f>
        <v/>
      </c>
      <c r="E750" s="11" t="str">
        <f>IFERROR(VLOOKUP($B750, Paste!$J$3:$L$933, 2, FALSE), "")</f>
        <v/>
      </c>
      <c r="F750" s="11" t="str">
        <f>VLOOKUP($B750, Paste!$A$3:$H$933, 8, FALSE)</f>
        <v>NSH</v>
      </c>
      <c r="G750" s="71">
        <f>VLOOKUP($B750, Paste!$A$3:$H$933, 2, FALSE)</f>
        <v>43</v>
      </c>
      <c r="H750" s="71">
        <f>VLOOKUP($B750, Paste!$A$3:$H$933, 3, FALSE)</f>
        <v>1.6505729166666665</v>
      </c>
      <c r="I750" s="71">
        <f t="shared" si="12"/>
        <v>4.3192574305555542</v>
      </c>
      <c r="J750" s="71">
        <f>VLOOKUP($B750, Paste!$A$3:$H$933, 4, FALSE)</f>
        <v>5.9698303472222207</v>
      </c>
      <c r="K750" s="71">
        <f>VLOOKUP($B750, Paste!$A$3:$H$933, 5, FALSE)</f>
        <v>38.700000000000003</v>
      </c>
      <c r="L750" s="11" t="str">
        <f>IF(ISERROR(VLOOKUP(B750, Paste!$N$3:$N$250, 1, FALSE)), "", VLOOKUP(B750, Paste!$N$3:$O$250, 2, FALSE))</f>
        <v/>
      </c>
      <c r="M750" s="27">
        <f>VLOOKUP($B750, Paste!$W$3:$Z$10064, IF($H$4="Cap Hit",3, IF($H$4="AAV", 4, 2)), FALSE)</f>
        <v>0.77500000000000002</v>
      </c>
      <c r="N750" s="11" t="str">
        <f>IF(ISERROR(VLOOKUP(B750, Paste!$Q$3:$Q$245, 1, FALSE)), "", VLOOKUP(B750, Paste!$Q$3:$R$245, 2, FALSE))</f>
        <v/>
      </c>
      <c r="O750" s="10"/>
      <c r="P750" s="7" t="str">
        <f>IF(ISERROR(VLOOKUP(B750, Paste!$T$3:$T$1545, 1, FALSE)), "", VLOOKUP(B750, Paste!$T$3:$U$1545, 2, FALSE))</f>
        <v/>
      </c>
    </row>
    <row r="751" spans="1:16">
      <c r="A751" s="65">
        <v>745</v>
      </c>
      <c r="B751" s="67" t="s">
        <v>774</v>
      </c>
      <c r="C751" s="66" t="str">
        <f>VLOOKUP($B751, Paste!$A$3:$H$933, 6, FALSE)</f>
        <v>LW</v>
      </c>
      <c r="D751" s="11">
        <f>IFERROR(VLOOKUP($B751, Paste!$J$3:$L$933, 3, FALSE), "")</f>
        <v>32</v>
      </c>
      <c r="E751" s="11">
        <f>IFERROR(VLOOKUP($B751, Paste!$J$3:$L$933, 2, FALSE), "")</f>
        <v>70</v>
      </c>
      <c r="F751" s="11" t="str">
        <f>VLOOKUP($B751, Paste!$A$3:$H$933, 8, FALSE)</f>
        <v>UTA</v>
      </c>
      <c r="G751" s="71">
        <f>VLOOKUP($B751, Paste!$A$3:$H$933, 2, FALSE)</f>
        <v>24</v>
      </c>
      <c r="H751" s="71">
        <f>VLOOKUP($B751, Paste!$A$3:$H$933, 3, FALSE)</f>
        <v>2.0185929444241459</v>
      </c>
      <c r="I751" s="71">
        <f t="shared" si="12"/>
        <v>3.9039070555758535</v>
      </c>
      <c r="J751" s="71">
        <f>VLOOKUP($B751, Paste!$A$3:$H$933, 4, FALSE)</f>
        <v>5.9224999999999994</v>
      </c>
      <c r="K751" s="71">
        <f>VLOOKUP($B751, Paste!$A$3:$H$933, 5, FALSE)</f>
        <v>4.08</v>
      </c>
      <c r="L751" s="11" t="str">
        <f>IF(ISERROR(VLOOKUP(B751, Paste!$N$3:$N$250, 1, FALSE)), "", VLOOKUP(B751, Paste!$N$3:$O$250, 2, FALSE))</f>
        <v/>
      </c>
      <c r="M751" s="27">
        <f>VLOOKUP($B751, Paste!$W$3:$Z$10064, IF($H$4="Cap Hit",3, IF($H$4="AAV", 4, 2)), FALSE)</f>
        <v>0.85</v>
      </c>
      <c r="N751" s="11" t="str">
        <f>IF(ISERROR(VLOOKUP(B751, Paste!$Q$3:$Q$245, 1, FALSE)), "", VLOOKUP(B751, Paste!$Q$3:$R$245, 2, FALSE))</f>
        <v/>
      </c>
      <c r="O751" s="18"/>
      <c r="P751" s="7" t="str">
        <f>IF(ISERROR(VLOOKUP(B751, Paste!$T$3:$T$1545, 1, FALSE)), "", VLOOKUP(B751, Paste!$T$3:$U$1545, 2, FALSE))</f>
        <v/>
      </c>
    </row>
    <row r="752" spans="1:16">
      <c r="A752" s="65">
        <v>746</v>
      </c>
      <c r="B752" s="67" t="s">
        <v>775</v>
      </c>
      <c r="C752" s="66" t="str">
        <f>VLOOKUP($B752, Paste!$A$3:$H$933, 6, FALSE)</f>
        <v>LD</v>
      </c>
      <c r="D752" s="11" t="str">
        <f>IFERROR(VLOOKUP($B752, Paste!$J$3:$L$933, 3, FALSE), "")</f>
        <v/>
      </c>
      <c r="E752" s="11" t="str">
        <f>IFERROR(VLOOKUP($B752, Paste!$J$3:$L$933, 2, FALSE), "")</f>
        <v/>
      </c>
      <c r="F752" s="11" t="str">
        <f>VLOOKUP($B752, Paste!$A$3:$H$933, 8, FALSE)</f>
        <v>NJD</v>
      </c>
      <c r="G752" s="71">
        <f>VLOOKUP($B752, Paste!$A$3:$H$933, 2, FALSE)</f>
        <v>19.666666666666668</v>
      </c>
      <c r="H752" s="71">
        <f>VLOOKUP($B752, Paste!$A$3:$H$933, 3, FALSE)</f>
        <v>2.0573158323158331</v>
      </c>
      <c r="I752" s="71">
        <f t="shared" si="12"/>
        <v>3.8493795750915751</v>
      </c>
      <c r="J752" s="71">
        <f>VLOOKUP($B752, Paste!$A$3:$H$933, 4, FALSE)</f>
        <v>5.9066954074074083</v>
      </c>
      <c r="K752" s="71">
        <f>VLOOKUP($B752, Paste!$A$3:$H$933, 5, FALSE)</f>
        <v>5.9371069182389942</v>
      </c>
      <c r="L752" s="11" t="str">
        <f>IF(ISERROR(VLOOKUP(B752, Paste!$N$3:$N$250, 1, FALSE)), "", VLOOKUP(B752, Paste!$N$3:$O$250, 2, FALSE))</f>
        <v/>
      </c>
      <c r="M752" s="27">
        <f>VLOOKUP($B752, Paste!$W$3:$Z$10064, IF($H$4="Cap Hit",3, IF($H$4="AAV", 4, 2)), FALSE)</f>
        <v>0.85</v>
      </c>
      <c r="N752" s="11" t="str">
        <f>IF(ISERROR(VLOOKUP(B752, Paste!$Q$3:$Q$245, 1, FALSE)), "", VLOOKUP(B752, Paste!$Q$3:$R$245, 2, FALSE))</f>
        <v/>
      </c>
      <c r="O752" s="18"/>
      <c r="P752" s="7" t="str">
        <f>IF(ISERROR(VLOOKUP(B752, Paste!$T$3:$T$1545, 1, FALSE)), "", VLOOKUP(B752, Paste!$T$3:$U$1545, 2, FALSE))</f>
        <v/>
      </c>
    </row>
    <row r="753" spans="1:16">
      <c r="A753" s="65">
        <v>747</v>
      </c>
      <c r="B753" s="67" t="s">
        <v>776</v>
      </c>
      <c r="C753" s="66" t="str">
        <f>VLOOKUP($B753, Paste!$A$3:$H$933, 6, FALSE)</f>
        <v>C</v>
      </c>
      <c r="D753" s="11" t="str">
        <f>IFERROR(VLOOKUP($B753, Paste!$J$3:$L$933, 3, FALSE), "")</f>
        <v/>
      </c>
      <c r="E753" s="11" t="str">
        <f>IFERROR(VLOOKUP($B753, Paste!$J$3:$L$933, 2, FALSE), "")</f>
        <v/>
      </c>
      <c r="F753" s="11" t="str">
        <f>VLOOKUP($B753, Paste!$A$3:$H$933, 8, FALSE)</f>
        <v>NSH</v>
      </c>
      <c r="G753" s="71">
        <f>VLOOKUP($B753, Paste!$A$3:$H$933, 2, FALSE)</f>
        <v>34</v>
      </c>
      <c r="H753" s="71">
        <f>VLOOKUP($B753, Paste!$A$3:$H$933, 3, FALSE)</f>
        <v>4.6701556258485564</v>
      </c>
      <c r="I753" s="71">
        <f t="shared" si="12"/>
        <v>1.1955527074847776</v>
      </c>
      <c r="J753" s="71">
        <f>VLOOKUP($B753, Paste!$A$3:$H$933, 4, FALSE)</f>
        <v>5.865708333333334</v>
      </c>
      <c r="K753" s="71">
        <f>VLOOKUP($B753, Paste!$A$3:$H$933, 5, FALSE)</f>
        <v>10.865979381443298</v>
      </c>
      <c r="L753" s="11" t="str">
        <f>IF(ISERROR(VLOOKUP(B753, Paste!$N$3:$N$250, 1, FALSE)), "", VLOOKUP(B753, Paste!$N$3:$O$250, 2, FALSE))</f>
        <v/>
      </c>
      <c r="M753" s="27">
        <f>VLOOKUP($B753, Paste!$W$3:$Z$10064, IF($H$4="Cap Hit",3, IF($H$4="AAV", 4, 2)), FALSE)</f>
        <v>0.97499999999999998</v>
      </c>
      <c r="N753" s="11" t="str">
        <f>IF(ISERROR(VLOOKUP(B753, Paste!$Q$3:$Q$245, 1, FALSE)), "", VLOOKUP(B753, Paste!$Q$3:$R$245, 2, FALSE))</f>
        <v/>
      </c>
      <c r="O753" s="10"/>
      <c r="P753" s="7" t="str">
        <f>IF(ISERROR(VLOOKUP(B753, Paste!$T$3:$T$1545, 1, FALSE)), "", VLOOKUP(B753, Paste!$T$3:$U$1545, 2, FALSE))</f>
        <v/>
      </c>
    </row>
    <row r="754" spans="1:16">
      <c r="A754" s="65">
        <v>748</v>
      </c>
      <c r="B754" s="10" t="s">
        <v>777</v>
      </c>
      <c r="C754" s="66" t="str">
        <f>VLOOKUP($B754, Paste!$A$3:$H$933, 6, FALSE)</f>
        <v>RW</v>
      </c>
      <c r="D754" s="11" t="str">
        <f>IFERROR(VLOOKUP($B754, Paste!$J$3:$L$933, 3, FALSE), "")</f>
        <v/>
      </c>
      <c r="E754" s="11" t="str">
        <f>IFERROR(VLOOKUP($B754, Paste!$J$3:$L$933, 2, FALSE), "")</f>
        <v/>
      </c>
      <c r="F754" s="11" t="str">
        <f>VLOOKUP($B754, Paste!$A$3:$H$933, 8, FALSE)</f>
        <v>SEA</v>
      </c>
      <c r="G754" s="71">
        <f>VLOOKUP($B754, Paste!$A$3:$H$933, 2, FALSE)</f>
        <v>43</v>
      </c>
      <c r="H754" s="71">
        <f>VLOOKUP($B754, Paste!$A$3:$H$933, 3, FALSE)</f>
        <v>1.5015162037037038</v>
      </c>
      <c r="I754" s="71">
        <f t="shared" si="12"/>
        <v>4.2455681712962949</v>
      </c>
      <c r="J754" s="71">
        <f>VLOOKUP($B754, Paste!$A$3:$H$933, 4, FALSE)</f>
        <v>5.7470843749999991</v>
      </c>
      <c r="K754" s="71">
        <f>VLOOKUP($B754, Paste!$A$3:$H$933, 5, FALSE)</f>
        <v>34.4</v>
      </c>
      <c r="L754" s="11" t="str">
        <f>IF(ISERROR(VLOOKUP(B754, Paste!$N$3:$N$250, 1, FALSE)), "", VLOOKUP(B754, Paste!$N$3:$O$250, 2, FALSE))</f>
        <v/>
      </c>
      <c r="M754" s="27" t="e">
        <f>VLOOKUP($B754, Paste!$W$3:$Z$10064, IF($H$4="Cap Hit",3, IF($H$4="AAV", 4, 2)), FALSE)</f>
        <v>#N/A</v>
      </c>
      <c r="N754" s="11" t="str">
        <f>IF(ISERROR(VLOOKUP(B754, Paste!$Q$3:$Q$245, 1, FALSE)), "", VLOOKUP(B754, Paste!$Q$3:$R$245, 2, FALSE))</f>
        <v/>
      </c>
      <c r="O754" s="18"/>
      <c r="P754" s="7" t="str">
        <f>IF(ISERROR(VLOOKUP(B754, Paste!$T$3:$T$1545, 1, FALSE)), "", VLOOKUP(B754, Paste!$T$3:$U$1545, 2, FALSE))</f>
        <v/>
      </c>
    </row>
    <row r="755" spans="1:16">
      <c r="A755" s="65">
        <v>749</v>
      </c>
      <c r="B755" s="67" t="s">
        <v>778</v>
      </c>
      <c r="C755" s="66" t="str">
        <f>VLOOKUP($B755, Paste!$A$3:$H$933, 6, FALSE)</f>
        <v>LW</v>
      </c>
      <c r="D755" s="11" t="str">
        <f>IFERROR(VLOOKUP($B755, Paste!$J$3:$L$933, 3, FALSE), "")</f>
        <v/>
      </c>
      <c r="E755" s="11" t="str">
        <f>IFERROR(VLOOKUP($B755, Paste!$J$3:$L$933, 2, FALSE), "")</f>
        <v/>
      </c>
      <c r="F755" s="11" t="str">
        <f>VLOOKUP($B755, Paste!$A$3:$H$933, 8, FALSE)</f>
        <v>UFA</v>
      </c>
      <c r="G755" s="71">
        <f>VLOOKUP($B755, Paste!$A$3:$H$933, 2, FALSE)</f>
        <v>36.5</v>
      </c>
      <c r="H755" s="71">
        <f>VLOOKUP($B755, Paste!$A$3:$H$933, 3, FALSE)</f>
        <v>3.3422209385145436</v>
      </c>
      <c r="I755" s="71">
        <f t="shared" si="12"/>
        <v>2.3863057802354568</v>
      </c>
      <c r="J755" s="71">
        <f>VLOOKUP($B755, Paste!$A$3:$H$933, 4, FALSE)</f>
        <v>5.7285267187500004</v>
      </c>
      <c r="K755" s="71">
        <f>VLOOKUP($B755, Paste!$A$3:$H$933, 5, FALSE)</f>
        <v>9.8743961352656999</v>
      </c>
      <c r="L755" s="11" t="str">
        <f>IF(ISERROR(VLOOKUP(B755, Paste!$N$3:$N$250, 1, FALSE)), "", VLOOKUP(B755, Paste!$N$3:$O$250, 2, FALSE))</f>
        <v/>
      </c>
      <c r="M755" s="27" t="e">
        <f>VLOOKUP($B755, Paste!$W$3:$Z$10064, IF($H$4="Cap Hit",3, IF($H$4="AAV", 4, 2)), FALSE)</f>
        <v>#N/A</v>
      </c>
      <c r="N755" s="11" t="str">
        <f>IF(ISERROR(VLOOKUP(B755, Paste!$Q$3:$Q$245, 1, FALSE)), "", VLOOKUP(B755, Paste!$Q$3:$R$245, 2, FALSE))</f>
        <v/>
      </c>
      <c r="O755" s="18"/>
      <c r="P755" s="7" t="str">
        <f>IF(ISERROR(VLOOKUP(B755, Paste!$T$3:$T$1545, 1, FALSE)), "", VLOOKUP(B755, Paste!$T$3:$U$1545, 2, FALSE))</f>
        <v/>
      </c>
    </row>
    <row r="756" spans="1:16">
      <c r="A756" s="65">
        <v>750</v>
      </c>
      <c r="B756" s="67" t="s">
        <v>779</v>
      </c>
      <c r="C756" s="66" t="str">
        <f>VLOOKUP($B756, Paste!$A$3:$H$933, 6, FALSE)</f>
        <v>RD</v>
      </c>
      <c r="D756" s="11" t="str">
        <f>IFERROR(VLOOKUP($B756, Paste!$J$3:$L$933, 3, FALSE), "")</f>
        <v/>
      </c>
      <c r="E756" s="11" t="str">
        <f>IFERROR(VLOOKUP($B756, Paste!$J$3:$L$933, 2, FALSE), "")</f>
        <v/>
      </c>
      <c r="F756" s="11" t="str">
        <f>VLOOKUP($B756, Paste!$A$3:$H$933, 8, FALSE)</f>
        <v>VAN</v>
      </c>
      <c r="G756" s="71">
        <f>VLOOKUP($B756, Paste!$A$3:$H$933, 2, FALSE)</f>
        <v>65</v>
      </c>
      <c r="H756" s="71">
        <f>VLOOKUP($B756, Paste!$A$3:$H$933, 3, FALSE)</f>
        <v>1.0534720506037687</v>
      </c>
      <c r="I756" s="71">
        <f t="shared" si="12"/>
        <v>4.6456304493962319</v>
      </c>
      <c r="J756" s="71">
        <f>VLOOKUP($B756, Paste!$A$3:$H$933, 4, FALSE)</f>
        <v>5.6991025000000004</v>
      </c>
      <c r="K756" s="71">
        <f>VLOOKUP($B756, Paste!$A$3:$H$933, 5, FALSE)</f>
        <v>45.052910052910057</v>
      </c>
      <c r="L756" s="11" t="str">
        <f>IF(ISERROR(VLOOKUP(B756, Paste!$N$3:$N$250, 1, FALSE)), "", VLOOKUP(B756, Paste!$N$3:$O$250, 2, FALSE))</f>
        <v/>
      </c>
      <c r="M756" s="27">
        <f>VLOOKUP($B756, Paste!$W$3:$Z$10064, IF($H$4="Cap Hit",3, IF($H$4="AAV", 4, 2)), FALSE)</f>
        <v>2.25</v>
      </c>
      <c r="N756" s="11" t="str">
        <f>IF(ISERROR(VLOOKUP(B756, Paste!$Q$3:$Q$245, 1, FALSE)), "", VLOOKUP(B756, Paste!$Q$3:$R$245, 2, FALSE))</f>
        <v>Y</v>
      </c>
      <c r="O756" s="10"/>
      <c r="P756" s="7" t="str">
        <f>IF(ISERROR(VLOOKUP(B756, Paste!$T$3:$T$1545, 1, FALSE)), "", VLOOKUP(B756, Paste!$T$3:$U$1545, 2, FALSE))</f>
        <v/>
      </c>
    </row>
    <row r="757" spans="1:16">
      <c r="A757" s="65">
        <v>751</v>
      </c>
      <c r="B757" s="67" t="s">
        <v>780</v>
      </c>
      <c r="C757" s="66" t="str">
        <f>VLOOKUP($B757, Paste!$A$3:$H$933, 6, FALSE)</f>
        <v>LW</v>
      </c>
      <c r="D757" s="11" t="str">
        <f>IFERROR(VLOOKUP($B757, Paste!$J$3:$L$933, 3, FALSE), "")</f>
        <v/>
      </c>
      <c r="E757" s="11" t="str">
        <f>IFERROR(VLOOKUP($B757, Paste!$J$3:$L$933, 2, FALSE), "")</f>
        <v/>
      </c>
      <c r="F757" s="11" t="str">
        <f>VLOOKUP($B757, Paste!$A$3:$H$933, 8, FALSE)</f>
        <v>PHI</v>
      </c>
      <c r="G757" s="71">
        <f>VLOOKUP($B757, Paste!$A$3:$H$933, 2, FALSE)</f>
        <v>38.333333333333336</v>
      </c>
      <c r="H757" s="71">
        <f>VLOOKUP($B757, Paste!$A$3:$H$933, 3, FALSE)</f>
        <v>1.2026634992079959</v>
      </c>
      <c r="I757" s="71">
        <f t="shared" si="12"/>
        <v>4.4476554591253379</v>
      </c>
      <c r="J757" s="71">
        <f>VLOOKUP($B757, Paste!$A$3:$H$933, 4, FALSE)</f>
        <v>5.650318958333334</v>
      </c>
      <c r="K757" s="71">
        <f>VLOOKUP($B757, Paste!$A$3:$H$933, 5, FALSE)</f>
        <v>14.41896024464832</v>
      </c>
      <c r="L757" s="11" t="str">
        <f>IF(ISERROR(VLOOKUP(B757, Paste!$N$3:$N$250, 1, FALSE)), "", VLOOKUP(B757, Paste!$N$3:$O$250, 2, FALSE))</f>
        <v/>
      </c>
      <c r="M757" s="27">
        <f>VLOOKUP($B757, Paste!$W$3:$Z$10064, IF($H$4="Cap Hit",3, IF($H$4="AAV", 4, 2)), FALSE)</f>
        <v>0.875</v>
      </c>
      <c r="N757" s="11" t="str">
        <f>IF(ISERROR(VLOOKUP(B757, Paste!$Q$3:$Q$245, 1, FALSE)), "", VLOOKUP(B757, Paste!$Q$3:$R$245, 2, FALSE))</f>
        <v>Y</v>
      </c>
      <c r="O757" s="18"/>
      <c r="P757" s="7" t="str">
        <f>IF(ISERROR(VLOOKUP(B757, Paste!$T$3:$T$1545, 1, FALSE)), "", VLOOKUP(B757, Paste!$T$3:$U$1545, 2, FALSE))</f>
        <v/>
      </c>
    </row>
    <row r="758" spans="1:16">
      <c r="A758" s="65">
        <v>752</v>
      </c>
      <c r="B758" s="67" t="s">
        <v>781</v>
      </c>
      <c r="C758" s="66" t="str">
        <f>VLOOKUP($B758, Paste!$A$3:$H$933, 6, FALSE)</f>
        <v>RW</v>
      </c>
      <c r="D758" s="11">
        <f>IFERROR(VLOOKUP($B758, Paste!$J$3:$L$933, 3, FALSE), "")</f>
        <v>53</v>
      </c>
      <c r="E758" s="11">
        <f>IFERROR(VLOOKUP($B758, Paste!$J$3:$L$933, 2, FALSE), "")</f>
        <v>75</v>
      </c>
      <c r="F758" s="11" t="str">
        <f>VLOOKUP($B758, Paste!$A$3:$H$933, 8, FALSE)</f>
        <v>WAS</v>
      </c>
      <c r="G758" s="71">
        <f>VLOOKUP($B758, Paste!$A$3:$H$933, 2, FALSE)</f>
        <v>19.333333333333332</v>
      </c>
      <c r="H758" s="71">
        <f>VLOOKUP($B758, Paste!$A$3:$H$933, 3, FALSE)</f>
        <v>2.9</v>
      </c>
      <c r="I758" s="71">
        <f t="shared" si="12"/>
        <v>2.5133333333333323</v>
      </c>
      <c r="J758" s="71">
        <f>VLOOKUP($B758, Paste!$A$3:$H$933, 4, FALSE)</f>
        <v>5.4133333333333322</v>
      </c>
      <c r="K758" s="71">
        <f>VLOOKUP($B758, Paste!$A$3:$H$933, 5, FALSE)</f>
        <v>5.8</v>
      </c>
      <c r="L758" s="11" t="str">
        <f>IF(ISERROR(VLOOKUP(B758, Paste!$N$3:$N$250, 1, FALSE)), "", VLOOKUP(B758, Paste!$N$3:$O$250, 2, FALSE))</f>
        <v/>
      </c>
      <c r="M758" s="27">
        <f>VLOOKUP($B758, Paste!$W$3:$Z$10064, IF($H$4="Cap Hit",3, IF($H$4="AAV", 4, 2)), FALSE)</f>
        <v>0.92500000000000004</v>
      </c>
      <c r="N758" s="11" t="str">
        <f>IF(ISERROR(VLOOKUP(B758, Paste!$Q$3:$Q$245, 1, FALSE)), "", VLOOKUP(B758, Paste!$Q$3:$R$245, 2, FALSE))</f>
        <v/>
      </c>
      <c r="O758" s="10"/>
      <c r="P758" s="7" t="str">
        <f>IF(ISERROR(VLOOKUP(B758, Paste!$T$3:$T$1545, 1, FALSE)), "", VLOOKUP(B758, Paste!$T$3:$U$1545, 2, FALSE))</f>
        <v/>
      </c>
    </row>
    <row r="759" spans="1:16">
      <c r="A759" s="65">
        <v>753</v>
      </c>
      <c r="B759" s="67" t="s">
        <v>782</v>
      </c>
      <c r="C759" s="66" t="str">
        <f>VLOOKUP($B759, Paste!$A$3:$H$933, 6, FALSE)</f>
        <v>LW</v>
      </c>
      <c r="D759" s="11" t="str">
        <f>IFERROR(VLOOKUP($B759, Paste!$J$3:$L$933, 3, FALSE), "")</f>
        <v/>
      </c>
      <c r="E759" s="11" t="str">
        <f>IFERROR(VLOOKUP($B759, Paste!$J$3:$L$933, 2, FALSE), "")</f>
        <v/>
      </c>
      <c r="F759" s="11" t="str">
        <f>VLOOKUP($B759, Paste!$A$3:$H$933, 8, FALSE)</f>
        <v>FLA</v>
      </c>
      <c r="G759" s="71">
        <f>VLOOKUP($B759, Paste!$A$3:$H$933, 2, FALSE)</f>
        <v>21</v>
      </c>
      <c r="H759" s="71">
        <f>VLOOKUP($B759, Paste!$A$3:$H$933, 3, FALSE)</f>
        <v>2.2291929824561403</v>
      </c>
      <c r="I759" s="71">
        <f t="shared" si="12"/>
        <v>3.0450882675438602</v>
      </c>
      <c r="J759" s="71">
        <f>VLOOKUP($B759, Paste!$A$3:$H$933, 4, FALSE)</f>
        <v>5.2742812500000005</v>
      </c>
      <c r="K759" s="71">
        <f>VLOOKUP($B759, Paste!$A$3:$H$933, 5, FALSE)</f>
        <v>2.1</v>
      </c>
      <c r="L759" s="11" t="str">
        <f>IF(ISERROR(VLOOKUP(B759, Paste!$N$3:$N$250, 1, FALSE)), "", VLOOKUP(B759, Paste!$N$3:$O$250, 2, FALSE))</f>
        <v/>
      </c>
      <c r="M759" s="27">
        <f>VLOOKUP($B759, Paste!$W$3:$Z$10064, IF($H$4="Cap Hit",3, IF($H$4="AAV", 4, 2)), FALSE)</f>
        <v>0.85499999999999998</v>
      </c>
      <c r="N759" s="11" t="str">
        <f>IF(ISERROR(VLOOKUP(B759, Paste!$Q$3:$Q$245, 1, FALSE)), "", VLOOKUP(B759, Paste!$Q$3:$R$245, 2, FALSE))</f>
        <v/>
      </c>
      <c r="O759" s="18"/>
      <c r="P759" s="7" t="str">
        <f>IF(ISERROR(VLOOKUP(B759, Paste!$T$3:$T$1545, 1, FALSE)), "", VLOOKUP(B759, Paste!$T$3:$U$1545, 2, FALSE))</f>
        <v>Y</v>
      </c>
    </row>
    <row r="760" spans="1:16">
      <c r="A760" s="65">
        <v>754</v>
      </c>
      <c r="B760" s="67" t="s">
        <v>783</v>
      </c>
      <c r="C760" s="66" t="str">
        <f>VLOOKUP($B760, Paste!$A$3:$H$933, 6, FALSE)</f>
        <v>C</v>
      </c>
      <c r="D760" s="11" t="str">
        <f>IFERROR(VLOOKUP($B760, Paste!$J$3:$L$933, 3, FALSE), "")</f>
        <v/>
      </c>
      <c r="E760" s="11" t="str">
        <f>IFERROR(VLOOKUP($B760, Paste!$J$3:$L$933, 2, FALSE), "")</f>
        <v/>
      </c>
      <c r="F760" s="11" t="str">
        <f>VLOOKUP($B760, Paste!$A$3:$H$933, 8, FALSE)</f>
        <v>COL</v>
      </c>
      <c r="G760" s="71">
        <f>VLOOKUP($B760, Paste!$A$3:$H$933, 2, FALSE)</f>
        <v>20</v>
      </c>
      <c r="H760" s="71">
        <f>VLOOKUP($B760, Paste!$A$3:$H$933, 3, FALSE)</f>
        <v>2.6</v>
      </c>
      <c r="I760" s="71">
        <f t="shared" si="12"/>
        <v>2.6582113821138207</v>
      </c>
      <c r="J760" s="71">
        <f>VLOOKUP($B760, Paste!$A$3:$H$933, 4, FALSE)</f>
        <v>5.2582113821138208</v>
      </c>
      <c r="K760" s="71">
        <f>VLOOKUP($B760, Paste!$A$3:$H$933, 5, FALSE)</f>
        <v>7</v>
      </c>
      <c r="L760" s="11" t="str">
        <f>IF(ISERROR(VLOOKUP(B760, Paste!$N$3:$N$250, 1, FALSE)), "", VLOOKUP(B760, Paste!$N$3:$O$250, 2, FALSE))</f>
        <v/>
      </c>
      <c r="M760" s="27" t="e">
        <f>VLOOKUP($B760, Paste!$W$3:$Z$10064, IF($H$4="Cap Hit",3, IF($H$4="AAV", 4, 2)), FALSE)</f>
        <v>#N/A</v>
      </c>
      <c r="N760" s="11" t="str">
        <f>IF(ISERROR(VLOOKUP(B760, Paste!$Q$3:$Q$245, 1, FALSE)), "", VLOOKUP(B760, Paste!$Q$3:$R$245, 2, FALSE))</f>
        <v/>
      </c>
      <c r="O760" s="18"/>
      <c r="P760" s="7" t="str">
        <f>IF(ISERROR(VLOOKUP(B760, Paste!$T$3:$T$1545, 1, FALSE)), "", VLOOKUP(B760, Paste!$T$3:$U$1545, 2, FALSE))</f>
        <v/>
      </c>
    </row>
    <row r="761" spans="1:16">
      <c r="A761" s="65">
        <v>755</v>
      </c>
      <c r="B761" s="67" t="s">
        <v>784</v>
      </c>
      <c r="C761" s="66" t="str">
        <f>VLOOKUP($B761, Paste!$A$3:$H$933, 6, FALSE)</f>
        <v>LD</v>
      </c>
      <c r="D761" s="11" t="str">
        <f>IFERROR(VLOOKUP($B761, Paste!$J$3:$L$933, 3, FALSE), "")</f>
        <v/>
      </c>
      <c r="E761" s="11" t="str">
        <f>IFERROR(VLOOKUP($B761, Paste!$J$3:$L$933, 2, FALSE), "")</f>
        <v/>
      </c>
      <c r="F761" s="11" t="str">
        <f>VLOOKUP($B761, Paste!$A$3:$H$933, 8, FALSE)</f>
        <v>CGY</v>
      </c>
      <c r="G761" s="71">
        <f>VLOOKUP($B761, Paste!$A$3:$H$933, 2, FALSE)</f>
        <v>56.333333333333336</v>
      </c>
      <c r="H761" s="71">
        <f>VLOOKUP($B761, Paste!$A$3:$H$933, 3, FALSE)</f>
        <v>1.2343903810129493</v>
      </c>
      <c r="I761" s="71">
        <f t="shared" si="12"/>
        <v>3.8493303064870501</v>
      </c>
      <c r="J761" s="71">
        <f>VLOOKUP($B761, Paste!$A$3:$H$933, 4, FALSE)</f>
        <v>5.0837206874999996</v>
      </c>
      <c r="K761" s="71">
        <f>VLOOKUP($B761, Paste!$A$3:$H$933, 5, FALSE)</f>
        <v>32.832310838445807</v>
      </c>
      <c r="L761" s="11" t="str">
        <f>IF(ISERROR(VLOOKUP(B761, Paste!$N$3:$N$250, 1, FALSE)), "", VLOOKUP(B761, Paste!$N$3:$O$250, 2, FALSE))</f>
        <v/>
      </c>
      <c r="M761" s="27">
        <f>VLOOKUP($B761, Paste!$W$3:$Z$10064, IF($H$4="Cap Hit",3, IF($H$4="AAV", 4, 2)), FALSE)</f>
        <v>1.75</v>
      </c>
      <c r="N761" s="11" t="str">
        <f>IF(ISERROR(VLOOKUP(B761, Paste!$Q$3:$Q$245, 1, FALSE)), "", VLOOKUP(B761, Paste!$Q$3:$R$245, 2, FALSE))</f>
        <v/>
      </c>
      <c r="O761" s="18"/>
      <c r="P761" s="7" t="str">
        <f>IF(ISERROR(VLOOKUP(B761, Paste!$T$3:$T$1545, 1, FALSE)), "", VLOOKUP(B761, Paste!$T$3:$U$1545, 2, FALSE))</f>
        <v/>
      </c>
    </row>
    <row r="762" spans="1:16">
      <c r="A762" s="65">
        <v>756</v>
      </c>
      <c r="B762" s="67" t="s">
        <v>785</v>
      </c>
      <c r="C762" s="66" t="str">
        <f>VLOOKUP($B762, Paste!$A$3:$H$933, 6, FALSE)</f>
        <v>RW</v>
      </c>
      <c r="D762" s="11" t="str">
        <f>IFERROR(VLOOKUP($B762, Paste!$J$3:$L$933, 3, FALSE), "")</f>
        <v/>
      </c>
      <c r="E762" s="11" t="str">
        <f>IFERROR(VLOOKUP($B762, Paste!$J$3:$L$933, 2, FALSE), "")</f>
        <v/>
      </c>
      <c r="F762" s="11" t="str">
        <f>VLOOKUP($B762, Paste!$A$3:$H$933, 8, FALSE)</f>
        <v>UTA</v>
      </c>
      <c r="G762" s="71">
        <f>VLOOKUP($B762, Paste!$A$3:$H$933, 2, FALSE)</f>
        <v>51</v>
      </c>
      <c r="H762" s="71">
        <f>VLOOKUP($B762, Paste!$A$3:$H$933, 3, FALSE)</f>
        <v>3.2705380221426328</v>
      </c>
      <c r="I762" s="71">
        <f t="shared" si="12"/>
        <v>1.7735309153573668</v>
      </c>
      <c r="J762" s="71">
        <f>VLOOKUP($B762, Paste!$A$3:$H$933, 4, FALSE)</f>
        <v>5.0440689374999996</v>
      </c>
      <c r="K762" s="71">
        <f>VLOOKUP($B762, Paste!$A$3:$H$933, 5, FALSE)</f>
        <v>29.686567164179106</v>
      </c>
      <c r="L762" s="11" t="str">
        <f>IF(ISERROR(VLOOKUP(B762, Paste!$N$3:$N$250, 1, FALSE)), "", VLOOKUP(B762, Paste!$N$3:$O$250, 2, FALSE))</f>
        <v/>
      </c>
      <c r="M762" s="27">
        <f>VLOOKUP($B762, Paste!$W$3:$Z$10064, IF($H$4="Cap Hit",3, IF($H$4="AAV", 4, 2)), FALSE)</f>
        <v>2.5</v>
      </c>
      <c r="N762" s="11" t="str">
        <f>IF(ISERROR(VLOOKUP(B762, Paste!$Q$3:$Q$245, 1, FALSE)), "", VLOOKUP(B762, Paste!$Q$3:$R$245, 2, FALSE))</f>
        <v/>
      </c>
      <c r="O762" s="18"/>
      <c r="P762" s="7" t="str">
        <f>IF(ISERROR(VLOOKUP(B762, Paste!$T$3:$T$1545, 1, FALSE)), "", VLOOKUP(B762, Paste!$T$3:$U$1545, 2, FALSE))</f>
        <v/>
      </c>
    </row>
    <row r="763" spans="1:16">
      <c r="A763" s="65">
        <v>757</v>
      </c>
      <c r="B763" s="67" t="s">
        <v>786</v>
      </c>
      <c r="C763" s="66" t="str">
        <f>VLOOKUP($B763, Paste!$A$3:$H$933, 6, FALSE)</f>
        <v>C</v>
      </c>
      <c r="D763" s="11">
        <f>IFERROR(VLOOKUP($B763, Paste!$J$3:$L$933, 3, FALSE), "")</f>
        <v>32</v>
      </c>
      <c r="E763" s="11">
        <f>IFERROR(VLOOKUP($B763, Paste!$J$3:$L$933, 2, FALSE), "")</f>
        <v>62</v>
      </c>
      <c r="F763" s="11" t="str">
        <f>VLOOKUP($B763, Paste!$A$3:$H$933, 8, FALSE)</f>
        <v>TOR</v>
      </c>
      <c r="G763" s="71">
        <f>VLOOKUP($B763, Paste!$A$3:$H$933, 2, FALSE)</f>
        <v>36</v>
      </c>
      <c r="H763" s="71">
        <f>VLOOKUP($B763, Paste!$A$3:$H$933, 3, FALSE)</f>
        <v>0.90391304347826096</v>
      </c>
      <c r="I763" s="71">
        <f t="shared" si="12"/>
        <v>4.030086956521739</v>
      </c>
      <c r="J763" s="71">
        <f>VLOOKUP($B763, Paste!$A$3:$H$933, 4, FALSE)</f>
        <v>4.9340000000000002</v>
      </c>
      <c r="K763" s="71">
        <f>VLOOKUP($B763, Paste!$A$3:$H$933, 5, FALSE)</f>
        <v>2</v>
      </c>
      <c r="L763" s="11" t="str">
        <f>IF(ISERROR(VLOOKUP(B763, Paste!$N$3:$N$250, 1, FALSE)), "", VLOOKUP(B763, Paste!$N$3:$O$250, 2, FALSE))</f>
        <v/>
      </c>
      <c r="M763" s="27">
        <f>VLOOKUP($B763, Paste!$W$3:$Z$10064, IF($H$4="Cap Hit",3, IF($H$4="AAV", 4, 2)), FALSE)</f>
        <v>0.85</v>
      </c>
      <c r="N763" s="11" t="str">
        <f>IF(ISERROR(VLOOKUP(B763, Paste!$Q$3:$Q$245, 1, FALSE)), "", VLOOKUP(B763, Paste!$Q$3:$R$245, 2, FALSE))</f>
        <v/>
      </c>
      <c r="O763" s="18"/>
      <c r="P763" s="7" t="str">
        <f>IF(ISERROR(VLOOKUP(B763, Paste!$T$3:$T$1545, 1, FALSE)), "", VLOOKUP(B763, Paste!$T$3:$U$1545, 2, FALSE))</f>
        <v>Y</v>
      </c>
    </row>
    <row r="764" spans="1:16">
      <c r="A764" s="65">
        <v>758</v>
      </c>
      <c r="B764" s="67" t="s">
        <v>787</v>
      </c>
      <c r="C764" s="66" t="str">
        <f>VLOOKUP($B764, Paste!$A$3:$H$933, 6, FALSE)</f>
        <v>LW</v>
      </c>
      <c r="D764" s="11" t="str">
        <f>IFERROR(VLOOKUP($B764, Paste!$J$3:$L$933, 3, FALSE), "")</f>
        <v/>
      </c>
      <c r="E764" s="11" t="str">
        <f>IFERROR(VLOOKUP($B764, Paste!$J$3:$L$933, 2, FALSE), "")</f>
        <v/>
      </c>
      <c r="F764" s="11" t="str">
        <f>VLOOKUP($B764, Paste!$A$3:$H$933, 8, FALSE)</f>
        <v>CGY</v>
      </c>
      <c r="G764" s="71">
        <f>VLOOKUP($B764, Paste!$A$3:$H$933, 2, FALSE)</f>
        <v>22</v>
      </c>
      <c r="H764" s="71">
        <f>VLOOKUP($B764, Paste!$A$3:$H$933, 3, FALSE)</f>
        <v>3</v>
      </c>
      <c r="I764" s="71">
        <f t="shared" si="12"/>
        <v>1.8962604166666663</v>
      </c>
      <c r="J764" s="71">
        <f>VLOOKUP($B764, Paste!$A$3:$H$933, 4, FALSE)</f>
        <v>4.8962604166666663</v>
      </c>
      <c r="K764" s="71">
        <f>VLOOKUP($B764, Paste!$A$3:$H$933, 5, FALSE)</f>
        <v>10</v>
      </c>
      <c r="L764" s="11" t="str">
        <f>IF(ISERROR(VLOOKUP(B764, Paste!$N$3:$N$250, 1, FALSE)), "", VLOOKUP(B764, Paste!$N$3:$O$250, 2, FALSE))</f>
        <v/>
      </c>
      <c r="M764" s="27">
        <f>VLOOKUP($B764, Paste!$W$3:$Z$10064, IF($H$4="Cap Hit",3, IF($H$4="AAV", 4, 2)), FALSE)</f>
        <v>0.85</v>
      </c>
      <c r="N764" s="11" t="str">
        <f>IF(ISERROR(VLOOKUP(B764, Paste!$Q$3:$Q$245, 1, FALSE)), "", VLOOKUP(B764, Paste!$Q$3:$R$245, 2, FALSE))</f>
        <v/>
      </c>
      <c r="O764" s="18"/>
      <c r="P764" s="7" t="str">
        <f>IF(ISERROR(VLOOKUP(B764, Paste!$T$3:$T$1545, 1, FALSE)), "", VLOOKUP(B764, Paste!$T$3:$U$1545, 2, FALSE))</f>
        <v/>
      </c>
    </row>
    <row r="765" spans="1:16">
      <c r="A765" s="65">
        <v>759</v>
      </c>
      <c r="B765" s="67" t="s">
        <v>788</v>
      </c>
      <c r="C765" s="66" t="str">
        <f>VLOOKUP($B765, Paste!$A$3:$H$933, 6, FALSE)</f>
        <v>C</v>
      </c>
      <c r="D765" s="11" t="str">
        <f>IFERROR(VLOOKUP($B765, Paste!$J$3:$L$933, 3, FALSE), "")</f>
        <v/>
      </c>
      <c r="E765" s="11" t="str">
        <f>IFERROR(VLOOKUP($B765, Paste!$J$3:$L$933, 2, FALSE), "")</f>
        <v/>
      </c>
      <c r="F765" s="11" t="str">
        <f>VLOOKUP($B765, Paste!$A$3:$H$933, 8, FALSE)</f>
        <v>VAN</v>
      </c>
      <c r="G765" s="71">
        <f>VLOOKUP($B765, Paste!$A$3:$H$933, 2, FALSE)</f>
        <v>30</v>
      </c>
      <c r="H765" s="71">
        <f>VLOOKUP($B765, Paste!$A$3:$H$933, 3, FALSE)</f>
        <v>3.4437499999999992</v>
      </c>
      <c r="I765" s="71">
        <f t="shared" si="12"/>
        <v>1.4387500000000011</v>
      </c>
      <c r="J765" s="71">
        <f>VLOOKUP($B765, Paste!$A$3:$H$933, 4, FALSE)</f>
        <v>4.8825000000000003</v>
      </c>
      <c r="K765" s="71">
        <f>VLOOKUP($B765, Paste!$A$3:$H$933, 5, FALSE)</f>
        <v>10</v>
      </c>
      <c r="L765" s="11" t="str">
        <f>IF(ISERROR(VLOOKUP(B765, Paste!$N$3:$N$250, 1, FALSE)), "", VLOOKUP(B765, Paste!$N$3:$O$250, 2, FALSE))</f>
        <v/>
      </c>
      <c r="M765" s="27">
        <f>VLOOKUP($B765, Paste!$W$3:$Z$10064, IF($H$4="Cap Hit",3, IF($H$4="AAV", 4, 2)), FALSE)</f>
        <v>0.95</v>
      </c>
      <c r="N765" s="11" t="str">
        <f>IF(ISERROR(VLOOKUP(B765, Paste!$Q$3:$Q$245, 1, FALSE)), "", VLOOKUP(B765, Paste!$Q$3:$R$245, 2, FALSE))</f>
        <v/>
      </c>
      <c r="O765" s="10"/>
      <c r="P765" s="7" t="str">
        <f>IF(ISERROR(VLOOKUP(B765, Paste!$T$3:$T$1545, 1, FALSE)), "", VLOOKUP(B765, Paste!$T$3:$U$1545, 2, FALSE))</f>
        <v>Y</v>
      </c>
    </row>
    <row r="766" spans="1:16">
      <c r="A766" s="65">
        <v>760</v>
      </c>
      <c r="B766" s="67" t="s">
        <v>789</v>
      </c>
      <c r="C766" s="66" t="str">
        <f>VLOOKUP($B766, Paste!$A$3:$H$933, 6, FALSE)</f>
        <v>LD</v>
      </c>
      <c r="D766" s="11" t="str">
        <f>IFERROR(VLOOKUP($B766, Paste!$J$3:$L$933, 3, FALSE), "")</f>
        <v/>
      </c>
      <c r="E766" s="11" t="str">
        <f>IFERROR(VLOOKUP($B766, Paste!$J$3:$L$933, 2, FALSE), "")</f>
        <v/>
      </c>
      <c r="F766" s="11" t="str">
        <f>VLOOKUP($B766, Paste!$A$3:$H$933, 8, FALSE)</f>
        <v>BOS</v>
      </c>
      <c r="G766" s="71">
        <f>VLOOKUP($B766, Paste!$A$3:$H$933, 2, FALSE)</f>
        <v>18</v>
      </c>
      <c r="H766" s="71">
        <f>VLOOKUP($B766, Paste!$A$3:$H$933, 3, FALSE)</f>
        <v>1.3574920718816066</v>
      </c>
      <c r="I766" s="71">
        <f t="shared" si="12"/>
        <v>3.5155579281183935</v>
      </c>
      <c r="J766" s="71">
        <f>VLOOKUP($B766, Paste!$A$3:$H$933, 4, FALSE)</f>
        <v>4.8730500000000001</v>
      </c>
      <c r="K766" s="71">
        <f>VLOOKUP($B766, Paste!$A$3:$H$933, 5, FALSE)</f>
        <v>4.5</v>
      </c>
      <c r="L766" s="11" t="str">
        <f>IF(ISERROR(VLOOKUP(B766, Paste!$N$3:$N$250, 1, FALSE)), "", VLOOKUP(B766, Paste!$N$3:$O$250, 2, FALSE))</f>
        <v/>
      </c>
      <c r="M766" s="27">
        <f>VLOOKUP($B766, Paste!$W$3:$Z$10064, IF($H$4="Cap Hit",3, IF($H$4="AAV", 4, 2)), FALSE)</f>
        <v>0.85</v>
      </c>
      <c r="N766" s="11" t="str">
        <f>IF(ISERROR(VLOOKUP(B766, Paste!$Q$3:$Q$245, 1, FALSE)), "", VLOOKUP(B766, Paste!$Q$3:$R$245, 2, FALSE))</f>
        <v/>
      </c>
      <c r="O766" s="10"/>
      <c r="P766" s="7" t="str">
        <f>IF(ISERROR(VLOOKUP(B766, Paste!$T$3:$T$1545, 1, FALSE)), "", VLOOKUP(B766, Paste!$T$3:$U$1545, 2, FALSE))</f>
        <v/>
      </c>
    </row>
    <row r="767" spans="1:16">
      <c r="A767" s="65">
        <v>761</v>
      </c>
      <c r="B767" s="67" t="s">
        <v>790</v>
      </c>
      <c r="C767" s="66" t="str">
        <f>VLOOKUP($B767, Paste!$A$3:$H$933, 6, FALSE)</f>
        <v>LW</v>
      </c>
      <c r="D767" s="11" t="str">
        <f>IFERROR(VLOOKUP($B767, Paste!$J$3:$L$933, 3, FALSE), "")</f>
        <v/>
      </c>
      <c r="E767" s="11" t="str">
        <f>IFERROR(VLOOKUP($B767, Paste!$J$3:$L$933, 2, FALSE), "")</f>
        <v/>
      </c>
      <c r="F767" s="11" t="str">
        <f>VLOOKUP($B767, Paste!$A$3:$H$933, 8, FALSE)</f>
        <v>DET</v>
      </c>
      <c r="G767" s="71">
        <f>VLOOKUP($B767, Paste!$A$3:$H$933, 2, FALSE)</f>
        <v>18</v>
      </c>
      <c r="H767" s="71">
        <f>VLOOKUP($B767, Paste!$A$3:$H$933, 3, FALSE)</f>
        <v>0.1378125</v>
      </c>
      <c r="I767" s="71">
        <f t="shared" si="12"/>
        <v>4.7053124999999998</v>
      </c>
      <c r="J767" s="71">
        <f>VLOOKUP($B767, Paste!$A$3:$H$933, 4, FALSE)</f>
        <v>4.8431249999999997</v>
      </c>
      <c r="K767" s="71">
        <f>VLOOKUP($B767, Paste!$A$3:$H$933, 5, FALSE)</f>
        <v>9.9</v>
      </c>
      <c r="L767" s="11" t="str">
        <f>IF(ISERROR(VLOOKUP(B767, Paste!$N$3:$N$250, 1, FALSE)), "", VLOOKUP(B767, Paste!$N$3:$O$250, 2, FALSE))</f>
        <v/>
      </c>
      <c r="M767" s="27">
        <f>VLOOKUP($B767, Paste!$W$3:$Z$10064, IF($H$4="Cap Hit",3, IF($H$4="AAV", 4, 2)), FALSE)</f>
        <v>0.875</v>
      </c>
      <c r="N767" s="11" t="str">
        <f>IF(ISERROR(VLOOKUP(B767, Paste!$Q$3:$Q$245, 1, FALSE)), "", VLOOKUP(B767, Paste!$Q$3:$R$245, 2, FALSE))</f>
        <v/>
      </c>
      <c r="O767" s="10"/>
      <c r="P767" s="7" t="str">
        <f>IF(ISERROR(VLOOKUP(B767, Paste!$T$3:$T$1545, 1, FALSE)), "", VLOOKUP(B767, Paste!$T$3:$U$1545, 2, FALSE))</f>
        <v>Y</v>
      </c>
    </row>
    <row r="768" spans="1:16">
      <c r="A768" s="65">
        <v>762</v>
      </c>
      <c r="B768" s="67" t="s">
        <v>791</v>
      </c>
      <c r="C768" s="66" t="str">
        <f>VLOOKUP($B768, Paste!$A$3:$H$933, 6, FALSE)</f>
        <v>LD</v>
      </c>
      <c r="D768" s="11" t="str">
        <f>IFERROR(VLOOKUP($B768, Paste!$J$3:$L$933, 3, FALSE), "")</f>
        <v/>
      </c>
      <c r="E768" s="11" t="str">
        <f>IFERROR(VLOOKUP($B768, Paste!$J$3:$L$933, 2, FALSE), "")</f>
        <v/>
      </c>
      <c r="F768" s="11" t="str">
        <f>VLOOKUP($B768, Paste!$A$3:$H$933, 8, FALSE)</f>
        <v>COL</v>
      </c>
      <c r="G768" s="71">
        <f>VLOOKUP($B768, Paste!$A$3:$H$933, 2, FALSE)</f>
        <v>24</v>
      </c>
      <c r="H768" s="71">
        <f>VLOOKUP($B768, Paste!$A$3:$H$933, 3, FALSE)</f>
        <v>0.75121951219512217</v>
      </c>
      <c r="I768" s="71">
        <f t="shared" si="12"/>
        <v>4.0805528878048776</v>
      </c>
      <c r="J768" s="71">
        <f>VLOOKUP($B768, Paste!$A$3:$H$933, 4, FALSE)</f>
        <v>4.8317724000000002</v>
      </c>
      <c r="K768" s="71">
        <f>VLOOKUP($B768, Paste!$A$3:$H$933, 5, FALSE)</f>
        <v>13.200000000000001</v>
      </c>
      <c r="L768" s="11" t="str">
        <f>IF(ISERROR(VLOOKUP(B768, Paste!$N$3:$N$250, 1, FALSE)), "", VLOOKUP(B768, Paste!$N$3:$O$250, 2, FALSE))</f>
        <v/>
      </c>
      <c r="M768" s="27">
        <f>VLOOKUP($B768, Paste!$W$3:$Z$10064, IF($H$4="Cap Hit",3, IF($H$4="AAV", 4, 2)), FALSE)</f>
        <v>0.77500000000000002</v>
      </c>
      <c r="N768" s="11" t="str">
        <f>IF(ISERROR(VLOOKUP(B768, Paste!$Q$3:$Q$245, 1, FALSE)), "", VLOOKUP(B768, Paste!$Q$3:$R$245, 2, FALSE))</f>
        <v/>
      </c>
      <c r="O768" s="18"/>
      <c r="P768" s="7" t="str">
        <f>IF(ISERROR(VLOOKUP(B768, Paste!$T$3:$T$1545, 1, FALSE)), "", VLOOKUP(B768, Paste!$T$3:$U$1545, 2, FALSE))</f>
        <v/>
      </c>
    </row>
    <row r="769" spans="1:16">
      <c r="A769" s="65">
        <v>763</v>
      </c>
      <c r="B769" s="67" t="s">
        <v>792</v>
      </c>
      <c r="C769" s="66" t="str">
        <f>VLOOKUP($B769, Paste!$A$3:$H$933, 6, FALSE)</f>
        <v>LD</v>
      </c>
      <c r="D769" s="11" t="str">
        <f>IFERROR(VLOOKUP($B769, Paste!$J$3:$L$933, 3, FALSE), "")</f>
        <v/>
      </c>
      <c r="E769" s="11" t="str">
        <f>IFERROR(VLOOKUP($B769, Paste!$J$3:$L$933, 2, FALSE), "")</f>
        <v/>
      </c>
      <c r="F769" s="11" t="str">
        <f>VLOOKUP($B769, Paste!$A$3:$H$933, 8, FALSE)</f>
        <v>MTL</v>
      </c>
      <c r="G769" s="71">
        <f>VLOOKUP($B769, Paste!$A$3:$H$933, 2, FALSE)</f>
        <v>61.666666666666664</v>
      </c>
      <c r="H769" s="71">
        <f>VLOOKUP($B769, Paste!$A$3:$H$933, 3, FALSE)</f>
        <v>1.5808932873430082</v>
      </c>
      <c r="I769" s="71">
        <f t="shared" si="12"/>
        <v>3.2240962959903254</v>
      </c>
      <c r="J769" s="71">
        <f>VLOOKUP($B769, Paste!$A$3:$H$933, 4, FALSE)</f>
        <v>4.8049895833333336</v>
      </c>
      <c r="K769" s="71">
        <f>VLOOKUP($B769, Paste!$A$3:$H$933, 5, FALSE)</f>
        <v>108.5195530726257</v>
      </c>
      <c r="L769" s="11" t="str">
        <f>IF(ISERROR(VLOOKUP(B769, Paste!$N$3:$N$250, 1, FALSE)), "", VLOOKUP(B769, Paste!$N$3:$O$250, 2, FALSE))</f>
        <v/>
      </c>
      <c r="M769" s="27" t="e">
        <f>VLOOKUP($B769, Paste!$W$3:$Z$10064, IF($H$4="Cap Hit",3, IF($H$4="AAV", 4, 2)), FALSE)</f>
        <v>#N/A</v>
      </c>
      <c r="N769" s="11" t="str">
        <f>IF(ISERROR(VLOOKUP(B769, Paste!$Q$3:$Q$245, 1, FALSE)), "", VLOOKUP(B769, Paste!$Q$3:$R$245, 2, FALSE))</f>
        <v/>
      </c>
      <c r="O769" s="18"/>
      <c r="P769" s="7" t="str">
        <f>IF(ISERROR(VLOOKUP(B769, Paste!$T$3:$T$1545, 1, FALSE)), "", VLOOKUP(B769, Paste!$T$3:$U$1545, 2, FALSE))</f>
        <v/>
      </c>
    </row>
    <row r="770" spans="1:16">
      <c r="A770" s="65">
        <v>764</v>
      </c>
      <c r="B770" s="10" t="s">
        <v>793</v>
      </c>
      <c r="C770" s="66" t="str">
        <f>VLOOKUP($B770, Paste!$A$3:$H$933, 6, FALSE)</f>
        <v>C</v>
      </c>
      <c r="D770" s="11" t="str">
        <f>IFERROR(VLOOKUP($B770, Paste!$J$3:$L$933, 3, FALSE), "")</f>
        <v/>
      </c>
      <c r="E770" s="11" t="str">
        <f>IFERROR(VLOOKUP($B770, Paste!$J$3:$L$933, 2, FALSE), "")</f>
        <v/>
      </c>
      <c r="F770" s="11" t="str">
        <f>VLOOKUP($B770, Paste!$A$3:$H$933, 8, FALSE)</f>
        <v>UFA</v>
      </c>
      <c r="G770" s="71">
        <f>VLOOKUP($B770, Paste!$A$3:$H$933, 2, FALSE)</f>
        <v>23.333333333333332</v>
      </c>
      <c r="H770" s="71">
        <f>VLOOKUP($B770, Paste!$A$3:$H$933, 3, FALSE)</f>
        <v>0.90075196065098151</v>
      </c>
      <c r="I770" s="71">
        <f t="shared" si="12"/>
        <v>3.9020258171267965</v>
      </c>
      <c r="J770" s="71">
        <f>VLOOKUP($B770, Paste!$A$3:$H$933, 4, FALSE)</f>
        <v>4.802777777777778</v>
      </c>
      <c r="K770" s="71">
        <f>VLOOKUP($B770, Paste!$A$3:$H$933, 5, FALSE)</f>
        <v>3.645833333333333</v>
      </c>
      <c r="L770" s="11" t="str">
        <f>IF(ISERROR(VLOOKUP(B770, Paste!$N$3:$N$250, 1, FALSE)), "", VLOOKUP(B770, Paste!$N$3:$O$250, 2, FALSE))</f>
        <v/>
      </c>
      <c r="M770" s="27" t="e">
        <f>VLOOKUP($B770, Paste!$W$3:$Z$10064, IF($H$4="Cap Hit",3, IF($H$4="AAV", 4, 2)), FALSE)</f>
        <v>#N/A</v>
      </c>
      <c r="N770" s="11" t="str">
        <f>IF(ISERROR(VLOOKUP(B770, Paste!$Q$3:$Q$245, 1, FALSE)), "", VLOOKUP(B770, Paste!$Q$3:$R$245, 2, FALSE))</f>
        <v/>
      </c>
      <c r="O770" s="18"/>
      <c r="P770" s="7" t="str">
        <f>IF(ISERROR(VLOOKUP(B770, Paste!$T$3:$T$1545, 1, FALSE)), "", VLOOKUP(B770, Paste!$T$3:$U$1545, 2, FALSE))</f>
        <v/>
      </c>
    </row>
    <row r="771" spans="1:16">
      <c r="A771" s="65">
        <v>765</v>
      </c>
      <c r="B771" s="67" t="s">
        <v>794</v>
      </c>
      <c r="C771" s="66" t="str">
        <f>VLOOKUP($B771, Paste!$A$3:$H$933, 6, FALSE)</f>
        <v>LD</v>
      </c>
      <c r="D771" s="11" t="str">
        <f>IFERROR(VLOOKUP($B771, Paste!$J$3:$L$933, 3, FALSE), "")</f>
        <v/>
      </c>
      <c r="E771" s="11" t="str">
        <f>IFERROR(VLOOKUP($B771, Paste!$J$3:$L$933, 2, FALSE), "")</f>
        <v/>
      </c>
      <c r="F771" s="11" t="str">
        <f>VLOOKUP($B771, Paste!$A$3:$H$933, 8, FALSE)</f>
        <v>DAL</v>
      </c>
      <c r="G771" s="71">
        <f>VLOOKUP($B771, Paste!$A$3:$H$933, 2, FALSE)</f>
        <v>37</v>
      </c>
      <c r="H771" s="71">
        <f>VLOOKUP($B771, Paste!$A$3:$H$933, 3, FALSE)</f>
        <v>1.0660858585858586</v>
      </c>
      <c r="I771" s="71">
        <f t="shared" si="12"/>
        <v>3.7202542858585863</v>
      </c>
      <c r="J771" s="71">
        <f>VLOOKUP($B771, Paste!$A$3:$H$933, 4, FALSE)</f>
        <v>4.7863401444444449</v>
      </c>
      <c r="K771" s="71">
        <f>VLOOKUP($B771, Paste!$A$3:$H$933, 5, FALSE)</f>
        <v>8.7058823529411757</v>
      </c>
      <c r="L771" s="11" t="str">
        <f>IF(ISERROR(VLOOKUP(B771, Paste!$N$3:$N$250, 1, FALSE)), "", VLOOKUP(B771, Paste!$N$3:$O$250, 2, FALSE))</f>
        <v/>
      </c>
      <c r="M771" s="27">
        <f>VLOOKUP($B771, Paste!$W$3:$Z$10064, IF($H$4="Cap Hit",3, IF($H$4="AAV", 4, 2)), FALSE)</f>
        <v>0.875</v>
      </c>
      <c r="N771" s="11" t="str">
        <f>IF(ISERROR(VLOOKUP(B771, Paste!$Q$3:$Q$245, 1, FALSE)), "", VLOOKUP(B771, Paste!$Q$3:$R$245, 2, FALSE))</f>
        <v/>
      </c>
      <c r="O771" s="10"/>
      <c r="P771" s="7" t="str">
        <f>IF(ISERROR(VLOOKUP(B771, Paste!$T$3:$T$1545, 1, FALSE)), "", VLOOKUP(B771, Paste!$T$3:$U$1545, 2, FALSE))</f>
        <v/>
      </c>
    </row>
    <row r="772" spans="1:16">
      <c r="A772" s="65">
        <v>766</v>
      </c>
      <c r="B772" s="67" t="s">
        <v>795</v>
      </c>
      <c r="C772" s="66" t="str">
        <f>VLOOKUP($B772, Paste!$A$3:$H$933, 6, FALSE)</f>
        <v>LD</v>
      </c>
      <c r="D772" s="11">
        <f>IFERROR(VLOOKUP($B772, Paste!$J$3:$L$933, 3, FALSE), "")</f>
        <v>37</v>
      </c>
      <c r="E772" s="11">
        <f>IFERROR(VLOOKUP($B772, Paste!$J$3:$L$933, 2, FALSE), "")</f>
        <v>50</v>
      </c>
      <c r="F772" s="11" t="str">
        <f>VLOOKUP($B772, Paste!$A$3:$H$933, 8, FALSE)</f>
        <v>CHI</v>
      </c>
      <c r="G772" s="71">
        <f>VLOOKUP($B772, Paste!$A$3:$H$933, 2, FALSE)</f>
        <v>37</v>
      </c>
      <c r="H772" s="71">
        <f>VLOOKUP($B772, Paste!$A$3:$H$933, 3, FALSE)</f>
        <v>1.1809470084088081</v>
      </c>
      <c r="I772" s="71">
        <f t="shared" si="12"/>
        <v>3.5585824832578585</v>
      </c>
      <c r="J772" s="71">
        <f>VLOOKUP($B772, Paste!$A$3:$H$933, 4, FALSE)</f>
        <v>4.7395294916666666</v>
      </c>
      <c r="K772" s="71">
        <f>VLOOKUP($B772, Paste!$A$3:$H$933, 5, FALSE)</f>
        <v>11.276190476190477</v>
      </c>
      <c r="L772" s="11" t="str">
        <f>IF(ISERROR(VLOOKUP(B772, Paste!$N$3:$N$250, 1, FALSE)), "", VLOOKUP(B772, Paste!$N$3:$O$250, 2, FALSE))</f>
        <v/>
      </c>
      <c r="M772" s="27" t="e">
        <f>VLOOKUP($B772, Paste!$W$3:$Z$10064, IF($H$4="Cap Hit",3, IF($H$4="AAV", 4, 2)), FALSE)</f>
        <v>#N/A</v>
      </c>
      <c r="N772" s="11" t="str">
        <f>IF(ISERROR(VLOOKUP(B772, Paste!$Q$3:$Q$245, 1, FALSE)), "", VLOOKUP(B772, Paste!$Q$3:$R$245, 2, FALSE))</f>
        <v/>
      </c>
      <c r="O772" s="10"/>
      <c r="P772" s="7" t="str">
        <f>IF(ISERROR(VLOOKUP(B772, Paste!$T$3:$T$1545, 1, FALSE)), "", VLOOKUP(B772, Paste!$T$3:$U$1545, 2, FALSE))</f>
        <v/>
      </c>
    </row>
    <row r="773" spans="1:16">
      <c r="A773" s="65">
        <v>767</v>
      </c>
      <c r="B773" s="67" t="s">
        <v>796</v>
      </c>
      <c r="C773" s="66" t="str">
        <f>VLOOKUP($B773, Paste!$A$3:$H$933, 6, FALSE)</f>
        <v>LD</v>
      </c>
      <c r="D773" s="11">
        <f>IFERROR(VLOOKUP($B773, Paste!$J$3:$L$933, 3, FALSE), "")</f>
        <v>32</v>
      </c>
      <c r="E773" s="11">
        <f>IFERROR(VLOOKUP($B773, Paste!$J$3:$L$933, 2, FALSE), "")</f>
        <v>50</v>
      </c>
      <c r="F773" s="11" t="str">
        <f>VLOOKUP($B773, Paste!$A$3:$H$933, 8, FALSE)</f>
        <v>PIT</v>
      </c>
      <c r="G773" s="71">
        <f>VLOOKUP($B773, Paste!$A$3:$H$933, 2, FALSE)</f>
        <v>26</v>
      </c>
      <c r="H773" s="71">
        <f>VLOOKUP($B773, Paste!$A$3:$H$933, 3, FALSE)</f>
        <v>2.6</v>
      </c>
      <c r="I773" s="71">
        <f t="shared" si="12"/>
        <v>2.1190000000000002</v>
      </c>
      <c r="J773" s="71">
        <f>VLOOKUP($B773, Paste!$A$3:$H$933, 4, FALSE)</f>
        <v>4.7190000000000003</v>
      </c>
      <c r="K773" s="71">
        <f>VLOOKUP($B773, Paste!$A$3:$H$933, 5, FALSE)</f>
        <v>7.8</v>
      </c>
      <c r="L773" s="11" t="str">
        <f>IF(ISERROR(VLOOKUP(B773, Paste!$N$3:$N$250, 1, FALSE)), "", VLOOKUP(B773, Paste!$N$3:$O$250, 2, FALSE))</f>
        <v/>
      </c>
      <c r="M773" s="27">
        <f>VLOOKUP($B773, Paste!$W$3:$Z$10064, IF($H$4="Cap Hit",3, IF($H$4="AAV", 4, 2)), FALSE)</f>
        <v>1.1366670000000001</v>
      </c>
      <c r="N773" s="11" t="str">
        <f>IF(ISERROR(VLOOKUP(B773, Paste!$Q$3:$Q$245, 1, FALSE)), "", VLOOKUP(B773, Paste!$Q$3:$R$245, 2, FALSE))</f>
        <v/>
      </c>
      <c r="O773" s="18"/>
      <c r="P773" s="7" t="str">
        <f>IF(ISERROR(VLOOKUP(B773, Paste!$T$3:$T$1545, 1, FALSE)), "", VLOOKUP(B773, Paste!$T$3:$U$1545, 2, FALSE))</f>
        <v>Y</v>
      </c>
    </row>
    <row r="774" spans="1:16">
      <c r="A774" s="65">
        <v>768</v>
      </c>
      <c r="B774" s="67" t="s">
        <v>797</v>
      </c>
      <c r="C774" s="66" t="str">
        <f>VLOOKUP($B774, Paste!$A$3:$H$933, 6, FALSE)</f>
        <v>LD</v>
      </c>
      <c r="D774" s="11" t="str">
        <f>IFERROR(VLOOKUP($B774, Paste!$J$3:$L$933, 3, FALSE), "")</f>
        <v/>
      </c>
      <c r="E774" s="11" t="str">
        <f>IFERROR(VLOOKUP($B774, Paste!$J$3:$L$933, 2, FALSE), "")</f>
        <v/>
      </c>
      <c r="F774" s="11" t="str">
        <f>VLOOKUP($B774, Paste!$A$3:$H$933, 8, FALSE)</f>
        <v>TBL</v>
      </c>
      <c r="G774" s="71">
        <f>VLOOKUP($B774, Paste!$A$3:$H$933, 2, FALSE)</f>
        <v>18</v>
      </c>
      <c r="H774" s="71">
        <f>VLOOKUP($B774, Paste!$A$3:$H$933, 3, FALSE)</f>
        <v>0.42560000000000003</v>
      </c>
      <c r="I774" s="71">
        <f t="shared" si="12"/>
        <v>4.2522549999999999</v>
      </c>
      <c r="J774" s="71">
        <f>VLOOKUP($B774, Paste!$A$3:$H$933, 4, FALSE)</f>
        <v>4.6778550000000001</v>
      </c>
      <c r="K774" s="71">
        <f>VLOOKUP($B774, Paste!$A$3:$H$933, 5, FALSE)</f>
        <v>3.6</v>
      </c>
      <c r="L774" s="11" t="str">
        <f>IF(ISERROR(VLOOKUP(B774, Paste!$N$3:$N$250, 1, FALSE)), "", VLOOKUP(B774, Paste!$N$3:$O$250, 2, FALSE))</f>
        <v/>
      </c>
      <c r="M774" s="27">
        <f>VLOOKUP($B774, Paste!$W$3:$Z$10064, IF($H$4="Cap Hit",3, IF($H$4="AAV", 4, 2)), FALSE)</f>
        <v>0.875</v>
      </c>
      <c r="N774" s="11" t="str">
        <f>IF(ISERROR(VLOOKUP(B774, Paste!$Q$3:$Q$245, 1, FALSE)), "", VLOOKUP(B774, Paste!$Q$3:$R$245, 2, FALSE))</f>
        <v/>
      </c>
      <c r="O774" s="18"/>
      <c r="P774" s="7" t="str">
        <f>IF(ISERROR(VLOOKUP(B774, Paste!$T$3:$T$1545, 1, FALSE)), "", VLOOKUP(B774, Paste!$T$3:$U$1545, 2, FALSE))</f>
        <v>Y</v>
      </c>
    </row>
    <row r="775" spans="1:16">
      <c r="A775" s="65">
        <v>769</v>
      </c>
      <c r="B775" s="67" t="s">
        <v>798</v>
      </c>
      <c r="C775" s="66" t="str">
        <f>VLOOKUP($B775, Paste!$A$3:$H$933, 6, FALSE)</f>
        <v>LD</v>
      </c>
      <c r="D775" s="11" t="str">
        <f>IFERROR(VLOOKUP($B775, Paste!$J$3:$L$933, 3, FALSE), "")</f>
        <v/>
      </c>
      <c r="E775" s="11" t="str">
        <f>IFERROR(VLOOKUP($B775, Paste!$J$3:$L$933, 2, FALSE), "")</f>
        <v/>
      </c>
      <c r="F775" s="11" t="str">
        <f>VLOOKUP($B775, Paste!$A$3:$H$933, 8, FALSE)</f>
        <v>WPG</v>
      </c>
      <c r="G775" s="71">
        <f>VLOOKUP($B775, Paste!$A$3:$H$933, 2, FALSE)</f>
        <v>35.666666666666664</v>
      </c>
      <c r="H775" s="71">
        <f>VLOOKUP($B775, Paste!$A$3:$H$933, 3, FALSE)</f>
        <v>1.8488615306758023</v>
      </c>
      <c r="I775" s="71">
        <f t="shared" si="12"/>
        <v>2.7759096388612345</v>
      </c>
      <c r="J775" s="71">
        <f>VLOOKUP($B775, Paste!$A$3:$H$933, 4, FALSE)</f>
        <v>4.6247711695370368</v>
      </c>
      <c r="K775" s="71">
        <f>VLOOKUP($B775, Paste!$A$3:$H$933, 5, FALSE)</f>
        <v>13.419141914191417</v>
      </c>
      <c r="L775" s="11" t="str">
        <f>IF(ISERROR(VLOOKUP(B775, Paste!$N$3:$N$250, 1, FALSE)), "", VLOOKUP(B775, Paste!$N$3:$O$250, 2, FALSE))</f>
        <v/>
      </c>
      <c r="M775" s="27">
        <f>VLOOKUP($B775, Paste!$W$3:$Z$10064, IF($H$4="Cap Hit",3, IF($H$4="AAV", 4, 2)), FALSE)</f>
        <v>0.95</v>
      </c>
      <c r="N775" s="11" t="str">
        <f>IF(ISERROR(VLOOKUP(B775, Paste!$Q$3:$Q$245, 1, FALSE)), "", VLOOKUP(B775, Paste!$Q$3:$R$245, 2, FALSE))</f>
        <v/>
      </c>
      <c r="O775" s="18"/>
      <c r="P775" s="7" t="str">
        <f>IF(ISERROR(VLOOKUP(B775, Paste!$T$3:$T$1545, 1, FALSE)), "", VLOOKUP(B775, Paste!$T$3:$U$1545, 2, FALSE))</f>
        <v/>
      </c>
    </row>
    <row r="776" spans="1:16">
      <c r="A776" s="65">
        <v>770</v>
      </c>
      <c r="B776" s="67" t="s">
        <v>799</v>
      </c>
      <c r="C776" s="66" t="str">
        <f>VLOOKUP($B776, Paste!$A$3:$H$933, 6, FALSE)</f>
        <v>LD</v>
      </c>
      <c r="D776" s="11" t="str">
        <f>IFERROR(VLOOKUP($B776, Paste!$J$3:$L$933, 3, FALSE), "")</f>
        <v/>
      </c>
      <c r="E776" s="11" t="str">
        <f>IFERROR(VLOOKUP($B776, Paste!$J$3:$L$933, 2, FALSE), "")</f>
        <v/>
      </c>
      <c r="F776" s="11" t="str">
        <f>VLOOKUP($B776, Paste!$A$3:$H$933, 8, FALSE)</f>
        <v>EDM</v>
      </c>
      <c r="G776" s="71">
        <f>VLOOKUP($B776, Paste!$A$3:$H$933, 2, FALSE)</f>
        <v>19</v>
      </c>
      <c r="H776" s="71">
        <f>VLOOKUP($B776, Paste!$A$3:$H$933, 3, FALSE)</f>
        <v>0.15239583333333331</v>
      </c>
      <c r="I776" s="71">
        <f t="shared" si="12"/>
        <v>4.3561419715447158</v>
      </c>
      <c r="J776" s="71">
        <f>VLOOKUP($B776, Paste!$A$3:$H$933, 4, FALSE)</f>
        <v>4.5085378048780491</v>
      </c>
      <c r="K776" s="71">
        <f>VLOOKUP($B776, Paste!$A$3:$H$933, 5, FALSE)</f>
        <v>9.8518518518518512</v>
      </c>
      <c r="L776" s="11">
        <f>IF(ISERROR(VLOOKUP(B776, Paste!$N$3:$N$250, 1, FALSE)), "", VLOOKUP(B776, Paste!$N$3:$O$250, 2, FALSE))</f>
        <v>35</v>
      </c>
      <c r="M776" s="27">
        <f>VLOOKUP($B776, Paste!$W$3:$Z$10064, IF($H$4="Cap Hit",3, IF($H$4="AAV", 4, 2)), FALSE)</f>
        <v>0.85</v>
      </c>
      <c r="N776" s="11" t="str">
        <f>IF(ISERROR(VLOOKUP(B776, Paste!$Q$3:$Q$245, 1, FALSE)), "", VLOOKUP(B776, Paste!$Q$3:$R$245, 2, FALSE))</f>
        <v/>
      </c>
      <c r="O776" s="18"/>
      <c r="P776" s="7" t="str">
        <f>IF(ISERROR(VLOOKUP(B776, Paste!$T$3:$T$1545, 1, FALSE)), "", VLOOKUP(B776, Paste!$T$3:$U$1545, 2, FALSE))</f>
        <v/>
      </c>
    </row>
    <row r="777" spans="1:16">
      <c r="A777" s="65">
        <v>771</v>
      </c>
      <c r="B777" s="67" t="s">
        <v>800</v>
      </c>
      <c r="C777" s="66" t="str">
        <f>VLOOKUP($B777, Paste!$A$3:$H$933, 6, FALSE)</f>
        <v>RD</v>
      </c>
      <c r="D777" s="11" t="str">
        <f>IFERROR(VLOOKUP($B777, Paste!$J$3:$L$933, 3, FALSE), "")</f>
        <v/>
      </c>
      <c r="E777" s="11" t="str">
        <f>IFERROR(VLOOKUP($B777, Paste!$J$3:$L$933, 2, FALSE), "")</f>
        <v/>
      </c>
      <c r="F777" s="11" t="str">
        <f>VLOOKUP($B777, Paste!$A$3:$H$933, 8, FALSE)</f>
        <v>TOR</v>
      </c>
      <c r="G777" s="71">
        <f>VLOOKUP($B777, Paste!$A$3:$H$933, 2, FALSE)</f>
        <v>18</v>
      </c>
      <c r="H777" s="71">
        <f>VLOOKUP($B777, Paste!$A$3:$H$933, 3, FALSE)</f>
        <v>0.5656000000000001</v>
      </c>
      <c r="I777" s="71">
        <f t="shared" si="12"/>
        <v>3.9241560975609762</v>
      </c>
      <c r="J777" s="71">
        <f>VLOOKUP($B777, Paste!$A$3:$H$933, 4, FALSE)</f>
        <v>4.489756097560976</v>
      </c>
      <c r="K777" s="71">
        <f>VLOOKUP($B777, Paste!$A$3:$H$933, 5, FALSE)</f>
        <v>8.1</v>
      </c>
      <c r="L777" s="11" t="str">
        <f>IF(ISERROR(VLOOKUP(B777, Paste!$N$3:$N$250, 1, FALSE)), "", VLOOKUP(B777, Paste!$N$3:$O$250, 2, FALSE))</f>
        <v/>
      </c>
      <c r="M777" s="27">
        <f>VLOOKUP($B777, Paste!$W$3:$Z$10064, IF($H$4="Cap Hit",3, IF($H$4="AAV", 4, 2)), FALSE)</f>
        <v>0.875</v>
      </c>
      <c r="N777" s="11" t="str">
        <f>IF(ISERROR(VLOOKUP(B777, Paste!$Q$3:$Q$245, 1, FALSE)), "", VLOOKUP(B777, Paste!$Q$3:$R$245, 2, FALSE))</f>
        <v/>
      </c>
      <c r="O777" s="10"/>
      <c r="P777" s="7" t="str">
        <f>IF(ISERROR(VLOOKUP(B777, Paste!$T$3:$T$1545, 1, FALSE)), "", VLOOKUP(B777, Paste!$T$3:$U$1545, 2, FALSE))</f>
        <v>Y</v>
      </c>
    </row>
    <row r="778" spans="1:16">
      <c r="A778" s="65">
        <v>772</v>
      </c>
      <c r="B778" s="67" t="s">
        <v>801</v>
      </c>
      <c r="C778" s="66" t="str">
        <f>VLOOKUP($B778, Paste!$A$3:$H$933, 6, FALSE)</f>
        <v>LW</v>
      </c>
      <c r="D778" s="11" t="str">
        <f>IFERROR(VLOOKUP($B778, Paste!$J$3:$L$933, 3, FALSE), "")</f>
        <v/>
      </c>
      <c r="E778" s="11" t="str">
        <f>IFERROR(VLOOKUP($B778, Paste!$J$3:$L$933, 2, FALSE), "")</f>
        <v/>
      </c>
      <c r="F778" s="11" t="str">
        <f>VLOOKUP($B778, Paste!$A$3:$H$933, 8, FALSE)</f>
        <v>MTL</v>
      </c>
      <c r="G778" s="71">
        <f>VLOOKUP($B778, Paste!$A$3:$H$933, 2, FALSE)</f>
        <v>20</v>
      </c>
      <c r="H778" s="71">
        <f>VLOOKUP($B778, Paste!$A$3:$H$933, 3, FALSE)</f>
        <v>1.6</v>
      </c>
      <c r="I778" s="71">
        <f t="shared" si="12"/>
        <v>2.8835365853658534</v>
      </c>
      <c r="J778" s="71">
        <f>VLOOKUP($B778, Paste!$A$3:$H$933, 4, FALSE)</f>
        <v>4.4835365853658535</v>
      </c>
      <c r="K778" s="71">
        <f>VLOOKUP($B778, Paste!$A$3:$H$933, 5, FALSE)</f>
        <v>6.6000000000000005</v>
      </c>
      <c r="L778" s="11" t="str">
        <f>IF(ISERROR(VLOOKUP(B778, Paste!$N$3:$N$250, 1, FALSE)), "", VLOOKUP(B778, Paste!$N$3:$O$250, 2, FALSE))</f>
        <v/>
      </c>
      <c r="M778" s="27" t="e">
        <f>VLOOKUP($B778, Paste!$W$3:$Z$10064, IF($H$4="Cap Hit",3, IF($H$4="AAV", 4, 2)), FALSE)</f>
        <v>#N/A</v>
      </c>
      <c r="N778" s="11" t="str">
        <f>IF(ISERROR(VLOOKUP(B778, Paste!$Q$3:$Q$245, 1, FALSE)), "", VLOOKUP(B778, Paste!$Q$3:$R$245, 2, FALSE))</f>
        <v/>
      </c>
      <c r="O778" s="18"/>
      <c r="P778" s="7" t="str">
        <f>IF(ISERROR(VLOOKUP(B778, Paste!$T$3:$T$1545, 1, FALSE)), "", VLOOKUP(B778, Paste!$T$3:$U$1545, 2, FALSE))</f>
        <v>Y</v>
      </c>
    </row>
    <row r="779" spans="1:16">
      <c r="A779" s="65">
        <v>773</v>
      </c>
      <c r="B779" s="67" t="s">
        <v>802</v>
      </c>
      <c r="C779" s="66" t="str">
        <f>VLOOKUP($B779, Paste!$A$3:$H$933, 6, FALSE)</f>
        <v>LW</v>
      </c>
      <c r="D779" s="11" t="str">
        <f>IFERROR(VLOOKUP($B779, Paste!$J$3:$L$933, 3, FALSE), "")</f>
        <v/>
      </c>
      <c r="E779" s="11" t="str">
        <f>IFERROR(VLOOKUP($B779, Paste!$J$3:$L$933, 2, FALSE), "")</f>
        <v/>
      </c>
      <c r="F779" s="11" t="str">
        <f>VLOOKUP($B779, Paste!$A$3:$H$933, 8, FALSE)</f>
        <v>LAK</v>
      </c>
      <c r="G779" s="71">
        <f>VLOOKUP($B779, Paste!$A$3:$H$933, 2, FALSE)</f>
        <v>23</v>
      </c>
      <c r="H779" s="71">
        <f>VLOOKUP($B779, Paste!$A$3:$H$933, 3, FALSE)</f>
        <v>2.3170230263157894</v>
      </c>
      <c r="I779" s="71">
        <f t="shared" si="12"/>
        <v>2.1591532948224206</v>
      </c>
      <c r="J779" s="71">
        <f>VLOOKUP($B779, Paste!$A$3:$H$933, 4, FALSE)</f>
        <v>4.47617632113821</v>
      </c>
      <c r="K779" s="71">
        <f>VLOOKUP($B779, Paste!$A$3:$H$933, 5, FALSE)</f>
        <v>6.4871794871794872</v>
      </c>
      <c r="L779" s="11" t="str">
        <f>IF(ISERROR(VLOOKUP(B779, Paste!$N$3:$N$250, 1, FALSE)), "", VLOOKUP(B779, Paste!$N$3:$O$250, 2, FALSE))</f>
        <v/>
      </c>
      <c r="M779" s="27">
        <f>VLOOKUP($B779, Paste!$W$3:$Z$10064, IF($H$4="Cap Hit",3, IF($H$4="AAV", 4, 2)), FALSE)</f>
        <v>0.85</v>
      </c>
      <c r="N779" s="11" t="str">
        <f>IF(ISERROR(VLOOKUP(B779, Paste!$Q$3:$Q$245, 1, FALSE)), "", VLOOKUP(B779, Paste!$Q$3:$R$245, 2, FALSE))</f>
        <v/>
      </c>
      <c r="O779" s="18"/>
      <c r="P779" s="7" t="str">
        <f>IF(ISERROR(VLOOKUP(B779, Paste!$T$3:$T$1545, 1, FALSE)), "", VLOOKUP(B779, Paste!$T$3:$U$1545, 2, FALSE))</f>
        <v>Y</v>
      </c>
    </row>
    <row r="780" spans="1:16">
      <c r="A780" s="65">
        <v>774</v>
      </c>
      <c r="B780" s="67" t="s">
        <v>803</v>
      </c>
      <c r="C780" s="66" t="str">
        <f>VLOOKUP($B780, Paste!$A$3:$H$933, 6, FALSE)</f>
        <v>LW</v>
      </c>
      <c r="D780" s="11">
        <f>IFERROR(VLOOKUP($B780, Paste!$J$3:$L$933, 3, FALSE), "")</f>
        <v>20</v>
      </c>
      <c r="E780" s="11">
        <f>IFERROR(VLOOKUP($B780, Paste!$J$3:$L$933, 2, FALSE), "")</f>
        <v>67</v>
      </c>
      <c r="F780" s="11" t="str">
        <f>VLOOKUP($B780, Paste!$A$3:$H$933, 8, FALSE)</f>
        <v>TBL</v>
      </c>
      <c r="G780" s="71">
        <f>VLOOKUP($B780, Paste!$A$3:$H$933, 2, FALSE)</f>
        <v>18</v>
      </c>
      <c r="H780" s="71">
        <f>VLOOKUP($B780, Paste!$A$3:$H$933, 3, FALSE)</f>
        <v>1.2780848381926551</v>
      </c>
      <c r="I780" s="71">
        <f t="shared" si="12"/>
        <v>3.1206651618073447</v>
      </c>
      <c r="J780" s="71">
        <f>VLOOKUP($B780, Paste!$A$3:$H$933, 4, FALSE)</f>
        <v>4.3987499999999997</v>
      </c>
      <c r="K780" s="71">
        <f>VLOOKUP($B780, Paste!$A$3:$H$933, 5, FALSE)</f>
        <v>0</v>
      </c>
      <c r="L780" s="11" t="str">
        <f>IF(ISERROR(VLOOKUP(B780, Paste!$N$3:$N$250, 1, FALSE)), "", VLOOKUP(B780, Paste!$N$3:$O$250, 2, FALSE))</f>
        <v/>
      </c>
      <c r="M780" s="27">
        <f>VLOOKUP($B780, Paste!$W$3:$Z$10064, IF($H$4="Cap Hit",3, IF($H$4="AAV", 4, 2)), FALSE)</f>
        <v>0.77500000000000002</v>
      </c>
      <c r="N780" s="11" t="str">
        <f>IF(ISERROR(VLOOKUP(B780, Paste!$Q$3:$Q$245, 1, FALSE)), "", VLOOKUP(B780, Paste!$Q$3:$R$245, 2, FALSE))</f>
        <v/>
      </c>
      <c r="O780" s="18"/>
      <c r="P780" s="7" t="str">
        <f>IF(ISERROR(VLOOKUP(B780, Paste!$T$3:$T$1545, 1, FALSE)), "", VLOOKUP(B780, Paste!$T$3:$U$1545, 2, FALSE))</f>
        <v/>
      </c>
    </row>
    <row r="781" spans="1:16">
      <c r="A781" s="65">
        <v>775</v>
      </c>
      <c r="B781" s="67" t="s">
        <v>804</v>
      </c>
      <c r="C781" s="66" t="str">
        <f>VLOOKUP($B781, Paste!$A$3:$H$933, 6, FALSE)</f>
        <v>LD</v>
      </c>
      <c r="D781" s="11" t="str">
        <f>IFERROR(VLOOKUP($B781, Paste!$J$3:$L$933, 3, FALSE), "")</f>
        <v/>
      </c>
      <c r="E781" s="11" t="str">
        <f>IFERROR(VLOOKUP($B781, Paste!$J$3:$L$933, 2, FALSE), "")</f>
        <v/>
      </c>
      <c r="F781" s="11" t="str">
        <f>VLOOKUP($B781, Paste!$A$3:$H$933, 8, FALSE)</f>
        <v>PIT</v>
      </c>
      <c r="G781" s="71">
        <f>VLOOKUP($B781, Paste!$A$3:$H$933, 2, FALSE)</f>
        <v>53</v>
      </c>
      <c r="H781" s="71">
        <f>VLOOKUP($B781, Paste!$A$3:$H$933, 3, FALSE)</f>
        <v>1.7322152815446408</v>
      </c>
      <c r="I781" s="71">
        <f t="shared" si="12"/>
        <v>2.6385357184553584</v>
      </c>
      <c r="J781" s="71">
        <f>VLOOKUP($B781, Paste!$A$3:$H$933, 4, FALSE)</f>
        <v>4.3707509999999994</v>
      </c>
      <c r="K781" s="71">
        <f>VLOOKUP($B781, Paste!$A$3:$H$933, 5, FALSE)</f>
        <v>23.901960784313726</v>
      </c>
      <c r="L781" s="11" t="str">
        <f>IF(ISERROR(VLOOKUP(B781, Paste!$N$3:$N$250, 1, FALSE)), "", VLOOKUP(B781, Paste!$N$3:$O$250, 2, FALSE))</f>
        <v/>
      </c>
      <c r="M781" s="27">
        <f>VLOOKUP($B781, Paste!$W$3:$Z$10064, IF($H$4="Cap Hit",3, IF($H$4="AAV", 4, 2)), FALSE)</f>
        <v>4.5</v>
      </c>
      <c r="N781" s="11" t="str">
        <f>IF(ISERROR(VLOOKUP(B781, Paste!$Q$3:$Q$245, 1, FALSE)), "", VLOOKUP(B781, Paste!$Q$3:$R$245, 2, FALSE))</f>
        <v/>
      </c>
      <c r="O781" s="10"/>
      <c r="P781" s="7" t="str">
        <f>IF(ISERROR(VLOOKUP(B781, Paste!$T$3:$T$1545, 1, FALSE)), "", VLOOKUP(B781, Paste!$T$3:$U$1545, 2, FALSE))</f>
        <v/>
      </c>
    </row>
    <row r="782" spans="1:16">
      <c r="A782" s="65">
        <v>776</v>
      </c>
      <c r="B782" s="67" t="s">
        <v>805</v>
      </c>
      <c r="C782" s="66" t="str">
        <f>VLOOKUP($B782, Paste!$A$3:$H$933, 6, FALSE)</f>
        <v>LD</v>
      </c>
      <c r="D782" s="11" t="str">
        <f>IFERROR(VLOOKUP($B782, Paste!$J$3:$L$933, 3, FALSE), "")</f>
        <v/>
      </c>
      <c r="E782" s="11" t="str">
        <f>IFERROR(VLOOKUP($B782, Paste!$J$3:$L$933, 2, FALSE), "")</f>
        <v/>
      </c>
      <c r="F782" s="11" t="str">
        <f>VLOOKUP($B782, Paste!$A$3:$H$933, 8, FALSE)</f>
        <v>FLA</v>
      </c>
      <c r="G782" s="71">
        <f>VLOOKUP($B782, Paste!$A$3:$H$933, 2, FALSE)</f>
        <v>12</v>
      </c>
      <c r="H782" s="71">
        <f>VLOOKUP($B782, Paste!$A$3:$H$933, 3, FALSE)</f>
        <v>0.84373333333333345</v>
      </c>
      <c r="I782" s="71">
        <f t="shared" si="12"/>
        <v>3.4190100000000001</v>
      </c>
      <c r="J782" s="71">
        <f>VLOOKUP($B782, Paste!$A$3:$H$933, 4, FALSE)</f>
        <v>4.2627433333333338</v>
      </c>
      <c r="K782" s="71">
        <f>VLOOKUP($B782, Paste!$A$3:$H$933, 5, FALSE)</f>
        <v>6</v>
      </c>
      <c r="L782" s="11" t="str">
        <f>IF(ISERROR(VLOOKUP(B782, Paste!$N$3:$N$250, 1, FALSE)), "", VLOOKUP(B782, Paste!$N$3:$O$250, 2, FALSE))</f>
        <v/>
      </c>
      <c r="M782" s="27">
        <f>VLOOKUP($B782, Paste!$W$3:$Z$10064, IF($H$4="Cap Hit",3, IF($H$4="AAV", 4, 2)), FALSE)</f>
        <v>0.91833299999999995</v>
      </c>
      <c r="N782" s="11" t="str">
        <f>IF(ISERROR(VLOOKUP(B782, Paste!$Q$3:$Q$245, 1, FALSE)), "", VLOOKUP(B782, Paste!$Q$3:$R$245, 2, FALSE))</f>
        <v/>
      </c>
      <c r="O782" s="18"/>
      <c r="P782" s="7" t="str">
        <f>IF(ISERROR(VLOOKUP(B782, Paste!$T$3:$T$1545, 1, FALSE)), "", VLOOKUP(B782, Paste!$T$3:$U$1545, 2, FALSE))</f>
        <v>Y</v>
      </c>
    </row>
    <row r="783" spans="1:16">
      <c r="A783" s="65">
        <v>777</v>
      </c>
      <c r="B783" s="67" t="s">
        <v>806</v>
      </c>
      <c r="C783" s="66" t="str">
        <f>VLOOKUP($B783, Paste!$A$3:$H$933, 6, FALSE)</f>
        <v>LD</v>
      </c>
      <c r="D783" s="11" t="str">
        <f>IFERROR(VLOOKUP($B783, Paste!$J$3:$L$933, 3, FALSE), "")</f>
        <v/>
      </c>
      <c r="E783" s="11" t="str">
        <f>IFERROR(VLOOKUP($B783, Paste!$J$3:$L$933, 2, FALSE), "")</f>
        <v/>
      </c>
      <c r="F783" s="11" t="str">
        <f>VLOOKUP($B783, Paste!$A$3:$H$933, 8, FALSE)</f>
        <v>NYI</v>
      </c>
      <c r="G783" s="71">
        <f>VLOOKUP($B783, Paste!$A$3:$H$933, 2, FALSE)</f>
        <v>20.5</v>
      </c>
      <c r="H783" s="71">
        <f>VLOOKUP($B783, Paste!$A$3:$H$933, 3, FALSE)</f>
        <v>0.24440316627816627</v>
      </c>
      <c r="I783" s="71">
        <f t="shared" si="12"/>
        <v>3.8658468337218341</v>
      </c>
      <c r="J783" s="71">
        <f>VLOOKUP($B783, Paste!$A$3:$H$933, 4, FALSE)</f>
        <v>4.1102500000000006</v>
      </c>
      <c r="K783" s="71">
        <f>VLOOKUP($B783, Paste!$A$3:$H$933, 5, FALSE)</f>
        <v>4.1000000000000005</v>
      </c>
      <c r="L783" s="11" t="str">
        <f>IF(ISERROR(VLOOKUP(B783, Paste!$N$3:$N$250, 1, FALSE)), "", VLOOKUP(B783, Paste!$N$3:$O$250, 2, FALSE))</f>
        <v/>
      </c>
      <c r="M783" s="27">
        <f>VLOOKUP($B783, Paste!$W$3:$Z$10064, IF($H$4="Cap Hit",3, IF($H$4="AAV", 4, 2)), FALSE)</f>
        <v>0.91833299999999995</v>
      </c>
      <c r="N783" s="11" t="str">
        <f>IF(ISERROR(VLOOKUP(B783, Paste!$Q$3:$Q$245, 1, FALSE)), "", VLOOKUP(B783, Paste!$Q$3:$R$245, 2, FALSE))</f>
        <v/>
      </c>
      <c r="O783" s="18"/>
      <c r="P783" s="7" t="str">
        <f>IF(ISERROR(VLOOKUP(B783, Paste!$T$3:$T$1545, 1, FALSE)), "", VLOOKUP(B783, Paste!$T$3:$U$1545, 2, FALSE))</f>
        <v/>
      </c>
    </row>
    <row r="784" spans="1:16">
      <c r="A784" s="65">
        <v>778</v>
      </c>
      <c r="B784" s="67" t="s">
        <v>807</v>
      </c>
      <c r="C784" s="66" t="str">
        <f>VLOOKUP($B784, Paste!$A$3:$H$933, 6, FALSE)</f>
        <v>LD</v>
      </c>
      <c r="D784" s="11" t="str">
        <f>IFERROR(VLOOKUP($B784, Paste!$J$3:$L$933, 3, FALSE), "")</f>
        <v/>
      </c>
      <c r="E784" s="11" t="str">
        <f>IFERROR(VLOOKUP($B784, Paste!$J$3:$L$933, 2, FALSE), "")</f>
        <v/>
      </c>
      <c r="F784" s="11" t="str">
        <f>VLOOKUP($B784, Paste!$A$3:$H$933, 8, FALSE)</f>
        <v>UFA</v>
      </c>
      <c r="G784" s="71">
        <f>VLOOKUP($B784, Paste!$A$3:$H$933, 2, FALSE)</f>
        <v>25</v>
      </c>
      <c r="H784" s="71">
        <f>VLOOKUP($B784, Paste!$A$3:$H$933, 3, FALSE)</f>
        <v>0.71792270531400981</v>
      </c>
      <c r="I784" s="71">
        <f t="shared" si="12"/>
        <v>3.37878354468599</v>
      </c>
      <c r="J784" s="71">
        <f>VLOOKUP($B784, Paste!$A$3:$H$933, 4, FALSE)</f>
        <v>4.0967062499999995</v>
      </c>
      <c r="K784" s="71">
        <f>VLOOKUP($B784, Paste!$A$3:$H$933, 5, FALSE)</f>
        <v>0.72463768115942029</v>
      </c>
      <c r="L784" s="11" t="str">
        <f>IF(ISERROR(VLOOKUP(B784, Paste!$N$3:$N$250, 1, FALSE)), "", VLOOKUP(B784, Paste!$N$3:$O$250, 2, FALSE))</f>
        <v/>
      </c>
      <c r="M784" s="27">
        <f>VLOOKUP($B784, Paste!$W$3:$Z$10064, IF($H$4="Cap Hit",3, IF($H$4="AAV", 4, 2)), FALSE)</f>
        <v>0.875</v>
      </c>
      <c r="N784" s="11" t="str">
        <f>IF(ISERROR(VLOOKUP(B784, Paste!$Q$3:$Q$245, 1, FALSE)), "", VLOOKUP(B784, Paste!$Q$3:$R$245, 2, FALSE))</f>
        <v/>
      </c>
      <c r="O784" s="10"/>
      <c r="P784" s="7" t="str">
        <f>IF(ISERROR(VLOOKUP(B784, Paste!$T$3:$T$1545, 1, FALSE)), "", VLOOKUP(B784, Paste!$T$3:$U$1545, 2, FALSE))</f>
        <v/>
      </c>
    </row>
    <row r="785" spans="1:16">
      <c r="A785" s="65">
        <v>779</v>
      </c>
      <c r="B785" s="67" t="s">
        <v>808</v>
      </c>
      <c r="C785" s="66" t="str">
        <f>VLOOKUP($B785, Paste!$A$3:$H$933, 6, FALSE)</f>
        <v>RW</v>
      </c>
      <c r="D785" s="11">
        <f>IFERROR(VLOOKUP($B785, Paste!$J$3:$L$933, 3, FALSE), "")</f>
        <v>52</v>
      </c>
      <c r="E785" s="11">
        <f>IFERROR(VLOOKUP($B785, Paste!$J$3:$L$933, 2, FALSE), "")</f>
        <v>75</v>
      </c>
      <c r="F785" s="11" t="str">
        <f>VLOOKUP($B785, Paste!$A$3:$H$933, 8, FALSE)</f>
        <v>VAN</v>
      </c>
      <c r="G785" s="71">
        <f>VLOOKUP($B785, Paste!$A$3:$H$933, 2, FALSE)</f>
        <v>15</v>
      </c>
      <c r="H785" s="71">
        <f>VLOOKUP($B785, Paste!$A$3:$H$933, 3, FALSE)</f>
        <v>2.181490384615385</v>
      </c>
      <c r="I785" s="71">
        <f t="shared" si="12"/>
        <v>1.8927033653846159</v>
      </c>
      <c r="J785" s="71">
        <f>VLOOKUP($B785, Paste!$A$3:$H$933, 4, FALSE)</f>
        <v>4.0741937500000009</v>
      </c>
      <c r="K785" s="71">
        <f>VLOOKUP($B785, Paste!$A$3:$H$933, 5, FALSE)</f>
        <v>0</v>
      </c>
      <c r="L785" s="11" t="str">
        <f>IF(ISERROR(VLOOKUP(B785, Paste!$N$3:$N$250, 1, FALSE)), "", VLOOKUP(B785, Paste!$N$3:$O$250, 2, FALSE))</f>
        <v/>
      </c>
      <c r="M785" s="27">
        <f>VLOOKUP($B785, Paste!$W$3:$Z$10064, IF($H$4="Cap Hit",3, IF($H$4="AAV", 4, 2)), FALSE)</f>
        <v>1.3933329999999999</v>
      </c>
      <c r="N785" s="11" t="str">
        <f>IF(ISERROR(VLOOKUP(B785, Paste!$Q$3:$Q$245, 1, FALSE)), "", VLOOKUP(B785, Paste!$Q$3:$R$245, 2, FALSE))</f>
        <v/>
      </c>
      <c r="O785" s="18"/>
      <c r="P785" s="7" t="str">
        <f>IF(ISERROR(VLOOKUP(B785, Paste!$T$3:$T$1545, 1, FALSE)), "", VLOOKUP(B785, Paste!$T$3:$U$1545, 2, FALSE))</f>
        <v/>
      </c>
    </row>
    <row r="786" spans="1:16">
      <c r="A786" s="65">
        <v>780</v>
      </c>
      <c r="B786" s="67" t="s">
        <v>809</v>
      </c>
      <c r="C786" s="66" t="str">
        <f>VLOOKUP($B786, Paste!$A$3:$H$933, 6, FALSE)</f>
        <v>C</v>
      </c>
      <c r="D786" s="11" t="str">
        <f>IFERROR(VLOOKUP($B786, Paste!$J$3:$L$933, 3, FALSE), "")</f>
        <v/>
      </c>
      <c r="E786" s="11" t="str">
        <f>IFERROR(VLOOKUP($B786, Paste!$J$3:$L$933, 2, FALSE), "")</f>
        <v/>
      </c>
      <c r="F786" s="11" t="str">
        <f>VLOOKUP($B786, Paste!$A$3:$H$933, 8, FALSE)</f>
        <v>TBL</v>
      </c>
      <c r="G786" s="71">
        <f>VLOOKUP($B786, Paste!$A$3:$H$933, 2, FALSE)</f>
        <v>32</v>
      </c>
      <c r="H786" s="71">
        <f>VLOOKUP($B786, Paste!$A$3:$H$933, 3, FALSE)</f>
        <v>1.067408390296255</v>
      </c>
      <c r="I786" s="71">
        <f t="shared" si="12"/>
        <v>2.9868538319259681</v>
      </c>
      <c r="J786" s="71">
        <f>VLOOKUP($B786, Paste!$A$3:$H$933, 4, FALSE)</f>
        <v>4.0542622222222233</v>
      </c>
      <c r="K786" s="71">
        <f>VLOOKUP($B786, Paste!$A$3:$H$933, 5, FALSE)</f>
        <v>14.834437086092715</v>
      </c>
      <c r="L786" s="11" t="str">
        <f>IF(ISERROR(VLOOKUP(B786, Paste!$N$3:$N$250, 1, FALSE)), "", VLOOKUP(B786, Paste!$N$3:$O$250, 2, FALSE))</f>
        <v/>
      </c>
      <c r="M786" s="27">
        <f>VLOOKUP($B786, Paste!$W$3:$Z$10064, IF($H$4="Cap Hit",3, IF($H$4="AAV", 4, 2)), FALSE)</f>
        <v>0.85</v>
      </c>
      <c r="N786" s="11" t="str">
        <f>IF(ISERROR(VLOOKUP(B786, Paste!$Q$3:$Q$245, 1, FALSE)), "", VLOOKUP(B786, Paste!$Q$3:$R$245, 2, FALSE))</f>
        <v/>
      </c>
      <c r="O786" s="18"/>
      <c r="P786" s="7" t="str">
        <f>IF(ISERROR(VLOOKUP(B786, Paste!$T$3:$T$1545, 1, FALSE)), "", VLOOKUP(B786, Paste!$T$3:$U$1545, 2, FALSE))</f>
        <v/>
      </c>
    </row>
    <row r="787" spans="1:16">
      <c r="A787" s="65">
        <v>781</v>
      </c>
      <c r="B787" s="67" t="s">
        <v>810</v>
      </c>
      <c r="C787" s="66" t="str">
        <f>VLOOKUP($B787, Paste!$A$3:$H$933, 6, FALSE)</f>
        <v>LD</v>
      </c>
      <c r="D787" s="11" t="str">
        <f>IFERROR(VLOOKUP($B787, Paste!$J$3:$L$933, 3, FALSE), "")</f>
        <v/>
      </c>
      <c r="E787" s="11" t="str">
        <f>IFERROR(VLOOKUP($B787, Paste!$J$3:$L$933, 2, FALSE), "")</f>
        <v/>
      </c>
      <c r="F787" s="11" t="str">
        <f>VLOOKUP($B787, Paste!$A$3:$H$933, 8, FALSE)</f>
        <v>UFA</v>
      </c>
      <c r="G787" s="71">
        <f>VLOOKUP($B787, Paste!$A$3:$H$933, 2, FALSE)</f>
        <v>31.333333333333332</v>
      </c>
      <c r="H787" s="71">
        <f>VLOOKUP($B787, Paste!$A$3:$H$933, 3, FALSE)</f>
        <v>0.66673402582132735</v>
      </c>
      <c r="I787" s="71">
        <f t="shared" si="12"/>
        <v>3.378869307512006</v>
      </c>
      <c r="J787" s="71">
        <f>VLOOKUP($B787, Paste!$A$3:$H$933, 4, FALSE)</f>
        <v>4.0456033333333332</v>
      </c>
      <c r="K787" s="71">
        <f>VLOOKUP($B787, Paste!$A$3:$H$933, 5, FALSE)</f>
        <v>5.6969696969696972</v>
      </c>
      <c r="L787" s="11" t="str">
        <f>IF(ISERROR(VLOOKUP(B787, Paste!$N$3:$N$250, 1, FALSE)), "", VLOOKUP(B787, Paste!$N$3:$O$250, 2, FALSE))</f>
        <v/>
      </c>
      <c r="M787" s="27" t="e">
        <f>VLOOKUP($B787, Paste!$W$3:$Z$10064, IF($H$4="Cap Hit",3, IF($H$4="AAV", 4, 2)), FALSE)</f>
        <v>#N/A</v>
      </c>
      <c r="N787" s="11" t="str">
        <f>IF(ISERROR(VLOOKUP(B787, Paste!$Q$3:$Q$245, 1, FALSE)), "", VLOOKUP(B787, Paste!$Q$3:$R$245, 2, FALSE))</f>
        <v/>
      </c>
      <c r="O787" s="18"/>
      <c r="P787" s="7" t="str">
        <f>IF(ISERROR(VLOOKUP(B787, Paste!$T$3:$T$1545, 1, FALSE)), "", VLOOKUP(B787, Paste!$T$3:$U$1545, 2, FALSE))</f>
        <v/>
      </c>
    </row>
    <row r="788" spans="1:16">
      <c r="A788" s="65">
        <v>782</v>
      </c>
      <c r="B788" s="67" t="s">
        <v>811</v>
      </c>
      <c r="C788" s="66" t="str">
        <f>VLOOKUP($B788, Paste!$A$3:$H$933, 6, FALSE)</f>
        <v>LD</v>
      </c>
      <c r="D788" s="11" t="str">
        <f>IFERROR(VLOOKUP($B788, Paste!$J$3:$L$933, 3, FALSE), "")</f>
        <v/>
      </c>
      <c r="E788" s="11" t="str">
        <f>IFERROR(VLOOKUP($B788, Paste!$J$3:$L$933, 2, FALSE), "")</f>
        <v/>
      </c>
      <c r="F788" s="11" t="str">
        <f>VLOOKUP($B788, Paste!$A$3:$H$933, 8, FALSE)</f>
        <v>VGK</v>
      </c>
      <c r="G788" s="71">
        <f>VLOOKUP($B788, Paste!$A$3:$H$933, 2, FALSE)</f>
        <v>18</v>
      </c>
      <c r="H788" s="71">
        <f>VLOOKUP($B788, Paste!$A$3:$H$933, 3, FALSE)</f>
        <v>0.6895</v>
      </c>
      <c r="I788" s="71">
        <f t="shared" si="12"/>
        <v>3.3436249999999994</v>
      </c>
      <c r="J788" s="71">
        <f>VLOOKUP($B788, Paste!$A$3:$H$933, 4, FALSE)</f>
        <v>4.0331249999999992</v>
      </c>
      <c r="K788" s="71">
        <f>VLOOKUP($B788, Paste!$A$3:$H$933, 5, FALSE)</f>
        <v>4.1739130434782608</v>
      </c>
      <c r="L788" s="11" t="str">
        <f>IF(ISERROR(VLOOKUP(B788, Paste!$N$3:$N$250, 1, FALSE)), "", VLOOKUP(B788, Paste!$N$3:$O$250, 2, FALSE))</f>
        <v/>
      </c>
      <c r="M788" s="27">
        <f>VLOOKUP($B788, Paste!$W$3:$Z$10064, IF($H$4="Cap Hit",3, IF($H$4="AAV", 4, 2)), FALSE)</f>
        <v>0.85</v>
      </c>
      <c r="N788" s="11" t="str">
        <f>IF(ISERROR(VLOOKUP(B788, Paste!$Q$3:$Q$245, 1, FALSE)), "", VLOOKUP(B788, Paste!$Q$3:$R$245, 2, FALSE))</f>
        <v/>
      </c>
      <c r="O788" s="18"/>
      <c r="P788" s="7" t="str">
        <f>IF(ISERROR(VLOOKUP(B788, Paste!$T$3:$T$1545, 1, FALSE)), "", VLOOKUP(B788, Paste!$T$3:$U$1545, 2, FALSE))</f>
        <v/>
      </c>
    </row>
    <row r="789" spans="1:16">
      <c r="A789" s="65">
        <v>783</v>
      </c>
      <c r="B789" s="10" t="s">
        <v>812</v>
      </c>
      <c r="C789" s="66" t="str">
        <f>VLOOKUP($B789, Paste!$A$3:$H$933, 6, FALSE)</f>
        <v>LW</v>
      </c>
      <c r="D789" s="11" t="str">
        <f>IFERROR(VLOOKUP($B789, Paste!$J$3:$L$933, 3, FALSE), "")</f>
        <v/>
      </c>
      <c r="E789" s="11" t="str">
        <f>IFERROR(VLOOKUP($B789, Paste!$J$3:$L$933, 2, FALSE), "")</f>
        <v/>
      </c>
      <c r="F789" s="11" t="str">
        <f>VLOOKUP($B789, Paste!$A$3:$H$933, 8, FALSE)</f>
        <v>ANA</v>
      </c>
      <c r="G789" s="71">
        <f>VLOOKUP($B789, Paste!$A$3:$H$933, 2, FALSE)</f>
        <v>37</v>
      </c>
      <c r="H789" s="71">
        <f>VLOOKUP($B789, Paste!$A$3:$H$933, 3, FALSE)</f>
        <v>2.3099847009365688</v>
      </c>
      <c r="I789" s="71">
        <f t="shared" si="12"/>
        <v>1.6878005490634309</v>
      </c>
      <c r="J789" s="71">
        <f>VLOOKUP($B789, Paste!$A$3:$H$933, 4, FALSE)</f>
        <v>3.9977852499999997</v>
      </c>
      <c r="K789" s="71">
        <f>VLOOKUP($B789, Paste!$A$3:$H$933, 5, FALSE)</f>
        <v>21.847619047619048</v>
      </c>
      <c r="L789" s="11" t="str">
        <f>IF(ISERROR(VLOOKUP(B789, Paste!$N$3:$N$250, 1, FALSE)), "", VLOOKUP(B789, Paste!$N$3:$O$250, 2, FALSE))</f>
        <v/>
      </c>
      <c r="M789" s="27">
        <f>VLOOKUP($B789, Paste!$W$3:$Z$10064, IF($H$4="Cap Hit",3, IF($H$4="AAV", 4, 2)), FALSE)</f>
        <v>1.85</v>
      </c>
      <c r="N789" s="11" t="str">
        <f>IF(ISERROR(VLOOKUP(B789, Paste!$Q$3:$Q$245, 1, FALSE)), "", VLOOKUP(B789, Paste!$Q$3:$R$245, 2, FALSE))</f>
        <v/>
      </c>
      <c r="O789" s="10"/>
      <c r="P789" s="7" t="str">
        <f>IF(ISERROR(VLOOKUP(B789, Paste!$T$3:$T$1545, 1, FALSE)), "", VLOOKUP(B789, Paste!$T$3:$U$1545, 2, FALSE))</f>
        <v/>
      </c>
    </row>
    <row r="790" spans="1:16">
      <c r="A790" s="65">
        <v>784</v>
      </c>
      <c r="B790" s="67" t="s">
        <v>813</v>
      </c>
      <c r="C790" s="66" t="str">
        <f>VLOOKUP($B790, Paste!$A$3:$H$933, 6, FALSE)</f>
        <v>RW</v>
      </c>
      <c r="D790" s="11">
        <f>IFERROR(VLOOKUP($B790, Paste!$J$3:$L$933, 3, FALSE), "")</f>
        <v>50</v>
      </c>
      <c r="E790" s="11">
        <f>IFERROR(VLOOKUP($B790, Paste!$J$3:$L$933, 2, FALSE), "")</f>
        <v>77</v>
      </c>
      <c r="F790" s="11" t="str">
        <f>VLOOKUP($B790, Paste!$A$3:$H$933, 8, FALSE)</f>
        <v>SEA</v>
      </c>
      <c r="G790" s="71">
        <f>VLOOKUP($B790, Paste!$A$3:$H$933, 2, FALSE)</f>
        <v>18</v>
      </c>
      <c r="H790" s="71">
        <f>VLOOKUP($B790, Paste!$A$3:$H$933, 3, FALSE)</f>
        <v>1.8</v>
      </c>
      <c r="I790" s="71">
        <f t="shared" si="12"/>
        <v>2.1855182926829269</v>
      </c>
      <c r="J790" s="71">
        <f>VLOOKUP($B790, Paste!$A$3:$H$933, 4, FALSE)</f>
        <v>3.9855182926829267</v>
      </c>
      <c r="K790" s="71">
        <f>VLOOKUP($B790, Paste!$A$3:$H$933, 5, FALSE)</f>
        <v>3.6</v>
      </c>
      <c r="L790" s="11" t="str">
        <f>IF(ISERROR(VLOOKUP(B790, Paste!$N$3:$N$250, 1, FALSE)), "", VLOOKUP(B790, Paste!$N$3:$O$250, 2, FALSE))</f>
        <v/>
      </c>
      <c r="M790" s="27">
        <f>VLOOKUP($B790, Paste!$W$3:$Z$10064, IF($H$4="Cap Hit",3, IF($H$4="AAV", 4, 2)), FALSE)</f>
        <v>0.91833299999999995</v>
      </c>
      <c r="N790" s="11" t="str">
        <f>IF(ISERROR(VLOOKUP(B790, Paste!$Q$3:$Q$245, 1, FALSE)), "", VLOOKUP(B790, Paste!$Q$3:$R$245, 2, FALSE))</f>
        <v/>
      </c>
      <c r="O790" s="18"/>
      <c r="P790" s="7" t="str">
        <f>IF(ISERROR(VLOOKUP(B790, Paste!$T$3:$T$1545, 1, FALSE)), "", VLOOKUP(B790, Paste!$T$3:$U$1545, 2, FALSE))</f>
        <v>Y</v>
      </c>
    </row>
    <row r="791" spans="1:16">
      <c r="A791" s="65">
        <v>785</v>
      </c>
      <c r="B791" s="67" t="s">
        <v>814</v>
      </c>
      <c r="C791" s="66" t="str">
        <f>VLOOKUP($B791, Paste!$A$3:$H$933, 6, FALSE)</f>
        <v>C</v>
      </c>
      <c r="D791" s="11">
        <f>IFERROR(VLOOKUP($B791, Paste!$J$3:$L$933, 3, FALSE), "")</f>
        <v>40</v>
      </c>
      <c r="E791" s="11">
        <f>IFERROR(VLOOKUP($B791, Paste!$J$3:$L$933, 2, FALSE), "")</f>
        <v>70</v>
      </c>
      <c r="F791" s="11" t="str">
        <f>VLOOKUP($B791, Paste!$A$3:$H$933, 8, FALSE)</f>
        <v>SJS</v>
      </c>
      <c r="G791" s="71">
        <f>VLOOKUP($B791, Paste!$A$3:$H$933, 2, FALSE)</f>
        <v>24</v>
      </c>
      <c r="H791" s="71">
        <f>VLOOKUP($B791, Paste!$A$3:$H$933, 3, FALSE)</f>
        <v>2.4000000000000004</v>
      </c>
      <c r="I791" s="71">
        <f t="shared" si="12"/>
        <v>1.5692390243902441</v>
      </c>
      <c r="J791" s="71">
        <f>VLOOKUP($B791, Paste!$A$3:$H$933, 4, FALSE)</f>
        <v>3.9692390243902445</v>
      </c>
      <c r="K791" s="71">
        <f>VLOOKUP($B791, Paste!$A$3:$H$933, 5, FALSE)</f>
        <v>6</v>
      </c>
      <c r="L791" s="11" t="str">
        <f>IF(ISERROR(VLOOKUP(B791, Paste!$N$3:$N$250, 1, FALSE)), "", VLOOKUP(B791, Paste!$N$3:$O$250, 2, FALSE))</f>
        <v/>
      </c>
      <c r="M791" s="27">
        <f>VLOOKUP($B791, Paste!$W$3:$Z$10064, IF($H$4="Cap Hit",3, IF($H$4="AAV", 4, 2)), FALSE)</f>
        <v>1.0016659999999999</v>
      </c>
      <c r="N791" s="11" t="str">
        <f>IF(ISERROR(VLOOKUP(B791, Paste!$Q$3:$Q$245, 1, FALSE)), "", VLOOKUP(B791, Paste!$Q$3:$R$245, 2, FALSE))</f>
        <v/>
      </c>
      <c r="O791" s="18"/>
      <c r="P791" s="7" t="str">
        <f>IF(ISERROR(VLOOKUP(B791, Paste!$T$3:$T$1545, 1, FALSE)), "", VLOOKUP(B791, Paste!$T$3:$U$1545, 2, FALSE))</f>
        <v>Y</v>
      </c>
    </row>
    <row r="792" spans="1:16">
      <c r="A792" s="65">
        <v>786</v>
      </c>
      <c r="B792" s="67" t="s">
        <v>815</v>
      </c>
      <c r="C792" s="66" t="str">
        <f>VLOOKUP($B792, Paste!$A$3:$H$933, 6, FALSE)</f>
        <v>LW</v>
      </c>
      <c r="D792" s="11" t="str">
        <f>IFERROR(VLOOKUP($B792, Paste!$J$3:$L$933, 3, FALSE), "")</f>
        <v/>
      </c>
      <c r="E792" s="11" t="str">
        <f>IFERROR(VLOOKUP($B792, Paste!$J$3:$L$933, 2, FALSE), "")</f>
        <v/>
      </c>
      <c r="F792" s="11" t="str">
        <f>VLOOKUP($B792, Paste!$A$3:$H$933, 8, FALSE)</f>
        <v>COL</v>
      </c>
      <c r="G792" s="71">
        <f>VLOOKUP($B792, Paste!$A$3:$H$933, 2, FALSE)</f>
        <v>15</v>
      </c>
      <c r="H792" s="71">
        <f>VLOOKUP($B792, Paste!$A$3:$H$933, 3, FALSE)</f>
        <v>1.5</v>
      </c>
      <c r="I792" s="71">
        <f t="shared" si="12"/>
        <v>2.46875</v>
      </c>
      <c r="J792" s="71">
        <f>VLOOKUP($B792, Paste!$A$3:$H$933, 4, FALSE)</f>
        <v>3.96875</v>
      </c>
      <c r="K792" s="71">
        <f>VLOOKUP($B792, Paste!$A$3:$H$933, 5, FALSE)</f>
        <v>3.75</v>
      </c>
      <c r="L792" s="11" t="str">
        <f>IF(ISERROR(VLOOKUP(B792, Paste!$N$3:$N$250, 1, FALSE)), "", VLOOKUP(B792, Paste!$N$3:$O$250, 2, FALSE))</f>
        <v/>
      </c>
      <c r="M792" s="27">
        <f>VLOOKUP($B792, Paste!$W$3:$Z$10064, IF($H$4="Cap Hit",3, IF($H$4="AAV", 4, 2)), FALSE)</f>
        <v>0.85</v>
      </c>
      <c r="N792" s="11" t="str">
        <f>IF(ISERROR(VLOOKUP(B792, Paste!$Q$3:$Q$245, 1, FALSE)), "", VLOOKUP(B792, Paste!$Q$3:$R$245, 2, FALSE))</f>
        <v/>
      </c>
      <c r="O792" s="18"/>
      <c r="P792" s="7" t="str">
        <f>IF(ISERROR(VLOOKUP(B792, Paste!$T$3:$T$1545, 1, FALSE)), "", VLOOKUP(B792, Paste!$T$3:$U$1545, 2, FALSE))</f>
        <v>Y</v>
      </c>
    </row>
    <row r="793" spans="1:16">
      <c r="A793" s="65">
        <v>787</v>
      </c>
      <c r="B793" s="67" t="s">
        <v>816</v>
      </c>
      <c r="C793" s="66" t="str">
        <f>VLOOKUP($B793, Paste!$A$3:$H$933, 6, FALSE)</f>
        <v>RW</v>
      </c>
      <c r="D793" s="11" t="str">
        <f>IFERROR(VLOOKUP($B793, Paste!$J$3:$L$933, 3, FALSE), "")</f>
        <v/>
      </c>
      <c r="E793" s="11" t="str">
        <f>IFERROR(VLOOKUP($B793, Paste!$J$3:$L$933, 2, FALSE), "")</f>
        <v/>
      </c>
      <c r="F793" s="11" t="str">
        <f>VLOOKUP($B793, Paste!$A$3:$H$933, 8, FALSE)</f>
        <v>SJS</v>
      </c>
      <c r="G793" s="71">
        <f>VLOOKUP($B793, Paste!$A$3:$H$933, 2, FALSE)</f>
        <v>17</v>
      </c>
      <c r="H793" s="71">
        <f>VLOOKUP($B793, Paste!$A$3:$H$933, 3, FALSE)</f>
        <v>0.763002865289513</v>
      </c>
      <c r="I793" s="71">
        <f t="shared" si="12"/>
        <v>3.1788721347104869</v>
      </c>
      <c r="J793" s="71">
        <f>VLOOKUP($B793, Paste!$A$3:$H$933, 4, FALSE)</f>
        <v>3.941875</v>
      </c>
      <c r="K793" s="71">
        <f>VLOOKUP($B793, Paste!$A$3:$H$933, 5, FALSE)</f>
        <v>5.9499999999999993</v>
      </c>
      <c r="L793" s="11" t="str">
        <f>IF(ISERROR(VLOOKUP(B793, Paste!$N$3:$N$250, 1, FALSE)), "", VLOOKUP(B793, Paste!$N$3:$O$250, 2, FALSE))</f>
        <v/>
      </c>
      <c r="M793" s="27">
        <f>VLOOKUP($B793, Paste!$W$3:$Z$10064, IF($H$4="Cap Hit",3, IF($H$4="AAV", 4, 2)), FALSE)</f>
        <v>0.85</v>
      </c>
      <c r="N793" s="11" t="str">
        <f>IF(ISERROR(VLOOKUP(B793, Paste!$Q$3:$Q$245, 1, FALSE)), "", VLOOKUP(B793, Paste!$Q$3:$R$245, 2, FALSE))</f>
        <v/>
      </c>
      <c r="O793" s="18"/>
      <c r="P793" s="7" t="str">
        <f>IF(ISERROR(VLOOKUP(B793, Paste!$T$3:$T$1545, 1, FALSE)), "", VLOOKUP(B793, Paste!$T$3:$U$1545, 2, FALSE))</f>
        <v/>
      </c>
    </row>
    <row r="794" spans="1:16">
      <c r="A794" s="65">
        <v>788</v>
      </c>
      <c r="B794" s="67" t="s">
        <v>817</v>
      </c>
      <c r="C794" s="66" t="str">
        <f>VLOOKUP($B794, Paste!$A$3:$H$933, 6, FALSE)</f>
        <v>C</v>
      </c>
      <c r="D794" s="11" t="str">
        <f>IFERROR(VLOOKUP($B794, Paste!$J$3:$L$933, 3, FALSE), "")</f>
        <v/>
      </c>
      <c r="E794" s="11" t="str">
        <f>IFERROR(VLOOKUP($B794, Paste!$J$3:$L$933, 2, FALSE), "")</f>
        <v/>
      </c>
      <c r="F794" s="11" t="str">
        <f>VLOOKUP($B794, Paste!$A$3:$H$933, 8, FALSE)</f>
        <v>FLA</v>
      </c>
      <c r="G794" s="71">
        <f>VLOOKUP($B794, Paste!$A$3:$H$933, 2, FALSE)</f>
        <v>42</v>
      </c>
      <c r="H794" s="71">
        <f>VLOOKUP($B794, Paste!$A$3:$H$933, 3, FALSE)</f>
        <v>2.9928469426796207</v>
      </c>
      <c r="I794" s="71">
        <f t="shared" si="12"/>
        <v>0.92463480732037873</v>
      </c>
      <c r="J794" s="71">
        <f>VLOOKUP($B794, Paste!$A$3:$H$933, 4, FALSE)</f>
        <v>3.9174817499999994</v>
      </c>
      <c r="K794" s="71">
        <f>VLOOKUP($B794, Paste!$A$3:$H$933, 5, FALSE)</f>
        <v>18.5</v>
      </c>
      <c r="L794" s="11" t="str">
        <f>IF(ISERROR(VLOOKUP(B794, Paste!$N$3:$N$250, 1, FALSE)), "", VLOOKUP(B794, Paste!$N$3:$O$250, 2, FALSE))</f>
        <v/>
      </c>
      <c r="M794" s="27">
        <f>VLOOKUP($B794, Paste!$W$3:$Z$10064, IF($H$4="Cap Hit",3, IF($H$4="AAV", 4, 2)), FALSE)</f>
        <v>0.85</v>
      </c>
      <c r="N794" s="11" t="str">
        <f>IF(ISERROR(VLOOKUP(B794, Paste!$Q$3:$Q$245, 1, FALSE)), "", VLOOKUP(B794, Paste!$Q$3:$R$245, 2, FALSE))</f>
        <v/>
      </c>
      <c r="O794" s="18"/>
      <c r="P794" s="7" t="str">
        <f>IF(ISERROR(VLOOKUP(B794, Paste!$T$3:$T$1545, 1, FALSE)), "", VLOOKUP(B794, Paste!$T$3:$U$1545, 2, FALSE))</f>
        <v/>
      </c>
    </row>
    <row r="795" spans="1:16">
      <c r="A795" s="65">
        <v>789</v>
      </c>
      <c r="B795" s="67" t="s">
        <v>818</v>
      </c>
      <c r="C795" s="66" t="str">
        <f>VLOOKUP($B795, Paste!$A$3:$H$933, 6, FALSE)</f>
        <v>RW</v>
      </c>
      <c r="D795" s="11" t="str">
        <f>IFERROR(VLOOKUP($B795, Paste!$J$3:$L$933, 3, FALSE), "")</f>
        <v/>
      </c>
      <c r="E795" s="11" t="str">
        <f>IFERROR(VLOOKUP($B795, Paste!$J$3:$L$933, 2, FALSE), "")</f>
        <v/>
      </c>
      <c r="F795" s="11" t="str">
        <f>VLOOKUP($B795, Paste!$A$3:$H$933, 8, FALSE)</f>
        <v>CBJ</v>
      </c>
      <c r="G795" s="71">
        <f>VLOOKUP($B795, Paste!$A$3:$H$933, 2, FALSE)</f>
        <v>25</v>
      </c>
      <c r="H795" s="71">
        <f>VLOOKUP($B795, Paste!$A$3:$H$933, 3, FALSE)</f>
        <v>2.534186251332684</v>
      </c>
      <c r="I795" s="71">
        <f t="shared" si="12"/>
        <v>1.3585915264450934</v>
      </c>
      <c r="J795" s="71">
        <f>VLOOKUP($B795, Paste!$A$3:$H$933, 4, FALSE)</f>
        <v>3.8927777777777774</v>
      </c>
      <c r="K795" s="71">
        <f>VLOOKUP($B795, Paste!$A$3:$H$933, 5, FALSE)</f>
        <v>2.1739130434782608</v>
      </c>
      <c r="L795" s="11" t="str">
        <f>IF(ISERROR(VLOOKUP(B795, Paste!$N$3:$N$250, 1, FALSE)), "", VLOOKUP(B795, Paste!$N$3:$O$250, 2, FALSE))</f>
        <v/>
      </c>
      <c r="M795" s="27">
        <f>VLOOKUP($B795, Paste!$W$3:$Z$10064, IF($H$4="Cap Hit",3, IF($H$4="AAV", 4, 2)), FALSE)</f>
        <v>0.875</v>
      </c>
      <c r="N795" s="11" t="str">
        <f>IF(ISERROR(VLOOKUP(B795, Paste!$Q$3:$Q$245, 1, FALSE)), "", VLOOKUP(B795, Paste!$Q$3:$R$245, 2, FALSE))</f>
        <v/>
      </c>
      <c r="O795" s="10"/>
      <c r="P795" s="7" t="str">
        <f>IF(ISERROR(VLOOKUP(B795, Paste!$T$3:$T$1545, 1, FALSE)), "", VLOOKUP(B795, Paste!$T$3:$U$1545, 2, FALSE))</f>
        <v/>
      </c>
    </row>
    <row r="796" spans="1:16">
      <c r="A796" s="65">
        <v>790</v>
      </c>
      <c r="B796" s="67" t="s">
        <v>819</v>
      </c>
      <c r="C796" s="66" t="str">
        <f>VLOOKUP($B796, Paste!$A$3:$H$933, 6, FALSE)</f>
        <v>C</v>
      </c>
      <c r="D796" s="11" t="str">
        <f>IFERROR(VLOOKUP($B796, Paste!$J$3:$L$933, 3, FALSE), "")</f>
        <v/>
      </c>
      <c r="E796" s="11" t="str">
        <f>IFERROR(VLOOKUP($B796, Paste!$J$3:$L$933, 2, FALSE), "")</f>
        <v/>
      </c>
      <c r="F796" s="11" t="str">
        <f>VLOOKUP($B796, Paste!$A$3:$H$933, 8, FALSE)</f>
        <v>VGK</v>
      </c>
      <c r="G796" s="71">
        <f>VLOOKUP($B796, Paste!$A$3:$H$933, 2, FALSE)</f>
        <v>11</v>
      </c>
      <c r="H796" s="71">
        <f>VLOOKUP($B796, Paste!$A$3:$H$933, 3, FALSE)</f>
        <v>2.2114583333333333</v>
      </c>
      <c r="I796" s="71">
        <f t="shared" si="12"/>
        <v>1.5872168125000004</v>
      </c>
      <c r="J796" s="71">
        <f>VLOOKUP($B796, Paste!$A$3:$H$933, 4, FALSE)</f>
        <v>3.7986751458333337</v>
      </c>
      <c r="K796" s="71">
        <f>VLOOKUP($B796, Paste!$A$3:$H$933, 5, FALSE)</f>
        <v>4.0740740740740735</v>
      </c>
      <c r="L796" s="11" t="str">
        <f>IF(ISERROR(VLOOKUP(B796, Paste!$N$3:$N$250, 1, FALSE)), "", VLOOKUP(B796, Paste!$N$3:$O$250, 2, FALSE))</f>
        <v/>
      </c>
      <c r="M796" s="27">
        <f>VLOOKUP($B796, Paste!$W$3:$Z$10064, IF($H$4="Cap Hit",3, IF($H$4="AAV", 4, 2)), FALSE)</f>
        <v>0.9</v>
      </c>
      <c r="N796" s="11" t="str">
        <f>IF(ISERROR(VLOOKUP(B796, Paste!$Q$3:$Q$245, 1, FALSE)), "", VLOOKUP(B796, Paste!$Q$3:$R$245, 2, FALSE))</f>
        <v/>
      </c>
      <c r="O796" s="10"/>
      <c r="P796" s="7" t="str">
        <f>IF(ISERROR(VLOOKUP(B796, Paste!$T$3:$T$1545, 1, FALSE)), "", VLOOKUP(B796, Paste!$T$3:$U$1545, 2, FALSE))</f>
        <v/>
      </c>
    </row>
    <row r="797" spans="1:16">
      <c r="A797" s="65">
        <v>791</v>
      </c>
      <c r="B797" s="67" t="s">
        <v>820</v>
      </c>
      <c r="C797" s="66" t="str">
        <f>VLOOKUP($B797, Paste!$A$3:$H$933, 6, FALSE)</f>
        <v>RD</v>
      </c>
      <c r="D797" s="11">
        <f>IFERROR(VLOOKUP($B797, Paste!$J$3:$L$933, 3, FALSE), "")</f>
        <v>38</v>
      </c>
      <c r="E797" s="11">
        <f>IFERROR(VLOOKUP($B797, Paste!$J$3:$L$933, 2, FALSE), "")</f>
        <v>53</v>
      </c>
      <c r="F797" s="11" t="str">
        <f>VLOOKUP($B797, Paste!$A$3:$H$933, 8, FALSE)</f>
        <v>STL</v>
      </c>
      <c r="G797" s="71">
        <f>VLOOKUP($B797, Paste!$A$3:$H$933, 2, FALSE)</f>
        <v>12</v>
      </c>
      <c r="H797" s="71">
        <f>VLOOKUP($B797, Paste!$A$3:$H$933, 3, FALSE)</f>
        <v>0.27576823291045938</v>
      </c>
      <c r="I797" s="71">
        <f t="shared" si="12"/>
        <v>3.5203633524553943</v>
      </c>
      <c r="J797" s="71">
        <f>VLOOKUP($B797, Paste!$A$3:$H$933, 4, FALSE)</f>
        <v>3.7961315853658535</v>
      </c>
      <c r="K797" s="71">
        <f>VLOOKUP($B797, Paste!$A$3:$H$933, 5, FALSE)</f>
        <v>2.4000000000000004</v>
      </c>
      <c r="L797" s="11" t="str">
        <f>IF(ISERROR(VLOOKUP(B797, Paste!$N$3:$N$250, 1, FALSE)), "", VLOOKUP(B797, Paste!$N$3:$O$250, 2, FALSE))</f>
        <v/>
      </c>
      <c r="M797" s="27">
        <f>VLOOKUP($B797, Paste!$W$3:$Z$10064, IF($H$4="Cap Hit",3, IF($H$4="AAV", 4, 2)), FALSE)</f>
        <v>0.9425</v>
      </c>
      <c r="N797" s="11" t="str">
        <f>IF(ISERROR(VLOOKUP(B797, Paste!$Q$3:$Q$245, 1, FALSE)), "", VLOOKUP(B797, Paste!$Q$3:$R$245, 2, FALSE))</f>
        <v/>
      </c>
      <c r="O797" s="10"/>
      <c r="P797" s="7" t="str">
        <f>IF(ISERROR(VLOOKUP(B797, Paste!$T$3:$T$1545, 1, FALSE)), "", VLOOKUP(B797, Paste!$T$3:$U$1545, 2, FALSE))</f>
        <v>Y</v>
      </c>
    </row>
    <row r="798" spans="1:16">
      <c r="A798" s="65">
        <v>792</v>
      </c>
      <c r="B798" s="67" t="s">
        <v>821</v>
      </c>
      <c r="C798" s="66" t="str">
        <f>VLOOKUP($B798, Paste!$A$3:$H$933, 6, FALSE)</f>
        <v>C</v>
      </c>
      <c r="D798" s="11">
        <f>IFERROR(VLOOKUP($B798, Paste!$J$3:$L$933, 3, FALSE), "")</f>
        <v>58</v>
      </c>
      <c r="E798" s="11">
        <f>IFERROR(VLOOKUP($B798, Paste!$J$3:$L$933, 2, FALSE), "")</f>
        <v>72</v>
      </c>
      <c r="F798" s="11" t="str">
        <f>VLOOKUP($B798, Paste!$A$3:$H$933, 8, FALSE)</f>
        <v>NSH</v>
      </c>
      <c r="G798" s="71">
        <f>VLOOKUP($B798, Paste!$A$3:$H$933, 2, FALSE)</f>
        <v>9</v>
      </c>
      <c r="H798" s="71">
        <f>VLOOKUP($B798, Paste!$A$3:$H$933, 3, FALSE)</f>
        <v>0.28280000000000005</v>
      </c>
      <c r="I798" s="71">
        <f t="shared" si="12"/>
        <v>3.4457874999999998</v>
      </c>
      <c r="J798" s="71">
        <f>VLOOKUP($B798, Paste!$A$3:$H$933, 4, FALSE)</f>
        <v>3.7285874999999997</v>
      </c>
      <c r="K798" s="71">
        <f>VLOOKUP($B798, Paste!$A$3:$H$933, 5, FALSE)</f>
        <v>6.3</v>
      </c>
      <c r="L798" s="11">
        <f>IF(ISERROR(VLOOKUP(B798, Paste!$N$3:$N$250, 1, FALSE)), "", VLOOKUP(B798, Paste!$N$3:$O$250, 2, FALSE))</f>
        <v>45</v>
      </c>
      <c r="M798" s="27">
        <f>VLOOKUP($B798, Paste!$W$3:$Z$10064, IF($H$4="Cap Hit",3, IF($H$4="AAV", 4, 2)), FALSE)</f>
        <v>2.4750000000000001</v>
      </c>
      <c r="N798" s="11" t="str">
        <f>IF(ISERROR(VLOOKUP(B798, Paste!$Q$3:$Q$245, 1, FALSE)), "", VLOOKUP(B798, Paste!$Q$3:$R$245, 2, FALSE))</f>
        <v/>
      </c>
      <c r="O798" s="18"/>
      <c r="P798" s="7" t="str">
        <f>IF(ISERROR(VLOOKUP(B798, Paste!$T$3:$T$1545, 1, FALSE)), "", VLOOKUP(B798, Paste!$T$3:$U$1545, 2, FALSE))</f>
        <v>Y</v>
      </c>
    </row>
    <row r="799" spans="1:16">
      <c r="A799" s="65">
        <v>793</v>
      </c>
      <c r="B799" s="67" t="s">
        <v>822</v>
      </c>
      <c r="C799" s="66" t="str">
        <f>VLOOKUP($B799, Paste!$A$3:$H$933, 6, FALSE)</f>
        <v>C</v>
      </c>
      <c r="D799" s="11" t="str">
        <f>IFERROR(VLOOKUP($B799, Paste!$J$3:$L$933, 3, FALSE), "")</f>
        <v/>
      </c>
      <c r="E799" s="11" t="str">
        <f>IFERROR(VLOOKUP($B799, Paste!$J$3:$L$933, 2, FALSE), "")</f>
        <v/>
      </c>
      <c r="F799" s="11" t="str">
        <f>VLOOKUP($B799, Paste!$A$3:$H$933, 8, FALSE)</f>
        <v>DAL</v>
      </c>
      <c r="G799" s="71">
        <f>VLOOKUP($B799, Paste!$A$3:$H$933, 2, FALSE)</f>
        <v>14.5</v>
      </c>
      <c r="H799" s="71">
        <f>VLOOKUP($B799, Paste!$A$3:$H$933, 3, FALSE)</f>
        <v>1.5786874999999996</v>
      </c>
      <c r="I799" s="71">
        <f t="shared" si="12"/>
        <v>2.1257400260416661</v>
      </c>
      <c r="J799" s="71">
        <f>VLOOKUP($B799, Paste!$A$3:$H$933, 4, FALSE)</f>
        <v>3.7044275260416657</v>
      </c>
      <c r="K799" s="71">
        <f>VLOOKUP($B799, Paste!$A$3:$H$933, 5, FALSE)</f>
        <v>2.1749999999999998</v>
      </c>
      <c r="L799" s="11" t="str">
        <f>IF(ISERROR(VLOOKUP(B799, Paste!$N$3:$N$250, 1, FALSE)), "", VLOOKUP(B799, Paste!$N$3:$O$250, 2, FALSE))</f>
        <v/>
      </c>
      <c r="M799" s="27">
        <f>VLOOKUP($B799, Paste!$W$3:$Z$10064, IF($H$4="Cap Hit",3, IF($H$4="AAV", 4, 2)), FALSE)</f>
        <v>0.875</v>
      </c>
      <c r="N799" s="11" t="str">
        <f>IF(ISERROR(VLOOKUP(B799, Paste!$Q$3:$Q$245, 1, FALSE)), "", VLOOKUP(B799, Paste!$Q$3:$R$245, 2, FALSE))</f>
        <v/>
      </c>
      <c r="O799" s="18"/>
      <c r="P799" s="7" t="str">
        <f>IF(ISERROR(VLOOKUP(B799, Paste!$T$3:$T$1545, 1, FALSE)), "", VLOOKUP(B799, Paste!$T$3:$U$1545, 2, FALSE))</f>
        <v>Y</v>
      </c>
    </row>
    <row r="800" spans="1:16">
      <c r="A800" s="65">
        <v>794</v>
      </c>
      <c r="B800" s="67" t="s">
        <v>823</v>
      </c>
      <c r="C800" s="11" t="str">
        <f>VLOOKUP($B800, Paste!$A$3:$H$933, 6, FALSE)</f>
        <v>RW</v>
      </c>
      <c r="D800" s="11" t="str">
        <f>IFERROR(VLOOKUP($B800, Paste!$J$3:$L$933, 3, FALSE), "")</f>
        <v/>
      </c>
      <c r="E800" s="11" t="str">
        <f>IFERROR(VLOOKUP($B800, Paste!$J$3:$L$933, 2, FALSE), "")</f>
        <v/>
      </c>
      <c r="F800" s="11" t="str">
        <f>VLOOKUP($B800, Paste!$A$3:$H$933, 8, FALSE)</f>
        <v>NYR</v>
      </c>
      <c r="G800" s="71">
        <f>VLOOKUP($B800, Paste!$A$3:$H$933, 2, FALSE)</f>
        <v>30.333333333333332</v>
      </c>
      <c r="H800" s="71">
        <f>VLOOKUP($B800, Paste!$A$3:$H$933, 3, FALSE)</f>
        <v>1.6284041394335513</v>
      </c>
      <c r="I800" s="71">
        <f t="shared" si="12"/>
        <v>1.9458736383442263</v>
      </c>
      <c r="J800" s="71">
        <f>VLOOKUP($B800, Paste!$A$3:$H$933, 4, FALSE)</f>
        <v>3.5742777777777777</v>
      </c>
      <c r="K800" s="71">
        <f>VLOOKUP($B800, Paste!$A$3:$H$933, 5, FALSE)</f>
        <v>53.172549019607843</v>
      </c>
      <c r="L800" s="11" t="str">
        <f>IF(ISERROR(VLOOKUP(B800, Paste!$N$3:$N$250, 1, FALSE)), "", VLOOKUP(B800, Paste!$N$3:$O$250, 2, FALSE))</f>
        <v/>
      </c>
      <c r="M800" s="27">
        <f>VLOOKUP($B800, Paste!$W$3:$Z$10064, IF($H$4="Cap Hit",3, IF($H$4="AAV", 4, 2)), FALSE)</f>
        <v>0.97499999999999998</v>
      </c>
      <c r="N800" s="11" t="str">
        <f>IF(ISERROR(VLOOKUP(B800, Paste!$Q$3:$Q$245, 1, FALSE)), "", VLOOKUP(B800, Paste!$Q$3:$R$245, 2, FALSE))</f>
        <v/>
      </c>
      <c r="O800" s="10"/>
      <c r="P800" s="7" t="str">
        <f>IF(ISERROR(VLOOKUP(B800, Paste!$T$3:$T$1545, 1, FALSE)), "", VLOOKUP(B800, Paste!$T$3:$U$1545, 2, FALSE))</f>
        <v/>
      </c>
    </row>
    <row r="801" spans="1:16">
      <c r="A801" s="65">
        <v>795</v>
      </c>
      <c r="B801" s="67" t="s">
        <v>824</v>
      </c>
      <c r="C801" s="11" t="str">
        <f>VLOOKUP($B801, Paste!$A$3:$H$933, 6, FALSE)</f>
        <v>LD</v>
      </c>
      <c r="D801" s="11" t="str">
        <f>IFERROR(VLOOKUP($B801, Paste!$J$3:$L$933, 3, FALSE), "")</f>
        <v/>
      </c>
      <c r="E801" s="11" t="str">
        <f>IFERROR(VLOOKUP($B801, Paste!$J$3:$L$933, 2, FALSE), "")</f>
        <v/>
      </c>
      <c r="F801" s="11" t="str">
        <f>VLOOKUP($B801, Paste!$A$3:$H$933, 8, FALSE)</f>
        <v>MIN</v>
      </c>
      <c r="G801" s="71">
        <f>VLOOKUP($B801, Paste!$A$3:$H$933, 2, FALSE)</f>
        <v>23</v>
      </c>
      <c r="H801" s="71">
        <f>VLOOKUP($B801, Paste!$A$3:$H$933, 3, FALSE)</f>
        <v>1.0804888888888888</v>
      </c>
      <c r="I801" s="71">
        <f t="shared" ref="I801:I864" si="13">J801-H801</f>
        <v>2.4615111111111112</v>
      </c>
      <c r="J801" s="71">
        <f>VLOOKUP($B801, Paste!$A$3:$H$933, 4, FALSE)</f>
        <v>3.5419999999999998</v>
      </c>
      <c r="K801" s="71">
        <f>VLOOKUP($B801, Paste!$A$3:$H$933, 5, FALSE)</f>
        <v>5.75</v>
      </c>
      <c r="L801" s="11" t="str">
        <f>IF(ISERROR(VLOOKUP(B801, Paste!$N$3:$N$250, 1, FALSE)), "", VLOOKUP(B801, Paste!$N$3:$O$250, 2, FALSE))</f>
        <v/>
      </c>
      <c r="M801" s="27">
        <f>VLOOKUP($B801, Paste!$W$3:$Z$10064, IF($H$4="Cap Hit",3, IF($H$4="AAV", 4, 2)), FALSE)</f>
        <v>0.85</v>
      </c>
      <c r="N801" s="11" t="str">
        <f>IF(ISERROR(VLOOKUP(B801, Paste!$Q$3:$Q$245, 1, FALSE)), "", VLOOKUP(B801, Paste!$Q$3:$R$245, 2, FALSE))</f>
        <v/>
      </c>
      <c r="O801" s="18"/>
      <c r="P801" s="7" t="str">
        <f>IF(ISERROR(VLOOKUP(B801, Paste!$T$3:$T$1545, 1, FALSE)), "", VLOOKUP(B801, Paste!$T$3:$U$1545, 2, FALSE))</f>
        <v>Y</v>
      </c>
    </row>
    <row r="802" spans="1:16">
      <c r="A802" s="65">
        <v>796</v>
      </c>
      <c r="B802" s="67" t="s">
        <v>825</v>
      </c>
      <c r="C802" s="11" t="str">
        <f>VLOOKUP($B802, Paste!$A$3:$H$933, 6, FALSE)</f>
        <v>RW</v>
      </c>
      <c r="D802" s="11">
        <f>IFERROR(VLOOKUP($B802, Paste!$J$3:$L$933, 3, FALSE), "")</f>
        <v>38</v>
      </c>
      <c r="E802" s="11">
        <f>IFERROR(VLOOKUP($B802, Paste!$J$3:$L$933, 2, FALSE), "")</f>
        <v>52</v>
      </c>
      <c r="F802" s="11" t="str">
        <f>VLOOKUP($B802, Paste!$A$3:$H$933, 8, FALSE)</f>
        <v>ANA</v>
      </c>
      <c r="G802" s="71">
        <f>VLOOKUP($B802, Paste!$A$3:$H$933, 2, FALSE)</f>
        <v>16.666666666666664</v>
      </c>
      <c r="H802" s="71">
        <f>VLOOKUP($B802, Paste!$A$3:$H$933, 3, FALSE)</f>
        <v>2</v>
      </c>
      <c r="I802" s="71">
        <f t="shared" si="13"/>
        <v>1.5361689814814814</v>
      </c>
      <c r="J802" s="71">
        <f>VLOOKUP($B802, Paste!$A$3:$H$933, 4, FALSE)</f>
        <v>3.5361689814814814</v>
      </c>
      <c r="K802" s="71">
        <f>VLOOKUP($B802, Paste!$A$3:$H$933, 5, FALSE)</f>
        <v>4</v>
      </c>
      <c r="L802" s="11" t="str">
        <f>IF(ISERROR(VLOOKUP(B802, Paste!$N$3:$N$250, 1, FALSE)), "", VLOOKUP(B802, Paste!$N$3:$O$250, 2, FALSE))</f>
        <v/>
      </c>
      <c r="M802" s="27">
        <f>VLOOKUP($B802, Paste!$W$3:$Z$10064, IF($H$4="Cap Hit",3, IF($H$4="AAV", 4, 2)), FALSE)</f>
        <v>0.85</v>
      </c>
      <c r="N802" s="11" t="str">
        <f>IF(ISERROR(VLOOKUP(B802, Paste!$Q$3:$Q$245, 1, FALSE)), "", VLOOKUP(B802, Paste!$Q$3:$R$245, 2, FALSE))</f>
        <v/>
      </c>
      <c r="O802" s="18"/>
      <c r="P802" s="7" t="str">
        <f>IF(ISERROR(VLOOKUP(B802, Paste!$T$3:$T$1545, 1, FALSE)), "", VLOOKUP(B802, Paste!$T$3:$U$1545, 2, FALSE))</f>
        <v/>
      </c>
    </row>
    <row r="803" spans="1:16">
      <c r="A803" s="65">
        <v>797</v>
      </c>
      <c r="B803" s="67" t="s">
        <v>826</v>
      </c>
      <c r="C803" s="11" t="str">
        <f>VLOOKUP($B803, Paste!$A$3:$H$933, 6, FALSE)</f>
        <v>C</v>
      </c>
      <c r="D803" s="11" t="str">
        <f>IFERROR(VLOOKUP($B803, Paste!$J$3:$L$933, 3, FALSE), "")</f>
        <v/>
      </c>
      <c r="E803" s="11" t="str">
        <f>IFERROR(VLOOKUP($B803, Paste!$J$3:$L$933, 2, FALSE), "")</f>
        <v/>
      </c>
      <c r="F803" s="11" t="str">
        <f>VLOOKUP($B803, Paste!$A$3:$H$933, 8, FALSE)</f>
        <v>BOS</v>
      </c>
      <c r="G803" s="71">
        <f>VLOOKUP($B803, Paste!$A$3:$H$933, 2, FALSE)</f>
        <v>22.333333333333332</v>
      </c>
      <c r="H803" s="71">
        <f>VLOOKUP($B803, Paste!$A$3:$H$933, 3, FALSE)</f>
        <v>1.7413135518660419</v>
      </c>
      <c r="I803" s="71">
        <f t="shared" si="13"/>
        <v>1.7918581668839579</v>
      </c>
      <c r="J803" s="71">
        <f>VLOOKUP($B803, Paste!$A$3:$H$933, 4, FALSE)</f>
        <v>3.5331717187499998</v>
      </c>
      <c r="K803" s="71">
        <f>VLOOKUP($B803, Paste!$A$3:$H$933, 5, FALSE)</f>
        <v>8.0546448087431699</v>
      </c>
      <c r="L803" s="11" t="str">
        <f>IF(ISERROR(VLOOKUP(B803, Paste!$N$3:$N$250, 1, FALSE)), "", VLOOKUP(B803, Paste!$N$3:$O$250, 2, FALSE))</f>
        <v/>
      </c>
      <c r="M803" s="27">
        <f>VLOOKUP($B803, Paste!$W$3:$Z$10064, IF($H$4="Cap Hit",3, IF($H$4="AAV", 4, 2)), FALSE)</f>
        <v>0.875</v>
      </c>
      <c r="N803" s="11" t="str">
        <f>IF(ISERROR(VLOOKUP(B803, Paste!$Q$3:$Q$245, 1, FALSE)), "", VLOOKUP(B803, Paste!$Q$3:$R$245, 2, FALSE))</f>
        <v/>
      </c>
      <c r="O803" s="18"/>
      <c r="P803" s="7" t="str">
        <f>IF(ISERROR(VLOOKUP(B803, Paste!$T$3:$T$1545, 1, FALSE)), "", VLOOKUP(B803, Paste!$T$3:$U$1545, 2, FALSE))</f>
        <v/>
      </c>
    </row>
    <row r="804" spans="1:16">
      <c r="A804" s="65">
        <v>798</v>
      </c>
      <c r="B804" s="67" t="s">
        <v>827</v>
      </c>
      <c r="C804" s="11" t="str">
        <f>VLOOKUP($B804, Paste!$A$3:$H$933, 6, FALSE)</f>
        <v>C</v>
      </c>
      <c r="D804" s="11">
        <f>IFERROR(VLOOKUP($B804, Paste!$J$3:$L$933, 3, FALSE), "")</f>
        <v>53</v>
      </c>
      <c r="E804" s="11">
        <f>IFERROR(VLOOKUP($B804, Paste!$J$3:$L$933, 2, FALSE), "")</f>
        <v>67</v>
      </c>
      <c r="F804" s="11" t="str">
        <f>VLOOKUP($B804, Paste!$A$3:$H$933, 8, FALSE)</f>
        <v>WPG</v>
      </c>
      <c r="G804" s="71">
        <f>VLOOKUP($B804, Paste!$A$3:$H$933, 2, FALSE)</f>
        <v>18</v>
      </c>
      <c r="H804" s="71">
        <f>VLOOKUP($B804, Paste!$A$3:$H$933, 3, FALSE)</f>
        <v>0.5656000000000001</v>
      </c>
      <c r="I804" s="71">
        <f t="shared" si="13"/>
        <v>2.9351365853658535</v>
      </c>
      <c r="J804" s="71">
        <f>VLOOKUP($B804, Paste!$A$3:$H$933, 4, FALSE)</f>
        <v>3.5007365853658539</v>
      </c>
      <c r="K804" s="71">
        <f>VLOOKUP($B804, Paste!$A$3:$H$933, 5, FALSE)</f>
        <v>4</v>
      </c>
      <c r="L804" s="11" t="str">
        <f>IF(ISERROR(VLOOKUP(B804, Paste!$N$3:$N$250, 1, FALSE)), "", VLOOKUP(B804, Paste!$N$3:$O$250, 2, FALSE))</f>
        <v/>
      </c>
      <c r="M804" s="27">
        <f>VLOOKUP($B804, Paste!$W$3:$Z$10064, IF($H$4="Cap Hit",3, IF($H$4="AAV", 4, 2)), FALSE)</f>
        <v>1.4183330000000001</v>
      </c>
      <c r="N804" s="11" t="str">
        <f>IF(ISERROR(VLOOKUP(B804, Paste!$Q$3:$Q$245, 1, FALSE)), "", VLOOKUP(B804, Paste!$Q$3:$R$245, 2, FALSE))</f>
        <v/>
      </c>
      <c r="O804" s="10"/>
      <c r="P804" s="7" t="str">
        <f>IF(ISERROR(VLOOKUP(B804, Paste!$T$3:$T$1545, 1, FALSE)), "", VLOOKUP(B804, Paste!$T$3:$U$1545, 2, FALSE))</f>
        <v>Y</v>
      </c>
    </row>
    <row r="805" spans="1:16">
      <c r="A805" s="65">
        <v>799</v>
      </c>
      <c r="B805" s="67" t="s">
        <v>828</v>
      </c>
      <c r="C805" s="11" t="str">
        <f>VLOOKUP($B805, Paste!$A$3:$H$933, 6, FALSE)</f>
        <v>LD</v>
      </c>
      <c r="D805" s="11" t="str">
        <f>IFERROR(VLOOKUP($B805, Paste!$J$3:$L$933, 3, FALSE), "")</f>
        <v/>
      </c>
      <c r="E805" s="11" t="str">
        <f>IFERROR(VLOOKUP($B805, Paste!$J$3:$L$933, 2, FALSE), "")</f>
        <v/>
      </c>
      <c r="F805" s="11" t="str">
        <f>VLOOKUP($B805, Paste!$A$3:$H$933, 8, FALSE)</f>
        <v>FLA</v>
      </c>
      <c r="G805" s="71">
        <f>VLOOKUP($B805, Paste!$A$3:$H$933, 2, FALSE)</f>
        <v>18</v>
      </c>
      <c r="H805" s="71">
        <f>VLOOKUP($B805, Paste!$A$3:$H$933, 3, FALSE)</f>
        <v>0.84568295739348365</v>
      </c>
      <c r="I805" s="71">
        <f t="shared" si="13"/>
        <v>2.6453045426065169</v>
      </c>
      <c r="J805" s="71">
        <f>VLOOKUP($B805, Paste!$A$3:$H$933, 4, FALSE)</f>
        <v>3.4909875000000006</v>
      </c>
      <c r="K805" s="71">
        <f>VLOOKUP($B805, Paste!$A$3:$H$933, 5, FALSE)</f>
        <v>3.6</v>
      </c>
      <c r="L805" s="11" t="str">
        <f>IF(ISERROR(VLOOKUP(B805, Paste!$N$3:$N$250, 1, FALSE)), "", VLOOKUP(B805, Paste!$N$3:$O$250, 2, FALSE))</f>
        <v/>
      </c>
      <c r="M805" s="27">
        <f>VLOOKUP($B805, Paste!$W$3:$Z$10064, IF($H$4="Cap Hit",3, IF($H$4="AAV", 4, 2)), FALSE)</f>
        <v>0.85</v>
      </c>
      <c r="N805" s="11" t="str">
        <f>IF(ISERROR(VLOOKUP(B805, Paste!$Q$3:$Q$245, 1, FALSE)), "", VLOOKUP(B805, Paste!$Q$3:$R$245, 2, FALSE))</f>
        <v/>
      </c>
      <c r="O805" s="18"/>
      <c r="P805" s="7" t="str">
        <f>IF(ISERROR(VLOOKUP(B805, Paste!$T$3:$T$1545, 1, FALSE)), "", VLOOKUP(B805, Paste!$T$3:$U$1545, 2, FALSE))</f>
        <v/>
      </c>
    </row>
    <row r="806" spans="1:16">
      <c r="A806" s="65">
        <v>800</v>
      </c>
      <c r="B806" s="67" t="s">
        <v>829</v>
      </c>
      <c r="C806" s="11" t="str">
        <f>VLOOKUP($B806, Paste!$A$3:$H$933, 6, FALSE)</f>
        <v>LD</v>
      </c>
      <c r="D806" s="11" t="str">
        <f>IFERROR(VLOOKUP($B806, Paste!$J$3:$L$933, 3, FALSE), "")</f>
        <v/>
      </c>
      <c r="E806" s="11" t="str">
        <f>IFERROR(VLOOKUP($B806, Paste!$J$3:$L$933, 2, FALSE), "")</f>
        <v/>
      </c>
      <c r="F806" s="11" t="str">
        <f>VLOOKUP($B806, Paste!$A$3:$H$933, 8, FALSE)</f>
        <v>SEA</v>
      </c>
      <c r="G806" s="71">
        <f>VLOOKUP($B806, Paste!$A$3:$H$933, 2, FALSE)</f>
        <v>21</v>
      </c>
      <c r="H806" s="71">
        <f>VLOOKUP($B806, Paste!$A$3:$H$933, 3, FALSE)</f>
        <v>0.7338199476650562</v>
      </c>
      <c r="I806" s="71">
        <f t="shared" si="13"/>
        <v>2.7519568544182769</v>
      </c>
      <c r="J806" s="71">
        <f>VLOOKUP($B806, Paste!$A$3:$H$933, 4, FALSE)</f>
        <v>3.4857768020833331</v>
      </c>
      <c r="K806" s="71">
        <f>VLOOKUP($B806, Paste!$A$3:$H$933, 5, FALSE)</f>
        <v>10.051282051282051</v>
      </c>
      <c r="L806" s="11" t="str">
        <f>IF(ISERROR(VLOOKUP(B806, Paste!$N$3:$N$250, 1, FALSE)), "", VLOOKUP(B806, Paste!$N$3:$O$250, 2, FALSE))</f>
        <v/>
      </c>
      <c r="M806" s="27">
        <f>VLOOKUP($B806, Paste!$W$3:$Z$10064, IF($H$4="Cap Hit",3, IF($H$4="AAV", 4, 2)), FALSE)</f>
        <v>0.90749999999999997</v>
      </c>
      <c r="N806" s="11" t="str">
        <f>IF(ISERROR(VLOOKUP(B806, Paste!$Q$3:$Q$245, 1, FALSE)), "", VLOOKUP(B806, Paste!$Q$3:$R$245, 2, FALSE))</f>
        <v/>
      </c>
      <c r="O806" s="18"/>
      <c r="P806" s="7" t="str">
        <f>IF(ISERROR(VLOOKUP(B806, Paste!$T$3:$T$1545, 1, FALSE)), "", VLOOKUP(B806, Paste!$T$3:$U$1545, 2, FALSE))</f>
        <v/>
      </c>
    </row>
    <row r="807" spans="1:16">
      <c r="A807" s="65">
        <v>801</v>
      </c>
      <c r="B807" s="67" t="s">
        <v>830</v>
      </c>
      <c r="C807" s="11" t="str">
        <f>VLOOKUP($B807, Paste!$A$3:$H$933, 6, FALSE)</f>
        <v>LD</v>
      </c>
      <c r="D807" s="11">
        <f>IFERROR(VLOOKUP($B807, Paste!$J$3:$L$933, 3, FALSE), "")</f>
        <v>32</v>
      </c>
      <c r="E807" s="11">
        <f>IFERROR(VLOOKUP($B807, Paste!$J$3:$L$933, 2, FALSE), "")</f>
        <v>45</v>
      </c>
      <c r="F807" s="11" t="str">
        <f>VLOOKUP($B807, Paste!$A$3:$H$933, 8, FALSE)</f>
        <v>NYI</v>
      </c>
      <c r="G807" s="71">
        <f>VLOOKUP($B807, Paste!$A$3:$H$933, 2, FALSE)</f>
        <v>10</v>
      </c>
      <c r="H807" s="71">
        <f>VLOOKUP($B807, Paste!$A$3:$H$933, 3, FALSE)</f>
        <v>0.41144444444444433</v>
      </c>
      <c r="I807" s="71">
        <f t="shared" si="13"/>
        <v>3.0718333333333336</v>
      </c>
      <c r="J807" s="71">
        <f>VLOOKUP($B807, Paste!$A$3:$H$933, 4, FALSE)</f>
        <v>3.4832777777777779</v>
      </c>
      <c r="K807" s="71">
        <f>VLOOKUP($B807, Paste!$A$3:$H$933, 5, FALSE)</f>
        <v>1.6666666666666665</v>
      </c>
      <c r="L807" s="11" t="str">
        <f>IF(ISERROR(VLOOKUP(B807, Paste!$N$3:$N$250, 1, FALSE)), "", VLOOKUP(B807, Paste!$N$3:$O$250, 2, FALSE))</f>
        <v/>
      </c>
      <c r="M807" s="27">
        <f>VLOOKUP($B807, Paste!$W$3:$Z$10064, IF($H$4="Cap Hit",3, IF($H$4="AAV", 4, 2)), FALSE)</f>
        <v>0.85</v>
      </c>
      <c r="N807" s="11" t="str">
        <f>IF(ISERROR(VLOOKUP(B807, Paste!$Q$3:$Q$245, 1, FALSE)), "", VLOOKUP(B807, Paste!$Q$3:$R$245, 2, FALSE))</f>
        <v/>
      </c>
      <c r="O807" s="18"/>
      <c r="P807" s="7" t="str">
        <f>IF(ISERROR(VLOOKUP(B807, Paste!$T$3:$T$1545, 1, FALSE)), "", VLOOKUP(B807, Paste!$T$3:$U$1545, 2, FALSE))</f>
        <v/>
      </c>
    </row>
    <row r="808" spans="1:16">
      <c r="A808" s="65">
        <v>802</v>
      </c>
      <c r="B808" s="67" t="s">
        <v>831</v>
      </c>
      <c r="C808" s="11" t="str">
        <f>VLOOKUP($B808, Paste!$A$3:$H$933, 6, FALSE)</f>
        <v>LD</v>
      </c>
      <c r="D808" s="11">
        <f>IFERROR(VLOOKUP($B808, Paste!$J$3:$L$933, 3, FALSE), "")</f>
        <v>32</v>
      </c>
      <c r="E808" s="11">
        <f>IFERROR(VLOOKUP($B808, Paste!$J$3:$L$933, 2, FALSE), "")</f>
        <v>50</v>
      </c>
      <c r="F808" s="11" t="str">
        <f>VLOOKUP($B808, Paste!$A$3:$H$933, 8, FALSE)</f>
        <v>SEA</v>
      </c>
      <c r="G808" s="71">
        <f>VLOOKUP($B808, Paste!$A$3:$H$933, 2, FALSE)</f>
        <v>58</v>
      </c>
      <c r="H808" s="71">
        <f>VLOOKUP($B808, Paste!$A$3:$H$933, 3, FALSE)</f>
        <v>2</v>
      </c>
      <c r="I808" s="71">
        <f t="shared" si="13"/>
        <v>9</v>
      </c>
      <c r="J808" s="71">
        <f>VLOOKUP($B808, Paste!$A$3:$H$933, 4, FALSE)</f>
        <v>11</v>
      </c>
      <c r="K808" s="71">
        <f>VLOOKUP($B808, Paste!$A$3:$H$933, 5, FALSE)</f>
        <v>12</v>
      </c>
      <c r="L808" s="11" t="str">
        <f>IF(ISERROR(VLOOKUP(B808, Paste!$N$3:$N$250, 1, FALSE)), "", VLOOKUP(B808, Paste!$N$3:$O$250, 2, FALSE))</f>
        <v/>
      </c>
      <c r="M808" s="27">
        <f>VLOOKUP($B808, Paste!$W$3:$Z$10064, IF($H$4="Cap Hit",3, IF($H$4="AAV", 4, 2)), FALSE)</f>
        <v>0.89416700000000005</v>
      </c>
      <c r="N808" s="11" t="str">
        <f>IF(ISERROR(VLOOKUP(B808, Paste!$Q$3:$Q$245, 1, FALSE)), "", VLOOKUP(B808, Paste!$Q$3:$R$245, 2, FALSE))</f>
        <v/>
      </c>
      <c r="O808" s="18"/>
      <c r="P808" s="7" t="str">
        <f>IF(ISERROR(VLOOKUP(B808, Paste!$T$3:$T$1545, 1, FALSE)), "", VLOOKUP(B808, Paste!$T$3:$U$1545, 2, FALSE))</f>
        <v>Y</v>
      </c>
    </row>
    <row r="809" spans="1:16">
      <c r="A809" s="65">
        <v>803</v>
      </c>
      <c r="B809" s="67" t="s">
        <v>832</v>
      </c>
      <c r="C809" s="11" t="str">
        <f>VLOOKUP($B809, Paste!$A$3:$H$933, 6, FALSE)</f>
        <v>RW</v>
      </c>
      <c r="D809" s="11">
        <f>IFERROR(VLOOKUP($B809, Paste!$J$3:$L$933, 3, FALSE), "")</f>
        <v>43</v>
      </c>
      <c r="E809" s="11">
        <f>IFERROR(VLOOKUP($B809, Paste!$J$3:$L$933, 2, FALSE), "")</f>
        <v>70</v>
      </c>
      <c r="F809" s="11" t="str">
        <f>VLOOKUP($B809, Paste!$A$3:$H$933, 8, FALSE)</f>
        <v>CAR</v>
      </c>
      <c r="G809" s="71">
        <f>VLOOKUP($B809, Paste!$A$3:$H$933, 2, FALSE)</f>
        <v>6</v>
      </c>
      <c r="H809" s="71">
        <f>VLOOKUP($B809, Paste!$A$3:$H$933, 3, FALSE)</f>
        <v>2.8000000000000004E-3</v>
      </c>
      <c r="I809" s="71">
        <f t="shared" si="13"/>
        <v>3.4440891874999999</v>
      </c>
      <c r="J809" s="71">
        <f>VLOOKUP($B809, Paste!$A$3:$H$933, 4, FALSE)</f>
        <v>3.4468891875000001</v>
      </c>
      <c r="K809" s="71">
        <f>VLOOKUP($B809, Paste!$A$3:$H$933, 5, FALSE)</f>
        <v>0</v>
      </c>
      <c r="L809" s="11" t="str">
        <f>IF(ISERROR(VLOOKUP(B809, Paste!$N$3:$N$250, 1, FALSE)), "", VLOOKUP(B809, Paste!$N$3:$O$250, 2, FALSE))</f>
        <v/>
      </c>
      <c r="M809" s="27">
        <f>VLOOKUP($B809, Paste!$W$3:$Z$10064, IF($H$4="Cap Hit",3, IF($H$4="AAV", 4, 2)), FALSE)</f>
        <v>0.83833400000000002</v>
      </c>
      <c r="N809" s="11" t="str">
        <f>IF(ISERROR(VLOOKUP(B809, Paste!$Q$3:$Q$245, 1, FALSE)), "", VLOOKUP(B809, Paste!$Q$3:$R$245, 2, FALSE))</f>
        <v/>
      </c>
      <c r="O809" s="18"/>
      <c r="P809" s="7" t="str">
        <f>IF(ISERROR(VLOOKUP(B809, Paste!$T$3:$T$1545, 1, FALSE)), "", VLOOKUP(B809, Paste!$T$3:$U$1545, 2, FALSE))</f>
        <v>Y</v>
      </c>
    </row>
    <row r="810" spans="1:16">
      <c r="A810" s="65">
        <v>804</v>
      </c>
      <c r="B810" s="67" t="s">
        <v>833</v>
      </c>
      <c r="C810" s="11" t="str">
        <f>VLOOKUP($B810, Paste!$A$3:$H$933, 6, FALSE)</f>
        <v>RD</v>
      </c>
      <c r="D810" s="11" t="str">
        <f>IFERROR(VLOOKUP($B810, Paste!$J$3:$L$933, 3, FALSE), "")</f>
        <v/>
      </c>
      <c r="E810" s="11" t="str">
        <f>IFERROR(VLOOKUP($B810, Paste!$J$3:$L$933, 2, FALSE), "")</f>
        <v/>
      </c>
      <c r="F810" s="11" t="str">
        <f>VLOOKUP($B810, Paste!$A$3:$H$933, 8, FALSE)</f>
        <v>NYR</v>
      </c>
      <c r="G810" s="71">
        <f>VLOOKUP($B810, Paste!$A$3:$H$933, 2, FALSE)</f>
        <v>24</v>
      </c>
      <c r="H810" s="71">
        <f>VLOOKUP($B810, Paste!$A$3:$H$933, 3, FALSE)</f>
        <v>0.36088888888888893</v>
      </c>
      <c r="I810" s="71">
        <f t="shared" si="13"/>
        <v>3.0834611111111103</v>
      </c>
      <c r="J810" s="71">
        <f>VLOOKUP($B810, Paste!$A$3:$H$933, 4, FALSE)</f>
        <v>3.4443499999999991</v>
      </c>
      <c r="K810" s="71">
        <f>VLOOKUP($B810, Paste!$A$3:$H$933, 5, FALSE)</f>
        <v>5.8181818181818183</v>
      </c>
      <c r="L810" s="11" t="str">
        <f>IF(ISERROR(VLOOKUP(B810, Paste!$N$3:$N$250, 1, FALSE)), "", VLOOKUP(B810, Paste!$N$3:$O$250, 2, FALSE))</f>
        <v/>
      </c>
      <c r="M810" s="27" t="e">
        <f>VLOOKUP($B810, Paste!$W$3:$Z$10064, IF($H$4="Cap Hit",3, IF($H$4="AAV", 4, 2)), FALSE)</f>
        <v>#N/A</v>
      </c>
      <c r="N810" s="11" t="str">
        <f>IF(ISERROR(VLOOKUP(B810, Paste!$Q$3:$Q$245, 1, FALSE)), "", VLOOKUP(B810, Paste!$Q$3:$R$245, 2, FALSE))</f>
        <v/>
      </c>
      <c r="O810" s="18"/>
      <c r="P810" s="7" t="str">
        <f>IF(ISERROR(VLOOKUP(B810, Paste!$T$3:$T$1545, 1, FALSE)), "", VLOOKUP(B810, Paste!$T$3:$U$1545, 2, FALSE))</f>
        <v/>
      </c>
    </row>
    <row r="811" spans="1:16">
      <c r="A811" s="65">
        <v>805</v>
      </c>
      <c r="B811" s="67" t="s">
        <v>834</v>
      </c>
      <c r="C811" s="11" t="str">
        <f>VLOOKUP($B811, Paste!$A$3:$H$933, 6, FALSE)</f>
        <v>RD</v>
      </c>
      <c r="D811" s="11" t="str">
        <f>IFERROR(VLOOKUP($B811, Paste!$J$3:$L$933, 3, FALSE), "")</f>
        <v/>
      </c>
      <c r="E811" s="11" t="str">
        <f>IFERROR(VLOOKUP($B811, Paste!$J$3:$L$933, 2, FALSE), "")</f>
        <v/>
      </c>
      <c r="F811" s="11" t="str">
        <f>VLOOKUP($B811, Paste!$A$3:$H$933, 8, FALSE)</f>
        <v>UFA</v>
      </c>
      <c r="G811" s="71">
        <f>VLOOKUP($B811, Paste!$A$3:$H$933, 2, FALSE)</f>
        <v>46.333333333333336</v>
      </c>
      <c r="H811" s="71">
        <f>VLOOKUP($B811, Paste!$A$3:$H$933, 3, FALSE)</f>
        <v>0.81916459709323031</v>
      </c>
      <c r="I811" s="71">
        <f t="shared" si="13"/>
        <v>2.555404138323436</v>
      </c>
      <c r="J811" s="71">
        <f>VLOOKUP($B811, Paste!$A$3:$H$933, 4, FALSE)</f>
        <v>3.3745687354166662</v>
      </c>
      <c r="K811" s="71">
        <f>VLOOKUP($B811, Paste!$A$3:$H$933, 5, FALSE)</f>
        <v>30.656641604010026</v>
      </c>
      <c r="L811" s="11" t="str">
        <f>IF(ISERROR(VLOOKUP(B811, Paste!$N$3:$N$250, 1, FALSE)), "", VLOOKUP(B811, Paste!$N$3:$O$250, 2, FALSE))</f>
        <v/>
      </c>
      <c r="M811" s="27" t="e">
        <f>VLOOKUP($B811, Paste!$W$3:$Z$10064, IF($H$4="Cap Hit",3, IF($H$4="AAV", 4, 2)), FALSE)</f>
        <v>#N/A</v>
      </c>
      <c r="N811" s="11" t="str">
        <f>IF(ISERROR(VLOOKUP(B811, Paste!$Q$3:$Q$245, 1, FALSE)), "", VLOOKUP(B811, Paste!$Q$3:$R$245, 2, FALSE))</f>
        <v/>
      </c>
      <c r="O811" s="10"/>
      <c r="P811" s="7" t="str">
        <f>IF(ISERROR(VLOOKUP(B811, Paste!$T$3:$T$1545, 1, FALSE)), "", VLOOKUP(B811, Paste!$T$3:$U$1545, 2, FALSE))</f>
        <v/>
      </c>
    </row>
    <row r="812" spans="1:16">
      <c r="A812" s="65">
        <v>806</v>
      </c>
      <c r="B812" s="10" t="s">
        <v>835</v>
      </c>
      <c r="C812" s="11" t="str">
        <f>VLOOKUP($B812, Paste!$A$3:$H$933, 6, FALSE)</f>
        <v>RW</v>
      </c>
      <c r="D812" s="11" t="str">
        <f>IFERROR(VLOOKUP($B812, Paste!$J$3:$L$933, 3, FALSE), "")</f>
        <v/>
      </c>
      <c r="E812" s="11" t="str">
        <f>IFERROR(VLOOKUP($B812, Paste!$J$3:$L$933, 2, FALSE), "")</f>
        <v/>
      </c>
      <c r="F812" s="11" t="str">
        <f>VLOOKUP($B812, Paste!$A$3:$H$933, 8, FALSE)</f>
        <v>NSH</v>
      </c>
      <c r="G812" s="71">
        <f>VLOOKUP($B812, Paste!$A$3:$H$933, 2, FALSE)</f>
        <v>8</v>
      </c>
      <c r="H812" s="71">
        <f>VLOOKUP($B812, Paste!$A$3:$H$933, 3, FALSE)</f>
        <v>0.37582222222222222</v>
      </c>
      <c r="I812" s="71">
        <f t="shared" si="13"/>
        <v>2.927372222222222</v>
      </c>
      <c r="J812" s="71">
        <f>VLOOKUP($B812, Paste!$A$3:$H$933, 4, FALSE)</f>
        <v>3.3031944444444443</v>
      </c>
      <c r="K812" s="71">
        <f>VLOOKUP($B812, Paste!$A$3:$H$933, 5, FALSE)</f>
        <v>1.6</v>
      </c>
      <c r="L812" s="11" t="str">
        <f>IF(ISERROR(VLOOKUP(B812, Paste!$N$3:$N$250, 1, FALSE)), "", VLOOKUP(B812, Paste!$N$3:$O$250, 2, FALSE))</f>
        <v/>
      </c>
      <c r="M812" s="27">
        <f>VLOOKUP($B812, Paste!$W$3:$Z$10064, IF($H$4="Cap Hit",3, IF($H$4="AAV", 4, 2)), FALSE)</f>
        <v>0.86</v>
      </c>
      <c r="N812" s="11" t="str">
        <f>IF(ISERROR(VLOOKUP(B812, Paste!$Q$3:$Q$245, 1, FALSE)), "", VLOOKUP(B812, Paste!$Q$3:$R$245, 2, FALSE))</f>
        <v/>
      </c>
      <c r="O812" s="18"/>
      <c r="P812" s="7" t="str">
        <f>IF(ISERROR(VLOOKUP(B812, Paste!$T$3:$T$1545, 1, FALSE)), "", VLOOKUP(B812, Paste!$T$3:$U$1545, 2, FALSE))</f>
        <v>Y</v>
      </c>
    </row>
    <row r="813" spans="1:16">
      <c r="A813" s="65">
        <v>807</v>
      </c>
      <c r="B813" s="67" t="s">
        <v>836</v>
      </c>
      <c r="C813" s="11" t="str">
        <f>VLOOKUP($B813, Paste!$A$3:$H$933, 6, FALSE)</f>
        <v>C</v>
      </c>
      <c r="D813" s="11" t="str">
        <f>IFERROR(VLOOKUP($B813, Paste!$J$3:$L$933, 3, FALSE), "")</f>
        <v/>
      </c>
      <c r="E813" s="11" t="str">
        <f>IFERROR(VLOOKUP($B813, Paste!$J$3:$L$933, 2, FALSE), "")</f>
        <v/>
      </c>
      <c r="F813" s="11" t="str">
        <f>VLOOKUP($B813, Paste!$A$3:$H$933, 8, FALSE)</f>
        <v>SEA</v>
      </c>
      <c r="G813" s="71">
        <f>VLOOKUP($B813, Paste!$A$3:$H$933, 2, FALSE)</f>
        <v>15</v>
      </c>
      <c r="H813" s="71">
        <f>VLOOKUP($B813, Paste!$A$3:$H$933, 3, FALSE)</f>
        <v>1.5</v>
      </c>
      <c r="I813" s="71">
        <f t="shared" si="13"/>
        <v>1.6382656249999998</v>
      </c>
      <c r="J813" s="71">
        <f>VLOOKUP($B813, Paste!$A$3:$H$933, 4, FALSE)</f>
        <v>3.1382656249999998</v>
      </c>
      <c r="K813" s="71">
        <f>VLOOKUP($B813, Paste!$A$3:$H$933, 5, FALSE)</f>
        <v>1.5</v>
      </c>
      <c r="L813" s="11" t="str">
        <f>IF(ISERROR(VLOOKUP(B813, Paste!$N$3:$N$250, 1, FALSE)), "", VLOOKUP(B813, Paste!$N$3:$O$250, 2, FALSE))</f>
        <v/>
      </c>
      <c r="M813" s="27">
        <f>VLOOKUP($B813, Paste!$W$3:$Z$10064, IF($H$4="Cap Hit",3, IF($H$4="AAV", 4, 2)), FALSE)</f>
        <v>0.91833299999999995</v>
      </c>
      <c r="N813" s="11" t="str">
        <f>IF(ISERROR(VLOOKUP(B813, Paste!$Q$3:$Q$245, 1, FALSE)), "", VLOOKUP(B813, Paste!$Q$3:$R$245, 2, FALSE))</f>
        <v/>
      </c>
      <c r="O813" s="10"/>
      <c r="P813" s="7" t="str">
        <f>IF(ISERROR(VLOOKUP(B813, Paste!$T$3:$T$1545, 1, FALSE)), "", VLOOKUP(B813, Paste!$T$3:$U$1545, 2, FALSE))</f>
        <v>Y</v>
      </c>
    </row>
    <row r="814" spans="1:16">
      <c r="A814" s="65">
        <v>808</v>
      </c>
      <c r="B814" s="67" t="s">
        <v>837</v>
      </c>
      <c r="C814" s="11" t="str">
        <f>VLOOKUP($B814, Paste!$A$3:$H$933, 6, FALSE)</f>
        <v>C</v>
      </c>
      <c r="D814" s="11" t="str">
        <f>IFERROR(VLOOKUP($B814, Paste!$J$3:$L$933, 3, FALSE), "")</f>
        <v/>
      </c>
      <c r="E814" s="11" t="str">
        <f>IFERROR(VLOOKUP($B814, Paste!$J$3:$L$933, 2, FALSE), "")</f>
        <v/>
      </c>
      <c r="F814" s="11" t="str">
        <f>VLOOKUP($B814, Paste!$A$3:$H$933, 8, FALSE)</f>
        <v>UFA</v>
      </c>
      <c r="G814" s="71">
        <f>VLOOKUP($B814, Paste!$A$3:$H$933, 2, FALSE)</f>
        <v>18</v>
      </c>
      <c r="H814" s="71">
        <f>VLOOKUP($B814, Paste!$A$3:$H$933, 3, FALSE)</f>
        <v>2.0821428571428573</v>
      </c>
      <c r="I814" s="71">
        <f t="shared" si="13"/>
        <v>0.95876083035714199</v>
      </c>
      <c r="J814" s="71">
        <f>VLOOKUP($B814, Paste!$A$3:$H$933, 4, FALSE)</f>
        <v>3.0409036874999993</v>
      </c>
      <c r="K814" s="71">
        <f>VLOOKUP($B814, Paste!$A$3:$H$933, 5, FALSE)</f>
        <v>2.25</v>
      </c>
      <c r="L814" s="11" t="str">
        <f>IF(ISERROR(VLOOKUP(B814, Paste!$N$3:$N$250, 1, FALSE)), "", VLOOKUP(B814, Paste!$N$3:$O$250, 2, FALSE))</f>
        <v/>
      </c>
      <c r="M814" s="27" t="e">
        <f>VLOOKUP($B814, Paste!$W$3:$Z$10064, IF($H$4="Cap Hit",3, IF($H$4="AAV", 4, 2)), FALSE)</f>
        <v>#N/A</v>
      </c>
      <c r="N814" s="11" t="str">
        <f>IF(ISERROR(VLOOKUP(B814, Paste!$Q$3:$Q$245, 1, FALSE)), "", VLOOKUP(B814, Paste!$Q$3:$R$245, 2, FALSE))</f>
        <v/>
      </c>
      <c r="O814" s="18"/>
      <c r="P814" s="7" t="str">
        <f>IF(ISERROR(VLOOKUP(B814, Paste!$T$3:$T$1545, 1, FALSE)), "", VLOOKUP(B814, Paste!$T$3:$U$1545, 2, FALSE))</f>
        <v/>
      </c>
    </row>
    <row r="815" spans="1:16">
      <c r="A815" s="65">
        <v>809</v>
      </c>
      <c r="B815" s="67" t="s">
        <v>838</v>
      </c>
      <c r="C815" s="11" t="str">
        <f>VLOOKUP($B815, Paste!$A$3:$H$933, 6, FALSE)</f>
        <v>RD</v>
      </c>
      <c r="D815" s="11" t="str">
        <f>IFERROR(VLOOKUP($B815, Paste!$J$3:$L$933, 3, FALSE), "")</f>
        <v/>
      </c>
      <c r="E815" s="11" t="str">
        <f>IFERROR(VLOOKUP($B815, Paste!$J$3:$L$933, 2, FALSE), "")</f>
        <v/>
      </c>
      <c r="F815" s="11" t="str">
        <f>VLOOKUP($B815, Paste!$A$3:$H$933, 8, FALSE)</f>
        <v>CAR</v>
      </c>
      <c r="G815" s="71">
        <f>VLOOKUP($B815, Paste!$A$3:$H$933, 2, FALSE)</f>
        <v>20</v>
      </c>
      <c r="H815" s="71">
        <f>VLOOKUP($B815, Paste!$A$3:$H$933, 3, FALSE)</f>
        <v>1.9014814814814813</v>
      </c>
      <c r="I815" s="71">
        <f t="shared" si="13"/>
        <v>1.1348851851851856</v>
      </c>
      <c r="J815" s="71">
        <f>VLOOKUP($B815, Paste!$A$3:$H$933, 4, FALSE)</f>
        <v>3.0363666666666669</v>
      </c>
      <c r="K815" s="71">
        <f>VLOOKUP($B815, Paste!$A$3:$H$933, 5, FALSE)</f>
        <v>8.3333333333333339</v>
      </c>
      <c r="L815" s="11" t="str">
        <f>IF(ISERROR(VLOOKUP(B815, Paste!$N$3:$N$250, 1, FALSE)), "", VLOOKUP(B815, Paste!$N$3:$O$250, 2, FALSE))</f>
        <v/>
      </c>
      <c r="M815" s="27">
        <f>VLOOKUP($B815, Paste!$W$3:$Z$10064, IF($H$4="Cap Hit",3, IF($H$4="AAV", 4, 2)), FALSE)</f>
        <v>0.95</v>
      </c>
      <c r="N815" s="11" t="str">
        <f>IF(ISERROR(VLOOKUP(B815, Paste!$Q$3:$Q$245, 1, FALSE)), "", VLOOKUP(B815, Paste!$Q$3:$R$245, 2, FALSE))</f>
        <v/>
      </c>
      <c r="O815" s="18"/>
      <c r="P815" s="7" t="str">
        <f>IF(ISERROR(VLOOKUP(B815, Paste!$T$3:$T$1545, 1, FALSE)), "", VLOOKUP(B815, Paste!$T$3:$U$1545, 2, FALSE))</f>
        <v>Y</v>
      </c>
    </row>
    <row r="816" spans="1:16">
      <c r="A816" s="65">
        <v>810</v>
      </c>
      <c r="B816" s="67" t="s">
        <v>839</v>
      </c>
      <c r="C816" s="11" t="str">
        <f>VLOOKUP($B816, Paste!$A$3:$H$933, 6, FALSE)</f>
        <v>LW</v>
      </c>
      <c r="D816" s="11" t="str">
        <f>IFERROR(VLOOKUP($B816, Paste!$J$3:$L$933, 3, FALSE), "")</f>
        <v/>
      </c>
      <c r="E816" s="11" t="str">
        <f>IFERROR(VLOOKUP($B816, Paste!$J$3:$L$933, 2, FALSE), "")</f>
        <v/>
      </c>
      <c r="F816" s="11" t="str">
        <f>VLOOKUP($B816, Paste!$A$3:$H$933, 8, FALSE)</f>
        <v>SEA</v>
      </c>
      <c r="G816" s="71">
        <f>VLOOKUP($B816, Paste!$A$3:$H$933, 2, FALSE)</f>
        <v>32</v>
      </c>
      <c r="H816" s="71">
        <f>VLOOKUP($B816, Paste!$A$3:$H$933, 3, FALSE)</f>
        <v>1.2676014612848616</v>
      </c>
      <c r="I816" s="71">
        <f t="shared" si="13"/>
        <v>1.7563985387151388</v>
      </c>
      <c r="J816" s="71">
        <f>VLOOKUP($B816, Paste!$A$3:$H$933, 4, FALSE)</f>
        <v>3.0240000000000005</v>
      </c>
      <c r="K816" s="71">
        <f>VLOOKUP($B816, Paste!$A$3:$H$933, 5, FALSE)</f>
        <v>73.599999999999994</v>
      </c>
      <c r="L816" s="11" t="str">
        <f>IF(ISERROR(VLOOKUP(B816, Paste!$N$3:$N$250, 1, FALSE)), "", VLOOKUP(B816, Paste!$N$3:$O$250, 2, FALSE))</f>
        <v/>
      </c>
      <c r="M816" s="27">
        <f>VLOOKUP($B816, Paste!$W$3:$Z$10064, IF($H$4="Cap Hit",3, IF($H$4="AAV", 4, 2)), FALSE)</f>
        <v>1.25</v>
      </c>
      <c r="N816" s="11" t="str">
        <f>IF(ISERROR(VLOOKUP(B816, Paste!$Q$3:$Q$245, 1, FALSE)), "", VLOOKUP(B816, Paste!$Q$3:$R$245, 2, FALSE))</f>
        <v/>
      </c>
      <c r="O816" s="18"/>
      <c r="P816" s="7" t="str">
        <f>IF(ISERROR(VLOOKUP(B816, Paste!$T$3:$T$1545, 1, FALSE)), "", VLOOKUP(B816, Paste!$T$3:$U$1545, 2, FALSE))</f>
        <v/>
      </c>
    </row>
    <row r="817" spans="1:16">
      <c r="A817" s="65">
        <v>811</v>
      </c>
      <c r="B817" s="67" t="s">
        <v>840</v>
      </c>
      <c r="C817" s="11" t="str">
        <f>VLOOKUP($B817, Paste!$A$3:$H$933, 6, FALSE)</f>
        <v>LW</v>
      </c>
      <c r="D817" s="11" t="str">
        <f>IFERROR(VLOOKUP($B817, Paste!$J$3:$L$933, 3, FALSE), "")</f>
        <v/>
      </c>
      <c r="E817" s="11" t="str">
        <f>IFERROR(VLOOKUP($B817, Paste!$J$3:$L$933, 2, FALSE), "")</f>
        <v/>
      </c>
      <c r="F817" s="11" t="str">
        <f>VLOOKUP($B817, Paste!$A$3:$H$933, 8, FALSE)</f>
        <v>UTA</v>
      </c>
      <c r="G817" s="71">
        <f>VLOOKUP($B817, Paste!$A$3:$H$933, 2, FALSE)</f>
        <v>33</v>
      </c>
      <c r="H817" s="71">
        <f>VLOOKUP($B817, Paste!$A$3:$H$933, 3, FALSE)</f>
        <v>2.5393785316465771</v>
      </c>
      <c r="I817" s="71">
        <f t="shared" si="13"/>
        <v>0.40865584335342264</v>
      </c>
      <c r="J817" s="71">
        <f>VLOOKUP($B817, Paste!$A$3:$H$933, 4, FALSE)</f>
        <v>2.9480343749999998</v>
      </c>
      <c r="K817" s="71">
        <f>VLOOKUP($B817, Paste!$A$3:$H$933, 5, FALSE)</f>
        <v>57.574468085106389</v>
      </c>
      <c r="L817" s="11" t="str">
        <f>IF(ISERROR(VLOOKUP(B817, Paste!$N$3:$N$250, 1, FALSE)), "", VLOOKUP(B817, Paste!$N$3:$O$250, 2, FALSE))</f>
        <v/>
      </c>
      <c r="M817" s="27">
        <f>VLOOKUP($B817, Paste!$W$3:$Z$10064, IF($H$4="Cap Hit",3, IF($H$4="AAV", 4, 2)), FALSE)</f>
        <v>1</v>
      </c>
      <c r="N817" s="11" t="str">
        <f>IF(ISERROR(VLOOKUP(B817, Paste!$Q$3:$Q$245, 1, FALSE)), "", VLOOKUP(B817, Paste!$Q$3:$R$245, 2, FALSE))</f>
        <v/>
      </c>
      <c r="O817" s="18"/>
      <c r="P817" s="7" t="str">
        <f>IF(ISERROR(VLOOKUP(B817, Paste!$T$3:$T$1545, 1, FALSE)), "", VLOOKUP(B817, Paste!$T$3:$U$1545, 2, FALSE))</f>
        <v/>
      </c>
    </row>
    <row r="818" spans="1:16">
      <c r="A818" s="65">
        <v>812</v>
      </c>
      <c r="B818" s="67" t="s">
        <v>841</v>
      </c>
      <c r="C818" s="11" t="str">
        <f>VLOOKUP($B818, Paste!$A$3:$H$933, 6, FALSE)</f>
        <v>RD</v>
      </c>
      <c r="D818" s="11" t="str">
        <f>IFERROR(VLOOKUP($B818, Paste!$J$3:$L$933, 3, FALSE), "")</f>
        <v/>
      </c>
      <c r="E818" s="11" t="str">
        <f>IFERROR(VLOOKUP($B818, Paste!$J$3:$L$933, 2, FALSE), "")</f>
        <v/>
      </c>
      <c r="F818" s="11" t="str">
        <f>VLOOKUP($B818, Paste!$A$3:$H$933, 8, FALSE)</f>
        <v>FLA</v>
      </c>
      <c r="G818" s="71">
        <f>VLOOKUP($B818, Paste!$A$3:$H$933, 2, FALSE)</f>
        <v>20</v>
      </c>
      <c r="H818" s="71">
        <f>VLOOKUP($B818, Paste!$A$3:$H$933, 3, FALSE)</f>
        <v>1.3942170240415854</v>
      </c>
      <c r="I818" s="71">
        <f t="shared" si="13"/>
        <v>1.5415567259584146</v>
      </c>
      <c r="J818" s="71">
        <f>VLOOKUP($B818, Paste!$A$3:$H$933, 4, FALSE)</f>
        <v>2.9357737500000001</v>
      </c>
      <c r="K818" s="71">
        <f>VLOOKUP($B818, Paste!$A$3:$H$933, 5, FALSE)</f>
        <v>17</v>
      </c>
      <c r="L818" s="11" t="str">
        <f>IF(ISERROR(VLOOKUP(B818, Paste!$N$3:$N$250, 1, FALSE)), "", VLOOKUP(B818, Paste!$N$3:$O$250, 2, FALSE))</f>
        <v/>
      </c>
      <c r="M818" s="27">
        <f>VLOOKUP($B818, Paste!$W$3:$Z$10064, IF($H$4="Cap Hit",3, IF($H$4="AAV", 4, 2)), FALSE)</f>
        <v>0.875</v>
      </c>
      <c r="N818" s="11" t="str">
        <f>IF(ISERROR(VLOOKUP(B818, Paste!$Q$3:$Q$245, 1, FALSE)), "", VLOOKUP(B818, Paste!$Q$3:$R$245, 2, FALSE))</f>
        <v/>
      </c>
      <c r="O818" s="18"/>
      <c r="P818" s="7" t="str">
        <f>IF(ISERROR(VLOOKUP(B818, Paste!$T$3:$T$1545, 1, FALSE)), "", VLOOKUP(B818, Paste!$T$3:$U$1545, 2, FALSE))</f>
        <v/>
      </c>
    </row>
    <row r="819" spans="1:16">
      <c r="A819" s="65">
        <v>813</v>
      </c>
      <c r="B819" s="67" t="s">
        <v>842</v>
      </c>
      <c r="C819" s="11" t="str">
        <f>VLOOKUP($B819, Paste!$A$3:$H$933, 6, FALSE)</f>
        <v>LD</v>
      </c>
      <c r="D819" s="11" t="str">
        <f>IFERROR(VLOOKUP($B819, Paste!$J$3:$L$933, 3, FALSE), "")</f>
        <v/>
      </c>
      <c r="E819" s="11" t="str">
        <f>IFERROR(VLOOKUP($B819, Paste!$J$3:$L$933, 2, FALSE), "")</f>
        <v/>
      </c>
      <c r="F819" s="11" t="str">
        <f>VLOOKUP($B819, Paste!$A$3:$H$933, 8, FALSE)</f>
        <v>MIN</v>
      </c>
      <c r="G819" s="71">
        <f>VLOOKUP($B819, Paste!$A$3:$H$933, 2, FALSE)</f>
        <v>17</v>
      </c>
      <c r="H819" s="71">
        <f>VLOOKUP($B819, Paste!$A$3:$H$933, 3, FALSE)</f>
        <v>1.262309027777778</v>
      </c>
      <c r="I819" s="71">
        <f t="shared" si="13"/>
        <v>1.6518522222222223</v>
      </c>
      <c r="J819" s="71">
        <f>VLOOKUP($B819, Paste!$A$3:$H$933, 4, FALSE)</f>
        <v>2.9141612500000003</v>
      </c>
      <c r="K819" s="71">
        <f>VLOOKUP($B819, Paste!$A$3:$H$933, 5, FALSE)</f>
        <v>2.2666666666666666</v>
      </c>
      <c r="L819" s="11" t="str">
        <f>IF(ISERROR(VLOOKUP(B819, Paste!$N$3:$N$250, 1, FALSE)), "", VLOOKUP(B819, Paste!$N$3:$O$250, 2, FALSE))</f>
        <v/>
      </c>
      <c r="M819" s="27">
        <f>VLOOKUP($B819, Paste!$W$3:$Z$10064, IF($H$4="Cap Hit",3, IF($H$4="AAV", 4, 2)), FALSE)</f>
        <v>0.9</v>
      </c>
      <c r="N819" s="11" t="str">
        <f>IF(ISERROR(VLOOKUP(B819, Paste!$Q$3:$Q$245, 1, FALSE)), "", VLOOKUP(B819, Paste!$Q$3:$R$245, 2, FALSE))</f>
        <v/>
      </c>
      <c r="O819" s="18"/>
      <c r="P819" s="7" t="str">
        <f>IF(ISERROR(VLOOKUP(B819, Paste!$T$3:$T$1545, 1, FALSE)), "", VLOOKUP(B819, Paste!$T$3:$U$1545, 2, FALSE))</f>
        <v/>
      </c>
    </row>
    <row r="820" spans="1:16">
      <c r="A820" s="65">
        <v>814</v>
      </c>
      <c r="B820" s="67" t="s">
        <v>843</v>
      </c>
      <c r="C820" s="11" t="str">
        <f>VLOOKUP($B820, Paste!$A$3:$H$933, 6, FALSE)</f>
        <v>RD</v>
      </c>
      <c r="D820" s="11" t="str">
        <f>IFERROR(VLOOKUP($B820, Paste!$J$3:$L$933, 3, FALSE), "")</f>
        <v/>
      </c>
      <c r="E820" s="11" t="str">
        <f>IFERROR(VLOOKUP($B820, Paste!$J$3:$L$933, 2, FALSE), "")</f>
        <v/>
      </c>
      <c r="F820" s="11" t="str">
        <f>VLOOKUP($B820, Paste!$A$3:$H$933, 8, FALSE)</f>
        <v>VAN</v>
      </c>
      <c r="G820" s="71">
        <f>VLOOKUP($B820, Paste!$A$3:$H$933, 2, FALSE)</f>
        <v>17</v>
      </c>
      <c r="H820" s="71">
        <f>VLOOKUP($B820, Paste!$A$3:$H$933, 3, FALSE)</f>
        <v>0.44274359484932968</v>
      </c>
      <c r="I820" s="71">
        <f t="shared" si="13"/>
        <v>2.4524036273728926</v>
      </c>
      <c r="J820" s="71">
        <f>VLOOKUP($B820, Paste!$A$3:$H$933, 4, FALSE)</f>
        <v>2.8951472222222225</v>
      </c>
      <c r="K820" s="71">
        <f>VLOOKUP($B820, Paste!$A$3:$H$933, 5, FALSE)</f>
        <v>3.5030303030303029</v>
      </c>
      <c r="L820" s="11" t="str">
        <f>IF(ISERROR(VLOOKUP(B820, Paste!$N$3:$N$250, 1, FALSE)), "", VLOOKUP(B820, Paste!$N$3:$O$250, 2, FALSE))</f>
        <v/>
      </c>
      <c r="M820" s="27">
        <f>VLOOKUP($B820, Paste!$W$3:$Z$10064, IF($H$4="Cap Hit",3, IF($H$4="AAV", 4, 2)), FALSE)</f>
        <v>1</v>
      </c>
      <c r="N820" s="11" t="str">
        <f>IF(ISERROR(VLOOKUP(B820, Paste!$Q$3:$Q$245, 1, FALSE)), "", VLOOKUP(B820, Paste!$Q$3:$R$245, 2, FALSE))</f>
        <v/>
      </c>
      <c r="O820" s="18"/>
      <c r="P820" s="7" t="str">
        <f>IF(ISERROR(VLOOKUP(B820, Paste!$T$3:$T$1545, 1, FALSE)), "", VLOOKUP(B820, Paste!$T$3:$U$1545, 2, FALSE))</f>
        <v/>
      </c>
    </row>
    <row r="821" spans="1:16">
      <c r="A821" s="65">
        <v>815</v>
      </c>
      <c r="B821" s="67" t="s">
        <v>844</v>
      </c>
      <c r="C821" s="11" t="str">
        <f>VLOOKUP($B821, Paste!$A$3:$H$933, 6, FALSE)</f>
        <v>RD</v>
      </c>
      <c r="D821" s="11" t="str">
        <f>IFERROR(VLOOKUP($B821, Paste!$J$3:$L$933, 3, FALSE), "")</f>
        <v/>
      </c>
      <c r="E821" s="11" t="str">
        <f>IFERROR(VLOOKUP($B821, Paste!$J$3:$L$933, 2, FALSE), "")</f>
        <v/>
      </c>
      <c r="F821" s="11" t="str">
        <f>VLOOKUP($B821, Paste!$A$3:$H$933, 8, FALSE)</f>
        <v>NYI</v>
      </c>
      <c r="G821" s="71">
        <f>VLOOKUP($B821, Paste!$A$3:$H$933, 2, FALSE)</f>
        <v>26</v>
      </c>
      <c r="H821" s="71">
        <f>VLOOKUP($B821, Paste!$A$3:$H$933, 3, FALSE)</f>
        <v>1.1764860426929393</v>
      </c>
      <c r="I821" s="71">
        <f t="shared" si="13"/>
        <v>1.6476917350848381</v>
      </c>
      <c r="J821" s="71">
        <f>VLOOKUP($B821, Paste!$A$3:$H$933, 4, FALSE)</f>
        <v>2.8241777777777775</v>
      </c>
      <c r="K821" s="71">
        <f>VLOOKUP($B821, Paste!$A$3:$H$933, 5, FALSE)</f>
        <v>10.4</v>
      </c>
      <c r="L821" s="11" t="str">
        <f>IF(ISERROR(VLOOKUP(B821, Paste!$N$3:$N$250, 1, FALSE)), "", VLOOKUP(B821, Paste!$N$3:$O$250, 2, FALSE))</f>
        <v/>
      </c>
      <c r="M821" s="27">
        <f>VLOOKUP($B821, Paste!$W$3:$Z$10064, IF($H$4="Cap Hit",3, IF($H$4="AAV", 4, 2)), FALSE)</f>
        <v>0.85</v>
      </c>
      <c r="N821" s="11" t="str">
        <f>IF(ISERROR(VLOOKUP(B821, Paste!$Q$3:$Q$245, 1, FALSE)), "", VLOOKUP(B821, Paste!$Q$3:$R$245, 2, FALSE))</f>
        <v/>
      </c>
      <c r="O821" s="18"/>
      <c r="P821" s="7" t="str">
        <f>IF(ISERROR(VLOOKUP(B821, Paste!$T$3:$T$1545, 1, FALSE)), "", VLOOKUP(B821, Paste!$T$3:$U$1545, 2, FALSE))</f>
        <v/>
      </c>
    </row>
    <row r="822" spans="1:16">
      <c r="A822" s="65">
        <v>816</v>
      </c>
      <c r="B822" s="67" t="s">
        <v>845</v>
      </c>
      <c r="C822" s="11" t="str">
        <f>VLOOKUP($B822, Paste!$A$3:$H$933, 6, FALSE)</f>
        <v>LD</v>
      </c>
      <c r="D822" s="11" t="str">
        <f>IFERROR(VLOOKUP($B822, Paste!$J$3:$L$933, 3, FALSE), "")</f>
        <v/>
      </c>
      <c r="E822" s="11" t="str">
        <f>IFERROR(VLOOKUP($B822, Paste!$J$3:$L$933, 2, FALSE), "")</f>
        <v/>
      </c>
      <c r="F822" s="11" t="str">
        <f>VLOOKUP($B822, Paste!$A$3:$H$933, 8, FALSE)</f>
        <v>CBJ</v>
      </c>
      <c r="G822" s="71">
        <f>VLOOKUP($B822, Paste!$A$3:$H$933, 2, FALSE)</f>
        <v>34</v>
      </c>
      <c r="H822" s="71">
        <f>VLOOKUP($B822, Paste!$A$3:$H$933, 3, FALSE)</f>
        <v>0.13805874840357601</v>
      </c>
      <c r="I822" s="71">
        <f t="shared" si="13"/>
        <v>2.6604642515964243</v>
      </c>
      <c r="J822" s="71">
        <f>VLOOKUP($B822, Paste!$A$3:$H$933, 4, FALSE)</f>
        <v>2.7985230000000003</v>
      </c>
      <c r="K822" s="71">
        <f>VLOOKUP($B822, Paste!$A$3:$H$933, 5, FALSE)</f>
        <v>5.9499999999999993</v>
      </c>
      <c r="L822" s="11" t="str">
        <f>IF(ISERROR(VLOOKUP(B822, Paste!$N$3:$N$250, 1, FALSE)), "", VLOOKUP(B822, Paste!$N$3:$O$250, 2, FALSE))</f>
        <v/>
      </c>
      <c r="M822" s="27">
        <f>VLOOKUP($B822, Paste!$W$3:$Z$10064, IF($H$4="Cap Hit",3, IF($H$4="AAV", 4, 2)), FALSE)</f>
        <v>0.97499999999999998</v>
      </c>
      <c r="N822" s="11" t="str">
        <f>IF(ISERROR(VLOOKUP(B822, Paste!$Q$3:$Q$245, 1, FALSE)), "", VLOOKUP(B822, Paste!$Q$3:$R$245, 2, FALSE))</f>
        <v/>
      </c>
      <c r="O822" s="10"/>
      <c r="P822" s="7" t="str">
        <f>IF(ISERROR(VLOOKUP(B822, Paste!$T$3:$T$1545, 1, FALSE)), "", VLOOKUP(B822, Paste!$T$3:$U$1545, 2, FALSE))</f>
        <v/>
      </c>
    </row>
    <row r="823" spans="1:16">
      <c r="A823" s="65">
        <v>817</v>
      </c>
      <c r="B823" s="67" t="s">
        <v>846</v>
      </c>
      <c r="C823" s="11" t="str">
        <f>VLOOKUP($B823, Paste!$A$3:$H$933, 6, FALSE)</f>
        <v>C</v>
      </c>
      <c r="D823" s="11" t="str">
        <f>IFERROR(VLOOKUP($B823, Paste!$J$3:$L$933, 3, FALSE), "")</f>
        <v/>
      </c>
      <c r="E823" s="11" t="str">
        <f>IFERROR(VLOOKUP($B823, Paste!$J$3:$L$933, 2, FALSE), "")</f>
        <v/>
      </c>
      <c r="F823" s="11" t="str">
        <f>VLOOKUP($B823, Paste!$A$3:$H$933, 8, FALSE)</f>
        <v>VGK</v>
      </c>
      <c r="G823" s="71">
        <f>VLOOKUP($B823, Paste!$A$3:$H$933, 2, FALSE)</f>
        <v>12</v>
      </c>
      <c r="H823" s="71">
        <f>VLOOKUP($B823, Paste!$A$3:$H$933, 3, FALSE)</f>
        <v>0.37706666666666672</v>
      </c>
      <c r="I823" s="71">
        <f t="shared" si="13"/>
        <v>2.3631772357723575</v>
      </c>
      <c r="J823" s="71">
        <f>VLOOKUP($B823, Paste!$A$3:$H$933, 4, FALSE)</f>
        <v>2.7402439024390244</v>
      </c>
      <c r="K823" s="71">
        <f>VLOOKUP($B823, Paste!$A$3:$H$933, 5, FALSE)</f>
        <v>6</v>
      </c>
      <c r="L823" s="11" t="str">
        <f>IF(ISERROR(VLOOKUP(B823, Paste!$N$3:$N$250, 1, FALSE)), "", VLOOKUP(B823, Paste!$N$3:$O$250, 2, FALSE))</f>
        <v/>
      </c>
      <c r="M823" s="27">
        <f>VLOOKUP($B823, Paste!$W$3:$Z$10064, IF($H$4="Cap Hit",3, IF($H$4="AAV", 4, 2)), FALSE)</f>
        <v>0.84499999999999997</v>
      </c>
      <c r="N823" s="11" t="str">
        <f>IF(ISERROR(VLOOKUP(B823, Paste!$Q$3:$Q$245, 1, FALSE)), "", VLOOKUP(B823, Paste!$Q$3:$R$245, 2, FALSE))</f>
        <v/>
      </c>
      <c r="O823" s="18"/>
      <c r="P823" s="7" t="str">
        <f>IF(ISERROR(VLOOKUP(B823, Paste!$T$3:$T$1545, 1, FALSE)), "", VLOOKUP(B823, Paste!$T$3:$U$1545, 2, FALSE))</f>
        <v>Y</v>
      </c>
    </row>
    <row r="824" spans="1:16">
      <c r="A824" s="65">
        <v>818</v>
      </c>
      <c r="B824" s="67" t="s">
        <v>847</v>
      </c>
      <c r="C824" s="11" t="str">
        <f>VLOOKUP($B824, Paste!$A$3:$H$933, 6, FALSE)</f>
        <v>RW</v>
      </c>
      <c r="D824" s="11">
        <f>IFERROR(VLOOKUP($B824, Paste!$J$3:$L$933, 3, FALSE), "")</f>
        <v>40</v>
      </c>
      <c r="E824" s="11">
        <f>IFERROR(VLOOKUP($B824, Paste!$J$3:$L$933, 2, FALSE), "")</f>
        <v>65</v>
      </c>
      <c r="F824" s="11" t="str">
        <f>VLOOKUP($B824, Paste!$A$3:$H$933, 8, FALSE)</f>
        <v>CGY</v>
      </c>
      <c r="G824" s="71">
        <f>VLOOKUP($B824, Paste!$A$3:$H$933, 2, FALSE)</f>
        <v>13</v>
      </c>
      <c r="H824" s="71">
        <f>VLOOKUP($B824, Paste!$A$3:$H$933, 3, FALSE)</f>
        <v>0.5877083333333335</v>
      </c>
      <c r="I824" s="71">
        <f t="shared" si="13"/>
        <v>2.1507416666666668</v>
      </c>
      <c r="J824" s="71">
        <f>VLOOKUP($B824, Paste!$A$3:$H$933, 4, FALSE)</f>
        <v>2.7384500000000003</v>
      </c>
      <c r="K824" s="71">
        <f>VLOOKUP($B824, Paste!$A$3:$H$933, 5, FALSE)</f>
        <v>2.4761904761904763</v>
      </c>
      <c r="L824" s="11" t="str">
        <f>IF(ISERROR(VLOOKUP(B824, Paste!$N$3:$N$250, 1, FALSE)), "", VLOOKUP(B824, Paste!$N$3:$O$250, 2, FALSE))</f>
        <v/>
      </c>
      <c r="M824" s="27">
        <f>VLOOKUP($B824, Paste!$W$3:$Z$10064, IF($H$4="Cap Hit",3, IF($H$4="AAV", 4, 2)), FALSE)</f>
        <v>0.95</v>
      </c>
      <c r="N824" s="11" t="str">
        <f>IF(ISERROR(VLOOKUP(B824, Paste!$Q$3:$Q$245, 1, FALSE)), "", VLOOKUP(B824, Paste!$Q$3:$R$245, 2, FALSE))</f>
        <v/>
      </c>
      <c r="O824" s="10"/>
      <c r="P824" s="7" t="str">
        <f>IF(ISERROR(VLOOKUP(B824, Paste!$T$3:$T$1545, 1, FALSE)), "", VLOOKUP(B824, Paste!$T$3:$U$1545, 2, FALSE))</f>
        <v>Y</v>
      </c>
    </row>
    <row r="825" spans="1:16">
      <c r="A825" s="65">
        <v>819</v>
      </c>
      <c r="B825" s="67" t="s">
        <v>848</v>
      </c>
      <c r="C825" s="11" t="str">
        <f>VLOOKUP($B825, Paste!$A$3:$H$933, 6, FALSE)</f>
        <v>RW</v>
      </c>
      <c r="D825" s="11" t="str">
        <f>IFERROR(VLOOKUP($B825, Paste!$J$3:$L$933, 3, FALSE), "")</f>
        <v/>
      </c>
      <c r="E825" s="11" t="str">
        <f>IFERROR(VLOOKUP($B825, Paste!$J$3:$L$933, 2, FALSE), "")</f>
        <v/>
      </c>
      <c r="F825" s="11" t="str">
        <f>VLOOKUP($B825, Paste!$A$3:$H$933, 8, FALSE)</f>
        <v>OTT</v>
      </c>
      <c r="G825" s="71">
        <f>VLOOKUP($B825, Paste!$A$3:$H$933, 2, FALSE)</f>
        <v>18</v>
      </c>
      <c r="H825" s="71">
        <f>VLOOKUP($B825, Paste!$A$3:$H$933, 3, FALSE)</f>
        <v>1.2656000000000001</v>
      </c>
      <c r="I825" s="71">
        <f t="shared" si="13"/>
        <v>1.4193999999999996</v>
      </c>
      <c r="J825" s="71">
        <f>VLOOKUP($B825, Paste!$A$3:$H$933, 4, FALSE)</f>
        <v>2.6849999999999996</v>
      </c>
      <c r="K825" s="71">
        <f>VLOOKUP($B825, Paste!$A$3:$H$933, 5, FALSE)</f>
        <v>0</v>
      </c>
      <c r="L825" s="11" t="str">
        <f>IF(ISERROR(VLOOKUP(B825, Paste!$N$3:$N$250, 1, FALSE)), "", VLOOKUP(B825, Paste!$N$3:$O$250, 2, FALSE))</f>
        <v/>
      </c>
      <c r="M825" s="27">
        <f>VLOOKUP($B825, Paste!$W$3:$Z$10064, IF($H$4="Cap Hit",3, IF($H$4="AAV", 4, 2)), FALSE)</f>
        <v>0.85</v>
      </c>
      <c r="N825" s="11" t="str">
        <f>IF(ISERROR(VLOOKUP(B825, Paste!$Q$3:$Q$245, 1, FALSE)), "", VLOOKUP(B825, Paste!$Q$3:$R$245, 2, FALSE))</f>
        <v/>
      </c>
      <c r="O825" s="40"/>
      <c r="P825" s="7" t="str">
        <f>IF(ISERROR(VLOOKUP(B825, Paste!$T$3:$T$1545, 1, FALSE)), "", VLOOKUP(B825, Paste!$T$3:$U$1545, 2, FALSE))</f>
        <v>Y</v>
      </c>
    </row>
    <row r="826" spans="1:16">
      <c r="A826" s="65">
        <v>820</v>
      </c>
      <c r="B826" s="67" t="s">
        <v>849</v>
      </c>
      <c r="C826" s="11" t="str">
        <f>VLOOKUP($B826, Paste!$A$3:$H$933, 6, FALSE)</f>
        <v>LD</v>
      </c>
      <c r="D826" s="11" t="str">
        <f>IFERROR(VLOOKUP($B826, Paste!$J$3:$L$933, 3, FALSE), "")</f>
        <v/>
      </c>
      <c r="E826" s="11" t="str">
        <f>IFERROR(VLOOKUP($B826, Paste!$J$3:$L$933, 2, FALSE), "")</f>
        <v/>
      </c>
      <c r="F826" s="11" t="str">
        <f>VLOOKUP($B826, Paste!$A$3:$H$933, 8, FALSE)</f>
        <v>CGY</v>
      </c>
      <c r="G826" s="71">
        <f>VLOOKUP($B826, Paste!$A$3:$H$933, 2, FALSE)</f>
        <v>14</v>
      </c>
      <c r="H826" s="71">
        <f>VLOOKUP($B826, Paste!$A$3:$H$933, 3, FALSE)</f>
        <v>6.5333333333333337E-3</v>
      </c>
      <c r="I826" s="71">
        <f t="shared" si="13"/>
        <v>2.5169666666666668</v>
      </c>
      <c r="J826" s="71">
        <f>VLOOKUP($B826, Paste!$A$3:$H$933, 4, FALSE)</f>
        <v>2.5235000000000003</v>
      </c>
      <c r="K826" s="71">
        <f>VLOOKUP($B826, Paste!$A$3:$H$933, 5, FALSE)</f>
        <v>2.333333333333333</v>
      </c>
      <c r="L826" s="11" t="str">
        <f>IF(ISERROR(VLOOKUP(B826, Paste!$N$3:$N$250, 1, FALSE)), "", VLOOKUP(B826, Paste!$N$3:$O$250, 2, FALSE))</f>
        <v/>
      </c>
      <c r="M826" s="27">
        <f>VLOOKUP($B826, Paste!$W$3:$Z$10064, IF($H$4="Cap Hit",3, IF($H$4="AAV", 4, 2)), FALSE)</f>
        <v>0.95</v>
      </c>
      <c r="N826" s="11" t="str">
        <f>IF(ISERROR(VLOOKUP(B826, Paste!$Q$3:$Q$245, 1, FALSE)), "", VLOOKUP(B826, Paste!$Q$3:$R$245, 2, FALSE))</f>
        <v/>
      </c>
      <c r="O826" s="10"/>
      <c r="P826" s="7" t="str">
        <f>IF(ISERROR(VLOOKUP(B826, Paste!$T$3:$T$1545, 1, FALSE)), "", VLOOKUP(B826, Paste!$T$3:$U$1545, 2, FALSE))</f>
        <v>Y</v>
      </c>
    </row>
    <row r="827" spans="1:16">
      <c r="A827" s="65">
        <v>821</v>
      </c>
      <c r="B827" s="67" t="s">
        <v>850</v>
      </c>
      <c r="C827" s="11" t="str">
        <f>VLOOKUP($B827, Paste!$A$3:$H$933, 6, FALSE)</f>
        <v>RD</v>
      </c>
      <c r="D827" s="11">
        <f>IFERROR(VLOOKUP($B827, Paste!$J$3:$L$933, 3, FALSE), "")</f>
        <v>37</v>
      </c>
      <c r="E827" s="11">
        <f>IFERROR(VLOOKUP($B827, Paste!$J$3:$L$933, 2, FALSE), "")</f>
        <v>50</v>
      </c>
      <c r="F827" s="11" t="str">
        <f>VLOOKUP($B827, Paste!$A$3:$H$933, 8, FALSE)</f>
        <v>NSH</v>
      </c>
      <c r="G827" s="71">
        <f>VLOOKUP($B827, Paste!$A$3:$H$933, 2, FALSE)</f>
        <v>11.5</v>
      </c>
      <c r="H827" s="71">
        <f>VLOOKUP($B827, Paste!$A$3:$H$933, 3, FALSE)</f>
        <v>0.57766203703703711</v>
      </c>
      <c r="I827" s="71">
        <f t="shared" si="13"/>
        <v>1.906369228587963</v>
      </c>
      <c r="J827" s="71">
        <f>VLOOKUP($B827, Paste!$A$3:$H$933, 4, FALSE)</f>
        <v>2.4840312656250001</v>
      </c>
      <c r="K827" s="71">
        <f>VLOOKUP($B827, Paste!$A$3:$H$933, 5, FALSE)</f>
        <v>2.4210526315789473</v>
      </c>
      <c r="L827" s="11" t="str">
        <f>IF(ISERROR(VLOOKUP(B827, Paste!$N$3:$N$250, 1, FALSE)), "", VLOOKUP(B827, Paste!$N$3:$O$250, 2, FALSE))</f>
        <v/>
      </c>
      <c r="M827" s="27">
        <f>VLOOKUP($B827, Paste!$W$3:$Z$10064, IF($H$4="Cap Hit",3, IF($H$4="AAV", 4, 2)), FALSE)</f>
        <v>0.88666599999999995</v>
      </c>
      <c r="N827" s="11" t="str">
        <f>IF(ISERROR(VLOOKUP(B827, Paste!$Q$3:$Q$245, 1, FALSE)), "", VLOOKUP(B827, Paste!$Q$3:$R$245, 2, FALSE))</f>
        <v/>
      </c>
      <c r="O827" s="18"/>
      <c r="P827" s="7" t="str">
        <f>IF(ISERROR(VLOOKUP(B827, Paste!$T$3:$T$1545, 1, FALSE)), "", VLOOKUP(B827, Paste!$T$3:$U$1545, 2, FALSE))</f>
        <v>Y</v>
      </c>
    </row>
    <row r="828" spans="1:16">
      <c r="A828" s="65">
        <v>822</v>
      </c>
      <c r="B828" s="67" t="s">
        <v>851</v>
      </c>
      <c r="C828" s="11" t="str">
        <f>VLOOKUP($B828, Paste!$A$3:$H$933, 6, FALSE)</f>
        <v>C</v>
      </c>
      <c r="D828" s="11" t="str">
        <f>IFERROR(VLOOKUP($B828, Paste!$J$3:$L$933, 3, FALSE), "")</f>
        <v/>
      </c>
      <c r="E828" s="11" t="str">
        <f>IFERROR(VLOOKUP($B828, Paste!$J$3:$L$933, 2, FALSE), "")</f>
        <v/>
      </c>
      <c r="F828" s="11" t="str">
        <f>VLOOKUP($B828, Paste!$A$3:$H$933, 8, FALSE)</f>
        <v>WPG</v>
      </c>
      <c r="G828" s="71">
        <f>VLOOKUP($B828, Paste!$A$3:$H$933, 2, FALSE)</f>
        <v>11</v>
      </c>
      <c r="H828" s="71">
        <f>VLOOKUP($B828, Paste!$A$3:$H$933, 3, FALSE)</f>
        <v>1.8333333333333333</v>
      </c>
      <c r="I828" s="71">
        <f t="shared" si="13"/>
        <v>0.57522666666666677</v>
      </c>
      <c r="J828" s="71">
        <f>VLOOKUP($B828, Paste!$A$3:$H$933, 4, FALSE)</f>
        <v>2.40856</v>
      </c>
      <c r="K828" s="71">
        <f>VLOOKUP($B828, Paste!$A$3:$H$933, 5, FALSE)</f>
        <v>2.4444444444444442</v>
      </c>
      <c r="L828" s="11" t="str">
        <f>IF(ISERROR(VLOOKUP(B828, Paste!$N$3:$N$250, 1, FALSE)), "", VLOOKUP(B828, Paste!$N$3:$O$250, 2, FALSE))</f>
        <v/>
      </c>
      <c r="M828" s="27">
        <f>VLOOKUP($B828, Paste!$W$3:$Z$10064, IF($H$4="Cap Hit",3, IF($H$4="AAV", 4, 2)), FALSE)</f>
        <v>0.8125</v>
      </c>
      <c r="N828" s="11" t="str">
        <f>IF(ISERROR(VLOOKUP(B828, Paste!$Q$3:$Q$245, 1, FALSE)), "", VLOOKUP(B828, Paste!$Q$3:$R$245, 2, FALSE))</f>
        <v/>
      </c>
      <c r="O828" s="10"/>
      <c r="P828" s="7" t="str">
        <f>IF(ISERROR(VLOOKUP(B828, Paste!$T$3:$T$1545, 1, FALSE)), "", VLOOKUP(B828, Paste!$T$3:$U$1545, 2, FALSE))</f>
        <v/>
      </c>
    </row>
    <row r="829" spans="1:16">
      <c r="A829" s="65">
        <v>823</v>
      </c>
      <c r="B829" s="67" t="s">
        <v>852</v>
      </c>
      <c r="C829" s="11" t="str">
        <f>VLOOKUP($B829, Paste!$A$3:$H$933, 6, FALSE)</f>
        <v>RD</v>
      </c>
      <c r="D829" s="11">
        <f>IFERROR(VLOOKUP($B829, Paste!$J$3:$L$933, 3, FALSE), "")</f>
        <v>40</v>
      </c>
      <c r="E829" s="11">
        <f>IFERROR(VLOOKUP($B829, Paste!$J$3:$L$933, 2, FALSE), "")</f>
        <v>52</v>
      </c>
      <c r="F829" s="11" t="str">
        <f>VLOOKUP($B829, Paste!$A$3:$H$933, 8, FALSE)</f>
        <v>BUF</v>
      </c>
      <c r="G829" s="71">
        <f>VLOOKUP($B829, Paste!$A$3:$H$933, 2, FALSE)</f>
        <v>11</v>
      </c>
      <c r="H829" s="71">
        <f>VLOOKUP($B829, Paste!$A$3:$H$933, 3, FALSE)</f>
        <v>0.32720834153059219</v>
      </c>
      <c r="I829" s="71">
        <f t="shared" si="13"/>
        <v>2.0775991143332293</v>
      </c>
      <c r="J829" s="71">
        <f>VLOOKUP($B829, Paste!$A$3:$H$933, 4, FALSE)</f>
        <v>2.4048074558638213</v>
      </c>
      <c r="K829" s="71">
        <f>VLOOKUP($B829, Paste!$A$3:$H$933, 5, FALSE)</f>
        <v>4</v>
      </c>
      <c r="L829" s="11" t="str">
        <f>IF(ISERROR(VLOOKUP(B829, Paste!$N$3:$N$250, 1, FALSE)), "", VLOOKUP(B829, Paste!$N$3:$O$250, 2, FALSE))</f>
        <v/>
      </c>
      <c r="M829" s="27">
        <f>VLOOKUP($B829, Paste!$W$3:$Z$10064, IF($H$4="Cap Hit",3, IF($H$4="AAV", 4, 2)), FALSE)</f>
        <v>1.9750000000000001</v>
      </c>
      <c r="N829" s="11" t="str">
        <f>IF(ISERROR(VLOOKUP(B829, Paste!$Q$3:$Q$245, 1, FALSE)), "", VLOOKUP(B829, Paste!$Q$3:$R$245, 2, FALSE))</f>
        <v/>
      </c>
      <c r="O829" s="18"/>
      <c r="P829" s="7" t="str">
        <f>IF(ISERROR(VLOOKUP(B829, Paste!$T$3:$T$1545, 1, FALSE)), "", VLOOKUP(B829, Paste!$T$3:$U$1545, 2, FALSE))</f>
        <v>Y</v>
      </c>
    </row>
    <row r="830" spans="1:16">
      <c r="A830" s="65">
        <v>824</v>
      </c>
      <c r="B830" s="67" t="s">
        <v>853</v>
      </c>
      <c r="C830" s="11" t="str">
        <f>VLOOKUP($B830, Paste!$A$3:$H$933, 6, FALSE)</f>
        <v>LD</v>
      </c>
      <c r="D830" s="11" t="str">
        <f>IFERROR(VLOOKUP($B830, Paste!$J$3:$L$933, 3, FALSE), "")</f>
        <v/>
      </c>
      <c r="E830" s="11" t="str">
        <f>IFERROR(VLOOKUP($B830, Paste!$J$3:$L$933, 2, FALSE), "")</f>
        <v/>
      </c>
      <c r="F830" s="11" t="str">
        <f>VLOOKUP($B830, Paste!$A$3:$H$933, 8, FALSE)</f>
        <v>BUF</v>
      </c>
      <c r="G830" s="71">
        <f>VLOOKUP($B830, Paste!$A$3:$H$933, 2, FALSE)</f>
        <v>17.666666666666664</v>
      </c>
      <c r="H830" s="71">
        <f>VLOOKUP($B830, Paste!$A$3:$H$933, 3, FALSE)</f>
        <v>0.47613821138211376</v>
      </c>
      <c r="I830" s="71">
        <f t="shared" si="13"/>
        <v>1.9088617886178856</v>
      </c>
      <c r="J830" s="71">
        <f>VLOOKUP($B830, Paste!$A$3:$H$933, 4, FALSE)</f>
        <v>2.3849999999999993</v>
      </c>
      <c r="K830" s="71">
        <f>VLOOKUP($B830, Paste!$A$3:$H$933, 5, FALSE)</f>
        <v>6.7659574468085095</v>
      </c>
      <c r="L830" s="11" t="str">
        <f>IF(ISERROR(VLOOKUP(B830, Paste!$N$3:$N$250, 1, FALSE)), "", VLOOKUP(B830, Paste!$N$3:$O$250, 2, FALSE))</f>
        <v/>
      </c>
      <c r="M830" s="27">
        <f>VLOOKUP($B830, Paste!$W$3:$Z$10064, IF($H$4="Cap Hit",3, IF($H$4="AAV", 4, 2)), FALSE)</f>
        <v>0.77500000000000002</v>
      </c>
      <c r="N830" s="11" t="str">
        <f>IF(ISERROR(VLOOKUP(B830, Paste!$Q$3:$Q$245, 1, FALSE)), "", VLOOKUP(B830, Paste!$Q$3:$R$245, 2, FALSE))</f>
        <v/>
      </c>
      <c r="O830" s="18"/>
      <c r="P830" s="7" t="str">
        <f>IF(ISERROR(VLOOKUP(B830, Paste!$T$3:$T$1545, 1, FALSE)), "", VLOOKUP(B830, Paste!$T$3:$U$1545, 2, FALSE))</f>
        <v/>
      </c>
    </row>
    <row r="831" spans="1:16">
      <c r="A831" s="65">
        <v>825</v>
      </c>
      <c r="B831" s="67" t="s">
        <v>854</v>
      </c>
      <c r="C831" s="11" t="str">
        <f>VLOOKUP($B831, Paste!$A$3:$H$933, 6, FALSE)</f>
        <v>LD</v>
      </c>
      <c r="D831" s="11" t="str">
        <f>IFERROR(VLOOKUP($B831, Paste!$J$3:$L$933, 3, FALSE), "")</f>
        <v/>
      </c>
      <c r="E831" s="11" t="str">
        <f>IFERROR(VLOOKUP($B831, Paste!$J$3:$L$933, 2, FALSE), "")</f>
        <v/>
      </c>
      <c r="F831" s="11" t="str">
        <f>VLOOKUP($B831, Paste!$A$3:$H$933, 8, FALSE)</f>
        <v>NYR</v>
      </c>
      <c r="G831" s="71">
        <f>VLOOKUP($B831, Paste!$A$3:$H$933, 2, FALSE)</f>
        <v>11</v>
      </c>
      <c r="H831" s="71">
        <f>VLOOKUP($B831, Paste!$A$3:$H$933, 3, FALSE)</f>
        <v>0.17453333333333335</v>
      </c>
      <c r="I831" s="71">
        <f t="shared" si="13"/>
        <v>2.1863877291666665</v>
      </c>
      <c r="J831" s="71">
        <f>VLOOKUP($B831, Paste!$A$3:$H$933, 4, FALSE)</f>
        <v>2.3609210624999997</v>
      </c>
      <c r="K831" s="71">
        <f>VLOOKUP($B831, Paste!$A$3:$H$933, 5, FALSE)</f>
        <v>5.5</v>
      </c>
      <c r="L831" s="11" t="str">
        <f>IF(ISERROR(VLOOKUP(B831, Paste!$N$3:$N$250, 1, FALSE)), "", VLOOKUP(B831, Paste!$N$3:$O$250, 2, FALSE))</f>
        <v/>
      </c>
      <c r="M831" s="27">
        <f>VLOOKUP($B831, Paste!$W$3:$Z$10064, IF($H$4="Cap Hit",3, IF($H$4="AAV", 4, 2)), FALSE)</f>
        <v>0.95</v>
      </c>
      <c r="N831" s="11" t="str">
        <f>IF(ISERROR(VLOOKUP(B831, Paste!$Q$3:$Q$245, 1, FALSE)), "", VLOOKUP(B831, Paste!$Q$3:$R$245, 2, FALSE))</f>
        <v/>
      </c>
      <c r="O831" s="18"/>
      <c r="P831" s="7" t="str">
        <f>IF(ISERROR(VLOOKUP(B831, Paste!$T$3:$T$1545, 1, FALSE)), "", VLOOKUP(B831, Paste!$T$3:$U$1545, 2, FALSE))</f>
        <v>Y</v>
      </c>
    </row>
    <row r="832" spans="1:16">
      <c r="A832" s="65">
        <v>826</v>
      </c>
      <c r="B832" s="67" t="s">
        <v>855</v>
      </c>
      <c r="C832" s="11" t="str">
        <f>VLOOKUP($B832, Paste!$A$3:$H$933, 6, FALSE)</f>
        <v>C</v>
      </c>
      <c r="D832" s="11">
        <f>IFERROR(VLOOKUP($B832, Paste!$J$3:$L$933, 3, FALSE), "")</f>
        <v>50</v>
      </c>
      <c r="E832" s="11">
        <f>IFERROR(VLOOKUP($B832, Paste!$J$3:$L$933, 2, FALSE), "")</f>
        <v>67</v>
      </c>
      <c r="F832" s="11" t="str">
        <f>VLOOKUP($B832, Paste!$A$3:$H$933, 8, FALSE)</f>
        <v>TBL</v>
      </c>
      <c r="G832" s="71">
        <f>VLOOKUP($B832, Paste!$A$3:$H$933, 2, FALSE)</f>
        <v>8</v>
      </c>
      <c r="H832" s="71">
        <f>VLOOKUP($B832, Paste!$A$3:$H$933, 3, FALSE)</f>
        <v>0.94444636970128482</v>
      </c>
      <c r="I832" s="71">
        <f t="shared" si="13"/>
        <v>1.3580861506239184</v>
      </c>
      <c r="J832" s="71">
        <f>VLOOKUP($B832, Paste!$A$3:$H$933, 4, FALSE)</f>
        <v>2.3025325203252032</v>
      </c>
      <c r="K832" s="71">
        <f>VLOOKUP($B832, Paste!$A$3:$H$933, 5, FALSE)</f>
        <v>0</v>
      </c>
      <c r="L832" s="11" t="str">
        <f>IF(ISERROR(VLOOKUP(B832, Paste!$N$3:$N$250, 1, FALSE)), "", VLOOKUP(B832, Paste!$N$3:$O$250, 2, FALSE))</f>
        <v/>
      </c>
      <c r="M832" s="27">
        <f>VLOOKUP($B832, Paste!$W$3:$Z$10064, IF($H$4="Cap Hit",3, IF($H$4="AAV", 4, 2)), FALSE)</f>
        <v>0.93194500000000002</v>
      </c>
      <c r="N832" s="11" t="str">
        <f>IF(ISERROR(VLOOKUP(B832, Paste!$Q$3:$Q$245, 1, FALSE)), "", VLOOKUP(B832, Paste!$Q$3:$R$245, 2, FALSE))</f>
        <v/>
      </c>
      <c r="O832" s="18"/>
      <c r="P832" s="7" t="str">
        <f>IF(ISERROR(VLOOKUP(B832, Paste!$T$3:$T$1545, 1, FALSE)), "", VLOOKUP(B832, Paste!$T$3:$U$1545, 2, FALSE))</f>
        <v>Y</v>
      </c>
    </row>
    <row r="833" spans="1:16">
      <c r="A833" s="65">
        <v>827</v>
      </c>
      <c r="B833" s="10" t="s">
        <v>856</v>
      </c>
      <c r="C833" s="11" t="str">
        <f>VLOOKUP($B833, Paste!$A$3:$H$933, 6, FALSE)</f>
        <v>LD</v>
      </c>
      <c r="D833" s="11" t="str">
        <f>IFERROR(VLOOKUP($B833, Paste!$J$3:$L$933, 3, FALSE), "")</f>
        <v/>
      </c>
      <c r="E833" s="11" t="str">
        <f>IFERROR(VLOOKUP($B833, Paste!$J$3:$L$933, 2, FALSE), "")</f>
        <v/>
      </c>
      <c r="F833" s="11" t="str">
        <f>VLOOKUP($B833, Paste!$A$3:$H$933, 8, FALSE)</f>
        <v>VAN</v>
      </c>
      <c r="G833" s="71">
        <f>VLOOKUP($B833, Paste!$A$3:$H$933, 2, FALSE)</f>
        <v>15</v>
      </c>
      <c r="H833" s="71">
        <f>VLOOKUP($B833, Paste!$A$3:$H$933, 3, FALSE)</f>
        <v>0.62708333333333344</v>
      </c>
      <c r="I833" s="71">
        <f t="shared" si="13"/>
        <v>1.6682141056910569</v>
      </c>
      <c r="J833" s="71">
        <f>VLOOKUP($B833, Paste!$A$3:$H$933, 4, FALSE)</f>
        <v>2.2952974390243903</v>
      </c>
      <c r="K833" s="71">
        <f>VLOOKUP($B833, Paste!$A$3:$H$933, 5, FALSE)</f>
        <v>6</v>
      </c>
      <c r="L833" s="11" t="str">
        <f>IF(ISERROR(VLOOKUP(B833, Paste!$N$3:$N$250, 1, FALSE)), "", VLOOKUP(B833, Paste!$N$3:$O$250, 2, FALSE))</f>
        <v/>
      </c>
      <c r="M833" s="27">
        <f>VLOOKUP($B833, Paste!$W$3:$Z$10064, IF($H$4="Cap Hit",3, IF($H$4="AAV", 4, 2)), FALSE)</f>
        <v>0.88666599999999995</v>
      </c>
      <c r="N833" s="11" t="str">
        <f>IF(ISERROR(VLOOKUP(B833, Paste!$Q$3:$Q$245, 1, FALSE)), "", VLOOKUP(B833, Paste!$Q$3:$R$245, 2, FALSE))</f>
        <v/>
      </c>
      <c r="O833" s="18"/>
      <c r="P833" s="7" t="str">
        <f>IF(ISERROR(VLOOKUP(B833, Paste!$T$3:$T$1545, 1, FALSE)), "", VLOOKUP(B833, Paste!$T$3:$U$1545, 2, FALSE))</f>
        <v>Y</v>
      </c>
    </row>
    <row r="834" spans="1:16">
      <c r="A834" s="65">
        <v>828</v>
      </c>
      <c r="B834" s="67" t="s">
        <v>857</v>
      </c>
      <c r="C834" s="11" t="str">
        <f>VLOOKUP($B834, Paste!$A$3:$H$933, 6, FALSE)</f>
        <v>LW</v>
      </c>
      <c r="D834" s="11" t="str">
        <f>IFERROR(VLOOKUP($B834, Paste!$J$3:$L$933, 3, FALSE), "")</f>
        <v/>
      </c>
      <c r="E834" s="11" t="str">
        <f>IFERROR(VLOOKUP($B834, Paste!$J$3:$L$933, 2, FALSE), "")</f>
        <v/>
      </c>
      <c r="F834" s="11" t="str">
        <f>VLOOKUP($B834, Paste!$A$3:$H$933, 8, FALSE)</f>
        <v>COL</v>
      </c>
      <c r="G834" s="71">
        <f>VLOOKUP($B834, Paste!$A$3:$H$933, 2, FALSE)</f>
        <v>14</v>
      </c>
      <c r="H834" s="71">
        <f>VLOOKUP($B834, Paste!$A$3:$H$933, 3, FALSE)</f>
        <v>0.38546666666666668</v>
      </c>
      <c r="I834" s="71">
        <f t="shared" si="13"/>
        <v>1.8991583333333331</v>
      </c>
      <c r="J834" s="71">
        <f>VLOOKUP($B834, Paste!$A$3:$H$933, 4, FALSE)</f>
        <v>2.2846249999999997</v>
      </c>
      <c r="K834" s="71">
        <f>VLOOKUP($B834, Paste!$A$3:$H$933, 5, FALSE)</f>
        <v>2.8000000000000003</v>
      </c>
      <c r="L834" s="11" t="str">
        <f>IF(ISERROR(VLOOKUP(B834, Paste!$N$3:$N$250, 1, FALSE)), "", VLOOKUP(B834, Paste!$N$3:$O$250, 2, FALSE))</f>
        <v/>
      </c>
      <c r="M834" s="27">
        <f>VLOOKUP($B834, Paste!$W$3:$Z$10064, IF($H$4="Cap Hit",3, IF($H$4="AAV", 4, 2)), FALSE)</f>
        <v>0.875</v>
      </c>
      <c r="N834" s="11" t="str">
        <f>IF(ISERROR(VLOOKUP(B834, Paste!$Q$3:$Q$245, 1, FALSE)), "", VLOOKUP(B834, Paste!$Q$3:$R$245, 2, FALSE))</f>
        <v/>
      </c>
      <c r="O834" s="18"/>
      <c r="P834" s="7" t="str">
        <f>IF(ISERROR(VLOOKUP(B834, Paste!$T$3:$T$1545, 1, FALSE)), "", VLOOKUP(B834, Paste!$T$3:$U$1545, 2, FALSE))</f>
        <v>Y</v>
      </c>
    </row>
    <row r="835" spans="1:16">
      <c r="A835" s="65">
        <v>829</v>
      </c>
      <c r="B835" s="67" t="s">
        <v>858</v>
      </c>
      <c r="C835" s="11" t="str">
        <f>VLOOKUP($B835, Paste!$A$3:$H$933, 6, FALSE)</f>
        <v>C</v>
      </c>
      <c r="D835" s="11">
        <f>IFERROR(VLOOKUP($B835, Paste!$J$3:$L$933, 3, FALSE), "")</f>
        <v>48</v>
      </c>
      <c r="E835" s="11">
        <f>IFERROR(VLOOKUP($B835, Paste!$J$3:$L$933, 2, FALSE), "")</f>
        <v>85</v>
      </c>
      <c r="F835" s="11" t="str">
        <f>VLOOKUP($B835, Paste!$A$3:$H$933, 8, FALSE)</f>
        <v>ANA</v>
      </c>
      <c r="G835" s="71">
        <f>VLOOKUP($B835, Paste!$A$3:$H$933, 2, FALSE)</f>
        <v>14</v>
      </c>
      <c r="H835" s="71">
        <f>VLOOKUP($B835, Paste!$A$3:$H$933, 3, FALSE)</f>
        <v>0.98000000000000009</v>
      </c>
      <c r="I835" s="71">
        <f t="shared" si="13"/>
        <v>1.2866768292682926</v>
      </c>
      <c r="J835" s="71">
        <f>VLOOKUP($B835, Paste!$A$3:$H$933, 4, FALSE)</f>
        <v>2.2666768292682926</v>
      </c>
      <c r="K835" s="71">
        <f>VLOOKUP($B835, Paste!$A$3:$H$933, 5, FALSE)</f>
        <v>14</v>
      </c>
      <c r="L835" s="11">
        <f>IF(ISERROR(VLOOKUP(B835, Paste!$N$3:$N$250, 1, FALSE)), "", VLOOKUP(B835, Paste!$N$3:$O$250, 2, FALSE))</f>
        <v>45</v>
      </c>
      <c r="M835" s="27">
        <f>VLOOKUP($B835, Paste!$W$3:$Z$10064, IF($H$4="Cap Hit",3, IF($H$4="AAV", 4, 2)), FALSE)</f>
        <v>1.858333</v>
      </c>
      <c r="N835" s="11" t="str">
        <f>IF(ISERROR(VLOOKUP(B835, Paste!$Q$3:$Q$245, 1, FALSE)), "", VLOOKUP(B835, Paste!$Q$3:$R$245, 2, FALSE))</f>
        <v/>
      </c>
      <c r="O835" s="18"/>
      <c r="P835" s="7" t="str">
        <f>IF(ISERROR(VLOOKUP(B835, Paste!$T$3:$T$1545, 1, FALSE)), "", VLOOKUP(B835, Paste!$T$3:$U$1545, 2, FALSE))</f>
        <v>Y</v>
      </c>
    </row>
    <row r="836" spans="1:16">
      <c r="A836" s="65">
        <v>830</v>
      </c>
      <c r="B836" s="67" t="s">
        <v>859</v>
      </c>
      <c r="C836" s="11" t="str">
        <f>VLOOKUP($B836, Paste!$A$3:$H$933, 6, FALSE)</f>
        <v>RW</v>
      </c>
      <c r="D836" s="11" t="str">
        <f>IFERROR(VLOOKUP($B836, Paste!$J$3:$L$933, 3, FALSE), "")</f>
        <v/>
      </c>
      <c r="E836" s="11" t="str">
        <f>IFERROR(VLOOKUP($B836, Paste!$J$3:$L$933, 2, FALSE), "")</f>
        <v/>
      </c>
      <c r="F836" s="11" t="str">
        <f>VLOOKUP($B836, Paste!$A$3:$H$933, 8, FALSE)</f>
        <v>WAS</v>
      </c>
      <c r="G836" s="71">
        <f>VLOOKUP($B836, Paste!$A$3:$H$933, 2, FALSE)</f>
        <v>20</v>
      </c>
      <c r="H836" s="71">
        <f>VLOOKUP($B836, Paste!$A$3:$H$933, 3, FALSE)</f>
        <v>0.73752535496957428</v>
      </c>
      <c r="I836" s="71">
        <f t="shared" si="13"/>
        <v>1.4755392283637589</v>
      </c>
      <c r="J836" s="71">
        <f>VLOOKUP($B836, Paste!$A$3:$H$933, 4, FALSE)</f>
        <v>2.2130645833333333</v>
      </c>
      <c r="K836" s="71">
        <f>VLOOKUP($B836, Paste!$A$3:$H$933, 5, FALSE)</f>
        <v>24</v>
      </c>
      <c r="L836" s="11" t="str">
        <f>IF(ISERROR(VLOOKUP(B836, Paste!$N$3:$N$250, 1, FALSE)), "", VLOOKUP(B836, Paste!$N$3:$O$250, 2, FALSE))</f>
        <v/>
      </c>
      <c r="M836" s="27">
        <f>VLOOKUP($B836, Paste!$W$3:$Z$10064, IF($H$4="Cap Hit",3, IF($H$4="AAV", 4, 2)), FALSE)</f>
        <v>0.85</v>
      </c>
      <c r="N836" s="11" t="str">
        <f>IF(ISERROR(VLOOKUP(B836, Paste!$Q$3:$Q$245, 1, FALSE)), "", VLOOKUP(B836, Paste!$Q$3:$R$245, 2, FALSE))</f>
        <v/>
      </c>
      <c r="O836" s="18"/>
      <c r="P836" s="7" t="str">
        <f>IF(ISERROR(VLOOKUP(B836, Paste!$T$3:$T$1545, 1, FALSE)), "", VLOOKUP(B836, Paste!$T$3:$U$1545, 2, FALSE))</f>
        <v/>
      </c>
    </row>
    <row r="837" spans="1:16">
      <c r="A837" s="65">
        <v>831</v>
      </c>
      <c r="B837" s="10" t="s">
        <v>860</v>
      </c>
      <c r="C837" s="11" t="str">
        <f>VLOOKUP($B837, Paste!$A$3:$H$933, 6, FALSE)</f>
        <v>LW</v>
      </c>
      <c r="D837" s="11" t="str">
        <f>IFERROR(VLOOKUP($B837, Paste!$J$3:$L$933, 3, FALSE), "")</f>
        <v/>
      </c>
      <c r="E837" s="11" t="str">
        <f>IFERROR(VLOOKUP($B837, Paste!$J$3:$L$933, 2, FALSE), "")</f>
        <v/>
      </c>
      <c r="F837" s="11" t="str">
        <f>VLOOKUP($B837, Paste!$A$3:$H$933, 8, FALSE)</f>
        <v>CAR</v>
      </c>
      <c r="G837" s="71">
        <f>VLOOKUP($B837, Paste!$A$3:$H$933, 2, FALSE)</f>
        <v>30</v>
      </c>
      <c r="H837" s="71">
        <f>VLOOKUP($B837, Paste!$A$3:$H$933, 3, FALSE)</f>
        <v>0.69808865481676541</v>
      </c>
      <c r="I837" s="71">
        <f t="shared" si="13"/>
        <v>1.4584350951832343</v>
      </c>
      <c r="J837" s="71">
        <f>VLOOKUP($B837, Paste!$A$3:$H$933, 4, FALSE)</f>
        <v>2.1565237499999999</v>
      </c>
      <c r="K837" s="71">
        <f>VLOOKUP($B837, Paste!$A$3:$H$933, 5, FALSE)</f>
        <v>34.918032786885242</v>
      </c>
      <c r="L837" s="11" t="str">
        <f>IF(ISERROR(VLOOKUP(B837, Paste!$N$3:$N$250, 1, FALSE)), "", VLOOKUP(B837, Paste!$N$3:$O$250, 2, FALSE))</f>
        <v/>
      </c>
      <c r="M837" s="27">
        <f>VLOOKUP($B837, Paste!$W$3:$Z$10064, IF($H$4="Cap Hit",3, IF($H$4="AAV", 4, 2)), FALSE)</f>
        <v>0.875</v>
      </c>
      <c r="N837" s="11" t="str">
        <f>IF(ISERROR(VLOOKUP(B837, Paste!$Q$3:$Q$245, 1, FALSE)), "", VLOOKUP(B837, Paste!$Q$3:$R$245, 2, FALSE))</f>
        <v/>
      </c>
      <c r="O837" s="18"/>
      <c r="P837" s="7" t="str">
        <f>IF(ISERROR(VLOOKUP(B837, Paste!$T$3:$T$1545, 1, FALSE)), "", VLOOKUP(B837, Paste!$T$3:$U$1545, 2, FALSE))</f>
        <v/>
      </c>
    </row>
    <row r="838" spans="1:16">
      <c r="A838" s="65">
        <v>832</v>
      </c>
      <c r="B838" s="67" t="s">
        <v>861</v>
      </c>
      <c r="C838" s="11" t="str">
        <f>VLOOKUP($B838, Paste!$A$3:$H$933, 6, FALSE)</f>
        <v>C</v>
      </c>
      <c r="D838" s="11">
        <f>IFERROR(VLOOKUP($B838, Paste!$J$3:$L$933, 3, FALSE), "")</f>
        <v>50</v>
      </c>
      <c r="E838" s="11">
        <f>IFERROR(VLOOKUP($B838, Paste!$J$3:$L$933, 2, FALSE), "")</f>
        <v>68</v>
      </c>
      <c r="F838" s="11" t="str">
        <f>VLOOKUP($B838, Paste!$A$3:$H$933, 8, FALSE)</f>
        <v>VAN</v>
      </c>
      <c r="G838" s="71">
        <f>VLOOKUP($B838, Paste!$A$3:$H$933, 2, FALSE)</f>
        <v>8</v>
      </c>
      <c r="H838" s="71">
        <f>VLOOKUP($B838, Paste!$A$3:$H$933, 3, FALSE)</f>
        <v>0.8</v>
      </c>
      <c r="I838" s="71">
        <f t="shared" si="13"/>
        <v>1.3015663956639567</v>
      </c>
      <c r="J838" s="71">
        <f>VLOOKUP($B838, Paste!$A$3:$H$933, 4, FALSE)</f>
        <v>2.1015663956639568</v>
      </c>
      <c r="K838" s="71">
        <f>VLOOKUP($B838, Paste!$A$3:$H$933, 5, FALSE)</f>
        <v>0</v>
      </c>
      <c r="L838" s="11">
        <f>IF(ISERROR(VLOOKUP(B838, Paste!$N$3:$N$250, 1, FALSE)), "", VLOOKUP(B838, Paste!$N$3:$O$250, 2, FALSE))</f>
        <v>50</v>
      </c>
      <c r="M838" s="27">
        <f>VLOOKUP($B838, Paste!$W$3:$Z$10064, IF($H$4="Cap Hit",3, IF($H$4="AAV", 4, 2)), FALSE)</f>
        <v>1.4750000000000001</v>
      </c>
      <c r="N838" s="11" t="str">
        <f>IF(ISERROR(VLOOKUP(B838, Paste!$Q$3:$Q$245, 1, FALSE)), "", VLOOKUP(B838, Paste!$Q$3:$R$245, 2, FALSE))</f>
        <v/>
      </c>
      <c r="O838" s="10"/>
      <c r="P838" s="7" t="str">
        <f>IF(ISERROR(VLOOKUP(B838, Paste!$T$3:$T$1545, 1, FALSE)), "", VLOOKUP(B838, Paste!$T$3:$U$1545, 2, FALSE))</f>
        <v>Y</v>
      </c>
    </row>
    <row r="839" spans="1:16">
      <c r="A839" s="65">
        <v>833</v>
      </c>
      <c r="B839" s="67" t="s">
        <v>862</v>
      </c>
      <c r="C839" s="11" t="str">
        <f>VLOOKUP($B839, Paste!$A$3:$H$933, 6, FALSE)</f>
        <v>LD</v>
      </c>
      <c r="D839" s="11" t="str">
        <f>IFERROR(VLOOKUP($B839, Paste!$J$3:$L$933, 3, FALSE), "")</f>
        <v/>
      </c>
      <c r="E839" s="11" t="str">
        <f>IFERROR(VLOOKUP($B839, Paste!$J$3:$L$933, 2, FALSE), "")</f>
        <v/>
      </c>
      <c r="F839" s="11" t="str">
        <f>VLOOKUP($B839, Paste!$A$3:$H$933, 8, FALSE)</f>
        <v>PIT</v>
      </c>
      <c r="G839" s="71">
        <f>VLOOKUP($B839, Paste!$A$3:$H$933, 2, FALSE)</f>
        <v>14.666666666666666</v>
      </c>
      <c r="H839" s="71">
        <f>VLOOKUP($B839, Paste!$A$3:$H$933, 3, FALSE)</f>
        <v>0.27964444444444442</v>
      </c>
      <c r="I839" s="71">
        <f t="shared" si="13"/>
        <v>1.7945074074074074</v>
      </c>
      <c r="J839" s="71">
        <f>VLOOKUP($B839, Paste!$A$3:$H$933, 4, FALSE)</f>
        <v>2.0741518518518518</v>
      </c>
      <c r="K839" s="71">
        <f>VLOOKUP($B839, Paste!$A$3:$H$933, 5, FALSE)</f>
        <v>3.8596491228070171</v>
      </c>
      <c r="L839" s="11" t="str">
        <f>IF(ISERROR(VLOOKUP(B839, Paste!$N$3:$N$250, 1, FALSE)), "", VLOOKUP(B839, Paste!$N$3:$O$250, 2, FALSE))</f>
        <v/>
      </c>
      <c r="M839" s="27">
        <f>VLOOKUP($B839, Paste!$W$3:$Z$10064, IF($H$4="Cap Hit",3, IF($H$4="AAV", 4, 2)), FALSE)</f>
        <v>0.9</v>
      </c>
      <c r="N839" s="11" t="str">
        <f>IF(ISERROR(VLOOKUP(B839, Paste!$Q$3:$Q$245, 1, FALSE)), "", VLOOKUP(B839, Paste!$Q$3:$R$245, 2, FALSE))</f>
        <v/>
      </c>
      <c r="O839" s="18"/>
      <c r="P839" s="7" t="str">
        <f>IF(ISERROR(VLOOKUP(B839, Paste!$T$3:$T$1545, 1, FALSE)), "", VLOOKUP(B839, Paste!$T$3:$U$1545, 2, FALSE))</f>
        <v/>
      </c>
    </row>
    <row r="840" spans="1:16">
      <c r="A840" s="65">
        <v>834</v>
      </c>
      <c r="B840" s="67" t="s">
        <v>863</v>
      </c>
      <c r="C840" s="11" t="str">
        <f>VLOOKUP($B840, Paste!$A$3:$H$933, 6, FALSE)</f>
        <v>RW</v>
      </c>
      <c r="D840" s="11" t="str">
        <f>IFERROR(VLOOKUP($B840, Paste!$J$3:$L$933, 3, FALSE), "")</f>
        <v/>
      </c>
      <c r="E840" s="11" t="str">
        <f>IFERROR(VLOOKUP($B840, Paste!$J$3:$L$933, 2, FALSE), "")</f>
        <v/>
      </c>
      <c r="F840" s="11" t="str">
        <f>VLOOKUP($B840, Paste!$A$3:$H$933, 8, FALSE)</f>
        <v>MTL</v>
      </c>
      <c r="G840" s="71">
        <f>VLOOKUP($B840, Paste!$A$3:$H$933, 2, FALSE)</f>
        <v>6</v>
      </c>
      <c r="H840" s="71">
        <f>VLOOKUP($B840, Paste!$A$3:$H$933, 3, FALSE)</f>
        <v>7.0555555555555552E-2</v>
      </c>
      <c r="I840" s="71">
        <f t="shared" si="13"/>
        <v>2.0019444444444447</v>
      </c>
      <c r="J840" s="71">
        <f>VLOOKUP($B840, Paste!$A$3:$H$933, 4, FALSE)</f>
        <v>2.0725000000000002</v>
      </c>
      <c r="K840" s="71">
        <f>VLOOKUP($B840, Paste!$A$3:$H$933, 5, FALSE)</f>
        <v>2</v>
      </c>
      <c r="L840" s="11" t="str">
        <f>IF(ISERROR(VLOOKUP(B840, Paste!$N$3:$N$250, 1, FALSE)), "", VLOOKUP(B840, Paste!$N$3:$O$250, 2, FALSE))</f>
        <v/>
      </c>
      <c r="M840" s="27">
        <f>VLOOKUP($B840, Paste!$W$3:$Z$10064, IF($H$4="Cap Hit",3, IF($H$4="AAV", 4, 2)), FALSE)</f>
        <v>0.85</v>
      </c>
      <c r="N840" s="11" t="str">
        <f>IF(ISERROR(VLOOKUP(B840, Paste!$Q$3:$Q$245, 1, FALSE)), "", VLOOKUP(B840, Paste!$Q$3:$R$245, 2, FALSE))</f>
        <v/>
      </c>
      <c r="O840" s="18"/>
      <c r="P840" s="7" t="str">
        <f>IF(ISERROR(VLOOKUP(B840, Paste!$T$3:$T$1545, 1, FALSE)), "", VLOOKUP(B840, Paste!$T$3:$U$1545, 2, FALSE))</f>
        <v>Y</v>
      </c>
    </row>
    <row r="841" spans="1:16">
      <c r="A841" s="65">
        <v>835</v>
      </c>
      <c r="B841" s="67" t="s">
        <v>864</v>
      </c>
      <c r="C841" s="11" t="str">
        <f>VLOOKUP($B841, Paste!$A$3:$H$933, 6, FALSE)</f>
        <v>RW</v>
      </c>
      <c r="D841" s="11" t="str">
        <f>IFERROR(VLOOKUP($B841, Paste!$J$3:$L$933, 3, FALSE), "")</f>
        <v/>
      </c>
      <c r="E841" s="11" t="str">
        <f>IFERROR(VLOOKUP($B841, Paste!$J$3:$L$933, 2, FALSE), "")</f>
        <v/>
      </c>
      <c r="F841" s="11" t="str">
        <f>VLOOKUP($B841, Paste!$A$3:$H$933, 8, FALSE)</f>
        <v>NYI</v>
      </c>
      <c r="G841" s="71">
        <f>VLOOKUP($B841, Paste!$A$3:$H$933, 2, FALSE)</f>
        <v>14</v>
      </c>
      <c r="H841" s="71">
        <f>VLOOKUP($B841, Paste!$A$3:$H$933, 3, FALSE)</f>
        <v>1.3672241661348417</v>
      </c>
      <c r="I841" s="71">
        <f t="shared" si="13"/>
        <v>0.69312316719849099</v>
      </c>
      <c r="J841" s="71">
        <f>VLOOKUP($B841, Paste!$A$3:$H$933, 4, FALSE)</f>
        <v>2.0603473333333326</v>
      </c>
      <c r="K841" s="71">
        <f>VLOOKUP($B841, Paste!$A$3:$H$933, 5, FALSE)</f>
        <v>3.7943925233644857</v>
      </c>
      <c r="L841" s="11" t="str">
        <f>IF(ISERROR(VLOOKUP(B841, Paste!$N$3:$N$250, 1, FALSE)), "", VLOOKUP(B841, Paste!$N$3:$O$250, 2, FALSE))</f>
        <v/>
      </c>
      <c r="M841" s="27">
        <f>VLOOKUP($B841, Paste!$W$3:$Z$10064, IF($H$4="Cap Hit",3, IF($H$4="AAV", 4, 2)), FALSE)</f>
        <v>0.85</v>
      </c>
      <c r="N841" s="11" t="str">
        <f>IF(ISERROR(VLOOKUP(B841, Paste!$Q$3:$Q$245, 1, FALSE)), "", VLOOKUP(B841, Paste!$Q$3:$R$245, 2, FALSE))</f>
        <v/>
      </c>
      <c r="O841" s="18"/>
      <c r="P841" s="7" t="str">
        <f>IF(ISERROR(VLOOKUP(B841, Paste!$T$3:$T$1545, 1, FALSE)), "", VLOOKUP(B841, Paste!$T$3:$U$1545, 2, FALSE))</f>
        <v/>
      </c>
    </row>
    <row r="842" spans="1:16">
      <c r="A842" s="65">
        <v>836</v>
      </c>
      <c r="B842" s="67" t="s">
        <v>865</v>
      </c>
      <c r="C842" s="11" t="str">
        <f>VLOOKUP($B842, Paste!$A$3:$H$933, 6, FALSE)</f>
        <v>LD</v>
      </c>
      <c r="D842" s="11">
        <f>IFERROR(VLOOKUP($B842, Paste!$J$3:$L$933, 3, FALSE), "")</f>
        <v>37</v>
      </c>
      <c r="E842" s="11">
        <f>IFERROR(VLOOKUP($B842, Paste!$J$3:$L$933, 2, FALSE), "")</f>
        <v>52</v>
      </c>
      <c r="F842" s="11" t="str">
        <f>VLOOKUP($B842, Paste!$A$3:$H$933, 8, FALSE)</f>
        <v>SJS</v>
      </c>
      <c r="G842" s="71">
        <f>VLOOKUP($B842, Paste!$A$3:$H$933, 2, FALSE)</f>
        <v>6.5</v>
      </c>
      <c r="H842" s="71">
        <f>VLOOKUP($B842, Paste!$A$3:$H$933, 3, FALSE)</f>
        <v>0.28753472222222232</v>
      </c>
      <c r="I842" s="71">
        <f t="shared" si="13"/>
        <v>1.7723355902777778</v>
      </c>
      <c r="J842" s="71">
        <f>VLOOKUP($B842, Paste!$A$3:$H$933, 4, FALSE)</f>
        <v>2.0598703125000002</v>
      </c>
      <c r="K842" s="71">
        <f>VLOOKUP($B842, Paste!$A$3:$H$933, 5, FALSE)</f>
        <v>3.9</v>
      </c>
      <c r="L842" s="11" t="str">
        <f>IF(ISERROR(VLOOKUP(B842, Paste!$N$3:$N$250, 1, FALSE)), "", VLOOKUP(B842, Paste!$N$3:$O$250, 2, FALSE))</f>
        <v/>
      </c>
      <c r="M842" s="27">
        <f>VLOOKUP($B842, Paste!$W$3:$Z$10064, IF($H$4="Cap Hit",3, IF($H$4="AAV", 4, 2)), FALSE)</f>
        <v>0.95</v>
      </c>
      <c r="N842" s="11" t="str">
        <f>IF(ISERROR(VLOOKUP(B842, Paste!$Q$3:$Q$245, 1, FALSE)), "", VLOOKUP(B842, Paste!$Q$3:$R$245, 2, FALSE))</f>
        <v/>
      </c>
      <c r="O842" s="10"/>
      <c r="P842" s="7" t="str">
        <f>IF(ISERROR(VLOOKUP(B842, Paste!$T$3:$T$1545, 1, FALSE)), "", VLOOKUP(B842, Paste!$T$3:$U$1545, 2, FALSE))</f>
        <v>Y</v>
      </c>
    </row>
    <row r="843" spans="1:16">
      <c r="A843" s="65">
        <v>837</v>
      </c>
      <c r="B843" s="67" t="s">
        <v>866</v>
      </c>
      <c r="C843" s="11" t="str">
        <f>VLOOKUP($B843, Paste!$A$3:$H$933, 6, FALSE)</f>
        <v>LD</v>
      </c>
      <c r="D843" s="11" t="str">
        <f>IFERROR(VLOOKUP($B843, Paste!$J$3:$L$933, 3, FALSE), "")</f>
        <v/>
      </c>
      <c r="E843" s="11" t="str">
        <f>IFERROR(VLOOKUP($B843, Paste!$J$3:$L$933, 2, FALSE), "")</f>
        <v/>
      </c>
      <c r="F843" s="11" t="str">
        <f>VLOOKUP($B843, Paste!$A$3:$H$933, 8, FALSE)</f>
        <v>MIN</v>
      </c>
      <c r="G843" s="71">
        <f>VLOOKUP($B843, Paste!$A$3:$H$933, 2, FALSE)</f>
        <v>6</v>
      </c>
      <c r="H843" s="71">
        <f>VLOOKUP($B843, Paste!$A$3:$H$933, 3, FALSE)</f>
        <v>8.1666666666666665E-2</v>
      </c>
      <c r="I843" s="71">
        <f t="shared" si="13"/>
        <v>1.9535973333333332</v>
      </c>
      <c r="J843" s="71">
        <f>VLOOKUP($B843, Paste!$A$3:$H$933, 4, FALSE)</f>
        <v>2.0352639999999997</v>
      </c>
      <c r="K843" s="71">
        <f>VLOOKUP($B843, Paste!$A$3:$H$933, 5, FALSE)</f>
        <v>1</v>
      </c>
      <c r="L843" s="11" t="str">
        <f>IF(ISERROR(VLOOKUP(B843, Paste!$N$3:$N$250, 1, FALSE)), "", VLOOKUP(B843, Paste!$N$3:$O$250, 2, FALSE))</f>
        <v/>
      </c>
      <c r="M843" s="27">
        <f>VLOOKUP($B843, Paste!$W$3:$Z$10064, IF($H$4="Cap Hit",3, IF($H$4="AAV", 4, 2)), FALSE)</f>
        <v>0.77500000000000002</v>
      </c>
      <c r="N843" s="11" t="str">
        <f>IF(ISERROR(VLOOKUP(B843, Paste!$Q$3:$Q$245, 1, FALSE)), "", VLOOKUP(B843, Paste!$Q$3:$R$245, 2, FALSE))</f>
        <v/>
      </c>
      <c r="O843" s="18"/>
      <c r="P843" s="7" t="str">
        <f>IF(ISERROR(VLOOKUP(B843, Paste!$T$3:$T$1545, 1, FALSE)), "", VLOOKUP(B843, Paste!$T$3:$U$1545, 2, FALSE))</f>
        <v/>
      </c>
    </row>
    <row r="844" spans="1:16">
      <c r="A844" s="65">
        <v>838</v>
      </c>
      <c r="B844" s="67" t="s">
        <v>867</v>
      </c>
      <c r="C844" s="11" t="str">
        <f>VLOOKUP($B844, Paste!$A$3:$H$933, 6, FALSE)</f>
        <v>C</v>
      </c>
      <c r="D844" s="11" t="str">
        <f>IFERROR(VLOOKUP($B844, Paste!$J$3:$L$933, 3, FALSE), "")</f>
        <v/>
      </c>
      <c r="E844" s="11" t="str">
        <f>IFERROR(VLOOKUP($B844, Paste!$J$3:$L$933, 2, FALSE), "")</f>
        <v/>
      </c>
      <c r="F844" s="11" t="str">
        <f>VLOOKUP($B844, Paste!$A$3:$H$933, 8, FALSE)</f>
        <v>LAK</v>
      </c>
      <c r="G844" s="71">
        <f>VLOOKUP($B844, Paste!$A$3:$H$933, 2, FALSE)</f>
        <v>15</v>
      </c>
      <c r="H844" s="71">
        <f>VLOOKUP($B844, Paste!$A$3:$H$933, 3, FALSE)</f>
        <v>1.7546666666666664</v>
      </c>
      <c r="I844" s="71">
        <f t="shared" si="13"/>
        <v>0.27848882113821127</v>
      </c>
      <c r="J844" s="71">
        <f>VLOOKUP($B844, Paste!$A$3:$H$933, 4, FALSE)</f>
        <v>2.0331554878048776</v>
      </c>
      <c r="K844" s="71">
        <f>VLOOKUP($B844, Paste!$A$3:$H$933, 5, FALSE)</f>
        <v>3.75</v>
      </c>
      <c r="L844" s="11" t="str">
        <f>IF(ISERROR(VLOOKUP(B844, Paste!$N$3:$N$250, 1, FALSE)), "", VLOOKUP(B844, Paste!$N$3:$O$250, 2, FALSE))</f>
        <v/>
      </c>
      <c r="M844" s="27">
        <f>VLOOKUP($B844, Paste!$W$3:$Z$10064, IF($H$4="Cap Hit",3, IF($H$4="AAV", 4, 2)), FALSE)</f>
        <v>0.92500000000000004</v>
      </c>
      <c r="N844" s="11" t="str">
        <f>IF(ISERROR(VLOOKUP(B844, Paste!$Q$3:$Q$245, 1, FALSE)), "", VLOOKUP(B844, Paste!$Q$3:$R$245, 2, FALSE))</f>
        <v/>
      </c>
      <c r="O844" s="18"/>
      <c r="P844" s="7" t="str">
        <f>IF(ISERROR(VLOOKUP(B844, Paste!$T$3:$T$1545, 1, FALSE)), "", VLOOKUP(B844, Paste!$T$3:$U$1545, 2, FALSE))</f>
        <v>Y</v>
      </c>
    </row>
    <row r="845" spans="1:16">
      <c r="A845" s="65">
        <v>839</v>
      </c>
      <c r="B845" s="67" t="s">
        <v>868</v>
      </c>
      <c r="C845" s="11" t="str">
        <f>VLOOKUP($B845, Paste!$A$3:$H$933, 6, FALSE)</f>
        <v>RD</v>
      </c>
      <c r="D845" s="11" t="str">
        <f>IFERROR(VLOOKUP($B845, Paste!$J$3:$L$933, 3, FALSE), "")</f>
        <v/>
      </c>
      <c r="E845" s="11" t="str">
        <f>IFERROR(VLOOKUP($B845, Paste!$J$3:$L$933, 2, FALSE), "")</f>
        <v/>
      </c>
      <c r="F845" s="11" t="str">
        <f>VLOOKUP($B845, Paste!$A$3:$H$933, 8, FALSE)</f>
        <v>TOR</v>
      </c>
      <c r="G845" s="71">
        <f>VLOOKUP($B845, Paste!$A$3:$H$933, 2, FALSE)</f>
        <v>28.666666666666668</v>
      </c>
      <c r="H845" s="71">
        <f>VLOOKUP($B845, Paste!$A$3:$H$933, 3, FALSE)</f>
        <v>0.48375517844116883</v>
      </c>
      <c r="I845" s="71">
        <f t="shared" si="13"/>
        <v>1.5000836482254984</v>
      </c>
      <c r="J845" s="71">
        <f>VLOOKUP($B845, Paste!$A$3:$H$933, 4, FALSE)</f>
        <v>1.9838388266666673</v>
      </c>
      <c r="K845" s="71">
        <f>VLOOKUP($B845, Paste!$A$3:$H$933, 5, FALSE)</f>
        <v>13.975</v>
      </c>
      <c r="L845" s="11" t="str">
        <f>IF(ISERROR(VLOOKUP(B845, Paste!$N$3:$N$250, 1, FALSE)), "", VLOOKUP(B845, Paste!$N$3:$O$250, 2, FALSE))</f>
        <v/>
      </c>
      <c r="M845" s="27">
        <f>VLOOKUP($B845, Paste!$W$3:$Z$10064, IF($H$4="Cap Hit",3, IF($H$4="AAV", 4, 2)), FALSE)</f>
        <v>0.85</v>
      </c>
      <c r="N845" s="11" t="str">
        <f>IF(ISERROR(VLOOKUP(B845, Paste!$Q$3:$Q$245, 1, FALSE)), "", VLOOKUP(B845, Paste!$Q$3:$R$245, 2, FALSE))</f>
        <v/>
      </c>
      <c r="O845" s="10"/>
      <c r="P845" s="7" t="str">
        <f>IF(ISERROR(VLOOKUP(B845, Paste!$T$3:$T$1545, 1, FALSE)), "", VLOOKUP(B845, Paste!$T$3:$U$1545, 2, FALSE))</f>
        <v/>
      </c>
    </row>
    <row r="846" spans="1:16">
      <c r="A846" s="65">
        <v>840</v>
      </c>
      <c r="B846" s="67" t="s">
        <v>869</v>
      </c>
      <c r="C846" s="11" t="str">
        <f>VLOOKUP($B846, Paste!$A$3:$H$933, 6, FALSE)</f>
        <v>C</v>
      </c>
      <c r="D846" s="11">
        <f>IFERROR(VLOOKUP($B846, Paste!$J$3:$L$933, 3, FALSE), "")</f>
        <v>45</v>
      </c>
      <c r="E846" s="11">
        <f>IFERROR(VLOOKUP($B846, Paste!$J$3:$L$933, 2, FALSE), "")</f>
        <v>68</v>
      </c>
      <c r="F846" s="11" t="str">
        <f>VLOOKUP($B846, Paste!$A$3:$H$933, 8, FALSE)</f>
        <v>CHI</v>
      </c>
      <c r="G846" s="71">
        <f>VLOOKUP($B846, Paste!$A$3:$H$933, 2, FALSE)</f>
        <v>6</v>
      </c>
      <c r="H846" s="71">
        <f>VLOOKUP($B846, Paste!$A$3:$H$933, 3, FALSE)</f>
        <v>0.6334603174603175</v>
      </c>
      <c r="I846" s="71">
        <f t="shared" si="13"/>
        <v>1.2997896825396826</v>
      </c>
      <c r="J846" s="71">
        <f>VLOOKUP($B846, Paste!$A$3:$H$933, 4, FALSE)</f>
        <v>1.9332500000000001</v>
      </c>
      <c r="K846" s="71">
        <f>VLOOKUP($B846, Paste!$A$3:$H$933, 5, FALSE)</f>
        <v>2.5714285714285712</v>
      </c>
      <c r="L846" s="11" t="str">
        <f>IF(ISERROR(VLOOKUP(B846, Paste!$N$3:$N$250, 1, FALSE)), "", VLOOKUP(B846, Paste!$N$3:$O$250, 2, FALSE))</f>
        <v/>
      </c>
      <c r="M846" s="27">
        <f>VLOOKUP($B846, Paste!$W$3:$Z$10064, IF($H$4="Cap Hit",3, IF($H$4="AAV", 4, 2)), FALSE)</f>
        <v>1.3825000000000001</v>
      </c>
      <c r="N846" s="11" t="str">
        <f>IF(ISERROR(VLOOKUP(B846, Paste!$Q$3:$Q$245, 1, FALSE)), "", VLOOKUP(B846, Paste!$Q$3:$R$245, 2, FALSE))</f>
        <v/>
      </c>
      <c r="O846" s="18"/>
      <c r="P846" s="7" t="str">
        <f>IF(ISERROR(VLOOKUP(B846, Paste!$T$3:$T$1545, 1, FALSE)), "", VLOOKUP(B846, Paste!$T$3:$U$1545, 2, FALSE))</f>
        <v>Y</v>
      </c>
    </row>
    <row r="847" spans="1:16">
      <c r="A847" s="65">
        <v>841</v>
      </c>
      <c r="B847" s="10" t="s">
        <v>870</v>
      </c>
      <c r="C847" s="11" t="str">
        <f>VLOOKUP($B847, Paste!$A$3:$H$933, 6, FALSE)</f>
        <v>LW</v>
      </c>
      <c r="D847" s="11" t="str">
        <f>IFERROR(VLOOKUP($B847, Paste!$J$3:$L$933, 3, FALSE), "")</f>
        <v/>
      </c>
      <c r="E847" s="11" t="str">
        <f>IFERROR(VLOOKUP($B847, Paste!$J$3:$L$933, 2, FALSE), "")</f>
        <v/>
      </c>
      <c r="F847" s="11" t="str">
        <f>VLOOKUP($B847, Paste!$A$3:$H$933, 8, FALSE)</f>
        <v>UFA</v>
      </c>
      <c r="G847" s="71">
        <f>VLOOKUP($B847, Paste!$A$3:$H$933, 2, FALSE)</f>
        <v>26</v>
      </c>
      <c r="H847" s="71">
        <f>VLOOKUP($B847, Paste!$A$3:$H$933, 3, FALSE)</f>
        <v>0.76642222222222223</v>
      </c>
      <c r="I847" s="71">
        <f t="shared" si="13"/>
        <v>1.1657027777777778</v>
      </c>
      <c r="J847" s="71">
        <f>VLOOKUP($B847, Paste!$A$3:$H$933, 4, FALSE)</f>
        <v>1.9321250000000001</v>
      </c>
      <c r="K847" s="71">
        <f>VLOOKUP($B847, Paste!$A$3:$H$933, 5, FALSE)</f>
        <v>1.4444444444444444</v>
      </c>
      <c r="L847" s="11" t="str">
        <f>IF(ISERROR(VLOOKUP(B847, Paste!$N$3:$N$250, 1, FALSE)), "", VLOOKUP(B847, Paste!$N$3:$O$250, 2, FALSE))</f>
        <v/>
      </c>
      <c r="M847" s="27" t="e">
        <f>VLOOKUP($B847, Paste!$W$3:$Z$10064, IF($H$4="Cap Hit",3, IF($H$4="AAV", 4, 2)), FALSE)</f>
        <v>#N/A</v>
      </c>
      <c r="N847" s="11" t="str">
        <f>IF(ISERROR(VLOOKUP(B847, Paste!$Q$3:$Q$245, 1, FALSE)), "", VLOOKUP(B847, Paste!$Q$3:$R$245, 2, FALSE))</f>
        <v/>
      </c>
      <c r="O847" s="10"/>
      <c r="P847" s="7" t="str">
        <f>IF(ISERROR(VLOOKUP(B847, Paste!$T$3:$T$1545, 1, FALSE)), "", VLOOKUP(B847, Paste!$T$3:$U$1545, 2, FALSE))</f>
        <v/>
      </c>
    </row>
    <row r="848" spans="1:16">
      <c r="A848" s="65">
        <v>842</v>
      </c>
      <c r="B848" s="67" t="s">
        <v>871</v>
      </c>
      <c r="C848" s="11" t="str">
        <f>VLOOKUP($B848, Paste!$A$3:$H$933, 6, FALSE)</f>
        <v>RW</v>
      </c>
      <c r="D848" s="11">
        <f>IFERROR(VLOOKUP($B848, Paste!$J$3:$L$933, 3, FALSE), "")</f>
        <v>45</v>
      </c>
      <c r="E848" s="11">
        <f>IFERROR(VLOOKUP($B848, Paste!$J$3:$L$933, 2, FALSE), "")</f>
        <v>75</v>
      </c>
      <c r="F848" s="11" t="str">
        <f>VLOOKUP($B848, Paste!$A$3:$H$933, 8, FALSE)</f>
        <v>STL</v>
      </c>
      <c r="G848" s="71">
        <f>VLOOKUP($B848, Paste!$A$3:$H$933, 2, FALSE)</f>
        <v>8</v>
      </c>
      <c r="H848" s="71">
        <f>VLOOKUP($B848, Paste!$A$3:$H$933, 3, FALSE)</f>
        <v>1.6</v>
      </c>
      <c r="I848" s="71">
        <f t="shared" si="13"/>
        <v>0.29933974999999968</v>
      </c>
      <c r="J848" s="71">
        <f>VLOOKUP($B848, Paste!$A$3:$H$933, 4, FALSE)</f>
        <v>1.8993397499999998</v>
      </c>
      <c r="K848" s="71">
        <f>VLOOKUP($B848, Paste!$A$3:$H$933, 5, FALSE)</f>
        <v>6.4</v>
      </c>
      <c r="L848" s="11" t="str">
        <f>IF(ISERROR(VLOOKUP(B848, Paste!$N$3:$N$250, 1, FALSE)), "", VLOOKUP(B848, Paste!$N$3:$O$250, 2, FALSE))</f>
        <v/>
      </c>
      <c r="M848" s="27">
        <f>VLOOKUP($B848, Paste!$W$3:$Z$10064, IF($H$4="Cap Hit",3, IF($H$4="AAV", 4, 2)), FALSE)</f>
        <v>1.391667</v>
      </c>
      <c r="N848" s="11" t="str">
        <f>IF(ISERROR(VLOOKUP(B848, Paste!$Q$3:$Q$245, 1, FALSE)), "", VLOOKUP(B848, Paste!$Q$3:$R$245, 2, FALSE))</f>
        <v/>
      </c>
      <c r="O848" s="18"/>
      <c r="P848" s="7" t="str">
        <f>IF(ISERROR(VLOOKUP(B848, Paste!$T$3:$T$1545, 1, FALSE)), "", VLOOKUP(B848, Paste!$T$3:$U$1545, 2, FALSE))</f>
        <v>Y</v>
      </c>
    </row>
    <row r="849" spans="1:16">
      <c r="A849" s="65">
        <v>843</v>
      </c>
      <c r="B849" s="67" t="s">
        <v>872</v>
      </c>
      <c r="C849" s="11" t="str">
        <f>VLOOKUP($B849, Paste!$A$3:$H$933, 6, FALSE)</f>
        <v>C</v>
      </c>
      <c r="D849" s="11" t="str">
        <f>IFERROR(VLOOKUP($B849, Paste!$J$3:$L$933, 3, FALSE), "")</f>
        <v/>
      </c>
      <c r="E849" s="11" t="str">
        <f>IFERROR(VLOOKUP($B849, Paste!$J$3:$L$933, 2, FALSE), "")</f>
        <v/>
      </c>
      <c r="F849" s="11" t="str">
        <f>VLOOKUP($B849, Paste!$A$3:$H$933, 8, FALSE)</f>
        <v>STL</v>
      </c>
      <c r="G849" s="71">
        <f>VLOOKUP($B849, Paste!$A$3:$H$933, 2, FALSE)</f>
        <v>7</v>
      </c>
      <c r="H849" s="71">
        <f>VLOOKUP($B849, Paste!$A$3:$H$933, 3, FALSE)</f>
        <v>0.39417777777777779</v>
      </c>
      <c r="I849" s="71">
        <f t="shared" si="13"/>
        <v>1.4848847222222221</v>
      </c>
      <c r="J849" s="71">
        <f>VLOOKUP($B849, Paste!$A$3:$H$933, 4, FALSE)</f>
        <v>1.8790624999999999</v>
      </c>
      <c r="K849" s="71">
        <f>VLOOKUP($B849, Paste!$A$3:$H$933, 5, FALSE)</f>
        <v>0</v>
      </c>
      <c r="L849" s="11" t="str">
        <f>IF(ISERROR(VLOOKUP(B849, Paste!$N$3:$N$250, 1, FALSE)), "", VLOOKUP(B849, Paste!$N$3:$O$250, 2, FALSE))</f>
        <v/>
      </c>
      <c r="M849" s="27">
        <f>VLOOKUP($B849, Paste!$W$3:$Z$10064, IF($H$4="Cap Hit",3, IF($H$4="AAV", 4, 2)), FALSE)</f>
        <v>0.95</v>
      </c>
      <c r="N849" s="11" t="str">
        <f>IF(ISERROR(VLOOKUP(B849, Paste!$Q$3:$Q$245, 1, FALSE)), "", VLOOKUP(B849, Paste!$Q$3:$R$245, 2, FALSE))</f>
        <v/>
      </c>
      <c r="O849" s="18"/>
      <c r="P849" s="7" t="str">
        <f>IF(ISERROR(VLOOKUP(B849, Paste!$T$3:$T$1545, 1, FALSE)), "", VLOOKUP(B849, Paste!$T$3:$U$1545, 2, FALSE))</f>
        <v>Y</v>
      </c>
    </row>
    <row r="850" spans="1:16">
      <c r="A850" s="65">
        <v>844</v>
      </c>
      <c r="B850" s="67" t="s">
        <v>873</v>
      </c>
      <c r="C850" s="11" t="str">
        <f>VLOOKUP($B850, Paste!$A$3:$H$933, 6, FALSE)</f>
        <v>LD</v>
      </c>
      <c r="D850" s="11" t="str">
        <f>IFERROR(VLOOKUP($B850, Paste!$J$3:$L$933, 3, FALSE), "")</f>
        <v/>
      </c>
      <c r="E850" s="11" t="str">
        <f>IFERROR(VLOOKUP($B850, Paste!$J$3:$L$933, 2, FALSE), "")</f>
        <v/>
      </c>
      <c r="F850" s="11" t="str">
        <f>VLOOKUP($B850, Paste!$A$3:$H$933, 8, FALSE)</f>
        <v>ANA</v>
      </c>
      <c r="G850" s="71">
        <f>VLOOKUP($B850, Paste!$A$3:$H$933, 2, FALSE)</f>
        <v>17</v>
      </c>
      <c r="H850" s="71">
        <f>VLOOKUP($B850, Paste!$A$3:$H$933, 3, FALSE)</f>
        <v>2.5499999999999998</v>
      </c>
      <c r="I850" s="71">
        <f t="shared" si="13"/>
        <v>-0.69269443902439032</v>
      </c>
      <c r="J850" s="71">
        <f>VLOOKUP($B850, Paste!$A$3:$H$933, 4, FALSE)</f>
        <v>1.8573055609756095</v>
      </c>
      <c r="K850" s="71">
        <f>VLOOKUP($B850, Paste!$A$3:$H$933, 5, FALSE)</f>
        <v>20.399999999999999</v>
      </c>
      <c r="L850" s="11" t="str">
        <f>IF(ISERROR(VLOOKUP(B850, Paste!$N$3:$N$250, 1, FALSE)), "", VLOOKUP(B850, Paste!$N$3:$O$250, 2, FALSE))</f>
        <v/>
      </c>
      <c r="M850" s="27">
        <f>VLOOKUP($B850, Paste!$W$3:$Z$10064, IF($H$4="Cap Hit",3, IF($H$4="AAV", 4, 2)), FALSE)</f>
        <v>0.9425</v>
      </c>
      <c r="N850" s="11" t="str">
        <f>IF(ISERROR(VLOOKUP(B850, Paste!$Q$3:$Q$245, 1, FALSE)), "", VLOOKUP(B850, Paste!$Q$3:$R$245, 2, FALSE))</f>
        <v/>
      </c>
      <c r="O850" s="18"/>
      <c r="P850" s="7" t="str">
        <f>IF(ISERROR(VLOOKUP(B850, Paste!$T$3:$T$1545, 1, FALSE)), "", VLOOKUP(B850, Paste!$T$3:$U$1545, 2, FALSE))</f>
        <v>Y</v>
      </c>
    </row>
    <row r="851" spans="1:16">
      <c r="A851" s="65">
        <v>845</v>
      </c>
      <c r="B851" s="67" t="s">
        <v>874</v>
      </c>
      <c r="C851" s="11" t="str">
        <f>VLOOKUP($B851, Paste!$A$3:$H$933, 6, FALSE)</f>
        <v>LW</v>
      </c>
      <c r="D851" s="11">
        <f>IFERROR(VLOOKUP($B851, Paste!$J$3:$L$933, 3, FALSE), "")</f>
        <v>28</v>
      </c>
      <c r="E851" s="11">
        <f>IFERROR(VLOOKUP($B851, Paste!$J$3:$L$933, 2, FALSE), "")</f>
        <v>60</v>
      </c>
      <c r="F851" s="11" t="str">
        <f>VLOOKUP($B851, Paste!$A$3:$H$933, 8, FALSE)</f>
        <v>VAN</v>
      </c>
      <c r="G851" s="71">
        <f>VLOOKUP($B851, Paste!$A$3:$H$933, 2, FALSE)</f>
        <v>14</v>
      </c>
      <c r="H851" s="71">
        <f>VLOOKUP($B851, Paste!$A$3:$H$933, 3, FALSE)</f>
        <v>0.51388888888888895</v>
      </c>
      <c r="I851" s="71">
        <f t="shared" si="13"/>
        <v>1.3197377777777772</v>
      </c>
      <c r="J851" s="71">
        <f>VLOOKUP($B851, Paste!$A$3:$H$933, 4, FALSE)</f>
        <v>1.8336266666666663</v>
      </c>
      <c r="K851" s="71">
        <f>VLOOKUP($B851, Paste!$A$3:$H$933, 5, FALSE)</f>
        <v>4.2</v>
      </c>
      <c r="L851" s="11" t="str">
        <f>IF(ISERROR(VLOOKUP(B851, Paste!$N$3:$N$250, 1, FALSE)), "", VLOOKUP(B851, Paste!$N$3:$O$250, 2, FALSE))</f>
        <v/>
      </c>
      <c r="M851" s="27">
        <f>VLOOKUP($B851, Paste!$W$3:$Z$10064, IF($H$4="Cap Hit",3, IF($H$4="AAV", 4, 2)), FALSE)</f>
        <v>0.77500000000000002</v>
      </c>
      <c r="N851" s="11" t="str">
        <f>IF(ISERROR(VLOOKUP(B851, Paste!$Q$3:$Q$245, 1, FALSE)), "", VLOOKUP(B851, Paste!$Q$3:$R$245, 2, FALSE))</f>
        <v/>
      </c>
      <c r="O851" s="18"/>
      <c r="P851" s="7" t="str">
        <f>IF(ISERROR(VLOOKUP(B851, Paste!$T$3:$T$1545, 1, FALSE)), "", VLOOKUP(B851, Paste!$T$3:$U$1545, 2, FALSE))</f>
        <v/>
      </c>
    </row>
    <row r="852" spans="1:16">
      <c r="A852" s="65">
        <v>846</v>
      </c>
      <c r="B852" s="67" t="s">
        <v>875</v>
      </c>
      <c r="C852" s="11" t="str">
        <f>VLOOKUP($B852, Paste!$A$3:$H$933, 6, FALSE)</f>
        <v>RW</v>
      </c>
      <c r="D852" s="11" t="str">
        <f>IFERROR(VLOOKUP($B852, Paste!$J$3:$L$933, 3, FALSE), "")</f>
        <v/>
      </c>
      <c r="E852" s="11" t="str">
        <f>IFERROR(VLOOKUP($B852, Paste!$J$3:$L$933, 2, FALSE), "")</f>
        <v/>
      </c>
      <c r="F852" s="11" t="str">
        <f>VLOOKUP($B852, Paste!$A$3:$H$933, 8, FALSE)</f>
        <v>TBL</v>
      </c>
      <c r="G852" s="71">
        <f>VLOOKUP($B852, Paste!$A$3:$H$933, 2, FALSE)</f>
        <v>12</v>
      </c>
      <c r="H852" s="71">
        <f>VLOOKUP($B852, Paste!$A$3:$H$933, 3, FALSE)</f>
        <v>0.48</v>
      </c>
      <c r="I852" s="71">
        <f t="shared" si="13"/>
        <v>1.3326000000000002</v>
      </c>
      <c r="J852" s="71">
        <f>VLOOKUP($B852, Paste!$A$3:$H$933, 4, FALSE)</f>
        <v>1.8126000000000002</v>
      </c>
      <c r="K852" s="71">
        <f>VLOOKUP($B852, Paste!$A$3:$H$933, 5, FALSE)</f>
        <v>39.200000000000003</v>
      </c>
      <c r="L852" s="11" t="str">
        <f>IF(ISERROR(VLOOKUP(B852, Paste!$N$3:$N$250, 1, FALSE)), "", VLOOKUP(B852, Paste!$N$3:$O$250, 2, FALSE))</f>
        <v/>
      </c>
      <c r="M852" s="27">
        <f>VLOOKUP($B852, Paste!$W$3:$Z$10064, IF($H$4="Cap Hit",3, IF($H$4="AAV", 4, 2)), FALSE)</f>
        <v>0.85</v>
      </c>
      <c r="N852" s="11" t="str">
        <f>IF(ISERROR(VLOOKUP(B852, Paste!$Q$3:$Q$245, 1, FALSE)), "", VLOOKUP(B852, Paste!$Q$3:$R$245, 2, FALSE))</f>
        <v/>
      </c>
      <c r="O852" s="18"/>
      <c r="P852" s="7" t="str">
        <f>IF(ISERROR(VLOOKUP(B852, Paste!$T$3:$T$1545, 1, FALSE)), "", VLOOKUP(B852, Paste!$T$3:$U$1545, 2, FALSE))</f>
        <v/>
      </c>
    </row>
    <row r="853" spans="1:16">
      <c r="A853" s="65">
        <v>847</v>
      </c>
      <c r="B853" s="67" t="s">
        <v>876</v>
      </c>
      <c r="C853" s="11" t="str">
        <f>VLOOKUP($B853, Paste!$A$3:$H$933, 6, FALSE)</f>
        <v>C</v>
      </c>
      <c r="D853" s="11" t="str">
        <f>IFERROR(VLOOKUP($B853, Paste!$J$3:$L$933, 3, FALSE), "")</f>
        <v/>
      </c>
      <c r="E853" s="11" t="str">
        <f>IFERROR(VLOOKUP($B853, Paste!$J$3:$L$933, 2, FALSE), "")</f>
        <v/>
      </c>
      <c r="F853" s="11" t="str">
        <f>VLOOKUP($B853, Paste!$A$3:$H$933, 8, FALSE)</f>
        <v>CBJ</v>
      </c>
      <c r="G853" s="71">
        <f>VLOOKUP($B853, Paste!$A$3:$H$933, 2, FALSE)</f>
        <v>5</v>
      </c>
      <c r="H853" s="71">
        <f>VLOOKUP($B853, Paste!$A$3:$H$933, 3, FALSE)</f>
        <v>0.46822222222222215</v>
      </c>
      <c r="I853" s="71">
        <f t="shared" si="13"/>
        <v>1.3182361111111116</v>
      </c>
      <c r="J853" s="71">
        <f>VLOOKUP($B853, Paste!$A$3:$H$933, 4, FALSE)</f>
        <v>1.7864583333333337</v>
      </c>
      <c r="K853" s="71">
        <f>VLOOKUP($B853, Paste!$A$3:$H$933, 5, FALSE)</f>
        <v>0</v>
      </c>
      <c r="L853" s="11" t="str">
        <f>IF(ISERROR(VLOOKUP(B853, Paste!$N$3:$N$250, 1, FALSE)), "", VLOOKUP(B853, Paste!$N$3:$O$250, 2, FALSE))</f>
        <v/>
      </c>
      <c r="M853" s="27">
        <f>VLOOKUP($B853, Paste!$W$3:$Z$10064, IF($H$4="Cap Hit",3, IF($H$4="AAV", 4, 2)), FALSE)</f>
        <v>0.91833299999999995</v>
      </c>
      <c r="N853" s="11" t="str">
        <f>IF(ISERROR(VLOOKUP(B853, Paste!$Q$3:$Q$245, 1, FALSE)), "", VLOOKUP(B853, Paste!$Q$3:$R$245, 2, FALSE))</f>
        <v/>
      </c>
      <c r="O853" s="18"/>
      <c r="P853" s="7" t="str">
        <f>IF(ISERROR(VLOOKUP(B853, Paste!$T$3:$T$1545, 1, FALSE)), "", VLOOKUP(B853, Paste!$T$3:$U$1545, 2, FALSE))</f>
        <v>Y</v>
      </c>
    </row>
    <row r="854" spans="1:16">
      <c r="A854" s="65">
        <v>848</v>
      </c>
      <c r="B854" s="67" t="s">
        <v>877</v>
      </c>
      <c r="C854" s="11" t="str">
        <f>VLOOKUP($B854, Paste!$A$3:$H$933, 6, FALSE)</f>
        <v>C</v>
      </c>
      <c r="D854" s="11" t="str">
        <f>IFERROR(VLOOKUP($B854, Paste!$J$3:$L$933, 3, FALSE), "")</f>
        <v/>
      </c>
      <c r="E854" s="11" t="str">
        <f>IFERROR(VLOOKUP($B854, Paste!$J$3:$L$933, 2, FALSE), "")</f>
        <v/>
      </c>
      <c r="F854" s="11" t="str">
        <f>VLOOKUP($B854, Paste!$A$3:$H$933, 8, FALSE)</f>
        <v>CGY</v>
      </c>
      <c r="G854" s="71">
        <f>VLOOKUP($B854, Paste!$A$3:$H$933, 2, FALSE)</f>
        <v>19</v>
      </c>
      <c r="H854" s="71">
        <f>VLOOKUP($B854, Paste!$A$3:$H$933, 3, FALSE)</f>
        <v>0.97093934911242608</v>
      </c>
      <c r="I854" s="71">
        <f t="shared" si="13"/>
        <v>0.80620849810979589</v>
      </c>
      <c r="J854" s="71">
        <f>VLOOKUP($B854, Paste!$A$3:$H$933, 4, FALSE)</f>
        <v>1.777147847222222</v>
      </c>
      <c r="K854" s="71">
        <f>VLOOKUP($B854, Paste!$A$3:$H$933, 5, FALSE)</f>
        <v>2.3456790123456788</v>
      </c>
      <c r="L854" s="11" t="str">
        <f>IF(ISERROR(VLOOKUP(B854, Paste!$N$3:$N$250, 1, FALSE)), "", VLOOKUP(B854, Paste!$N$3:$O$250, 2, FALSE))</f>
        <v/>
      </c>
      <c r="M854" s="27">
        <f>VLOOKUP($B854, Paste!$W$3:$Z$10064, IF($H$4="Cap Hit",3, IF($H$4="AAV", 4, 2)), FALSE)</f>
        <v>0.85</v>
      </c>
      <c r="N854" s="11" t="str">
        <f>IF(ISERROR(VLOOKUP(B854, Paste!$Q$3:$Q$245, 1, FALSE)), "", VLOOKUP(B854, Paste!$Q$3:$R$245, 2, FALSE))</f>
        <v/>
      </c>
      <c r="O854" s="10"/>
      <c r="P854" s="7" t="str">
        <f>IF(ISERROR(VLOOKUP(B854, Paste!$T$3:$T$1545, 1, FALSE)), "", VLOOKUP(B854, Paste!$T$3:$U$1545, 2, FALSE))</f>
        <v/>
      </c>
    </row>
    <row r="855" spans="1:16">
      <c r="A855" s="65">
        <v>849</v>
      </c>
      <c r="B855" s="10" t="s">
        <v>878</v>
      </c>
      <c r="C855" s="11" t="str">
        <f>VLOOKUP($B855, Paste!$A$3:$H$933, 6, FALSE)</f>
        <v>LW</v>
      </c>
      <c r="D855" s="11" t="str">
        <f>IFERROR(VLOOKUP($B855, Paste!$J$3:$L$933, 3, FALSE), "")</f>
        <v/>
      </c>
      <c r="E855" s="11" t="str">
        <f>IFERROR(VLOOKUP($B855, Paste!$J$3:$L$933, 2, FALSE), "")</f>
        <v/>
      </c>
      <c r="F855" s="11" t="str">
        <f>VLOOKUP($B855, Paste!$A$3:$H$933, 8, FALSE)</f>
        <v>VAN</v>
      </c>
      <c r="G855" s="71">
        <f>VLOOKUP($B855, Paste!$A$3:$H$933, 2, FALSE)</f>
        <v>4</v>
      </c>
      <c r="H855" s="71">
        <f>VLOOKUP($B855, Paste!$A$3:$H$933, 3, FALSE)</f>
        <v>0.23407407407407407</v>
      </c>
      <c r="I855" s="71">
        <f t="shared" si="13"/>
        <v>1.5378259259259259</v>
      </c>
      <c r="J855" s="71">
        <f>VLOOKUP($B855, Paste!$A$3:$H$933, 4, FALSE)</f>
        <v>1.7719</v>
      </c>
      <c r="K855" s="71">
        <f>VLOOKUP($B855, Paste!$A$3:$H$933, 5, FALSE)</f>
        <v>2</v>
      </c>
      <c r="L855" s="11" t="str">
        <f>IF(ISERROR(VLOOKUP(B855, Paste!$N$3:$N$250, 1, FALSE)), "", VLOOKUP(B855, Paste!$N$3:$O$250, 2, FALSE))</f>
        <v/>
      </c>
      <c r="M855" s="27">
        <f>VLOOKUP($B855, Paste!$W$3:$Z$10064, IF($H$4="Cap Hit",3, IF($H$4="AAV", 4, 2)), FALSE)</f>
        <v>0.77500000000000002</v>
      </c>
      <c r="N855" s="11" t="str">
        <f>IF(ISERROR(VLOOKUP(B855, Paste!$Q$3:$Q$245, 1, FALSE)), "", VLOOKUP(B855, Paste!$Q$3:$R$245, 2, FALSE))</f>
        <v/>
      </c>
      <c r="O855" s="18"/>
      <c r="P855" s="7" t="str">
        <f>IF(ISERROR(VLOOKUP(B855, Paste!$T$3:$T$1545, 1, FALSE)), "", VLOOKUP(B855, Paste!$T$3:$U$1545, 2, FALSE))</f>
        <v/>
      </c>
    </row>
    <row r="856" spans="1:16">
      <c r="A856" s="65">
        <v>850</v>
      </c>
      <c r="B856" s="67" t="s">
        <v>879</v>
      </c>
      <c r="C856" s="11" t="str">
        <f>VLOOKUP($B856, Paste!$A$3:$H$933, 6, FALSE)</f>
        <v>LD</v>
      </c>
      <c r="D856" s="11" t="str">
        <f>IFERROR(VLOOKUP($B856, Paste!$J$3:$L$933, 3, FALSE), "")</f>
        <v/>
      </c>
      <c r="E856" s="11" t="str">
        <f>IFERROR(VLOOKUP($B856, Paste!$J$3:$L$933, 2, FALSE), "")</f>
        <v/>
      </c>
      <c r="F856" s="11" t="str">
        <f>VLOOKUP($B856, Paste!$A$3:$H$933, 8, FALSE)</f>
        <v>CHI</v>
      </c>
      <c r="G856" s="71">
        <f>VLOOKUP($B856, Paste!$A$3:$H$933, 2, FALSE)</f>
        <v>17</v>
      </c>
      <c r="H856" s="71">
        <f>VLOOKUP($B856, Paste!$A$3:$H$933, 3, FALSE)</f>
        <v>0.58514132553606235</v>
      </c>
      <c r="I856" s="71">
        <f t="shared" si="13"/>
        <v>1.1768142300194935</v>
      </c>
      <c r="J856" s="71">
        <f>VLOOKUP($B856, Paste!$A$3:$H$933, 4, FALSE)</f>
        <v>1.7619555555555557</v>
      </c>
      <c r="K856" s="71">
        <f>VLOOKUP($B856, Paste!$A$3:$H$933, 5, FALSE)</f>
        <v>9.0666666666666664</v>
      </c>
      <c r="L856" s="11" t="str">
        <f>IF(ISERROR(VLOOKUP(B856, Paste!$N$3:$N$250, 1, FALSE)), "", VLOOKUP(B856, Paste!$N$3:$O$250, 2, FALSE))</f>
        <v/>
      </c>
      <c r="M856" s="27" t="e">
        <f>VLOOKUP($B856, Paste!$W$3:$Z$10064, IF($H$4="Cap Hit",3, IF($H$4="AAV", 4, 2)), FALSE)</f>
        <v>#N/A</v>
      </c>
      <c r="N856" s="11" t="str">
        <f>IF(ISERROR(VLOOKUP(B856, Paste!$Q$3:$Q$245, 1, FALSE)), "", VLOOKUP(B856, Paste!$Q$3:$R$245, 2, FALSE))</f>
        <v/>
      </c>
      <c r="O856" s="10"/>
      <c r="P856" s="7" t="str">
        <f>IF(ISERROR(VLOOKUP(B856, Paste!$T$3:$T$1545, 1, FALSE)), "", VLOOKUP(B856, Paste!$T$3:$U$1545, 2, FALSE))</f>
        <v/>
      </c>
    </row>
    <row r="857" spans="1:16">
      <c r="A857" s="65">
        <v>851</v>
      </c>
      <c r="B857" s="67" t="s">
        <v>880</v>
      </c>
      <c r="C857" s="11" t="str">
        <f>VLOOKUP($B857, Paste!$A$3:$H$933, 6, FALSE)</f>
        <v>LW</v>
      </c>
      <c r="D857" s="11" t="str">
        <f>IFERROR(VLOOKUP($B857, Paste!$J$3:$L$933, 3, FALSE), "")</f>
        <v/>
      </c>
      <c r="E857" s="11" t="str">
        <f>IFERROR(VLOOKUP($B857, Paste!$J$3:$L$933, 2, FALSE), "")</f>
        <v/>
      </c>
      <c r="F857" s="11" t="str">
        <f>VLOOKUP($B857, Paste!$A$3:$H$933, 8, FALSE)</f>
        <v>UFA</v>
      </c>
      <c r="G857" s="71">
        <f>VLOOKUP($B857, Paste!$A$3:$H$933, 2, FALSE)</f>
        <v>10.333333333333334</v>
      </c>
      <c r="H857" s="71">
        <f>VLOOKUP($B857, Paste!$A$3:$H$933, 3, FALSE)</f>
        <v>0.68324886289798559</v>
      </c>
      <c r="I857" s="71">
        <f t="shared" si="13"/>
        <v>1.0673900259909033</v>
      </c>
      <c r="J857" s="71">
        <f>VLOOKUP($B857, Paste!$A$3:$H$933, 4, FALSE)</f>
        <v>1.7506388888888889</v>
      </c>
      <c r="K857" s="71">
        <f>VLOOKUP($B857, Paste!$A$3:$H$933, 5, FALSE)</f>
        <v>0.82666666666666677</v>
      </c>
      <c r="L857" s="11" t="str">
        <f>IF(ISERROR(VLOOKUP(B857, Paste!$N$3:$N$250, 1, FALSE)), "", VLOOKUP(B857, Paste!$N$3:$O$250, 2, FALSE))</f>
        <v/>
      </c>
      <c r="M857" s="27" t="e">
        <f>VLOOKUP($B857, Paste!$W$3:$Z$10064, IF($H$4="Cap Hit",3, IF($H$4="AAV", 4, 2)), FALSE)</f>
        <v>#N/A</v>
      </c>
      <c r="N857" s="11" t="str">
        <f>IF(ISERROR(VLOOKUP(B857, Paste!$Q$3:$Q$245, 1, FALSE)), "", VLOOKUP(B857, Paste!$Q$3:$R$245, 2, FALSE))</f>
        <v/>
      </c>
      <c r="O857" s="18"/>
      <c r="P857" s="7" t="str">
        <f>IF(ISERROR(VLOOKUP(B857, Paste!$T$3:$T$1545, 1, FALSE)), "", VLOOKUP(B857, Paste!$T$3:$U$1545, 2, FALSE))</f>
        <v/>
      </c>
    </row>
    <row r="858" spans="1:16">
      <c r="A858" s="65">
        <v>852</v>
      </c>
      <c r="B858" s="67" t="s">
        <v>881</v>
      </c>
      <c r="C858" s="11" t="str">
        <f>VLOOKUP($B858, Paste!$A$3:$H$933, 6, FALSE)</f>
        <v>C</v>
      </c>
      <c r="D858" s="11" t="str">
        <f>IFERROR(VLOOKUP($B858, Paste!$J$3:$L$933, 3, FALSE), "")</f>
        <v/>
      </c>
      <c r="E858" s="11" t="str">
        <f>IFERROR(VLOOKUP($B858, Paste!$J$3:$L$933, 2, FALSE), "")</f>
        <v/>
      </c>
      <c r="F858" s="11" t="str">
        <f>VLOOKUP($B858, Paste!$A$3:$H$933, 8, FALSE)</f>
        <v>PIT</v>
      </c>
      <c r="G858" s="71">
        <f>VLOOKUP($B858, Paste!$A$3:$H$933, 2, FALSE)</f>
        <v>6</v>
      </c>
      <c r="H858" s="71">
        <f>VLOOKUP($B858, Paste!$A$3:$H$933, 3, FALSE)</f>
        <v>0.56186666666666663</v>
      </c>
      <c r="I858" s="71">
        <f t="shared" si="13"/>
        <v>1.1631333333333331</v>
      </c>
      <c r="J858" s="71">
        <f>VLOOKUP($B858, Paste!$A$3:$H$933, 4, FALSE)</f>
        <v>1.7249999999999999</v>
      </c>
      <c r="K858" s="71">
        <f>VLOOKUP($B858, Paste!$A$3:$H$933, 5, FALSE)</f>
        <v>0</v>
      </c>
      <c r="L858" s="11" t="str">
        <f>IF(ISERROR(VLOOKUP(B858, Paste!$N$3:$N$250, 1, FALSE)), "", VLOOKUP(B858, Paste!$N$3:$O$250, 2, FALSE))</f>
        <v/>
      </c>
      <c r="M858" s="27">
        <f>VLOOKUP($B858, Paste!$W$3:$Z$10064, IF($H$4="Cap Hit",3, IF($H$4="AAV", 4, 2)), FALSE)</f>
        <v>0.92500000000000004</v>
      </c>
      <c r="N858" s="11" t="str">
        <f>IF(ISERROR(VLOOKUP(B858, Paste!$Q$3:$Q$245, 1, FALSE)), "", VLOOKUP(B858, Paste!$Q$3:$R$245, 2, FALSE))</f>
        <v/>
      </c>
      <c r="O858" s="10"/>
      <c r="P858" s="7" t="str">
        <f>IF(ISERROR(VLOOKUP(B858, Paste!$T$3:$T$1545, 1, FALSE)), "", VLOOKUP(B858, Paste!$T$3:$U$1545, 2, FALSE))</f>
        <v>Y</v>
      </c>
    </row>
    <row r="859" spans="1:16">
      <c r="A859" s="65">
        <v>853</v>
      </c>
      <c r="B859" s="67" t="s">
        <v>882</v>
      </c>
      <c r="C859" s="11" t="str">
        <f>VLOOKUP($B859, Paste!$A$3:$H$933, 6, FALSE)</f>
        <v>C</v>
      </c>
      <c r="D859" s="11" t="str">
        <f>IFERROR(VLOOKUP($B859, Paste!$J$3:$L$933, 3, FALSE), "")</f>
        <v/>
      </c>
      <c r="E859" s="11" t="str">
        <f>IFERROR(VLOOKUP($B859, Paste!$J$3:$L$933, 2, FALSE), "")</f>
        <v/>
      </c>
      <c r="F859" s="11" t="str">
        <f>VLOOKUP($B859, Paste!$A$3:$H$933, 8, FALSE)</f>
        <v>UFA</v>
      </c>
      <c r="G859" s="71">
        <f>VLOOKUP($B859, Paste!$A$3:$H$933, 2, FALSE)</f>
        <v>7.666666666666667</v>
      </c>
      <c r="H859" s="71">
        <f>VLOOKUP($B859, Paste!$A$3:$H$933, 3, FALSE)</f>
        <v>0.20228101116990008</v>
      </c>
      <c r="I859" s="71">
        <f t="shared" si="13"/>
        <v>1.5217606554967669</v>
      </c>
      <c r="J859" s="71">
        <f>VLOOKUP($B859, Paste!$A$3:$H$933, 4, FALSE)</f>
        <v>1.7240416666666669</v>
      </c>
      <c r="K859" s="71">
        <f>VLOOKUP($B859, Paste!$A$3:$H$933, 5, FALSE)</f>
        <v>1.803921568627451</v>
      </c>
      <c r="L859" s="11" t="str">
        <f>IF(ISERROR(VLOOKUP(B859, Paste!$N$3:$N$250, 1, FALSE)), "", VLOOKUP(B859, Paste!$N$3:$O$250, 2, FALSE))</f>
        <v/>
      </c>
      <c r="M859" s="27">
        <f>VLOOKUP($B859, Paste!$W$3:$Z$10064, IF($H$4="Cap Hit",3, IF($H$4="AAV", 4, 2)), FALSE)</f>
        <v>0.9</v>
      </c>
      <c r="N859" s="11" t="str">
        <f>IF(ISERROR(VLOOKUP(B859, Paste!$Q$3:$Q$245, 1, FALSE)), "", VLOOKUP(B859, Paste!$Q$3:$R$245, 2, FALSE))</f>
        <v/>
      </c>
      <c r="O859" s="18"/>
      <c r="P859" s="7" t="str">
        <f>IF(ISERROR(VLOOKUP(B859, Paste!$T$3:$T$1545, 1, FALSE)), "", VLOOKUP(B859, Paste!$T$3:$U$1545, 2, FALSE))</f>
        <v/>
      </c>
    </row>
    <row r="860" spans="1:16">
      <c r="A860" s="65">
        <v>854</v>
      </c>
      <c r="B860" s="67" t="s">
        <v>883</v>
      </c>
      <c r="C860" s="11" t="str">
        <f>VLOOKUP($B860, Paste!$A$3:$H$933, 6, FALSE)</f>
        <v>RD</v>
      </c>
      <c r="D860" s="11" t="str">
        <f>IFERROR(VLOOKUP($B860, Paste!$J$3:$L$933, 3, FALSE), "")</f>
        <v/>
      </c>
      <c r="E860" s="11" t="str">
        <f>IFERROR(VLOOKUP($B860, Paste!$J$3:$L$933, 2, FALSE), "")</f>
        <v/>
      </c>
      <c r="F860" s="11" t="str">
        <f>VLOOKUP($B860, Paste!$A$3:$H$933, 8, FALSE)</f>
        <v>WAS</v>
      </c>
      <c r="G860" s="71">
        <f>VLOOKUP($B860, Paste!$A$3:$H$933, 2, FALSE)</f>
        <v>12</v>
      </c>
      <c r="H860" s="71">
        <f>VLOOKUP($B860, Paste!$A$3:$H$933, 3, FALSE)</f>
        <v>0.48868133134931091</v>
      </c>
      <c r="I860" s="71">
        <f t="shared" si="13"/>
        <v>1.2306726686506888</v>
      </c>
      <c r="J860" s="71">
        <f>VLOOKUP($B860, Paste!$A$3:$H$933, 4, FALSE)</f>
        <v>1.7193539999999996</v>
      </c>
      <c r="K860" s="71">
        <f>VLOOKUP($B860, Paste!$A$3:$H$933, 5, FALSE)</f>
        <v>4.3999999999999995</v>
      </c>
      <c r="L860" s="11" t="str">
        <f>IF(ISERROR(VLOOKUP(B860, Paste!$N$3:$N$250, 1, FALSE)), "", VLOOKUP(B860, Paste!$N$3:$O$250, 2, FALSE))</f>
        <v/>
      </c>
      <c r="M860" s="27">
        <f>VLOOKUP($B860, Paste!$W$3:$Z$10064, IF($H$4="Cap Hit",3, IF($H$4="AAV", 4, 2)), FALSE)</f>
        <v>0.9</v>
      </c>
      <c r="N860" s="11" t="str">
        <f>IF(ISERROR(VLOOKUP(B860, Paste!$Q$3:$Q$245, 1, FALSE)), "", VLOOKUP(B860, Paste!$Q$3:$R$245, 2, FALSE))</f>
        <v/>
      </c>
      <c r="O860" s="18"/>
      <c r="P860" s="7" t="str">
        <f>IF(ISERROR(VLOOKUP(B860, Paste!$T$3:$T$1545, 1, FALSE)), "", VLOOKUP(B860, Paste!$T$3:$U$1545, 2, FALSE))</f>
        <v/>
      </c>
    </row>
    <row r="861" spans="1:16">
      <c r="A861" s="65">
        <v>855</v>
      </c>
      <c r="B861" s="67" t="s">
        <v>884</v>
      </c>
      <c r="C861" s="11" t="str">
        <f>VLOOKUP($B861, Paste!$A$3:$H$933, 6, FALSE)</f>
        <v>RW</v>
      </c>
      <c r="D861" s="11">
        <f>IFERROR(VLOOKUP($B861, Paste!$J$3:$L$933, 3, FALSE), "")</f>
        <v>32</v>
      </c>
      <c r="E861" s="11">
        <f>IFERROR(VLOOKUP($B861, Paste!$J$3:$L$933, 2, FALSE), "")</f>
        <v>70</v>
      </c>
      <c r="F861" s="11" t="str">
        <f>VLOOKUP($B861, Paste!$A$3:$H$933, 8, FALSE)</f>
        <v>FLA</v>
      </c>
      <c r="G861" s="71">
        <f>VLOOKUP($B861, Paste!$A$3:$H$933, 2, FALSE)</f>
        <v>8</v>
      </c>
      <c r="H861" s="71">
        <f>VLOOKUP($B861, Paste!$A$3:$H$933, 3, FALSE)</f>
        <v>0.37582222222222222</v>
      </c>
      <c r="I861" s="71">
        <f t="shared" si="13"/>
        <v>1.3258444444444444</v>
      </c>
      <c r="J861" s="71">
        <f>VLOOKUP($B861, Paste!$A$3:$H$933, 4, FALSE)</f>
        <v>1.7016666666666667</v>
      </c>
      <c r="K861" s="71">
        <f>VLOOKUP($B861, Paste!$A$3:$H$933, 5, FALSE)</f>
        <v>0</v>
      </c>
      <c r="L861" s="11" t="str">
        <f>IF(ISERROR(VLOOKUP(B861, Paste!$N$3:$N$250, 1, FALSE)), "", VLOOKUP(B861, Paste!$N$3:$O$250, 2, FALSE))</f>
        <v/>
      </c>
      <c r="M861" s="27">
        <f>VLOOKUP($B861, Paste!$W$3:$Z$10064, IF($H$4="Cap Hit",3, IF($H$4="AAV", 4, 2)), FALSE)</f>
        <v>0.95</v>
      </c>
      <c r="N861" s="11" t="str">
        <f>IF(ISERROR(VLOOKUP(B861, Paste!$Q$3:$Q$245, 1, FALSE)), "", VLOOKUP(B861, Paste!$Q$3:$R$245, 2, FALSE))</f>
        <v/>
      </c>
      <c r="O861" s="18"/>
      <c r="P861" s="7" t="str">
        <f>IF(ISERROR(VLOOKUP(B861, Paste!$T$3:$T$1545, 1, FALSE)), "", VLOOKUP(B861, Paste!$T$3:$U$1545, 2, FALSE))</f>
        <v>Y</v>
      </c>
    </row>
    <row r="862" spans="1:16">
      <c r="A862" s="65">
        <v>856</v>
      </c>
      <c r="B862" s="67" t="s">
        <v>885</v>
      </c>
      <c r="C862" s="11" t="str">
        <f>VLOOKUP($B862, Paste!$A$3:$H$933, 6, FALSE)</f>
        <v>RD</v>
      </c>
      <c r="D862" s="11" t="str">
        <f>IFERROR(VLOOKUP($B862, Paste!$J$3:$L$933, 3, FALSE), "")</f>
        <v/>
      </c>
      <c r="E862" s="11" t="str">
        <f>IFERROR(VLOOKUP($B862, Paste!$J$3:$L$933, 2, FALSE), "")</f>
        <v/>
      </c>
      <c r="F862" s="11" t="str">
        <f>VLOOKUP($B862, Paste!$A$3:$H$933, 8, FALSE)</f>
        <v>SEA</v>
      </c>
      <c r="G862" s="71">
        <f>VLOOKUP($B862, Paste!$A$3:$H$933, 2, FALSE)</f>
        <v>14.666666666666666</v>
      </c>
      <c r="H862" s="71">
        <f>VLOOKUP($B862, Paste!$A$3:$H$933, 3, FALSE)</f>
        <v>0.57905221992178513</v>
      </c>
      <c r="I862" s="71">
        <f t="shared" si="13"/>
        <v>1.0785524467448815</v>
      </c>
      <c r="J862" s="71">
        <f>VLOOKUP($B862, Paste!$A$3:$H$933, 4, FALSE)</f>
        <v>1.6576046666666666</v>
      </c>
      <c r="K862" s="71">
        <f>VLOOKUP($B862, Paste!$A$3:$H$933, 5, FALSE)</f>
        <v>3.6666666666666665</v>
      </c>
      <c r="L862" s="11" t="str">
        <f>IF(ISERROR(VLOOKUP(B862, Paste!$N$3:$N$250, 1, FALSE)), "", VLOOKUP(B862, Paste!$N$3:$O$250, 2, FALSE))</f>
        <v/>
      </c>
      <c r="M862" s="27">
        <f>VLOOKUP($B862, Paste!$W$3:$Z$10064, IF($H$4="Cap Hit",3, IF($H$4="AAV", 4, 2)), FALSE)</f>
        <v>0.89</v>
      </c>
      <c r="N862" s="11" t="str">
        <f>IF(ISERROR(VLOOKUP(B862, Paste!$Q$3:$Q$245, 1, FALSE)), "", VLOOKUP(B862, Paste!$Q$3:$R$245, 2, FALSE))</f>
        <v/>
      </c>
      <c r="O862" s="10"/>
      <c r="P862" s="7" t="str">
        <f>IF(ISERROR(VLOOKUP(B862, Paste!$T$3:$T$1545, 1, FALSE)), "", VLOOKUP(B862, Paste!$T$3:$U$1545, 2, FALSE))</f>
        <v/>
      </c>
    </row>
    <row r="863" spans="1:16">
      <c r="A863" s="65">
        <v>857</v>
      </c>
      <c r="B863" s="67" t="s">
        <v>886</v>
      </c>
      <c r="C863" s="11" t="str">
        <f>VLOOKUP($B863, Paste!$A$3:$H$933, 6, FALSE)</f>
        <v>LD</v>
      </c>
      <c r="D863" s="11" t="str">
        <f>IFERROR(VLOOKUP($B863, Paste!$J$3:$L$933, 3, FALSE), "")</f>
        <v/>
      </c>
      <c r="E863" s="11" t="str">
        <f>IFERROR(VLOOKUP($B863, Paste!$J$3:$L$933, 2, FALSE), "")</f>
        <v/>
      </c>
      <c r="F863" s="11" t="str">
        <f>VLOOKUP($B863, Paste!$A$3:$H$933, 8, FALSE)</f>
        <v>LAK</v>
      </c>
      <c r="G863" s="71">
        <f>VLOOKUP($B863, Paste!$A$3:$H$933, 2, FALSE)</f>
        <v>18</v>
      </c>
      <c r="H863" s="71">
        <f>VLOOKUP($B863, Paste!$A$3:$H$933, 3, FALSE)</f>
        <v>0.9</v>
      </c>
      <c r="I863" s="71">
        <f t="shared" si="13"/>
        <v>0.75512195121951231</v>
      </c>
      <c r="J863" s="71">
        <f>VLOOKUP($B863, Paste!$A$3:$H$933, 4, FALSE)</f>
        <v>1.6551219512195123</v>
      </c>
      <c r="K863" s="71">
        <f>VLOOKUP($B863, Paste!$A$3:$H$933, 5, FALSE)</f>
        <v>3.6</v>
      </c>
      <c r="L863" s="11" t="str">
        <f>IF(ISERROR(VLOOKUP(B863, Paste!$N$3:$N$250, 1, FALSE)), "", VLOOKUP(B863, Paste!$N$3:$O$250, 2, FALSE))</f>
        <v/>
      </c>
      <c r="M863" s="27">
        <f>VLOOKUP($B863, Paste!$W$3:$Z$10064, IF($H$4="Cap Hit",3, IF($H$4="AAV", 4, 2)), FALSE)</f>
        <v>0.92500000000000004</v>
      </c>
      <c r="N863" s="11" t="str">
        <f>IF(ISERROR(VLOOKUP(B863, Paste!$Q$3:$Q$245, 1, FALSE)), "", VLOOKUP(B863, Paste!$Q$3:$R$245, 2, FALSE))</f>
        <v/>
      </c>
      <c r="O863" s="18"/>
      <c r="P863" s="7" t="str">
        <f>IF(ISERROR(VLOOKUP(B863, Paste!$T$3:$T$1545, 1, FALSE)), "", VLOOKUP(B863, Paste!$T$3:$U$1545, 2, FALSE))</f>
        <v>Y</v>
      </c>
    </row>
    <row r="864" spans="1:16">
      <c r="A864" s="65">
        <v>858</v>
      </c>
      <c r="B864" s="10" t="s">
        <v>887</v>
      </c>
      <c r="C864" s="11" t="str">
        <f>VLOOKUP($B864, Paste!$A$3:$H$933, 6, FALSE)</f>
        <v>RD</v>
      </c>
      <c r="D864" s="11" t="str">
        <f>IFERROR(VLOOKUP($B864, Paste!$J$3:$L$933, 3, FALSE), "")</f>
        <v/>
      </c>
      <c r="E864" s="11" t="str">
        <f>IFERROR(VLOOKUP($B864, Paste!$J$3:$L$933, 2, FALSE), "")</f>
        <v/>
      </c>
      <c r="F864" s="11" t="str">
        <f>VLOOKUP($B864, Paste!$A$3:$H$933, 8, FALSE)</f>
        <v>WAS</v>
      </c>
      <c r="G864" s="71">
        <f>VLOOKUP($B864, Paste!$A$3:$H$933, 2, FALSE)</f>
        <v>13</v>
      </c>
      <c r="H864" s="71">
        <f>VLOOKUP($B864, Paste!$A$3:$H$933, 3, FALSE)</f>
        <v>0.13466230936819173</v>
      </c>
      <c r="I864" s="71">
        <f t="shared" si="13"/>
        <v>1.5004126906318083</v>
      </c>
      <c r="J864" s="71">
        <f>VLOOKUP($B864, Paste!$A$3:$H$933, 4, FALSE)</f>
        <v>1.6350750000000001</v>
      </c>
      <c r="K864" s="71">
        <f>VLOOKUP($B864, Paste!$A$3:$H$933, 5, FALSE)</f>
        <v>16.939393939393938</v>
      </c>
      <c r="L864" s="11" t="str">
        <f>IF(ISERROR(VLOOKUP(B864, Paste!$N$3:$N$250, 1, FALSE)), "", VLOOKUP(B864, Paste!$N$3:$O$250, 2, FALSE))</f>
        <v/>
      </c>
      <c r="M864" s="27">
        <f>VLOOKUP($B864, Paste!$W$3:$Z$10064, IF($H$4="Cap Hit",3, IF($H$4="AAV", 4, 2)), FALSE)</f>
        <v>0.8</v>
      </c>
      <c r="N864" s="11" t="str">
        <f>IF(ISERROR(VLOOKUP(B864, Paste!$Q$3:$Q$245, 1, FALSE)), "", VLOOKUP(B864, Paste!$Q$3:$R$245, 2, FALSE))</f>
        <v/>
      </c>
      <c r="O864" s="18"/>
      <c r="P864" s="7" t="str">
        <f>IF(ISERROR(VLOOKUP(B864, Paste!$T$3:$T$1545, 1, FALSE)), "", VLOOKUP(B864, Paste!$T$3:$U$1545, 2, FALSE))</f>
        <v/>
      </c>
    </row>
    <row r="865" spans="1:16">
      <c r="A865" s="65">
        <v>859</v>
      </c>
      <c r="B865" s="67" t="s">
        <v>888</v>
      </c>
      <c r="C865" s="11" t="str">
        <f>VLOOKUP($B865, Paste!$A$3:$H$933, 6, FALSE)</f>
        <v>LD</v>
      </c>
      <c r="D865" s="11" t="str">
        <f>IFERROR(VLOOKUP($B865, Paste!$J$3:$L$933, 3, FALSE), "")</f>
        <v/>
      </c>
      <c r="E865" s="11" t="str">
        <f>IFERROR(VLOOKUP($B865, Paste!$J$3:$L$933, 2, FALSE), "")</f>
        <v/>
      </c>
      <c r="F865" s="11" t="str">
        <f>VLOOKUP($B865, Paste!$A$3:$H$933, 8, FALSE)</f>
        <v>NJD</v>
      </c>
      <c r="G865" s="71">
        <f>VLOOKUP($B865, Paste!$A$3:$H$933, 2, FALSE)</f>
        <v>7</v>
      </c>
      <c r="H865" s="71">
        <f>VLOOKUP($B865, Paste!$A$3:$H$933, 3, FALSE)</f>
        <v>3.2666666666666669E-3</v>
      </c>
      <c r="I865" s="71">
        <f t="shared" ref="I865:I912" si="14">J865-H865</f>
        <v>1.6207333333333334</v>
      </c>
      <c r="J865" s="71">
        <f>VLOOKUP($B865, Paste!$A$3:$H$933, 4, FALSE)</f>
        <v>1.6240000000000001</v>
      </c>
      <c r="K865" s="71">
        <f>VLOOKUP($B865, Paste!$A$3:$H$933, 5, FALSE)</f>
        <v>0</v>
      </c>
      <c r="L865" s="11" t="str">
        <f>IF(ISERROR(VLOOKUP(B865, Paste!$N$3:$N$250, 1, FALSE)), "", VLOOKUP(B865, Paste!$N$3:$O$250, 2, FALSE))</f>
        <v/>
      </c>
      <c r="M865" s="27" t="e">
        <f>VLOOKUP($B865, Paste!$W$3:$Z$10064, IF($H$4="Cap Hit",3, IF($H$4="AAV", 4, 2)), FALSE)</f>
        <v>#N/A</v>
      </c>
      <c r="N865" s="11" t="str">
        <f>IF(ISERROR(VLOOKUP(B865, Paste!$Q$3:$Q$245, 1, FALSE)), "", VLOOKUP(B865, Paste!$Q$3:$R$245, 2, FALSE))</f>
        <v/>
      </c>
      <c r="O865" s="10"/>
      <c r="P865" s="7" t="str">
        <f>IF(ISERROR(VLOOKUP(B865, Paste!$T$3:$T$1545, 1, FALSE)), "", VLOOKUP(B865, Paste!$T$3:$U$1545, 2, FALSE))</f>
        <v>Y</v>
      </c>
    </row>
    <row r="866" spans="1:16">
      <c r="A866" s="65">
        <v>860</v>
      </c>
      <c r="B866" s="67" t="s">
        <v>889</v>
      </c>
      <c r="C866" s="11" t="str">
        <f>VLOOKUP($B866, Paste!$A$3:$H$933, 6, FALSE)</f>
        <v>LW</v>
      </c>
      <c r="D866" s="11" t="str">
        <f>IFERROR(VLOOKUP($B866, Paste!$J$3:$L$933, 3, FALSE), "")</f>
        <v/>
      </c>
      <c r="E866" s="11" t="str">
        <f>IFERROR(VLOOKUP($B866, Paste!$J$3:$L$933, 2, FALSE), "")</f>
        <v/>
      </c>
      <c r="F866" s="11" t="str">
        <f>VLOOKUP($B866, Paste!$A$3:$H$933, 8, FALSE)</f>
        <v>EDM</v>
      </c>
      <c r="G866" s="71">
        <f>VLOOKUP($B866, Paste!$A$3:$H$933, 2, FALSE)</f>
        <v>7</v>
      </c>
      <c r="H866" s="71">
        <f>VLOOKUP($B866, Paste!$A$3:$H$933, 3, FALSE)</f>
        <v>0.75496296296296284</v>
      </c>
      <c r="I866" s="71">
        <f t="shared" si="14"/>
        <v>0.82674537037037066</v>
      </c>
      <c r="J866" s="71">
        <f>VLOOKUP($B866, Paste!$A$3:$H$933, 4, FALSE)</f>
        <v>1.5817083333333335</v>
      </c>
      <c r="K866" s="71">
        <f>VLOOKUP($B866, Paste!$A$3:$H$933, 5, FALSE)</f>
        <v>10.5</v>
      </c>
      <c r="L866" s="11" t="str">
        <f>IF(ISERROR(VLOOKUP(B866, Paste!$N$3:$N$250, 1, FALSE)), "", VLOOKUP(B866, Paste!$N$3:$O$250, 2, FALSE))</f>
        <v/>
      </c>
      <c r="M866" s="27">
        <f>VLOOKUP($B866, Paste!$W$3:$Z$10064, IF($H$4="Cap Hit",3, IF($H$4="AAV", 4, 2)), FALSE)</f>
        <v>0.82833299999999999</v>
      </c>
      <c r="N866" s="11" t="str">
        <f>IF(ISERROR(VLOOKUP(B866, Paste!$Q$3:$Q$245, 1, FALSE)), "", VLOOKUP(B866, Paste!$Q$3:$R$245, 2, FALSE))</f>
        <v/>
      </c>
      <c r="O866" s="18"/>
      <c r="P866" s="7" t="str">
        <f>IF(ISERROR(VLOOKUP(B866, Paste!$T$3:$T$1545, 1, FALSE)), "", VLOOKUP(B866, Paste!$T$3:$U$1545, 2, FALSE))</f>
        <v>Y</v>
      </c>
    </row>
    <row r="867" spans="1:16">
      <c r="A867" s="65">
        <v>861</v>
      </c>
      <c r="B867" s="67" t="s">
        <v>890</v>
      </c>
      <c r="C867" s="11" t="str">
        <f>VLOOKUP($B867, Paste!$A$3:$H$933, 6, FALSE)</f>
        <v>C</v>
      </c>
      <c r="D867" s="11" t="str">
        <f>IFERROR(VLOOKUP($B867, Paste!$J$3:$L$933, 3, FALSE), "")</f>
        <v/>
      </c>
      <c r="E867" s="11" t="str">
        <f>IFERROR(VLOOKUP($B867, Paste!$J$3:$L$933, 2, FALSE), "")</f>
        <v/>
      </c>
      <c r="F867" s="11" t="str">
        <f>VLOOKUP($B867, Paste!$A$3:$H$933, 8, FALSE)</f>
        <v>ANA</v>
      </c>
      <c r="G867" s="71">
        <f>VLOOKUP($B867, Paste!$A$3:$H$933, 2, FALSE)</f>
        <v>20</v>
      </c>
      <c r="H867" s="71">
        <f>VLOOKUP($B867, Paste!$A$3:$H$933, 3, FALSE)</f>
        <v>1.6</v>
      </c>
      <c r="I867" s="71">
        <f t="shared" si="14"/>
        <v>-2.1107723577235893E-2</v>
      </c>
      <c r="J867" s="71">
        <f>VLOOKUP($B867, Paste!$A$3:$H$933, 4, FALSE)</f>
        <v>1.5788922764227642</v>
      </c>
      <c r="K867" s="71">
        <f>VLOOKUP($B867, Paste!$A$3:$H$933, 5, FALSE)</f>
        <v>16</v>
      </c>
      <c r="L867" s="11" t="str">
        <f>IF(ISERROR(VLOOKUP(B867, Paste!$N$3:$N$250, 1, FALSE)), "", VLOOKUP(B867, Paste!$N$3:$O$250, 2, FALSE))</f>
        <v/>
      </c>
      <c r="M867" s="27">
        <f>VLOOKUP($B867, Paste!$W$3:$Z$10064, IF($H$4="Cap Hit",3, IF($H$4="AAV", 4, 2)), FALSE)</f>
        <v>1.1291659999999999</v>
      </c>
      <c r="N867" s="11" t="str">
        <f>IF(ISERROR(VLOOKUP(B867, Paste!$Q$3:$Q$245, 1, FALSE)), "", VLOOKUP(B867, Paste!$Q$3:$R$245, 2, FALSE))</f>
        <v/>
      </c>
      <c r="O867" s="18"/>
      <c r="P867" s="7" t="str">
        <f>IF(ISERROR(VLOOKUP(B867, Paste!$T$3:$T$1545, 1, FALSE)), "", VLOOKUP(B867, Paste!$T$3:$U$1545, 2, FALSE))</f>
        <v>Y</v>
      </c>
    </row>
    <row r="868" spans="1:16">
      <c r="A868" s="65">
        <v>862</v>
      </c>
      <c r="B868" s="67" t="s">
        <v>891</v>
      </c>
      <c r="C868" s="11" t="str">
        <f>VLOOKUP($B868, Paste!$A$3:$H$933, 6, FALSE)</f>
        <v>LW</v>
      </c>
      <c r="D868" s="11" t="str">
        <f>IFERROR(VLOOKUP($B868, Paste!$J$3:$L$933, 3, FALSE), "")</f>
        <v/>
      </c>
      <c r="E868" s="11" t="str">
        <f>IFERROR(VLOOKUP($B868, Paste!$J$3:$L$933, 2, FALSE), "")</f>
        <v/>
      </c>
      <c r="F868" s="11" t="str">
        <f>VLOOKUP($B868, Paste!$A$3:$H$933, 8, FALSE)</f>
        <v>LAK</v>
      </c>
      <c r="G868" s="71">
        <f>VLOOKUP($B868, Paste!$A$3:$H$933, 2, FALSE)</f>
        <v>6</v>
      </c>
      <c r="H868" s="71">
        <f>VLOOKUP($B868, Paste!$A$3:$H$933, 3, FALSE)</f>
        <v>0.60444078947368418</v>
      </c>
      <c r="I868" s="71">
        <f t="shared" si="14"/>
        <v>0.93066796052631584</v>
      </c>
      <c r="J868" s="71">
        <f>VLOOKUP($B868, Paste!$A$3:$H$933, 4, FALSE)</f>
        <v>1.53510875</v>
      </c>
      <c r="K868" s="71">
        <f>VLOOKUP($B868, Paste!$A$3:$H$933, 5, FALSE)</f>
        <v>1.6923076923076923</v>
      </c>
      <c r="L868" s="11" t="str">
        <f>IF(ISERROR(VLOOKUP(B868, Paste!$N$3:$N$250, 1, FALSE)), "", VLOOKUP(B868, Paste!$N$3:$O$250, 2, FALSE))</f>
        <v/>
      </c>
      <c r="M868" s="27">
        <f>VLOOKUP($B868, Paste!$W$3:$Z$10064, IF($H$4="Cap Hit",3, IF($H$4="AAV", 4, 2)), FALSE)</f>
        <v>0.77500000000000002</v>
      </c>
      <c r="N868" s="11" t="str">
        <f>IF(ISERROR(VLOOKUP(B868, Paste!$Q$3:$Q$245, 1, FALSE)), "", VLOOKUP(B868, Paste!$Q$3:$R$245, 2, FALSE))</f>
        <v/>
      </c>
      <c r="O868" s="18"/>
      <c r="P868" s="7" t="str">
        <f>IF(ISERROR(VLOOKUP(B868, Paste!$T$3:$T$1545, 1, FALSE)), "", VLOOKUP(B868, Paste!$T$3:$U$1545, 2, FALSE))</f>
        <v/>
      </c>
    </row>
    <row r="869" spans="1:16">
      <c r="A869" s="65">
        <v>863</v>
      </c>
      <c r="B869" s="67" t="s">
        <v>892</v>
      </c>
      <c r="C869" s="11" t="str">
        <f>VLOOKUP($B869, Paste!$A$3:$H$933, 6, FALSE)</f>
        <v>LD</v>
      </c>
      <c r="D869" s="11">
        <f>IFERROR(VLOOKUP($B869, Paste!$J$3:$L$933, 3, FALSE), "")</f>
        <v>45</v>
      </c>
      <c r="E869" s="11">
        <f>IFERROR(VLOOKUP($B869, Paste!$J$3:$L$933, 2, FALSE), "")</f>
        <v>70</v>
      </c>
      <c r="F869" s="11" t="str">
        <f>VLOOKUP($B869, Paste!$A$3:$H$933, 8, FALSE)</f>
        <v>CBJ</v>
      </c>
      <c r="G869" s="71">
        <f>VLOOKUP($B869, Paste!$A$3:$H$933, 2, FALSE)</f>
        <v>11</v>
      </c>
      <c r="H869" s="71">
        <f>VLOOKUP($B869, Paste!$A$3:$H$933, 3, FALSE)</f>
        <v>4.4666065659980471E-2</v>
      </c>
      <c r="I869" s="71">
        <f t="shared" si="14"/>
        <v>1.4588481416570929</v>
      </c>
      <c r="J869" s="71">
        <f>VLOOKUP($B869, Paste!$A$3:$H$933, 4, FALSE)</f>
        <v>1.5035142073170733</v>
      </c>
      <c r="K869" s="71">
        <f>VLOOKUP($B869, Paste!$A$3:$H$933, 5, FALSE)</f>
        <v>1.9249999999999998</v>
      </c>
      <c r="L869" s="11" t="str">
        <f>IF(ISERROR(VLOOKUP(B869, Paste!$N$3:$N$250, 1, FALSE)), "", VLOOKUP(B869, Paste!$N$3:$O$250, 2, FALSE))</f>
        <v/>
      </c>
      <c r="M869" s="27" t="e">
        <f>VLOOKUP($B869, Paste!$W$3:$Z$10064, IF($H$4="Cap Hit",3, IF($H$4="AAV", 4, 2)), FALSE)</f>
        <v>#N/A</v>
      </c>
      <c r="N869" s="11" t="str">
        <f>IF(ISERROR(VLOOKUP(B869, Paste!$Q$3:$Q$245, 1, FALSE)), "", VLOOKUP(B869, Paste!$Q$3:$R$245, 2, FALSE))</f>
        <v/>
      </c>
      <c r="O869" s="18"/>
      <c r="P869" s="7" t="str">
        <f>IF(ISERROR(VLOOKUP(B869, Paste!$T$3:$T$1545, 1, FALSE)), "", VLOOKUP(B869, Paste!$T$3:$U$1545, 2, FALSE))</f>
        <v>Y</v>
      </c>
    </row>
    <row r="870" spans="1:16">
      <c r="A870" s="65">
        <v>864</v>
      </c>
      <c r="B870" s="67" t="s">
        <v>893</v>
      </c>
      <c r="C870" s="11" t="str">
        <f>VLOOKUP($B870, Paste!$A$3:$H$933, 6, FALSE)</f>
        <v>LW</v>
      </c>
      <c r="D870" s="11" t="str">
        <f>IFERROR(VLOOKUP($B870, Paste!$J$3:$L$933, 3, FALSE), "")</f>
        <v/>
      </c>
      <c r="E870" s="11" t="str">
        <f>IFERROR(VLOOKUP($B870, Paste!$J$3:$L$933, 2, FALSE), "")</f>
        <v/>
      </c>
      <c r="F870" s="11" t="str">
        <f>VLOOKUP($B870, Paste!$A$3:$H$933, 8, FALSE)</f>
        <v>UFA</v>
      </c>
      <c r="G870" s="71">
        <f>VLOOKUP($B870, Paste!$A$3:$H$933, 2, FALSE)</f>
        <v>9.6666666666666679</v>
      </c>
      <c r="H870" s="71">
        <f>VLOOKUP($B870, Paste!$A$3:$H$933, 3, FALSE)</f>
        <v>1.0405289309455976</v>
      </c>
      <c r="I870" s="71">
        <f t="shared" si="14"/>
        <v>0.45934502738773597</v>
      </c>
      <c r="J870" s="71">
        <f>VLOOKUP($B870, Paste!$A$3:$H$933, 4, FALSE)</f>
        <v>1.4998739583333336</v>
      </c>
      <c r="K870" s="71">
        <f>VLOOKUP($B870, Paste!$A$3:$H$933, 5, FALSE)</f>
        <v>2.5217391304347827</v>
      </c>
      <c r="L870" s="11" t="str">
        <f>IF(ISERROR(VLOOKUP(B870, Paste!$N$3:$N$250, 1, FALSE)), "", VLOOKUP(B870, Paste!$N$3:$O$250, 2, FALSE))</f>
        <v/>
      </c>
      <c r="M870" s="27">
        <f>VLOOKUP($B870, Paste!$W$3:$Z$10064, IF($H$4="Cap Hit",3, IF($H$4="AAV", 4, 2)), FALSE)</f>
        <v>0.85</v>
      </c>
      <c r="N870" s="11" t="str">
        <f>IF(ISERROR(VLOOKUP(B870, Paste!$Q$3:$Q$245, 1, FALSE)), "", VLOOKUP(B870, Paste!$Q$3:$R$245, 2, FALSE))</f>
        <v/>
      </c>
      <c r="O870" s="10"/>
      <c r="P870" s="7" t="str">
        <f>IF(ISERROR(VLOOKUP(B870, Paste!$T$3:$T$1545, 1, FALSE)), "", VLOOKUP(B870, Paste!$T$3:$U$1545, 2, FALSE))</f>
        <v/>
      </c>
    </row>
    <row r="871" spans="1:16">
      <c r="A871" s="65">
        <v>865</v>
      </c>
      <c r="B871" s="67" t="s">
        <v>894</v>
      </c>
      <c r="C871" s="11" t="str">
        <f>VLOOKUP($B871, Paste!$A$3:$H$933, 6, FALSE)</f>
        <v>C</v>
      </c>
      <c r="D871" s="11">
        <f>IFERROR(VLOOKUP($B871, Paste!$J$3:$L$933, 3, FALSE), "")</f>
        <v>53</v>
      </c>
      <c r="E871" s="11">
        <f>IFERROR(VLOOKUP($B871, Paste!$J$3:$L$933, 2, FALSE), "")</f>
        <v>70</v>
      </c>
      <c r="F871" s="11" t="str">
        <f>VLOOKUP($B871, Paste!$A$3:$H$933, 8, FALSE)</f>
        <v>PHI</v>
      </c>
      <c r="G871" s="71">
        <f>VLOOKUP($B871, Paste!$A$3:$H$933, 2, FALSE)</f>
        <v>6</v>
      </c>
      <c r="H871" s="71">
        <f>VLOOKUP($B871, Paste!$A$3:$H$933, 3, FALSE)</f>
        <v>9.6250000000000002E-2</v>
      </c>
      <c r="I871" s="71">
        <f t="shared" si="14"/>
        <v>1.3832500000000001</v>
      </c>
      <c r="J871" s="71">
        <f>VLOOKUP($B871, Paste!$A$3:$H$933, 4, FALSE)</f>
        <v>1.4795</v>
      </c>
      <c r="K871" s="71">
        <f>VLOOKUP($B871, Paste!$A$3:$H$933, 5, FALSE)</f>
        <v>2</v>
      </c>
      <c r="L871" s="11" t="str">
        <f>IF(ISERROR(VLOOKUP(B871, Paste!$N$3:$N$250, 1, FALSE)), "", VLOOKUP(B871, Paste!$N$3:$O$250, 2, FALSE))</f>
        <v/>
      </c>
      <c r="M871" s="27">
        <f>VLOOKUP($B871, Paste!$W$3:$Z$10064, IF($H$4="Cap Hit",3, IF($H$4="AAV", 4, 2)), FALSE)</f>
        <v>1.4424999999999999</v>
      </c>
      <c r="N871" s="11" t="str">
        <f>IF(ISERROR(VLOOKUP(B871, Paste!$Q$3:$Q$245, 1, FALSE)), "", VLOOKUP(B871, Paste!$Q$3:$R$245, 2, FALSE))</f>
        <v/>
      </c>
      <c r="O871" s="18"/>
      <c r="P871" s="7" t="str">
        <f>IF(ISERROR(VLOOKUP(B871, Paste!$T$3:$T$1545, 1, FALSE)), "", VLOOKUP(B871, Paste!$T$3:$U$1545, 2, FALSE))</f>
        <v>Y</v>
      </c>
    </row>
    <row r="872" spans="1:16">
      <c r="A872" s="65">
        <v>866</v>
      </c>
      <c r="B872" s="67" t="s">
        <v>895</v>
      </c>
      <c r="C872" s="11" t="str">
        <f>VLOOKUP($B872, Paste!$A$3:$H$933, 6, FALSE)</f>
        <v>LW</v>
      </c>
      <c r="D872" s="11" t="str">
        <f>IFERROR(VLOOKUP($B872, Paste!$J$3:$L$933, 3, FALSE), "")</f>
        <v/>
      </c>
      <c r="E872" s="11" t="str">
        <f>IFERROR(VLOOKUP($B872, Paste!$J$3:$L$933, 2, FALSE), "")</f>
        <v/>
      </c>
      <c r="F872" s="11" t="str">
        <f>VLOOKUP($B872, Paste!$A$3:$H$933, 8, FALSE)</f>
        <v>CGY</v>
      </c>
      <c r="G872" s="71">
        <f>VLOOKUP($B872, Paste!$A$3:$H$933, 2, FALSE)</f>
        <v>8</v>
      </c>
      <c r="H872" s="71">
        <f>VLOOKUP($B872, Paste!$A$3:$H$933, 3, FALSE)</f>
        <v>0.25137777777777781</v>
      </c>
      <c r="I872" s="71">
        <f t="shared" si="14"/>
        <v>1.2052888888888891</v>
      </c>
      <c r="J872" s="71">
        <f>VLOOKUP($B872, Paste!$A$3:$H$933, 4, FALSE)</f>
        <v>1.4566666666666668</v>
      </c>
      <c r="K872" s="71">
        <f>VLOOKUP($B872, Paste!$A$3:$H$933, 5, FALSE)</f>
        <v>3.2</v>
      </c>
      <c r="L872" s="11" t="str">
        <f>IF(ISERROR(VLOOKUP(B872, Paste!$N$3:$N$250, 1, FALSE)), "", VLOOKUP(B872, Paste!$N$3:$O$250, 2, FALSE))</f>
        <v/>
      </c>
      <c r="M872" s="27">
        <f>VLOOKUP($B872, Paste!$W$3:$Z$10064, IF($H$4="Cap Hit",3, IF($H$4="AAV", 4, 2)), FALSE)</f>
        <v>0.85</v>
      </c>
      <c r="N872" s="11" t="str">
        <f>IF(ISERROR(VLOOKUP(B872, Paste!$Q$3:$Q$245, 1, FALSE)), "", VLOOKUP(B872, Paste!$Q$3:$R$245, 2, FALSE))</f>
        <v/>
      </c>
      <c r="O872" s="18"/>
      <c r="P872" s="7" t="str">
        <f>IF(ISERROR(VLOOKUP(B872, Paste!$T$3:$T$1545, 1, FALSE)), "", VLOOKUP(B872, Paste!$T$3:$U$1545, 2, FALSE))</f>
        <v>Y</v>
      </c>
    </row>
    <row r="873" spans="1:16">
      <c r="A873" s="65">
        <v>867</v>
      </c>
      <c r="B873" s="67" t="s">
        <v>896</v>
      </c>
      <c r="C873" s="11" t="str">
        <f>VLOOKUP($B873, Paste!$A$3:$H$933, 6, FALSE)</f>
        <v>LW</v>
      </c>
      <c r="D873" s="11" t="str">
        <f>IFERROR(VLOOKUP($B873, Paste!$J$3:$L$933, 3, FALSE), "")</f>
        <v/>
      </c>
      <c r="E873" s="11" t="str">
        <f>IFERROR(VLOOKUP($B873, Paste!$J$3:$L$933, 2, FALSE), "")</f>
        <v/>
      </c>
      <c r="F873" s="11" t="str">
        <f>VLOOKUP($B873, Paste!$A$3:$H$933, 8, FALSE)</f>
        <v>MTL</v>
      </c>
      <c r="G873" s="71">
        <f>VLOOKUP($B873, Paste!$A$3:$H$933, 2, FALSE)</f>
        <v>7</v>
      </c>
      <c r="H873" s="71">
        <f>VLOOKUP($B873, Paste!$A$3:$H$933, 3, FALSE)</f>
        <v>0.26351111111111114</v>
      </c>
      <c r="I873" s="71">
        <f t="shared" si="14"/>
        <v>1.1924888888888892</v>
      </c>
      <c r="J873" s="71">
        <f>VLOOKUP($B873, Paste!$A$3:$H$933, 4, FALSE)</f>
        <v>1.4560000000000002</v>
      </c>
      <c r="K873" s="71">
        <f>VLOOKUP($B873, Paste!$A$3:$H$933, 5, FALSE)</f>
        <v>4.2</v>
      </c>
      <c r="L873" s="11" t="str">
        <f>IF(ISERROR(VLOOKUP(B873, Paste!$N$3:$N$250, 1, FALSE)), "", VLOOKUP(B873, Paste!$N$3:$O$250, 2, FALSE))</f>
        <v/>
      </c>
      <c r="M873" s="27">
        <f>VLOOKUP($B873, Paste!$W$3:$Z$10064, IF($H$4="Cap Hit",3, IF($H$4="AAV", 4, 2)), FALSE)</f>
        <v>0.92</v>
      </c>
      <c r="N873" s="11" t="str">
        <f>IF(ISERROR(VLOOKUP(B873, Paste!$Q$3:$Q$245, 1, FALSE)), "", VLOOKUP(B873, Paste!$Q$3:$R$245, 2, FALSE))</f>
        <v/>
      </c>
      <c r="O873" s="18"/>
      <c r="P873" s="7" t="str">
        <f>IF(ISERROR(VLOOKUP(B873, Paste!$T$3:$T$1545, 1, FALSE)), "", VLOOKUP(B873, Paste!$T$3:$U$1545, 2, FALSE))</f>
        <v>Y</v>
      </c>
    </row>
    <row r="874" spans="1:16">
      <c r="A874" s="65">
        <v>868</v>
      </c>
      <c r="B874" s="67" t="s">
        <v>897</v>
      </c>
      <c r="C874" s="11" t="str">
        <f>VLOOKUP($B874, Paste!$A$3:$H$933, 6, FALSE)</f>
        <v>C</v>
      </c>
      <c r="D874" s="11" t="str">
        <f>IFERROR(VLOOKUP($B874, Paste!$J$3:$L$933, 3, FALSE), "")</f>
        <v/>
      </c>
      <c r="E874" s="11" t="str">
        <f>IFERROR(VLOOKUP($B874, Paste!$J$3:$L$933, 2, FALSE), "")</f>
        <v/>
      </c>
      <c r="F874" s="11" t="str">
        <f>VLOOKUP($B874, Paste!$A$3:$H$933, 8, FALSE)</f>
        <v>COL</v>
      </c>
      <c r="G874" s="71">
        <f>VLOOKUP($B874, Paste!$A$3:$H$933, 2, FALSE)</f>
        <v>6</v>
      </c>
      <c r="H874" s="71">
        <f>VLOOKUP($B874, Paste!$A$3:$H$933, 3, FALSE)</f>
        <v>0.21186666666666668</v>
      </c>
      <c r="I874" s="71">
        <f t="shared" si="14"/>
        <v>1.2245333333333333</v>
      </c>
      <c r="J874" s="71">
        <f>VLOOKUP($B874, Paste!$A$3:$H$933, 4, FALSE)</f>
        <v>1.4363999999999999</v>
      </c>
      <c r="K874" s="71">
        <f>VLOOKUP($B874, Paste!$A$3:$H$933, 5, FALSE)</f>
        <v>0</v>
      </c>
      <c r="L874" s="11" t="str">
        <f>IF(ISERROR(VLOOKUP(B874, Paste!$N$3:$N$250, 1, FALSE)), "", VLOOKUP(B874, Paste!$N$3:$O$250, 2, FALSE))</f>
        <v/>
      </c>
      <c r="M874" s="27">
        <f>VLOOKUP($B874, Paste!$W$3:$Z$10064, IF($H$4="Cap Hit",3, IF($H$4="AAV", 4, 2)), FALSE)</f>
        <v>0.77500000000000002</v>
      </c>
      <c r="N874" s="11" t="str">
        <f>IF(ISERROR(VLOOKUP(B874, Paste!$Q$3:$Q$245, 1, FALSE)), "", VLOOKUP(B874, Paste!$Q$3:$R$245, 2, FALSE))</f>
        <v/>
      </c>
      <c r="O874" s="18"/>
      <c r="P874" s="7" t="str">
        <f>IF(ISERROR(VLOOKUP(B874, Paste!$T$3:$T$1545, 1, FALSE)), "", VLOOKUP(B874, Paste!$T$3:$U$1545, 2, FALSE))</f>
        <v/>
      </c>
    </row>
    <row r="875" spans="1:16">
      <c r="A875" s="65">
        <v>869</v>
      </c>
      <c r="B875" s="67" t="s">
        <v>898</v>
      </c>
      <c r="C875" s="11" t="str">
        <f>VLOOKUP($B875, Paste!$A$3:$H$933, 6, FALSE)</f>
        <v>RD</v>
      </c>
      <c r="D875" s="11" t="str">
        <f>IFERROR(VLOOKUP($B875, Paste!$J$3:$L$933, 3, FALSE), "")</f>
        <v/>
      </c>
      <c r="E875" s="11" t="str">
        <f>IFERROR(VLOOKUP($B875, Paste!$J$3:$L$933, 2, FALSE), "")</f>
        <v/>
      </c>
      <c r="F875" s="11" t="str">
        <f>VLOOKUP($B875, Paste!$A$3:$H$933, 8, FALSE)</f>
        <v>FLA</v>
      </c>
      <c r="G875" s="71">
        <f>VLOOKUP($B875, Paste!$A$3:$H$933, 2, FALSE)</f>
        <v>6</v>
      </c>
      <c r="H875" s="71">
        <f>VLOOKUP($B875, Paste!$A$3:$H$933, 3, FALSE)</f>
        <v>0.21186666666666668</v>
      </c>
      <c r="I875" s="71">
        <f t="shared" si="14"/>
        <v>1.2125108333333336</v>
      </c>
      <c r="J875" s="71">
        <f>VLOOKUP($B875, Paste!$A$3:$H$933, 4, FALSE)</f>
        <v>1.4243775000000003</v>
      </c>
      <c r="K875" s="71">
        <f>VLOOKUP($B875, Paste!$A$3:$H$933, 5, FALSE)</f>
        <v>0</v>
      </c>
      <c r="L875" s="11" t="str">
        <f>IF(ISERROR(VLOOKUP(B875, Paste!$N$3:$N$250, 1, FALSE)), "", VLOOKUP(B875, Paste!$N$3:$O$250, 2, FALSE))</f>
        <v/>
      </c>
      <c r="M875" s="27">
        <f>VLOOKUP($B875, Paste!$W$3:$Z$10064, IF($H$4="Cap Hit",3, IF($H$4="AAV", 4, 2)), FALSE)</f>
        <v>0.85499999999999998</v>
      </c>
      <c r="N875" s="11" t="str">
        <f>IF(ISERROR(VLOOKUP(B875, Paste!$Q$3:$Q$245, 1, FALSE)), "", VLOOKUP(B875, Paste!$Q$3:$R$245, 2, FALSE))</f>
        <v/>
      </c>
      <c r="O875" s="18"/>
      <c r="P875" s="7" t="str">
        <f>IF(ISERROR(VLOOKUP(B875, Paste!$T$3:$T$1545, 1, FALSE)), "", VLOOKUP(B875, Paste!$T$3:$U$1545, 2, FALSE))</f>
        <v>Y</v>
      </c>
    </row>
    <row r="876" spans="1:16">
      <c r="A876" s="65">
        <v>870</v>
      </c>
      <c r="B876" s="67" t="s">
        <v>899</v>
      </c>
      <c r="C876" s="11" t="str">
        <f>VLOOKUP($B876, Paste!$A$3:$H$933, 6, FALSE)</f>
        <v>LD</v>
      </c>
      <c r="D876" s="11" t="str">
        <f>IFERROR(VLOOKUP($B876, Paste!$J$3:$L$933, 3, FALSE), "")</f>
        <v/>
      </c>
      <c r="E876" s="11" t="str">
        <f>IFERROR(VLOOKUP($B876, Paste!$J$3:$L$933, 2, FALSE), "")</f>
        <v/>
      </c>
      <c r="F876" s="11" t="str">
        <f>VLOOKUP($B876, Paste!$A$3:$H$933, 8, FALSE)</f>
        <v>PHI</v>
      </c>
      <c r="G876" s="71">
        <f>VLOOKUP($B876, Paste!$A$3:$H$933, 2, FALSE)</f>
        <v>6</v>
      </c>
      <c r="H876" s="71">
        <f>VLOOKUP($B876, Paste!$A$3:$H$933, 3, FALSE)</f>
        <v>9.5200000000000007E-2</v>
      </c>
      <c r="I876" s="71">
        <f t="shared" si="14"/>
        <v>1.2548000000000001</v>
      </c>
      <c r="J876" s="71">
        <f>VLOOKUP($B876, Paste!$A$3:$H$933, 4, FALSE)</f>
        <v>1.35</v>
      </c>
      <c r="K876" s="71">
        <f>VLOOKUP($B876, Paste!$A$3:$H$933, 5, FALSE)</f>
        <v>3</v>
      </c>
      <c r="L876" s="11" t="str">
        <f>IF(ISERROR(VLOOKUP(B876, Paste!$N$3:$N$250, 1, FALSE)), "", VLOOKUP(B876, Paste!$N$3:$O$250, 2, FALSE))</f>
        <v/>
      </c>
      <c r="M876" s="27">
        <f>VLOOKUP($B876, Paste!$W$3:$Z$10064, IF($H$4="Cap Hit",3, IF($H$4="AAV", 4, 2)), FALSE)</f>
        <v>0.86</v>
      </c>
      <c r="N876" s="11" t="str">
        <f>IF(ISERROR(VLOOKUP(B876, Paste!$Q$3:$Q$245, 1, FALSE)), "", VLOOKUP(B876, Paste!$Q$3:$R$245, 2, FALSE))</f>
        <v/>
      </c>
      <c r="O876" s="18"/>
      <c r="P876" s="7" t="str">
        <f>IF(ISERROR(VLOOKUP(B876, Paste!$T$3:$T$1545, 1, FALSE)), "", VLOOKUP(B876, Paste!$T$3:$U$1545, 2, FALSE))</f>
        <v>Y</v>
      </c>
    </row>
    <row r="877" spans="1:16">
      <c r="A877" s="65">
        <v>871</v>
      </c>
      <c r="B877" s="67" t="s">
        <v>900</v>
      </c>
      <c r="C877" s="11" t="str">
        <f>VLOOKUP($B877, Paste!$A$3:$H$933, 6, FALSE)</f>
        <v>RW</v>
      </c>
      <c r="D877" s="11" t="str">
        <f>IFERROR(VLOOKUP($B877, Paste!$J$3:$L$933, 3, FALSE), "")</f>
        <v/>
      </c>
      <c r="E877" s="11" t="str">
        <f>IFERROR(VLOOKUP($B877, Paste!$J$3:$L$933, 2, FALSE), "")</f>
        <v/>
      </c>
      <c r="F877" s="11" t="str">
        <f>VLOOKUP($B877, Paste!$A$3:$H$933, 8, FALSE)</f>
        <v>SJS</v>
      </c>
      <c r="G877" s="71">
        <f>VLOOKUP($B877, Paste!$A$3:$H$933, 2, FALSE)</f>
        <v>8.5</v>
      </c>
      <c r="H877" s="71">
        <f>VLOOKUP($B877, Paste!$A$3:$H$933, 3, FALSE)</f>
        <v>1.3202546296296298</v>
      </c>
      <c r="I877" s="71">
        <f t="shared" si="14"/>
        <v>1.0809953703703634E-2</v>
      </c>
      <c r="J877" s="71">
        <f>VLOOKUP($B877, Paste!$A$3:$H$933, 4, FALSE)</f>
        <v>1.3310645833333334</v>
      </c>
      <c r="K877" s="71">
        <f>VLOOKUP($B877, Paste!$A$3:$H$933, 5, FALSE)</f>
        <v>1.7435897435897436</v>
      </c>
      <c r="L877" s="11" t="str">
        <f>IF(ISERROR(VLOOKUP(B877, Paste!$N$3:$N$250, 1, FALSE)), "", VLOOKUP(B877, Paste!$N$3:$O$250, 2, FALSE))</f>
        <v/>
      </c>
      <c r="M877" s="27">
        <f>VLOOKUP($B877, Paste!$W$3:$Z$10064, IF($H$4="Cap Hit",3, IF($H$4="AAV", 4, 2)), FALSE)</f>
        <v>0.85</v>
      </c>
      <c r="N877" s="11" t="str">
        <f>IF(ISERROR(VLOOKUP(B877, Paste!$Q$3:$Q$245, 1, FALSE)), "", VLOOKUP(B877, Paste!$Q$3:$R$245, 2, FALSE))</f>
        <v/>
      </c>
      <c r="O877" s="18"/>
      <c r="P877" s="7" t="str">
        <f>IF(ISERROR(VLOOKUP(B877, Paste!$T$3:$T$1545, 1, FALSE)), "", VLOOKUP(B877, Paste!$T$3:$U$1545, 2, FALSE))</f>
        <v/>
      </c>
    </row>
    <row r="878" spans="1:16">
      <c r="A878" s="65">
        <v>872</v>
      </c>
      <c r="B878" s="67" t="s">
        <v>901</v>
      </c>
      <c r="C878" s="11" t="str">
        <f>VLOOKUP($B878, Paste!$A$3:$H$933, 6, FALSE)</f>
        <v>C</v>
      </c>
      <c r="D878" s="11" t="str">
        <f>IFERROR(VLOOKUP($B878, Paste!$J$3:$L$933, 3, FALSE), "")</f>
        <v/>
      </c>
      <c r="E878" s="11" t="str">
        <f>IFERROR(VLOOKUP($B878, Paste!$J$3:$L$933, 2, FALSE), "")</f>
        <v/>
      </c>
      <c r="F878" s="11" t="str">
        <f>VLOOKUP($B878, Paste!$A$3:$H$933, 8, FALSE)</f>
        <v>WPG</v>
      </c>
      <c r="G878" s="71">
        <f>VLOOKUP($B878, Paste!$A$3:$H$933, 2, FALSE)</f>
        <v>8</v>
      </c>
      <c r="H878" s="71">
        <f>VLOOKUP($B878, Paste!$A$3:$H$933, 3, FALSE)</f>
        <v>0.25137777777777781</v>
      </c>
      <c r="I878" s="71">
        <f t="shared" si="14"/>
        <v>1.0630666666666664</v>
      </c>
      <c r="J878" s="71">
        <f>VLOOKUP($B878, Paste!$A$3:$H$933, 4, FALSE)</f>
        <v>1.3144444444444443</v>
      </c>
      <c r="K878" s="71">
        <f>VLOOKUP($B878, Paste!$A$3:$H$933, 5, FALSE)</f>
        <v>0</v>
      </c>
      <c r="L878" s="11" t="str">
        <f>IF(ISERROR(VLOOKUP(B878, Paste!$N$3:$N$250, 1, FALSE)), "", VLOOKUP(B878, Paste!$N$3:$O$250, 2, FALSE))</f>
        <v/>
      </c>
      <c r="M878" s="27">
        <f>VLOOKUP($B878, Paste!$W$3:$Z$10064, IF($H$4="Cap Hit",3, IF($H$4="AAV", 4, 2)), FALSE)</f>
        <v>0.85666699999999996</v>
      </c>
      <c r="N878" s="11" t="str">
        <f>IF(ISERROR(VLOOKUP(B878, Paste!$Q$3:$Q$245, 1, FALSE)), "", VLOOKUP(B878, Paste!$Q$3:$R$245, 2, FALSE))</f>
        <v/>
      </c>
      <c r="O878" s="10"/>
      <c r="P878" s="7" t="str">
        <f>IF(ISERROR(VLOOKUP(B878, Paste!$T$3:$T$1545, 1, FALSE)), "", VLOOKUP(B878, Paste!$T$3:$U$1545, 2, FALSE))</f>
        <v>Y</v>
      </c>
    </row>
    <row r="879" spans="1:16">
      <c r="A879" s="65">
        <v>873</v>
      </c>
      <c r="B879" s="67" t="s">
        <v>902</v>
      </c>
      <c r="C879" s="11" t="str">
        <f>VLOOKUP($B879, Paste!$A$3:$H$933, 6, FALSE)</f>
        <v>LD</v>
      </c>
      <c r="D879" s="11" t="str">
        <f>IFERROR(VLOOKUP($B879, Paste!$J$3:$L$933, 3, FALSE), "")</f>
        <v/>
      </c>
      <c r="E879" s="11" t="str">
        <f>IFERROR(VLOOKUP($B879, Paste!$J$3:$L$933, 2, FALSE), "")</f>
        <v/>
      </c>
      <c r="F879" s="11" t="str">
        <f>VLOOKUP($B879, Paste!$A$3:$H$933, 8, FALSE)</f>
        <v>MIN</v>
      </c>
      <c r="G879" s="71">
        <f>VLOOKUP($B879, Paste!$A$3:$H$933, 2, FALSE)</f>
        <v>4</v>
      </c>
      <c r="H879" s="71">
        <f>VLOOKUP($B879, Paste!$A$3:$H$933, 3, FALSE)</f>
        <v>1.8666666666666669E-3</v>
      </c>
      <c r="I879" s="71">
        <f t="shared" si="14"/>
        <v>1.2761333333333333</v>
      </c>
      <c r="J879" s="71">
        <f>VLOOKUP($B879, Paste!$A$3:$H$933, 4, FALSE)</f>
        <v>1.278</v>
      </c>
      <c r="K879" s="71">
        <f>VLOOKUP($B879, Paste!$A$3:$H$933, 5, FALSE)</f>
        <v>0</v>
      </c>
      <c r="L879" s="11" t="str">
        <f>IF(ISERROR(VLOOKUP(B879, Paste!$N$3:$N$250, 1, FALSE)), "", VLOOKUP(B879, Paste!$N$3:$O$250, 2, FALSE))</f>
        <v/>
      </c>
      <c r="M879" s="27" t="e">
        <f>VLOOKUP($B879, Paste!$W$3:$Z$10064, IF($H$4="Cap Hit",3, IF($H$4="AAV", 4, 2)), FALSE)</f>
        <v>#N/A</v>
      </c>
      <c r="N879" s="11" t="str">
        <f>IF(ISERROR(VLOOKUP(B879, Paste!$Q$3:$Q$245, 1, FALSE)), "", VLOOKUP(B879, Paste!$Q$3:$R$245, 2, FALSE))</f>
        <v/>
      </c>
      <c r="O879" s="18"/>
      <c r="P879" s="7" t="str">
        <f>IF(ISERROR(VLOOKUP(B879, Paste!$T$3:$T$1545, 1, FALSE)), "", VLOOKUP(B879, Paste!$T$3:$U$1545, 2, FALSE))</f>
        <v>Y</v>
      </c>
    </row>
    <row r="880" spans="1:16">
      <c r="A880" s="65">
        <v>874</v>
      </c>
      <c r="B880" s="67" t="s">
        <v>903</v>
      </c>
      <c r="C880" s="11" t="str">
        <f>VLOOKUP($B880, Paste!$A$3:$H$933, 6, FALSE)</f>
        <v>LD</v>
      </c>
      <c r="D880" s="11" t="str">
        <f>IFERROR(VLOOKUP($B880, Paste!$J$3:$L$933, 3, FALSE), "")</f>
        <v/>
      </c>
      <c r="E880" s="11" t="str">
        <f>IFERROR(VLOOKUP($B880, Paste!$J$3:$L$933, 2, FALSE), "")</f>
        <v/>
      </c>
      <c r="F880" s="11" t="str">
        <f>VLOOKUP($B880, Paste!$A$3:$H$933, 8, FALSE)</f>
        <v>ANA</v>
      </c>
      <c r="G880" s="71">
        <f>VLOOKUP($B880, Paste!$A$3:$H$933, 2, FALSE)</f>
        <v>11</v>
      </c>
      <c r="H880" s="71">
        <f>VLOOKUP($B880, Paste!$A$3:$H$933, 3, FALSE)</f>
        <v>0.74433333333333318</v>
      </c>
      <c r="I880" s="71">
        <f t="shared" si="14"/>
        <v>0.52433333333333343</v>
      </c>
      <c r="J880" s="71">
        <f>VLOOKUP($B880, Paste!$A$3:$H$933, 4, FALSE)</f>
        <v>1.2686666666666666</v>
      </c>
      <c r="K880" s="71">
        <f>VLOOKUP($B880, Paste!$A$3:$H$933, 5, FALSE)</f>
        <v>13.2</v>
      </c>
      <c r="L880" s="11" t="str">
        <f>IF(ISERROR(VLOOKUP(B880, Paste!$N$3:$N$250, 1, FALSE)), "", VLOOKUP(B880, Paste!$N$3:$O$250, 2, FALSE))</f>
        <v/>
      </c>
      <c r="M880" s="27">
        <f>VLOOKUP($B880, Paste!$W$3:$Z$10064, IF($H$4="Cap Hit",3, IF($H$4="AAV", 4, 2)), FALSE)</f>
        <v>0.85</v>
      </c>
      <c r="N880" s="11" t="str">
        <f>IF(ISERROR(VLOOKUP(B880, Paste!$Q$3:$Q$245, 1, FALSE)), "", VLOOKUP(B880, Paste!$Q$3:$R$245, 2, FALSE))</f>
        <v/>
      </c>
      <c r="O880" s="18"/>
      <c r="P880" s="7" t="str">
        <f>IF(ISERROR(VLOOKUP(B880, Paste!$T$3:$T$1545, 1, FALSE)), "", VLOOKUP(B880, Paste!$T$3:$U$1545, 2, FALSE))</f>
        <v/>
      </c>
    </row>
    <row r="881" spans="1:16">
      <c r="A881" s="65">
        <v>875</v>
      </c>
      <c r="B881" s="67" t="s">
        <v>904</v>
      </c>
      <c r="C881" s="11" t="str">
        <f>VLOOKUP($B881, Paste!$A$3:$H$933, 6, FALSE)</f>
        <v>RW</v>
      </c>
      <c r="D881" s="11">
        <f>IFERROR(VLOOKUP($B881, Paste!$J$3:$L$933, 3, FALSE), "")</f>
        <v>28</v>
      </c>
      <c r="E881" s="11">
        <f>IFERROR(VLOOKUP($B881, Paste!$J$3:$L$933, 2, FALSE), "")</f>
        <v>65</v>
      </c>
      <c r="F881" s="11" t="str">
        <f>VLOOKUP($B881, Paste!$A$3:$H$933, 8, FALSE)</f>
        <v>EDM</v>
      </c>
      <c r="G881" s="71">
        <f>VLOOKUP($B881, Paste!$A$3:$H$933, 2, FALSE)</f>
        <v>5</v>
      </c>
      <c r="H881" s="71">
        <f>VLOOKUP($B881, Paste!$A$3:$H$933, 3, FALSE)</f>
        <v>0.69965277777777779</v>
      </c>
      <c r="I881" s="71">
        <f t="shared" si="14"/>
        <v>0.56701388888888882</v>
      </c>
      <c r="J881" s="71">
        <f>VLOOKUP($B881, Paste!$A$3:$H$933, 4, FALSE)</f>
        <v>1.2666666666666666</v>
      </c>
      <c r="K881" s="71">
        <f>VLOOKUP($B881, Paste!$A$3:$H$933, 5, FALSE)</f>
        <v>2</v>
      </c>
      <c r="L881" s="11" t="str">
        <f>IF(ISERROR(VLOOKUP(B881, Paste!$N$3:$N$250, 1, FALSE)), "", VLOOKUP(B881, Paste!$N$3:$O$250, 2, FALSE))</f>
        <v/>
      </c>
      <c r="M881" s="27">
        <f>VLOOKUP($B881, Paste!$W$3:$Z$10064, IF($H$4="Cap Hit",3, IF($H$4="AAV", 4, 2)), FALSE)</f>
        <v>0.875</v>
      </c>
      <c r="N881" s="11" t="str">
        <f>IF(ISERROR(VLOOKUP(B881, Paste!$Q$3:$Q$245, 1, FALSE)), "", VLOOKUP(B881, Paste!$Q$3:$R$245, 2, FALSE))</f>
        <v/>
      </c>
      <c r="O881" s="18"/>
      <c r="P881" s="7" t="str">
        <f>IF(ISERROR(VLOOKUP(B881, Paste!$T$3:$T$1545, 1, FALSE)), "", VLOOKUP(B881, Paste!$T$3:$U$1545, 2, FALSE))</f>
        <v>Y</v>
      </c>
    </row>
    <row r="882" spans="1:16">
      <c r="A882" s="65">
        <v>876</v>
      </c>
      <c r="B882" s="10" t="s">
        <v>905</v>
      </c>
      <c r="C882" s="11" t="str">
        <f>VLOOKUP($B882, Paste!$A$3:$H$933, 6, FALSE)</f>
        <v>C</v>
      </c>
      <c r="D882" s="11" t="str">
        <f>IFERROR(VLOOKUP($B882, Paste!$J$3:$L$933, 3, FALSE), "")</f>
        <v/>
      </c>
      <c r="E882" s="11" t="str">
        <f>IFERROR(VLOOKUP($B882, Paste!$J$3:$L$933, 2, FALSE), "")</f>
        <v/>
      </c>
      <c r="F882" s="11" t="str">
        <f>VLOOKUP($B882, Paste!$A$3:$H$933, 8, FALSE)</f>
        <v>CHI</v>
      </c>
      <c r="G882" s="71">
        <f>VLOOKUP($B882, Paste!$A$3:$H$933, 2, FALSE)</f>
        <v>11.333333333333334</v>
      </c>
      <c r="H882" s="71">
        <f>VLOOKUP($B882, Paste!$A$3:$H$933, 3, FALSE)</f>
        <v>0.4440987654320987</v>
      </c>
      <c r="I882" s="71">
        <f t="shared" si="14"/>
        <v>0.80030123456790148</v>
      </c>
      <c r="J882" s="71">
        <f>VLOOKUP($B882, Paste!$A$3:$H$933, 4, FALSE)</f>
        <v>1.2444000000000002</v>
      </c>
      <c r="K882" s="71">
        <f>VLOOKUP($B882, Paste!$A$3:$H$933, 5, FALSE)</f>
        <v>4.8571428571428568</v>
      </c>
      <c r="L882" s="11" t="str">
        <f>IF(ISERROR(VLOOKUP(B882, Paste!$N$3:$N$250, 1, FALSE)), "", VLOOKUP(B882, Paste!$N$3:$O$250, 2, FALSE))</f>
        <v/>
      </c>
      <c r="M882" s="27">
        <f>VLOOKUP($B882, Paste!$W$3:$Z$10064, IF($H$4="Cap Hit",3, IF($H$4="AAV", 4, 2)), FALSE)</f>
        <v>0.85</v>
      </c>
      <c r="N882" s="11" t="str">
        <f>IF(ISERROR(VLOOKUP(B882, Paste!$Q$3:$Q$245, 1, FALSE)), "", VLOOKUP(B882, Paste!$Q$3:$R$245, 2, FALSE))</f>
        <v/>
      </c>
      <c r="O882" s="18"/>
      <c r="P882" s="7" t="str">
        <f>IF(ISERROR(VLOOKUP(B882, Paste!$T$3:$T$1545, 1, FALSE)), "", VLOOKUP(B882, Paste!$T$3:$U$1545, 2, FALSE))</f>
        <v/>
      </c>
    </row>
    <row r="883" spans="1:16">
      <c r="A883" s="65">
        <v>877</v>
      </c>
      <c r="B883" s="67" t="s">
        <v>906</v>
      </c>
      <c r="C883" s="11" t="str">
        <f>VLOOKUP($B883, Paste!$A$3:$H$933, 6, FALSE)</f>
        <v>RD</v>
      </c>
      <c r="D883" s="11" t="str">
        <f>IFERROR(VLOOKUP($B883, Paste!$J$3:$L$933, 3, FALSE), "")</f>
        <v/>
      </c>
      <c r="E883" s="11" t="str">
        <f>IFERROR(VLOOKUP($B883, Paste!$J$3:$L$933, 2, FALSE), "")</f>
        <v/>
      </c>
      <c r="F883" s="11" t="str">
        <f>VLOOKUP($B883, Paste!$A$3:$H$933, 8, FALSE)</f>
        <v>PIT</v>
      </c>
      <c r="G883" s="71">
        <f>VLOOKUP($B883, Paste!$A$3:$H$933, 2, FALSE)</f>
        <v>3</v>
      </c>
      <c r="H883" s="71">
        <f>VLOOKUP($B883, Paste!$A$3:$H$933, 3, FALSE)</f>
        <v>1.4000000000000002E-3</v>
      </c>
      <c r="I883" s="71">
        <f t="shared" si="14"/>
        <v>1.23085</v>
      </c>
      <c r="J883" s="71">
        <f>VLOOKUP($B883, Paste!$A$3:$H$933, 4, FALSE)</f>
        <v>1.2322500000000001</v>
      </c>
      <c r="K883" s="71">
        <f>VLOOKUP($B883, Paste!$A$3:$H$933, 5, FALSE)</f>
        <v>0</v>
      </c>
      <c r="L883" s="11" t="str">
        <f>IF(ISERROR(VLOOKUP(B883, Paste!$N$3:$N$250, 1, FALSE)), "", VLOOKUP(B883, Paste!$N$3:$O$250, 2, FALSE))</f>
        <v/>
      </c>
      <c r="M883" s="27">
        <f>VLOOKUP($B883, Paste!$W$3:$Z$10064, IF($H$4="Cap Hit",3, IF($H$4="AAV", 4, 2)), FALSE)</f>
        <v>1.1000000000000001</v>
      </c>
      <c r="N883" s="11" t="str">
        <f>IF(ISERROR(VLOOKUP(B883, Paste!$Q$3:$Q$245, 1, FALSE)), "", VLOOKUP(B883, Paste!$Q$3:$R$245, 2, FALSE))</f>
        <v/>
      </c>
      <c r="O883" s="10"/>
      <c r="P883" s="7" t="str">
        <f>IF(ISERROR(VLOOKUP(B883, Paste!$T$3:$T$1545, 1, FALSE)), "", VLOOKUP(B883, Paste!$T$3:$U$1545, 2, FALSE))</f>
        <v>Y</v>
      </c>
    </row>
    <row r="884" spans="1:16">
      <c r="A884" s="65">
        <v>878</v>
      </c>
      <c r="B884" s="67" t="s">
        <v>907</v>
      </c>
      <c r="C884" s="11" t="str">
        <f>VLOOKUP($B884, Paste!$A$3:$H$933, 6, FALSE)</f>
        <v>RD</v>
      </c>
      <c r="D884" s="11" t="str">
        <f>IFERROR(VLOOKUP($B884, Paste!$J$3:$L$933, 3, FALSE), "")</f>
        <v/>
      </c>
      <c r="E884" s="11" t="str">
        <f>IFERROR(VLOOKUP($B884, Paste!$J$3:$L$933, 2, FALSE), "")</f>
        <v/>
      </c>
      <c r="F884" s="11" t="str">
        <f>VLOOKUP($B884, Paste!$A$3:$H$933, 8, FALSE)</f>
        <v>VGK</v>
      </c>
      <c r="G884" s="71">
        <f>VLOOKUP($B884, Paste!$A$3:$H$933, 2, FALSE)</f>
        <v>5.3333333333333339</v>
      </c>
      <c r="H884" s="71">
        <f>VLOOKUP($B884, Paste!$A$3:$H$933, 3, FALSE)</f>
        <v>0.16592592592592595</v>
      </c>
      <c r="I884" s="71">
        <f t="shared" si="14"/>
        <v>1.0208540740740744</v>
      </c>
      <c r="J884" s="71">
        <f>VLOOKUP($B884, Paste!$A$3:$H$933, 4, FALSE)</f>
        <v>1.1867800000000004</v>
      </c>
      <c r="K884" s="71">
        <f>VLOOKUP($B884, Paste!$A$3:$H$933, 5, FALSE)</f>
        <v>1.6</v>
      </c>
      <c r="L884" s="11" t="str">
        <f>IF(ISERROR(VLOOKUP(B884, Paste!$N$3:$N$250, 1, FALSE)), "", VLOOKUP(B884, Paste!$N$3:$O$250, 2, FALSE))</f>
        <v/>
      </c>
      <c r="M884" s="27">
        <f>VLOOKUP($B884, Paste!$W$3:$Z$10064, IF($H$4="Cap Hit",3, IF($H$4="AAV", 4, 2)), FALSE)</f>
        <v>0.875</v>
      </c>
      <c r="N884" s="11" t="str">
        <f>IF(ISERROR(VLOOKUP(B884, Paste!$Q$3:$Q$245, 1, FALSE)), "", VLOOKUP(B884, Paste!$Q$3:$R$245, 2, FALSE))</f>
        <v/>
      </c>
      <c r="O884" s="10"/>
      <c r="P884" s="7" t="str">
        <f>IF(ISERROR(VLOOKUP(B884, Paste!$T$3:$T$1545, 1, FALSE)), "", VLOOKUP(B884, Paste!$T$3:$U$1545, 2, FALSE))</f>
        <v/>
      </c>
    </row>
    <row r="885" spans="1:16">
      <c r="A885" s="65">
        <v>879</v>
      </c>
      <c r="B885" s="67" t="s">
        <v>908</v>
      </c>
      <c r="C885" s="11" t="str">
        <f>VLOOKUP($B885, Paste!$A$3:$H$933, 6, FALSE)</f>
        <v>LW</v>
      </c>
      <c r="D885" s="11" t="str">
        <f>IFERROR(VLOOKUP($B885, Paste!$J$3:$L$933, 3, FALSE), "")</f>
        <v/>
      </c>
      <c r="E885" s="11" t="str">
        <f>IFERROR(VLOOKUP($B885, Paste!$J$3:$L$933, 2, FALSE), "")</f>
        <v/>
      </c>
      <c r="F885" s="11" t="str">
        <f>VLOOKUP($B885, Paste!$A$3:$H$933, 8, FALSE)</f>
        <v>MTL</v>
      </c>
      <c r="G885" s="71">
        <f>VLOOKUP($B885, Paste!$A$3:$H$933, 2, FALSE)</f>
        <v>12</v>
      </c>
      <c r="H885" s="71">
        <f>VLOOKUP($B885, Paste!$A$3:$H$933, 3, FALSE)</f>
        <v>0.50773333333333337</v>
      </c>
      <c r="I885" s="71">
        <f t="shared" si="14"/>
        <v>0.6515833333333334</v>
      </c>
      <c r="J885" s="71">
        <f>VLOOKUP($B885, Paste!$A$3:$H$933, 4, FALSE)</f>
        <v>1.1593166666666668</v>
      </c>
      <c r="K885" s="71">
        <f>VLOOKUP($B885, Paste!$A$3:$H$933, 5, FALSE)</f>
        <v>4</v>
      </c>
      <c r="L885" s="11" t="str">
        <f>IF(ISERROR(VLOOKUP(B885, Paste!$N$3:$N$250, 1, FALSE)), "", VLOOKUP(B885, Paste!$N$3:$O$250, 2, FALSE))</f>
        <v/>
      </c>
      <c r="M885" s="27">
        <f>VLOOKUP($B885, Paste!$W$3:$Z$10064, IF($H$4="Cap Hit",3, IF($H$4="AAV", 4, 2)), FALSE)</f>
        <v>0.85</v>
      </c>
      <c r="N885" s="11" t="str">
        <f>IF(ISERROR(VLOOKUP(B885, Paste!$Q$3:$Q$245, 1, FALSE)), "", VLOOKUP(B885, Paste!$Q$3:$R$245, 2, FALSE))</f>
        <v/>
      </c>
      <c r="O885" s="18"/>
      <c r="P885" s="7" t="str">
        <f>IF(ISERROR(VLOOKUP(B885, Paste!$T$3:$T$1545, 1, FALSE)), "", VLOOKUP(B885, Paste!$T$3:$U$1545, 2, FALSE))</f>
        <v>Y</v>
      </c>
    </row>
    <row r="886" spans="1:16">
      <c r="A886" s="65">
        <v>880</v>
      </c>
      <c r="B886" s="67" t="s">
        <v>909</v>
      </c>
      <c r="C886" s="11" t="str">
        <f>VLOOKUP($B886, Paste!$A$3:$H$933, 6, FALSE)</f>
        <v>RW</v>
      </c>
      <c r="D886" s="11" t="str">
        <f>IFERROR(VLOOKUP($B886, Paste!$J$3:$L$933, 3, FALSE), "")</f>
        <v/>
      </c>
      <c r="E886" s="11" t="str">
        <f>IFERROR(VLOOKUP($B886, Paste!$J$3:$L$933, 2, FALSE), "")</f>
        <v/>
      </c>
      <c r="F886" s="11" t="str">
        <f>VLOOKUP($B886, Paste!$A$3:$H$933, 8, FALSE)</f>
        <v>OTT</v>
      </c>
      <c r="G886" s="71">
        <f>VLOOKUP($B886, Paste!$A$3:$H$933, 2, FALSE)</f>
        <v>8</v>
      </c>
      <c r="H886" s="71">
        <f>VLOOKUP($B886, Paste!$A$3:$H$933, 3, FALSE)</f>
        <v>0.56248888888888893</v>
      </c>
      <c r="I886" s="71">
        <f t="shared" si="14"/>
        <v>0.55995013550135508</v>
      </c>
      <c r="J886" s="71">
        <f>VLOOKUP($B886, Paste!$A$3:$H$933, 4, FALSE)</f>
        <v>1.122439024390244</v>
      </c>
      <c r="K886" s="71">
        <f>VLOOKUP($B886, Paste!$A$3:$H$933, 5, FALSE)</f>
        <v>2</v>
      </c>
      <c r="L886" s="11" t="str">
        <f>IF(ISERROR(VLOOKUP(B886, Paste!$N$3:$N$250, 1, FALSE)), "", VLOOKUP(B886, Paste!$N$3:$O$250, 2, FALSE))</f>
        <v/>
      </c>
      <c r="M886" s="27">
        <f>VLOOKUP($B886, Paste!$W$3:$Z$10064, IF($H$4="Cap Hit",3, IF($H$4="AAV", 4, 2)), FALSE)</f>
        <v>0.88666599999999995</v>
      </c>
      <c r="N886" s="11" t="str">
        <f>IF(ISERROR(VLOOKUP(B886, Paste!$Q$3:$Q$245, 1, FALSE)), "", VLOOKUP(B886, Paste!$Q$3:$R$245, 2, FALSE))</f>
        <v/>
      </c>
      <c r="O886" s="10"/>
      <c r="P886" s="7" t="str">
        <f>IF(ISERROR(VLOOKUP(B886, Paste!$T$3:$T$1545, 1, FALSE)), "", VLOOKUP(B886, Paste!$T$3:$U$1545, 2, FALSE))</f>
        <v>Y</v>
      </c>
    </row>
    <row r="887" spans="1:16">
      <c r="A887" s="65">
        <v>881</v>
      </c>
      <c r="B887" s="67" t="s">
        <v>910</v>
      </c>
      <c r="C887" s="11" t="str">
        <f>VLOOKUP($B887, Paste!$A$3:$H$933, 6, FALSE)</f>
        <v>LD</v>
      </c>
      <c r="D887" s="11">
        <f>IFERROR(VLOOKUP($B887, Paste!$J$3:$L$933, 3, FALSE), "")</f>
        <v>30</v>
      </c>
      <c r="E887" s="11">
        <f>IFERROR(VLOOKUP($B887, Paste!$J$3:$L$933, 2, FALSE), "")</f>
        <v>43</v>
      </c>
      <c r="F887" s="11" t="str">
        <f>VLOOKUP($B887, Paste!$A$3:$H$933, 8, FALSE)</f>
        <v>WPG</v>
      </c>
      <c r="G887" s="71">
        <f>VLOOKUP($B887, Paste!$A$3:$H$933, 2, FALSE)</f>
        <v>5</v>
      </c>
      <c r="H887" s="71">
        <f>VLOOKUP($B887, Paste!$A$3:$H$933, 3, FALSE)</f>
        <v>0.15914089994972347</v>
      </c>
      <c r="I887" s="71">
        <f t="shared" si="14"/>
        <v>0.95585910005027652</v>
      </c>
      <c r="J887" s="71">
        <f>VLOOKUP($B887, Paste!$A$3:$H$933, 4, FALSE)</f>
        <v>1.115</v>
      </c>
      <c r="K887" s="71">
        <f>VLOOKUP($B887, Paste!$A$3:$H$933, 5, FALSE)</f>
        <v>2</v>
      </c>
      <c r="L887" s="11" t="str">
        <f>IF(ISERROR(VLOOKUP(B887, Paste!$N$3:$N$250, 1, FALSE)), "", VLOOKUP(B887, Paste!$N$3:$O$250, 2, FALSE))</f>
        <v/>
      </c>
      <c r="M887" s="27">
        <f>VLOOKUP($B887, Paste!$W$3:$Z$10064, IF($H$4="Cap Hit",3, IF($H$4="AAV", 4, 2)), FALSE)</f>
        <v>0.85</v>
      </c>
      <c r="N887" s="11" t="str">
        <f>IF(ISERROR(VLOOKUP(B887, Paste!$Q$3:$Q$245, 1, FALSE)), "", VLOOKUP(B887, Paste!$Q$3:$R$245, 2, FALSE))</f>
        <v/>
      </c>
      <c r="O887" s="18"/>
      <c r="P887" s="7" t="str">
        <f>IF(ISERROR(VLOOKUP(B887, Paste!$T$3:$T$1545, 1, FALSE)), "", VLOOKUP(B887, Paste!$T$3:$U$1545, 2, FALSE))</f>
        <v/>
      </c>
    </row>
    <row r="888" spans="1:16">
      <c r="A888" s="65">
        <v>882</v>
      </c>
      <c r="B888" s="67" t="s">
        <v>911</v>
      </c>
      <c r="C888" s="11" t="str">
        <f>VLOOKUP($B888, Paste!$A$3:$H$933, 6, FALSE)</f>
        <v>RW</v>
      </c>
      <c r="D888" s="11" t="str">
        <f>IFERROR(VLOOKUP($B888, Paste!$J$3:$L$933, 3, FALSE), "")</f>
        <v/>
      </c>
      <c r="E888" s="11" t="str">
        <f>IFERROR(VLOOKUP($B888, Paste!$J$3:$L$933, 2, FALSE), "")</f>
        <v/>
      </c>
      <c r="F888" s="11" t="str">
        <f>VLOOKUP($B888, Paste!$A$3:$H$933, 8, FALSE)</f>
        <v>WAS</v>
      </c>
      <c r="G888" s="71">
        <f>VLOOKUP($B888, Paste!$A$3:$H$933, 2, FALSE)</f>
        <v>4</v>
      </c>
      <c r="H888" s="71">
        <f>VLOOKUP($B888, Paste!$A$3:$H$933, 3, FALSE)</f>
        <v>9.4577777777777788E-2</v>
      </c>
      <c r="I888" s="71">
        <f t="shared" si="14"/>
        <v>0.97625555555555554</v>
      </c>
      <c r="J888" s="71">
        <f>VLOOKUP($B888, Paste!$A$3:$H$933, 4, FALSE)</f>
        <v>1.0708333333333333</v>
      </c>
      <c r="K888" s="71">
        <f>VLOOKUP($B888, Paste!$A$3:$H$933, 5, FALSE)</f>
        <v>0</v>
      </c>
      <c r="L888" s="11" t="str">
        <f>IF(ISERROR(VLOOKUP(B888, Paste!$N$3:$N$250, 1, FALSE)), "", VLOOKUP(B888, Paste!$N$3:$O$250, 2, FALSE))</f>
        <v/>
      </c>
      <c r="M888" s="27">
        <f>VLOOKUP($B888, Paste!$W$3:$Z$10064, IF($H$4="Cap Hit",3, IF($H$4="AAV", 4, 2)), FALSE)</f>
        <v>0.9</v>
      </c>
      <c r="N888" s="11" t="str">
        <f>IF(ISERROR(VLOOKUP(B888, Paste!$Q$3:$Q$245, 1, FALSE)), "", VLOOKUP(B888, Paste!$Q$3:$R$245, 2, FALSE))</f>
        <v/>
      </c>
      <c r="O888" s="18"/>
      <c r="P888" s="7" t="str">
        <f>IF(ISERROR(VLOOKUP(B888, Paste!$T$3:$T$1545, 1, FALSE)), "", VLOOKUP(B888, Paste!$T$3:$U$1545, 2, FALSE))</f>
        <v>Y</v>
      </c>
    </row>
    <row r="889" spans="1:16">
      <c r="A889" s="65">
        <v>883</v>
      </c>
      <c r="B889" s="67" t="s">
        <v>912</v>
      </c>
      <c r="C889" s="11" t="str">
        <f>VLOOKUP($B889, Paste!$A$3:$H$933, 6, FALSE)</f>
        <v>RW</v>
      </c>
      <c r="D889" s="11" t="str">
        <f>IFERROR(VLOOKUP($B889, Paste!$J$3:$L$933, 3, FALSE), "")</f>
        <v/>
      </c>
      <c r="E889" s="11" t="str">
        <f>IFERROR(VLOOKUP($B889, Paste!$J$3:$L$933, 2, FALSE), "")</f>
        <v/>
      </c>
      <c r="F889" s="11" t="str">
        <f>VLOOKUP($B889, Paste!$A$3:$H$933, 8, FALSE)</f>
        <v>BOS</v>
      </c>
      <c r="G889" s="71">
        <f>VLOOKUP($B889, Paste!$A$3:$H$933, 2, FALSE)</f>
        <v>8.3333333333333321</v>
      </c>
      <c r="H889" s="71">
        <f>VLOOKUP($B889, Paste!$A$3:$H$933, 3, FALSE)</f>
        <v>0.49470899470899471</v>
      </c>
      <c r="I889" s="71">
        <f t="shared" si="14"/>
        <v>0.55549181547619031</v>
      </c>
      <c r="J889" s="71">
        <f>VLOOKUP($B889, Paste!$A$3:$H$933, 4, FALSE)</f>
        <v>1.050200810185185</v>
      </c>
      <c r="K889" s="71">
        <f>VLOOKUP($B889, Paste!$A$3:$H$933, 5, FALSE)</f>
        <v>4.9999999999999991</v>
      </c>
      <c r="L889" s="11" t="str">
        <f>IF(ISERROR(VLOOKUP(B889, Paste!$N$3:$N$250, 1, FALSE)), "", VLOOKUP(B889, Paste!$N$3:$O$250, 2, FALSE))</f>
        <v/>
      </c>
      <c r="M889" s="27">
        <f>VLOOKUP($B889, Paste!$W$3:$Z$10064, IF($H$4="Cap Hit",3, IF($H$4="AAV", 4, 2)), FALSE)</f>
        <v>0.875</v>
      </c>
      <c r="N889" s="11" t="str">
        <f>IF(ISERROR(VLOOKUP(B889, Paste!$Q$3:$Q$245, 1, FALSE)), "", VLOOKUP(B889, Paste!$Q$3:$R$245, 2, FALSE))</f>
        <v/>
      </c>
      <c r="O889" s="18"/>
      <c r="P889" s="7" t="str">
        <f>IF(ISERROR(VLOOKUP(B889, Paste!$T$3:$T$1545, 1, FALSE)), "", VLOOKUP(B889, Paste!$T$3:$U$1545, 2, FALSE))</f>
        <v/>
      </c>
    </row>
    <row r="890" spans="1:16">
      <c r="A890" s="65">
        <v>884</v>
      </c>
      <c r="B890" s="67" t="s">
        <v>914</v>
      </c>
      <c r="C890" s="11" t="str">
        <f>VLOOKUP($B890, Paste!$A$3:$H$933, 6, FALSE)</f>
        <v>LD</v>
      </c>
      <c r="D890" s="11" t="str">
        <f>IFERROR(VLOOKUP($B890, Paste!$J$3:$L$933, 3, FALSE), "")</f>
        <v/>
      </c>
      <c r="E890" s="11" t="str">
        <f>IFERROR(VLOOKUP($B890, Paste!$J$3:$L$933, 2, FALSE), "")</f>
        <v/>
      </c>
      <c r="F890" s="11" t="str">
        <f>VLOOKUP($B890, Paste!$A$3:$H$933, 8, FALSE)</f>
        <v>BUF</v>
      </c>
      <c r="G890" s="71">
        <f>VLOOKUP($B890, Paste!$A$3:$H$933, 2, FALSE)</f>
        <v>6</v>
      </c>
      <c r="H890" s="71">
        <f>VLOOKUP($B890, Paste!$A$3:$H$933, 3, FALSE)</f>
        <v>7.7436061381074173E-2</v>
      </c>
      <c r="I890" s="71">
        <f t="shared" si="14"/>
        <v>0.89530965195225909</v>
      </c>
      <c r="J890" s="71">
        <f>VLOOKUP($B890, Paste!$A$3:$H$933, 4, FALSE)</f>
        <v>0.97274571333333326</v>
      </c>
      <c r="K890" s="71">
        <f>VLOOKUP($B890, Paste!$A$3:$H$933, 5, FALSE)</f>
        <v>5.7464788732394361</v>
      </c>
      <c r="L890" s="11" t="str">
        <f>IF(ISERROR(VLOOKUP(B890, Paste!$N$3:$N$250, 1, FALSE)), "", VLOOKUP(B890, Paste!$N$3:$O$250, 2, FALSE))</f>
        <v/>
      </c>
      <c r="M890" s="27">
        <f>VLOOKUP($B890, Paste!$W$3:$Z$10064, IF($H$4="Cap Hit",3, IF($H$4="AAV", 4, 2)), FALSE)</f>
        <v>0.85</v>
      </c>
      <c r="N890" s="11" t="str">
        <f>IF(ISERROR(VLOOKUP(B890, Paste!$Q$3:$Q$245, 1, FALSE)), "", VLOOKUP(B890, Paste!$Q$3:$R$245, 2, FALSE))</f>
        <v/>
      </c>
      <c r="O890" s="18"/>
      <c r="P890" s="7" t="str">
        <f>IF(ISERROR(VLOOKUP(B890, Paste!$T$3:$T$1545, 1, FALSE)), "", VLOOKUP(B890, Paste!$T$3:$U$1545, 2, FALSE))</f>
        <v/>
      </c>
    </row>
    <row r="891" spans="1:16">
      <c r="A891" s="65">
        <v>885</v>
      </c>
      <c r="B891" s="67" t="s">
        <v>915</v>
      </c>
      <c r="C891" s="11" t="str">
        <f>VLOOKUP($B891, Paste!$A$3:$H$933, 6, FALSE)</f>
        <v>C</v>
      </c>
      <c r="D891" s="11">
        <f>IFERROR(VLOOKUP($B891, Paste!$J$3:$L$933, 3, FALSE), "")</f>
        <v>45</v>
      </c>
      <c r="E891" s="11">
        <f>IFERROR(VLOOKUP($B891, Paste!$J$3:$L$933, 2, FALSE), "")</f>
        <v>82</v>
      </c>
      <c r="F891" s="11" t="str">
        <f>VLOOKUP($B891, Paste!$A$3:$H$933, 8, FALSE)</f>
        <v>SEA</v>
      </c>
      <c r="G891" s="71">
        <f>VLOOKUP($B891, Paste!$A$3:$H$933, 2, FALSE)</f>
        <v>3</v>
      </c>
      <c r="H891" s="71">
        <f>VLOOKUP($B891, Paste!$A$3:$H$933, 3, FALSE)</f>
        <v>3.7500000000000006E-2</v>
      </c>
      <c r="I891" s="71">
        <f t="shared" si="14"/>
        <v>0.89582317073170747</v>
      </c>
      <c r="J891" s="71">
        <f>VLOOKUP($B891, Paste!$A$3:$H$933, 4, FALSE)</f>
        <v>0.93332317073170745</v>
      </c>
      <c r="K891" s="71">
        <f>VLOOKUP($B891, Paste!$A$3:$H$933, 5, FALSE)</f>
        <v>0</v>
      </c>
      <c r="L891" s="11" t="str">
        <f>IF(ISERROR(VLOOKUP(B891, Paste!$N$3:$N$250, 1, FALSE)), "", VLOOKUP(B891, Paste!$N$3:$O$250, 2, FALSE))</f>
        <v/>
      </c>
      <c r="M891" s="27">
        <f>VLOOKUP($B891, Paste!$W$3:$Z$10064, IF($H$4="Cap Hit",3, IF($H$4="AAV", 4, 2)), FALSE)</f>
        <v>1.9750000000000001</v>
      </c>
      <c r="N891" s="11" t="str">
        <f>IF(ISERROR(VLOOKUP(B891, Paste!$Q$3:$Q$245, 1, FALSE)), "", VLOOKUP(B891, Paste!$Q$3:$R$245, 2, FALSE))</f>
        <v/>
      </c>
      <c r="O891" s="18"/>
      <c r="P891" s="7" t="str">
        <f>IF(ISERROR(VLOOKUP(B891, Paste!$T$3:$T$1545, 1, FALSE)), "", VLOOKUP(B891, Paste!$T$3:$U$1545, 2, FALSE))</f>
        <v>Y</v>
      </c>
    </row>
    <row r="892" spans="1:16">
      <c r="A892" s="65">
        <v>886</v>
      </c>
      <c r="B892" s="67" t="s">
        <v>916</v>
      </c>
      <c r="C892" s="11" t="str">
        <f>VLOOKUP($B892, Paste!$A$3:$H$933, 6, FALSE)</f>
        <v>LW</v>
      </c>
      <c r="D892" s="11">
        <f>IFERROR(VLOOKUP($B892, Paste!$J$3:$L$933, 3, FALSE), "")</f>
        <v>28</v>
      </c>
      <c r="E892" s="11">
        <f>IFERROR(VLOOKUP($B892, Paste!$J$3:$L$933, 2, FALSE), "")</f>
        <v>52</v>
      </c>
      <c r="F892" s="11" t="str">
        <f>VLOOKUP($B892, Paste!$A$3:$H$933, 8, FALSE)</f>
        <v>BOS</v>
      </c>
      <c r="G892" s="71">
        <f>VLOOKUP($B892, Paste!$A$3:$H$933, 2, FALSE)</f>
        <v>7</v>
      </c>
      <c r="H892" s="71">
        <f>VLOOKUP($B892, Paste!$A$3:$H$933, 3, FALSE)</f>
        <v>0.31573393246187365</v>
      </c>
      <c r="I892" s="71">
        <f t="shared" si="14"/>
        <v>0.58271606753812633</v>
      </c>
      <c r="J892" s="71">
        <f>VLOOKUP($B892, Paste!$A$3:$H$933, 4, FALSE)</f>
        <v>0.89844999999999997</v>
      </c>
      <c r="K892" s="71">
        <f>VLOOKUP($B892, Paste!$A$3:$H$933, 5, FALSE)</f>
        <v>2.1</v>
      </c>
      <c r="L892" s="11" t="str">
        <f>IF(ISERROR(VLOOKUP(B892, Paste!$N$3:$N$250, 1, FALSE)), "", VLOOKUP(B892, Paste!$N$3:$O$250, 2, FALSE))</f>
        <v/>
      </c>
      <c r="M892" s="27">
        <f>VLOOKUP($B892, Paste!$W$3:$Z$10064, IF($H$4="Cap Hit",3, IF($H$4="AAV", 4, 2)), FALSE)</f>
        <v>0.85</v>
      </c>
      <c r="N892" s="11" t="str">
        <f>IF(ISERROR(VLOOKUP(B892, Paste!$Q$3:$Q$245, 1, FALSE)), "", VLOOKUP(B892, Paste!$Q$3:$R$245, 2, FALSE))</f>
        <v/>
      </c>
      <c r="O892" s="18"/>
      <c r="P892" s="7" t="str">
        <f>IF(ISERROR(VLOOKUP(B892, Paste!$T$3:$T$1545, 1, FALSE)), "", VLOOKUP(B892, Paste!$T$3:$U$1545, 2, FALSE))</f>
        <v/>
      </c>
    </row>
    <row r="893" spans="1:16">
      <c r="A893" s="65">
        <v>887</v>
      </c>
      <c r="B893" s="67" t="s">
        <v>917</v>
      </c>
      <c r="C893" s="11" t="str">
        <f>VLOOKUP($B893, Paste!$A$3:$H$933, 6, FALSE)</f>
        <v>RW</v>
      </c>
      <c r="D893" s="11" t="str">
        <f>IFERROR(VLOOKUP($B893, Paste!$J$3:$L$933, 3, FALSE), "")</f>
        <v/>
      </c>
      <c r="E893" s="11" t="str">
        <f>IFERROR(VLOOKUP($B893, Paste!$J$3:$L$933, 2, FALSE), "")</f>
        <v/>
      </c>
      <c r="F893" s="11" t="str">
        <f>VLOOKUP($B893, Paste!$A$3:$H$933, 8, FALSE)</f>
        <v>TBL</v>
      </c>
      <c r="G893" s="71">
        <f>VLOOKUP($B893, Paste!$A$3:$H$933, 2, FALSE)</f>
        <v>3.5</v>
      </c>
      <c r="H893" s="71">
        <f>VLOOKUP($B893, Paste!$A$3:$H$933, 3, FALSE)</f>
        <v>1.3854166666666665</v>
      </c>
      <c r="I893" s="71">
        <f t="shared" si="14"/>
        <v>-0.52098958333333312</v>
      </c>
      <c r="J893" s="71">
        <f>VLOOKUP($B893, Paste!$A$3:$H$933, 4, FALSE)</f>
        <v>0.8644270833333334</v>
      </c>
      <c r="K893" s="71">
        <f>VLOOKUP($B893, Paste!$A$3:$H$933, 5, FALSE)</f>
        <v>0</v>
      </c>
      <c r="L893" s="11" t="str">
        <f>IF(ISERROR(VLOOKUP(B893, Paste!$N$3:$N$250, 1, FALSE)), "", VLOOKUP(B893, Paste!$N$3:$O$250, 2, FALSE))</f>
        <v/>
      </c>
      <c r="M893" s="27">
        <f>VLOOKUP($B893, Paste!$W$3:$Z$10064, IF($H$4="Cap Hit",3, IF($H$4="AAV", 4, 2)), FALSE)</f>
        <v>0.92500000000000004</v>
      </c>
      <c r="N893" s="11" t="str">
        <f>IF(ISERROR(VLOOKUP(B893, Paste!$Q$3:$Q$245, 1, FALSE)), "", VLOOKUP(B893, Paste!$Q$3:$R$245, 2, FALSE))</f>
        <v/>
      </c>
      <c r="O893" s="10"/>
      <c r="P893" s="7" t="str">
        <f>IF(ISERROR(VLOOKUP(B893, Paste!$T$3:$T$1545, 1, FALSE)), "", VLOOKUP(B893, Paste!$T$3:$U$1545, 2, FALSE))</f>
        <v>Y</v>
      </c>
    </row>
    <row r="894" spans="1:16">
      <c r="A894" s="65">
        <v>888</v>
      </c>
      <c r="B894" s="67" t="s">
        <v>918</v>
      </c>
      <c r="C894" s="11" t="str">
        <f>VLOOKUP($B894, Paste!$A$3:$H$933, 6, FALSE)</f>
        <v>LD</v>
      </c>
      <c r="D894" s="11" t="str">
        <f>IFERROR(VLOOKUP($B894, Paste!$J$3:$L$933, 3, FALSE), "")</f>
        <v/>
      </c>
      <c r="E894" s="11" t="str">
        <f>IFERROR(VLOOKUP($B894, Paste!$J$3:$L$933, 2, FALSE), "")</f>
        <v/>
      </c>
      <c r="F894" s="11" t="str">
        <f>VLOOKUP($B894, Paste!$A$3:$H$933, 8, FALSE)</f>
        <v>VGK</v>
      </c>
      <c r="G894" s="71">
        <f>VLOOKUP($B894, Paste!$A$3:$H$933, 2, FALSE)</f>
        <v>6</v>
      </c>
      <c r="H894" s="71">
        <f>VLOOKUP($B894, Paste!$A$3:$H$933, 3, FALSE)</f>
        <v>6.7348484848484852E-2</v>
      </c>
      <c r="I894" s="71">
        <f t="shared" si="14"/>
        <v>0.79260151515151533</v>
      </c>
      <c r="J894" s="71">
        <f>VLOOKUP($B894, Paste!$A$3:$H$933, 4, FALSE)</f>
        <v>0.85995000000000021</v>
      </c>
      <c r="K894" s="71">
        <f>VLOOKUP($B894, Paste!$A$3:$H$933, 5, FALSE)</f>
        <v>2.4000000000000004</v>
      </c>
      <c r="L894" s="11" t="str">
        <f>IF(ISERROR(VLOOKUP(B894, Paste!$N$3:$N$250, 1, FALSE)), "", VLOOKUP(B894, Paste!$N$3:$O$250, 2, FALSE))</f>
        <v/>
      </c>
      <c r="M894" s="27">
        <f>VLOOKUP($B894, Paste!$W$3:$Z$10064, IF($H$4="Cap Hit",3, IF($H$4="AAV", 4, 2)), FALSE)</f>
        <v>0.8</v>
      </c>
      <c r="N894" s="11" t="str">
        <f>IF(ISERROR(VLOOKUP(B894, Paste!$Q$3:$Q$245, 1, FALSE)), "", VLOOKUP(B894, Paste!$Q$3:$R$245, 2, FALSE))</f>
        <v/>
      </c>
      <c r="O894" s="18"/>
      <c r="P894" s="7" t="str">
        <f>IF(ISERROR(VLOOKUP(B894, Paste!$T$3:$T$1545, 1, FALSE)), "", VLOOKUP(B894, Paste!$T$3:$U$1545, 2, FALSE))</f>
        <v/>
      </c>
    </row>
    <row r="895" spans="1:16">
      <c r="A895" s="65">
        <v>889</v>
      </c>
      <c r="B895" s="67" t="s">
        <v>919</v>
      </c>
      <c r="C895" s="11" t="str">
        <f>VLOOKUP($B895, Paste!$A$3:$H$933, 6, FALSE)</f>
        <v>LD</v>
      </c>
      <c r="D895" s="11" t="str">
        <f>IFERROR(VLOOKUP($B895, Paste!$J$3:$L$933, 3, FALSE), "")</f>
        <v/>
      </c>
      <c r="E895" s="11" t="str">
        <f>IFERROR(VLOOKUP($B895, Paste!$J$3:$L$933, 2, FALSE), "")</f>
        <v/>
      </c>
      <c r="F895" s="11" t="str">
        <f>VLOOKUP($B895, Paste!$A$3:$H$933, 8, FALSE)</f>
        <v>NYR</v>
      </c>
      <c r="G895" s="71">
        <f>VLOOKUP($B895, Paste!$A$3:$H$933, 2, FALSE)</f>
        <v>5</v>
      </c>
      <c r="H895" s="71">
        <f>VLOOKUP($B895, Paste!$A$3:$H$933, 3, FALSE)</f>
        <v>0.18306938159879341</v>
      </c>
      <c r="I895" s="71">
        <f t="shared" si="14"/>
        <v>0.67218539756787332</v>
      </c>
      <c r="J895" s="71">
        <f>VLOOKUP($B895, Paste!$A$3:$H$933, 4, FALSE)</f>
        <v>0.8552547791666667</v>
      </c>
      <c r="K895" s="71">
        <f>VLOOKUP($B895, Paste!$A$3:$H$933, 5, FALSE)</f>
        <v>0</v>
      </c>
      <c r="L895" s="11" t="str">
        <f>IF(ISERROR(VLOOKUP(B895, Paste!$N$3:$N$250, 1, FALSE)), "", VLOOKUP(B895, Paste!$N$3:$O$250, 2, FALSE))</f>
        <v/>
      </c>
      <c r="M895" s="27">
        <f>VLOOKUP($B895, Paste!$W$3:$Z$10064, IF($H$4="Cap Hit",3, IF($H$4="AAV", 4, 2)), FALSE)</f>
        <v>0.875</v>
      </c>
      <c r="N895" s="11" t="str">
        <f>IF(ISERROR(VLOOKUP(B895, Paste!$Q$3:$Q$245, 1, FALSE)), "", VLOOKUP(B895, Paste!$Q$3:$R$245, 2, FALSE))</f>
        <v/>
      </c>
      <c r="O895" s="18"/>
      <c r="P895" s="7" t="str">
        <f>IF(ISERROR(VLOOKUP(B895, Paste!$T$3:$T$1545, 1, FALSE)), "", VLOOKUP(B895, Paste!$T$3:$U$1545, 2, FALSE))</f>
        <v/>
      </c>
    </row>
    <row r="896" spans="1:16">
      <c r="A896" s="65">
        <v>890</v>
      </c>
      <c r="B896" s="67" t="s">
        <v>920</v>
      </c>
      <c r="C896" s="11" t="str">
        <f>VLOOKUP($B896, Paste!$A$3:$H$933, 6, FALSE)</f>
        <v>RW</v>
      </c>
      <c r="D896" s="11" t="str">
        <f>IFERROR(VLOOKUP($B896, Paste!$J$3:$L$933, 3, FALSE), "")</f>
        <v/>
      </c>
      <c r="E896" s="11" t="str">
        <f>IFERROR(VLOOKUP($B896, Paste!$J$3:$L$933, 2, FALSE), "")</f>
        <v/>
      </c>
      <c r="F896" s="11" t="str">
        <f>VLOOKUP($B896, Paste!$A$3:$H$933, 8, FALSE)</f>
        <v>TOR</v>
      </c>
      <c r="G896" s="71">
        <f>VLOOKUP($B896, Paste!$A$3:$H$933, 2, FALSE)</f>
        <v>6</v>
      </c>
      <c r="H896" s="71">
        <f>VLOOKUP($B896, Paste!$A$3:$H$933, 3, FALSE)</f>
        <v>0.45677655677655682</v>
      </c>
      <c r="I896" s="71">
        <f t="shared" si="14"/>
        <v>0.39822344322344316</v>
      </c>
      <c r="J896" s="71">
        <f>VLOOKUP($B896, Paste!$A$3:$H$933, 4, FALSE)</f>
        <v>0.85499999999999998</v>
      </c>
      <c r="K896" s="71">
        <f>VLOOKUP($B896, Paste!$A$3:$H$933, 5, FALSE)</f>
        <v>8.6666666666666661</v>
      </c>
      <c r="L896" s="11" t="str">
        <f>IF(ISERROR(VLOOKUP(B896, Paste!$N$3:$N$250, 1, FALSE)), "", VLOOKUP(B896, Paste!$N$3:$O$250, 2, FALSE))</f>
        <v/>
      </c>
      <c r="M896" s="27">
        <f>VLOOKUP($B896, Paste!$W$3:$Z$10064, IF($H$4="Cap Hit",3, IF($H$4="AAV", 4, 2)), FALSE)</f>
        <v>0.875</v>
      </c>
      <c r="N896" s="11" t="str">
        <f>IF(ISERROR(VLOOKUP(B896, Paste!$Q$3:$Q$245, 1, FALSE)), "", VLOOKUP(B896, Paste!$Q$3:$R$245, 2, FALSE))</f>
        <v/>
      </c>
      <c r="O896" s="10"/>
      <c r="P896" s="7" t="str">
        <f>IF(ISERROR(VLOOKUP(B896, Paste!$T$3:$T$1545, 1, FALSE)), "", VLOOKUP(B896, Paste!$T$3:$U$1545, 2, FALSE))</f>
        <v/>
      </c>
    </row>
    <row r="897" spans="1:16">
      <c r="A897" s="65">
        <v>891</v>
      </c>
      <c r="B897" s="67" t="s">
        <v>921</v>
      </c>
      <c r="C897" s="11" t="str">
        <f>VLOOKUP($B897, Paste!$A$3:$H$933, 6, FALSE)</f>
        <v>LD</v>
      </c>
      <c r="D897" s="11" t="str">
        <f>IFERROR(VLOOKUP($B897, Paste!$J$3:$L$933, 3, FALSE), "")</f>
        <v/>
      </c>
      <c r="E897" s="11" t="str">
        <f>IFERROR(VLOOKUP($B897, Paste!$J$3:$L$933, 2, FALSE), "")</f>
        <v/>
      </c>
      <c r="F897" s="11" t="str">
        <f>VLOOKUP($B897, Paste!$A$3:$H$933, 8, FALSE)</f>
        <v>OTT</v>
      </c>
      <c r="G897" s="71">
        <f>VLOOKUP($B897, Paste!$A$3:$H$933, 2, FALSE)</f>
        <v>8</v>
      </c>
      <c r="H897" s="71">
        <f>VLOOKUP($B897, Paste!$A$3:$H$933, 3, FALSE)</f>
        <v>0.18915555555555558</v>
      </c>
      <c r="I897" s="71">
        <f t="shared" si="14"/>
        <v>0.65484444444444434</v>
      </c>
      <c r="J897" s="71">
        <f>VLOOKUP($B897, Paste!$A$3:$H$933, 4, FALSE)</f>
        <v>0.84399999999999997</v>
      </c>
      <c r="K897" s="71">
        <f>VLOOKUP($B897, Paste!$A$3:$H$933, 5, FALSE)</f>
        <v>0</v>
      </c>
      <c r="L897" s="11" t="str">
        <f>IF(ISERROR(VLOOKUP(B897, Paste!$N$3:$N$250, 1, FALSE)), "", VLOOKUP(B897, Paste!$N$3:$O$250, 2, FALSE))</f>
        <v/>
      </c>
      <c r="M897" s="27">
        <f>VLOOKUP($B897, Paste!$W$3:$Z$10064, IF($H$4="Cap Hit",3, IF($H$4="AAV", 4, 2)), FALSE)</f>
        <v>0.79666599999999999</v>
      </c>
      <c r="N897" s="11" t="str">
        <f>IF(ISERROR(VLOOKUP(B897, Paste!$Q$3:$Q$245, 1, FALSE)), "", VLOOKUP(B897, Paste!$Q$3:$R$245, 2, FALSE))</f>
        <v/>
      </c>
      <c r="O897" s="18"/>
      <c r="P897" s="7" t="str">
        <f>IF(ISERROR(VLOOKUP(B897, Paste!$T$3:$T$1545, 1, FALSE)), "", VLOOKUP(B897, Paste!$T$3:$U$1545, 2, FALSE))</f>
        <v>Y</v>
      </c>
    </row>
    <row r="898" spans="1:16">
      <c r="A898" s="65">
        <v>892</v>
      </c>
      <c r="B898" s="67" t="s">
        <v>922</v>
      </c>
      <c r="C898" s="11" t="str">
        <f>VLOOKUP($B898, Paste!$A$3:$H$933, 6, FALSE)</f>
        <v>LD</v>
      </c>
      <c r="D898" s="11" t="str">
        <f>IFERROR(VLOOKUP($B898, Paste!$J$3:$L$933, 3, FALSE), "")</f>
        <v/>
      </c>
      <c r="E898" s="11" t="str">
        <f>IFERROR(VLOOKUP($B898, Paste!$J$3:$L$933, 2, FALSE), "")</f>
        <v/>
      </c>
      <c r="F898" s="11" t="str">
        <f>VLOOKUP($B898, Paste!$A$3:$H$933, 8, FALSE)</f>
        <v>LAK</v>
      </c>
      <c r="G898" s="71">
        <f>VLOOKUP($B898, Paste!$A$3:$H$933, 2, FALSE)</f>
        <v>4</v>
      </c>
      <c r="H898" s="71">
        <f>VLOOKUP($B898, Paste!$A$3:$H$933, 3, FALSE)</f>
        <v>0.4</v>
      </c>
      <c r="I898" s="71">
        <f t="shared" si="14"/>
        <v>0.42000000000000004</v>
      </c>
      <c r="J898" s="71">
        <f>VLOOKUP($B898, Paste!$A$3:$H$933, 4, FALSE)</f>
        <v>0.82000000000000006</v>
      </c>
      <c r="K898" s="71">
        <f>VLOOKUP($B898, Paste!$A$3:$H$933, 5, FALSE)</f>
        <v>1.6</v>
      </c>
      <c r="L898" s="11" t="str">
        <f>IF(ISERROR(VLOOKUP(B898, Paste!$N$3:$N$250, 1, FALSE)), "", VLOOKUP(B898, Paste!$N$3:$O$250, 2, FALSE))</f>
        <v/>
      </c>
      <c r="M898" s="27">
        <f>VLOOKUP($B898, Paste!$W$3:$Z$10064, IF($H$4="Cap Hit",3, IF($H$4="AAV", 4, 2)), FALSE)</f>
        <v>0.82666700000000004</v>
      </c>
      <c r="N898" s="11" t="str">
        <f>IF(ISERROR(VLOOKUP(B898, Paste!$Q$3:$Q$245, 1, FALSE)), "", VLOOKUP(B898, Paste!$Q$3:$R$245, 2, FALSE))</f>
        <v/>
      </c>
      <c r="O898" s="10"/>
      <c r="P898" s="7" t="str">
        <f>IF(ISERROR(VLOOKUP(B898, Paste!$T$3:$T$1545, 1, FALSE)), "", VLOOKUP(B898, Paste!$T$3:$U$1545, 2, FALSE))</f>
        <v>Y</v>
      </c>
    </row>
    <row r="899" spans="1:16">
      <c r="A899" s="65">
        <v>893</v>
      </c>
      <c r="B899" s="67" t="s">
        <v>923</v>
      </c>
      <c r="C899" s="11" t="str">
        <f>VLOOKUP($B899, Paste!$A$3:$H$933, 6, FALSE)</f>
        <v>LD</v>
      </c>
      <c r="D899" s="11" t="str">
        <f>IFERROR(VLOOKUP($B899, Paste!$J$3:$L$933, 3, FALSE), "")</f>
        <v/>
      </c>
      <c r="E899" s="11" t="str">
        <f>IFERROR(VLOOKUP($B899, Paste!$J$3:$L$933, 2, FALSE), "")</f>
        <v/>
      </c>
      <c r="F899" s="11" t="str">
        <f>VLOOKUP($B899, Paste!$A$3:$H$933, 8, FALSE)</f>
        <v>VGK</v>
      </c>
      <c r="G899" s="71">
        <f>VLOOKUP($B899, Paste!$A$3:$H$933, 2, FALSE)</f>
        <v>7</v>
      </c>
      <c r="H899" s="71">
        <f>VLOOKUP($B899, Paste!$A$3:$H$933, 3, FALSE)</f>
        <v>0</v>
      </c>
      <c r="I899" s="71">
        <f t="shared" si="14"/>
        <v>0.81394444444444458</v>
      </c>
      <c r="J899" s="71">
        <f>VLOOKUP($B899, Paste!$A$3:$H$933, 4, FALSE)</f>
        <v>0.81394444444444458</v>
      </c>
      <c r="K899" s="71">
        <f>VLOOKUP($B899, Paste!$A$3:$H$933, 5, FALSE)</f>
        <v>4.2</v>
      </c>
      <c r="L899" s="11" t="str">
        <f>IF(ISERROR(VLOOKUP(B899, Paste!$N$3:$N$250, 1, FALSE)), "", VLOOKUP(B899, Paste!$N$3:$O$250, 2, FALSE))</f>
        <v/>
      </c>
      <c r="M899" s="27">
        <f>VLOOKUP($B899, Paste!$W$3:$Z$10064, IF($H$4="Cap Hit",3, IF($H$4="AAV", 4, 2)), FALSE)</f>
        <v>0.875</v>
      </c>
      <c r="N899" s="11" t="str">
        <f>IF(ISERROR(VLOOKUP(B899, Paste!$Q$3:$Q$245, 1, FALSE)), "", VLOOKUP(B899, Paste!$Q$3:$R$245, 2, FALSE))</f>
        <v/>
      </c>
      <c r="O899" s="18"/>
      <c r="P899" s="7" t="str">
        <f>IF(ISERROR(VLOOKUP(B899, Paste!$T$3:$T$1545, 1, FALSE)), "", VLOOKUP(B899, Paste!$T$3:$U$1545, 2, FALSE))</f>
        <v/>
      </c>
    </row>
    <row r="900" spans="1:16">
      <c r="A900" s="65">
        <v>894</v>
      </c>
      <c r="B900" s="67" t="s">
        <v>924</v>
      </c>
      <c r="C900" s="11" t="str">
        <f>VLOOKUP($B900, Paste!$A$3:$H$933, 6, FALSE)</f>
        <v>RW</v>
      </c>
      <c r="D900" s="11" t="str">
        <f>IFERROR(VLOOKUP($B900, Paste!$J$3:$L$933, 3, FALSE), "")</f>
        <v/>
      </c>
      <c r="E900" s="11" t="str">
        <f>IFERROR(VLOOKUP($B900, Paste!$J$3:$L$933, 2, FALSE), "")</f>
        <v/>
      </c>
      <c r="F900" s="11" t="str">
        <f>VLOOKUP($B900, Paste!$A$3:$H$933, 8, FALSE)</f>
        <v>DET</v>
      </c>
      <c r="G900" s="71">
        <f>VLOOKUP($B900, Paste!$A$3:$H$933, 2, FALSE)</f>
        <v>6</v>
      </c>
      <c r="H900" s="71">
        <f>VLOOKUP($B900, Paste!$A$3:$H$933, 3, FALSE)</f>
        <v>0.6477564102564104</v>
      </c>
      <c r="I900" s="71">
        <f t="shared" si="14"/>
        <v>7.8693589743589754E-2</v>
      </c>
      <c r="J900" s="71">
        <f>VLOOKUP($B900, Paste!$A$3:$H$933, 4, FALSE)</f>
        <v>0.72645000000000015</v>
      </c>
      <c r="K900" s="71">
        <f>VLOOKUP($B900, Paste!$A$3:$H$933, 5, FALSE)</f>
        <v>2.4000000000000004</v>
      </c>
      <c r="L900" s="11" t="str">
        <f>IF(ISERROR(VLOOKUP(B900, Paste!$N$3:$N$250, 1, FALSE)), "", VLOOKUP(B900, Paste!$N$3:$O$250, 2, FALSE))</f>
        <v/>
      </c>
      <c r="M900" s="27">
        <f>VLOOKUP($B900, Paste!$W$3:$Z$10064, IF($H$4="Cap Hit",3, IF($H$4="AAV", 4, 2)), FALSE)</f>
        <v>0.875</v>
      </c>
      <c r="N900" s="11" t="str">
        <f>IF(ISERROR(VLOOKUP(B900, Paste!$Q$3:$Q$245, 1, FALSE)), "", VLOOKUP(B900, Paste!$Q$3:$R$245, 2, FALSE))</f>
        <v/>
      </c>
      <c r="O900" s="18"/>
      <c r="P900" s="7" t="str">
        <f>IF(ISERROR(VLOOKUP(B900, Paste!$T$3:$T$1545, 1, FALSE)), "", VLOOKUP(B900, Paste!$T$3:$U$1545, 2, FALSE))</f>
        <v/>
      </c>
    </row>
    <row r="901" spans="1:16">
      <c r="A901" s="65">
        <v>895</v>
      </c>
      <c r="B901" s="67" t="s">
        <v>925</v>
      </c>
      <c r="C901" s="11" t="str">
        <f>VLOOKUP($B901, Paste!$A$3:$H$933, 6, FALSE)</f>
        <v>LW</v>
      </c>
      <c r="D901" s="11" t="str">
        <f>IFERROR(VLOOKUP($B901, Paste!$J$3:$L$933, 3, FALSE), "")</f>
        <v/>
      </c>
      <c r="E901" s="11" t="str">
        <f>IFERROR(VLOOKUP($B901, Paste!$J$3:$L$933, 2, FALSE), "")</f>
        <v/>
      </c>
      <c r="F901" s="11" t="str">
        <f>VLOOKUP($B901, Paste!$A$3:$H$933, 8, FALSE)</f>
        <v>BUF</v>
      </c>
      <c r="G901" s="71">
        <f>VLOOKUP($B901, Paste!$A$3:$H$933, 2, FALSE)</f>
        <v>5</v>
      </c>
      <c r="H901" s="71">
        <f>VLOOKUP($B901, Paste!$A$3:$H$933, 3, FALSE)</f>
        <v>2.3333333333333335E-3</v>
      </c>
      <c r="I901" s="71">
        <f t="shared" si="14"/>
        <v>0.69966666666666688</v>
      </c>
      <c r="J901" s="71">
        <f>VLOOKUP($B901, Paste!$A$3:$H$933, 4, FALSE)</f>
        <v>0.70200000000000018</v>
      </c>
      <c r="K901" s="71">
        <f>VLOOKUP($B901, Paste!$A$3:$H$933, 5, FALSE)</f>
        <v>7</v>
      </c>
      <c r="L901" s="11" t="str">
        <f>IF(ISERROR(VLOOKUP(B901, Paste!$N$3:$N$250, 1, FALSE)), "", VLOOKUP(B901, Paste!$N$3:$O$250, 2, FALSE))</f>
        <v/>
      </c>
      <c r="M901" s="27">
        <f>VLOOKUP($B901, Paste!$W$3:$Z$10064, IF($H$4="Cap Hit",3, IF($H$4="AAV", 4, 2)), FALSE)</f>
        <v>0.875</v>
      </c>
      <c r="N901" s="11" t="str">
        <f>IF(ISERROR(VLOOKUP(B901, Paste!$Q$3:$Q$245, 1, FALSE)), "", VLOOKUP(B901, Paste!$Q$3:$R$245, 2, FALSE))</f>
        <v/>
      </c>
      <c r="O901" s="18"/>
      <c r="P901" s="7" t="str">
        <f>IF(ISERROR(VLOOKUP(B901, Paste!$T$3:$T$1545, 1, FALSE)), "", VLOOKUP(B901, Paste!$T$3:$U$1545, 2, FALSE))</f>
        <v>Y</v>
      </c>
    </row>
    <row r="902" spans="1:16">
      <c r="A902" s="65">
        <v>896</v>
      </c>
      <c r="B902" s="67" t="s">
        <v>926</v>
      </c>
      <c r="C902" s="11" t="str">
        <f>VLOOKUP($B902, Paste!$A$3:$H$933, 6, FALSE)</f>
        <v>LD</v>
      </c>
      <c r="D902" s="11" t="str">
        <f>IFERROR(VLOOKUP($B902, Paste!$J$3:$L$933, 3, FALSE), "")</f>
        <v/>
      </c>
      <c r="E902" s="11" t="str">
        <f>IFERROR(VLOOKUP($B902, Paste!$J$3:$L$933, 2, FALSE), "")</f>
        <v/>
      </c>
      <c r="F902" s="11" t="str">
        <f>VLOOKUP($B902, Paste!$A$3:$H$933, 8, FALSE)</f>
        <v>PHI</v>
      </c>
      <c r="G902" s="71">
        <f>VLOOKUP($B902, Paste!$A$3:$H$933, 2, FALSE)</f>
        <v>3</v>
      </c>
      <c r="H902" s="71">
        <f>VLOOKUP($B902, Paste!$A$3:$H$933, 3, FALSE)</f>
        <v>1.4000000000000002E-3</v>
      </c>
      <c r="I902" s="71">
        <f t="shared" si="14"/>
        <v>0.68944166666666662</v>
      </c>
      <c r="J902" s="71">
        <f>VLOOKUP($B902, Paste!$A$3:$H$933, 4, FALSE)</f>
        <v>0.69084166666666658</v>
      </c>
      <c r="K902" s="71">
        <f>VLOOKUP($B902, Paste!$A$3:$H$933, 5, FALSE)</f>
        <v>4</v>
      </c>
      <c r="L902" s="11" t="str">
        <f>IF(ISERROR(VLOOKUP(B902, Paste!$N$3:$N$250, 1, FALSE)), "", VLOOKUP(B902, Paste!$N$3:$O$250, 2, FALSE))</f>
        <v/>
      </c>
      <c r="M902" s="27" t="e">
        <f>VLOOKUP($B902, Paste!$W$3:$Z$10064, IF($H$4="Cap Hit",3, IF($H$4="AAV", 4, 2)), FALSE)</f>
        <v>#N/A</v>
      </c>
      <c r="N902" s="11" t="str">
        <f>IF(ISERROR(VLOOKUP(B902, Paste!$Q$3:$Q$245, 1, FALSE)), "", VLOOKUP(B902, Paste!$Q$3:$R$245, 2, FALSE))</f>
        <v/>
      </c>
      <c r="O902" s="10"/>
      <c r="P902" s="7" t="str">
        <f>IF(ISERROR(VLOOKUP(B902, Paste!$T$3:$T$1545, 1, FALSE)), "", VLOOKUP(B902, Paste!$T$3:$U$1545, 2, FALSE))</f>
        <v>Y</v>
      </c>
    </row>
    <row r="903" spans="1:16">
      <c r="A903" s="65">
        <v>897</v>
      </c>
      <c r="B903" s="67" t="s">
        <v>927</v>
      </c>
      <c r="C903" s="11" t="str">
        <f>VLOOKUP($B903, Paste!$A$3:$H$933, 6, FALSE)</f>
        <v>RD</v>
      </c>
      <c r="D903" s="11" t="str">
        <f>IFERROR(VLOOKUP($B903, Paste!$J$3:$L$933, 3, FALSE), "")</f>
        <v/>
      </c>
      <c r="E903" s="11" t="str">
        <f>IFERROR(VLOOKUP($B903, Paste!$J$3:$L$933, 2, FALSE), "")</f>
        <v/>
      </c>
      <c r="F903" s="11" t="str">
        <f>VLOOKUP($B903, Paste!$A$3:$H$933, 8, FALSE)</f>
        <v>MIN</v>
      </c>
      <c r="G903" s="71">
        <f>VLOOKUP($B903, Paste!$A$3:$H$933, 2, FALSE)</f>
        <v>4</v>
      </c>
      <c r="H903" s="71">
        <f>VLOOKUP($B903, Paste!$A$3:$H$933, 3, FALSE)</f>
        <v>1.8666666666666669E-3</v>
      </c>
      <c r="I903" s="71">
        <f t="shared" si="14"/>
        <v>0.64313333333333333</v>
      </c>
      <c r="J903" s="71">
        <f>VLOOKUP($B903, Paste!$A$3:$H$933, 4, FALSE)</f>
        <v>0.64500000000000002</v>
      </c>
      <c r="K903" s="71">
        <f>VLOOKUP($B903, Paste!$A$3:$H$933, 5, FALSE)</f>
        <v>0</v>
      </c>
      <c r="L903" s="11" t="str">
        <f>IF(ISERROR(VLOOKUP(B903, Paste!$N$3:$N$250, 1, FALSE)), "", VLOOKUP(B903, Paste!$N$3:$O$250, 2, FALSE))</f>
        <v/>
      </c>
      <c r="M903" s="27">
        <f>VLOOKUP($B903, Paste!$W$3:$Z$10064, IF($H$4="Cap Hit",3, IF($H$4="AAV", 4, 2)), FALSE)</f>
        <v>0.85</v>
      </c>
      <c r="N903" s="11" t="str">
        <f>IF(ISERROR(VLOOKUP(B903, Paste!$Q$3:$Q$245, 1, FALSE)), "", VLOOKUP(B903, Paste!$Q$3:$R$245, 2, FALSE))</f>
        <v/>
      </c>
      <c r="O903" s="18"/>
      <c r="P903" s="7" t="str">
        <f>IF(ISERROR(VLOOKUP(B903, Paste!$T$3:$T$1545, 1, FALSE)), "", VLOOKUP(B903, Paste!$T$3:$U$1545, 2, FALSE))</f>
        <v>Y</v>
      </c>
    </row>
    <row r="904" spans="1:16">
      <c r="A904" s="65">
        <v>898</v>
      </c>
      <c r="B904" s="67" t="s">
        <v>928</v>
      </c>
      <c r="C904" s="11" t="str">
        <f>VLOOKUP($B904, Paste!$A$3:$H$933, 6, FALSE)</f>
        <v>LD</v>
      </c>
      <c r="D904" s="11">
        <f>IFERROR(VLOOKUP($B904, Paste!$J$3:$L$933, 3, FALSE), "")</f>
        <v>43</v>
      </c>
      <c r="E904" s="11">
        <f>IFERROR(VLOOKUP($B904, Paste!$J$3:$L$933, 2, FALSE), "")</f>
        <v>60</v>
      </c>
      <c r="F904" s="11" t="str">
        <f>VLOOKUP($B904, Paste!$A$3:$H$933, 8, FALSE)</f>
        <v>NYR</v>
      </c>
      <c r="G904" s="71">
        <f>VLOOKUP($B904, Paste!$A$3:$H$933, 2, FALSE)</f>
        <v>3</v>
      </c>
      <c r="H904" s="71">
        <f>VLOOKUP($B904, Paste!$A$3:$H$933, 3, FALSE)</f>
        <v>0.10984162895927604</v>
      </c>
      <c r="I904" s="71">
        <f t="shared" si="14"/>
        <v>0.52455065229072384</v>
      </c>
      <c r="J904" s="71">
        <f>VLOOKUP($B904, Paste!$A$3:$H$933, 4, FALSE)</f>
        <v>0.63439228124999991</v>
      </c>
      <c r="K904" s="71">
        <f>VLOOKUP($B904, Paste!$A$3:$H$933, 5, FALSE)</f>
        <v>0.42857142857142855</v>
      </c>
      <c r="L904" s="11" t="str">
        <f>IF(ISERROR(VLOOKUP(B904, Paste!$N$3:$N$250, 1, FALSE)), "", VLOOKUP(B904, Paste!$N$3:$O$250, 2, FALSE))</f>
        <v/>
      </c>
      <c r="M904" s="27" t="e">
        <f>VLOOKUP($B904, Paste!$W$3:$Z$10064, IF($H$4="Cap Hit",3, IF($H$4="AAV", 4, 2)), FALSE)</f>
        <v>#N/A</v>
      </c>
      <c r="N904" s="11" t="str">
        <f>IF(ISERROR(VLOOKUP(B904, Paste!$Q$3:$Q$245, 1, FALSE)), "", VLOOKUP(B904, Paste!$Q$3:$R$245, 2, FALSE))</f>
        <v/>
      </c>
      <c r="O904" s="18"/>
      <c r="P904" s="7" t="str">
        <f>IF(ISERROR(VLOOKUP(B904, Paste!$T$3:$T$1545, 1, FALSE)), "", VLOOKUP(B904, Paste!$T$3:$U$1545, 2, FALSE))</f>
        <v>Y</v>
      </c>
    </row>
    <row r="905" spans="1:16">
      <c r="A905" s="65">
        <v>899</v>
      </c>
      <c r="B905" s="67" t="s">
        <v>929</v>
      </c>
      <c r="C905" s="11" t="str">
        <f>VLOOKUP($B905, Paste!$A$3:$H$933, 6, FALSE)</f>
        <v>RD</v>
      </c>
      <c r="D905" s="11" t="str">
        <f>IFERROR(VLOOKUP($B905, Paste!$J$3:$L$933, 3, FALSE), "")</f>
        <v/>
      </c>
      <c r="E905" s="11" t="str">
        <f>IFERROR(VLOOKUP($B905, Paste!$J$3:$L$933, 2, FALSE), "")</f>
        <v/>
      </c>
      <c r="F905" s="11" t="str">
        <f>VLOOKUP($B905, Paste!$A$3:$H$933, 8, FALSE)</f>
        <v>EDM</v>
      </c>
      <c r="G905" s="71">
        <f>VLOOKUP($B905, Paste!$A$3:$H$933, 2, FALSE)</f>
        <v>6</v>
      </c>
      <c r="H905" s="71">
        <f>VLOOKUP($B905, Paste!$A$3:$H$933, 3, FALSE)</f>
        <v>0.17565977011494252</v>
      </c>
      <c r="I905" s="71">
        <f t="shared" si="14"/>
        <v>0.35138189655172414</v>
      </c>
      <c r="J905" s="71">
        <f>VLOOKUP($B905, Paste!$A$3:$H$933, 4, FALSE)</f>
        <v>0.52704166666666663</v>
      </c>
      <c r="K905" s="71">
        <f>VLOOKUP($B905, Paste!$A$3:$H$933, 5, FALSE)</f>
        <v>2.4137931034482758</v>
      </c>
      <c r="L905" s="11" t="str">
        <f>IF(ISERROR(VLOOKUP(B905, Paste!$N$3:$N$250, 1, FALSE)), "", VLOOKUP(B905, Paste!$N$3:$O$250, 2, FALSE))</f>
        <v/>
      </c>
      <c r="M905" s="27">
        <f>VLOOKUP($B905, Paste!$W$3:$Z$10064, IF($H$4="Cap Hit",3, IF($H$4="AAV", 4, 2)), FALSE)</f>
        <v>0.77500000000000002</v>
      </c>
      <c r="N905" s="11" t="str">
        <f>IF(ISERROR(VLOOKUP(B905, Paste!$Q$3:$Q$245, 1, FALSE)), "", VLOOKUP(B905, Paste!$Q$3:$R$245, 2, FALSE))</f>
        <v/>
      </c>
      <c r="O905" s="18"/>
      <c r="P905" s="7" t="str">
        <f>IF(ISERROR(VLOOKUP(B905, Paste!$T$3:$T$1545, 1, FALSE)), "", VLOOKUP(B905, Paste!$T$3:$U$1545, 2, FALSE))</f>
        <v/>
      </c>
    </row>
    <row r="906" spans="1:16">
      <c r="A906" s="65">
        <v>900</v>
      </c>
      <c r="B906" s="67" t="s">
        <v>930</v>
      </c>
      <c r="C906" s="11" t="str">
        <f>VLOOKUP($B906, Paste!$A$3:$H$933, 6, FALSE)</f>
        <v>C</v>
      </c>
      <c r="D906" s="11">
        <f>IFERROR(VLOOKUP($B906, Paste!$J$3:$L$933, 3, FALSE), "")</f>
        <v>62</v>
      </c>
      <c r="E906" s="11">
        <f>IFERROR(VLOOKUP($B906, Paste!$J$3:$L$933, 2, FALSE), "")</f>
        <v>73</v>
      </c>
      <c r="F906" s="11" t="str">
        <f>VLOOKUP($B906, Paste!$A$3:$H$933, 8, FALSE)</f>
        <v>VAN</v>
      </c>
      <c r="G906" s="71">
        <f>VLOOKUP($B906, Paste!$A$3:$H$933, 2, FALSE)</f>
        <v>2</v>
      </c>
      <c r="H906" s="71">
        <f>VLOOKUP($B906, Paste!$A$3:$H$933, 3, FALSE)</f>
        <v>9.3333333333333343E-4</v>
      </c>
      <c r="I906" s="71">
        <f t="shared" si="14"/>
        <v>0.51405447154471551</v>
      </c>
      <c r="J906" s="71">
        <f>VLOOKUP($B906, Paste!$A$3:$H$933, 4, FALSE)</f>
        <v>0.51498780487804885</v>
      </c>
      <c r="K906" s="71">
        <f>VLOOKUP($B906, Paste!$A$3:$H$933, 5, FALSE)</f>
        <v>0</v>
      </c>
      <c r="L906" s="11">
        <f>IF(ISERROR(VLOOKUP(B906, Paste!$N$3:$N$250, 1, FALSE)), "", VLOOKUP(B906, Paste!$N$3:$O$250, 2, FALSE))</f>
        <v>60</v>
      </c>
      <c r="M906" s="27" t="e">
        <f>VLOOKUP($B906, Paste!$W$3:$Z$10064, IF($H$4="Cap Hit",3, IF($H$4="AAV", 4, 2)), FALSE)</f>
        <v>#N/A</v>
      </c>
      <c r="N906" s="11" t="str">
        <f>IF(ISERROR(VLOOKUP(B906, Paste!$Q$3:$Q$245, 1, FALSE)), "", VLOOKUP(B906, Paste!$Q$3:$R$245, 2, FALSE))</f>
        <v/>
      </c>
      <c r="O906" s="18"/>
      <c r="P906" s="7" t="str">
        <f>IF(ISERROR(VLOOKUP(B906, Paste!$T$3:$T$1545, 1, FALSE)), "", VLOOKUP(B906, Paste!$T$3:$U$1545, 2, FALSE))</f>
        <v>Y</v>
      </c>
    </row>
    <row r="907" spans="1:16">
      <c r="A907" s="65">
        <v>901</v>
      </c>
      <c r="B907" s="67" t="s">
        <v>931</v>
      </c>
      <c r="C907" s="11" t="str">
        <f>VLOOKUP($B907, Paste!$A$3:$H$933, 6, FALSE)</f>
        <v>RW</v>
      </c>
      <c r="D907" s="11" t="str">
        <f>IFERROR(VLOOKUP($B907, Paste!$J$3:$L$933, 3, FALSE), "")</f>
        <v/>
      </c>
      <c r="E907" s="11" t="str">
        <f>IFERROR(VLOOKUP($B907, Paste!$J$3:$L$933, 2, FALSE), "")</f>
        <v/>
      </c>
      <c r="F907" s="11" t="str">
        <f>VLOOKUP($B907, Paste!$A$3:$H$933, 8, FALSE)</f>
        <v>TOR</v>
      </c>
      <c r="G907" s="71">
        <f>VLOOKUP($B907, Paste!$A$3:$H$933, 2, FALSE)</f>
        <v>2</v>
      </c>
      <c r="H907" s="71">
        <f>VLOOKUP($B907, Paste!$A$3:$H$933, 3, FALSE)</f>
        <v>4.7288888888888894E-2</v>
      </c>
      <c r="I907" s="71">
        <f t="shared" si="14"/>
        <v>0.44604444444444447</v>
      </c>
      <c r="J907" s="71">
        <f>VLOOKUP($B907, Paste!$A$3:$H$933, 4, FALSE)</f>
        <v>0.49333333333333335</v>
      </c>
      <c r="K907" s="71">
        <f>VLOOKUP($B907, Paste!$A$3:$H$933, 5, FALSE)</f>
        <v>0</v>
      </c>
      <c r="L907" s="11" t="str">
        <f>IF(ISERROR(VLOOKUP(B907, Paste!$N$3:$N$250, 1, FALSE)), "", VLOOKUP(B907, Paste!$N$3:$O$250, 2, FALSE))</f>
        <v/>
      </c>
      <c r="M907" s="27">
        <f>VLOOKUP($B907, Paste!$W$3:$Z$10064, IF($H$4="Cap Hit",3, IF($H$4="AAV", 4, 2)), FALSE)</f>
        <v>0.85</v>
      </c>
      <c r="N907" s="11" t="str">
        <f>IF(ISERROR(VLOOKUP(B907, Paste!$Q$3:$Q$245, 1, FALSE)), "", VLOOKUP(B907, Paste!$Q$3:$R$245, 2, FALSE))</f>
        <v/>
      </c>
      <c r="O907" s="10"/>
      <c r="P907" s="7" t="str">
        <f>IF(ISERROR(VLOOKUP(B907, Paste!$T$3:$T$1545, 1, FALSE)), "", VLOOKUP(B907, Paste!$T$3:$U$1545, 2, FALSE))</f>
        <v>Y</v>
      </c>
    </row>
    <row r="908" spans="1:16">
      <c r="A908" s="65">
        <v>902</v>
      </c>
      <c r="B908" s="67" t="s">
        <v>932</v>
      </c>
      <c r="C908" s="11" t="str">
        <f>VLOOKUP($B908, Paste!$A$3:$H$933, 6, FALSE)</f>
        <v>RW</v>
      </c>
      <c r="D908" s="11" t="str">
        <f>IFERROR(VLOOKUP($B908, Paste!$J$3:$L$933, 3, FALSE), "")</f>
        <v/>
      </c>
      <c r="E908" s="11" t="str">
        <f>IFERROR(VLOOKUP($B908, Paste!$J$3:$L$933, 2, FALSE), "")</f>
        <v/>
      </c>
      <c r="F908" s="11" t="str">
        <f>VLOOKUP($B908, Paste!$A$3:$H$933, 8, FALSE)</f>
        <v>WPG</v>
      </c>
      <c r="G908" s="71">
        <f>VLOOKUP($B908, Paste!$A$3:$H$933, 2, FALSE)</f>
        <v>2</v>
      </c>
      <c r="H908" s="71">
        <f>VLOOKUP($B908, Paste!$A$3:$H$933, 3, FALSE)</f>
        <v>8.9348659003831404E-2</v>
      </c>
      <c r="I908" s="71">
        <f t="shared" si="14"/>
        <v>0.36190134099616855</v>
      </c>
      <c r="J908" s="71">
        <f>VLOOKUP($B908, Paste!$A$3:$H$933, 4, FALSE)</f>
        <v>0.45124999999999998</v>
      </c>
      <c r="K908" s="71">
        <f>VLOOKUP($B908, Paste!$A$3:$H$933, 5, FALSE)</f>
        <v>0.17910447761194029</v>
      </c>
      <c r="L908" s="11" t="str">
        <f>IF(ISERROR(VLOOKUP(B908, Paste!$N$3:$N$250, 1, FALSE)), "", VLOOKUP(B908, Paste!$N$3:$O$250, 2, FALSE))</f>
        <v/>
      </c>
      <c r="M908" s="27">
        <f>VLOOKUP($B908, Paste!$W$3:$Z$10064, IF($H$4="Cap Hit",3, IF($H$4="AAV", 4, 2)), FALSE)</f>
        <v>0.875</v>
      </c>
      <c r="N908" s="11" t="str">
        <f>IF(ISERROR(VLOOKUP(B908, Paste!$Q$3:$Q$245, 1, FALSE)), "", VLOOKUP(B908, Paste!$Q$3:$R$245, 2, FALSE))</f>
        <v/>
      </c>
      <c r="O908" s="18"/>
      <c r="P908" s="7" t="str">
        <f>IF(ISERROR(VLOOKUP(B908, Paste!$T$3:$T$1545, 1, FALSE)), "", VLOOKUP(B908, Paste!$T$3:$U$1545, 2, FALSE))</f>
        <v/>
      </c>
    </row>
    <row r="909" spans="1:16">
      <c r="A909" s="65">
        <v>903</v>
      </c>
      <c r="B909" s="67" t="s">
        <v>933</v>
      </c>
      <c r="C909" s="11" t="str">
        <f>VLOOKUP($B909, Paste!$A$3:$H$933, 6, FALSE)</f>
        <v>LD</v>
      </c>
      <c r="D909" s="11" t="str">
        <f>IFERROR(VLOOKUP($B909, Paste!$J$3:$L$933, 3, FALSE), "")</f>
        <v/>
      </c>
      <c r="E909" s="11" t="str">
        <f>IFERROR(VLOOKUP($B909, Paste!$J$3:$L$933, 2, FALSE), "")</f>
        <v/>
      </c>
      <c r="F909" s="11" t="str">
        <f>VLOOKUP($B909, Paste!$A$3:$H$933, 8, FALSE)</f>
        <v>TOR</v>
      </c>
      <c r="G909" s="71">
        <f>VLOOKUP($B909, Paste!$A$3:$H$933, 2, FALSE)</f>
        <v>3</v>
      </c>
      <c r="H909" s="71">
        <f>VLOOKUP($B909, Paste!$A$3:$H$933, 3, FALSE)</f>
        <v>0.29916275214147553</v>
      </c>
      <c r="I909" s="71">
        <f t="shared" si="14"/>
        <v>7.6197247858524497E-2</v>
      </c>
      <c r="J909" s="71">
        <f>VLOOKUP($B909, Paste!$A$3:$H$933, 4, FALSE)</f>
        <v>0.37536000000000003</v>
      </c>
      <c r="K909" s="71">
        <f>VLOOKUP($B909, Paste!$A$3:$H$933, 5, FALSE)</f>
        <v>2.225806451612903</v>
      </c>
      <c r="L909" s="11" t="str">
        <f>IF(ISERROR(VLOOKUP(B909, Paste!$N$3:$N$250, 1, FALSE)), "", VLOOKUP(B909, Paste!$N$3:$O$250, 2, FALSE))</f>
        <v/>
      </c>
      <c r="M909" s="27">
        <f>VLOOKUP($B909, Paste!$W$3:$Z$10064, IF($H$4="Cap Hit",3, IF($H$4="AAV", 4, 2)), FALSE)</f>
        <v>0.8125</v>
      </c>
      <c r="N909" s="11" t="str">
        <f>IF(ISERROR(VLOOKUP(B909, Paste!$Q$3:$Q$245, 1, FALSE)), "", VLOOKUP(B909, Paste!$Q$3:$R$245, 2, FALSE))</f>
        <v/>
      </c>
      <c r="O909" s="18"/>
      <c r="P909" s="7" t="str">
        <f>IF(ISERROR(VLOOKUP(B909, Paste!$T$3:$T$1545, 1, FALSE)), "", VLOOKUP(B909, Paste!$T$3:$U$1545, 2, FALSE))</f>
        <v/>
      </c>
    </row>
    <row r="910" spans="1:16">
      <c r="A910" s="65">
        <v>904</v>
      </c>
      <c r="B910" s="67" t="s">
        <v>934</v>
      </c>
      <c r="C910" s="11" t="str">
        <f>VLOOKUP($B910, Paste!$A$3:$H$933, 6, FALSE)</f>
        <v>RW</v>
      </c>
      <c r="D910" s="11" t="str">
        <f>IFERROR(VLOOKUP($B910, Paste!$J$3:$L$933, 3, FALSE), "")</f>
        <v/>
      </c>
      <c r="E910" s="11" t="str">
        <f>IFERROR(VLOOKUP($B910, Paste!$J$3:$L$933, 2, FALSE), "")</f>
        <v/>
      </c>
      <c r="F910" s="11" t="str">
        <f>VLOOKUP($B910, Paste!$A$3:$H$933, 8, FALSE)</f>
        <v>OTT</v>
      </c>
      <c r="G910" s="71">
        <f>VLOOKUP($B910, Paste!$A$3:$H$933, 2, FALSE)</f>
        <v>2</v>
      </c>
      <c r="H910" s="71">
        <f>VLOOKUP($B910, Paste!$A$3:$H$933, 3, FALSE)</f>
        <v>4.5500000000000006E-2</v>
      </c>
      <c r="I910" s="71">
        <f t="shared" si="14"/>
        <v>0.27156250000000004</v>
      </c>
      <c r="J910" s="71">
        <f>VLOOKUP($B910, Paste!$A$3:$H$933, 4, FALSE)</f>
        <v>0.31706250000000002</v>
      </c>
      <c r="K910" s="71">
        <f>VLOOKUP($B910, Paste!$A$3:$H$933, 5, FALSE)</f>
        <v>1.7777777777777777</v>
      </c>
      <c r="L910" s="11" t="str">
        <f>IF(ISERROR(VLOOKUP(B910, Paste!$N$3:$N$250, 1, FALSE)), "", VLOOKUP(B910, Paste!$N$3:$O$250, 2, FALSE))</f>
        <v/>
      </c>
      <c r="M910" s="27">
        <f>VLOOKUP($B910, Paste!$W$3:$Z$10064, IF($H$4="Cap Hit",3, IF($H$4="AAV", 4, 2)), FALSE)</f>
        <v>0.77500000000000002</v>
      </c>
      <c r="N910" s="11" t="str">
        <f>IF(ISERROR(VLOOKUP(B910, Paste!$Q$3:$Q$245, 1, FALSE)), "", VLOOKUP(B910, Paste!$Q$3:$R$245, 2, FALSE))</f>
        <v/>
      </c>
      <c r="O910" s="18"/>
      <c r="P910" s="7" t="str">
        <f>IF(ISERROR(VLOOKUP(B910, Paste!$T$3:$T$1545, 1, FALSE)), "", VLOOKUP(B910, Paste!$T$3:$U$1545, 2, FALSE))</f>
        <v/>
      </c>
    </row>
    <row r="911" spans="1:16">
      <c r="A911" s="65">
        <v>905</v>
      </c>
      <c r="B911" s="67" t="s">
        <v>935</v>
      </c>
      <c r="C911" s="11" t="str">
        <f>VLOOKUP($B911, Paste!$A$3:$H$933, 6, FALSE)</f>
        <v>LW</v>
      </c>
      <c r="D911" s="11" t="str">
        <f>IFERROR(VLOOKUP($B911, Paste!$J$3:$L$933, 3, FALSE), "")</f>
        <v/>
      </c>
      <c r="E911" s="11" t="str">
        <f>IFERROR(VLOOKUP($B911, Paste!$J$3:$L$933, 2, FALSE), "")</f>
        <v/>
      </c>
      <c r="F911" s="11" t="str">
        <f>VLOOKUP($B911, Paste!$A$3:$H$933, 8, FALSE)</f>
        <v>OTT</v>
      </c>
      <c r="G911" s="71">
        <f>VLOOKUP($B911, Paste!$A$3:$H$933, 2, FALSE)</f>
        <v>7</v>
      </c>
      <c r="H911" s="71">
        <f>VLOOKUP($B911, Paste!$A$3:$H$933, 3, FALSE)</f>
        <v>0.12101712009492331</v>
      </c>
      <c r="I911" s="71">
        <f t="shared" si="14"/>
        <v>0.1944495465717434</v>
      </c>
      <c r="J911" s="71">
        <f>VLOOKUP($B911, Paste!$A$3:$H$933, 4, FALSE)</f>
        <v>0.31546666666666673</v>
      </c>
      <c r="K911" s="71">
        <f>VLOOKUP($B911, Paste!$A$3:$H$933, 5, FALSE)</f>
        <v>10.379310344827587</v>
      </c>
      <c r="L911" s="11" t="str">
        <f>IF(ISERROR(VLOOKUP(B911, Paste!$N$3:$N$250, 1, FALSE)), "", VLOOKUP(B911, Paste!$N$3:$O$250, 2, FALSE))</f>
        <v/>
      </c>
      <c r="M911" s="27">
        <f>VLOOKUP($B911, Paste!$W$3:$Z$10064, IF($H$4="Cap Hit",3, IF($H$4="AAV", 4, 2)), FALSE)</f>
        <v>1.1499999999999999</v>
      </c>
      <c r="N911" s="11" t="str">
        <f>IF(ISERROR(VLOOKUP(B911, Paste!$Q$3:$Q$245, 1, FALSE)), "", VLOOKUP(B911, Paste!$Q$3:$R$245, 2, FALSE))</f>
        <v/>
      </c>
      <c r="O911" s="10"/>
      <c r="P911" s="7" t="str">
        <f>IF(ISERROR(VLOOKUP(B911, Paste!$T$3:$T$1545, 1, FALSE)), "", VLOOKUP(B911, Paste!$T$3:$U$1545, 2, FALSE))</f>
        <v/>
      </c>
    </row>
    <row r="912" spans="1:16">
      <c r="A912" s="65">
        <v>906</v>
      </c>
      <c r="B912" s="67" t="s">
        <v>936</v>
      </c>
      <c r="C912" s="11" t="str">
        <f>VLOOKUP($B912, Paste!$A$3:$H$933, 6, FALSE)</f>
        <v>LD</v>
      </c>
      <c r="D912" s="11" t="str">
        <f>IFERROR(VLOOKUP($B912, Paste!$J$3:$L$933, 3, FALSE), "")</f>
        <v/>
      </c>
      <c r="E912" s="11" t="str">
        <f>IFERROR(VLOOKUP($B912, Paste!$J$3:$L$933, 2, FALSE), "")</f>
        <v/>
      </c>
      <c r="F912" s="11" t="str">
        <f>VLOOKUP($B912, Paste!$A$3:$H$933, 8, FALSE)</f>
        <v>WPG</v>
      </c>
      <c r="G912" s="71">
        <f>VLOOKUP($B912, Paste!$A$3:$H$933, 2, FALSE)</f>
        <v>2</v>
      </c>
      <c r="H912" s="71">
        <f>VLOOKUP($B912, Paste!$A$3:$H$933, 3, FALSE)</f>
        <v>0.21997755331088664</v>
      </c>
      <c r="I912" s="71">
        <f t="shared" si="14"/>
        <v>6.5522446689113389E-2</v>
      </c>
      <c r="J912" s="71">
        <f>VLOOKUP($B912, Paste!$A$3:$H$933, 4, FALSE)</f>
        <v>0.28550000000000003</v>
      </c>
      <c r="K912" s="71">
        <f>VLOOKUP($B912, Paste!$A$3:$H$933, 5, FALSE)</f>
        <v>1.6</v>
      </c>
      <c r="L912" s="11" t="str">
        <f>IF(ISERROR(VLOOKUP(B912, Paste!$N$3:$N$250, 1, FALSE)), "", VLOOKUP(B912, Paste!$N$3:$O$250, 2, FALSE))</f>
        <v/>
      </c>
      <c r="M912" s="27">
        <f>VLOOKUP($B912, Paste!$W$3:$Z$10064, IF($H$4="Cap Hit",3, IF($H$4="AAV", 4, 2)), FALSE)</f>
        <v>0.8125</v>
      </c>
      <c r="N912" s="11" t="str">
        <f>IF(ISERROR(VLOOKUP(B912, Paste!$Q$3:$Q$245, 1, FALSE)), "", VLOOKUP(B912, Paste!$Q$3:$R$245, 2, FALSE))</f>
        <v/>
      </c>
      <c r="O912" s="18"/>
      <c r="P912" s="7" t="str">
        <f>IF(ISERROR(VLOOKUP(B912, Paste!$T$3:$T$1545, 1, FALSE)), "", VLOOKUP(B912, Paste!$T$3:$U$1545, 2, FALSE))</f>
        <v/>
      </c>
    </row>
  </sheetData>
  <autoFilter ref="A6:P910" xr:uid="{00000000-0009-0000-0000-000002000000}">
    <sortState xmlns:xlrd2="http://schemas.microsoft.com/office/spreadsheetml/2017/richdata2" ref="A7:P910">
      <sortCondition descending="1" ref="J8:J910"/>
    </sortState>
  </autoFilter>
  <sortState xmlns:xlrd2="http://schemas.microsoft.com/office/spreadsheetml/2017/richdata2" ref="A7:P912">
    <sortCondition descending="1" ref="J8:J912"/>
  </sortState>
  <mergeCells count="1">
    <mergeCell ref="H4:J4"/>
  </mergeCells>
  <conditionalFormatting sqref="B9:B460">
    <cfRule type="expression" dxfId="67" priority="6">
      <formula>$P9="Y"</formula>
    </cfRule>
    <cfRule type="expression" dxfId="66" priority="7" stopIfTrue="1">
      <formula>$P9="Y"</formula>
    </cfRule>
  </conditionalFormatting>
  <conditionalFormatting sqref="B463:B524">
    <cfRule type="expression" dxfId="65" priority="8">
      <formula>$P463="Y"</formula>
    </cfRule>
    <cfRule type="expression" dxfId="64" priority="9" stopIfTrue="1">
      <formula>$P463="Y"</formula>
    </cfRule>
  </conditionalFormatting>
  <conditionalFormatting sqref="B539:B573">
    <cfRule type="expression" dxfId="63" priority="10">
      <formula>$P539="Y"</formula>
    </cfRule>
    <cfRule type="expression" dxfId="62" priority="11" stopIfTrue="1">
      <formula>$P539="Y"</formula>
    </cfRule>
  </conditionalFormatting>
  <conditionalFormatting sqref="B579:B666">
    <cfRule type="expression" dxfId="61" priority="12">
      <formula>$P579="Y"</formula>
    </cfRule>
    <cfRule type="expression" dxfId="60" priority="13" stopIfTrue="1">
      <formula>$P579="Y"</formula>
    </cfRule>
  </conditionalFormatting>
  <conditionalFormatting sqref="B668:B716">
    <cfRule type="expression" dxfId="59" priority="14">
      <formula>$P668="Y"</formula>
    </cfRule>
    <cfRule type="expression" dxfId="58" priority="15" stopIfTrue="1">
      <formula>$P668="Y"</formula>
    </cfRule>
  </conditionalFormatting>
  <conditionalFormatting sqref="B723:B752">
    <cfRule type="expression" dxfId="57" priority="16">
      <formula>$P723="Y"</formula>
    </cfRule>
    <cfRule type="expression" dxfId="56" priority="17" stopIfTrue="1">
      <formula>$P723="Y"</formula>
    </cfRule>
  </conditionalFormatting>
  <conditionalFormatting sqref="B759:B780">
    <cfRule type="expression" dxfId="55" priority="18">
      <formula>$P759="Y"</formula>
    </cfRule>
    <cfRule type="expression" dxfId="54" priority="19" stopIfTrue="1">
      <formula>$P759="Y"</formula>
    </cfRule>
  </conditionalFormatting>
  <conditionalFormatting sqref="B783:B811">
    <cfRule type="expression" dxfId="53" priority="23">
      <formula>$P783="Y"</formula>
    </cfRule>
  </conditionalFormatting>
  <conditionalFormatting sqref="B783:B880 B891:B910 A7:A912">
    <cfRule type="expression" dxfId="52" priority="66" stopIfTrue="1">
      <formula>$P7="Y"</formula>
    </cfRule>
  </conditionalFormatting>
  <conditionalFormatting sqref="B814:B822">
    <cfRule type="expression" dxfId="51" priority="21">
      <formula>$P814="Y"</formula>
    </cfRule>
  </conditionalFormatting>
  <conditionalFormatting sqref="B825:B827">
    <cfRule type="expression" dxfId="50" priority="39">
      <formula>$P825="Y"</formula>
    </cfRule>
  </conditionalFormatting>
  <conditionalFormatting sqref="B829:B891">
    <cfRule type="expression" dxfId="49" priority="24">
      <formula>$P829="Y"</formula>
    </cfRule>
  </conditionalFormatting>
  <conditionalFormatting sqref="B881:B882">
    <cfRule type="expression" dxfId="48" priority="20" stopIfTrue="1">
      <formula>$P881="Y"</formula>
    </cfRule>
  </conditionalFormatting>
  <conditionalFormatting sqref="B892:B912 A913:B1095">
    <cfRule type="expression" dxfId="47" priority="69">
      <formula>$P892="Y"</formula>
    </cfRule>
  </conditionalFormatting>
  <conditionalFormatting sqref="B911:B912">
    <cfRule type="expression" dxfId="46" priority="5" stopIfTrue="1">
      <formula>$P911="Y"</formula>
    </cfRule>
  </conditionalFormatting>
  <hyperlinks>
    <hyperlink ref="M1" location="Goaltenders!A1" display="Goalies" xr:uid="{00000000-0004-0000-0200-000000000000}"/>
    <hyperlink ref="M2" location="'PIM Hits and BS'!A1" display="PIM/Hits/BS" xr:uid="{00000000-0004-0000-0200-000001000000}"/>
    <hyperlink ref="M3" location="'Points&amp;Potential'!A1" display="Potential" xr:uid="{00000000-0004-0000-0200-000002000000}"/>
    <hyperlink ref="N1" location="'SOG&amp;PlusMinus'!A1" display="Plus/Minus &amp; PP" xr:uid="{00000000-0004-0000-0200-000003000000}"/>
    <hyperlink ref="N2" location="'Notes&amp;Info'!A1" display="Help &amp; Info" xr:uid="{00000000-0004-0000-0200-000004000000}"/>
    <hyperlink ref="N3" location="'EVERYTHING (Skaters)'!A1" display="EVERYTHING (*NEW*)" xr:uid="{00000000-0004-0000-0200-000005000000}"/>
  </hyperlinks>
  <pageMargins left="0.70866141732283472" right="0.70866141732283472" top="0.74803149606299213" bottom="0.74803149606299213" header="0.31496062992125984" footer="0.31496062992125984"/>
  <pageSetup scale="49" fitToHeight="9" orientation="portrait" horizont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P913"/>
  <sheetViews>
    <sheetView topLeftCell="A471" zoomScaleNormal="100" workbookViewId="0">
      <selection activeCell="B489" sqref="B489"/>
    </sheetView>
  </sheetViews>
  <sheetFormatPr defaultColWidth="0" defaultRowHeight="15" customHeight="1" zeroHeight="1"/>
  <cols>
    <col min="1" max="1" width="9.140625" customWidth="1"/>
    <col min="2" max="2" width="21.7109375" bestFit="1" customWidth="1"/>
    <col min="3" max="3" width="7.5703125" bestFit="1" customWidth="1"/>
    <col min="4" max="5" width="7.5703125" style="1" customWidth="1"/>
    <col min="6" max="6" width="5.85546875" bestFit="1" customWidth="1"/>
    <col min="7" max="11" width="8" customWidth="1"/>
    <col min="12" max="12" width="7" bestFit="1" customWidth="1"/>
    <col min="13" max="13" width="11.42578125" style="15" customWidth="1"/>
    <col min="14" max="14" width="7.85546875" customWidth="1"/>
    <col min="15" max="15" width="47" customWidth="1"/>
    <col min="16" max="16" width="7.140625" hidden="1" customWidth="1"/>
    <col min="17" max="16384" width="2.42578125" hidden="1"/>
  </cols>
  <sheetData>
    <row r="1" spans="1:16">
      <c r="A1" s="6"/>
      <c r="D1"/>
      <c r="E1"/>
      <c r="F1" s="6"/>
      <c r="G1" s="6"/>
      <c r="H1" s="6"/>
      <c r="I1" s="6"/>
      <c r="J1" s="6"/>
      <c r="K1" s="25" t="s">
        <v>0</v>
      </c>
      <c r="L1" s="9"/>
      <c r="M1" s="33" t="s">
        <v>1</v>
      </c>
      <c r="N1" s="34" t="s">
        <v>2</v>
      </c>
      <c r="O1" s="6"/>
    </row>
    <row r="2" spans="1:16">
      <c r="A2" s="6"/>
      <c r="D2"/>
      <c r="E2"/>
      <c r="F2" s="6"/>
      <c r="G2" s="6"/>
      <c r="H2" s="8"/>
      <c r="I2" s="8"/>
      <c r="K2" s="6"/>
      <c r="L2" s="9"/>
      <c r="M2" s="33" t="s">
        <v>3</v>
      </c>
      <c r="N2" s="34" t="s">
        <v>4</v>
      </c>
      <c r="O2" s="6"/>
    </row>
    <row r="3" spans="1:16">
      <c r="A3" s="6"/>
      <c r="D3"/>
      <c r="E3"/>
      <c r="F3" s="6"/>
      <c r="G3" s="6"/>
      <c r="H3" s="6" t="s">
        <v>937</v>
      </c>
      <c r="I3" s="6"/>
      <c r="J3" s="6"/>
      <c r="K3" s="6"/>
      <c r="L3" s="9"/>
      <c r="M3" s="33" t="s">
        <v>6</v>
      </c>
      <c r="N3" s="33" t="s">
        <v>945</v>
      </c>
      <c r="O3" s="6"/>
    </row>
    <row r="4" spans="1:16">
      <c r="A4" s="6"/>
      <c r="D4"/>
      <c r="E4"/>
      <c r="F4" s="6"/>
      <c r="G4" s="6"/>
      <c r="H4" s="72" t="s">
        <v>948</v>
      </c>
      <c r="I4" s="73"/>
      <c r="J4" s="74"/>
      <c r="K4" s="6"/>
      <c r="L4" s="6"/>
      <c r="M4" s="6"/>
      <c r="N4" s="32"/>
      <c r="O4" s="6"/>
    </row>
    <row r="5" spans="1:16">
      <c r="A5" s="6"/>
      <c r="D5"/>
      <c r="E5"/>
      <c r="F5" s="6"/>
      <c r="G5" s="6"/>
      <c r="I5" s="6"/>
      <c r="J5" s="6"/>
      <c r="K5" s="6"/>
      <c r="L5" s="6"/>
      <c r="M5" s="6"/>
      <c r="N5" s="9"/>
      <c r="O5" s="6"/>
    </row>
    <row r="6" spans="1:16" ht="23.25">
      <c r="A6" s="3" t="s">
        <v>10</v>
      </c>
      <c r="B6" s="2" t="s">
        <v>11</v>
      </c>
      <c r="C6" s="2" t="s">
        <v>13</v>
      </c>
      <c r="D6" s="3" t="s">
        <v>14</v>
      </c>
      <c r="E6" s="3" t="s">
        <v>15</v>
      </c>
      <c r="F6" s="2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23</v>
      </c>
      <c r="L6" s="4" t="s">
        <v>24</v>
      </c>
      <c r="M6" s="16" t="str">
        <f>IF(H4="2011 - 2012 Cap #","Cap Hit", "Salary")</f>
        <v>Salary</v>
      </c>
      <c r="N6" s="5" t="s">
        <v>949</v>
      </c>
      <c r="O6" s="3" t="s">
        <v>29</v>
      </c>
      <c r="P6" t="s">
        <v>30</v>
      </c>
    </row>
    <row r="7" spans="1:16">
      <c r="A7" s="11">
        <v>1</v>
      </c>
      <c r="B7" s="67" t="s">
        <v>487</v>
      </c>
      <c r="C7" s="11" t="str">
        <f>VLOOKUP($B7, Paste!$A$3:$H$1033, 6, FALSE)</f>
        <v>LD</v>
      </c>
      <c r="D7" s="11" t="str">
        <f>IFERROR(VLOOKUP($B7, Paste!$J$3:$L$833, 3, FALSE), "")</f>
        <v/>
      </c>
      <c r="E7" s="11" t="str">
        <f>IFERROR(VLOOKUP($B7, Paste!$J$3:$L$833, 2, FALSE), "")</f>
        <v/>
      </c>
      <c r="F7" s="11" t="str">
        <f>VLOOKUP($B7, Paste!$A$3:$H$1033, 8, FALSE)</f>
        <v>BOS</v>
      </c>
      <c r="G7" s="71">
        <f>VLOOKUP($B7, Paste!$A$3:$H$1033, 2, FALSE)</f>
        <v>81</v>
      </c>
      <c r="H7" s="71">
        <f>VLOOKUP($B7, Paste!$A$3:$H$1033, 3, FALSE)</f>
        <v>4.3085269247886071</v>
      </c>
      <c r="I7" s="71">
        <f t="shared" ref="I7:I70" si="0">J7-H7</f>
        <v>16.369673117711393</v>
      </c>
      <c r="J7" s="71">
        <f>VLOOKUP($B7, Paste!$A$3:$H$1033, 4, FALSE)</f>
        <v>20.678200042499999</v>
      </c>
      <c r="K7" s="71">
        <f>VLOOKUP($B7, Paste!$A$3:$H$1033, 5, FALSE)</f>
        <v>144.22784810126583</v>
      </c>
      <c r="L7" s="11">
        <f>IF(ISERROR(VLOOKUP(B7, Paste!$AB$3:$AD$2349, 3, FALSE)), "", VLOOKUP(B7, Paste!$AB$3:$AD$2349, 3, FALSE))</f>
        <v>194</v>
      </c>
      <c r="M7" s="27">
        <f>VLOOKUP($B7, Paste!$W$3:$Z$10064, IF($H$4="Cap Hit",3, IF($H$4="AAV", 4, 2)), FALSE)</f>
        <v>5.15</v>
      </c>
      <c r="N7" s="11">
        <f>IF(ISERROR(VLOOKUP(B7, Paste!$AB$3:$AC$2343, 1, FALSE)), "", VLOOKUP(B7, Paste!$AB$3:$AC$2343, 2, FALSE))</f>
        <v>105</v>
      </c>
      <c r="O7" s="18" t="str">
        <f>IF(VLOOKUP(B7, 'Points&amp;Potential'!$B$7:$O$921, 14, FALSE)=0, "", VLOOKUP(B7, 'Points&amp;Potential'!$B$7:$O$921, 14, FALSE))</f>
        <v/>
      </c>
      <c r="P7" s="7" t="str">
        <f>IF(ISERROR(VLOOKUP(B7, Paste!$T$3:$T$1045, 1, FALSE)), "", VLOOKUP(B7, Paste!$T$3:$U$1045, 2, FALSE))</f>
        <v/>
      </c>
    </row>
    <row r="8" spans="1:16">
      <c r="A8" s="11">
        <v>2</v>
      </c>
      <c r="B8" s="67" t="s">
        <v>481</v>
      </c>
      <c r="C8" s="11" t="str">
        <f>VLOOKUP($B8, Paste!$A$3:$H$1033, 6, FALSE)</f>
        <v>RW</v>
      </c>
      <c r="D8" s="11" t="str">
        <f>IFERROR(VLOOKUP($B8, Paste!$J$3:$L$833, 3, FALSE), "")</f>
        <v/>
      </c>
      <c r="E8" s="11" t="str">
        <f>IFERROR(VLOOKUP($B8, Paste!$J$3:$L$833, 2, FALSE), "")</f>
        <v/>
      </c>
      <c r="F8" s="11" t="str">
        <f>VLOOKUP($B8, Paste!$A$3:$H$1033, 8, FALSE)</f>
        <v>BOS</v>
      </c>
      <c r="G8" s="71">
        <f>VLOOKUP($B8, Paste!$A$3:$H$1033, 2, FALSE)</f>
        <v>74</v>
      </c>
      <c r="H8" s="71">
        <f>VLOOKUP($B8, Paste!$A$3:$H$1033, 3, FALSE)</f>
        <v>7.7732872180613066</v>
      </c>
      <c r="I8" s="71">
        <f t="shared" si="0"/>
        <v>13.222979448605361</v>
      </c>
      <c r="J8" s="71">
        <f>VLOOKUP($B8, Paste!$A$3:$H$1033, 4, FALSE)</f>
        <v>20.996266666666667</v>
      </c>
      <c r="K8" s="71">
        <f>VLOOKUP($B8, Paste!$A$3:$H$1033, 5, FALSE)</f>
        <v>129.5</v>
      </c>
      <c r="L8" s="11">
        <f>IF(ISERROR(VLOOKUP(B8, Paste!$AB$3:$AD$2349, 3, FALSE)), "", VLOOKUP(B8, Paste!$AB$3:$AD$2349, 3, FALSE))</f>
        <v>200</v>
      </c>
      <c r="M8" s="27">
        <f>VLOOKUP($B8, Paste!$W$3:$Z$10064, IF($H$4="Cap Hit",3, IF($H$4="AAV", 4, 2)), FALSE)</f>
        <v>1.3</v>
      </c>
      <c r="N8" s="11">
        <f>IF(ISERROR(VLOOKUP(B8, Paste!$AB$3:$AC$2343, 1, FALSE)), "", VLOOKUP(B8, Paste!$AB$3:$AC$2343, 2, FALSE))</f>
        <v>52</v>
      </c>
      <c r="O8" s="18" t="str">
        <f>IF(VLOOKUP(B8, 'Points&amp;Potential'!$B$7:$O$921, 14, FALSE)=0, "", VLOOKUP(B8, 'Points&amp;Potential'!$B$7:$O$921, 14, FALSE))</f>
        <v/>
      </c>
      <c r="P8" s="7" t="str">
        <f>IF(ISERROR(VLOOKUP(B8, Paste!$T$3:$T$1045, 1, FALSE)), "", VLOOKUP(B8, Paste!$T$3:$U$1045, 2, FALSE))</f>
        <v/>
      </c>
    </row>
    <row r="9" spans="1:16">
      <c r="A9" s="11">
        <v>3</v>
      </c>
      <c r="B9" s="67" t="s">
        <v>86</v>
      </c>
      <c r="C9" s="11" t="str">
        <f>VLOOKUP($B9, Paste!$A$3:$H$1033, 6, FALSE)</f>
        <v>LW</v>
      </c>
      <c r="D9" s="11">
        <f>IFERROR(VLOOKUP($B9, Paste!$J$3:$L$833, 3, FALSE), "")</f>
        <v>82</v>
      </c>
      <c r="E9" s="11">
        <f>IFERROR(VLOOKUP($B9, Paste!$J$3:$L$833, 2, FALSE), "")</f>
        <v>97</v>
      </c>
      <c r="F9" s="11" t="str">
        <f>VLOOKUP($B9, Paste!$A$3:$H$1033, 8, FALSE)</f>
        <v>FLA</v>
      </c>
      <c r="G9" s="71">
        <f>VLOOKUP($B9, Paste!$A$3:$H$1033, 2, FALSE)</f>
        <v>73</v>
      </c>
      <c r="H9" s="71">
        <f>VLOOKUP($B9, Paste!$A$3:$H$1033, 3, FALSE)</f>
        <v>30.66</v>
      </c>
      <c r="I9" s="71">
        <f t="shared" si="0"/>
        <v>41.96554497916668</v>
      </c>
      <c r="J9" s="71">
        <f>VLOOKUP($B9, Paste!$A$3:$H$1033, 4, FALSE)</f>
        <v>72.625544979166676</v>
      </c>
      <c r="K9" s="71">
        <f>VLOOKUP($B9, Paste!$A$3:$H$1033, 5, FALSE)</f>
        <v>124.1</v>
      </c>
      <c r="L9" s="11">
        <f>IF(ISERROR(VLOOKUP(B9, Paste!$AB$3:$AD$2349, 3, FALSE)), "", VLOOKUP(B9, Paste!$AB$3:$AD$2349, 3, FALSE))</f>
        <v>217</v>
      </c>
      <c r="M9" s="27">
        <f>VLOOKUP($B9, Paste!$W$3:$Z$10064, IF($H$4="Cap Hit",3, IF($H$4="AAV", 4, 2)), FALSE)</f>
        <v>10.5</v>
      </c>
      <c r="N9" s="11">
        <f>IF(ISERROR(VLOOKUP(B9, Paste!$AB$3:$AC$2343, 1, FALSE)), "", VLOOKUP(B9, Paste!$AB$3:$AC$2343, 2, FALSE))</f>
        <v>29</v>
      </c>
      <c r="O9" s="18" t="str">
        <f>IF(VLOOKUP(B9, 'Points&amp;Potential'!$B$7:$O$921, 14, FALSE)=0, "", VLOOKUP(B9, 'Points&amp;Potential'!$B$7:$O$921, 14, FALSE))</f>
        <v/>
      </c>
      <c r="P9" s="7" t="str">
        <f>IF(ISERROR(VLOOKUP(B9, Paste!$T$3:$T$1045, 1, FALSE)), "", VLOOKUP(B9, Paste!$T$3:$U$1045, 2, FALSE))</f>
        <v/>
      </c>
    </row>
    <row r="10" spans="1:16">
      <c r="A10" s="11">
        <v>4</v>
      </c>
      <c r="B10" s="67" t="s">
        <v>620</v>
      </c>
      <c r="C10" s="11" t="str">
        <f>VLOOKUP($B10, Paste!$A$3:$H$1033, 6, FALSE)</f>
        <v>RW</v>
      </c>
      <c r="D10" s="11" t="str">
        <f>IFERROR(VLOOKUP($B10, Paste!$J$3:$L$833, 3, FALSE), "")</f>
        <v/>
      </c>
      <c r="E10" s="11" t="str">
        <f>IFERROR(VLOOKUP($B10, Paste!$J$3:$L$833, 2, FALSE), "")</f>
        <v/>
      </c>
      <c r="F10" s="11" t="str">
        <f>VLOOKUP($B10, Paste!$A$3:$H$1033, 8, FALSE)</f>
        <v>TBL</v>
      </c>
      <c r="G10" s="71">
        <f>VLOOKUP($B10, Paste!$A$3:$H$1033, 2, FALSE)</f>
        <v>68</v>
      </c>
      <c r="H10" s="71">
        <f>VLOOKUP($B10, Paste!$A$3:$H$1033, 3, FALSE)</f>
        <v>4.2413273596176824</v>
      </c>
      <c r="I10" s="71">
        <f t="shared" si="0"/>
        <v>9.3116404876045387</v>
      </c>
      <c r="J10" s="71">
        <f>VLOOKUP($B10, Paste!$A$3:$H$1033, 4, FALSE)</f>
        <v>13.552967847222222</v>
      </c>
      <c r="K10" s="71">
        <f>VLOOKUP($B10, Paste!$A$3:$H$1033, 5, FALSE)</f>
        <v>122.4</v>
      </c>
      <c r="L10" s="11">
        <f>IF(ISERROR(VLOOKUP(B10, Paste!$AB$3:$AD$2349, 3, FALSE)), "", VLOOKUP(B10, Paste!$AB$3:$AD$2349, 3, FALSE))</f>
        <v>184</v>
      </c>
      <c r="M10" s="27">
        <f>VLOOKUP($B10, Paste!$W$3:$Z$10064, IF($H$4="Cap Hit",3, IF($H$4="AAV", 4, 2)), FALSE)</f>
        <v>3.11</v>
      </c>
      <c r="N10" s="11">
        <f>IF(ISERROR(VLOOKUP(B10, Paste!$AB$3:$AC$2343, 1, FALSE)), "", VLOOKUP(B10, Paste!$AB$3:$AC$2343, 2, FALSE))</f>
        <v>31</v>
      </c>
      <c r="O10" s="18" t="str">
        <f>IF(VLOOKUP(B10, 'Points&amp;Potential'!$B$7:$O$921, 14, FALSE)=0, "", VLOOKUP(B10, 'Points&amp;Potential'!$B$7:$O$921, 14, FALSE))</f>
        <v/>
      </c>
      <c r="P10" s="7" t="str">
        <f>IF(ISERROR(VLOOKUP(B10, Paste!$T$3:$T$1045, 1, FALSE)), "", VLOOKUP(B10, Paste!$T$3:$U$1045, 2, FALSE))</f>
        <v/>
      </c>
    </row>
    <row r="11" spans="1:16">
      <c r="A11" s="11">
        <v>5</v>
      </c>
      <c r="B11" s="67" t="s">
        <v>143</v>
      </c>
      <c r="C11" s="11" t="str">
        <f>VLOOKUP($B11, Paste!$A$3:$H$1033, 6, FALSE)</f>
        <v>RW</v>
      </c>
      <c r="D11" s="11">
        <f>IFERROR(VLOOKUP($B11, Paste!$J$3:$L$833, 3, FALSE), "")</f>
        <v>63</v>
      </c>
      <c r="E11" s="11">
        <f>IFERROR(VLOOKUP($B11, Paste!$J$3:$L$833, 2, FALSE), "")</f>
        <v>82</v>
      </c>
      <c r="F11" s="11" t="str">
        <f>VLOOKUP($B11, Paste!$A$3:$H$1033, 8, FALSE)</f>
        <v>WAS</v>
      </c>
      <c r="G11" s="71">
        <f>VLOOKUP($B11, Paste!$A$3:$H$1033, 2, FALSE)</f>
        <v>77.666666666666671</v>
      </c>
      <c r="H11" s="71">
        <f>VLOOKUP($B11, Paste!$A$3:$H$1033, 3, FALSE)</f>
        <v>31.06666666666667</v>
      </c>
      <c r="I11" s="71">
        <f t="shared" si="0"/>
        <v>27.77252129629629</v>
      </c>
      <c r="J11" s="71">
        <f>VLOOKUP($B11, Paste!$A$3:$H$1033, 4, FALSE)</f>
        <v>58.83918796296296</v>
      </c>
      <c r="K11" s="71">
        <f>VLOOKUP($B11, Paste!$A$3:$H$1033, 5, FALSE)</f>
        <v>119.7503671071953</v>
      </c>
      <c r="L11" s="11">
        <f>IF(ISERROR(VLOOKUP(B11, Paste!$AB$3:$AD$2349, 3, FALSE)), "", VLOOKUP(B11, Paste!$AB$3:$AD$2349, 3, FALSE))</f>
        <v>186</v>
      </c>
      <c r="M11" s="27">
        <f>VLOOKUP($B11, Paste!$W$3:$Z$10064, IF($H$4="Cap Hit",3, IF($H$4="AAV", 4, 2)), FALSE)</f>
        <v>7.5</v>
      </c>
      <c r="N11" s="11">
        <f>IF(ISERROR(VLOOKUP(B11, Paste!$AB$3:$AC$2343, 1, FALSE)), "", VLOOKUP(B11, Paste!$AB$3:$AC$2343, 2, FALSE))</f>
        <v>62</v>
      </c>
      <c r="O11" s="18" t="str">
        <f>IF(VLOOKUP(B11, 'Points&amp;Potential'!$B$7:$O$921, 14, FALSE)=0, "", VLOOKUP(B11, 'Points&amp;Potential'!$B$7:$O$921, 14, FALSE))</f>
        <v/>
      </c>
      <c r="P11" s="7" t="str">
        <f>IF(ISERROR(VLOOKUP(B11, Paste!$T$3:$T$1045, 1, FALSE)), "", VLOOKUP(B11, Paste!$T$3:$U$1045, 2, FALSE))</f>
        <v/>
      </c>
    </row>
    <row r="12" spans="1:16">
      <c r="A12" s="11">
        <v>6</v>
      </c>
      <c r="B12" s="67" t="s">
        <v>409</v>
      </c>
      <c r="C12" s="11" t="str">
        <f>VLOOKUP($B12, Paste!$A$3:$H$1033, 6, FALSE)</f>
        <v>LD</v>
      </c>
      <c r="D12" s="11">
        <f>IFERROR(VLOOKUP($B12, Paste!$J$3:$L$833, 3, FALSE), "")</f>
        <v>35</v>
      </c>
      <c r="E12" s="11">
        <f>IFERROR(VLOOKUP($B12, Paste!$J$3:$L$833, 2, FALSE), "")</f>
        <v>45</v>
      </c>
      <c r="F12" s="11" t="str">
        <f>VLOOKUP($B12, Paste!$A$3:$H$1033, 8, FALSE)</f>
        <v>TBL</v>
      </c>
      <c r="G12" s="71">
        <f>VLOOKUP($B12, Paste!$A$3:$H$1033, 2, FALSE)</f>
        <v>73</v>
      </c>
      <c r="H12" s="71">
        <f>VLOOKUP($B12, Paste!$A$3:$H$1033, 3, FALSE)</f>
        <v>6.5699999999999994</v>
      </c>
      <c r="I12" s="71">
        <f t="shared" si="0"/>
        <v>20.882446612500001</v>
      </c>
      <c r="J12" s="71">
        <f>VLOOKUP($B12, Paste!$A$3:$H$1033, 4, FALSE)</f>
        <v>27.452446612500001</v>
      </c>
      <c r="K12" s="71">
        <f>VLOOKUP($B12, Paste!$A$3:$H$1033, 5, FALSE)</f>
        <v>116.80000000000001</v>
      </c>
      <c r="L12" s="11">
        <f>IF(ISERROR(VLOOKUP(B12, Paste!$AB$3:$AD$2349, 3, FALSE)), "", VLOOKUP(B12, Paste!$AB$3:$AD$2349, 3, FALSE))</f>
        <v>110</v>
      </c>
      <c r="M12" s="27">
        <f>VLOOKUP($B12, Paste!$W$3:$Z$10064, IF($H$4="Cap Hit",3, IF($H$4="AAV", 4, 2)), FALSE)</f>
        <v>0.875</v>
      </c>
      <c r="N12" s="11">
        <f>IF(ISERROR(VLOOKUP(B12, Paste!$AB$3:$AC$2343, 1, FALSE)), "", VLOOKUP(B12, Paste!$AB$3:$AC$2343, 2, FALSE))</f>
        <v>85</v>
      </c>
      <c r="O12" s="18" t="str">
        <f>IF(VLOOKUP(B12, 'Points&amp;Potential'!$B$7:$O$921, 14, FALSE)=0, "", VLOOKUP(B12, 'Points&amp;Potential'!$B$7:$O$921, 14, FALSE))</f>
        <v/>
      </c>
      <c r="P12" s="7" t="str">
        <f>IF(ISERROR(VLOOKUP(B12, Paste!$T$3:$T$1045, 1, FALSE)), "", VLOOKUP(B12, Paste!$T$3:$U$1045, 2, FALSE))</f>
        <v/>
      </c>
    </row>
    <row r="13" spans="1:16">
      <c r="A13" s="11">
        <v>7</v>
      </c>
      <c r="B13" s="67" t="s">
        <v>464</v>
      </c>
      <c r="C13" s="11" t="str">
        <f>VLOOKUP($B13, Paste!$A$3:$H$1033, 6, FALSE)</f>
        <v>RW</v>
      </c>
      <c r="D13" s="11" t="str">
        <f>IFERROR(VLOOKUP($B13, Paste!$J$3:$L$833, 3, FALSE), "")</f>
        <v/>
      </c>
      <c r="E13" s="11" t="str">
        <f>IFERROR(VLOOKUP($B13, Paste!$J$3:$L$833, 2, FALSE), "")</f>
        <v/>
      </c>
      <c r="F13" s="11" t="str">
        <f>VLOOKUP($B13, Paste!$A$3:$H$1033, 8, FALSE)</f>
        <v>CGY</v>
      </c>
      <c r="G13" s="71">
        <f>VLOOKUP($B13, Paste!$A$3:$H$1033, 2, FALSE)</f>
        <v>80</v>
      </c>
      <c r="H13" s="71">
        <f>VLOOKUP($B13, Paste!$A$3:$H$1033, 3, FALSE)</f>
        <v>13.417174329383394</v>
      </c>
      <c r="I13" s="71">
        <f t="shared" si="0"/>
        <v>9.1734298372832708</v>
      </c>
      <c r="J13" s="71">
        <f>VLOOKUP($B13, Paste!$A$3:$H$1033, 4, FALSE)</f>
        <v>22.590604166666665</v>
      </c>
      <c r="K13" s="71">
        <f>VLOOKUP($B13, Paste!$A$3:$H$1033, 5, FALSE)</f>
        <v>110.3448275862069</v>
      </c>
      <c r="L13" s="11">
        <f>IF(ISERROR(VLOOKUP(B13, Paste!$AB$3:$AD$2349, 3, FALSE)), "", VLOOKUP(B13, Paste!$AB$3:$AD$2349, 3, FALSE))</f>
        <v>293</v>
      </c>
      <c r="M13" s="27">
        <f>VLOOKUP($B13, Paste!$W$3:$Z$10064, IF($H$4="Cap Hit",3, IF($H$4="AAV", 4, 2)), FALSE)</f>
        <v>1.25</v>
      </c>
      <c r="N13" s="11">
        <f>IF(ISERROR(VLOOKUP(B13, Paste!$AB$3:$AC$2343, 1, FALSE)), "", VLOOKUP(B13, Paste!$AB$3:$AC$2343, 2, FALSE))</f>
        <v>56</v>
      </c>
      <c r="O13" s="18" t="str">
        <f>IF(VLOOKUP(B13, 'Points&amp;Potential'!$B$7:$O$921, 14, FALSE)=0, "", VLOOKUP(B13, 'Points&amp;Potential'!$B$7:$O$921, 14, FALSE))</f>
        <v/>
      </c>
      <c r="P13" s="7" t="str">
        <f>IF(ISERROR(VLOOKUP(B13, Paste!$T$3:$T$1045, 1, FALSE)), "", VLOOKUP(B13, Paste!$T$3:$U$1045, 2, FALSE))</f>
        <v/>
      </c>
    </row>
    <row r="14" spans="1:16">
      <c r="A14" s="11">
        <v>8</v>
      </c>
      <c r="B14" s="67" t="s">
        <v>792</v>
      </c>
      <c r="C14" s="11" t="str">
        <f>VLOOKUP($B14, Paste!$A$3:$H$1033, 6, FALSE)</f>
        <v>LD</v>
      </c>
      <c r="D14" s="11" t="str">
        <f>IFERROR(VLOOKUP($B14, Paste!$J$3:$L$833, 3, FALSE), "")</f>
        <v/>
      </c>
      <c r="E14" s="11" t="str">
        <f>IFERROR(VLOOKUP($B14, Paste!$J$3:$L$833, 2, FALSE), "")</f>
        <v/>
      </c>
      <c r="F14" s="11" t="str">
        <f>VLOOKUP($B14, Paste!$A$3:$H$1033, 8, FALSE)</f>
        <v>MTL</v>
      </c>
      <c r="G14" s="71">
        <f>VLOOKUP($B14, Paste!$A$3:$H$1033, 2, FALSE)</f>
        <v>61.666666666666664</v>
      </c>
      <c r="H14" s="71">
        <f>VLOOKUP($B14, Paste!$A$3:$H$1033, 3, FALSE)</f>
        <v>1.5808932873430082</v>
      </c>
      <c r="I14" s="71">
        <f t="shared" si="0"/>
        <v>3.2240962959903254</v>
      </c>
      <c r="J14" s="71">
        <f>VLOOKUP($B14, Paste!$A$3:$H$1033, 4, FALSE)</f>
        <v>4.8049895833333336</v>
      </c>
      <c r="K14" s="71">
        <f>VLOOKUP($B14, Paste!$A$3:$H$1033, 5, FALSE)</f>
        <v>108.5195530726257</v>
      </c>
      <c r="L14" s="11">
        <f>IF(ISERROR(VLOOKUP(B14, Paste!$AB$3:$AD$2349, 3, FALSE)), "", VLOOKUP(B14, Paste!$AB$3:$AD$2349, 3, FALSE))</f>
        <v>167</v>
      </c>
      <c r="M14" s="27" t="e">
        <f>VLOOKUP($B14, Paste!$W$3:$Z$10064, IF($H$4="Cap Hit",3, IF($H$4="AAV", 4, 2)), FALSE)</f>
        <v>#N/A</v>
      </c>
      <c r="N14" s="11">
        <f>IF(ISERROR(VLOOKUP(B14, Paste!$AB$3:$AC$2343, 1, FALSE)), "", VLOOKUP(B14, Paste!$AB$3:$AC$2343, 2, FALSE))</f>
        <v>43</v>
      </c>
      <c r="O14" s="18" t="str">
        <f>IF(VLOOKUP(B14, 'Points&amp;Potential'!$B$7:$O$921, 14, FALSE)=0, "", VLOOKUP(B14, 'Points&amp;Potential'!$B$7:$O$921, 14, FALSE))</f>
        <v/>
      </c>
      <c r="P14" s="7" t="str">
        <f>IF(ISERROR(VLOOKUP(B14, Paste!$T$3:$T$1045, 1, FALSE)), "", VLOOKUP(B14, Paste!$T$3:$U$1045, 2, FALSE))</f>
        <v/>
      </c>
    </row>
    <row r="15" spans="1:16">
      <c r="A15" s="11">
        <v>9</v>
      </c>
      <c r="B15" s="67" t="s">
        <v>455</v>
      </c>
      <c r="C15" s="11" t="str">
        <f>VLOOKUP($B15, Paste!$A$3:$H$1033, 6, FALSE)</f>
        <v>RW</v>
      </c>
      <c r="D15" s="11" t="str">
        <f>IFERROR(VLOOKUP($B15, Paste!$J$3:$L$833, 3, FALSE), "")</f>
        <v/>
      </c>
      <c r="E15" s="11" t="str">
        <f>IFERROR(VLOOKUP($B15, Paste!$J$3:$L$833, 2, FALSE), "")</f>
        <v/>
      </c>
      <c r="F15" s="11" t="str">
        <f>VLOOKUP($B15, Paste!$A$3:$H$1033, 8, FALSE)</f>
        <v>CBJ</v>
      </c>
      <c r="G15" s="71">
        <f>VLOOKUP($B15, Paste!$A$3:$H$1033, 2, FALSE)</f>
        <v>67.666666666666671</v>
      </c>
      <c r="H15" s="71">
        <f>VLOOKUP($B15, Paste!$A$3:$H$1033, 3, FALSE)</f>
        <v>12.936102858093655</v>
      </c>
      <c r="I15" s="71">
        <f t="shared" si="0"/>
        <v>10.57399957940634</v>
      </c>
      <c r="J15" s="71">
        <f>VLOOKUP($B15, Paste!$A$3:$H$1033, 4, FALSE)</f>
        <v>23.510102437499995</v>
      </c>
      <c r="K15" s="71">
        <f>VLOOKUP($B15, Paste!$A$3:$H$1033, 5, FALSE)</f>
        <v>106.48054145516076</v>
      </c>
      <c r="L15" s="11">
        <f>IF(ISERROR(VLOOKUP(B15, Paste!$AB$3:$AD$2349, 3, FALSE)), "", VLOOKUP(B15, Paste!$AB$3:$AD$2349, 3, FALSE))</f>
        <v>230</v>
      </c>
      <c r="M15" s="27">
        <f>VLOOKUP($B15, Paste!$W$3:$Z$10064, IF($H$4="Cap Hit",3, IF($H$4="AAV", 4, 2)), FALSE)</f>
        <v>4</v>
      </c>
      <c r="N15" s="11">
        <f>IF(ISERROR(VLOOKUP(B15, Paste!$AB$3:$AC$2343, 1, FALSE)), "", VLOOKUP(B15, Paste!$AB$3:$AC$2343, 2, FALSE))</f>
        <v>51</v>
      </c>
      <c r="O15" s="18" t="str">
        <f>IF(VLOOKUP(B15, 'Points&amp;Potential'!$B$7:$O$921, 14, FALSE)=0, "", VLOOKUP(B15, 'Points&amp;Potential'!$B$7:$O$921, 14, FALSE))</f>
        <v/>
      </c>
      <c r="P15" s="7" t="str">
        <f>IF(ISERROR(VLOOKUP(B15, Paste!$T$3:$T$1045, 1, FALSE)), "", VLOOKUP(B15, Paste!$T$3:$U$1045, 2, FALSE))</f>
        <v/>
      </c>
    </row>
    <row r="16" spans="1:16">
      <c r="A16" s="11">
        <v>10</v>
      </c>
      <c r="B16" s="67" t="s">
        <v>751</v>
      </c>
      <c r="C16" s="11" t="str">
        <f>VLOOKUP($B16, Paste!$A$3:$H$1033, 6, FALSE)</f>
        <v>LW</v>
      </c>
      <c r="D16" s="11" t="str">
        <f>IFERROR(VLOOKUP($B16, Paste!$J$3:$L$833, 3, FALSE), "")</f>
        <v/>
      </c>
      <c r="E16" s="11" t="str">
        <f>IFERROR(VLOOKUP($B16, Paste!$J$3:$L$833, 2, FALSE), "")</f>
        <v/>
      </c>
      <c r="F16" s="11" t="str">
        <f>VLOOKUP($B16, Paste!$A$3:$H$1033, 8, FALSE)</f>
        <v>STL</v>
      </c>
      <c r="G16" s="71">
        <f>VLOOKUP($B16, Paste!$A$3:$H$1033, 2, FALSE)</f>
        <v>59.666666666666664</v>
      </c>
      <c r="H16" s="71">
        <f>VLOOKUP($B16, Paste!$A$3:$H$1033, 3, FALSE)</f>
        <v>1.9835061023541352</v>
      </c>
      <c r="I16" s="71">
        <f t="shared" si="0"/>
        <v>5.1087125643125315</v>
      </c>
      <c r="J16" s="71">
        <f>VLOOKUP($B16, Paste!$A$3:$H$1033, 4, FALSE)</f>
        <v>7.0922186666666667</v>
      </c>
      <c r="K16" s="71">
        <f>VLOOKUP($B16, Paste!$A$3:$H$1033, 5, FALSE)</f>
        <v>102.08863198458575</v>
      </c>
      <c r="L16" s="11">
        <f>IF(ISERROR(VLOOKUP(B16, Paste!$AB$3:$AD$2349, 3, FALSE)), "", VLOOKUP(B16, Paste!$AB$3:$AD$2349, 3, FALSE))</f>
        <v>166</v>
      </c>
      <c r="M16" s="27">
        <f>VLOOKUP($B16, Paste!$W$3:$Z$10064, IF($H$4="Cap Hit",3, IF($H$4="AAV", 4, 2)), FALSE)</f>
        <v>2.25</v>
      </c>
      <c r="N16" s="11">
        <f>IF(ISERROR(VLOOKUP(B16, Paste!$AB$3:$AC$2343, 1, FALSE)), "", VLOOKUP(B16, Paste!$AB$3:$AC$2343, 2, FALSE))</f>
        <v>18</v>
      </c>
      <c r="O16" s="18" t="str">
        <f>IF(VLOOKUP(B16, 'Points&amp;Potential'!$B$7:$O$921, 14, FALSE)=0, "", VLOOKUP(B16, 'Points&amp;Potential'!$B$7:$O$921, 14, FALSE))</f>
        <v/>
      </c>
      <c r="P16" s="7" t="str">
        <f>IF(ISERROR(VLOOKUP(B16, Paste!$T$3:$T$1045, 1, FALSE)), "", VLOOKUP(B16, Paste!$T$3:$U$1045, 2, FALSE))</f>
        <v/>
      </c>
    </row>
    <row r="17" spans="1:16">
      <c r="A17" s="11">
        <v>11</v>
      </c>
      <c r="B17" s="67" t="s">
        <v>617</v>
      </c>
      <c r="C17" s="11" t="str">
        <f>VLOOKUP($B17, Paste!$A$3:$H$1033, 6, FALSE)</f>
        <v>C</v>
      </c>
      <c r="D17" s="11" t="str">
        <f>IFERROR(VLOOKUP($B17, Paste!$J$3:$L$833, 3, FALSE), "")</f>
        <v/>
      </c>
      <c r="E17" s="11" t="str">
        <f>IFERROR(VLOOKUP($B17, Paste!$J$3:$L$833, 2, FALSE), "")</f>
        <v/>
      </c>
      <c r="F17" s="11" t="str">
        <f>VLOOKUP($B17, Paste!$A$3:$H$1033, 8, FALSE)</f>
        <v>MIN</v>
      </c>
      <c r="G17" s="71">
        <f>VLOOKUP($B17, Paste!$A$3:$H$1033, 2, FALSE)</f>
        <v>77</v>
      </c>
      <c r="H17" s="71">
        <f>VLOOKUP($B17, Paste!$A$3:$H$1033, 3, FALSE)</f>
        <v>8.6183353003957563</v>
      </c>
      <c r="I17" s="71">
        <f t="shared" si="0"/>
        <v>4.9923194496042438</v>
      </c>
      <c r="J17" s="71">
        <f>VLOOKUP($B17, Paste!$A$3:$H$1033, 4, FALSE)</f>
        <v>13.61065475</v>
      </c>
      <c r="K17" s="71">
        <f>VLOOKUP($B17, Paste!$A$3:$H$1033, 5, FALSE)</f>
        <v>101.8609865470852</v>
      </c>
      <c r="L17" s="11">
        <f>IF(ISERROR(VLOOKUP(B17, Paste!$AB$3:$AD$2349, 3, FALSE)), "", VLOOKUP(B17, Paste!$AB$3:$AD$2349, 3, FALSE))</f>
        <v>185</v>
      </c>
      <c r="M17" s="27">
        <f>VLOOKUP($B17, Paste!$W$3:$Z$10064, IF($H$4="Cap Hit",3, IF($H$4="AAV", 4, 2)), FALSE)</f>
        <v>4.5</v>
      </c>
      <c r="N17" s="11">
        <f>IF(ISERROR(VLOOKUP(B17, Paste!$AB$3:$AC$2343, 1, FALSE)), "", VLOOKUP(B17, Paste!$AB$3:$AC$2343, 2, FALSE))</f>
        <v>68</v>
      </c>
      <c r="O17" s="18" t="str">
        <f>IF(VLOOKUP(B17, 'Points&amp;Potential'!$B$7:$O$921, 14, FALSE)=0, "", VLOOKUP(B17, 'Points&amp;Potential'!$B$7:$O$921, 14, FALSE))</f>
        <v/>
      </c>
      <c r="P17" s="7" t="str">
        <f>IF(ISERROR(VLOOKUP(B17, Paste!$T$3:$T$1045, 1, FALSE)), "", VLOOKUP(B17, Paste!$T$3:$U$1045, 2, FALSE))</f>
        <v/>
      </c>
    </row>
    <row r="18" spans="1:16">
      <c r="A18" s="11">
        <v>12</v>
      </c>
      <c r="B18" s="67" t="s">
        <v>651</v>
      </c>
      <c r="C18" s="11" t="str">
        <f>VLOOKUP($B18, Paste!$A$3:$H$1033, 6, FALSE)</f>
        <v>RD</v>
      </c>
      <c r="D18" s="11" t="str">
        <f>IFERROR(VLOOKUP($B18, Paste!$J$3:$L$833, 3, FALSE), "")</f>
        <v/>
      </c>
      <c r="E18" s="11" t="str">
        <f>IFERROR(VLOOKUP($B18, Paste!$J$3:$L$833, 2, FALSE), "")</f>
        <v/>
      </c>
      <c r="F18" s="11" t="str">
        <f>VLOOKUP($B18, Paste!$A$3:$H$1033, 8, FALSE)</f>
        <v>FLA</v>
      </c>
      <c r="G18" s="71">
        <f>VLOOKUP($B18, Paste!$A$3:$H$1033, 2, FALSE)</f>
        <v>69.666666666666671</v>
      </c>
      <c r="H18" s="71">
        <f>VLOOKUP($B18, Paste!$A$3:$H$1033, 3, FALSE)</f>
        <v>2.9712142120038401</v>
      </c>
      <c r="I18" s="71">
        <f t="shared" si="0"/>
        <v>9.2053043088294952</v>
      </c>
      <c r="J18" s="71">
        <f>VLOOKUP($B18, Paste!$A$3:$H$1033, 4, FALSE)</f>
        <v>12.176518520833335</v>
      </c>
      <c r="K18" s="71">
        <f>VLOOKUP($B18, Paste!$A$3:$H$1033, 5, FALSE)</f>
        <v>96.435139573070614</v>
      </c>
      <c r="L18" s="11">
        <f>IF(ISERROR(VLOOKUP(B18, Paste!$AB$3:$AD$2349, 3, FALSE)), "", VLOOKUP(B18, Paste!$AB$3:$AD$2349, 3, FALSE))</f>
        <v>209</v>
      </c>
      <c r="M18" s="27">
        <f>VLOOKUP($B18, Paste!$W$3:$Z$10064, IF($H$4="Cap Hit",3, IF($H$4="AAV", 4, 2)), FALSE)</f>
        <v>1.5</v>
      </c>
      <c r="N18" s="11">
        <f>IF(ISERROR(VLOOKUP(B18, Paste!$AB$3:$AC$2343, 1, FALSE)), "", VLOOKUP(B18, Paste!$AB$3:$AC$2343, 2, FALSE))</f>
        <v>111</v>
      </c>
      <c r="O18" s="18" t="str">
        <f>IF(VLOOKUP(B18, 'Points&amp;Potential'!$B$7:$O$921, 14, FALSE)=0, "", VLOOKUP(B18, 'Points&amp;Potential'!$B$7:$O$921, 14, FALSE))</f>
        <v/>
      </c>
      <c r="P18" s="7" t="str">
        <f>IF(ISERROR(VLOOKUP(B18, Paste!$T$3:$T$1045, 1, FALSE)), "", VLOOKUP(B18, Paste!$T$3:$U$1045, 2, FALSE))</f>
        <v/>
      </c>
    </row>
    <row r="19" spans="1:16">
      <c r="A19" s="11">
        <v>13</v>
      </c>
      <c r="B19" s="10" t="s">
        <v>469</v>
      </c>
      <c r="C19" s="11" t="str">
        <f>VLOOKUP($B19, Paste!$A$3:$H$1033, 6, FALSE)</f>
        <v>RW</v>
      </c>
      <c r="D19" s="11" t="str">
        <f>IFERROR(VLOOKUP($B19, Paste!$J$3:$L$833, 3, FALSE), "")</f>
        <v/>
      </c>
      <c r="E19" s="11" t="str">
        <f>IFERROR(VLOOKUP($B19, Paste!$J$3:$L$833, 2, FALSE), "")</f>
        <v/>
      </c>
      <c r="F19" s="11" t="str">
        <f>VLOOKUP($B19, Paste!$A$3:$H$1033, 8, FALSE)</f>
        <v>ANA</v>
      </c>
      <c r="G19" s="71">
        <f>VLOOKUP($B19, Paste!$A$3:$H$1033, 2, FALSE)</f>
        <v>74.666666666666671</v>
      </c>
      <c r="H19" s="71">
        <f>VLOOKUP($B19, Paste!$A$3:$H$1033, 3, FALSE)</f>
        <v>9.9545592143962764</v>
      </c>
      <c r="I19" s="71">
        <f t="shared" si="0"/>
        <v>12.293459118937058</v>
      </c>
      <c r="J19" s="71">
        <f>VLOOKUP($B19, Paste!$A$3:$H$1033, 4, FALSE)</f>
        <v>22.248018333333334</v>
      </c>
      <c r="K19" s="71">
        <f>VLOOKUP($B19, Paste!$A$3:$H$1033, 5, FALSE)</f>
        <v>95.217125382262992</v>
      </c>
      <c r="L19" s="11">
        <f>IF(ISERROR(VLOOKUP(B19, Paste!$AB$3:$AD$2349, 3, FALSE)), "", VLOOKUP(B19, Paste!$AB$3:$AD$2349, 3, FALSE))</f>
        <v>205</v>
      </c>
      <c r="M19" s="27">
        <f>VLOOKUP($B19, Paste!$W$3:$Z$10064, IF($H$4="Cap Hit",3, IF($H$4="AAV", 4, 2)), FALSE)</f>
        <v>4.25</v>
      </c>
      <c r="N19" s="11">
        <f>IF(ISERROR(VLOOKUP(B19, Paste!$AB$3:$AC$2343, 1, FALSE)), "", VLOOKUP(B19, Paste!$AB$3:$AC$2343, 2, FALSE))</f>
        <v>29</v>
      </c>
      <c r="O19" s="18" t="str">
        <f>IF(VLOOKUP(B19, 'Points&amp;Potential'!$B$7:$O$921, 14, FALSE)=0, "", VLOOKUP(B19, 'Points&amp;Potential'!$B$7:$O$921, 14, FALSE))</f>
        <v/>
      </c>
      <c r="P19" s="7" t="str">
        <f>IF(ISERROR(VLOOKUP(B19, Paste!$T$3:$T$1045, 1, FALSE)), "", VLOOKUP(B19, Paste!$T$3:$U$1045, 2, FALSE))</f>
        <v/>
      </c>
    </row>
    <row r="20" spans="1:16">
      <c r="A20" s="11">
        <v>14</v>
      </c>
      <c r="B20" s="67" t="s">
        <v>490</v>
      </c>
      <c r="C20" s="11" t="str">
        <f>VLOOKUP($B20, Paste!$A$3:$H$1033, 6, FALSE)</f>
        <v>RW</v>
      </c>
      <c r="D20" s="11" t="str">
        <f>IFERROR(VLOOKUP($B20, Paste!$J$3:$L$833, 3, FALSE), "")</f>
        <v/>
      </c>
      <c r="E20" s="11" t="str">
        <f>IFERROR(VLOOKUP($B20, Paste!$J$3:$L$833, 2, FALSE), "")</f>
        <v/>
      </c>
      <c r="F20" s="11" t="str">
        <f>VLOOKUP($B20, Paste!$A$3:$H$1033, 8, FALSE)</f>
        <v>CGY</v>
      </c>
      <c r="G20" s="71">
        <f>VLOOKUP($B20, Paste!$A$3:$H$1033, 2, FALSE)</f>
        <v>74</v>
      </c>
      <c r="H20" s="71">
        <f>VLOOKUP($B20, Paste!$A$3:$H$1033, 3, FALSE)</f>
        <v>4.6674700200093122</v>
      </c>
      <c r="I20" s="71">
        <f t="shared" si="0"/>
        <v>15.824394146657355</v>
      </c>
      <c r="J20" s="71">
        <f>VLOOKUP($B20, Paste!$A$3:$H$1033, 4, FALSE)</f>
        <v>20.491864166666666</v>
      </c>
      <c r="K20" s="71">
        <f>VLOOKUP($B20, Paste!$A$3:$H$1033, 5, FALSE)</f>
        <v>93.614457831325296</v>
      </c>
      <c r="L20" s="11">
        <f>IF(ISERROR(VLOOKUP(B20, Paste!$AB$3:$AD$2349, 3, FALSE)), "", VLOOKUP(B20, Paste!$AB$3:$AD$2349, 3, FALSE))</f>
        <v>263</v>
      </c>
      <c r="M20" s="27">
        <f>VLOOKUP($B20, Paste!$W$3:$Z$10064, IF($H$4="Cap Hit",3, IF($H$4="AAV", 4, 2)), FALSE)</f>
        <v>2.5</v>
      </c>
      <c r="N20" s="11">
        <f>IF(ISERROR(VLOOKUP(B20, Paste!$AB$3:$AC$2343, 1, FALSE)), "", VLOOKUP(B20, Paste!$AB$3:$AC$2343, 2, FALSE))</f>
        <v>22</v>
      </c>
      <c r="O20" s="18" t="str">
        <f>IF(VLOOKUP(B20, 'Points&amp;Potential'!$B$7:$O$921, 14, FALSE)=0, "", VLOOKUP(B20, 'Points&amp;Potential'!$B$7:$O$921, 14, FALSE))</f>
        <v/>
      </c>
      <c r="P20" s="7" t="str">
        <f>IF(ISERROR(VLOOKUP(B20, Paste!$T$3:$T$1045, 1, FALSE)), "", VLOOKUP(B20, Paste!$T$3:$U$1045, 2, FALSE))</f>
        <v/>
      </c>
    </row>
    <row r="21" spans="1:16">
      <c r="A21" s="11">
        <v>15</v>
      </c>
      <c r="B21" s="67" t="s">
        <v>161</v>
      </c>
      <c r="C21" s="11" t="str">
        <f>VLOOKUP($B21, Paste!$A$3:$H$1033, 6, FALSE)</f>
        <v>C</v>
      </c>
      <c r="D21" s="11">
        <f>IFERROR(VLOOKUP($B21, Paste!$J$3:$L$833, 3, FALSE), "")</f>
        <v>53</v>
      </c>
      <c r="E21" s="11">
        <f>IFERROR(VLOOKUP($B21, Paste!$J$3:$L$833, 2, FALSE), "")</f>
        <v>70</v>
      </c>
      <c r="F21" s="11" t="str">
        <f>VLOOKUP($B21, Paste!$A$3:$H$1033, 8, FALSE)</f>
        <v>FLA</v>
      </c>
      <c r="G21" s="71">
        <f>VLOOKUP($B21, Paste!$A$3:$H$1033, 2, FALSE)</f>
        <v>75.666666666666671</v>
      </c>
      <c r="H21" s="71">
        <f>VLOOKUP($B21, Paste!$A$3:$H$1033, 3, FALSE)</f>
        <v>24.637738676366936</v>
      </c>
      <c r="I21" s="71">
        <f t="shared" si="0"/>
        <v>31.601235455577495</v>
      </c>
      <c r="J21" s="71">
        <f>VLOOKUP($B21, Paste!$A$3:$H$1033, 4, FALSE)</f>
        <v>56.238974131944431</v>
      </c>
      <c r="K21" s="71">
        <f>VLOOKUP($B21, Paste!$A$3:$H$1033, 5, FALSE)</f>
        <v>93.128205128205138</v>
      </c>
      <c r="L21" s="11">
        <f>IF(ISERROR(VLOOKUP(B21, Paste!$AB$3:$AD$2349, 3, FALSE)), "", VLOOKUP(B21, Paste!$AB$3:$AD$2349, 3, FALSE))</f>
        <v>129</v>
      </c>
      <c r="M21" s="27">
        <f>VLOOKUP($B21, Paste!$W$3:$Z$10064, IF($H$4="Cap Hit",3, IF($H$4="AAV", 4, 2)), FALSE)</f>
        <v>10.199999999999999</v>
      </c>
      <c r="N21" s="11">
        <f>IF(ISERROR(VLOOKUP(B21, Paste!$AB$3:$AC$2343, 1, FALSE)), "", VLOOKUP(B21, Paste!$AB$3:$AC$2343, 2, FALSE))</f>
        <v>38</v>
      </c>
      <c r="O21" s="18" t="str">
        <f>IF(VLOOKUP(B21, 'Points&amp;Potential'!$B$7:$O$921, 14, FALSE)=0, "", VLOOKUP(B21, 'Points&amp;Potential'!$B$7:$O$921, 14, FALSE))</f>
        <v/>
      </c>
      <c r="P21" s="7" t="str">
        <f>IF(ISERROR(VLOOKUP(B21, Paste!$T$3:$T$1045, 1, FALSE)), "", VLOOKUP(B21, Paste!$T$3:$U$1045, 2, FALSE))</f>
        <v/>
      </c>
    </row>
    <row r="22" spans="1:16">
      <c r="A22" s="11">
        <v>16</v>
      </c>
      <c r="B22" s="67" t="s">
        <v>654</v>
      </c>
      <c r="C22" s="11" t="str">
        <f>VLOOKUP($B22, Paste!$A$3:$H$1033, 6, FALSE)</f>
        <v>LD</v>
      </c>
      <c r="D22" s="11" t="str">
        <f>IFERROR(VLOOKUP($B22, Paste!$J$3:$L$833, 3, FALSE), "")</f>
        <v/>
      </c>
      <c r="E22" s="11" t="str">
        <f>IFERROR(VLOOKUP($B22, Paste!$J$3:$L$833, 2, FALSE), "")</f>
        <v/>
      </c>
      <c r="F22" s="11" t="str">
        <f>VLOOKUP($B22, Paste!$A$3:$H$1033, 8, FALSE)</f>
        <v>STL</v>
      </c>
      <c r="G22" s="71">
        <f>VLOOKUP($B22, Paste!$A$3:$H$1033, 2, FALSE)</f>
        <v>67</v>
      </c>
      <c r="H22" s="71">
        <f>VLOOKUP($B22, Paste!$A$3:$H$1033, 3, FALSE)</f>
        <v>3.8425343249427923</v>
      </c>
      <c r="I22" s="71">
        <f t="shared" si="0"/>
        <v>8.1494178695016544</v>
      </c>
      <c r="J22" s="71">
        <f>VLOOKUP($B22, Paste!$A$3:$H$1033, 4, FALSE)</f>
        <v>11.991952194444446</v>
      </c>
      <c r="K22" s="71">
        <f>VLOOKUP($B22, Paste!$A$3:$H$1033, 5, FALSE)</f>
        <v>89.669172932330824</v>
      </c>
      <c r="L22" s="11">
        <f>IF(ISERROR(VLOOKUP(B22, Paste!$AB$3:$AD$2349, 3, FALSE)), "", VLOOKUP(B22, Paste!$AB$3:$AD$2349, 3, FALSE))</f>
        <v>107</v>
      </c>
      <c r="M22" s="27">
        <f>VLOOKUP($B22, Paste!$W$3:$Z$10064, IF($H$4="Cap Hit",3, IF($H$4="AAV", 4, 2)), FALSE)</f>
        <v>0.9</v>
      </c>
      <c r="N22" s="11">
        <f>IF(ISERROR(VLOOKUP(B22, Paste!$AB$3:$AC$2343, 1, FALSE)), "", VLOOKUP(B22, Paste!$AB$3:$AC$2343, 2, FALSE))</f>
        <v>59</v>
      </c>
      <c r="O22" s="18" t="str">
        <f>IF(VLOOKUP(B22, 'Points&amp;Potential'!$B$7:$O$921, 14, FALSE)=0, "", VLOOKUP(B22, 'Points&amp;Potential'!$B$7:$O$921, 14, FALSE))</f>
        <v/>
      </c>
      <c r="P22" s="7" t="str">
        <f>IF(ISERROR(VLOOKUP(B22, Paste!$T$3:$T$1045, 1, FALSE)), "", VLOOKUP(B22, Paste!$T$3:$U$1045, 2, FALSE))</f>
        <v/>
      </c>
    </row>
    <row r="23" spans="1:16">
      <c r="A23" s="11">
        <v>17</v>
      </c>
      <c r="B23" s="10" t="s">
        <v>653</v>
      </c>
      <c r="C23" s="11" t="str">
        <f>VLOOKUP($B23, Paste!$A$3:$H$1033, 6, FALSE)</f>
        <v>LD</v>
      </c>
      <c r="D23" s="11" t="str">
        <f>IFERROR(VLOOKUP($B23, Paste!$J$3:$L$833, 3, FALSE), "")</f>
        <v/>
      </c>
      <c r="E23" s="11" t="str">
        <f>IFERROR(VLOOKUP($B23, Paste!$J$3:$L$833, 2, FALSE), "")</f>
        <v/>
      </c>
      <c r="F23" s="11" t="str">
        <f>VLOOKUP($B23, Paste!$A$3:$H$1033, 8, FALSE)</f>
        <v>VGK</v>
      </c>
      <c r="G23" s="71">
        <f>VLOOKUP($B23, Paste!$A$3:$H$1033, 2, FALSE)</f>
        <v>69</v>
      </c>
      <c r="H23" s="71">
        <f>VLOOKUP($B23, Paste!$A$3:$H$1033, 3, FALSE)</f>
        <v>3.4336139002942008</v>
      </c>
      <c r="I23" s="71">
        <f t="shared" si="0"/>
        <v>8.5818026830391325</v>
      </c>
      <c r="J23" s="71">
        <f>VLOOKUP($B23, Paste!$A$3:$H$1033, 4, FALSE)</f>
        <v>12.015416583333334</v>
      </c>
      <c r="K23" s="71">
        <f>VLOOKUP($B23, Paste!$A$3:$H$1033, 5, FALSE)</f>
        <v>88.320000000000007</v>
      </c>
      <c r="L23" s="11">
        <f>IF(ISERROR(VLOOKUP(B23, Paste!$AB$3:$AD$2349, 3, FALSE)), "", VLOOKUP(B23, Paste!$AB$3:$AD$2349, 3, FALSE))</f>
        <v>248</v>
      </c>
      <c r="M23" s="27">
        <f>VLOOKUP($B23, Paste!$W$3:$Z$10064, IF($H$4="Cap Hit",3, IF($H$4="AAV", 4, 2)), FALSE)</f>
        <v>5.7</v>
      </c>
      <c r="N23" s="11">
        <f>IF(ISERROR(VLOOKUP(B23, Paste!$AB$3:$AC$2343, 1, FALSE)), "", VLOOKUP(B23, Paste!$AB$3:$AC$2343, 2, FALSE))</f>
        <v>90</v>
      </c>
      <c r="O23" s="18" t="str">
        <f>IF(VLOOKUP(B23, 'Points&amp;Potential'!$B$7:$O$921, 14, FALSE)=0, "", VLOOKUP(B23, 'Points&amp;Potential'!$B$7:$O$921, 14, FALSE))</f>
        <v/>
      </c>
      <c r="P23" s="7" t="str">
        <f>IF(ISERROR(VLOOKUP(B23, Paste!$T$3:$T$1045, 1, FALSE)), "", VLOOKUP(B23, Paste!$T$3:$U$1045, 2, FALSE))</f>
        <v/>
      </c>
    </row>
    <row r="24" spans="1:16">
      <c r="A24" s="11">
        <v>18</v>
      </c>
      <c r="B24" s="67" t="s">
        <v>668</v>
      </c>
      <c r="C24" s="11" t="str">
        <f>VLOOKUP($B24, Paste!$A$3:$H$1033, 6, FALSE)</f>
        <v>RD</v>
      </c>
      <c r="D24" s="11">
        <f>IFERROR(VLOOKUP($B24, Paste!$J$3:$L$833, 3, FALSE), "")</f>
        <v>30</v>
      </c>
      <c r="E24" s="11">
        <f>IFERROR(VLOOKUP($B24, Paste!$J$3:$L$833, 2, FALSE), "")</f>
        <v>40</v>
      </c>
      <c r="F24" s="11" t="str">
        <f>VLOOKUP($B24, Paste!$A$3:$H$1033, 8, FALSE)</f>
        <v>UTA</v>
      </c>
      <c r="G24" s="71">
        <f>VLOOKUP($B24, Paste!$A$3:$H$1033, 2, FALSE)</f>
        <v>60</v>
      </c>
      <c r="H24" s="71">
        <f>VLOOKUP($B24, Paste!$A$3:$H$1033, 3, FALSE)</f>
        <v>1.6568627450980391</v>
      </c>
      <c r="I24" s="71">
        <f t="shared" si="0"/>
        <v>9.4771372549019617</v>
      </c>
      <c r="J24" s="71">
        <f>VLOOKUP($B24, Paste!$A$3:$H$1033, 4, FALSE)</f>
        <v>11.134</v>
      </c>
      <c r="K24" s="71">
        <f>VLOOKUP($B24, Paste!$A$3:$H$1033, 5, FALSE)</f>
        <v>88</v>
      </c>
      <c r="L24" s="11">
        <f>IF(ISERROR(VLOOKUP(B24, Paste!$AB$3:$AD$2349, 3, FALSE)), "", VLOOKUP(B24, Paste!$AB$3:$AD$2349, 3, FALSE))</f>
        <v>96</v>
      </c>
      <c r="M24" s="27">
        <f>VLOOKUP($B24, Paste!$W$3:$Z$10064, IF($H$4="Cap Hit",3, IF($H$4="AAV", 4, 2)), FALSE)</f>
        <v>0.85499999999999998</v>
      </c>
      <c r="N24" s="11">
        <f>IF(ISERROR(VLOOKUP(B24, Paste!$AB$3:$AC$2343, 1, FALSE)), "", VLOOKUP(B24, Paste!$AB$3:$AC$2343, 2, FALSE))</f>
        <v>60</v>
      </c>
      <c r="O24" s="18" t="str">
        <f>IF(VLOOKUP(B24, 'Points&amp;Potential'!$B$7:$O$921, 14, FALSE)=0, "", VLOOKUP(B24, 'Points&amp;Potential'!$B$7:$O$921, 14, FALSE))</f>
        <v/>
      </c>
      <c r="P24" s="7" t="str">
        <f>IF(ISERROR(VLOOKUP(B24, Paste!$T$3:$T$1045, 1, FALSE)), "", VLOOKUP(B24, Paste!$T$3:$U$1045, 2, FALSE))</f>
        <v>Y</v>
      </c>
    </row>
    <row r="25" spans="1:16">
      <c r="A25" s="11">
        <v>19</v>
      </c>
      <c r="B25" s="67" t="s">
        <v>374</v>
      </c>
      <c r="C25" s="11" t="str">
        <f>VLOOKUP($B25, Paste!$A$3:$H$1033, 6, FALSE)</f>
        <v>LD</v>
      </c>
      <c r="D25" s="11">
        <f>IFERROR(VLOOKUP($B25, Paste!$J$3:$L$833, 3, FALSE), "")</f>
        <v>32</v>
      </c>
      <c r="E25" s="11">
        <f>IFERROR(VLOOKUP($B25, Paste!$J$3:$L$833, 2, FALSE), "")</f>
        <v>45</v>
      </c>
      <c r="F25" s="11" t="str">
        <f>VLOOKUP($B25, Paste!$A$3:$H$1033, 8, FALSE)</f>
        <v>SJS</v>
      </c>
      <c r="G25" s="71">
        <f>VLOOKUP($B25, Paste!$A$3:$H$1033, 2, FALSE)</f>
        <v>81.666666666666671</v>
      </c>
      <c r="H25" s="71">
        <f>VLOOKUP($B25, Paste!$A$3:$H$1033, 3, FALSE)</f>
        <v>8.9833333333333343</v>
      </c>
      <c r="I25" s="71">
        <f t="shared" si="0"/>
        <v>21.147882777777781</v>
      </c>
      <c r="J25" s="71">
        <f>VLOOKUP($B25, Paste!$A$3:$H$1033, 4, FALSE)</f>
        <v>30.131216111111115</v>
      </c>
      <c r="K25" s="71">
        <f>VLOOKUP($B25, Paste!$A$3:$H$1033, 5, FALSE)</f>
        <v>87.13389121338912</v>
      </c>
      <c r="L25" s="11">
        <f>IF(ISERROR(VLOOKUP(B25, Paste!$AB$3:$AD$2349, 3, FALSE)), "", VLOOKUP(B25, Paste!$AB$3:$AD$2349, 3, FALSE))</f>
        <v>147</v>
      </c>
      <c r="M25" s="27">
        <f>VLOOKUP($B25, Paste!$W$3:$Z$10064, IF($H$4="Cap Hit",3, IF($H$4="AAV", 4, 2)), FALSE)</f>
        <v>10</v>
      </c>
      <c r="N25" s="11">
        <f>IF(ISERROR(VLOOKUP(B25, Paste!$AB$3:$AC$2343, 1, FALSE)), "", VLOOKUP(B25, Paste!$AB$3:$AC$2343, 2, FALSE))</f>
        <v>163</v>
      </c>
      <c r="O25" s="18" t="str">
        <f>IF(VLOOKUP(B25, 'Points&amp;Potential'!$B$7:$O$921, 14, FALSE)=0, "", VLOOKUP(B25, 'Points&amp;Potential'!$B$7:$O$921, 14, FALSE))</f>
        <v/>
      </c>
      <c r="P25" s="7" t="str">
        <f>IF(ISERROR(VLOOKUP(B25, Paste!$T$3:$T$1045, 1, FALSE)), "", VLOOKUP(B25, Paste!$T$3:$U$1045, 2, FALSE))</f>
        <v/>
      </c>
    </row>
    <row r="26" spans="1:16">
      <c r="A26" s="11">
        <v>20</v>
      </c>
      <c r="B26" s="67" t="s">
        <v>523</v>
      </c>
      <c r="C26" s="11" t="str">
        <f>VLOOKUP($B26, Paste!$A$3:$H$1033, 6, FALSE)</f>
        <v>RW</v>
      </c>
      <c r="D26" s="11" t="str">
        <f>IFERROR(VLOOKUP($B26, Paste!$J$3:$L$833, 3, FALSE), "")</f>
        <v/>
      </c>
      <c r="E26" s="11" t="str">
        <f>IFERROR(VLOOKUP($B26, Paste!$J$3:$L$833, 2, FALSE), "")</f>
        <v/>
      </c>
      <c r="F26" s="11" t="str">
        <f>VLOOKUP($B26, Paste!$A$3:$H$1033, 8, FALSE)</f>
        <v>MTL</v>
      </c>
      <c r="G26" s="71">
        <f>VLOOKUP($B26, Paste!$A$3:$H$1033, 2, FALSE)</f>
        <v>79</v>
      </c>
      <c r="H26" s="71">
        <f>VLOOKUP($B26, Paste!$A$3:$H$1033, 3, FALSE)</f>
        <v>12.922561656155581</v>
      </c>
      <c r="I26" s="71">
        <f t="shared" si="0"/>
        <v>5.6743280105110809</v>
      </c>
      <c r="J26" s="71">
        <f>VLOOKUP($B26, Paste!$A$3:$H$1033, 4, FALSE)</f>
        <v>18.596889666666662</v>
      </c>
      <c r="K26" s="71">
        <f>VLOOKUP($B26, Paste!$A$3:$H$1033, 5, FALSE)</f>
        <v>86.865800865800878</v>
      </c>
      <c r="L26" s="11">
        <f>IF(ISERROR(VLOOKUP(B26, Paste!$AB$3:$AD$2349, 3, FALSE)), "", VLOOKUP(B26, Paste!$AB$3:$AD$2349, 3, FALSE))</f>
        <v>142</v>
      </c>
      <c r="M26" s="27">
        <f>VLOOKUP($B26, Paste!$W$3:$Z$10064, IF($H$4="Cap Hit",3, IF($H$4="AAV", 4, 2)), FALSE)</f>
        <v>5</v>
      </c>
      <c r="N26" s="11">
        <f>IF(ISERROR(VLOOKUP(B26, Paste!$AB$3:$AC$2343, 1, FALSE)), "", VLOOKUP(B26, Paste!$AB$3:$AC$2343, 2, FALSE))</f>
        <v>43</v>
      </c>
      <c r="O26" s="18" t="str">
        <f>IF(VLOOKUP(B26, 'Points&amp;Potential'!$B$7:$O$921, 14, FALSE)=0, "", VLOOKUP(B26, 'Points&amp;Potential'!$B$7:$O$921, 14, FALSE))</f>
        <v/>
      </c>
      <c r="P26" s="7" t="str">
        <f>IF(ISERROR(VLOOKUP(B26, Paste!$T$3:$T$1045, 1, FALSE)), "", VLOOKUP(B26, Paste!$T$3:$U$1045, 2, FALSE))</f>
        <v/>
      </c>
    </row>
    <row r="27" spans="1:16">
      <c r="A27" s="11">
        <v>21</v>
      </c>
      <c r="B27" s="67" t="s">
        <v>634</v>
      </c>
      <c r="C27" s="11" t="str">
        <f>VLOOKUP($B27, Paste!$A$3:$H$1033, 6, FALSE)</f>
        <v>LD</v>
      </c>
      <c r="D27" s="11" t="str">
        <f>IFERROR(VLOOKUP($B27, Paste!$J$3:$L$833, 3, FALSE), "")</f>
        <v/>
      </c>
      <c r="E27" s="11" t="str">
        <f>IFERROR(VLOOKUP($B27, Paste!$J$3:$L$833, 2, FALSE), "")</f>
        <v/>
      </c>
      <c r="F27" s="11" t="str">
        <f>VLOOKUP($B27, Paste!$A$3:$H$1033, 8, FALSE)</f>
        <v>NJD</v>
      </c>
      <c r="G27" s="71">
        <f>VLOOKUP($B27, Paste!$A$3:$H$1033, 2, FALSE)</f>
        <v>82.333333333333329</v>
      </c>
      <c r="H27" s="71">
        <f>VLOOKUP($B27, Paste!$A$3:$H$1033, 3, FALSE)</f>
        <v>3.8018106774611886</v>
      </c>
      <c r="I27" s="71">
        <f t="shared" si="0"/>
        <v>9.1539321225388122</v>
      </c>
      <c r="J27" s="71">
        <f>VLOOKUP($B27, Paste!$A$3:$H$1033, 4, FALSE)</f>
        <v>12.955742800000001</v>
      </c>
      <c r="K27" s="71">
        <f>VLOOKUP($B27, Paste!$A$3:$H$1033, 5, FALSE)</f>
        <v>84.724757952973704</v>
      </c>
      <c r="L27" s="11">
        <f>IF(ISERROR(VLOOKUP(B27, Paste!$AB$3:$AD$2349, 3, FALSE)), "", VLOOKUP(B27, Paste!$AB$3:$AD$2349, 3, FALSE))</f>
        <v>188</v>
      </c>
      <c r="M27" s="27">
        <f>VLOOKUP($B27, Paste!$W$3:$Z$10064, IF($H$4="Cap Hit",3, IF($H$4="AAV", 4, 2)), FALSE)</f>
        <v>4</v>
      </c>
      <c r="N27" s="11">
        <f>IF(ISERROR(VLOOKUP(B27, Paste!$AB$3:$AC$2343, 1, FALSE)), "", VLOOKUP(B27, Paste!$AB$3:$AC$2343, 2, FALSE))</f>
        <v>107</v>
      </c>
      <c r="O27" s="18" t="str">
        <f>IF(VLOOKUP(B27, 'Points&amp;Potential'!$B$7:$O$921, 14, FALSE)=0, "", VLOOKUP(B27, 'Points&amp;Potential'!$B$7:$O$921, 14, FALSE))</f>
        <v/>
      </c>
      <c r="P27" s="7" t="str">
        <f>IF(ISERROR(VLOOKUP(B27, Paste!$T$3:$T$1045, 1, FALSE)), "", VLOOKUP(B27, Paste!$T$3:$U$1045, 2, FALSE))</f>
        <v/>
      </c>
    </row>
    <row r="28" spans="1:16">
      <c r="A28" s="11">
        <v>22</v>
      </c>
      <c r="B28" s="67" t="s">
        <v>660</v>
      </c>
      <c r="C28" s="11" t="str">
        <f>VLOOKUP($B28, Paste!$A$3:$H$1033, 6, FALSE)</f>
        <v>LW</v>
      </c>
      <c r="D28" s="11" t="str">
        <f>IFERROR(VLOOKUP($B28, Paste!$J$3:$L$833, 3, FALSE), "")</f>
        <v/>
      </c>
      <c r="E28" s="11" t="str">
        <f>IFERROR(VLOOKUP($B28, Paste!$J$3:$L$833, 2, FALSE), "")</f>
        <v/>
      </c>
      <c r="F28" s="11" t="str">
        <f>VLOOKUP($B28, Paste!$A$3:$H$1033, 8, FALSE)</f>
        <v>TOR</v>
      </c>
      <c r="G28" s="71">
        <f>VLOOKUP($B28, Paste!$A$3:$H$1033, 2, FALSE)</f>
        <v>83.333333333333329</v>
      </c>
      <c r="H28" s="71">
        <f>VLOOKUP($B28, Paste!$A$3:$H$1033, 3, FALSE)</f>
        <v>5.7528709379168612</v>
      </c>
      <c r="I28" s="71">
        <f t="shared" si="0"/>
        <v>5.9388912148609139</v>
      </c>
      <c r="J28" s="71">
        <f>VLOOKUP($B28, Paste!$A$3:$H$1033, 4, FALSE)</f>
        <v>11.691762152777775</v>
      </c>
      <c r="K28" s="71">
        <f>VLOOKUP($B28, Paste!$A$3:$H$1033, 5, FALSE)</f>
        <v>84.016393442622942</v>
      </c>
      <c r="L28" s="11">
        <f>IF(ISERROR(VLOOKUP(B28, Paste!$AB$3:$AD$2349, 3, FALSE)), "", VLOOKUP(B28, Paste!$AB$3:$AD$2349, 3, FALSE))</f>
        <v>188</v>
      </c>
      <c r="M28" s="27">
        <f>VLOOKUP($B28, Paste!$W$3:$Z$10064, IF($H$4="Cap Hit",3, IF($H$4="AAV", 4, 2)), FALSE)</f>
        <v>3</v>
      </c>
      <c r="N28" s="11">
        <f>IF(ISERROR(VLOOKUP(B28, Paste!$AB$3:$AC$2343, 1, FALSE)), "", VLOOKUP(B28, Paste!$AB$3:$AC$2343, 2, FALSE))</f>
        <v>56</v>
      </c>
      <c r="O28" s="18" t="str">
        <f>IF(VLOOKUP(B28, 'Points&amp;Potential'!$B$7:$O$921, 14, FALSE)=0, "", VLOOKUP(B28, 'Points&amp;Potential'!$B$7:$O$921, 14, FALSE))</f>
        <v/>
      </c>
      <c r="P28" s="7" t="str">
        <f>IF(ISERROR(VLOOKUP(B28, Paste!$T$3:$T$1045, 1, FALSE)), "", VLOOKUP(B28, Paste!$T$3:$U$1045, 2, FALSE))</f>
        <v/>
      </c>
    </row>
    <row r="29" spans="1:16">
      <c r="A29" s="11">
        <v>23</v>
      </c>
      <c r="B29" s="67" t="s">
        <v>95</v>
      </c>
      <c r="C29" s="11" t="str">
        <f>VLOOKUP($B29, Paste!$A$3:$H$1033, 6, FALSE)</f>
        <v>RW</v>
      </c>
      <c r="D29" s="11">
        <f>IFERROR(VLOOKUP($B29, Paste!$J$3:$L$833, 3, FALSE), "")</f>
        <v>70</v>
      </c>
      <c r="E29" s="11">
        <f>IFERROR(VLOOKUP($B29, Paste!$J$3:$L$833, 2, FALSE), "")</f>
        <v>90</v>
      </c>
      <c r="F29" s="11" t="str">
        <f>VLOOKUP($B29, Paste!$A$3:$H$1033, 8, FALSE)</f>
        <v>ANA</v>
      </c>
      <c r="G29" s="71">
        <f>VLOOKUP($B29, Paste!$A$3:$H$1033, 2, FALSE)</f>
        <v>84</v>
      </c>
      <c r="H29" s="71">
        <f>VLOOKUP($B29, Paste!$A$3:$H$1033, 3, FALSE)</f>
        <v>21.366443976724032</v>
      </c>
      <c r="I29" s="71">
        <f t="shared" si="0"/>
        <v>48.903274773275982</v>
      </c>
      <c r="J29" s="71">
        <f>VLOOKUP($B29, Paste!$A$3:$H$1033, 4, FALSE)</f>
        <v>70.26971875000001</v>
      </c>
      <c r="K29" s="71">
        <f>VLOOKUP($B29, Paste!$A$3:$H$1033, 5, FALSE)</f>
        <v>84</v>
      </c>
      <c r="L29" s="11">
        <f>IF(ISERROR(VLOOKUP(B29, Paste!$AB$3:$AD$2349, 3, FALSE)), "", VLOOKUP(B29, Paste!$AB$3:$AD$2349, 3, FALSE))</f>
        <v>109</v>
      </c>
      <c r="M29" s="27">
        <f>VLOOKUP($B29, Paste!$W$3:$Z$10064, IF($H$4="Cap Hit",3, IF($H$4="AAV", 4, 2)), FALSE)</f>
        <v>0.97499999999999998</v>
      </c>
      <c r="N29" s="11">
        <f>IF(ISERROR(VLOOKUP(B29, Paste!$AB$3:$AC$2343, 1, FALSE)), "", VLOOKUP(B29, Paste!$AB$3:$AC$2343, 2, FALSE))</f>
        <v>27</v>
      </c>
      <c r="O29" s="18" t="str">
        <f>IF(VLOOKUP(B29, 'Points&amp;Potential'!$B$7:$O$921, 14, FALSE)=0, "", VLOOKUP(B29, 'Points&amp;Potential'!$B$7:$O$921, 14, FALSE))</f>
        <v/>
      </c>
      <c r="P29" s="7" t="str">
        <f>IF(ISERROR(VLOOKUP(B29, Paste!$T$3:$T$1045, 1, FALSE)), "", VLOOKUP(B29, Paste!$T$3:$U$1045, 2, FALSE))</f>
        <v/>
      </c>
    </row>
    <row r="30" spans="1:16">
      <c r="A30" s="11">
        <v>24</v>
      </c>
      <c r="B30" s="67" t="s">
        <v>66</v>
      </c>
      <c r="C30" s="11" t="str">
        <f>VLOOKUP($B30, Paste!$A$3:$H$1033, 6, FALSE)</f>
        <v>RW</v>
      </c>
      <c r="D30" s="11">
        <f>IFERROR(VLOOKUP($B30, Paste!$J$3:$L$833, 3, FALSE), "")</f>
        <v>85</v>
      </c>
      <c r="E30" s="11">
        <f>IFERROR(VLOOKUP($B30, Paste!$J$3:$L$833, 2, FALSE), "")</f>
        <v>110</v>
      </c>
      <c r="F30" s="11" t="str">
        <f>VLOOKUP($B30, Paste!$A$3:$H$1033, 8, FALSE)</f>
        <v>FLA</v>
      </c>
      <c r="G30" s="71">
        <f>VLOOKUP($B30, Paste!$A$3:$H$1033, 2, FALSE)</f>
        <v>72</v>
      </c>
      <c r="H30" s="71">
        <f>VLOOKUP($B30, Paste!$A$3:$H$1033, 3, FALSE)</f>
        <v>27.50054407957634</v>
      </c>
      <c r="I30" s="71">
        <f t="shared" si="0"/>
        <v>53.870931670423658</v>
      </c>
      <c r="J30" s="71">
        <f>VLOOKUP($B30, Paste!$A$3:$H$1033, 4, FALSE)</f>
        <v>81.371475750000002</v>
      </c>
      <c r="K30" s="71">
        <f>VLOOKUP($B30, Paste!$A$3:$H$1033, 5, FALSE)</f>
        <v>83.926380368098151</v>
      </c>
      <c r="L30" s="11">
        <f>IF(ISERROR(VLOOKUP(B30, Paste!$AB$3:$AD$2349, 3, FALSE)), "", VLOOKUP(B30, Paste!$AB$3:$AD$2349, 3, FALSE))</f>
        <v>90</v>
      </c>
      <c r="M30" s="27">
        <f>VLOOKUP($B30, Paste!$W$3:$Z$10064, IF($H$4="Cap Hit",3, IF($H$4="AAV", 4, 2)), FALSE)</f>
        <v>11.25</v>
      </c>
      <c r="N30" s="11">
        <f>IF(ISERROR(VLOOKUP(B30, Paste!$AB$3:$AC$2343, 1, FALSE)), "", VLOOKUP(B30, Paste!$AB$3:$AC$2343, 2, FALSE))</f>
        <v>17</v>
      </c>
      <c r="O30" s="18" t="str">
        <f>IF(VLOOKUP(B30, 'Points&amp;Potential'!$B$7:$O$921, 14, FALSE)=0, "", VLOOKUP(B30, 'Points&amp;Potential'!$B$7:$O$921, 14, FALSE))</f>
        <v/>
      </c>
      <c r="P30" s="7"/>
    </row>
    <row r="31" spans="1:16">
      <c r="A31" s="11">
        <v>25</v>
      </c>
      <c r="B31" s="10" t="s">
        <v>625</v>
      </c>
      <c r="C31" s="11" t="str">
        <f>VLOOKUP($B31, Paste!$A$3:$H$1033, 6, FALSE)</f>
        <v>LD</v>
      </c>
      <c r="D31" s="11" t="str">
        <f>IFERROR(VLOOKUP($B31, Paste!$J$3:$L$833, 3, FALSE), "")</f>
        <v/>
      </c>
      <c r="E31" s="11" t="str">
        <f>IFERROR(VLOOKUP($B31, Paste!$J$3:$L$833, 2, FALSE), "")</f>
        <v/>
      </c>
      <c r="F31" s="11" t="str">
        <f>VLOOKUP($B31, Paste!$A$3:$H$1033, 8, FALSE)</f>
        <v>UFA</v>
      </c>
      <c r="G31" s="71">
        <f>VLOOKUP($B31, Paste!$A$3:$H$1033, 2, FALSE)</f>
        <v>56.666666666666664</v>
      </c>
      <c r="H31" s="71">
        <f>VLOOKUP($B31, Paste!$A$3:$H$1033, 3, FALSE)</f>
        <v>3.043987080111334</v>
      </c>
      <c r="I31" s="71">
        <f t="shared" si="0"/>
        <v>10.291655694888664</v>
      </c>
      <c r="J31" s="71">
        <f>VLOOKUP($B31, Paste!$A$3:$H$1033, 4, FALSE)</f>
        <v>13.335642774999998</v>
      </c>
      <c r="K31" s="71">
        <f>VLOOKUP($B31, Paste!$A$3:$H$1033, 5, FALSE)</f>
        <v>83.617886178861781</v>
      </c>
      <c r="L31" s="11" t="str">
        <f>IF(ISERROR(VLOOKUP(B31, Paste!$AB$3:$AD$2349, 3, FALSE)), "", VLOOKUP(B31, Paste!$AB$3:$AD$2349, 3, FALSE))</f>
        <v/>
      </c>
      <c r="M31" s="27" t="e">
        <f>VLOOKUP($B31, Paste!$W$3:$Z$10064, IF($H$4="Cap Hit",3, IF($H$4="AAV", 4, 2)), FALSE)</f>
        <v>#N/A</v>
      </c>
      <c r="N31" s="11" t="str">
        <f>IF(ISERROR(VLOOKUP(B31, Paste!$AB$3:$AC$2343, 1, FALSE)), "", VLOOKUP(B31, Paste!$AB$3:$AC$2343, 2, FALSE))</f>
        <v/>
      </c>
      <c r="O31" s="18" t="str">
        <f>IF(VLOOKUP(B31, 'Points&amp;Potential'!$B$7:$O$921, 14, FALSE)=0, "", VLOOKUP(B31, 'Points&amp;Potential'!$B$7:$O$921, 14, FALSE))</f>
        <v/>
      </c>
      <c r="P31" s="7" t="str">
        <f>IF(ISERROR(VLOOKUP(B31, Paste!$T$3:$T$1045, 1, FALSE)), "", VLOOKUP(B31, Paste!$T$3:$U$1045, 2, FALSE))</f>
        <v/>
      </c>
    </row>
    <row r="32" spans="1:16">
      <c r="A32" s="11">
        <v>26</v>
      </c>
      <c r="B32" s="67" t="s">
        <v>721</v>
      </c>
      <c r="C32" s="11" t="str">
        <f>VLOOKUP($B32, Paste!$A$3:$H$1033, 6, FALSE)</f>
        <v>RW</v>
      </c>
      <c r="D32" s="11" t="str">
        <f>IFERROR(VLOOKUP($B32, Paste!$J$3:$L$833, 3, FALSE), "")</f>
        <v/>
      </c>
      <c r="E32" s="11" t="str">
        <f>IFERROR(VLOOKUP($B32, Paste!$J$3:$L$833, 2, FALSE), "")</f>
        <v/>
      </c>
      <c r="F32" s="11" t="str">
        <f>VLOOKUP($B32, Paste!$A$3:$H$1033, 8, FALSE)</f>
        <v>FLA</v>
      </c>
      <c r="G32" s="71">
        <f>VLOOKUP($B32, Paste!$A$3:$H$1033, 2, FALSE)</f>
        <v>71</v>
      </c>
      <c r="H32" s="71">
        <f>VLOOKUP($B32, Paste!$A$3:$H$1033, 3, FALSE)</f>
        <v>4.5520039957295131</v>
      </c>
      <c r="I32" s="71">
        <f t="shared" si="0"/>
        <v>4.2024158167704906</v>
      </c>
      <c r="J32" s="71">
        <f>VLOOKUP($B32, Paste!$A$3:$H$1033, 4, FALSE)</f>
        <v>8.7544198125000037</v>
      </c>
      <c r="K32" s="71">
        <f>VLOOKUP($B32, Paste!$A$3:$H$1033, 5, FALSE)</f>
        <v>82.22790697674418</v>
      </c>
      <c r="L32" s="11">
        <f>IF(ISERROR(VLOOKUP(B32, Paste!$AB$3:$AD$2349, 3, FALSE)), "", VLOOKUP(B32, Paste!$AB$3:$AD$2349, 3, FALSE))</f>
        <v>256</v>
      </c>
      <c r="M32" s="27">
        <f>VLOOKUP($B32, Paste!$W$3:$Z$10064, IF($H$4="Cap Hit",3, IF($H$4="AAV", 4, 2)), FALSE)</f>
        <v>2.7</v>
      </c>
      <c r="N32" s="11">
        <f>IF(ISERROR(VLOOKUP(B32, Paste!$AB$3:$AC$2343, 1, FALSE)), "", VLOOKUP(B32, Paste!$AB$3:$AC$2343, 2, FALSE))</f>
        <v>57</v>
      </c>
      <c r="O32" s="18" t="str">
        <f>IF(VLOOKUP(B32, 'Points&amp;Potential'!$B$7:$O$921, 14, FALSE)=0, "", VLOOKUP(B32, 'Points&amp;Potential'!$B$7:$O$921, 14, FALSE))</f>
        <v/>
      </c>
      <c r="P32" s="7" t="str">
        <f>IF(ISERROR(VLOOKUP(B32, Paste!$T$3:$T$1045, 1, FALSE)), "", VLOOKUP(B32, Paste!$T$3:$U$1045, 2, FALSE))</f>
        <v/>
      </c>
    </row>
    <row r="33" spans="1:16">
      <c r="A33" s="11">
        <v>27</v>
      </c>
      <c r="B33" s="67" t="s">
        <v>556</v>
      </c>
      <c r="C33" s="11" t="str">
        <f>VLOOKUP($B33, Paste!$A$3:$H$1033, 6, FALSE)</f>
        <v>LW</v>
      </c>
      <c r="D33" s="11" t="str">
        <f>IFERROR(VLOOKUP($B33, Paste!$J$3:$L$833, 3, FALSE), "")</f>
        <v/>
      </c>
      <c r="E33" s="11" t="str">
        <f>IFERROR(VLOOKUP($B33, Paste!$J$3:$L$833, 2, FALSE), "")</f>
        <v/>
      </c>
      <c r="F33" s="11" t="str">
        <f>VLOOKUP($B33, Paste!$A$3:$H$1033, 8, FALSE)</f>
        <v>BOS</v>
      </c>
      <c r="G33" s="71">
        <f>VLOOKUP($B33, Paste!$A$3:$H$1033, 2, FALSE)</f>
        <v>68.333333333333329</v>
      </c>
      <c r="H33" s="71">
        <f>VLOOKUP($B33, Paste!$A$3:$H$1033, 3, FALSE)</f>
        <v>7.0381268831654609</v>
      </c>
      <c r="I33" s="71">
        <f t="shared" si="0"/>
        <v>9.8176681949595377</v>
      </c>
      <c r="J33" s="71">
        <f>VLOOKUP($B33, Paste!$A$3:$H$1033, 4, FALSE)</f>
        <v>16.855795078124999</v>
      </c>
      <c r="K33" s="71">
        <f>VLOOKUP($B33, Paste!$A$3:$H$1033, 5, FALSE)</f>
        <v>78.978224455611382</v>
      </c>
      <c r="L33" s="11">
        <f>IF(ISERROR(VLOOKUP(B33, Paste!$AB$3:$AD$2349, 3, FALSE)), "", VLOOKUP(B33, Paste!$AB$3:$AD$2349, 3, FALSE))</f>
        <v>212</v>
      </c>
      <c r="M33" s="27">
        <f>VLOOKUP($B33, Paste!$W$3:$Z$10064, IF($H$4="Cap Hit",3, IF($H$4="AAV", 4, 2)), FALSE)</f>
        <v>4.25</v>
      </c>
      <c r="N33" s="11">
        <f>IF(ISERROR(VLOOKUP(B33, Paste!$AB$3:$AC$2343, 1, FALSE)), "", VLOOKUP(B33, Paste!$AB$3:$AC$2343, 2, FALSE))</f>
        <v>46</v>
      </c>
      <c r="O33" s="18" t="str">
        <f>IF(VLOOKUP(B33, 'Points&amp;Potential'!$B$7:$O$921, 14, FALSE)=0, "", VLOOKUP(B33, 'Points&amp;Potential'!$B$7:$O$921, 14, FALSE))</f>
        <v/>
      </c>
      <c r="P33" s="7" t="str">
        <f>IF(ISERROR(VLOOKUP(B33, Paste!$T$3:$T$1045, 1, FALSE)), "", VLOOKUP(B33, Paste!$T$3:$U$1045, 2, FALSE))</f>
        <v/>
      </c>
    </row>
    <row r="34" spans="1:16">
      <c r="A34" s="11">
        <v>28</v>
      </c>
      <c r="B34" s="67" t="s">
        <v>720</v>
      </c>
      <c r="C34" s="11" t="str">
        <f>VLOOKUP($B34, Paste!$A$3:$H$1033, 6, FALSE)</f>
        <v>LW</v>
      </c>
      <c r="D34" s="11" t="str">
        <f>IFERROR(VLOOKUP($B34, Paste!$J$3:$L$833, 3, FALSE), "")</f>
        <v/>
      </c>
      <c r="E34" s="11" t="str">
        <f>IFERROR(VLOOKUP($B34, Paste!$J$3:$L$833, 2, FALSE), "")</f>
        <v/>
      </c>
      <c r="F34" s="11" t="str">
        <f>VLOOKUP($B34, Paste!$A$3:$H$1033, 8, FALSE)</f>
        <v>FLA</v>
      </c>
      <c r="G34" s="71">
        <f>VLOOKUP($B34, Paste!$A$3:$H$1033, 2, FALSE)</f>
        <v>42</v>
      </c>
      <c r="H34" s="71">
        <f>VLOOKUP($B34, Paste!$A$3:$H$1033, 3, FALSE)</f>
        <v>1.9621409331112618</v>
      </c>
      <c r="I34" s="71">
        <f t="shared" si="0"/>
        <v>6.9335640668887395</v>
      </c>
      <c r="J34" s="71">
        <f>VLOOKUP($B34, Paste!$A$3:$H$1033, 4, FALSE)</f>
        <v>8.8957050000000013</v>
      </c>
      <c r="K34" s="71">
        <f>VLOOKUP($B34, Paste!$A$3:$H$1033, 5, FALSE)</f>
        <v>78.92307692307692</v>
      </c>
      <c r="L34" s="11">
        <f>IF(ISERROR(VLOOKUP(B34, Paste!$AB$3:$AD$2349, 3, FALSE)), "", VLOOKUP(B34, Paste!$AB$3:$AD$2349, 3, FALSE))</f>
        <v>126</v>
      </c>
      <c r="M34" s="27">
        <f>VLOOKUP($B34, Paste!$W$3:$Z$10064, IF($H$4="Cap Hit",3, IF($H$4="AAV", 4, 2)), FALSE)</f>
        <v>0.88500000000000001</v>
      </c>
      <c r="N34" s="11">
        <f>IF(ISERROR(VLOOKUP(B34, Paste!$AB$3:$AC$2343, 1, FALSE)), "", VLOOKUP(B34, Paste!$AB$3:$AC$2343, 2, FALSE))</f>
        <v>17</v>
      </c>
      <c r="O34" s="18" t="str">
        <f>IF(VLOOKUP(B34, 'Points&amp;Potential'!$B$7:$O$921, 14, FALSE)=0, "", VLOOKUP(B34, 'Points&amp;Potential'!$B$7:$O$921, 14, FALSE))</f>
        <v/>
      </c>
      <c r="P34" s="7" t="str">
        <f>IF(ISERROR(VLOOKUP(B34, Paste!$T$3:$T$1045, 1, FALSE)), "", VLOOKUP(B34, Paste!$T$3:$U$1045, 2, FALSE))</f>
        <v/>
      </c>
    </row>
    <row r="35" spans="1:16">
      <c r="A35" s="11">
        <v>29</v>
      </c>
      <c r="B35" s="67" t="s">
        <v>715</v>
      </c>
      <c r="C35" s="11" t="str">
        <f>VLOOKUP($B35, Paste!$A$3:$H$1033, 6, FALSE)</f>
        <v>LW</v>
      </c>
      <c r="D35" s="11" t="str">
        <f>IFERROR(VLOOKUP($B35, Paste!$J$3:$L$833, 3, FALSE), "")</f>
        <v/>
      </c>
      <c r="E35" s="11" t="str">
        <f>IFERROR(VLOOKUP($B35, Paste!$J$3:$L$833, 2, FALSE), "")</f>
        <v/>
      </c>
      <c r="F35" s="11" t="str">
        <f>VLOOKUP($B35, Paste!$A$3:$H$1033, 8, FALSE)</f>
        <v>SJS</v>
      </c>
      <c r="G35" s="71">
        <f>VLOOKUP($B35, Paste!$A$3:$H$1033, 2, FALSE)</f>
        <v>81.666666666666671</v>
      </c>
      <c r="H35" s="71">
        <f>VLOOKUP($B35, Paste!$A$3:$H$1033, 3, FALSE)</f>
        <v>4.8296288318630651</v>
      </c>
      <c r="I35" s="71">
        <f t="shared" si="0"/>
        <v>4.3143913243869321</v>
      </c>
      <c r="J35" s="71">
        <f>VLOOKUP($B35, Paste!$A$3:$H$1033, 4, FALSE)</f>
        <v>9.1440201562499972</v>
      </c>
      <c r="K35" s="71">
        <f>VLOOKUP($B35, Paste!$A$3:$H$1033, 5, FALSE)</f>
        <v>77.224546722454676</v>
      </c>
      <c r="L35" s="11">
        <f>IF(ISERROR(VLOOKUP(B35, Paste!$AB$3:$AD$2349, 3, FALSE)), "", VLOOKUP(B35, Paste!$AB$3:$AD$2349, 3, FALSE))</f>
        <v>131</v>
      </c>
      <c r="M35" s="27">
        <f>VLOOKUP($B35, Paste!$W$3:$Z$10064, IF($H$4="Cap Hit",3, IF($H$4="AAV", 4, 2)), FALSE)</f>
        <v>3.75</v>
      </c>
      <c r="N35" s="11">
        <f>IF(ISERROR(VLOOKUP(B35, Paste!$AB$3:$AC$2343, 1, FALSE)), "", VLOOKUP(B35, Paste!$AB$3:$AC$2343, 2, FALSE))</f>
        <v>56</v>
      </c>
      <c r="O35" s="18" t="str">
        <f>IF(VLOOKUP(B35, 'Points&amp;Potential'!$B$7:$O$921, 14, FALSE)=0, "", VLOOKUP(B35, 'Points&amp;Potential'!$B$7:$O$921, 14, FALSE))</f>
        <v/>
      </c>
      <c r="P35" s="7" t="str">
        <f>IF(ISERROR(VLOOKUP(B35, Paste!$T$3:$T$1045, 1, FALSE)), "", VLOOKUP(B35, Paste!$T$3:$U$1045, 2, FALSE))</f>
        <v/>
      </c>
    </row>
    <row r="36" spans="1:16">
      <c r="A36" s="11">
        <v>30</v>
      </c>
      <c r="B36" s="67" t="s">
        <v>602</v>
      </c>
      <c r="C36" s="11" t="str">
        <f>VLOOKUP($B36, Paste!$A$3:$H$1033, 6, FALSE)</f>
        <v>C</v>
      </c>
      <c r="D36" s="11" t="str">
        <f>IFERROR(VLOOKUP($B36, Paste!$J$3:$L$833, 3, FALSE), "")</f>
        <v/>
      </c>
      <c r="E36" s="11" t="str">
        <f>IFERROR(VLOOKUP($B36, Paste!$J$3:$L$833, 2, FALSE), "")</f>
        <v/>
      </c>
      <c r="F36" s="11" t="str">
        <f>VLOOKUP($B36, Paste!$A$3:$H$1033, 8, FALSE)</f>
        <v>BUF</v>
      </c>
      <c r="G36" s="71">
        <f>VLOOKUP($B36, Paste!$A$3:$H$1033, 2, FALSE)</f>
        <v>78.666666666666671</v>
      </c>
      <c r="H36" s="71">
        <f>VLOOKUP($B36, Paste!$A$3:$H$1033, 3, FALSE)</f>
        <v>8.3644136820224642</v>
      </c>
      <c r="I36" s="71">
        <f t="shared" si="0"/>
        <v>6.2020471513108681</v>
      </c>
      <c r="J36" s="71">
        <f>VLOOKUP($B36, Paste!$A$3:$H$1033, 4, FALSE)</f>
        <v>14.566460833333332</v>
      </c>
      <c r="K36" s="71">
        <f>VLOOKUP($B36, Paste!$A$3:$H$1033, 5, FALSE)</f>
        <v>76.956521739130437</v>
      </c>
      <c r="L36" s="11">
        <f>IF(ISERROR(VLOOKUP(B36, Paste!$AB$3:$AD$2349, 3, FALSE)), "", VLOOKUP(B36, Paste!$AB$3:$AD$2349, 3, FALSE))</f>
        <v>102</v>
      </c>
      <c r="M36" s="27">
        <f>VLOOKUP($B36, Paste!$W$3:$Z$10064, IF($H$4="Cap Hit",3, IF($H$4="AAV", 4, 2)), FALSE)</f>
        <v>1</v>
      </c>
      <c r="N36" s="11">
        <f>IF(ISERROR(VLOOKUP(B36, Paste!$AB$3:$AC$2343, 1, FALSE)), "", VLOOKUP(B36, Paste!$AB$3:$AC$2343, 2, FALSE))</f>
        <v>39</v>
      </c>
      <c r="O36" s="18" t="str">
        <f>IF(VLOOKUP(B36, 'Points&amp;Potential'!$B$7:$O$921, 14, FALSE)=0, "", VLOOKUP(B36, 'Points&amp;Potential'!$B$7:$O$921, 14, FALSE))</f>
        <v/>
      </c>
      <c r="P36" s="7" t="str">
        <f>IF(ISERROR(VLOOKUP(B36, Paste!$T$3:$T$1045, 1, FALSE)), "", VLOOKUP(B36, Paste!$T$3:$U$1045, 2, FALSE))</f>
        <v/>
      </c>
    </row>
    <row r="37" spans="1:16">
      <c r="A37" s="11">
        <v>31</v>
      </c>
      <c r="B37" s="67" t="s">
        <v>502</v>
      </c>
      <c r="C37" s="11" t="str">
        <f>VLOOKUP($B37, Paste!$A$3:$H$1033, 6, FALSE)</f>
        <v>RD</v>
      </c>
      <c r="D37" s="11" t="str">
        <f>IFERROR(VLOOKUP($B37, Paste!$J$3:$L$833, 3, FALSE), "")</f>
        <v/>
      </c>
      <c r="E37" s="11" t="str">
        <f>IFERROR(VLOOKUP($B37, Paste!$J$3:$L$833, 2, FALSE), "")</f>
        <v/>
      </c>
      <c r="F37" s="11" t="str">
        <f>VLOOKUP($B37, Paste!$A$3:$H$1033, 8, FALSE)</f>
        <v>COL</v>
      </c>
      <c r="G37" s="71">
        <f>VLOOKUP($B37, Paste!$A$3:$H$1033, 2, FALSE)</f>
        <v>69.666666666666671</v>
      </c>
      <c r="H37" s="71">
        <f>VLOOKUP($B37, Paste!$A$3:$H$1033, 3, FALSE)</f>
        <v>4.2488752016738802</v>
      </c>
      <c r="I37" s="71">
        <f t="shared" si="0"/>
        <v>15.592696548326128</v>
      </c>
      <c r="J37" s="71">
        <f>VLOOKUP($B37, Paste!$A$3:$H$1033, 4, FALSE)</f>
        <v>19.841571750000007</v>
      </c>
      <c r="K37" s="71">
        <f>VLOOKUP($B37, Paste!$A$3:$H$1033, 5, FALSE)</f>
        <v>76.63333333333334</v>
      </c>
      <c r="L37" s="11">
        <f>IF(ISERROR(VLOOKUP(B37, Paste!$AB$3:$AD$2349, 3, FALSE)), "", VLOOKUP(B37, Paste!$AB$3:$AD$2349, 3, FALSE))</f>
        <v>153</v>
      </c>
      <c r="M37" s="27">
        <f>VLOOKUP($B37, Paste!$W$3:$Z$10064, IF($H$4="Cap Hit",3, IF($H$4="AAV", 4, 2)), FALSE)</f>
        <v>3.95</v>
      </c>
      <c r="N37" s="11">
        <f>IF(ISERROR(VLOOKUP(B37, Paste!$AB$3:$AC$2343, 1, FALSE)), "", VLOOKUP(B37, Paste!$AB$3:$AC$2343, 2, FALSE))</f>
        <v>87</v>
      </c>
      <c r="O37" s="18" t="str">
        <f>IF(VLOOKUP(B37, 'Points&amp;Potential'!$B$7:$O$921, 14, FALSE)=0, "", VLOOKUP(B37, 'Points&amp;Potential'!$B$7:$O$921, 14, FALSE))</f>
        <v/>
      </c>
      <c r="P37" s="7" t="str">
        <f>IF(ISERROR(VLOOKUP(B37, Paste!$T$3:$T$1045, 1, FALSE)), "", VLOOKUP(B37, Paste!$T$3:$U$1045, 2, FALSE))</f>
        <v/>
      </c>
    </row>
    <row r="38" spans="1:16">
      <c r="A38" s="11">
        <v>32</v>
      </c>
      <c r="B38" s="10" t="s">
        <v>422</v>
      </c>
      <c r="C38" s="11" t="str">
        <f>VLOOKUP($B38, Paste!$A$3:$H$1033, 6, FALSE)</f>
        <v>RD</v>
      </c>
      <c r="D38" s="11">
        <f>IFERROR(VLOOKUP($B38, Paste!$J$3:$L$833, 3, FALSE), "")</f>
        <v>35</v>
      </c>
      <c r="E38" s="11">
        <f>IFERROR(VLOOKUP($B38, Paste!$J$3:$L$833, 2, FALSE), "")</f>
        <v>42</v>
      </c>
      <c r="F38" s="11" t="str">
        <f>VLOOKUP($B38, Paste!$A$3:$H$1033, 8, FALSE)</f>
        <v>SJS</v>
      </c>
      <c r="G38" s="71">
        <f>VLOOKUP($B38, Paste!$A$3:$H$1033, 2, FALSE)</f>
        <v>67</v>
      </c>
      <c r="H38" s="71">
        <f>VLOOKUP($B38, Paste!$A$3:$H$1033, 3, FALSE)</f>
        <v>6.0299999999999994</v>
      </c>
      <c r="I38" s="71">
        <f t="shared" si="0"/>
        <v>20.133500000000005</v>
      </c>
      <c r="J38" s="71">
        <f>VLOOKUP($B38, Paste!$A$3:$H$1033, 4, FALSE)</f>
        <v>26.163500000000003</v>
      </c>
      <c r="K38" s="71">
        <f>VLOOKUP($B38, Paste!$A$3:$H$1033, 5, FALSE)</f>
        <v>75.883977900552495</v>
      </c>
      <c r="L38" s="11">
        <f>IF(ISERROR(VLOOKUP(B38, Paste!$AB$3:$AD$2349, 3, FALSE)), "", VLOOKUP(B38, Paste!$AB$3:$AD$2349, 3, FALSE))</f>
        <v>73</v>
      </c>
      <c r="M38" s="27">
        <f>VLOOKUP($B38, Paste!$W$3:$Z$10064, IF($H$4="Cap Hit",3, IF($H$4="AAV", 4, 2)), FALSE)</f>
        <v>4.5</v>
      </c>
      <c r="N38" s="11">
        <f>IF(ISERROR(VLOOKUP(B38, Paste!$AB$3:$AC$2343, 1, FALSE)), "", VLOOKUP(B38, Paste!$AB$3:$AC$2343, 2, FALSE))</f>
        <v>80</v>
      </c>
      <c r="O38" s="18" t="str">
        <f>IF(VLOOKUP(B38, 'Points&amp;Potential'!$B$7:$O$921, 14, FALSE)=0, "", VLOOKUP(B38, 'Points&amp;Potential'!$B$7:$O$921, 14, FALSE))</f>
        <v/>
      </c>
      <c r="P38" s="7" t="str">
        <f>IF(ISERROR(VLOOKUP(B38, Paste!$T$3:$T$1045, 1, FALSE)), "", VLOOKUP(B38, Paste!$T$3:$U$1045, 2, FALSE))</f>
        <v/>
      </c>
    </row>
    <row r="39" spans="1:16">
      <c r="A39" s="11">
        <v>33</v>
      </c>
      <c r="B39" s="67" t="s">
        <v>839</v>
      </c>
      <c r="C39" s="11" t="str">
        <f>VLOOKUP($B39, Paste!$A$3:$H$1033, 6, FALSE)</f>
        <v>LW</v>
      </c>
      <c r="D39" s="11" t="str">
        <f>IFERROR(VLOOKUP($B39, Paste!$J$3:$L$833, 3, FALSE), "")</f>
        <v/>
      </c>
      <c r="E39" s="11" t="str">
        <f>IFERROR(VLOOKUP($B39, Paste!$J$3:$L$833, 2, FALSE), "")</f>
        <v/>
      </c>
      <c r="F39" s="11" t="str">
        <f>VLOOKUP($B39, Paste!$A$3:$H$1033, 8, FALSE)</f>
        <v>SEA</v>
      </c>
      <c r="G39" s="71">
        <f>VLOOKUP($B39, Paste!$A$3:$H$1033, 2, FALSE)</f>
        <v>32</v>
      </c>
      <c r="H39" s="71">
        <f>VLOOKUP($B39, Paste!$A$3:$H$1033, 3, FALSE)</f>
        <v>1.2676014612848616</v>
      </c>
      <c r="I39" s="71">
        <f t="shared" si="0"/>
        <v>1.7563985387151388</v>
      </c>
      <c r="J39" s="71">
        <f>VLOOKUP($B39, Paste!$A$3:$H$1033, 4, FALSE)</f>
        <v>3.0240000000000005</v>
      </c>
      <c r="K39" s="71">
        <f>VLOOKUP($B39, Paste!$A$3:$H$1033, 5, FALSE)</f>
        <v>73.599999999999994</v>
      </c>
      <c r="L39" s="11">
        <f>IF(ISERROR(VLOOKUP(B39, Paste!$AB$3:$AD$2349, 3, FALSE)), "", VLOOKUP(B39, Paste!$AB$3:$AD$2349, 3, FALSE))</f>
        <v>52</v>
      </c>
      <c r="M39" s="27">
        <f>VLOOKUP($B39, Paste!$W$3:$Z$10064, IF($H$4="Cap Hit",3, IF($H$4="AAV", 4, 2)), FALSE)</f>
        <v>1.4</v>
      </c>
      <c r="N39" s="11">
        <f>IF(ISERROR(VLOOKUP(B39, Paste!$AB$3:$AC$2343, 1, FALSE)), "", VLOOKUP(B39, Paste!$AB$3:$AC$2343, 2, FALSE))</f>
        <v>10</v>
      </c>
      <c r="O39" s="18" t="str">
        <f>IF(VLOOKUP(B39, 'Points&amp;Potential'!$B$7:$O$921, 14, FALSE)=0, "", VLOOKUP(B39, 'Points&amp;Potential'!$B$7:$O$921, 14, FALSE))</f>
        <v/>
      </c>
      <c r="P39" s="7" t="str">
        <f>IF(ISERROR(VLOOKUP(B39, Paste!$T$3:$T$1045, 1, FALSE)), "", VLOOKUP(B39, Paste!$T$3:$U$1045, 2, FALSE))</f>
        <v/>
      </c>
    </row>
    <row r="40" spans="1:16">
      <c r="A40" s="11">
        <v>34</v>
      </c>
      <c r="B40" s="67" t="s">
        <v>616</v>
      </c>
      <c r="C40" s="11" t="str">
        <f>VLOOKUP($B40, Paste!$A$3:$H$1033, 6, FALSE)</f>
        <v>LD</v>
      </c>
      <c r="D40" s="11" t="str">
        <f>IFERROR(VLOOKUP($B40, Paste!$J$3:$L$833, 3, FALSE), "")</f>
        <v/>
      </c>
      <c r="E40" s="11" t="str">
        <f>IFERROR(VLOOKUP($B40, Paste!$J$3:$L$833, 2, FALSE), "")</f>
        <v/>
      </c>
      <c r="F40" s="11" t="str">
        <f>VLOOKUP($B40, Paste!$A$3:$H$1033, 8, FALSE)</f>
        <v>TBL</v>
      </c>
      <c r="G40" s="71">
        <f>VLOOKUP($B40, Paste!$A$3:$H$1033, 2, FALSE)</f>
        <v>65</v>
      </c>
      <c r="H40" s="71">
        <f>VLOOKUP($B40, Paste!$A$3:$H$1033, 3, FALSE)</f>
        <v>1.9180854141886017</v>
      </c>
      <c r="I40" s="71">
        <f t="shared" si="0"/>
        <v>11.745564585811398</v>
      </c>
      <c r="J40" s="71">
        <f>VLOOKUP($B40, Paste!$A$3:$H$1033, 4, FALSE)</f>
        <v>13.663649999999999</v>
      </c>
      <c r="K40" s="71">
        <f>VLOOKUP($B40, Paste!$A$3:$H$1033, 5, FALSE)</f>
        <v>72.576687116564415</v>
      </c>
      <c r="L40" s="11">
        <f>IF(ISERROR(VLOOKUP(B40, Paste!$AB$3:$AD$2349, 3, FALSE)), "", VLOOKUP(B40, Paste!$AB$3:$AD$2349, 3, FALSE))</f>
        <v>125</v>
      </c>
      <c r="M40" s="27">
        <f>VLOOKUP($B40, Paste!$W$3:$Z$10064, IF($H$4="Cap Hit",3, IF($H$4="AAV", 4, 2)), FALSE)</f>
        <v>0.8</v>
      </c>
      <c r="N40" s="11">
        <f>IF(ISERROR(VLOOKUP(B40, Paste!$AB$3:$AC$2343, 1, FALSE)), "", VLOOKUP(B40, Paste!$AB$3:$AC$2343, 2, FALSE))</f>
        <v>61</v>
      </c>
      <c r="O40" s="18" t="str">
        <f>IF(VLOOKUP(B40, 'Points&amp;Potential'!$B$7:$O$921, 14, FALSE)=0, "", VLOOKUP(B40, 'Points&amp;Potential'!$B$7:$O$921, 14, FALSE))</f>
        <v/>
      </c>
      <c r="P40" s="7" t="str">
        <f>IF(ISERROR(VLOOKUP(B40, Paste!$T$3:$T$1045, 1, FALSE)), "", VLOOKUP(B40, Paste!$T$3:$U$1045, 2, FALSE))</f>
        <v/>
      </c>
    </row>
    <row r="41" spans="1:16">
      <c r="A41" s="11">
        <v>35</v>
      </c>
      <c r="B41" s="67" t="s">
        <v>412</v>
      </c>
      <c r="C41" s="11" t="str">
        <f>VLOOKUP($B41, Paste!$A$3:$H$1033, 6, FALSE)</f>
        <v>LW</v>
      </c>
      <c r="D41" s="11">
        <f>IFERROR(VLOOKUP($B41, Paste!$J$3:$L$833, 3, FALSE), "")</f>
        <v>35</v>
      </c>
      <c r="E41" s="11">
        <f>IFERROR(VLOOKUP($B41, Paste!$J$3:$L$833, 2, FALSE), "")</f>
        <v>52</v>
      </c>
      <c r="F41" s="11" t="str">
        <f>VLOOKUP($B41, Paste!$A$3:$H$1033, 8, FALSE)</f>
        <v>UTA</v>
      </c>
      <c r="G41" s="71">
        <f>VLOOKUP($B41, Paste!$A$3:$H$1033, 2, FALSE)</f>
        <v>76.666666666666671</v>
      </c>
      <c r="H41" s="71">
        <f>VLOOKUP($B41, Paste!$A$3:$H$1033, 3, FALSE)</f>
        <v>11.526823217663814</v>
      </c>
      <c r="I41" s="71">
        <f t="shared" si="0"/>
        <v>15.658446053169516</v>
      </c>
      <c r="J41" s="71">
        <f>VLOOKUP($B41, Paste!$A$3:$H$1033, 4, FALSE)</f>
        <v>27.185269270833331</v>
      </c>
      <c r="K41" s="71">
        <f>VLOOKUP($B41, Paste!$A$3:$H$1033, 5, FALSE)</f>
        <v>72.55952380952381</v>
      </c>
      <c r="L41" s="11">
        <f>IF(ISERROR(VLOOKUP(B41, Paste!$AB$3:$AD$2349, 3, FALSE)), "", VLOOKUP(B41, Paste!$AB$3:$AD$2349, 3, FALSE))</f>
        <v>268</v>
      </c>
      <c r="M41" s="27">
        <f>VLOOKUP($B41, Paste!$W$3:$Z$10064, IF($H$4="Cap Hit",3, IF($H$4="AAV", 4, 2)), FALSE)</f>
        <v>4.75</v>
      </c>
      <c r="N41" s="11">
        <f>IF(ISERROR(VLOOKUP(B41, Paste!$AB$3:$AC$2343, 1, FALSE)), "", VLOOKUP(B41, Paste!$AB$3:$AC$2343, 2, FALSE))</f>
        <v>48</v>
      </c>
      <c r="O41" s="18" t="str">
        <f>IF(VLOOKUP(B41, 'Points&amp;Potential'!$B$7:$O$921, 14, FALSE)=0, "", VLOOKUP(B41, 'Points&amp;Potential'!$B$7:$O$921, 14, FALSE))</f>
        <v/>
      </c>
      <c r="P41" s="7" t="str">
        <f>IF(ISERROR(VLOOKUP(B41, Paste!$T$3:$T$1045, 1, FALSE)), "", VLOOKUP(B41, Paste!$T$3:$U$1045, 2, FALSE))</f>
        <v/>
      </c>
    </row>
    <row r="42" spans="1:16">
      <c r="A42" s="11">
        <v>36</v>
      </c>
      <c r="B42" s="67" t="s">
        <v>277</v>
      </c>
      <c r="C42" s="11" t="str">
        <f>VLOOKUP($B42, Paste!$A$3:$H$1033, 6, FALSE)</f>
        <v>LW</v>
      </c>
      <c r="D42" s="11">
        <f>IFERROR(VLOOKUP($B42, Paste!$J$3:$L$833, 3, FALSE), "")</f>
        <v>45</v>
      </c>
      <c r="E42" s="11">
        <f>IFERROR(VLOOKUP($B42, Paste!$J$3:$L$833, 2, FALSE), "")</f>
        <v>65</v>
      </c>
      <c r="F42" s="11" t="str">
        <f>VLOOKUP($B42, Paste!$A$3:$H$1033, 8, FALSE)</f>
        <v>OTT</v>
      </c>
      <c r="G42" s="71">
        <f>VLOOKUP($B42, Paste!$A$3:$H$1033, 2, FALSE)</f>
        <v>77.666666666666671</v>
      </c>
      <c r="H42" s="71">
        <f>VLOOKUP($B42, Paste!$A$3:$H$1033, 3, FALSE)</f>
        <v>13.990324897048902</v>
      </c>
      <c r="I42" s="71">
        <f t="shared" si="0"/>
        <v>24.52230982517333</v>
      </c>
      <c r="J42" s="71">
        <f>VLOOKUP($B42, Paste!$A$3:$H$1033, 4, FALSE)</f>
        <v>38.512634722222231</v>
      </c>
      <c r="K42" s="71">
        <f>VLOOKUP($B42, Paste!$A$3:$H$1033, 5, FALSE)</f>
        <v>71.508076358296634</v>
      </c>
      <c r="L42" s="11">
        <f>IF(ISERROR(VLOOKUP(B42, Paste!$AB$3:$AD$2349, 3, FALSE)), "", VLOOKUP(B42, Paste!$AB$3:$AD$2349, 3, FALSE))</f>
        <v>109</v>
      </c>
      <c r="M42" s="27">
        <f>VLOOKUP($B42, Paste!$W$3:$Z$10064, IF($H$4="Cap Hit",3, IF($H$4="AAV", 4, 2)), FALSE)</f>
        <v>2.75</v>
      </c>
      <c r="N42" s="11">
        <f>IF(ISERROR(VLOOKUP(B42, Paste!$AB$3:$AC$2343, 1, FALSE)), "", VLOOKUP(B42, Paste!$AB$3:$AC$2343, 2, FALSE))</f>
        <v>50</v>
      </c>
      <c r="O42" s="18" t="str">
        <f>IF(VLOOKUP(B42, 'Points&amp;Potential'!$B$7:$O$921, 14, FALSE)=0, "", VLOOKUP(B42, 'Points&amp;Potential'!$B$7:$O$921, 14, FALSE))</f>
        <v/>
      </c>
      <c r="P42" s="7" t="str">
        <f>IF(ISERROR(VLOOKUP(B42, Paste!$T$3:$T$1045, 1, FALSE)), "", VLOOKUP(B42, Paste!$T$3:$U$1045, 2, FALSE))</f>
        <v/>
      </c>
    </row>
    <row r="43" spans="1:16">
      <c r="A43" s="11">
        <v>37</v>
      </c>
      <c r="B43" s="67" t="s">
        <v>509</v>
      </c>
      <c r="C43" s="11" t="str">
        <f>VLOOKUP($B43, Paste!$A$3:$H$1033, 6, FALSE)</f>
        <v>LW</v>
      </c>
      <c r="D43" s="11" t="str">
        <f>IFERROR(VLOOKUP($B43, Paste!$J$3:$L$833, 3, FALSE), "")</f>
        <v/>
      </c>
      <c r="E43" s="11" t="str">
        <f>IFERROR(VLOOKUP($B43, Paste!$J$3:$L$833, 2, FALSE), "")</f>
        <v/>
      </c>
      <c r="F43" s="11" t="str">
        <f>VLOOKUP($B43, Paste!$A$3:$H$1033, 8, FALSE)</f>
        <v>OTT</v>
      </c>
      <c r="G43" s="71">
        <f>VLOOKUP($B43, Paste!$A$3:$H$1033, 2, FALSE)</f>
        <v>72</v>
      </c>
      <c r="H43" s="71">
        <f>VLOOKUP($B43, Paste!$A$3:$H$1033, 3, FALSE)</f>
        <v>7.6963528108811765</v>
      </c>
      <c r="I43" s="71">
        <f t="shared" si="0"/>
        <v>11.626368189118825</v>
      </c>
      <c r="J43" s="71">
        <f>VLOOKUP($B43, Paste!$A$3:$H$1033, 4, FALSE)</f>
        <v>19.322721000000001</v>
      </c>
      <c r="K43" s="71">
        <f>VLOOKUP($B43, Paste!$A$3:$H$1033, 5, FALSE)</f>
        <v>70.92</v>
      </c>
      <c r="L43" s="11">
        <f>IF(ISERROR(VLOOKUP(B43, Paste!$AB$3:$AD$2349, 3, FALSE)), "", VLOOKUP(B43, Paste!$AB$3:$AD$2349, 3, FALSE))</f>
        <v>135</v>
      </c>
      <c r="M43" s="27">
        <f>VLOOKUP($B43, Paste!$W$3:$Z$10064, IF($H$4="Cap Hit",3, IF($H$4="AAV", 4, 2)), FALSE)</f>
        <v>1.5</v>
      </c>
      <c r="N43" s="11">
        <f>IF(ISERROR(VLOOKUP(B43, Paste!$AB$3:$AC$2343, 1, FALSE)), "", VLOOKUP(B43, Paste!$AB$3:$AC$2343, 2, FALSE))</f>
        <v>36</v>
      </c>
      <c r="O43" s="18" t="str">
        <f>IF(VLOOKUP(B43, 'Points&amp;Potential'!$B$7:$O$921, 14, FALSE)=0, "", VLOOKUP(B43, 'Points&amp;Potential'!$B$7:$O$921, 14, FALSE))</f>
        <v/>
      </c>
      <c r="P43" s="7" t="str">
        <f>IF(ISERROR(VLOOKUP(B43, Paste!$T$3:$T$1045, 1, FALSE)), "", VLOOKUP(B43, Paste!$T$3:$U$1045, 2, FALSE))</f>
        <v/>
      </c>
    </row>
    <row r="44" spans="1:16">
      <c r="A44" s="11">
        <v>38</v>
      </c>
      <c r="B44" s="10" t="s">
        <v>510</v>
      </c>
      <c r="C44" s="11" t="str">
        <f>VLOOKUP($B44, Paste!$A$3:$H$1033, 6, FALSE)</f>
        <v>RW</v>
      </c>
      <c r="D44" s="11">
        <f>IFERROR(VLOOKUP($B44, Paste!$J$3:$L$833, 3, FALSE), "")</f>
        <v>35</v>
      </c>
      <c r="E44" s="11">
        <f>IFERROR(VLOOKUP($B44, Paste!$J$3:$L$833, 2, FALSE), "")</f>
        <v>57</v>
      </c>
      <c r="F44" s="11" t="str">
        <f>VLOOKUP($B44, Paste!$A$3:$H$1033, 8, FALSE)</f>
        <v>ANA</v>
      </c>
      <c r="G44" s="71">
        <f>VLOOKUP($B44, Paste!$A$3:$H$1033, 2, FALSE)</f>
        <v>73</v>
      </c>
      <c r="H44" s="71">
        <f>VLOOKUP($B44, Paste!$A$3:$H$1033, 3, FALSE)</f>
        <v>12</v>
      </c>
      <c r="I44" s="71">
        <f t="shared" si="0"/>
        <v>7.3161421874999988</v>
      </c>
      <c r="J44" s="71">
        <f>VLOOKUP($B44, Paste!$A$3:$H$1033, 4, FALSE)</f>
        <v>19.316142187499999</v>
      </c>
      <c r="K44" s="71">
        <f>VLOOKUP($B44, Paste!$A$3:$H$1033, 5, FALSE)</f>
        <v>70.258215962441312</v>
      </c>
      <c r="L44" s="11">
        <f>IF(ISERROR(VLOOKUP(B44, Paste!$AB$3:$AD$2349, 3, FALSE)), "", VLOOKUP(B44, Paste!$AB$3:$AD$2349, 3, FALSE))</f>
        <v>135</v>
      </c>
      <c r="M44" s="27">
        <f>VLOOKUP($B44, Paste!$W$3:$Z$10064, IF($H$4="Cap Hit",3, IF($H$4="AAV", 4, 2)), FALSE)</f>
        <v>6</v>
      </c>
      <c r="N44" s="11">
        <f>IF(ISERROR(VLOOKUP(B44, Paste!$AB$3:$AC$2343, 1, FALSE)), "", VLOOKUP(B44, Paste!$AB$3:$AC$2343, 2, FALSE))</f>
        <v>45</v>
      </c>
      <c r="O44" s="18" t="str">
        <f>IF(VLOOKUP(B44, 'Points&amp;Potential'!$B$7:$O$921, 14, FALSE)=0, "", VLOOKUP(B44, 'Points&amp;Potential'!$B$7:$O$921, 14, FALSE))</f>
        <v/>
      </c>
      <c r="P44" s="7" t="str">
        <f>IF(ISERROR(VLOOKUP(B44, Paste!$T$3:$T$1045, 1, FALSE)), "", VLOOKUP(B44, Paste!$T$3:$U$1045, 2, FALSE))</f>
        <v/>
      </c>
    </row>
    <row r="45" spans="1:16">
      <c r="A45" s="11">
        <v>39</v>
      </c>
      <c r="B45" s="10" t="s">
        <v>235</v>
      </c>
      <c r="C45" s="11" t="str">
        <f>VLOOKUP($B45, Paste!$A$3:$H$1033, 6, FALSE)</f>
        <v>LW</v>
      </c>
      <c r="D45" s="11">
        <f>IFERROR(VLOOKUP($B45, Paste!$J$3:$L$833, 3, FALSE), "")</f>
        <v>45</v>
      </c>
      <c r="E45" s="11">
        <f>IFERROR(VLOOKUP($B45, Paste!$J$3:$L$833, 2, FALSE), "")</f>
        <v>68</v>
      </c>
      <c r="F45" s="11" t="str">
        <f>VLOOKUP($B45, Paste!$A$3:$H$1033, 8, FALSE)</f>
        <v>BUF</v>
      </c>
      <c r="G45" s="71">
        <f>VLOOKUP($B45, Paste!$A$3:$H$1033, 2, FALSE)</f>
        <v>83</v>
      </c>
      <c r="H45" s="71">
        <f>VLOOKUP($B45, Paste!$A$3:$H$1033, 3, FALSE)</f>
        <v>13</v>
      </c>
      <c r="I45" s="71">
        <f t="shared" si="0"/>
        <v>31.191102083333341</v>
      </c>
      <c r="J45" s="71">
        <f>VLOOKUP($B45, Paste!$A$3:$H$1033, 4, FALSE)</f>
        <v>44.191102083333341</v>
      </c>
      <c r="K45" s="71">
        <f>VLOOKUP($B45, Paste!$A$3:$H$1033, 5, FALSE)</f>
        <v>70.02057613168725</v>
      </c>
      <c r="L45" s="11">
        <f>IF(ISERROR(VLOOKUP(B45, Paste!$AB$3:$AD$2349, 3, FALSE)), "", VLOOKUP(B45, Paste!$AB$3:$AD$2349, 3, FALSE))</f>
        <v>208</v>
      </c>
      <c r="M45" s="27">
        <f>VLOOKUP($B45, Paste!$W$3:$Z$10064, IF($H$4="Cap Hit",3, IF($H$4="AAV", 4, 2)), FALSE)</f>
        <v>5</v>
      </c>
      <c r="N45" s="11">
        <f>IF(ISERROR(VLOOKUP(B45, Paste!$AB$3:$AC$2343, 1, FALSE)), "", VLOOKUP(B45, Paste!$AB$3:$AC$2343, 2, FALSE))</f>
        <v>37</v>
      </c>
      <c r="O45" s="18" t="str">
        <f>IF(VLOOKUP(B45, 'Points&amp;Potential'!$B$7:$O$921, 14, FALSE)=0, "", VLOOKUP(B45, 'Points&amp;Potential'!$B$7:$O$921, 14, FALSE))</f>
        <v/>
      </c>
      <c r="P45" s="7" t="str">
        <f>IF(ISERROR(VLOOKUP(B45, Paste!$T$3:$T$1045, 1, FALSE)), "", VLOOKUP(B45, Paste!$T$3:$U$1045, 2, FALSE))</f>
        <v/>
      </c>
    </row>
    <row r="46" spans="1:16">
      <c r="A46" s="11">
        <v>40</v>
      </c>
      <c r="B46" s="67" t="s">
        <v>574</v>
      </c>
      <c r="C46" s="11" t="str">
        <f>VLOOKUP($B46, Paste!$A$3:$H$1033, 6, FALSE)</f>
        <v>RD</v>
      </c>
      <c r="D46" s="11" t="str">
        <f>IFERROR(VLOOKUP($B46, Paste!$J$3:$L$833, 3, FALSE), "")</f>
        <v/>
      </c>
      <c r="E46" s="11" t="str">
        <f>IFERROR(VLOOKUP($B46, Paste!$J$3:$L$833, 2, FALSE), "")</f>
        <v/>
      </c>
      <c r="F46" s="11" t="str">
        <f>VLOOKUP($B46, Paste!$A$3:$H$1033, 8, FALSE)</f>
        <v>DAL</v>
      </c>
      <c r="G46" s="71">
        <f>VLOOKUP($B46, Paste!$A$3:$H$1033, 2, FALSE)</f>
        <v>75.666666666666671</v>
      </c>
      <c r="H46" s="71">
        <f>VLOOKUP($B46, Paste!$A$3:$H$1033, 3, FALSE)</f>
        <v>4.1007755160236288</v>
      </c>
      <c r="I46" s="71">
        <f t="shared" si="0"/>
        <v>11.874874894393038</v>
      </c>
      <c r="J46" s="71">
        <f>VLOOKUP($B46, Paste!$A$3:$H$1033, 4, FALSE)</f>
        <v>15.975650410416668</v>
      </c>
      <c r="K46" s="71">
        <f>VLOOKUP($B46, Paste!$A$3:$H$1033, 5, FALSE)</f>
        <v>69.503770739064862</v>
      </c>
      <c r="L46" s="11">
        <f>IF(ISERROR(VLOOKUP(B46, Paste!$AB$3:$AD$2349, 3, FALSE)), "", VLOOKUP(B46, Paste!$AB$3:$AD$2349, 3, FALSE))</f>
        <v>83</v>
      </c>
      <c r="M46" s="27">
        <f>VLOOKUP($B46, Paste!$W$3:$Z$10064, IF($H$4="Cap Hit",3, IF($H$4="AAV", 4, 2)), FALSE)</f>
        <v>2.9</v>
      </c>
      <c r="N46" s="11">
        <f>IF(ISERROR(VLOOKUP(B46, Paste!$AB$3:$AC$2343, 1, FALSE)), "", VLOOKUP(B46, Paste!$AB$3:$AC$2343, 2, FALSE))</f>
        <v>118</v>
      </c>
      <c r="O46" s="18" t="str">
        <f>IF(VLOOKUP(B46, 'Points&amp;Potential'!$B$7:$O$921, 14, FALSE)=0, "", VLOOKUP(B46, 'Points&amp;Potential'!$B$7:$O$921, 14, FALSE))</f>
        <v/>
      </c>
      <c r="P46" s="7" t="str">
        <f>IF(ISERROR(VLOOKUP(B46, Paste!$T$3:$T$1045, 1, FALSE)), "", VLOOKUP(B46, Paste!$T$3:$U$1045, 2, FALSE))</f>
        <v/>
      </c>
    </row>
    <row r="47" spans="1:16">
      <c r="A47" s="11">
        <v>41</v>
      </c>
      <c r="B47" s="67" t="s">
        <v>58</v>
      </c>
      <c r="C47" s="11" t="str">
        <f>VLOOKUP($B47, Paste!$A$3:$H$1033, 6, FALSE)</f>
        <v>RW</v>
      </c>
      <c r="D47" s="11">
        <f>IFERROR(VLOOKUP($B47, Paste!$J$3:$L$833, 3, FALSE), "")</f>
        <v>97</v>
      </c>
      <c r="E47" s="11">
        <f>IFERROR(VLOOKUP($B47, Paste!$J$3:$L$833, 2, FALSE), "")</f>
        <v>110</v>
      </c>
      <c r="F47" s="11" t="str">
        <f>VLOOKUP($B47, Paste!$A$3:$H$1033, 8, FALSE)</f>
        <v>DAL</v>
      </c>
      <c r="G47" s="71">
        <f>VLOOKUP($B47, Paste!$A$3:$H$1033, 2, FALSE)</f>
        <v>77.333333333333329</v>
      </c>
      <c r="H47" s="71">
        <f>VLOOKUP($B47, Paste!$A$3:$H$1033, 3, FALSE)</f>
        <v>30.062298226891588</v>
      </c>
      <c r="I47" s="71">
        <f t="shared" si="0"/>
        <v>56.057256939775087</v>
      </c>
      <c r="J47" s="71">
        <f>VLOOKUP($B47, Paste!$A$3:$H$1033, 4, FALSE)</f>
        <v>86.119555166666672</v>
      </c>
      <c r="K47" s="71">
        <f>VLOOKUP($B47, Paste!$A$3:$H$1033, 5, FALSE)</f>
        <v>69.463126843657804</v>
      </c>
      <c r="L47" s="11">
        <f>IF(ISERROR(VLOOKUP(B47, Paste!$AB$3:$AD$2349, 3, FALSE)), "", VLOOKUP(B47, Paste!$AB$3:$AD$2349, 3, FALSE))</f>
        <v>54</v>
      </c>
      <c r="M47" s="27">
        <f>VLOOKUP($B47, Paste!$W$3:$Z$10064, IF($H$4="Cap Hit",3, IF($H$4="AAV", 4, 2)), FALSE)</f>
        <v>15</v>
      </c>
      <c r="N47" s="11">
        <f>IF(ISERROR(VLOOKUP(B47, Paste!$AB$3:$AC$2343, 1, FALSE)), "", VLOOKUP(B47, Paste!$AB$3:$AC$2343, 2, FALSE))</f>
        <v>39</v>
      </c>
      <c r="O47" s="18" t="str">
        <f>IF(VLOOKUP(B47, 'Points&amp;Potential'!$B$7:$O$921, 14, FALSE)=0, "", VLOOKUP(B47, 'Points&amp;Potential'!$B$7:$O$921, 14, FALSE))</f>
        <v/>
      </c>
      <c r="P47" s="7" t="str">
        <f>IF(ISERROR(VLOOKUP(B47, Paste!$T$3:$T$1045, 1, FALSE)), "", VLOOKUP(B47, Paste!$T$3:$U$1045, 2, FALSE))</f>
        <v/>
      </c>
    </row>
    <row r="48" spans="1:16">
      <c r="A48" s="11">
        <v>42</v>
      </c>
      <c r="B48" s="67" t="s">
        <v>603</v>
      </c>
      <c r="C48" s="11" t="str">
        <f>VLOOKUP($B48, Paste!$A$3:$H$1033, 6, FALSE)</f>
        <v>LW</v>
      </c>
      <c r="D48" s="11" t="str">
        <f>IFERROR(VLOOKUP($B48, Paste!$J$3:$L$833, 3, FALSE), "")</f>
        <v/>
      </c>
      <c r="E48" s="11" t="str">
        <f>IFERROR(VLOOKUP($B48, Paste!$J$3:$L$833, 2, FALSE), "")</f>
        <v/>
      </c>
      <c r="F48" s="11" t="str">
        <f>VLOOKUP($B48, Paste!$A$3:$H$1033, 8, FALSE)</f>
        <v>MIN</v>
      </c>
      <c r="G48" s="71">
        <f>VLOOKUP($B48, Paste!$A$3:$H$1033, 2, FALSE)</f>
        <v>64.666666666666657</v>
      </c>
      <c r="H48" s="71">
        <f>VLOOKUP($B48, Paste!$A$3:$H$1033, 3, FALSE)</f>
        <v>11.23222830740688</v>
      </c>
      <c r="I48" s="71">
        <f t="shared" si="0"/>
        <v>3.3000314703708966</v>
      </c>
      <c r="J48" s="71">
        <f>VLOOKUP($B48, Paste!$A$3:$H$1033, 4, FALSE)</f>
        <v>14.532259777777776</v>
      </c>
      <c r="K48" s="71">
        <f>VLOOKUP($B48, Paste!$A$3:$H$1033, 5, FALSE)</f>
        <v>69.138297872340402</v>
      </c>
      <c r="L48" s="11">
        <f>IF(ISERROR(VLOOKUP(B48, Paste!$AB$3:$AD$2349, 3, FALSE)), "", VLOOKUP(B48, Paste!$AB$3:$AD$2349, 3, FALSE))</f>
        <v>194</v>
      </c>
      <c r="M48" s="27">
        <f>VLOOKUP($B48, Paste!$W$3:$Z$10064, IF($H$4="Cap Hit",3, IF($H$4="AAV", 4, 2)), FALSE)</f>
        <v>4.5</v>
      </c>
      <c r="N48" s="11">
        <f>IF(ISERROR(VLOOKUP(B48, Paste!$AB$3:$AC$2343, 1, FALSE)), "", VLOOKUP(B48, Paste!$AB$3:$AC$2343, 2, FALSE))</f>
        <v>47</v>
      </c>
      <c r="O48" s="18" t="str">
        <f>IF(VLOOKUP(B48, 'Points&amp;Potential'!$B$7:$O$921, 14, FALSE)=0, "", VLOOKUP(B48, 'Points&amp;Potential'!$B$7:$O$921, 14, FALSE))</f>
        <v/>
      </c>
      <c r="P48" s="7" t="str">
        <f>IF(ISERROR(VLOOKUP(B48, Paste!$T$3:$T$1045, 1, FALSE)), "", VLOOKUP(B48, Paste!$T$3:$U$1045, 2, FALSE))</f>
        <v/>
      </c>
    </row>
    <row r="49" spans="1:16">
      <c r="A49" s="11">
        <v>43</v>
      </c>
      <c r="B49" s="67" t="s">
        <v>630</v>
      </c>
      <c r="C49" s="11" t="str">
        <f>VLOOKUP($B49, Paste!$A$3:$H$1033, 6, FALSE)</f>
        <v>LD</v>
      </c>
      <c r="D49" s="11" t="str">
        <f>IFERROR(VLOOKUP($B49, Paste!$J$3:$L$833, 3, FALSE), "")</f>
        <v/>
      </c>
      <c r="E49" s="11" t="str">
        <f>IFERROR(VLOOKUP($B49, Paste!$J$3:$L$833, 2, FALSE), "")</f>
        <v/>
      </c>
      <c r="F49" s="11" t="str">
        <f>VLOOKUP($B49, Paste!$A$3:$H$1033, 8, FALSE)</f>
        <v>DET</v>
      </c>
      <c r="G49" s="71">
        <f>VLOOKUP($B49, Paste!$A$3:$H$1033, 2, FALSE)</f>
        <v>82</v>
      </c>
      <c r="H49" s="71">
        <f>VLOOKUP($B49, Paste!$A$3:$H$1033, 3, FALSE)</f>
        <v>4.7189463531173095</v>
      </c>
      <c r="I49" s="71">
        <f t="shared" si="0"/>
        <v>8.386564246882692</v>
      </c>
      <c r="J49" s="71">
        <f>VLOOKUP($B49, Paste!$A$3:$H$1033, 4, FALSE)</f>
        <v>13.105510600000001</v>
      </c>
      <c r="K49" s="71">
        <f>VLOOKUP($B49, Paste!$A$3:$H$1033, 5, FALSE)</f>
        <v>68.333333333333343</v>
      </c>
      <c r="L49" s="11">
        <f>IF(ISERROR(VLOOKUP(B49, Paste!$AB$3:$AD$2349, 3, FALSE)), "", VLOOKUP(B49, Paste!$AB$3:$AD$2349, 3, FALSE))</f>
        <v>157</v>
      </c>
      <c r="M49" s="27">
        <f>VLOOKUP($B49, Paste!$W$3:$Z$10064, IF($H$4="Cap Hit",3, IF($H$4="AAV", 4, 2)), FALSE)</f>
        <v>3.85</v>
      </c>
      <c r="N49" s="11">
        <f>IF(ISERROR(VLOOKUP(B49, Paste!$AB$3:$AC$2343, 1, FALSE)), "", VLOOKUP(B49, Paste!$AB$3:$AC$2343, 2, FALSE))</f>
        <v>144</v>
      </c>
      <c r="O49" s="18" t="str">
        <f>IF(VLOOKUP(B49, 'Points&amp;Potential'!$B$7:$O$921, 14, FALSE)=0, "", VLOOKUP(B49, 'Points&amp;Potential'!$B$7:$O$921, 14, FALSE))</f>
        <v/>
      </c>
      <c r="P49" s="7" t="str">
        <f>IF(ISERROR(VLOOKUP(B49, Paste!$T$3:$T$1045, 1, FALSE)), "", VLOOKUP(B49, Paste!$T$3:$U$1045, 2, FALSE))</f>
        <v/>
      </c>
    </row>
    <row r="50" spans="1:16">
      <c r="A50" s="11">
        <v>44</v>
      </c>
      <c r="B50" s="67" t="s">
        <v>279</v>
      </c>
      <c r="C50" s="11" t="str">
        <f>VLOOKUP($B50, Paste!$A$3:$H$1033, 6, FALSE)</f>
        <v>C</v>
      </c>
      <c r="D50" s="11">
        <f>IFERROR(VLOOKUP($B50, Paste!$J$3:$L$833, 3, FALSE), "")</f>
        <v>40</v>
      </c>
      <c r="E50" s="11">
        <f>IFERROR(VLOOKUP($B50, Paste!$J$3:$L$833, 2, FALSE), "")</f>
        <v>65</v>
      </c>
      <c r="F50" s="11" t="str">
        <f>VLOOKUP($B50, Paste!$A$3:$H$1033, 8, FALSE)</f>
        <v>CGY</v>
      </c>
      <c r="G50" s="71">
        <f>VLOOKUP($B50, Paste!$A$3:$H$1033, 2, FALSE)</f>
        <v>76</v>
      </c>
      <c r="H50" s="71">
        <f>VLOOKUP($B50, Paste!$A$3:$H$1033, 3, FALSE)</f>
        <v>13.68</v>
      </c>
      <c r="I50" s="71">
        <f t="shared" si="0"/>
        <v>24.713026875000004</v>
      </c>
      <c r="J50" s="71">
        <f>VLOOKUP($B50, Paste!$A$3:$H$1033, 4, FALSE)</f>
        <v>38.393026875000004</v>
      </c>
      <c r="K50" s="71">
        <f>VLOOKUP($B50, Paste!$A$3:$H$1033, 5, FALSE)</f>
        <v>68.150234741784033</v>
      </c>
      <c r="L50" s="11">
        <f>IF(ISERROR(VLOOKUP(B50, Paste!$AB$3:$AD$2349, 3, FALSE)), "", VLOOKUP(B50, Paste!$AB$3:$AD$2349, 3, FALSE))</f>
        <v>32</v>
      </c>
      <c r="M50" s="27">
        <f>VLOOKUP($B50, Paste!$W$3:$Z$10064, IF($H$4="Cap Hit",3, IF($H$4="AAV", 4, 2)), FALSE)</f>
        <v>5</v>
      </c>
      <c r="N50" s="11">
        <f>IF(ISERROR(VLOOKUP(B50, Paste!$AB$3:$AC$2343, 1, FALSE)), "", VLOOKUP(B50, Paste!$AB$3:$AC$2343, 2, FALSE))</f>
        <v>23</v>
      </c>
      <c r="O50" s="18" t="str">
        <f>IF(VLOOKUP(B50, 'Points&amp;Potential'!$B$7:$O$921, 14, FALSE)=0, "", VLOOKUP(B50, 'Points&amp;Potential'!$B$7:$O$921, 14, FALSE))</f>
        <v/>
      </c>
      <c r="P50" s="7" t="str">
        <f>IF(ISERROR(VLOOKUP(B50, Paste!$T$3:$T$1045, 1, FALSE)), "", VLOOKUP(B50, Paste!$T$3:$U$1045, 2, FALSE))</f>
        <v/>
      </c>
    </row>
    <row r="51" spans="1:16">
      <c r="A51" s="11">
        <v>45</v>
      </c>
      <c r="B51" s="67" t="s">
        <v>348</v>
      </c>
      <c r="C51" s="11" t="str">
        <f>VLOOKUP($B51, Paste!$A$3:$H$1033, 6, FALSE)</f>
        <v>LD</v>
      </c>
      <c r="D51" s="11">
        <f>IFERROR(VLOOKUP($B51, Paste!$J$3:$L$833, 3, FALSE), "")</f>
        <v>35</v>
      </c>
      <c r="E51" s="11">
        <f>IFERROR(VLOOKUP($B51, Paste!$J$3:$L$833, 2, FALSE), "")</f>
        <v>45</v>
      </c>
      <c r="F51" s="11" t="str">
        <f>VLOOKUP($B51, Paste!$A$3:$H$1033, 8, FALSE)</f>
        <v>TOR</v>
      </c>
      <c r="G51" s="71">
        <f>VLOOKUP($B51, Paste!$A$3:$H$1033, 2, FALSE)</f>
        <v>80.333333333333329</v>
      </c>
      <c r="H51" s="71">
        <f>VLOOKUP($B51, Paste!$A$3:$H$1033, 3, FALSE)</f>
        <v>7.0887174310659216</v>
      </c>
      <c r="I51" s="71">
        <f t="shared" si="0"/>
        <v>25.200842143934082</v>
      </c>
      <c r="J51" s="71">
        <f>VLOOKUP($B51, Paste!$A$3:$H$1033, 4, FALSE)</f>
        <v>32.289559575000006</v>
      </c>
      <c r="K51" s="71">
        <f>VLOOKUP($B51, Paste!$A$3:$H$1033, 5, FALSE)</f>
        <v>67.685106382978717</v>
      </c>
      <c r="L51" s="11">
        <f>IF(ISERROR(VLOOKUP(B51, Paste!$AB$3:$AD$2349, 3, FALSE)), "", VLOOKUP(B51, Paste!$AB$3:$AD$2349, 3, FALSE))</f>
        <v>92</v>
      </c>
      <c r="M51" s="27">
        <f>VLOOKUP($B51, Paste!$W$3:$Z$10064, IF($H$4="Cap Hit",3, IF($H$4="AAV", 4, 2)), FALSE)</f>
        <v>3.5</v>
      </c>
      <c r="N51" s="11">
        <f>IF(ISERROR(VLOOKUP(B51, Paste!$AB$3:$AC$2343, 1, FALSE)), "", VLOOKUP(B51, Paste!$AB$3:$AC$2343, 2, FALSE))</f>
        <v>77</v>
      </c>
      <c r="O51" s="18" t="str">
        <f>IF(VLOOKUP(B51, 'Points&amp;Potential'!$B$7:$O$921, 14, FALSE)=0, "", VLOOKUP(B51, 'Points&amp;Potential'!$B$7:$O$921, 14, FALSE))</f>
        <v/>
      </c>
      <c r="P51" s="7" t="str">
        <f>IF(ISERROR(VLOOKUP(B51, Paste!$T$3:$T$1045, 1, FALSE)), "", VLOOKUP(B51, Paste!$T$3:$U$1045, 2, FALSE))</f>
        <v/>
      </c>
    </row>
    <row r="52" spans="1:16">
      <c r="A52" s="11">
        <v>46</v>
      </c>
      <c r="B52" s="67" t="s">
        <v>701</v>
      </c>
      <c r="C52" s="11" t="str">
        <f>VLOOKUP($B52, Paste!$A$3:$H$1033, 6, FALSE)</f>
        <v>LW</v>
      </c>
      <c r="D52" s="11" t="str">
        <f>IFERROR(VLOOKUP($B52, Paste!$J$3:$L$833, 3, FALSE), "")</f>
        <v/>
      </c>
      <c r="E52" s="11" t="str">
        <f>IFERROR(VLOOKUP($B52, Paste!$J$3:$L$833, 2, FALSE), "")</f>
        <v/>
      </c>
      <c r="F52" s="11" t="str">
        <f>VLOOKUP($B52, Paste!$A$3:$H$1033, 8, FALSE)</f>
        <v>CBJ</v>
      </c>
      <c r="G52" s="71">
        <f>VLOOKUP($B52, Paste!$A$3:$H$1033, 2, FALSE)</f>
        <v>72.666666666666671</v>
      </c>
      <c r="H52" s="71">
        <f>VLOOKUP($B52, Paste!$A$3:$H$1033, 3, FALSE)</f>
        <v>4.1968521322879546</v>
      </c>
      <c r="I52" s="71">
        <f t="shared" si="0"/>
        <v>5.510600819100933</v>
      </c>
      <c r="J52" s="71">
        <f>VLOOKUP($B52, Paste!$A$3:$H$1033, 4, FALSE)</f>
        <v>9.7074529513888876</v>
      </c>
      <c r="K52" s="71">
        <f>VLOOKUP($B52, Paste!$A$3:$H$1033, 5, FALSE)</f>
        <v>67.182389937106919</v>
      </c>
      <c r="L52" s="11">
        <f>IF(ISERROR(VLOOKUP(B52, Paste!$AB$3:$AD$2349, 3, FALSE)), "", VLOOKUP(B52, Paste!$AB$3:$AD$2349, 3, FALSE))</f>
        <v>146</v>
      </c>
      <c r="M52" s="27">
        <f>VLOOKUP($B52, Paste!$W$3:$Z$10064, IF($H$4="Cap Hit",3, IF($H$4="AAV", 4, 2)), FALSE)</f>
        <v>1.3</v>
      </c>
      <c r="N52" s="11">
        <f>IF(ISERROR(VLOOKUP(B52, Paste!$AB$3:$AC$2343, 1, FALSE)), "", VLOOKUP(B52, Paste!$AB$3:$AC$2343, 2, FALSE))</f>
        <v>22</v>
      </c>
      <c r="O52" s="18" t="str">
        <f>IF(VLOOKUP(B52, 'Points&amp;Potential'!$B$7:$O$921, 14, FALSE)=0, "", VLOOKUP(B52, 'Points&amp;Potential'!$B$7:$O$921, 14, FALSE))</f>
        <v/>
      </c>
      <c r="P52" s="7" t="str">
        <f>IF(ISERROR(VLOOKUP(B52, Paste!$T$3:$T$1045, 1, FALSE)), "", VLOOKUP(B52, Paste!$T$3:$U$1045, 2, FALSE))</f>
        <v/>
      </c>
    </row>
    <row r="53" spans="1:16">
      <c r="A53" s="11">
        <v>47</v>
      </c>
      <c r="B53" s="67" t="s">
        <v>94</v>
      </c>
      <c r="C53" s="11" t="str">
        <f>VLOOKUP($B53, Paste!$A$3:$H$1033, 6, FALSE)</f>
        <v>LW</v>
      </c>
      <c r="D53" s="11">
        <f>IFERROR(VLOOKUP($B53, Paste!$J$3:$L$833, 3, FALSE), "")</f>
        <v>73</v>
      </c>
      <c r="E53" s="11">
        <f>IFERROR(VLOOKUP($B53, Paste!$J$3:$L$833, 2, FALSE), "")</f>
        <v>85</v>
      </c>
      <c r="F53" s="11" t="str">
        <f>VLOOKUP($B53, Paste!$A$3:$H$1033, 8, FALSE)</f>
        <v>CAR</v>
      </c>
      <c r="G53" s="71">
        <f>VLOOKUP($B53, Paste!$A$3:$H$1033, 2, FALSE)</f>
        <v>77</v>
      </c>
      <c r="H53" s="71">
        <f>VLOOKUP($B53, Paste!$A$3:$H$1033, 3, FALSE)</f>
        <v>30.8</v>
      </c>
      <c r="I53" s="71">
        <f t="shared" si="0"/>
        <v>39.524733645833351</v>
      </c>
      <c r="J53" s="71">
        <f>VLOOKUP($B53, Paste!$A$3:$H$1033, 4, FALSE)</f>
        <v>70.324733645833348</v>
      </c>
      <c r="K53" s="71">
        <f>VLOOKUP($B53, Paste!$A$3:$H$1033, 5, FALSE)</f>
        <v>67.099999999999994</v>
      </c>
      <c r="L53" s="11">
        <f>IF(ISERROR(VLOOKUP(B53, Paste!$AB$3:$AD$2349, 3, FALSE)), "", VLOOKUP(B53, Paste!$AB$3:$AD$2349, 3, FALSE))</f>
        <v>159</v>
      </c>
      <c r="M53" s="27">
        <f>VLOOKUP($B53, Paste!$W$3:$Z$10064, IF($H$4="Cap Hit",3, IF($H$4="AAV", 4, 2)), FALSE)</f>
        <v>10</v>
      </c>
      <c r="N53" s="11">
        <f>IF(ISERROR(VLOOKUP(B53, Paste!$AB$3:$AC$2343, 1, FALSE)), "", VLOOKUP(B53, Paste!$AB$3:$AC$2343, 2, FALSE))</f>
        <v>23</v>
      </c>
      <c r="O53" s="18" t="str">
        <f>IF(VLOOKUP(B53, 'Points&amp;Potential'!$B$7:$O$921, 14, FALSE)=0, "", VLOOKUP(B53, 'Points&amp;Potential'!$B$7:$O$921, 14, FALSE))</f>
        <v/>
      </c>
      <c r="P53" s="7" t="str">
        <f>IF(ISERROR(VLOOKUP(B53, Paste!$T$3:$T$1045, 1, FALSE)), "", VLOOKUP(B53, Paste!$T$3:$U$1045, 2, FALSE))</f>
        <v/>
      </c>
    </row>
    <row r="54" spans="1:16">
      <c r="A54" s="11">
        <v>48</v>
      </c>
      <c r="B54" s="67" t="s">
        <v>82</v>
      </c>
      <c r="C54" s="11" t="str">
        <f>VLOOKUP($B54, Paste!$A$3:$H$1033, 6, FALSE)</f>
        <v>LD</v>
      </c>
      <c r="D54" s="11">
        <f>IFERROR(VLOOKUP($B54, Paste!$J$3:$L$833, 3, FALSE), "")</f>
        <v>77</v>
      </c>
      <c r="E54" s="11">
        <f>IFERROR(VLOOKUP($B54, Paste!$J$3:$L$833, 2, FALSE), "")</f>
        <v>95</v>
      </c>
      <c r="F54" s="11" t="str">
        <f>VLOOKUP($B54, Paste!$A$3:$H$1033, 8, FALSE)</f>
        <v>BUF</v>
      </c>
      <c r="G54" s="71">
        <f>VLOOKUP($B54, Paste!$A$3:$H$1033, 2, FALSE)</f>
        <v>79</v>
      </c>
      <c r="H54" s="71">
        <f>VLOOKUP($B54, Paste!$A$3:$H$1033, 3, FALSE)</f>
        <v>18.751071680162912</v>
      </c>
      <c r="I54" s="71">
        <f t="shared" si="0"/>
        <v>56.662536792059299</v>
      </c>
      <c r="J54" s="71">
        <f>VLOOKUP($B54, Paste!$A$3:$H$1033, 4, FALSE)</f>
        <v>75.413608472222208</v>
      </c>
      <c r="K54" s="71">
        <f>VLOOKUP($B54, Paste!$A$3:$H$1033, 5, FALSE)</f>
        <v>67.030303030303031</v>
      </c>
      <c r="L54" s="11">
        <f>IF(ISERROR(VLOOKUP(B54, Paste!$AB$3:$AD$2349, 3, FALSE)), "", VLOOKUP(B54, Paste!$AB$3:$AD$2349, 3, FALSE))</f>
        <v>82</v>
      </c>
      <c r="M54" s="27">
        <f>VLOOKUP($B54, Paste!$W$3:$Z$10064, IF($H$4="Cap Hit",3, IF($H$4="AAV", 4, 2)), FALSE)</f>
        <v>12</v>
      </c>
      <c r="N54" s="11">
        <f>IF(ISERROR(VLOOKUP(B54, Paste!$AB$3:$AC$2343, 1, FALSE)), "", VLOOKUP(B54, Paste!$AB$3:$AC$2343, 2, FALSE))</f>
        <v>114</v>
      </c>
      <c r="O54" s="18" t="str">
        <f>IF(VLOOKUP(B54, 'Points&amp;Potential'!$B$7:$O$921, 14, FALSE)=0, "", VLOOKUP(B54, 'Points&amp;Potential'!$B$7:$O$921, 14, FALSE))</f>
        <v/>
      </c>
      <c r="P54" s="7" t="str">
        <f>IF(ISERROR(VLOOKUP(B54, Paste!$T$3:$T$1045, 1, FALSE)), "", VLOOKUP(B54, Paste!$T$3:$U$1045, 2, FALSE))</f>
        <v/>
      </c>
    </row>
    <row r="55" spans="1:16">
      <c r="A55" s="11">
        <v>49</v>
      </c>
      <c r="B55" s="67" t="s">
        <v>253</v>
      </c>
      <c r="C55" s="11" t="str">
        <f>VLOOKUP($B55, Paste!$A$3:$H$1033, 6, FALSE)</f>
        <v>LW</v>
      </c>
      <c r="D55" s="11">
        <f>IFERROR(VLOOKUP($B55, Paste!$J$3:$L$833, 3, FALSE), "")</f>
        <v>48</v>
      </c>
      <c r="E55" s="11">
        <f>IFERROR(VLOOKUP($B55, Paste!$J$3:$L$833, 2, FALSE), "")</f>
        <v>67</v>
      </c>
      <c r="F55" s="11" t="str">
        <f>VLOOKUP($B55, Paste!$A$3:$H$1033, 8, FALSE)</f>
        <v>NYR</v>
      </c>
      <c r="G55" s="71">
        <f>VLOOKUP($B55, Paste!$A$3:$H$1033, 2, FALSE)</f>
        <v>83.666666666666671</v>
      </c>
      <c r="H55" s="71">
        <f>VLOOKUP($B55, Paste!$A$3:$H$1033, 3, FALSE)</f>
        <v>18.690189364693168</v>
      </c>
      <c r="I55" s="71">
        <f t="shared" si="0"/>
        <v>22.684859801973502</v>
      </c>
      <c r="J55" s="71">
        <f>VLOOKUP($B55, Paste!$A$3:$H$1033, 4, FALSE)</f>
        <v>41.37504916666667</v>
      </c>
      <c r="K55" s="71">
        <f>VLOOKUP($B55, Paste!$A$3:$H$1033, 5, FALSE)</f>
        <v>66.933333333333337</v>
      </c>
      <c r="L55" s="11">
        <f>IF(ISERROR(VLOOKUP(B55, Paste!$AB$3:$AD$2349, 3, FALSE)), "", VLOOKUP(B55, Paste!$AB$3:$AD$2349, 3, FALSE))</f>
        <v>301</v>
      </c>
      <c r="M55" s="27">
        <f>VLOOKUP($B55, Paste!$W$3:$Z$10064, IF($H$4="Cap Hit",3, IF($H$4="AAV", 4, 2)), FALSE)</f>
        <v>3.12</v>
      </c>
      <c r="N55" s="11">
        <f>IF(ISERROR(VLOOKUP(B55, Paste!$AB$3:$AC$2343, 1, FALSE)), "", VLOOKUP(B55, Paste!$AB$3:$AC$2343, 2, FALSE))</f>
        <v>67</v>
      </c>
      <c r="O55" s="18" t="str">
        <f>IF(VLOOKUP(B55, 'Points&amp;Potential'!$B$7:$O$921, 14, FALSE)=0, "", VLOOKUP(B55, 'Points&amp;Potential'!$B$7:$O$921, 14, FALSE))</f>
        <v/>
      </c>
      <c r="P55" s="7" t="str">
        <f>IF(ISERROR(VLOOKUP(B55, Paste!$T$3:$T$1045, 1, FALSE)), "", VLOOKUP(B55, Paste!$T$3:$U$1045, 2, FALSE))</f>
        <v/>
      </c>
    </row>
    <row r="56" spans="1:16">
      <c r="A56" s="11">
        <v>50</v>
      </c>
      <c r="B56" s="67" t="s">
        <v>297</v>
      </c>
      <c r="C56" s="11" t="str">
        <f>VLOOKUP($B56, Paste!$A$3:$H$1033, 6, FALSE)</f>
        <v>C</v>
      </c>
      <c r="D56" s="11">
        <f>IFERROR(VLOOKUP($B56, Paste!$J$3:$L$833, 3, FALSE), "")</f>
        <v>35</v>
      </c>
      <c r="E56" s="11">
        <f>IFERROR(VLOOKUP($B56, Paste!$J$3:$L$833, 2, FALSE), "")</f>
        <v>55</v>
      </c>
      <c r="F56" s="11" t="str">
        <f>VLOOKUP($B56, Paste!$A$3:$H$1033, 8, FALSE)</f>
        <v>MIN</v>
      </c>
      <c r="G56" s="71">
        <f>VLOOKUP($B56, Paste!$A$3:$H$1033, 2, FALSE)</f>
        <v>75</v>
      </c>
      <c r="H56" s="71">
        <f>VLOOKUP($B56, Paste!$A$3:$H$1033, 3, FALSE)</f>
        <v>18.504402125951096</v>
      </c>
      <c r="I56" s="71">
        <f t="shared" si="0"/>
        <v>17.980718967798907</v>
      </c>
      <c r="J56" s="71">
        <f>VLOOKUP($B56, Paste!$A$3:$H$1033, 4, FALSE)</f>
        <v>36.485121093750003</v>
      </c>
      <c r="K56" s="71">
        <f>VLOOKUP($B56, Paste!$A$3:$H$1033, 5, FALSE)</f>
        <v>66.780821917808225</v>
      </c>
      <c r="L56" s="11">
        <f>IF(ISERROR(VLOOKUP(B56, Paste!$AB$3:$AD$2349, 3, FALSE)), "", VLOOKUP(B56, Paste!$AB$3:$AD$2349, 3, FALSE))</f>
        <v>68</v>
      </c>
      <c r="M56" s="27">
        <f>VLOOKUP($B56, Paste!$W$3:$Z$10064, IF($H$4="Cap Hit",3, IF($H$4="AAV", 4, 2)), FALSE)</f>
        <v>4</v>
      </c>
      <c r="N56" s="11">
        <f>IF(ISERROR(VLOOKUP(B56, Paste!$AB$3:$AC$2343, 1, FALSE)), "", VLOOKUP(B56, Paste!$AB$3:$AC$2343, 2, FALSE))</f>
        <v>71</v>
      </c>
      <c r="O56" s="18" t="str">
        <f>IF(VLOOKUP(B56, 'Points&amp;Potential'!$B$7:$O$921, 14, FALSE)=0, "", VLOOKUP(B56, 'Points&amp;Potential'!$B$7:$O$921, 14, FALSE))</f>
        <v/>
      </c>
      <c r="P56" s="7" t="str">
        <f>IF(ISERROR(VLOOKUP(B56, Paste!$T$3:$T$1045, 1, FALSE)), "", VLOOKUP(B56, Paste!$T$3:$U$1045, 2, FALSE))</f>
        <v/>
      </c>
    </row>
    <row r="57" spans="1:16">
      <c r="A57" s="11">
        <v>51</v>
      </c>
      <c r="B57" s="67" t="s">
        <v>173</v>
      </c>
      <c r="C57" s="11" t="str">
        <f>VLOOKUP($B57, Paste!$A$3:$H$1033, 6, FALSE)</f>
        <v>RD</v>
      </c>
      <c r="D57" s="11">
        <f>IFERROR(VLOOKUP($B57, Paste!$J$3:$L$833, 3, FALSE), "")</f>
        <v>58</v>
      </c>
      <c r="E57" s="11">
        <f>IFERROR(VLOOKUP($B57, Paste!$J$3:$L$833, 2, FALSE), "")</f>
        <v>73</v>
      </c>
      <c r="F57" s="11" t="str">
        <f>VLOOKUP($B57, Paste!$A$3:$H$1033, 8, FALSE)</f>
        <v>BOS</v>
      </c>
      <c r="G57" s="71">
        <f>VLOOKUP($B57, Paste!$A$3:$H$1033, 2, FALSE)</f>
        <v>66.333333333333329</v>
      </c>
      <c r="H57" s="71">
        <f>VLOOKUP($B57, Paste!$A$3:$H$1033, 3, FALSE)</f>
        <v>10.141687693785466</v>
      </c>
      <c r="I57" s="71">
        <f t="shared" si="0"/>
        <v>44.263292343029349</v>
      </c>
      <c r="J57" s="71">
        <f>VLOOKUP($B57, Paste!$A$3:$H$1033, 4, FALSE)</f>
        <v>54.404980036814813</v>
      </c>
      <c r="K57" s="71">
        <f>VLOOKUP($B57, Paste!$A$3:$H$1033, 5, FALSE)</f>
        <v>66.677029360967182</v>
      </c>
      <c r="L57" s="11">
        <f>IF(ISERROR(VLOOKUP(B57, Paste!$AB$3:$AD$2349, 3, FALSE)), "", VLOOKUP(B57, Paste!$AB$3:$AD$2349, 3, FALSE))</f>
        <v>86</v>
      </c>
      <c r="M57" s="27">
        <f>VLOOKUP($B57, Paste!$W$3:$Z$10064, IF($H$4="Cap Hit",3, IF($H$4="AAV", 4, 2)), FALSE)</f>
        <v>11.5</v>
      </c>
      <c r="N57" s="11">
        <f>IF(ISERROR(VLOOKUP(B57, Paste!$AB$3:$AC$2343, 1, FALSE)), "", VLOOKUP(B57, Paste!$AB$3:$AC$2343, 2, FALSE))</f>
        <v>127</v>
      </c>
      <c r="O57" s="18" t="str">
        <f>IF(VLOOKUP(B57, 'Points&amp;Potential'!$B$7:$O$921, 14, FALSE)=0, "", VLOOKUP(B57, 'Points&amp;Potential'!$B$7:$O$921, 14, FALSE))</f>
        <v/>
      </c>
      <c r="P57" s="7" t="str">
        <f>IF(ISERROR(VLOOKUP(B57, Paste!$T$3:$T$1045, 1, FALSE)), "", VLOOKUP(B57, Paste!$T$3:$U$1045, 2, FALSE))</f>
        <v/>
      </c>
    </row>
    <row r="58" spans="1:16">
      <c r="A58" s="11">
        <v>52</v>
      </c>
      <c r="B58" s="67" t="s">
        <v>59</v>
      </c>
      <c r="C58" s="11" t="str">
        <f>VLOOKUP($B58, Paste!$A$3:$H$1033, 6, FALSE)</f>
        <v>LW</v>
      </c>
      <c r="D58" s="11">
        <f>IFERROR(VLOOKUP($B58, Paste!$J$3:$L$833, 3, FALSE), "")</f>
        <v>82</v>
      </c>
      <c r="E58" s="11">
        <f>IFERROR(VLOOKUP($B58, Paste!$J$3:$L$833, 2, FALSE), "")</f>
        <v>92</v>
      </c>
      <c r="F58" s="11" t="str">
        <f>VLOOKUP($B58, Paste!$A$3:$H$1033, 8, FALSE)</f>
        <v>TBL</v>
      </c>
      <c r="G58" s="71">
        <f>VLOOKUP($B58, Paste!$A$3:$H$1033, 2, FALSE)</f>
        <v>80.333333333333329</v>
      </c>
      <c r="H58" s="71">
        <f>VLOOKUP($B58, Paste!$A$3:$H$1033, 3, FALSE)</f>
        <v>34.815955338594918</v>
      </c>
      <c r="I58" s="71">
        <f t="shared" si="0"/>
        <v>50.12576660584952</v>
      </c>
      <c r="J58" s="71">
        <f>VLOOKUP($B58, Paste!$A$3:$H$1033, 4, FALSE)</f>
        <v>84.941721944444438</v>
      </c>
      <c r="K58" s="71">
        <f>VLOOKUP($B58, Paste!$A$3:$H$1033, 5, FALSE)</f>
        <v>66.659574468085097</v>
      </c>
      <c r="L58" s="11">
        <f>IF(ISERROR(VLOOKUP(B58, Paste!$AB$3:$AD$2349, 3, FALSE)), "", VLOOKUP(B58, Paste!$AB$3:$AD$2349, 3, FALSE))</f>
        <v>54</v>
      </c>
      <c r="M58" s="27">
        <f>VLOOKUP($B58, Paste!$W$3:$Z$10064, IF($H$4="Cap Hit",3, IF($H$4="AAV", 4, 2)), FALSE)</f>
        <v>9</v>
      </c>
      <c r="N58" s="11">
        <f>IF(ISERROR(VLOOKUP(B58, Paste!$AB$3:$AC$2343, 1, FALSE)), "", VLOOKUP(B58, Paste!$AB$3:$AC$2343, 2, FALSE))</f>
        <v>48</v>
      </c>
      <c r="O58" s="18" t="str">
        <f>IF(VLOOKUP(B58, 'Points&amp;Potential'!$B$7:$O$921, 14, FALSE)=0, "", VLOOKUP(B58, 'Points&amp;Potential'!$B$7:$O$921, 14, FALSE))</f>
        <v/>
      </c>
      <c r="P58" s="7" t="str">
        <f>IF(ISERROR(VLOOKUP(B58, Paste!$T$3:$T$1045, 1, FALSE)), "", VLOOKUP(B58, Paste!$T$3:$U$1045, 2, FALSE))</f>
        <v/>
      </c>
    </row>
    <row r="59" spans="1:16">
      <c r="A59" s="11">
        <v>53</v>
      </c>
      <c r="B59" s="67" t="s">
        <v>580</v>
      </c>
      <c r="C59" s="11" t="str">
        <f>VLOOKUP($B59, Paste!$A$3:$H$1033, 6, FALSE)</f>
        <v>LD</v>
      </c>
      <c r="D59" s="11" t="str">
        <f>IFERROR(VLOOKUP($B59, Paste!$J$3:$L$833, 3, FALSE), "")</f>
        <v/>
      </c>
      <c r="E59" s="11" t="str">
        <f>IFERROR(VLOOKUP($B59, Paste!$J$3:$L$833, 2, FALSE), "")</f>
        <v/>
      </c>
      <c r="F59" s="11" t="str">
        <f>VLOOKUP($B59, Paste!$A$3:$H$1033, 8, FALSE)</f>
        <v>CGY</v>
      </c>
      <c r="G59" s="71">
        <f>VLOOKUP($B59, Paste!$A$3:$H$1033, 2, FALSE)</f>
        <v>76</v>
      </c>
      <c r="H59" s="71">
        <f>VLOOKUP($B59, Paste!$A$3:$H$1033, 3, FALSE)</f>
        <v>5.3557254888849029</v>
      </c>
      <c r="I59" s="71">
        <f t="shared" si="0"/>
        <v>10.470157311115099</v>
      </c>
      <c r="J59" s="71">
        <f>VLOOKUP($B59, Paste!$A$3:$H$1033, 4, FALSE)</f>
        <v>15.8258828</v>
      </c>
      <c r="K59" s="71">
        <f>VLOOKUP($B59, Paste!$A$3:$H$1033, 5, FALSE)</f>
        <v>66.072072072072075</v>
      </c>
      <c r="L59" s="11">
        <f>IF(ISERROR(VLOOKUP(B59, Paste!$AB$3:$AD$2349, 3, FALSE)), "", VLOOKUP(B59, Paste!$AB$3:$AD$2349, 3, FALSE))</f>
        <v>110</v>
      </c>
      <c r="M59" s="27">
        <f>VLOOKUP($B59, Paste!$W$3:$Z$10064, IF($H$4="Cap Hit",3, IF($H$4="AAV", 4, 2)), FALSE)</f>
        <v>4.5999999999999996</v>
      </c>
      <c r="N59" s="11">
        <f>IF(ISERROR(VLOOKUP(B59, Paste!$AB$3:$AC$2343, 1, FALSE)), "", VLOOKUP(B59, Paste!$AB$3:$AC$2343, 2, FALSE))</f>
        <v>137</v>
      </c>
      <c r="O59" s="18" t="str">
        <f>IF(VLOOKUP(B59, 'Points&amp;Potential'!$B$7:$O$921, 14, FALSE)=0, "", VLOOKUP(B59, 'Points&amp;Potential'!$B$7:$O$921, 14, FALSE))</f>
        <v/>
      </c>
      <c r="P59" s="7" t="str">
        <f>IF(ISERROR(VLOOKUP(B59, Paste!$T$3:$T$1045, 1, FALSE)), "", VLOOKUP(B59, Paste!$T$3:$U$1045, 2, FALSE))</f>
        <v/>
      </c>
    </row>
    <row r="60" spans="1:16">
      <c r="A60" s="11">
        <v>54</v>
      </c>
      <c r="B60" s="67" t="s">
        <v>248</v>
      </c>
      <c r="C60" s="11" t="str">
        <f>VLOOKUP($B60, Paste!$A$3:$H$1033, 6, FALSE)</f>
        <v>LW</v>
      </c>
      <c r="D60" s="11">
        <f>IFERROR(VLOOKUP($B60, Paste!$J$3:$L$833, 3, FALSE), "")</f>
        <v>45</v>
      </c>
      <c r="E60" s="11">
        <f>IFERROR(VLOOKUP($B60, Paste!$J$3:$L$833, 2, FALSE), "")</f>
        <v>63</v>
      </c>
      <c r="F60" s="11" t="str">
        <f>VLOOKUP($B60, Paste!$A$3:$H$1033, 8, FALSE)</f>
        <v>COL</v>
      </c>
      <c r="G60" s="71">
        <f>VLOOKUP($B60, Paste!$A$3:$H$1033, 2, FALSE)</f>
        <v>66</v>
      </c>
      <c r="H60" s="71">
        <f>VLOOKUP($B60, Paste!$A$3:$H$1033, 3, FALSE)</f>
        <v>21.78</v>
      </c>
      <c r="I60" s="71">
        <f t="shared" si="0"/>
        <v>20.041683750000011</v>
      </c>
      <c r="J60" s="71">
        <f>VLOOKUP($B60, Paste!$A$3:$H$1033, 4, FALSE)</f>
        <v>41.821683750000012</v>
      </c>
      <c r="K60" s="71">
        <f>VLOOKUP($B60, Paste!$A$3:$H$1033, 5, FALSE)</f>
        <v>66</v>
      </c>
      <c r="L60" s="11">
        <f>IF(ISERROR(VLOOKUP(B60, Paste!$AB$3:$AD$2349, 3, FALSE)), "", VLOOKUP(B60, Paste!$AB$3:$AD$2349, 3, FALSE))</f>
        <v>92</v>
      </c>
      <c r="M60" s="27">
        <f>VLOOKUP($B60, Paste!$W$3:$Z$10064, IF($H$4="Cap Hit",3, IF($H$4="AAV", 4, 2)), FALSE)</f>
        <v>7.5</v>
      </c>
      <c r="N60" s="11">
        <f>IF(ISERROR(VLOOKUP(B60, Paste!$AB$3:$AC$2343, 1, FALSE)), "", VLOOKUP(B60, Paste!$AB$3:$AC$2343, 2, FALSE))</f>
        <v>33</v>
      </c>
      <c r="O60" s="18" t="str">
        <f>IF(VLOOKUP(B60, 'Points&amp;Potential'!$B$7:$O$921, 14, FALSE)=0, "", VLOOKUP(B60, 'Points&amp;Potential'!$B$7:$O$921, 14, FALSE))</f>
        <v/>
      </c>
      <c r="P60" s="7" t="str">
        <f>IF(ISERROR(VLOOKUP(B60, Paste!$T$3:$T$1045, 1, FALSE)), "", VLOOKUP(B60, Paste!$T$3:$U$1045, 2, FALSE))</f>
        <v/>
      </c>
    </row>
    <row r="61" spans="1:16">
      <c r="A61" s="11">
        <v>55</v>
      </c>
      <c r="B61" s="67" t="s">
        <v>407</v>
      </c>
      <c r="C61" s="11" t="str">
        <f>VLOOKUP($B61, Paste!$A$3:$H$1033, 6, FALSE)</f>
        <v>LD</v>
      </c>
      <c r="D61" s="11">
        <f>IFERROR(VLOOKUP($B61, Paste!$J$3:$L$833, 3, FALSE), "")</f>
        <v>38</v>
      </c>
      <c r="E61" s="11">
        <f>IFERROR(VLOOKUP($B61, Paste!$J$3:$L$833, 2, FALSE), "")</f>
        <v>57</v>
      </c>
      <c r="F61" s="11" t="str">
        <f>VLOOKUP($B61, Paste!$A$3:$H$1033, 8, FALSE)</f>
        <v>DET</v>
      </c>
      <c r="G61" s="71">
        <f>VLOOKUP($B61, Paste!$A$3:$H$1033, 2, FALSE)</f>
        <v>75</v>
      </c>
      <c r="H61" s="71">
        <f>VLOOKUP($B61, Paste!$A$3:$H$1033, 3, FALSE)</f>
        <v>7.5</v>
      </c>
      <c r="I61" s="71">
        <f t="shared" si="0"/>
        <v>20.093125000000004</v>
      </c>
      <c r="J61" s="71">
        <f>VLOOKUP($B61, Paste!$A$3:$H$1033, 4, FALSE)</f>
        <v>27.593125000000004</v>
      </c>
      <c r="K61" s="71">
        <f>VLOOKUP($B61, Paste!$A$3:$H$1033, 5, FALSE)</f>
        <v>65.963855421686745</v>
      </c>
      <c r="L61" s="11">
        <f>IF(ISERROR(VLOOKUP(B61, Paste!$AB$3:$AD$2349, 3, FALSE)), "", VLOOKUP(B61, Paste!$AB$3:$AD$2349, 3, FALSE))</f>
        <v>93</v>
      </c>
      <c r="M61" s="27" t="e">
        <f>VLOOKUP($B61, Paste!$W$3:$Z$10064, IF($H$4="Cap Hit",3, IF($H$4="AAV", 4, 2)), FALSE)</f>
        <v>#N/A</v>
      </c>
      <c r="N61" s="11">
        <f>IF(ISERROR(VLOOKUP(B61, Paste!$AB$3:$AC$2343, 1, FALSE)), "", VLOOKUP(B61, Paste!$AB$3:$AC$2343, 2, FALSE))</f>
        <v>158</v>
      </c>
      <c r="O61" s="18" t="str">
        <f>IF(VLOOKUP(B61, 'Points&amp;Potential'!$B$7:$O$921, 14, FALSE)=0, "", VLOOKUP(B61, 'Points&amp;Potential'!$B$7:$O$921, 14, FALSE))</f>
        <v/>
      </c>
      <c r="P61" s="7" t="str">
        <f>IF(ISERROR(VLOOKUP(B61, Paste!$T$3:$T$1045, 1, FALSE)), "", VLOOKUP(B61, Paste!$T$3:$U$1045, 2, FALSE))</f>
        <v/>
      </c>
    </row>
    <row r="62" spans="1:16">
      <c r="A62" s="11">
        <v>56</v>
      </c>
      <c r="B62" s="10" t="s">
        <v>398</v>
      </c>
      <c r="C62" s="11" t="str">
        <f>VLOOKUP($B62, Paste!$A$3:$H$1033, 6, FALSE)</f>
        <v>C</v>
      </c>
      <c r="D62" s="11">
        <f>IFERROR(VLOOKUP($B62, Paste!$J$3:$L$833, 3, FALSE), "")</f>
        <v>35</v>
      </c>
      <c r="E62" s="11">
        <f>IFERROR(VLOOKUP($B62, Paste!$J$3:$L$833, 2, FALSE), "")</f>
        <v>55</v>
      </c>
      <c r="F62" s="11" t="str">
        <f>VLOOKUP($B62, Paste!$A$3:$H$1033, 8, FALSE)</f>
        <v>TBL</v>
      </c>
      <c r="G62" s="71">
        <f>VLOOKUP($B62, Paste!$A$3:$H$1033, 2, FALSE)</f>
        <v>79</v>
      </c>
      <c r="H62" s="71">
        <f>VLOOKUP($B62, Paste!$A$3:$H$1033, 3, FALSE)</f>
        <v>9.3264079008001879</v>
      </c>
      <c r="I62" s="71">
        <f t="shared" si="0"/>
        <v>19.100327505449808</v>
      </c>
      <c r="J62" s="71">
        <f>VLOOKUP($B62, Paste!$A$3:$H$1033, 4, FALSE)</f>
        <v>28.426735406249996</v>
      </c>
      <c r="K62" s="71">
        <f>VLOOKUP($B62, Paste!$A$3:$H$1033, 5, FALSE)</f>
        <v>64.93150684931507</v>
      </c>
      <c r="L62" s="11">
        <f>IF(ISERROR(VLOOKUP(B62, Paste!$AB$3:$AD$2349, 3, FALSE)), "", VLOOKUP(B62, Paste!$AB$3:$AD$2349, 3, FALSE))</f>
        <v>100</v>
      </c>
      <c r="M62" s="27">
        <f>VLOOKUP($B62, Paste!$W$3:$Z$10064, IF($H$4="Cap Hit",3, IF($H$4="AAV", 4, 2)), FALSE)</f>
        <v>3.01</v>
      </c>
      <c r="N62" s="11">
        <f>IF(ISERROR(VLOOKUP(B62, Paste!$AB$3:$AC$2343, 1, FALSE)), "", VLOOKUP(B62, Paste!$AB$3:$AC$2343, 2, FALSE))</f>
        <v>32</v>
      </c>
      <c r="O62" s="18" t="str">
        <f>IF(VLOOKUP(B62, 'Points&amp;Potential'!$B$7:$O$921, 14, FALSE)=0, "", VLOOKUP(B62, 'Points&amp;Potential'!$B$7:$O$921, 14, FALSE))</f>
        <v/>
      </c>
      <c r="P62" s="7" t="str">
        <f>IF(ISERROR(VLOOKUP(B62, Paste!$T$3:$T$1045, 1, FALSE)), "", VLOOKUP(B62, Paste!$T$3:$U$1045, 2, FALSE))</f>
        <v/>
      </c>
    </row>
    <row r="63" spans="1:16">
      <c r="A63" s="11">
        <v>57</v>
      </c>
      <c r="B63" s="67" t="s">
        <v>391</v>
      </c>
      <c r="C63" s="11" t="str">
        <f>VLOOKUP($B63, Paste!$A$3:$H$1033, 6, FALSE)</f>
        <v>RW</v>
      </c>
      <c r="D63" s="11" t="str">
        <f>IFERROR(VLOOKUP($B63, Paste!$J$3:$L$833, 3, FALSE), "")</f>
        <v/>
      </c>
      <c r="E63" s="11" t="str">
        <f>IFERROR(VLOOKUP($B63, Paste!$J$3:$L$833, 2, FALSE), "")</f>
        <v/>
      </c>
      <c r="F63" s="11" t="str">
        <f>VLOOKUP($B63, Paste!$A$3:$H$1033, 8, FALSE)</f>
        <v>LAK</v>
      </c>
      <c r="G63" s="71">
        <f>VLOOKUP($B63, Paste!$A$3:$H$1033, 2, FALSE)</f>
        <v>71</v>
      </c>
      <c r="H63" s="71">
        <f>VLOOKUP($B63, Paste!$A$3:$H$1033, 3, FALSE)</f>
        <v>16.715331472133851</v>
      </c>
      <c r="I63" s="71">
        <f t="shared" si="0"/>
        <v>12.123290750088366</v>
      </c>
      <c r="J63" s="71">
        <f>VLOOKUP($B63, Paste!$A$3:$H$1033, 4, FALSE)</f>
        <v>28.838622222222217</v>
      </c>
      <c r="K63" s="71">
        <f>VLOOKUP($B63, Paste!$A$3:$H$1033, 5, FALSE)</f>
        <v>64.483091787439619</v>
      </c>
      <c r="L63" s="11">
        <f>IF(ISERROR(VLOOKUP(B63, Paste!$AB$3:$AD$2349, 3, FALSE)), "", VLOOKUP(B63, Paste!$AB$3:$AD$2349, 3, FALSE))</f>
        <v>28</v>
      </c>
      <c r="M63" s="27">
        <f>VLOOKUP($B63, Paste!$W$3:$Z$10064, IF($H$4="Cap Hit",3, IF($H$4="AAV", 4, 2)), FALSE)</f>
        <v>1</v>
      </c>
      <c r="N63" s="11">
        <f>IF(ISERROR(VLOOKUP(B63, Paste!$AB$3:$AC$2343, 1, FALSE)), "", VLOOKUP(B63, Paste!$AB$3:$AC$2343, 2, FALSE))</f>
        <v>21</v>
      </c>
      <c r="O63" s="18" t="str">
        <f>IF(VLOOKUP(B63, 'Points&amp;Potential'!$B$7:$O$921, 14, FALSE)=0, "", VLOOKUP(B63, 'Points&amp;Potential'!$B$7:$O$921, 14, FALSE))</f>
        <v/>
      </c>
      <c r="P63" s="7" t="str">
        <f>IF(ISERROR(VLOOKUP(B63, Paste!$T$3:$T$1045, 1, FALSE)), "", VLOOKUP(B63, Paste!$T$3:$U$1045, 2, FALSE))</f>
        <v/>
      </c>
    </row>
    <row r="64" spans="1:16">
      <c r="A64" s="11">
        <v>58</v>
      </c>
      <c r="B64" s="10" t="s">
        <v>690</v>
      </c>
      <c r="C64" s="11" t="str">
        <f>VLOOKUP($B64, Paste!$A$3:$H$1033, 6, FALSE)</f>
        <v>RD</v>
      </c>
      <c r="D64" s="11" t="str">
        <f>IFERROR(VLOOKUP($B64, Paste!$J$3:$L$833, 3, FALSE), "")</f>
        <v/>
      </c>
      <c r="E64" s="11" t="str">
        <f>IFERROR(VLOOKUP($B64, Paste!$J$3:$L$833, 2, FALSE), "")</f>
        <v/>
      </c>
      <c r="F64" s="11" t="str">
        <f>VLOOKUP($B64, Paste!$A$3:$H$1033, 8, FALSE)</f>
        <v>NYI</v>
      </c>
      <c r="G64" s="71">
        <f>VLOOKUP($B64, Paste!$A$3:$H$1033, 2, FALSE)</f>
        <v>64.333333333333343</v>
      </c>
      <c r="H64" s="71">
        <f>VLOOKUP($B64, Paste!$A$3:$H$1033, 3, FALSE)</f>
        <v>1.5813289361474996</v>
      </c>
      <c r="I64" s="71">
        <f t="shared" si="0"/>
        <v>8.5484972096858343</v>
      </c>
      <c r="J64" s="71">
        <f>VLOOKUP($B64, Paste!$A$3:$H$1033, 4, FALSE)</f>
        <v>10.129826145833334</v>
      </c>
      <c r="K64" s="71">
        <f>VLOOKUP($B64, Paste!$A$3:$H$1033, 5, FALSE)</f>
        <v>64.333333333333343</v>
      </c>
      <c r="L64" s="11">
        <f>IF(ISERROR(VLOOKUP(B64, Paste!$AB$3:$AD$2349, 3, FALSE)), "", VLOOKUP(B64, Paste!$AB$3:$AD$2349, 3, FALSE))</f>
        <v>68</v>
      </c>
      <c r="M64" s="27">
        <f>VLOOKUP($B64, Paste!$W$3:$Z$10064, IF($H$4="Cap Hit",3, IF($H$4="AAV", 4, 2)), FALSE)</f>
        <v>3.5</v>
      </c>
      <c r="N64" s="11">
        <f>IF(ISERROR(VLOOKUP(B64, Paste!$AB$3:$AC$2343, 1, FALSE)), "", VLOOKUP(B64, Paste!$AB$3:$AC$2343, 2, FALSE))</f>
        <v>77</v>
      </c>
      <c r="O64" s="18" t="str">
        <f>IF(VLOOKUP(B64, 'Points&amp;Potential'!$B$7:$O$921, 14, FALSE)=0, "", VLOOKUP(B64, 'Points&amp;Potential'!$B$7:$O$921, 14, FALSE))</f>
        <v/>
      </c>
      <c r="P64" s="7" t="str">
        <f>IF(ISERROR(VLOOKUP(B64, Paste!$T$3:$T$1045, 1, FALSE)), "", VLOOKUP(B64, Paste!$T$3:$U$1045, 2, FALSE))</f>
        <v/>
      </c>
    </row>
    <row r="65" spans="1:16">
      <c r="A65" s="11">
        <v>59</v>
      </c>
      <c r="B65" s="67" t="s">
        <v>594</v>
      </c>
      <c r="C65" s="11" t="str">
        <f>VLOOKUP($B65, Paste!$A$3:$H$1033, 6, FALSE)</f>
        <v>LD</v>
      </c>
      <c r="D65" s="11" t="str">
        <f>IFERROR(VLOOKUP($B65, Paste!$J$3:$L$833, 3, FALSE), "")</f>
        <v/>
      </c>
      <c r="E65" s="11" t="str">
        <f>IFERROR(VLOOKUP($B65, Paste!$J$3:$L$833, 2, FALSE), "")</f>
        <v/>
      </c>
      <c r="F65" s="11" t="str">
        <f>VLOOKUP($B65, Paste!$A$3:$H$1033, 8, FALSE)</f>
        <v>CHI</v>
      </c>
      <c r="G65" s="71">
        <f>VLOOKUP($B65, Paste!$A$3:$H$1033, 2, FALSE)</f>
        <v>82.666666666666671</v>
      </c>
      <c r="H65" s="71">
        <f>VLOOKUP($B65, Paste!$A$3:$H$1033, 3, FALSE)</f>
        <v>2.0615526099554717</v>
      </c>
      <c r="I65" s="71">
        <f t="shared" si="0"/>
        <v>13.005878556711192</v>
      </c>
      <c r="J65" s="71">
        <f>VLOOKUP($B65, Paste!$A$3:$H$1033, 4, FALSE)</f>
        <v>15.067431166666664</v>
      </c>
      <c r="K65" s="71">
        <f>VLOOKUP($B65, Paste!$A$3:$H$1033, 5, FALSE)</f>
        <v>64.220385674931137</v>
      </c>
      <c r="L65" s="11">
        <f>IF(ISERROR(VLOOKUP(B65, Paste!$AB$3:$AD$2349, 3, FALSE)), "", VLOOKUP(B65, Paste!$AB$3:$AD$2349, 3, FALSE))</f>
        <v>79</v>
      </c>
      <c r="M65" s="27">
        <f>VLOOKUP($B65, Paste!$W$3:$Z$10064, IF($H$4="Cap Hit",3, IF($H$4="AAV", 4, 2)), FALSE)</f>
        <v>4</v>
      </c>
      <c r="N65" s="11">
        <f>IF(ISERROR(VLOOKUP(B65, Paste!$AB$3:$AC$2343, 1, FALSE)), "", VLOOKUP(B65, Paste!$AB$3:$AC$2343, 2, FALSE))</f>
        <v>152</v>
      </c>
      <c r="O65" s="18" t="str">
        <f>IF(VLOOKUP(B65, 'Points&amp;Potential'!$B$7:$O$921, 14, FALSE)=0, "", VLOOKUP(B65, 'Points&amp;Potential'!$B$7:$O$921, 14, FALSE))</f>
        <v/>
      </c>
      <c r="P65" s="7" t="str">
        <f>IF(ISERROR(VLOOKUP(B65, Paste!$T$3:$T$1045, 1, FALSE)), "", VLOOKUP(B65, Paste!$T$3:$U$1045, 2, FALSE))</f>
        <v/>
      </c>
    </row>
    <row r="66" spans="1:16">
      <c r="A66" s="11">
        <v>60</v>
      </c>
      <c r="B66" s="67" t="s">
        <v>637</v>
      </c>
      <c r="C66" s="11" t="str">
        <f>VLOOKUP($B66, Paste!$A$3:$H$1033, 6, FALSE)</f>
        <v>RD</v>
      </c>
      <c r="D66" s="11" t="str">
        <f>IFERROR(VLOOKUP($B66, Paste!$J$3:$L$833, 3, FALSE), "")</f>
        <v/>
      </c>
      <c r="E66" s="11" t="str">
        <f>IFERROR(VLOOKUP($B66, Paste!$J$3:$L$833, 2, FALSE), "")</f>
        <v/>
      </c>
      <c r="F66" s="11" t="str">
        <f>VLOOKUP($B66, Paste!$A$3:$H$1033, 8, FALSE)</f>
        <v>TBL</v>
      </c>
      <c r="G66" s="71">
        <f>VLOOKUP($B66, Paste!$A$3:$H$1033, 2, FALSE)</f>
        <v>70.666666666666671</v>
      </c>
      <c r="H66" s="71">
        <f>VLOOKUP($B66, Paste!$A$3:$H$1033, 3, FALSE)</f>
        <v>2.8048280607133194</v>
      </c>
      <c r="I66" s="71">
        <f t="shared" si="0"/>
        <v>9.9897844265089013</v>
      </c>
      <c r="J66" s="71">
        <f>VLOOKUP($B66, Paste!$A$3:$H$1033, 4, FALSE)</f>
        <v>12.794612487222221</v>
      </c>
      <c r="K66" s="71">
        <f>VLOOKUP($B66, Paste!$A$3:$H$1033, 5, FALSE)</f>
        <v>64.148867313915858</v>
      </c>
      <c r="L66" s="11">
        <f>IF(ISERROR(VLOOKUP(B66, Paste!$AB$3:$AD$2349, 3, FALSE)), "", VLOOKUP(B66, Paste!$AB$3:$AD$2349, 3, FALSE))</f>
        <v>124</v>
      </c>
      <c r="M66" s="27">
        <f>VLOOKUP($B66, Paste!$W$3:$Z$10064, IF($H$4="Cap Hit",3, IF($H$4="AAV", 4, 2)), FALSE)</f>
        <v>6.76</v>
      </c>
      <c r="N66" s="11">
        <f>IF(ISERROR(VLOOKUP(B66, Paste!$AB$3:$AC$2343, 1, FALSE)), "", VLOOKUP(B66, Paste!$AB$3:$AC$2343, 2, FALSE))</f>
        <v>105</v>
      </c>
      <c r="O66" s="18" t="str">
        <f>IF(VLOOKUP(B66, 'Points&amp;Potential'!$B$7:$O$921, 14, FALSE)=0, "", VLOOKUP(B66, 'Points&amp;Potential'!$B$7:$O$921, 14, FALSE))</f>
        <v/>
      </c>
      <c r="P66" s="7" t="str">
        <f>IF(ISERROR(VLOOKUP(B66, Paste!$T$3:$T$1045, 1, FALSE)), "", VLOOKUP(B66, Paste!$T$3:$U$1045, 2, FALSE))</f>
        <v/>
      </c>
    </row>
    <row r="67" spans="1:16">
      <c r="A67" s="11">
        <v>61</v>
      </c>
      <c r="B67" s="67" t="s">
        <v>157</v>
      </c>
      <c r="C67" s="11" t="str">
        <f>VLOOKUP($B67, Paste!$A$3:$H$1033, 6, FALSE)</f>
        <v>C</v>
      </c>
      <c r="D67" s="11">
        <f>IFERROR(VLOOKUP($B67, Paste!$J$3:$L$833, 3, FALSE), "")</f>
        <v>63</v>
      </c>
      <c r="E67" s="11">
        <f>IFERROR(VLOOKUP($B67, Paste!$J$3:$L$833, 2, FALSE), "")</f>
        <v>78</v>
      </c>
      <c r="F67" s="11" t="str">
        <f>VLOOKUP($B67, Paste!$A$3:$H$1033, 8, FALSE)</f>
        <v>WAS</v>
      </c>
      <c r="G67" s="71">
        <f>VLOOKUP($B67, Paste!$A$3:$H$1033, 2, FALSE)</f>
        <v>75</v>
      </c>
      <c r="H67" s="71">
        <f>VLOOKUP($B67, Paste!$A$3:$H$1033, 3, FALSE)</f>
        <v>17.25</v>
      </c>
      <c r="I67" s="71">
        <f t="shared" si="0"/>
        <v>39.391894531249996</v>
      </c>
      <c r="J67" s="71">
        <f>VLOOKUP($B67, Paste!$A$3:$H$1033, 4, FALSE)</f>
        <v>56.641894531249996</v>
      </c>
      <c r="K67" s="71">
        <f>VLOOKUP($B67, Paste!$A$3:$H$1033, 5, FALSE)</f>
        <v>64.119170984455963</v>
      </c>
      <c r="L67" s="11">
        <f>IF(ISERROR(VLOOKUP(B67, Paste!$AB$3:$AD$2349, 3, FALSE)), "", VLOOKUP(B67, Paste!$AB$3:$AD$2349, 3, FALSE))</f>
        <v>59</v>
      </c>
      <c r="M67" s="27">
        <f>VLOOKUP($B67, Paste!$W$3:$Z$10064, IF($H$4="Cap Hit",3, IF($H$4="AAV", 4, 2)), FALSE)</f>
        <v>11.35</v>
      </c>
      <c r="N67" s="11">
        <f>IF(ISERROR(VLOOKUP(B67, Paste!$AB$3:$AC$2343, 1, FALSE)), "", VLOOKUP(B67, Paste!$AB$3:$AC$2343, 2, FALSE))</f>
        <v>41</v>
      </c>
      <c r="O67" s="18" t="str">
        <f>IF(VLOOKUP(B67, 'Points&amp;Potential'!$B$7:$O$921, 14, FALSE)=0, "", VLOOKUP(B67, 'Points&amp;Potential'!$B$7:$O$921, 14, FALSE))</f>
        <v/>
      </c>
      <c r="P67" s="7" t="str">
        <f>IF(ISERROR(VLOOKUP(B67, Paste!$T$3:$T$1045, 1, FALSE)), "", VLOOKUP(B67, Paste!$T$3:$U$1045, 2, FALSE))</f>
        <v/>
      </c>
    </row>
    <row r="68" spans="1:16">
      <c r="A68" s="11">
        <v>62</v>
      </c>
      <c r="B68" s="67" t="s">
        <v>686</v>
      </c>
      <c r="C68" s="11" t="str">
        <f>VLOOKUP($B68, Paste!$A$3:$H$1033, 6, FALSE)</f>
        <v>RD</v>
      </c>
      <c r="D68" s="11" t="str">
        <f>IFERROR(VLOOKUP($B68, Paste!$J$3:$L$833, 3, FALSE), "")</f>
        <v/>
      </c>
      <c r="E68" s="11" t="str">
        <f>IFERROR(VLOOKUP($B68, Paste!$J$3:$L$833, 2, FALSE), "")</f>
        <v/>
      </c>
      <c r="F68" s="11" t="str">
        <f>VLOOKUP($B68, Paste!$A$3:$H$1033, 8, FALSE)</f>
        <v>BOS</v>
      </c>
      <c r="G68" s="71">
        <f>VLOOKUP($B68, Paste!$A$3:$H$1033, 2, FALSE)</f>
        <v>69.333333333333329</v>
      </c>
      <c r="H68" s="71">
        <f>VLOOKUP($B68, Paste!$A$3:$H$1033, 3, FALSE)</f>
        <v>2.3107863301855942</v>
      </c>
      <c r="I68" s="71">
        <f t="shared" si="0"/>
        <v>8.0640185142588496</v>
      </c>
      <c r="J68" s="71">
        <f>VLOOKUP($B68, Paste!$A$3:$H$1033, 4, FALSE)</f>
        <v>10.374804844444444</v>
      </c>
      <c r="K68" s="71">
        <f>VLOOKUP($B68, Paste!$A$3:$H$1033, 5, FALSE)</f>
        <v>63.841584158415841</v>
      </c>
      <c r="L68" s="11">
        <f>IF(ISERROR(VLOOKUP(B68, Paste!$AB$3:$AD$2349, 3, FALSE)), "", VLOOKUP(B68, Paste!$AB$3:$AD$2349, 3, FALSE))</f>
        <v>203</v>
      </c>
      <c r="M68" s="27">
        <f>VLOOKUP($B68, Paste!$W$3:$Z$10064, IF($H$4="Cap Hit",3, IF($H$4="AAV", 4, 2)), FALSE)</f>
        <v>2.25</v>
      </c>
      <c r="N68" s="11">
        <f>IF(ISERROR(VLOOKUP(B68, Paste!$AB$3:$AC$2343, 1, FALSE)), "", VLOOKUP(B68, Paste!$AB$3:$AC$2343, 2, FALSE))</f>
        <v>98</v>
      </c>
      <c r="O68" s="18" t="str">
        <f>IF(VLOOKUP(B68, 'Points&amp;Potential'!$B$7:$O$921, 14, FALSE)=0, "", VLOOKUP(B68, 'Points&amp;Potential'!$B$7:$O$921, 14, FALSE))</f>
        <v/>
      </c>
      <c r="P68" s="7" t="str">
        <f>IF(ISERROR(VLOOKUP(B68, Paste!$T$3:$T$1045, 1, FALSE)), "", VLOOKUP(B68, Paste!$T$3:$U$1045, 2, FALSE))</f>
        <v/>
      </c>
    </row>
    <row r="69" spans="1:16">
      <c r="A69" s="11">
        <v>63</v>
      </c>
      <c r="B69" s="67" t="s">
        <v>606</v>
      </c>
      <c r="C69" s="11" t="str">
        <f>VLOOKUP($B69, Paste!$A$3:$H$1033, 6, FALSE)</f>
        <v>LD</v>
      </c>
      <c r="D69" s="11" t="str">
        <f>IFERROR(VLOOKUP($B69, Paste!$J$3:$L$833, 3, FALSE), "")</f>
        <v/>
      </c>
      <c r="E69" s="11" t="str">
        <f>IFERROR(VLOOKUP($B69, Paste!$J$3:$L$833, 2, FALSE), "")</f>
        <v/>
      </c>
      <c r="F69" s="11" t="str">
        <f>VLOOKUP($B69, Paste!$A$3:$H$1033, 8, FALSE)</f>
        <v>FLA</v>
      </c>
      <c r="G69" s="71">
        <f>VLOOKUP($B69, Paste!$A$3:$H$1033, 2, FALSE)</f>
        <v>77.333333333333329</v>
      </c>
      <c r="H69" s="71">
        <f>VLOOKUP($B69, Paste!$A$3:$H$1033, 3, FALSE)</f>
        <v>3.9552785083095676</v>
      </c>
      <c r="I69" s="71">
        <f t="shared" si="0"/>
        <v>10.38329988724599</v>
      </c>
      <c r="J69" s="71">
        <f>VLOOKUP($B69, Paste!$A$3:$H$1033, 4, FALSE)</f>
        <v>14.338578395555556</v>
      </c>
      <c r="K69" s="71">
        <f>VLOOKUP($B69, Paste!$A$3:$H$1033, 5, FALSE)</f>
        <v>63.646017699115035</v>
      </c>
      <c r="L69" s="11">
        <f>IF(ISERROR(VLOOKUP(B69, Paste!$AB$3:$AD$2349, 3, FALSE)), "", VLOOKUP(B69, Paste!$AB$3:$AD$2349, 3, FALSE))</f>
        <v>135</v>
      </c>
      <c r="M69" s="27">
        <f>VLOOKUP($B69, Paste!$W$3:$Z$10064, IF($H$4="Cap Hit",3, IF($H$4="AAV", 4, 2)), FALSE)</f>
        <v>6.5</v>
      </c>
      <c r="N69" s="11">
        <f>IF(ISERROR(VLOOKUP(B69, Paste!$AB$3:$AC$2343, 1, FALSE)), "", VLOOKUP(B69, Paste!$AB$3:$AC$2343, 2, FALSE))</f>
        <v>93</v>
      </c>
      <c r="O69" s="18" t="str">
        <f>IF(VLOOKUP(B69, 'Points&amp;Potential'!$B$7:$O$921, 14, FALSE)=0, "", VLOOKUP(B69, 'Points&amp;Potential'!$B$7:$O$921, 14, FALSE))</f>
        <v/>
      </c>
      <c r="P69" s="7" t="str">
        <f>IF(ISERROR(VLOOKUP(B69, Paste!$T$3:$T$1045, 1, FALSE)), "", VLOOKUP(B69, Paste!$T$3:$U$1045, 2, FALSE))</f>
        <v/>
      </c>
    </row>
    <row r="70" spans="1:16">
      <c r="A70" s="11">
        <v>64</v>
      </c>
      <c r="B70" s="67" t="s">
        <v>723</v>
      </c>
      <c r="C70" s="11" t="str">
        <f>VLOOKUP($B70, Paste!$A$3:$H$1033, 6, FALSE)</f>
        <v>RD</v>
      </c>
      <c r="D70" s="11" t="str">
        <f>IFERROR(VLOOKUP($B70, Paste!$J$3:$L$833, 3, FALSE), "")</f>
        <v/>
      </c>
      <c r="E70" s="11" t="str">
        <f>IFERROR(VLOOKUP($B70, Paste!$J$3:$L$833, 2, FALSE), "")</f>
        <v/>
      </c>
      <c r="F70" s="11" t="str">
        <f>VLOOKUP($B70, Paste!$A$3:$H$1033, 8, FALSE)</f>
        <v>CGY</v>
      </c>
      <c r="G70" s="71">
        <f>VLOOKUP($B70, Paste!$A$3:$H$1033, 2, FALSE)</f>
        <v>57</v>
      </c>
      <c r="H70" s="71">
        <f>VLOOKUP($B70, Paste!$A$3:$H$1033, 3, FALSE)</f>
        <v>1.8746655834707535</v>
      </c>
      <c r="I70" s="71">
        <f t="shared" si="0"/>
        <v>6.5268335831959137</v>
      </c>
      <c r="J70" s="71">
        <f>VLOOKUP($B70, Paste!$A$3:$H$1033, 4, FALSE)</f>
        <v>8.4014991666666674</v>
      </c>
      <c r="K70" s="71">
        <f>VLOOKUP($B70, Paste!$A$3:$H$1033, 5, FALSE)</f>
        <v>63.56363636363637</v>
      </c>
      <c r="L70" s="11">
        <f>IF(ISERROR(VLOOKUP(B70, Paste!$AB$3:$AD$2349, 3, FALSE)), "", VLOOKUP(B70, Paste!$AB$3:$AD$2349, 3, FALSE))</f>
        <v>130</v>
      </c>
      <c r="M70" s="27">
        <f>VLOOKUP($B70, Paste!$W$3:$Z$10064, IF($H$4="Cap Hit",3, IF($H$4="AAV", 4, 2)), FALSE)</f>
        <v>1.1875</v>
      </c>
      <c r="N70" s="11">
        <f>IF(ISERROR(VLOOKUP(B70, Paste!$AB$3:$AC$2343, 1, FALSE)), "", VLOOKUP(B70, Paste!$AB$3:$AC$2343, 2, FALSE))</f>
        <v>60</v>
      </c>
      <c r="O70" s="18" t="str">
        <f>IF(VLOOKUP(B70, 'Points&amp;Potential'!$B$7:$O$921, 14, FALSE)=0, "", VLOOKUP(B70, 'Points&amp;Potential'!$B$7:$O$921, 14, FALSE))</f>
        <v/>
      </c>
      <c r="P70" s="7" t="str">
        <f>IF(ISERROR(VLOOKUP(B70, Paste!$T$3:$T$1045, 1, FALSE)), "", VLOOKUP(B70, Paste!$T$3:$U$1045, 2, FALSE))</f>
        <v/>
      </c>
    </row>
    <row r="71" spans="1:16">
      <c r="A71" s="11">
        <v>65</v>
      </c>
      <c r="B71" s="67" t="s">
        <v>672</v>
      </c>
      <c r="C71" s="11" t="str">
        <f>VLOOKUP($B71, Paste!$A$3:$H$1033, 6, FALSE)</f>
        <v>C</v>
      </c>
      <c r="D71" s="11" t="str">
        <f>IFERROR(VLOOKUP($B71, Paste!$J$3:$L$833, 3, FALSE), "")</f>
        <v/>
      </c>
      <c r="E71" s="11" t="str">
        <f>IFERROR(VLOOKUP($B71, Paste!$J$3:$L$833, 2, FALSE), "")</f>
        <v/>
      </c>
      <c r="F71" s="11" t="str">
        <f>VLOOKUP($B71, Paste!$A$3:$H$1033, 8, FALSE)</f>
        <v>UFA</v>
      </c>
      <c r="G71" s="71">
        <f>VLOOKUP($B71, Paste!$A$3:$H$1033, 2, FALSE)</f>
        <v>73.333333333333329</v>
      </c>
      <c r="H71" s="71">
        <f>VLOOKUP($B71, Paste!$A$3:$H$1033, 3, FALSE)</f>
        <v>7.8901554588382536</v>
      </c>
      <c r="I71" s="71">
        <f t="shared" ref="I71:I134" si="1">J71-H71</f>
        <v>3.1710727819024855</v>
      </c>
      <c r="J71" s="71">
        <f>VLOOKUP($B71, Paste!$A$3:$H$1033, 4, FALSE)</f>
        <v>11.061228240740739</v>
      </c>
      <c r="K71" s="71">
        <f>VLOOKUP($B71, Paste!$A$3:$H$1033, 5, FALSE)</f>
        <v>63.395638629283489</v>
      </c>
      <c r="L71" s="11" t="str">
        <f>IF(ISERROR(VLOOKUP(B71, Paste!$AB$3:$AD$2349, 3, FALSE)), "", VLOOKUP(B71, Paste!$AB$3:$AD$2349, 3, FALSE))</f>
        <v/>
      </c>
      <c r="M71" s="27" t="e">
        <f>VLOOKUP($B71, Paste!$W$3:$Z$10064, IF($H$4="Cap Hit",3, IF($H$4="AAV", 4, 2)), FALSE)</f>
        <v>#N/A</v>
      </c>
      <c r="N71" s="11" t="str">
        <f>IF(ISERROR(VLOOKUP(B71, Paste!$AB$3:$AC$2343, 1, FALSE)), "", VLOOKUP(B71, Paste!$AB$3:$AC$2343, 2, FALSE))</f>
        <v/>
      </c>
      <c r="O71" s="18" t="str">
        <f>IF(VLOOKUP(B71, 'Points&amp;Potential'!$B$7:$O$921, 14, FALSE)=0, "", VLOOKUP(B71, 'Points&amp;Potential'!$B$7:$O$921, 14, FALSE))</f>
        <v/>
      </c>
      <c r="P71" s="7" t="str">
        <f>IF(ISERROR(VLOOKUP(B71, Paste!$T$3:$T$1045, 1, FALSE)), "", VLOOKUP(B71, Paste!$T$3:$U$1045, 2, FALSE))</f>
        <v/>
      </c>
    </row>
    <row r="72" spans="1:16">
      <c r="A72" s="11">
        <v>66</v>
      </c>
      <c r="B72" s="67" t="s">
        <v>132</v>
      </c>
      <c r="C72" s="11" t="str">
        <f>VLOOKUP($B72, Paste!$A$3:$H$1033, 6, FALSE)</f>
        <v>RW</v>
      </c>
      <c r="D72" s="11">
        <f>IFERROR(VLOOKUP($B72, Paste!$J$3:$L$833, 3, FALSE), "")</f>
        <v>60</v>
      </c>
      <c r="E72" s="11">
        <f>IFERROR(VLOOKUP($B72, Paste!$J$3:$L$833, 2, FALSE), "")</f>
        <v>80</v>
      </c>
      <c r="F72" s="11" t="str">
        <f>VLOOKUP($B72, Paste!$A$3:$H$1033, 8, FALSE)</f>
        <v>FLA</v>
      </c>
      <c r="G72" s="71">
        <f>VLOOKUP($B72, Paste!$A$3:$H$1033, 2, FALSE)</f>
        <v>72</v>
      </c>
      <c r="H72" s="71">
        <f>VLOOKUP($B72, Paste!$A$3:$H$1033, 3, FALSE)</f>
        <v>27.36</v>
      </c>
      <c r="I72" s="71">
        <f t="shared" si="1"/>
        <v>32.444952187499993</v>
      </c>
      <c r="J72" s="71">
        <f>VLOOKUP($B72, Paste!$A$3:$H$1033, 4, FALSE)</f>
        <v>59.804952187499993</v>
      </c>
      <c r="K72" s="71">
        <f>VLOOKUP($B72, Paste!$A$3:$H$1033, 5, FALSE)</f>
        <v>63.219512195121951</v>
      </c>
      <c r="L72" s="11">
        <f>IF(ISERROR(VLOOKUP(B72, Paste!$AB$3:$AD$2349, 3, FALSE)), "", VLOOKUP(B72, Paste!$AB$3:$AD$2349, 3, FALSE))</f>
        <v>54</v>
      </c>
      <c r="M72" s="27">
        <f>VLOOKUP($B72, Paste!$W$3:$Z$10064, IF($H$4="Cap Hit",3, IF($H$4="AAV", 4, 2)), FALSE)</f>
        <v>7.5</v>
      </c>
      <c r="N72" s="11">
        <f>IF(ISERROR(VLOOKUP(B72, Paste!$AB$3:$AC$2343, 1, FALSE)), "", VLOOKUP(B72, Paste!$AB$3:$AC$2343, 2, FALSE))</f>
        <v>25</v>
      </c>
      <c r="O72" s="18" t="str">
        <f>IF(VLOOKUP(B72, 'Points&amp;Potential'!$B$7:$O$921, 14, FALSE)=0, "", VLOOKUP(B72, 'Points&amp;Potential'!$B$7:$O$921, 14, FALSE))</f>
        <v/>
      </c>
      <c r="P72" s="7" t="str">
        <f>IF(ISERROR(VLOOKUP(B72, Paste!$T$3:$T$1045, 1, FALSE)), "", VLOOKUP(B72, Paste!$T$3:$U$1045, 2, FALSE))</f>
        <v/>
      </c>
    </row>
    <row r="73" spans="1:16">
      <c r="A73" s="11">
        <v>67</v>
      </c>
      <c r="B73" s="67" t="s">
        <v>260</v>
      </c>
      <c r="C73" s="11" t="str">
        <f>VLOOKUP($B73, Paste!$A$3:$H$1033, 6, FALSE)</f>
        <v>LW</v>
      </c>
      <c r="D73" s="11">
        <f>IFERROR(VLOOKUP($B73, Paste!$J$3:$L$833, 3, FALSE), "")</f>
        <v>42</v>
      </c>
      <c r="E73" s="11">
        <f>IFERROR(VLOOKUP($B73, Paste!$J$3:$L$833, 2, FALSE), "")</f>
        <v>62</v>
      </c>
      <c r="F73" s="11" t="str">
        <f>VLOOKUP($B73, Paste!$A$3:$H$1033, 8, FALSE)</f>
        <v>NYI</v>
      </c>
      <c r="G73" s="71">
        <f>VLOOKUP($B73, Paste!$A$3:$H$1033, 2, FALSE)</f>
        <v>83.333333333333329</v>
      </c>
      <c r="H73" s="71">
        <f>VLOOKUP($B73, Paste!$A$3:$H$1033, 3, FALSE)</f>
        <v>18.323751629716927</v>
      </c>
      <c r="I73" s="71">
        <f t="shared" si="1"/>
        <v>22.354060870283067</v>
      </c>
      <c r="J73" s="71">
        <f>VLOOKUP($B73, Paste!$A$3:$H$1033, 4, FALSE)</f>
        <v>40.677812499999995</v>
      </c>
      <c r="K73" s="71">
        <f>VLOOKUP($B73, Paste!$A$3:$H$1033, 5, FALSE)</f>
        <v>63.183060109289613</v>
      </c>
      <c r="L73" s="11">
        <f>IF(ISERROR(VLOOKUP(B73, Paste!$AB$3:$AD$2349, 3, FALSE)), "", VLOOKUP(B73, Paste!$AB$3:$AD$2349, 3, FALSE))</f>
        <v>200</v>
      </c>
      <c r="M73" s="27">
        <f>VLOOKUP($B73, Paste!$W$3:$Z$10064, IF($H$4="Cap Hit",3, IF($H$4="AAV", 4, 2)), FALSE)</f>
        <v>6.5</v>
      </c>
      <c r="N73" s="11">
        <f>IF(ISERROR(VLOOKUP(B73, Paste!$AB$3:$AC$2343, 1, FALSE)), "", VLOOKUP(B73, Paste!$AB$3:$AC$2343, 2, FALSE))</f>
        <v>50</v>
      </c>
      <c r="O73" s="18" t="str">
        <f>IF(VLOOKUP(B73, 'Points&amp;Potential'!$B$7:$O$921, 14, FALSE)=0, "", VLOOKUP(B73, 'Points&amp;Potential'!$B$7:$O$921, 14, FALSE))</f>
        <v/>
      </c>
      <c r="P73" s="7" t="str">
        <f>IF(ISERROR(VLOOKUP(B73, Paste!$T$3:$T$1045, 1, FALSE)), "", VLOOKUP(B73, Paste!$T$3:$U$1045, 2, FALSE))</f>
        <v/>
      </c>
    </row>
    <row r="74" spans="1:16">
      <c r="A74" s="11">
        <v>68</v>
      </c>
      <c r="B74" s="67" t="s">
        <v>449</v>
      </c>
      <c r="C74" s="11" t="str">
        <f>VLOOKUP($B74, Paste!$A$3:$H$1033, 6, FALSE)</f>
        <v>RD</v>
      </c>
      <c r="D74" s="11" t="str">
        <f>IFERROR(VLOOKUP($B74, Paste!$J$3:$L$833, 3, FALSE), "")</f>
        <v/>
      </c>
      <c r="E74" s="11" t="str">
        <f>IFERROR(VLOOKUP($B74, Paste!$J$3:$L$833, 2, FALSE), "")</f>
        <v/>
      </c>
      <c r="F74" s="11" t="str">
        <f>VLOOKUP($B74, Paste!$A$3:$H$1033, 8, FALSE)</f>
        <v>SJS</v>
      </c>
      <c r="G74" s="71">
        <f>VLOOKUP($B74, Paste!$A$3:$H$1033, 2, FALSE)</f>
        <v>77.666666666666671</v>
      </c>
      <c r="H74" s="71">
        <f>VLOOKUP($B74, Paste!$A$3:$H$1033, 3, FALSE)</f>
        <v>7.7666666666666675</v>
      </c>
      <c r="I74" s="71">
        <f t="shared" si="1"/>
        <v>16.167481666666667</v>
      </c>
      <c r="J74" s="71">
        <f>VLOOKUP($B74, Paste!$A$3:$H$1033, 4, FALSE)</f>
        <v>23.934148333333336</v>
      </c>
      <c r="K74" s="71">
        <f>VLOOKUP($B74, Paste!$A$3:$H$1033, 5, FALSE)</f>
        <v>62.13333333333334</v>
      </c>
      <c r="L74" s="11">
        <f>IF(ISERROR(VLOOKUP(B74, Paste!$AB$3:$AD$2349, 3, FALSE)), "", VLOOKUP(B74, Paste!$AB$3:$AD$2349, 3, FALSE))</f>
        <v>130</v>
      </c>
      <c r="M74" s="27">
        <f>VLOOKUP($B74, Paste!$W$3:$Z$10064, IF($H$4="Cap Hit",3, IF($H$4="AAV", 4, 2)), FALSE)</f>
        <v>11</v>
      </c>
      <c r="N74" s="11">
        <f>IF(ISERROR(VLOOKUP(B74, Paste!$AB$3:$AC$2343, 1, FALSE)), "", VLOOKUP(B74, Paste!$AB$3:$AC$2343, 2, FALSE))</f>
        <v>132</v>
      </c>
      <c r="O74" s="18" t="str">
        <f>IF(VLOOKUP(B74, 'Points&amp;Potential'!$B$7:$O$921, 14, FALSE)=0, "", VLOOKUP(B74, 'Points&amp;Potential'!$B$7:$O$921, 14, FALSE))</f>
        <v/>
      </c>
      <c r="P74" s="7" t="str">
        <f>IF(ISERROR(VLOOKUP(B74, Paste!$T$3:$T$1045, 1, FALSE)), "", VLOOKUP(B74, Paste!$T$3:$U$1045, 2, FALSE))</f>
        <v/>
      </c>
    </row>
    <row r="75" spans="1:16">
      <c r="A75" s="11">
        <v>69</v>
      </c>
      <c r="B75" s="67" t="s">
        <v>218</v>
      </c>
      <c r="C75" s="11" t="str">
        <f>VLOOKUP($B75, Paste!$A$3:$H$1033, 6, FALSE)</f>
        <v>LD</v>
      </c>
      <c r="D75" s="11">
        <f>IFERROR(VLOOKUP($B75, Paste!$J$3:$L$833, 3, FALSE), "")</f>
        <v>55</v>
      </c>
      <c r="E75" s="11">
        <f>IFERROR(VLOOKUP($B75, Paste!$J$3:$L$833, 2, FALSE), "")</f>
        <v>70</v>
      </c>
      <c r="F75" s="11" t="str">
        <f>VLOOKUP($B75, Paste!$A$3:$H$1033, 8, FALSE)</f>
        <v>SEA</v>
      </c>
      <c r="G75" s="71">
        <f>VLOOKUP($B75, Paste!$A$3:$H$1033, 2, FALSE)</f>
        <v>76</v>
      </c>
      <c r="H75" s="71">
        <f>VLOOKUP($B75, Paste!$A$3:$H$1033, 3, FALSE)</f>
        <v>12.893360869491516</v>
      </c>
      <c r="I75" s="71">
        <f t="shared" si="1"/>
        <v>33.558444491619596</v>
      </c>
      <c r="J75" s="71">
        <f>VLOOKUP($B75, Paste!$A$3:$H$1033, 4, FALSE)</f>
        <v>46.451805361111113</v>
      </c>
      <c r="K75" s="71">
        <f>VLOOKUP($B75, Paste!$A$3:$H$1033, 5, FALSE)</f>
        <v>62.079207920792072</v>
      </c>
      <c r="L75" s="11">
        <f>IF(ISERROR(VLOOKUP(B75, Paste!$AB$3:$AD$2349, 3, FALSE)), "", VLOOKUP(B75, Paste!$AB$3:$AD$2349, 3, FALSE))</f>
        <v>30</v>
      </c>
      <c r="M75" s="27">
        <f>VLOOKUP($B75, Paste!$W$3:$Z$10064, IF($H$4="Cap Hit",3, IF($H$4="AAV", 4, 2)), FALSE)</f>
        <v>7</v>
      </c>
      <c r="N75" s="11">
        <f>IF(ISERROR(VLOOKUP(B75, Paste!$AB$3:$AC$2343, 1, FALSE)), "", VLOOKUP(B75, Paste!$AB$3:$AC$2343, 2, FALSE))</f>
        <v>86</v>
      </c>
      <c r="O75" s="18" t="str">
        <f>IF(VLOOKUP(B75, 'Points&amp;Potential'!$B$7:$O$921, 14, FALSE)=0, "", VLOOKUP(B75, 'Points&amp;Potential'!$B$7:$O$921, 14, FALSE))</f>
        <v/>
      </c>
      <c r="P75" s="7" t="str">
        <f>IF(ISERROR(VLOOKUP(B75, Paste!$T$3:$T$1045, 1, FALSE)), "", VLOOKUP(B75, Paste!$T$3:$U$1045, 2, FALSE))</f>
        <v/>
      </c>
    </row>
    <row r="76" spans="1:16">
      <c r="A76" s="11">
        <v>70</v>
      </c>
      <c r="B76" s="67" t="s">
        <v>578</v>
      </c>
      <c r="C76" s="11" t="str">
        <f>VLOOKUP($B76, Paste!$A$3:$H$1033, 6, FALSE)</f>
        <v>LW</v>
      </c>
      <c r="D76" s="11">
        <f>IFERROR(VLOOKUP($B76, Paste!$J$3:$L$833, 3, FALSE), "")</f>
        <v>37</v>
      </c>
      <c r="E76" s="11">
        <f>IFERROR(VLOOKUP($B76, Paste!$J$3:$L$833, 2, FALSE), "")</f>
        <v>68</v>
      </c>
      <c r="F76" s="11" t="str">
        <f>VLOOKUP($B76, Paste!$A$3:$H$1033, 8, FALSE)</f>
        <v>COL</v>
      </c>
      <c r="G76" s="71">
        <f>VLOOKUP($B76, Paste!$A$3:$H$1033, 2, FALSE)</f>
        <v>68</v>
      </c>
      <c r="H76" s="71">
        <f>VLOOKUP($B76, Paste!$A$3:$H$1033, 3, FALSE)</f>
        <v>8.1709794596084908</v>
      </c>
      <c r="I76" s="71">
        <f t="shared" si="1"/>
        <v>7.6903038737248437</v>
      </c>
      <c r="J76" s="71">
        <f>VLOOKUP($B76, Paste!$A$3:$H$1033, 4, FALSE)</f>
        <v>15.861283333333335</v>
      </c>
      <c r="K76" s="71">
        <f>VLOOKUP($B76, Paste!$A$3:$H$1033, 5, FALSE)</f>
        <v>61.2</v>
      </c>
      <c r="L76" s="11">
        <f>IF(ISERROR(VLOOKUP(B76, Paste!$AB$3:$AD$2349, 3, FALSE)), "", VLOOKUP(B76, Paste!$AB$3:$AD$2349, 3, FALSE))</f>
        <v>194</v>
      </c>
      <c r="M76" s="27">
        <f>VLOOKUP($B76, Paste!$W$3:$Z$10064, IF($H$4="Cap Hit",3, IF($H$4="AAV", 4, 2)), FALSE)</f>
        <v>0.85</v>
      </c>
      <c r="N76" s="11">
        <f>IF(ISERROR(VLOOKUP(B76, Paste!$AB$3:$AC$2343, 1, FALSE)), "", VLOOKUP(B76, Paste!$AB$3:$AC$2343, 2, FALSE))</f>
        <v>41</v>
      </c>
      <c r="O76" s="18" t="str">
        <f>IF(VLOOKUP(B76, 'Points&amp;Potential'!$B$7:$O$921, 14, FALSE)=0, "", VLOOKUP(B76, 'Points&amp;Potential'!$B$7:$O$921, 14, FALSE))</f>
        <v/>
      </c>
    </row>
    <row r="77" spans="1:16">
      <c r="A77" s="11">
        <v>71</v>
      </c>
      <c r="B77" s="10" t="s">
        <v>93</v>
      </c>
      <c r="C77" s="11" t="str">
        <f>VLOOKUP($B77, Paste!$A$3:$H$1033, 6, FALSE)</f>
        <v>RW</v>
      </c>
      <c r="D77" s="11">
        <f>IFERROR(VLOOKUP($B77, Paste!$J$3:$L$833, 3, FALSE), "")</f>
        <v>80</v>
      </c>
      <c r="E77" s="11">
        <f>IFERROR(VLOOKUP($B77, Paste!$J$3:$L$833, 2, FALSE), "")</f>
        <v>90</v>
      </c>
      <c r="F77" s="11" t="str">
        <f>VLOOKUP($B77, Paste!$A$3:$H$1033, 8, FALSE)</f>
        <v>PHI</v>
      </c>
      <c r="G77" s="71">
        <f>VLOOKUP($B77, Paste!$A$3:$H$1033, 2, FALSE)</f>
        <v>80.333333333333329</v>
      </c>
      <c r="H77" s="71">
        <f>VLOOKUP($B77, Paste!$A$3:$H$1033, 3, FALSE)</f>
        <v>27.11374016622754</v>
      </c>
      <c r="I77" s="71">
        <f t="shared" si="1"/>
        <v>43.319057244073363</v>
      </c>
      <c r="J77" s="71">
        <f>VLOOKUP($B77, Paste!$A$3:$H$1033, 4, FALSE)</f>
        <v>70.432797410300907</v>
      </c>
      <c r="K77" s="71">
        <f>VLOOKUP($B77, Paste!$A$3:$H$1033, 5, FALSE)</f>
        <v>61.190070921985814</v>
      </c>
      <c r="L77" s="11">
        <f>IF(ISERROR(VLOOKUP(B77, Paste!$AB$3:$AD$2349, 3, FALSE)), "", VLOOKUP(B77, Paste!$AB$3:$AD$2349, 3, FALSE))</f>
        <v>100</v>
      </c>
      <c r="M77" s="27">
        <f>VLOOKUP($B77, Paste!$W$3:$Z$10064, IF($H$4="Cap Hit",3, IF($H$4="AAV", 4, 2)), FALSE)</f>
        <v>11</v>
      </c>
      <c r="N77" s="11">
        <f>IF(ISERROR(VLOOKUP(B77, Paste!$AB$3:$AC$2343, 1, FALSE)), "", VLOOKUP(B77, Paste!$AB$3:$AC$2343, 2, FALSE))</f>
        <v>40</v>
      </c>
      <c r="O77" s="18" t="str">
        <f>IF(VLOOKUP(B77, 'Points&amp;Potential'!$B$7:$O$921, 14, FALSE)=0, "", VLOOKUP(B77, 'Points&amp;Potential'!$B$7:$O$921, 14, FALSE))</f>
        <v/>
      </c>
      <c r="P77" s="7" t="str">
        <f>IF(ISERROR(VLOOKUP(B77, Paste!$T$3:$T$1045, 1, FALSE)), "", VLOOKUP(B77, Paste!$T$3:$U$1045, 2, FALSE))</f>
        <v/>
      </c>
    </row>
    <row r="78" spans="1:16">
      <c r="A78" s="11">
        <v>72</v>
      </c>
      <c r="B78" s="67" t="s">
        <v>239</v>
      </c>
      <c r="C78" s="11" t="str">
        <f>VLOOKUP($B78, Paste!$A$3:$H$1033, 6, FALSE)</f>
        <v>RD</v>
      </c>
      <c r="D78" s="11">
        <f>IFERROR(VLOOKUP($B78, Paste!$J$3:$L$833, 3, FALSE), "")</f>
        <v>48</v>
      </c>
      <c r="E78" s="11">
        <f>IFERROR(VLOOKUP($B78, Paste!$J$3:$L$833, 2, FALSE), "")</f>
        <v>57</v>
      </c>
      <c r="F78" s="11" t="str">
        <f>VLOOKUP($B78, Paste!$A$3:$H$1033, 8, FALSE)</f>
        <v>VGK</v>
      </c>
      <c r="G78" s="71">
        <f>VLOOKUP($B78, Paste!$A$3:$H$1033, 2, FALSE)</f>
        <v>82</v>
      </c>
      <c r="H78" s="71">
        <f>VLOOKUP($B78, Paste!$A$3:$H$1033, 3, FALSE)</f>
        <v>12.660464984898677</v>
      </c>
      <c r="I78" s="71">
        <f t="shared" si="1"/>
        <v>30.654412098434644</v>
      </c>
      <c r="J78" s="71">
        <f>VLOOKUP($B78, Paste!$A$3:$H$1033, 4, FALSE)</f>
        <v>43.314877083333322</v>
      </c>
      <c r="K78" s="71">
        <f>VLOOKUP($B78, Paste!$A$3:$H$1033, 5, FALSE)</f>
        <v>60.81666666666667</v>
      </c>
      <c r="L78" s="11">
        <f>IF(ISERROR(VLOOKUP(B78, Paste!$AB$3:$AD$2349, 3, FALSE)), "", VLOOKUP(B78, Paste!$AB$3:$AD$2349, 3, FALSE))</f>
        <v>41</v>
      </c>
      <c r="M78" s="27">
        <f>VLOOKUP($B78, Paste!$W$3:$Z$10064, IF($H$4="Cap Hit",3, IF($H$4="AAV", 4, 2)), FALSE)</f>
        <v>10.5</v>
      </c>
      <c r="N78" s="11">
        <f>IF(ISERROR(VLOOKUP(B78, Paste!$AB$3:$AC$2343, 1, FALSE)), "", VLOOKUP(B78, Paste!$AB$3:$AC$2343, 2, FALSE))</f>
        <v>148</v>
      </c>
      <c r="O78" s="18" t="str">
        <f>IF(VLOOKUP(B78, 'Points&amp;Potential'!$B$7:$O$921, 14, FALSE)=0, "", VLOOKUP(B78, 'Points&amp;Potential'!$B$7:$O$921, 14, FALSE))</f>
        <v/>
      </c>
      <c r="P78" s="7" t="str">
        <f>IF(ISERROR(VLOOKUP(B78, Paste!$T$3:$T$1045, 1, FALSE)), "", VLOOKUP(B78, Paste!$T$3:$U$1045, 2, FALSE))</f>
        <v/>
      </c>
    </row>
    <row r="79" spans="1:16">
      <c r="A79" s="11">
        <v>73</v>
      </c>
      <c r="B79" s="67" t="s">
        <v>369</v>
      </c>
      <c r="C79" s="11" t="str">
        <f>VLOOKUP($B79, Paste!$A$3:$H$1033, 6, FALSE)</f>
        <v>RW</v>
      </c>
      <c r="D79" s="11">
        <f>IFERROR(VLOOKUP($B79, Paste!$J$3:$L$833, 3, FALSE), "")</f>
        <v>43</v>
      </c>
      <c r="E79" s="11">
        <f>IFERROR(VLOOKUP($B79, Paste!$J$3:$L$833, 2, FALSE), "")</f>
        <v>60</v>
      </c>
      <c r="F79" s="11" t="str">
        <f>VLOOKUP($B79, Paste!$A$3:$H$1033, 8, FALSE)</f>
        <v>UFA</v>
      </c>
      <c r="G79" s="71">
        <f>VLOOKUP($B79, Paste!$A$3:$H$1033, 2, FALSE)</f>
        <v>76</v>
      </c>
      <c r="H79" s="71">
        <f>VLOOKUP($B79, Paste!$A$3:$H$1033, 3, FALSE)</f>
        <v>18.156547816641716</v>
      </c>
      <c r="I79" s="71">
        <f t="shared" si="1"/>
        <v>12.347952183358284</v>
      </c>
      <c r="J79" s="71">
        <f>VLOOKUP($B79, Paste!$A$3:$H$1033, 4, FALSE)</f>
        <v>30.5045</v>
      </c>
      <c r="K79" s="71">
        <f>VLOOKUP($B79, Paste!$A$3:$H$1033, 5, FALSE)</f>
        <v>60.594594594594589</v>
      </c>
      <c r="L79" s="11" t="str">
        <f>IF(ISERROR(VLOOKUP(B79, Paste!$AB$3:$AD$2349, 3, FALSE)), "", VLOOKUP(B79, Paste!$AB$3:$AD$2349, 3, FALSE))</f>
        <v/>
      </c>
      <c r="M79" s="27" t="e">
        <f>VLOOKUP($B79, Paste!$W$3:$Z$10064, IF($H$4="Cap Hit",3, IF($H$4="AAV", 4, 2)), FALSE)</f>
        <v>#N/A</v>
      </c>
      <c r="N79" s="11" t="str">
        <f>IF(ISERROR(VLOOKUP(B79, Paste!$AB$3:$AC$2343, 1, FALSE)), "", VLOOKUP(B79, Paste!$AB$3:$AC$2343, 2, FALSE))</f>
        <v/>
      </c>
      <c r="O79" s="18" t="str">
        <f>IF(VLOOKUP(B79, 'Points&amp;Potential'!$B$7:$O$921, 14, FALSE)=0, "", VLOOKUP(B79, 'Points&amp;Potential'!$B$7:$O$921, 14, FALSE))</f>
        <v/>
      </c>
      <c r="P79" s="7" t="str">
        <f>IF(ISERROR(VLOOKUP(B79, Paste!$T$3:$T$1045, 1, FALSE)), "", VLOOKUP(B79, Paste!$T$3:$U$1045, 2, FALSE))</f>
        <v/>
      </c>
    </row>
    <row r="80" spans="1:16">
      <c r="A80" s="11">
        <v>74</v>
      </c>
      <c r="B80" s="67" t="s">
        <v>498</v>
      </c>
      <c r="C80" s="11" t="str">
        <f>VLOOKUP($B80, Paste!$A$3:$H$1033, 6, FALSE)</f>
        <v>C</v>
      </c>
      <c r="D80" s="11" t="str">
        <f>IFERROR(VLOOKUP($B80, Paste!$J$3:$L$833, 3, FALSE), "")</f>
        <v/>
      </c>
      <c r="E80" s="11" t="str">
        <f>IFERROR(VLOOKUP($B80, Paste!$J$3:$L$833, 2, FALSE), "")</f>
        <v/>
      </c>
      <c r="F80" s="11" t="str">
        <f>VLOOKUP($B80, Paste!$A$3:$H$1033, 8, FALSE)</f>
        <v>VGK</v>
      </c>
      <c r="G80" s="71">
        <f>VLOOKUP($B80, Paste!$A$3:$H$1033, 2, FALSE)</f>
        <v>75.666666666666671</v>
      </c>
      <c r="H80" s="71">
        <f>VLOOKUP($B80, Paste!$A$3:$H$1033, 3, FALSE)</f>
        <v>10.41250060359897</v>
      </c>
      <c r="I80" s="71">
        <f t="shared" si="1"/>
        <v>9.5804108964010357</v>
      </c>
      <c r="J80" s="71">
        <f>VLOOKUP($B80, Paste!$A$3:$H$1033, 4, FALSE)</f>
        <v>19.992911500000005</v>
      </c>
      <c r="K80" s="71">
        <f>VLOOKUP($B80, Paste!$A$3:$H$1033, 5, FALSE)</f>
        <v>60.259426847662141</v>
      </c>
      <c r="L80" s="11">
        <f>IF(ISERROR(VLOOKUP(B80, Paste!$AB$3:$AD$2349, 3, FALSE)), "", VLOOKUP(B80, Paste!$AB$3:$AD$2349, 3, FALSE))</f>
        <v>132</v>
      </c>
      <c r="M80" s="27">
        <f>VLOOKUP($B80, Paste!$W$3:$Z$10064, IF($H$4="Cap Hit",3, IF($H$4="AAV", 4, 2)), FALSE)</f>
        <v>3</v>
      </c>
      <c r="N80" s="11">
        <f>IF(ISERROR(VLOOKUP(B80, Paste!$AB$3:$AC$2343, 1, FALSE)), "", VLOOKUP(B80, Paste!$AB$3:$AC$2343, 2, FALSE))</f>
        <v>57</v>
      </c>
      <c r="O80" s="18" t="str">
        <f>IF(VLOOKUP(B80, 'Points&amp;Potential'!$B$7:$O$921, 14, FALSE)=0, "", VLOOKUP(B80, 'Points&amp;Potential'!$B$7:$O$921, 14, FALSE))</f>
        <v/>
      </c>
      <c r="P80" s="7" t="str">
        <f>IF(ISERROR(VLOOKUP(B80, Paste!$T$3:$T$1045, 1, FALSE)), "", VLOOKUP(B80, Paste!$T$3:$U$1045, 2, FALSE))</f>
        <v/>
      </c>
    </row>
    <row r="81" spans="1:16">
      <c r="A81" s="11">
        <v>75</v>
      </c>
      <c r="B81" s="67" t="s">
        <v>163</v>
      </c>
      <c r="C81" s="11" t="str">
        <f>VLOOKUP($B81, Paste!$A$3:$H$1033, 6, FALSE)</f>
        <v>LD</v>
      </c>
      <c r="D81" s="11">
        <f>IFERROR(VLOOKUP($B81, Paste!$J$3:$L$833, 3, FALSE), "")</f>
        <v>57</v>
      </c>
      <c r="E81" s="11">
        <f>IFERROR(VLOOKUP($B81, Paste!$J$3:$L$833, 2, FALSE), "")</f>
        <v>70</v>
      </c>
      <c r="F81" s="11" t="str">
        <f>VLOOKUP($B81, Paste!$A$3:$H$1033, 8, FALSE)</f>
        <v>WAS</v>
      </c>
      <c r="G81" s="71">
        <f>VLOOKUP($B81, Paste!$A$3:$H$1033, 2, FALSE)</f>
        <v>80.666666666666671</v>
      </c>
      <c r="H81" s="71">
        <f>VLOOKUP($B81, Paste!$A$3:$H$1033, 3, FALSE)</f>
        <v>20.851507510809739</v>
      </c>
      <c r="I81" s="71">
        <f t="shared" si="1"/>
        <v>35.214530116505088</v>
      </c>
      <c r="J81" s="71">
        <f>VLOOKUP($B81, Paste!$A$3:$H$1033, 4, FALSE)</f>
        <v>56.066037627314827</v>
      </c>
      <c r="K81" s="71">
        <f>VLOOKUP($B81, Paste!$A$3:$H$1033, 5, FALSE)</f>
        <v>59.47457627118645</v>
      </c>
      <c r="L81" s="11">
        <f>IF(ISERROR(VLOOKUP(B81, Paste!$AB$3:$AD$2349, 3, FALSE)), "", VLOOKUP(B81, Paste!$AB$3:$AD$2349, 3, FALSE))</f>
        <v>65</v>
      </c>
      <c r="M81" s="27">
        <f>VLOOKUP($B81, Paste!$W$3:$Z$10064, IF($H$4="Cap Hit",3, IF($H$4="AAV", 4, 2)), FALSE)</f>
        <v>11</v>
      </c>
      <c r="N81" s="11">
        <f>IF(ISERROR(VLOOKUP(B81, Paste!$AB$3:$AC$2343, 1, FALSE)), "", VLOOKUP(B81, Paste!$AB$3:$AC$2343, 2, FALSE))</f>
        <v>113</v>
      </c>
      <c r="O81" s="18" t="str">
        <f>IF(VLOOKUP(B81, 'Points&amp;Potential'!$B$7:$O$921, 14, FALSE)=0, "", VLOOKUP(B81, 'Points&amp;Potential'!$B$7:$O$921, 14, FALSE))</f>
        <v/>
      </c>
      <c r="P81" s="7" t="str">
        <f>IF(ISERROR(VLOOKUP(B81, Paste!$T$3:$T$1045, 1, FALSE)), "", VLOOKUP(B81, Paste!$T$3:$U$1045, 2, FALSE))</f>
        <v/>
      </c>
    </row>
    <row r="82" spans="1:16">
      <c r="A82" s="11">
        <v>76</v>
      </c>
      <c r="B82" s="67" t="s">
        <v>180</v>
      </c>
      <c r="C82" s="11" t="str">
        <f>VLOOKUP($B82, Paste!$A$3:$H$1033, 6, FALSE)</f>
        <v>C</v>
      </c>
      <c r="D82" s="11">
        <f>IFERROR(VLOOKUP($B82, Paste!$J$3:$L$833, 3, FALSE), "")</f>
        <v>57</v>
      </c>
      <c r="E82" s="11">
        <f>IFERROR(VLOOKUP($B82, Paste!$J$3:$L$833, 2, FALSE), "")</f>
        <v>73</v>
      </c>
      <c r="F82" s="11" t="str">
        <f>VLOOKUP($B82, Paste!$A$3:$H$1033, 8, FALSE)</f>
        <v>STL</v>
      </c>
      <c r="G82" s="71">
        <f>VLOOKUP($B82, Paste!$A$3:$H$1033, 2, FALSE)</f>
        <v>77</v>
      </c>
      <c r="H82" s="71">
        <f>VLOOKUP($B82, Paste!$A$3:$H$1033, 3, FALSE)</f>
        <v>20.790000000000003</v>
      </c>
      <c r="I82" s="71">
        <f t="shared" si="1"/>
        <v>32.703343750000002</v>
      </c>
      <c r="J82" s="71">
        <f>VLOOKUP($B82, Paste!$A$3:$H$1033, 4, FALSE)</f>
        <v>53.493343750000001</v>
      </c>
      <c r="K82" s="71">
        <f>VLOOKUP($B82, Paste!$A$3:$H$1033, 5, FALSE)</f>
        <v>59.451162790697673</v>
      </c>
      <c r="L82" s="11">
        <f>IF(ISERROR(VLOOKUP(B82, Paste!$AB$3:$AD$2349, 3, FALSE)), "", VLOOKUP(B82, Paste!$AB$3:$AD$2349, 3, FALSE))</f>
        <v>82</v>
      </c>
      <c r="M82" s="27">
        <f>VLOOKUP($B82, Paste!$W$3:$Z$10064, IF($H$4="Cap Hit",3, IF($H$4="AAV", 4, 2)), FALSE)</f>
        <v>7</v>
      </c>
      <c r="N82" s="11">
        <f>IF(ISERROR(VLOOKUP(B82, Paste!$AB$3:$AC$2343, 1, FALSE)), "", VLOOKUP(B82, Paste!$AB$3:$AC$2343, 2, FALSE))</f>
        <v>39</v>
      </c>
      <c r="O82" s="18" t="str">
        <f>IF(VLOOKUP(B82, 'Points&amp;Potential'!$B$7:$O$921, 14, FALSE)=0, "", VLOOKUP(B82, 'Points&amp;Potential'!$B$7:$O$921, 14, FALSE))</f>
        <v/>
      </c>
      <c r="P82" s="7" t="str">
        <f>IF(ISERROR(VLOOKUP(B82, Paste!$T$3:$T$1045, 1, FALSE)), "", VLOOKUP(B82, Paste!$T$3:$U$1045, 2, FALSE))</f>
        <v/>
      </c>
    </row>
    <row r="83" spans="1:16">
      <c r="A83" s="11">
        <v>77</v>
      </c>
      <c r="B83" s="67" t="s">
        <v>165</v>
      </c>
      <c r="C83" s="11" t="str">
        <f>VLOOKUP($B83, Paste!$A$3:$H$1033, 6, FALSE)</f>
        <v>RW</v>
      </c>
      <c r="D83" s="11">
        <f>IFERROR(VLOOKUP($B83, Paste!$J$3:$L$833, 3, FALSE), "")</f>
        <v>53</v>
      </c>
      <c r="E83" s="11">
        <f>IFERROR(VLOOKUP($B83, Paste!$J$3:$L$833, 2, FALSE), "")</f>
        <v>73</v>
      </c>
      <c r="F83" s="11" t="str">
        <f>VLOOKUP($B83, Paste!$A$3:$H$1033, 8, FALSE)</f>
        <v>PIT</v>
      </c>
      <c r="G83" s="71">
        <f>VLOOKUP($B83, Paste!$A$3:$H$1033, 2, FALSE)</f>
        <v>70.666666666666671</v>
      </c>
      <c r="H83" s="71">
        <f>VLOOKUP($B83, Paste!$A$3:$H$1033, 3, FALSE)</f>
        <v>21.609133335580403</v>
      </c>
      <c r="I83" s="71">
        <f t="shared" si="1"/>
        <v>34.141071997752945</v>
      </c>
      <c r="J83" s="71">
        <f>VLOOKUP($B83, Paste!$A$3:$H$1033, 4, FALSE)</f>
        <v>55.750205333333348</v>
      </c>
      <c r="K83" s="71">
        <f>VLOOKUP($B83, Paste!$A$3:$H$1033, 5, FALSE)</f>
        <v>59.346278317152105</v>
      </c>
      <c r="L83" s="11">
        <f>IF(ISERROR(VLOOKUP(B83, Paste!$AB$3:$AD$2349, 3, FALSE)), "", VLOOKUP(B83, Paste!$AB$3:$AD$2349, 3, FALSE))</f>
        <v>25</v>
      </c>
      <c r="M83" s="27">
        <f>VLOOKUP($B83, Paste!$W$3:$Z$10064, IF($H$4="Cap Hit",3, IF($H$4="AAV", 4, 2)), FALSE)</f>
        <v>5.5</v>
      </c>
      <c r="N83" s="11">
        <f>IF(ISERROR(VLOOKUP(B83, Paste!$AB$3:$AC$2343, 1, FALSE)), "", VLOOKUP(B83, Paste!$AB$3:$AC$2343, 2, FALSE))</f>
        <v>18</v>
      </c>
      <c r="O83" s="18" t="str">
        <f>IF(VLOOKUP(B83, 'Points&amp;Potential'!$B$7:$O$921, 14, FALSE)=0, "", VLOOKUP(B83, 'Points&amp;Potential'!$B$7:$O$921, 14, FALSE))</f>
        <v/>
      </c>
      <c r="P83" s="7" t="str">
        <f>IF(ISERROR(VLOOKUP(B83, Paste!$T$3:$T$1045, 1, FALSE)), "", VLOOKUP(B83, Paste!$T$3:$U$1045, 2, FALSE))</f>
        <v/>
      </c>
    </row>
    <row r="84" spans="1:16">
      <c r="A84" s="11">
        <v>78</v>
      </c>
      <c r="B84" s="67" t="s">
        <v>406</v>
      </c>
      <c r="C84" s="11" t="str">
        <f>VLOOKUP($B84, Paste!$A$3:$H$1033, 6, FALSE)</f>
        <v>RD</v>
      </c>
      <c r="D84" s="11">
        <f>IFERROR(VLOOKUP($B84, Paste!$J$3:$L$833, 3, FALSE), "")</f>
        <v>45</v>
      </c>
      <c r="E84" s="11">
        <f>IFERROR(VLOOKUP($B84, Paste!$J$3:$L$833, 2, FALSE), "")</f>
        <v>52</v>
      </c>
      <c r="F84" s="11" t="str">
        <f>VLOOKUP($B84, Paste!$A$3:$H$1033, 8, FALSE)</f>
        <v>FLA</v>
      </c>
      <c r="G84" s="71">
        <f>VLOOKUP($B84, Paste!$A$3:$H$1033, 2, FALSE)</f>
        <v>67</v>
      </c>
      <c r="H84" s="71">
        <f>VLOOKUP($B84, Paste!$A$3:$H$1033, 3, FALSE)</f>
        <v>4.0045472544062504</v>
      </c>
      <c r="I84" s="71">
        <f t="shared" si="1"/>
        <v>23.604794227538193</v>
      </c>
      <c r="J84" s="71">
        <f>VLOOKUP($B84, Paste!$A$3:$H$1033, 4, FALSE)</f>
        <v>27.609341481944444</v>
      </c>
      <c r="K84" s="71">
        <f>VLOOKUP($B84, Paste!$A$3:$H$1033, 5, FALSE)</f>
        <v>59.13966480446927</v>
      </c>
      <c r="L84" s="11">
        <f>IF(ISERROR(VLOOKUP(B84, Paste!$AB$3:$AD$2349, 3, FALSE)), "", VLOOKUP(B84, Paste!$AB$3:$AD$2349, 3, FALSE))</f>
        <v>87</v>
      </c>
      <c r="M84" s="27">
        <f>VLOOKUP($B84, Paste!$W$3:$Z$10064, IF($H$4="Cap Hit",3, IF($H$4="AAV", 4, 2)), FALSE)</f>
        <v>7.9</v>
      </c>
      <c r="N84" s="11">
        <f>IF(ISERROR(VLOOKUP(B84, Paste!$AB$3:$AC$2343, 1, FALSE)), "", VLOOKUP(B84, Paste!$AB$3:$AC$2343, 2, FALSE))</f>
        <v>87</v>
      </c>
      <c r="O84" s="18" t="str">
        <f>IF(VLOOKUP(B84, 'Points&amp;Potential'!$B$7:$O$921, 14, FALSE)=0, "", VLOOKUP(B84, 'Points&amp;Potential'!$B$7:$O$921, 14, FALSE))</f>
        <v/>
      </c>
      <c r="P84" s="7" t="str">
        <f>IF(ISERROR(VLOOKUP(B84, Paste!$T$3:$T$1045, 1, FALSE)), "", VLOOKUP(B84, Paste!$T$3:$U$1045, 2, FALSE))</f>
        <v/>
      </c>
    </row>
    <row r="85" spans="1:16">
      <c r="A85" s="11">
        <v>79</v>
      </c>
      <c r="B85" s="67" t="s">
        <v>666</v>
      </c>
      <c r="C85" s="11" t="str">
        <f>VLOOKUP($B85, Paste!$A$3:$H$1033, 6, FALSE)</f>
        <v>LW</v>
      </c>
      <c r="D85" s="11" t="str">
        <f>IFERROR(VLOOKUP($B85, Paste!$J$3:$L$833, 3, FALSE), "")</f>
        <v/>
      </c>
      <c r="E85" s="11" t="str">
        <f>IFERROR(VLOOKUP($B85, Paste!$J$3:$L$833, 2, FALSE), "")</f>
        <v/>
      </c>
      <c r="F85" s="11" t="str">
        <f>VLOOKUP($B85, Paste!$A$3:$H$1033, 8, FALSE)</f>
        <v>CHI</v>
      </c>
      <c r="G85" s="71">
        <f>VLOOKUP($B85, Paste!$A$3:$H$1033, 2, FALSE)</f>
        <v>73.333333333333329</v>
      </c>
      <c r="H85" s="71">
        <f>VLOOKUP($B85, Paste!$A$3:$H$1033, 3, FALSE)</f>
        <v>6.8674741108255235</v>
      </c>
      <c r="I85" s="71">
        <f t="shared" si="1"/>
        <v>4.5055318151004036</v>
      </c>
      <c r="J85" s="71">
        <f>VLOOKUP($B85, Paste!$A$3:$H$1033, 4, FALSE)</f>
        <v>11.373005925925927</v>
      </c>
      <c r="K85" s="71">
        <f>VLOOKUP($B85, Paste!$A$3:$H$1033, 5, FALSE)</f>
        <v>58.940809968847347</v>
      </c>
      <c r="L85" s="11">
        <f>IF(ISERROR(VLOOKUP(B85, Paste!$AB$3:$AD$2349, 3, FALSE)), "", VLOOKUP(B85, Paste!$AB$3:$AD$2349, 3, FALSE))</f>
        <v>196</v>
      </c>
      <c r="M85" s="27">
        <f>VLOOKUP($B85, Paste!$W$3:$Z$10064, IF($H$4="Cap Hit",3, IF($H$4="AAV", 4, 2)), FALSE)</f>
        <v>3.8</v>
      </c>
      <c r="N85" s="11">
        <f>IF(ISERROR(VLOOKUP(B85, Paste!$AB$3:$AC$2343, 1, FALSE)), "", VLOOKUP(B85, Paste!$AB$3:$AC$2343, 2, FALSE))</f>
        <v>26</v>
      </c>
      <c r="O85" s="18" t="str">
        <f>IF(VLOOKUP(B85, 'Points&amp;Potential'!$B$7:$O$921, 14, FALSE)=0, "", VLOOKUP(B85, 'Points&amp;Potential'!$B$7:$O$921, 14, FALSE))</f>
        <v/>
      </c>
      <c r="P85" s="7" t="str">
        <f>IF(ISERROR(VLOOKUP(B85, Paste!$T$3:$T$1045, 1, FALSE)), "", VLOOKUP(B85, Paste!$T$3:$U$1045, 2, FALSE))</f>
        <v/>
      </c>
    </row>
    <row r="86" spans="1:16">
      <c r="A86" s="11">
        <v>80</v>
      </c>
      <c r="B86" s="67" t="s">
        <v>342</v>
      </c>
      <c r="C86" s="11" t="str">
        <f>VLOOKUP($B86, Paste!$A$3:$H$1033, 6, FALSE)</f>
        <v>RD</v>
      </c>
      <c r="D86" s="11">
        <f>IFERROR(VLOOKUP($B86, Paste!$J$3:$L$833, 3, FALSE), "")</f>
        <v>33</v>
      </c>
      <c r="E86" s="11">
        <f>IFERROR(VLOOKUP($B86, Paste!$J$3:$L$833, 2, FALSE), "")</f>
        <v>48</v>
      </c>
      <c r="F86" s="11" t="str">
        <f>VLOOKUP($B86, Paste!$A$3:$H$1033, 8, FALSE)</f>
        <v>UTA</v>
      </c>
      <c r="G86" s="71">
        <f>VLOOKUP($B86, Paste!$A$3:$H$1033, 2, FALSE)</f>
        <v>82.666666666666671</v>
      </c>
      <c r="H86" s="71">
        <f>VLOOKUP($B86, Paste!$A$3:$H$1033, 3, FALSE)</f>
        <v>8.2666666666666675</v>
      </c>
      <c r="I86" s="71">
        <f t="shared" si="1"/>
        <v>24.422423100000003</v>
      </c>
      <c r="J86" s="71">
        <f>VLOOKUP($B86, Paste!$A$3:$H$1033, 4, FALSE)</f>
        <v>32.689089766666669</v>
      </c>
      <c r="K86" s="71">
        <f>VLOOKUP($B86, Paste!$A$3:$H$1033, 5, FALSE)</f>
        <v>58.754820936639121</v>
      </c>
      <c r="L86" s="11">
        <f>IF(ISERROR(VLOOKUP(B86, Paste!$AB$3:$AD$2349, 3, FALSE)), "", VLOOKUP(B86, Paste!$AB$3:$AD$2349, 3, FALSE))</f>
        <v>182</v>
      </c>
      <c r="M86" s="27">
        <f>VLOOKUP($B86, Paste!$W$3:$Z$10064, IF($H$4="Cap Hit",3, IF($H$4="AAV", 4, 2)), FALSE)</f>
        <v>6.25</v>
      </c>
      <c r="N86" s="11">
        <f>IF(ISERROR(VLOOKUP(B86, Paste!$AB$3:$AC$2343, 1, FALSE)), "", VLOOKUP(B86, Paste!$AB$3:$AC$2343, 2, FALSE))</f>
        <v>174</v>
      </c>
      <c r="O86" s="18" t="str">
        <f>IF(VLOOKUP(B86, 'Points&amp;Potential'!$B$7:$O$921, 14, FALSE)=0, "", VLOOKUP(B86, 'Points&amp;Potential'!$B$7:$O$921, 14, FALSE))</f>
        <v/>
      </c>
      <c r="P86" s="7" t="str">
        <f>IF(ISERROR(VLOOKUP(B86, Paste!$T$3:$T$1045, 1, FALSE)), "", VLOOKUP(B86, Paste!$T$3:$U$1045, 2, FALSE))</f>
        <v/>
      </c>
    </row>
    <row r="87" spans="1:16">
      <c r="A87" s="11">
        <v>81</v>
      </c>
      <c r="B87" s="67" t="s">
        <v>501</v>
      </c>
      <c r="C87" s="11" t="str">
        <f>VLOOKUP($B87, Paste!$A$3:$H$1033, 6, FALSE)</f>
        <v>RW</v>
      </c>
      <c r="D87" s="11" t="str">
        <f>IFERROR(VLOOKUP($B87, Paste!$J$3:$L$833, 3, FALSE), "")</f>
        <v/>
      </c>
      <c r="E87" s="11" t="str">
        <f>IFERROR(VLOOKUP($B87, Paste!$J$3:$L$833, 2, FALSE), "")</f>
        <v/>
      </c>
      <c r="F87" s="11" t="str">
        <f>VLOOKUP($B87, Paste!$A$3:$H$1033, 8, FALSE)</f>
        <v>BOS</v>
      </c>
      <c r="G87" s="71">
        <f>VLOOKUP($B87, Paste!$A$3:$H$1033, 2, FALSE)</f>
        <v>73.333333333333329</v>
      </c>
      <c r="H87" s="71">
        <f>VLOOKUP($B87, Paste!$A$3:$H$1033, 3, FALSE)</f>
        <v>9.7501557075812304</v>
      </c>
      <c r="I87" s="71">
        <f t="shared" si="1"/>
        <v>10.125342741492842</v>
      </c>
      <c r="J87" s="71">
        <f>VLOOKUP($B87, Paste!$A$3:$H$1033, 4, FALSE)</f>
        <v>19.875498449074072</v>
      </c>
      <c r="K87" s="71">
        <f>VLOOKUP($B87, Paste!$A$3:$H$1033, 5, FALSE)</f>
        <v>58.666666666666664</v>
      </c>
      <c r="L87" s="11">
        <f>IF(ISERROR(VLOOKUP(B87, Paste!$AB$3:$AD$2349, 3, FALSE)), "", VLOOKUP(B87, Paste!$AB$3:$AD$2349, 3, FALSE))</f>
        <v>78</v>
      </c>
      <c r="M87" s="27">
        <f>VLOOKUP($B87, Paste!$W$3:$Z$10064, IF($H$4="Cap Hit",3, IF($H$4="AAV", 4, 2)), FALSE)</f>
        <v>1.45</v>
      </c>
      <c r="N87" s="11">
        <f>IF(ISERROR(VLOOKUP(B87, Paste!$AB$3:$AC$2343, 1, FALSE)), "", VLOOKUP(B87, Paste!$AB$3:$AC$2343, 2, FALSE))</f>
        <v>27</v>
      </c>
      <c r="O87" s="18" t="str">
        <f>IF(VLOOKUP(B87, 'Points&amp;Potential'!$B$7:$O$921, 14, FALSE)=0, "", VLOOKUP(B87, 'Points&amp;Potential'!$B$7:$O$921, 14, FALSE))</f>
        <v/>
      </c>
      <c r="P87" s="7" t="str">
        <f>IF(ISERROR(VLOOKUP(B87, Paste!$T$3:$T$1045, 1, FALSE)), "", VLOOKUP(B87, Paste!$T$3:$U$1045, 2, FALSE))</f>
        <v/>
      </c>
    </row>
    <row r="88" spans="1:16">
      <c r="A88" s="11">
        <v>82</v>
      </c>
      <c r="B88" s="67" t="s">
        <v>483</v>
      </c>
      <c r="C88" s="11" t="str">
        <f>VLOOKUP($B88, Paste!$A$3:$H$1033, 6, FALSE)</f>
        <v>RW</v>
      </c>
      <c r="D88" s="11" t="str">
        <f>IFERROR(VLOOKUP($B88, Paste!$J$3:$L$833, 3, FALSE), "")</f>
        <v/>
      </c>
      <c r="E88" s="11" t="str">
        <f>IFERROR(VLOOKUP($B88, Paste!$J$3:$L$833, 2, FALSE), "")</f>
        <v/>
      </c>
      <c r="F88" s="11" t="str">
        <f>VLOOKUP($B88, Paste!$A$3:$H$1033, 8, FALSE)</f>
        <v>EDM</v>
      </c>
      <c r="G88" s="71">
        <f>VLOOKUP($B88, Paste!$A$3:$H$1033, 2, FALSE)</f>
        <v>73.333333333333329</v>
      </c>
      <c r="H88" s="71">
        <f>VLOOKUP($B88, Paste!$A$3:$H$1033, 3, FALSE)</f>
        <v>8.9565379388760391</v>
      </c>
      <c r="I88" s="71">
        <f t="shared" si="1"/>
        <v>11.877462061123961</v>
      </c>
      <c r="J88" s="71">
        <f>VLOOKUP($B88, Paste!$A$3:$H$1033, 4, FALSE)</f>
        <v>20.834</v>
      </c>
      <c r="K88" s="71">
        <f>VLOOKUP($B88, Paste!$A$3:$H$1033, 5, FALSE)</f>
        <v>58.598130841121495</v>
      </c>
      <c r="L88" s="11">
        <f>IF(ISERROR(VLOOKUP(B88, Paste!$AB$3:$AD$2349, 3, FALSE)), "", VLOOKUP(B88, Paste!$AB$3:$AD$2349, 3, FALSE))</f>
        <v>188</v>
      </c>
      <c r="M88" s="27">
        <f>VLOOKUP($B88, Paste!$W$3:$Z$10064, IF($H$4="Cap Hit",3, IF($H$4="AAV", 4, 2)), FALSE)</f>
        <v>4.05</v>
      </c>
      <c r="N88" s="11">
        <f>IF(ISERROR(VLOOKUP(B88, Paste!$AB$3:$AC$2343, 1, FALSE)), "", VLOOKUP(B88, Paste!$AB$3:$AC$2343, 2, FALSE))</f>
        <v>29</v>
      </c>
      <c r="O88" s="18" t="str">
        <f>IF(VLOOKUP(B88, 'Points&amp;Potential'!$B$7:$O$921, 14, FALSE)=0, "", VLOOKUP(B88, 'Points&amp;Potential'!$B$7:$O$921, 14, FALSE))</f>
        <v/>
      </c>
      <c r="P88" s="7" t="str">
        <f>IF(ISERROR(VLOOKUP(B88, Paste!$T$3:$T$1045, 1, FALSE)), "", VLOOKUP(B88, Paste!$T$3:$U$1045, 2, FALSE))</f>
        <v/>
      </c>
    </row>
    <row r="89" spans="1:16">
      <c r="A89" s="11">
        <v>83</v>
      </c>
      <c r="B89" s="67" t="s">
        <v>624</v>
      </c>
      <c r="C89" s="11" t="str">
        <f>VLOOKUP($B89, Paste!$A$3:$H$1033, 6, FALSE)</f>
        <v>RD</v>
      </c>
      <c r="D89" s="11" t="str">
        <f>IFERROR(VLOOKUP($B89, Paste!$J$3:$L$833, 3, FALSE), "")</f>
        <v/>
      </c>
      <c r="E89" s="11" t="str">
        <f>IFERROR(VLOOKUP($B89, Paste!$J$3:$L$833, 2, FALSE), "")</f>
        <v/>
      </c>
      <c r="F89" s="11" t="str">
        <f>VLOOKUP($B89, Paste!$A$3:$H$1033, 8, FALSE)</f>
        <v>NJD</v>
      </c>
      <c r="G89" s="71">
        <f>VLOOKUP($B89, Paste!$A$3:$H$1033, 2, FALSE)</f>
        <v>68</v>
      </c>
      <c r="H89" s="71">
        <f>VLOOKUP($B89, Paste!$A$3:$H$1033, 3, FALSE)</f>
        <v>2.8563499346835282</v>
      </c>
      <c r="I89" s="71">
        <f t="shared" si="1"/>
        <v>10.525237880872027</v>
      </c>
      <c r="J89" s="71">
        <f>VLOOKUP($B89, Paste!$A$3:$H$1033, 4, FALSE)</f>
        <v>13.381587815555555</v>
      </c>
      <c r="K89" s="71">
        <f>VLOOKUP($B89, Paste!$A$3:$H$1033, 5, FALSE)</f>
        <v>58.395480225988699</v>
      </c>
      <c r="L89" s="11">
        <f>IF(ISERROR(VLOOKUP(B89, Paste!$AB$3:$AD$2349, 3, FALSE)), "", VLOOKUP(B89, Paste!$AB$3:$AD$2349, 3, FALSE))</f>
        <v>88</v>
      </c>
      <c r="M89" s="27">
        <f>VLOOKUP($B89, Paste!$W$3:$Z$10064, IF($H$4="Cap Hit",3, IF($H$4="AAV", 4, 2)), FALSE)</f>
        <v>5.25</v>
      </c>
      <c r="N89" s="11">
        <f>IF(ISERROR(VLOOKUP(B89, Paste!$AB$3:$AC$2343, 1, FALSE)), "", VLOOKUP(B89, Paste!$AB$3:$AC$2343, 2, FALSE))</f>
        <v>86</v>
      </c>
      <c r="O89" s="18" t="str">
        <f>IF(VLOOKUP(B89, 'Points&amp;Potential'!$B$7:$O$921, 14, FALSE)=0, "", VLOOKUP(B89, 'Points&amp;Potential'!$B$7:$O$921, 14, FALSE))</f>
        <v/>
      </c>
      <c r="P89" s="7" t="str">
        <f>IF(ISERROR(VLOOKUP(B89, Paste!$T$3:$T$1045, 1, FALSE)), "", VLOOKUP(B89, Paste!$T$3:$U$1045, 2, FALSE))</f>
        <v/>
      </c>
    </row>
    <row r="90" spans="1:16">
      <c r="A90" s="11">
        <v>84</v>
      </c>
      <c r="B90" s="67" t="s">
        <v>486</v>
      </c>
      <c r="C90" s="11" t="str">
        <f>VLOOKUP($B90, Paste!$A$3:$H$1033, 6, FALSE)</f>
        <v>RW</v>
      </c>
      <c r="D90" s="11" t="str">
        <f>IFERROR(VLOOKUP($B90, Paste!$J$3:$L$833, 3, FALSE), "")</f>
        <v/>
      </c>
      <c r="E90" s="11" t="str">
        <f>IFERROR(VLOOKUP($B90, Paste!$J$3:$L$833, 2, FALSE), "")</f>
        <v/>
      </c>
      <c r="F90" s="11" t="str">
        <f>VLOOKUP($B90, Paste!$A$3:$H$1033, 8, FALSE)</f>
        <v>DET</v>
      </c>
      <c r="G90" s="71">
        <f>VLOOKUP($B90, Paste!$A$3:$H$1033, 2, FALSE)</f>
        <v>83</v>
      </c>
      <c r="H90" s="71">
        <f>VLOOKUP($B90, Paste!$A$3:$H$1033, 3, FALSE)</f>
        <v>9.9599999999999991</v>
      </c>
      <c r="I90" s="71">
        <f t="shared" si="1"/>
        <v>10.721960749999999</v>
      </c>
      <c r="J90" s="71">
        <f>VLOOKUP($B90, Paste!$A$3:$H$1033, 4, FALSE)</f>
        <v>20.681960749999998</v>
      </c>
      <c r="K90" s="71">
        <f>VLOOKUP($B90, Paste!$A$3:$H$1033, 5, FALSE)</f>
        <v>58.099999999999994</v>
      </c>
      <c r="L90" s="11">
        <f>IF(ISERROR(VLOOKUP(B90, Paste!$AB$3:$AD$2349, 3, FALSE)), "", VLOOKUP(B90, Paste!$AB$3:$AD$2349, 3, FALSE))</f>
        <v>268</v>
      </c>
      <c r="M90" s="27">
        <f>VLOOKUP($B90, Paste!$W$3:$Z$10064, IF($H$4="Cap Hit",3, IF($H$4="AAV", 4, 2)), FALSE)</f>
        <v>2.7749999999999999</v>
      </c>
      <c r="N90" s="11">
        <f>IF(ISERROR(VLOOKUP(B90, Paste!$AB$3:$AC$2343, 1, FALSE)), "", VLOOKUP(B90, Paste!$AB$3:$AC$2343, 2, FALSE))</f>
        <v>47</v>
      </c>
      <c r="O90" s="18" t="str">
        <f>IF(VLOOKUP(B90, 'Points&amp;Potential'!$B$7:$O$921, 14, FALSE)=0, "", VLOOKUP(B90, 'Points&amp;Potential'!$B$7:$O$921, 14, FALSE))</f>
        <v/>
      </c>
      <c r="P90" s="7" t="str">
        <f>IF(ISERROR(VLOOKUP(B90, Paste!$T$3:$T$1045, 1, FALSE)), "", VLOOKUP(B90, Paste!$T$3:$U$1045, 2, FALSE))</f>
        <v/>
      </c>
    </row>
    <row r="91" spans="1:16">
      <c r="A91" s="11">
        <v>85</v>
      </c>
      <c r="B91" s="67" t="s">
        <v>586</v>
      </c>
      <c r="C91" s="11" t="str">
        <f>VLOOKUP($B91, Paste!$A$3:$H$1033, 6, FALSE)</f>
        <v>RD</v>
      </c>
      <c r="D91" s="11" t="str">
        <f>IFERROR(VLOOKUP($B91, Paste!$J$3:$L$833, 3, FALSE), "")</f>
        <v/>
      </c>
      <c r="E91" s="11" t="str">
        <f>IFERROR(VLOOKUP($B91, Paste!$J$3:$L$833, 2, FALSE), "")</f>
        <v/>
      </c>
      <c r="F91" s="11" t="str">
        <f>VLOOKUP($B91, Paste!$A$3:$H$1033, 8, FALSE)</f>
        <v>EDM</v>
      </c>
      <c r="G91" s="71">
        <f>VLOOKUP($B91, Paste!$A$3:$H$1033, 2, FALSE)</f>
        <v>69</v>
      </c>
      <c r="H91" s="71">
        <f>VLOOKUP($B91, Paste!$A$3:$H$1033, 3, FALSE)</f>
        <v>3.1977261492832429</v>
      </c>
      <c r="I91" s="71">
        <f t="shared" si="1"/>
        <v>12.346680100716755</v>
      </c>
      <c r="J91" s="71">
        <f>VLOOKUP($B91, Paste!$A$3:$H$1033, 4, FALSE)</f>
        <v>15.544406249999998</v>
      </c>
      <c r="K91" s="71">
        <f>VLOOKUP($B91, Paste!$A$3:$H$1033, 5, FALSE)</f>
        <v>57.97422680412371</v>
      </c>
      <c r="L91" s="11">
        <f>IF(ISERROR(VLOOKUP(B91, Paste!$AB$3:$AD$2349, 3, FALSE)), "", VLOOKUP(B91, Paste!$AB$3:$AD$2349, 3, FALSE))</f>
        <v>86</v>
      </c>
      <c r="M91" s="27">
        <f>VLOOKUP($B91, Paste!$W$3:$Z$10064, IF($H$4="Cap Hit",3, IF($H$4="AAV", 4, 2)), FALSE)</f>
        <v>4.0999999999999996</v>
      </c>
      <c r="N91" s="11">
        <f>IF(ISERROR(VLOOKUP(B91, Paste!$AB$3:$AC$2343, 1, FALSE)), "", VLOOKUP(B91, Paste!$AB$3:$AC$2343, 2, FALSE))</f>
        <v>114</v>
      </c>
      <c r="O91" s="18" t="str">
        <f>IF(VLOOKUP(B91, 'Points&amp;Potential'!$B$7:$O$921, 14, FALSE)=0, "", VLOOKUP(B91, 'Points&amp;Potential'!$B$7:$O$921, 14, FALSE))</f>
        <v/>
      </c>
      <c r="P91" s="7" t="str">
        <f>IF(ISERROR(VLOOKUP(B91, Paste!$T$3:$T$1045, 1, FALSE)), "", VLOOKUP(B91, Paste!$T$3:$U$1045, 2, FALSE))</f>
        <v/>
      </c>
    </row>
    <row r="92" spans="1:16">
      <c r="A92" s="11">
        <v>86</v>
      </c>
      <c r="B92" s="67" t="s">
        <v>546</v>
      </c>
      <c r="C92" s="11" t="str">
        <f>VLOOKUP($B92, Paste!$A$3:$H$1033, 6, FALSE)</f>
        <v>LW</v>
      </c>
      <c r="D92" s="11">
        <f>IFERROR(VLOOKUP($B92, Paste!$J$3:$L$833, 3, FALSE), "")</f>
        <v>28</v>
      </c>
      <c r="E92" s="11">
        <f>IFERROR(VLOOKUP($B92, Paste!$J$3:$L$833, 2, FALSE), "")</f>
        <v>47</v>
      </c>
      <c r="F92" s="11" t="str">
        <f>VLOOKUP($B92, Paste!$A$3:$H$1033, 8, FALSE)</f>
        <v>CHI</v>
      </c>
      <c r="G92" s="71">
        <f>VLOOKUP($B92, Paste!$A$3:$H$1033, 2, FALSE)</f>
        <v>59</v>
      </c>
      <c r="H92" s="71">
        <f>VLOOKUP($B92, Paste!$A$3:$H$1033, 3, FALSE)</f>
        <v>5.9</v>
      </c>
      <c r="I92" s="71">
        <f t="shared" si="1"/>
        <v>11.463832750000003</v>
      </c>
      <c r="J92" s="71">
        <f>VLOOKUP($B92, Paste!$A$3:$H$1033, 4, FALSE)</f>
        <v>17.363832750000004</v>
      </c>
      <c r="K92" s="71">
        <f>VLOOKUP($B92, Paste!$A$3:$H$1033, 5, FALSE)</f>
        <v>57.744680851063826</v>
      </c>
      <c r="L92" s="11">
        <f>IF(ISERROR(VLOOKUP(B92, Paste!$AB$3:$AD$2349, 3, FALSE)), "", VLOOKUP(B92, Paste!$AB$3:$AD$2349, 3, FALSE))</f>
        <v>122</v>
      </c>
      <c r="M92" s="27">
        <f>VLOOKUP($B92, Paste!$W$3:$Z$10064, IF($H$4="Cap Hit",3, IF($H$4="AAV", 4, 2)), FALSE)</f>
        <v>4</v>
      </c>
      <c r="N92" s="11">
        <f>IF(ISERROR(VLOOKUP(B92, Paste!$AB$3:$AC$2343, 1, FALSE)), "", VLOOKUP(B92, Paste!$AB$3:$AC$2343, 2, FALSE))</f>
        <v>35</v>
      </c>
      <c r="O92" s="18" t="str">
        <f>IF(VLOOKUP(B92, 'Points&amp;Potential'!$B$7:$O$921, 14, FALSE)=0, "", VLOOKUP(B92, 'Points&amp;Potential'!$B$7:$O$921, 14, FALSE))</f>
        <v/>
      </c>
      <c r="P92" s="7" t="str">
        <f>IF(ISERROR(VLOOKUP(B92, Paste!$T$3:$T$1045, 1, FALSE)), "", VLOOKUP(B92, Paste!$T$3:$U$1045, 2, FALSE))</f>
        <v/>
      </c>
    </row>
    <row r="93" spans="1:16">
      <c r="A93" s="11">
        <v>87</v>
      </c>
      <c r="B93" s="67" t="s">
        <v>129</v>
      </c>
      <c r="C93" s="11" t="str">
        <f>VLOOKUP($B93, Paste!$A$3:$H$1033, 6, FALSE)</f>
        <v>C</v>
      </c>
      <c r="D93" s="11">
        <f>IFERROR(VLOOKUP($B93, Paste!$J$3:$L$833, 3, FALSE), "")</f>
        <v>65</v>
      </c>
      <c r="E93" s="11">
        <f>IFERROR(VLOOKUP($B93, Paste!$J$3:$L$833, 2, FALSE), "")</f>
        <v>83</v>
      </c>
      <c r="F93" s="11" t="str">
        <f>VLOOKUP($B93, Paste!$A$3:$H$1033, 8, FALSE)</f>
        <v>OTT</v>
      </c>
      <c r="G93" s="71">
        <f>VLOOKUP($B93, Paste!$A$3:$H$1033, 2, FALSE)</f>
        <v>83</v>
      </c>
      <c r="H93" s="71">
        <f>VLOOKUP($B93, Paste!$A$3:$H$1033, 3, FALSE)</f>
        <v>24.9</v>
      </c>
      <c r="I93" s="71">
        <f t="shared" si="1"/>
        <v>35.932191838541669</v>
      </c>
      <c r="J93" s="71">
        <f>VLOOKUP($B93, Paste!$A$3:$H$1033, 4, FALSE)</f>
        <v>60.832191838541668</v>
      </c>
      <c r="K93" s="71">
        <f>VLOOKUP($B93, Paste!$A$3:$H$1033, 5, FALSE)</f>
        <v>57.724279835390952</v>
      </c>
      <c r="L93" s="11">
        <f>IF(ISERROR(VLOOKUP(B93, Paste!$AB$3:$AD$2349, 3, FALSE)), "", VLOOKUP(B93, Paste!$AB$3:$AD$2349, 3, FALSE))</f>
        <v>208</v>
      </c>
      <c r="M93" s="27">
        <f>VLOOKUP($B93, Paste!$W$3:$Z$10064, IF($H$4="Cap Hit",3, IF($H$4="AAV", 4, 2)), FALSE)</f>
        <v>7.1</v>
      </c>
      <c r="N93" s="11">
        <f>IF(ISERROR(VLOOKUP(B93, Paste!$AB$3:$AC$2343, 1, FALSE)), "", VLOOKUP(B93, Paste!$AB$3:$AC$2343, 2, FALSE))</f>
        <v>29</v>
      </c>
      <c r="O93" s="18" t="str">
        <f>IF(VLOOKUP(B93, 'Points&amp;Potential'!$B$7:$O$921, 14, FALSE)=0, "", VLOOKUP(B93, 'Points&amp;Potential'!$B$7:$O$921, 14, FALSE))</f>
        <v/>
      </c>
      <c r="P93" s="7" t="str">
        <f>IF(ISERROR(VLOOKUP(B93, Paste!$T$3:$T$1045, 1, FALSE)), "", VLOOKUP(B93, Paste!$T$3:$U$1045, 2, FALSE))</f>
        <v/>
      </c>
    </row>
    <row r="94" spans="1:16">
      <c r="A94" s="11">
        <v>88</v>
      </c>
      <c r="B94" s="67" t="s">
        <v>676</v>
      </c>
      <c r="C94" s="11" t="str">
        <f>VLOOKUP($B94, Paste!$A$3:$H$1033, 6, FALSE)</f>
        <v>LD</v>
      </c>
      <c r="D94" s="11" t="str">
        <f>IFERROR(VLOOKUP($B94, Paste!$J$3:$L$833, 3, FALSE), "")</f>
        <v/>
      </c>
      <c r="E94" s="11" t="str">
        <f>IFERROR(VLOOKUP($B94, Paste!$J$3:$L$833, 2, FALSE), "")</f>
        <v/>
      </c>
      <c r="F94" s="11" t="str">
        <f>VLOOKUP($B94, Paste!$A$3:$H$1033, 8, FALSE)</f>
        <v>MTL</v>
      </c>
      <c r="G94" s="71">
        <f>VLOOKUP($B94, Paste!$A$3:$H$1033, 2, FALSE)</f>
        <v>59</v>
      </c>
      <c r="H94" s="71">
        <f>VLOOKUP($B94, Paste!$A$3:$H$1033, 3, FALSE)</f>
        <v>2.3173433454351007</v>
      </c>
      <c r="I94" s="71">
        <f t="shared" si="1"/>
        <v>8.4788953906760103</v>
      </c>
      <c r="J94" s="71">
        <f>VLOOKUP($B94, Paste!$A$3:$H$1033, 4, FALSE)</f>
        <v>10.796238736111111</v>
      </c>
      <c r="K94" s="71">
        <f>VLOOKUP($B94, Paste!$A$3:$H$1033, 5, FALSE)</f>
        <v>57.619883040935676</v>
      </c>
      <c r="L94" s="11">
        <f>IF(ISERROR(VLOOKUP(B94, Paste!$AB$3:$AD$2349, 3, FALSE)), "", VLOOKUP(B94, Paste!$AB$3:$AD$2349, 3, FALSE))</f>
        <v>109</v>
      </c>
      <c r="M94" s="27">
        <f>VLOOKUP($B94, Paste!$W$3:$Z$10064, IF($H$4="Cap Hit",3, IF($H$4="AAV", 4, 2)), FALSE)</f>
        <v>1.6</v>
      </c>
      <c r="N94" s="11">
        <f>IF(ISERROR(VLOOKUP(B94, Paste!$AB$3:$AC$2343, 1, FALSE)), "", VLOOKUP(B94, Paste!$AB$3:$AC$2343, 2, FALSE))</f>
        <v>44</v>
      </c>
      <c r="O94" s="18" t="str">
        <f>IF(VLOOKUP(B94, 'Points&amp;Potential'!$B$7:$O$921, 14, FALSE)=0, "", VLOOKUP(B94, 'Points&amp;Potential'!$B$7:$O$921, 14, FALSE))</f>
        <v/>
      </c>
      <c r="P94" s="7" t="str">
        <f>IF(ISERROR(VLOOKUP(B94, Paste!$T$3:$T$1045, 1, FALSE)), "", VLOOKUP(B94, Paste!$T$3:$U$1045, 2, FALSE))</f>
        <v/>
      </c>
    </row>
    <row r="95" spans="1:16">
      <c r="A95" s="11">
        <v>89</v>
      </c>
      <c r="B95" s="67" t="s">
        <v>840</v>
      </c>
      <c r="C95" s="11" t="str">
        <f>VLOOKUP($B95, Paste!$A$3:$H$1033, 6, FALSE)</f>
        <v>LW</v>
      </c>
      <c r="D95" s="11" t="str">
        <f>IFERROR(VLOOKUP($B95, Paste!$J$3:$L$833, 3, FALSE), "")</f>
        <v/>
      </c>
      <c r="E95" s="11" t="str">
        <f>IFERROR(VLOOKUP($B95, Paste!$J$3:$L$833, 2, FALSE), "")</f>
        <v/>
      </c>
      <c r="F95" s="11" t="str">
        <f>VLOOKUP($B95, Paste!$A$3:$H$1033, 8, FALSE)</f>
        <v>UTA</v>
      </c>
      <c r="G95" s="71">
        <f>VLOOKUP($B95, Paste!$A$3:$H$1033, 2, FALSE)</f>
        <v>33</v>
      </c>
      <c r="H95" s="71">
        <f>VLOOKUP($B95, Paste!$A$3:$H$1033, 3, FALSE)</f>
        <v>2.5393785316465771</v>
      </c>
      <c r="I95" s="71">
        <f t="shared" si="1"/>
        <v>0.40865584335342264</v>
      </c>
      <c r="J95" s="71">
        <f>VLOOKUP($B95, Paste!$A$3:$H$1033, 4, FALSE)</f>
        <v>2.9480343749999998</v>
      </c>
      <c r="K95" s="71">
        <f>VLOOKUP($B95, Paste!$A$3:$H$1033, 5, FALSE)</f>
        <v>57.574468085106389</v>
      </c>
      <c r="L95" s="11">
        <f>IF(ISERROR(VLOOKUP(B95, Paste!$AB$3:$AD$2349, 3, FALSE)), "", VLOOKUP(B95, Paste!$AB$3:$AD$2349, 3, FALSE))</f>
        <v>102</v>
      </c>
      <c r="M95" s="27">
        <f>VLOOKUP($B95, Paste!$W$3:$Z$10064, IF($H$4="Cap Hit",3, IF($H$4="AAV", 4, 2)), FALSE)</f>
        <v>1</v>
      </c>
      <c r="N95" s="11">
        <f>IF(ISERROR(VLOOKUP(B95, Paste!$AB$3:$AC$2343, 1, FALSE)), "", VLOOKUP(B95, Paste!$AB$3:$AC$2343, 2, FALSE))</f>
        <v>13</v>
      </c>
      <c r="O95" s="18" t="str">
        <f>IF(VLOOKUP(B95, 'Points&amp;Potential'!$B$7:$O$921, 14, FALSE)=0, "", VLOOKUP(B95, 'Points&amp;Potential'!$B$7:$O$921, 14, FALSE))</f>
        <v/>
      </c>
      <c r="P95" s="7" t="str">
        <f>IF(ISERROR(VLOOKUP(B95, Paste!$T$3:$T$1045, 1, FALSE)), "", VLOOKUP(B95, Paste!$T$3:$U$1045, 2, FALSE))</f>
        <v/>
      </c>
    </row>
    <row r="96" spans="1:16">
      <c r="A96" s="11">
        <v>90</v>
      </c>
      <c r="B96" s="67" t="s">
        <v>767</v>
      </c>
      <c r="C96" s="11" t="str">
        <f>VLOOKUP($B96, Paste!$A$3:$H$1033, 6, FALSE)</f>
        <v>RD</v>
      </c>
      <c r="D96" s="11" t="str">
        <f>IFERROR(VLOOKUP($B96, Paste!$J$3:$L$833, 3, FALSE), "")</f>
        <v/>
      </c>
      <c r="E96" s="11" t="str">
        <f>IFERROR(VLOOKUP($B96, Paste!$J$3:$L$833, 2, FALSE), "")</f>
        <v/>
      </c>
      <c r="F96" s="11" t="str">
        <f>VLOOKUP($B96, Paste!$A$3:$H$1033, 8, FALSE)</f>
        <v>WAS</v>
      </c>
      <c r="G96" s="71">
        <f>VLOOKUP($B96, Paste!$A$3:$H$1033, 2, FALSE)</f>
        <v>62.666666666666664</v>
      </c>
      <c r="H96" s="71">
        <f>VLOOKUP($B96, Paste!$A$3:$H$1033, 3, FALSE)</f>
        <v>1.5293289775349774</v>
      </c>
      <c r="I96" s="71">
        <f t="shared" si="1"/>
        <v>4.5762310891316869</v>
      </c>
      <c r="J96" s="71">
        <f>VLOOKUP($B96, Paste!$A$3:$H$1033, 4, FALSE)</f>
        <v>6.1055600666666647</v>
      </c>
      <c r="K96" s="71">
        <f>VLOOKUP($B96, Paste!$A$3:$H$1033, 5, FALSE)</f>
        <v>57.501831501831496</v>
      </c>
      <c r="L96" s="11">
        <f>IF(ISERROR(VLOOKUP(B96, Paste!$AB$3:$AD$2349, 3, FALSE)), "", VLOOKUP(B96, Paste!$AB$3:$AD$2349, 3, FALSE))</f>
        <v>132</v>
      </c>
      <c r="M96" s="27">
        <f>VLOOKUP($B96, Paste!$W$3:$Z$10064, IF($H$4="Cap Hit",3, IF($H$4="AAV", 4, 2)), FALSE)</f>
        <v>5.65</v>
      </c>
      <c r="N96" s="11">
        <f>IF(ISERROR(VLOOKUP(B96, Paste!$AB$3:$AC$2343, 1, FALSE)), "", VLOOKUP(B96, Paste!$AB$3:$AC$2343, 2, FALSE))</f>
        <v>100</v>
      </c>
      <c r="O96" s="18" t="str">
        <f>IF(VLOOKUP(B96, 'Points&amp;Potential'!$B$7:$O$921, 14, FALSE)=0, "", VLOOKUP(B96, 'Points&amp;Potential'!$B$7:$O$921, 14, FALSE))</f>
        <v/>
      </c>
      <c r="P96" s="7" t="str">
        <f>IF(ISERROR(VLOOKUP(B96, Paste!$T$3:$T$1045, 1, FALSE)), "", VLOOKUP(B96, Paste!$T$3:$U$1045, 2, FALSE))</f>
        <v/>
      </c>
    </row>
    <row r="97" spans="1:16">
      <c r="A97" s="11">
        <v>91</v>
      </c>
      <c r="B97" s="67" t="s">
        <v>261</v>
      </c>
      <c r="C97" s="11" t="str">
        <f>VLOOKUP($B97, Paste!$A$3:$H$1033, 6, FALSE)</f>
        <v>LW</v>
      </c>
      <c r="D97" s="11">
        <f>IFERROR(VLOOKUP($B97, Paste!$J$3:$L$833, 3, FALSE), "")</f>
        <v>52</v>
      </c>
      <c r="E97" s="11">
        <f>IFERROR(VLOOKUP($B97, Paste!$J$3:$L$833, 2, FALSE), "")</f>
        <v>65</v>
      </c>
      <c r="F97" s="11" t="str">
        <f>VLOOKUP($B97, Paste!$A$3:$H$1033, 8, FALSE)</f>
        <v>CBJ</v>
      </c>
      <c r="G97" s="71">
        <f>VLOOKUP($B97, Paste!$A$3:$H$1033, 2, FALSE)</f>
        <v>72.333333333333329</v>
      </c>
      <c r="H97" s="71">
        <f>VLOOKUP($B97, Paste!$A$3:$H$1033, 3, FALSE)</f>
        <v>19.347194357696381</v>
      </c>
      <c r="I97" s="71">
        <f t="shared" si="1"/>
        <v>21.330431012095289</v>
      </c>
      <c r="J97" s="71">
        <f>VLOOKUP($B97, Paste!$A$3:$H$1033, 4, FALSE)</f>
        <v>40.67762536979167</v>
      </c>
      <c r="K97" s="71">
        <f>VLOOKUP($B97, Paste!$A$3:$H$1033, 5, FALSE)</f>
        <v>56.906793048973142</v>
      </c>
      <c r="L97" s="11">
        <f>IF(ISERROR(VLOOKUP(B97, Paste!$AB$3:$AD$2349, 3, FALSE)), "", VLOOKUP(B97, Paste!$AB$3:$AD$2349, 3, FALSE))</f>
        <v>109</v>
      </c>
      <c r="M97" s="27">
        <f>VLOOKUP($B97, Paste!$W$3:$Z$10064, IF($H$4="Cap Hit",3, IF($H$4="AAV", 4, 2)), FALSE)</f>
        <v>4</v>
      </c>
      <c r="N97" s="11">
        <f>IF(ISERROR(VLOOKUP(B97, Paste!$AB$3:$AC$2343, 1, FALSE)), "", VLOOKUP(B97, Paste!$AB$3:$AC$2343, 2, FALSE))</f>
        <v>36</v>
      </c>
      <c r="O97" s="18" t="str">
        <f>IF(VLOOKUP(B97, 'Points&amp;Potential'!$B$7:$O$921, 14, FALSE)=0, "", VLOOKUP(B97, 'Points&amp;Potential'!$B$7:$O$921, 14, FALSE))</f>
        <v/>
      </c>
      <c r="P97" s="7" t="str">
        <f>IF(ISERROR(VLOOKUP(B97, Paste!$T$3:$T$1045, 1, FALSE)), "", VLOOKUP(B97, Paste!$T$3:$U$1045, 2, FALSE))</f>
        <v/>
      </c>
    </row>
    <row r="98" spans="1:16">
      <c r="A98" s="11">
        <v>92</v>
      </c>
      <c r="B98" s="67" t="s">
        <v>117</v>
      </c>
      <c r="C98" s="11" t="str">
        <f>VLOOKUP($B98, Paste!$A$3:$H$1033, 6, FALSE)</f>
        <v>LW</v>
      </c>
      <c r="D98" s="11">
        <f>IFERROR(VLOOKUP($B98, Paste!$J$3:$L$833, 3, FALSE), "")</f>
        <v>72</v>
      </c>
      <c r="E98" s="11">
        <f>IFERROR(VLOOKUP($B98, Paste!$J$3:$L$833, 2, FALSE), "")</f>
        <v>87</v>
      </c>
      <c r="F98" s="11" t="str">
        <f>VLOOKUP($B98, Paste!$A$3:$H$1033, 8, FALSE)</f>
        <v>PHI</v>
      </c>
      <c r="G98" s="71">
        <f>VLOOKUP($B98, Paste!$A$3:$H$1033, 2, FALSE)</f>
        <v>71</v>
      </c>
      <c r="H98" s="71">
        <f>VLOOKUP($B98, Paste!$A$3:$H$1033, 3, FALSE)</f>
        <v>24.849999999999998</v>
      </c>
      <c r="I98" s="71">
        <f t="shared" si="1"/>
        <v>38.751134374999992</v>
      </c>
      <c r="J98" s="71">
        <f>VLOOKUP($B98, Paste!$A$3:$H$1033, 4, FALSE)</f>
        <v>63.601134374999994</v>
      </c>
      <c r="K98" s="71">
        <f>VLOOKUP($B98, Paste!$A$3:$H$1033, 5, FALSE)</f>
        <v>56.800000000000004</v>
      </c>
      <c r="L98" s="11">
        <f>IF(ISERROR(VLOOKUP(B98, Paste!$AB$3:$AD$2349, 3, FALSE)), "", VLOOKUP(B98, Paste!$AB$3:$AD$2349, 3, FALSE))</f>
        <v>39</v>
      </c>
      <c r="M98" s="27">
        <f>VLOOKUP($B98, Paste!$W$3:$Z$10064, IF($H$4="Cap Hit",3, IF($H$4="AAV", 4, 2)), FALSE)</f>
        <v>10.5</v>
      </c>
      <c r="N98" s="11">
        <f>IF(ISERROR(VLOOKUP(B98, Paste!$AB$3:$AC$2343, 1, FALSE)), "", VLOOKUP(B98, Paste!$AB$3:$AC$2343, 2, FALSE))</f>
        <v>28</v>
      </c>
      <c r="O98" s="18" t="str">
        <f>IF(VLOOKUP(B98, 'Points&amp;Potential'!$B$7:$O$921, 14, FALSE)=0, "", VLOOKUP(B98, 'Points&amp;Potential'!$B$7:$O$921, 14, FALSE))</f>
        <v/>
      </c>
      <c r="P98" s="7" t="str">
        <f>IF(ISERROR(VLOOKUP(B98, Paste!$T$3:$T$1045, 1, FALSE)), "", VLOOKUP(B98, Paste!$T$3:$U$1045, 2, FALSE))</f>
        <v/>
      </c>
    </row>
    <row r="99" spans="1:16">
      <c r="A99" s="11">
        <v>93</v>
      </c>
      <c r="B99" s="10" t="s">
        <v>79</v>
      </c>
      <c r="C99" s="11" t="str">
        <f>VLOOKUP($B99, Paste!$A$3:$H$1033, 6, FALSE)</f>
        <v>RW</v>
      </c>
      <c r="D99" s="11">
        <f>IFERROR(VLOOKUP($B99, Paste!$J$3:$L$833, 3, FALSE), "")</f>
        <v>73</v>
      </c>
      <c r="E99" s="11">
        <f>IFERROR(VLOOKUP($B99, Paste!$J$3:$L$833, 2, FALSE), "")</f>
        <v>83</v>
      </c>
      <c r="F99" s="11" t="str">
        <f>VLOOKUP($B99, Paste!$A$3:$H$1033, 8, FALSE)</f>
        <v>LAK</v>
      </c>
      <c r="G99" s="71">
        <f>VLOOKUP($B99, Paste!$A$3:$H$1033, 2, FALSE)</f>
        <v>81.666666666666671</v>
      </c>
      <c r="H99" s="71">
        <f>VLOOKUP($B99, Paste!$A$3:$H$1033, 3, FALSE)</f>
        <v>33.253976904175872</v>
      </c>
      <c r="I99" s="71">
        <f t="shared" si="1"/>
        <v>42.631833095824135</v>
      </c>
      <c r="J99" s="71">
        <f>VLOOKUP($B99, Paste!$A$3:$H$1033, 4, FALSE)</f>
        <v>75.885810000000006</v>
      </c>
      <c r="K99" s="71">
        <f>VLOOKUP($B99, Paste!$A$3:$H$1033, 5, FALSE)</f>
        <v>56.722454672245476</v>
      </c>
      <c r="L99" s="11">
        <f>IF(ISERROR(VLOOKUP(B99, Paste!$AB$3:$AD$2349, 3, FALSE)), "", VLOOKUP(B99, Paste!$AB$3:$AD$2349, 3, FALSE))</f>
        <v>123</v>
      </c>
      <c r="M99" s="27">
        <f>VLOOKUP($B99, Paste!$W$3:$Z$10064, IF($H$4="Cap Hit",3, IF($H$4="AAV", 4, 2)), FALSE)</f>
        <v>12</v>
      </c>
      <c r="N99" s="11">
        <f>IF(ISERROR(VLOOKUP(B99, Paste!$AB$3:$AC$2343, 1, FALSE)), "", VLOOKUP(B99, Paste!$AB$3:$AC$2343, 2, FALSE))</f>
        <v>37</v>
      </c>
      <c r="O99" s="18" t="str">
        <f>IF(VLOOKUP(B99, 'Points&amp;Potential'!$B$7:$O$921, 14, FALSE)=0, "", VLOOKUP(B99, 'Points&amp;Potential'!$B$7:$O$921, 14, FALSE))</f>
        <v/>
      </c>
      <c r="P99" s="7" t="str">
        <f>IF(ISERROR(VLOOKUP(B99, Paste!$T$3:$T$1045, 1, FALSE)), "", VLOOKUP(B99, Paste!$T$3:$U$1045, 2, FALSE))</f>
        <v/>
      </c>
    </row>
    <row r="100" spans="1:16">
      <c r="A100" s="11">
        <v>94</v>
      </c>
      <c r="B100" s="10" t="s">
        <v>370</v>
      </c>
      <c r="C100" s="11" t="str">
        <f>VLOOKUP($B100, Paste!$A$3:$H$1033, 6, FALSE)</f>
        <v>RW</v>
      </c>
      <c r="D100" s="11">
        <f>IFERROR(VLOOKUP($B100, Paste!$J$3:$L$833, 3, FALSE), "")</f>
        <v>35</v>
      </c>
      <c r="E100" s="11">
        <f>IFERROR(VLOOKUP($B100, Paste!$J$3:$L$833, 2, FALSE), "")</f>
        <v>50</v>
      </c>
      <c r="F100" s="11" t="str">
        <f>VLOOKUP($B100, Paste!$A$3:$H$1033, 8, FALSE)</f>
        <v>VAN</v>
      </c>
      <c r="G100" s="71">
        <f>VLOOKUP($B100, Paste!$A$3:$H$1033, 2, FALSE)</f>
        <v>80.666666666666671</v>
      </c>
      <c r="H100" s="71">
        <f>VLOOKUP($B100, Paste!$A$3:$H$1033, 3, FALSE)</f>
        <v>14.048477173041634</v>
      </c>
      <c r="I100" s="71">
        <f t="shared" si="1"/>
        <v>16.393156576958368</v>
      </c>
      <c r="J100" s="71">
        <f>VLOOKUP($B100, Paste!$A$3:$H$1033, 4, FALSE)</f>
        <v>30.441633750000005</v>
      </c>
      <c r="K100" s="71">
        <f>VLOOKUP($B100, Paste!$A$3:$H$1033, 5, FALSE)</f>
        <v>56.466666666666669</v>
      </c>
      <c r="L100" s="11">
        <f>IF(ISERROR(VLOOKUP(B100, Paste!$AB$3:$AD$2349, 3, FALSE)), "", VLOOKUP(B100, Paste!$AB$3:$AD$2349, 3, FALSE))</f>
        <v>97</v>
      </c>
      <c r="M100" s="27">
        <f>VLOOKUP($B100, Paste!$W$3:$Z$10064, IF($H$4="Cap Hit",3, IF($H$4="AAV", 4, 2)), FALSE)</f>
        <v>6.5</v>
      </c>
      <c r="N100" s="11">
        <f>IF(ISERROR(VLOOKUP(B100, Paste!$AB$3:$AC$2343, 1, FALSE)), "", VLOOKUP(B100, Paste!$AB$3:$AC$2343, 2, FALSE))</f>
        <v>32</v>
      </c>
      <c r="O100" s="18" t="str">
        <f>IF(VLOOKUP(B100, 'Points&amp;Potential'!$B$7:$O$921, 14, FALSE)=0, "", VLOOKUP(B100, 'Points&amp;Potential'!$B$7:$O$921, 14, FALSE))</f>
        <v/>
      </c>
      <c r="P100" s="7" t="str">
        <f>IF(ISERROR(VLOOKUP(B100, Paste!$T$3:$T$1045, 1, FALSE)), "", VLOOKUP(B100, Paste!$T$3:$U$1045, 2, FALSE))</f>
        <v/>
      </c>
    </row>
    <row r="101" spans="1:16">
      <c r="A101" s="11">
        <v>95</v>
      </c>
      <c r="B101" s="67" t="s">
        <v>208</v>
      </c>
      <c r="C101" s="11" t="str">
        <f>VLOOKUP($B101, Paste!$A$3:$H$1033, 6, FALSE)</f>
        <v>RD</v>
      </c>
      <c r="D101" s="11">
        <f>IFERROR(VLOOKUP($B101, Paste!$J$3:$L$833, 3, FALSE), "")</f>
        <v>48</v>
      </c>
      <c r="E101" s="11">
        <f>IFERROR(VLOOKUP($B101, Paste!$J$3:$L$833, 2, FALSE), "")</f>
        <v>72</v>
      </c>
      <c r="F101" s="11" t="str">
        <f>VLOOKUP($B101, Paste!$A$3:$H$1033, 8, FALSE)</f>
        <v>LAK</v>
      </c>
      <c r="G101" s="71">
        <f>VLOOKUP($B101, Paste!$A$3:$H$1033, 2, FALSE)</f>
        <v>83</v>
      </c>
      <c r="H101" s="71">
        <f>VLOOKUP($B101, Paste!$A$3:$H$1033, 3, FALSE)</f>
        <v>7.8405326236972925</v>
      </c>
      <c r="I101" s="71">
        <f t="shared" si="1"/>
        <v>39.759967376302711</v>
      </c>
      <c r="J101" s="71">
        <f>VLOOKUP($B101, Paste!$A$3:$H$1033, 4, FALSE)</f>
        <v>47.600500000000004</v>
      </c>
      <c r="K101" s="71">
        <f>VLOOKUP($B101, Paste!$A$3:$H$1033, 5, FALSE)</f>
        <v>56.11931818181818</v>
      </c>
      <c r="L101" s="11">
        <f>IF(ISERROR(VLOOKUP(B101, Paste!$AB$3:$AD$2349, 3, FALSE)), "", VLOOKUP(B101, Paste!$AB$3:$AD$2349, 3, FALSE))</f>
        <v>33</v>
      </c>
      <c r="M101" s="27">
        <f>VLOOKUP($B101, Paste!$W$3:$Z$10064, IF($H$4="Cap Hit",3, IF($H$4="AAV", 4, 2)), FALSE)</f>
        <v>7.4</v>
      </c>
      <c r="N101" s="11">
        <f>IF(ISERROR(VLOOKUP(B101, Paste!$AB$3:$AC$2343, 1, FALSE)), "", VLOOKUP(B101, Paste!$AB$3:$AC$2343, 2, FALSE))</f>
        <v>158</v>
      </c>
      <c r="O101" s="18" t="str">
        <f>IF(VLOOKUP(B101, 'Points&amp;Potential'!$B$7:$O$921, 14, FALSE)=0, "", VLOOKUP(B101, 'Points&amp;Potential'!$B$7:$O$921, 14, FALSE))</f>
        <v/>
      </c>
      <c r="P101" s="7" t="str">
        <f>IF(ISERROR(VLOOKUP(B101, Paste!$T$3:$T$1045, 1, FALSE)), "", VLOOKUP(B101, Paste!$T$3:$U$1045, 2, FALSE))</f>
        <v/>
      </c>
    </row>
    <row r="102" spans="1:16">
      <c r="A102" s="11">
        <v>96</v>
      </c>
      <c r="B102" s="67" t="s">
        <v>555</v>
      </c>
      <c r="C102" s="11" t="str">
        <f>VLOOKUP($B102, Paste!$A$3:$H$1033, 6, FALSE)</f>
        <v>LD</v>
      </c>
      <c r="D102" s="11" t="str">
        <f>IFERROR(VLOOKUP($B102, Paste!$J$3:$L$833, 3, FALSE), "")</f>
        <v/>
      </c>
      <c r="E102" s="11" t="str">
        <f>IFERROR(VLOOKUP($B102, Paste!$J$3:$L$833, 2, FALSE), "")</f>
        <v/>
      </c>
      <c r="F102" s="11" t="str">
        <f>VLOOKUP($B102, Paste!$A$3:$H$1033, 8, FALSE)</f>
        <v>CGY</v>
      </c>
      <c r="G102" s="71">
        <f>VLOOKUP($B102, Paste!$A$3:$H$1033, 2, FALSE)</f>
        <v>79</v>
      </c>
      <c r="H102" s="71">
        <f>VLOOKUP($B102, Paste!$A$3:$H$1033, 3, FALSE)</f>
        <v>2.8336899709245968</v>
      </c>
      <c r="I102" s="71">
        <f t="shared" si="1"/>
        <v>14.15152069574207</v>
      </c>
      <c r="J102" s="71">
        <f>VLOOKUP($B102, Paste!$A$3:$H$1033, 4, FALSE)</f>
        <v>16.985210666666667</v>
      </c>
      <c r="K102" s="71">
        <f>VLOOKUP($B102, Paste!$A$3:$H$1033, 5, FALSE)</f>
        <v>56.086580086580092</v>
      </c>
      <c r="L102" s="11">
        <f>IF(ISERROR(VLOOKUP(B102, Paste!$AB$3:$AD$2349, 3, FALSE)), "", VLOOKUP(B102, Paste!$AB$3:$AD$2349, 3, FALSE))</f>
        <v>119</v>
      </c>
      <c r="M102" s="27">
        <f>VLOOKUP($B102, Paste!$W$3:$Z$10064, IF($H$4="Cap Hit",3, IF($H$4="AAV", 4, 2)), FALSE)</f>
        <v>5.35</v>
      </c>
      <c r="N102" s="11">
        <f>IF(ISERROR(VLOOKUP(B102, Paste!$AB$3:$AC$2343, 1, FALSE)), "", VLOOKUP(B102, Paste!$AB$3:$AC$2343, 2, FALSE))</f>
        <v>103</v>
      </c>
      <c r="O102" s="18" t="str">
        <f>IF(VLOOKUP(B102, 'Points&amp;Potential'!$B$7:$O$921, 14, FALSE)=0, "", VLOOKUP(B102, 'Points&amp;Potential'!$B$7:$O$921, 14, FALSE))</f>
        <v/>
      </c>
      <c r="P102" s="7" t="str">
        <f>IF(ISERROR(VLOOKUP(B102, Paste!$T$3:$T$1045, 1, FALSE)), "", VLOOKUP(B102, Paste!$T$3:$U$1045, 2, FALSE))</f>
        <v/>
      </c>
    </row>
    <row r="103" spans="1:16">
      <c r="A103" s="11">
        <v>97</v>
      </c>
      <c r="B103" s="67" t="s">
        <v>211</v>
      </c>
      <c r="C103" s="11" t="str">
        <f>VLOOKUP($B103, Paste!$A$3:$H$1033, 6, FALSE)</f>
        <v>LW</v>
      </c>
      <c r="D103" s="11">
        <f>IFERROR(VLOOKUP($B103, Paste!$J$3:$L$833, 3, FALSE), "")</f>
        <v>50</v>
      </c>
      <c r="E103" s="11">
        <f>IFERROR(VLOOKUP($B103, Paste!$J$3:$L$833, 2, FALSE), "")</f>
        <v>68</v>
      </c>
      <c r="F103" s="11" t="str">
        <f>VLOOKUP($B103, Paste!$A$3:$H$1033, 8, FALSE)</f>
        <v>SJS</v>
      </c>
      <c r="G103" s="71">
        <f>VLOOKUP($B103, Paste!$A$3:$H$1033, 2, FALSE)</f>
        <v>72.333333333333329</v>
      </c>
      <c r="H103" s="71">
        <f>VLOOKUP($B103, Paste!$A$3:$H$1033, 3, FALSE)</f>
        <v>21.600765030250983</v>
      </c>
      <c r="I103" s="71">
        <f t="shared" si="1"/>
        <v>25.720264229008272</v>
      </c>
      <c r="J103" s="71">
        <f>VLOOKUP($B103, Paste!$A$3:$H$1033, 4, FALSE)</f>
        <v>47.321029259259255</v>
      </c>
      <c r="K103" s="71">
        <f>VLOOKUP($B103, Paste!$A$3:$H$1033, 5, FALSE)</f>
        <v>55.878357030015792</v>
      </c>
      <c r="L103" s="11">
        <f>IF(ISERROR(VLOOKUP(B103, Paste!$AB$3:$AD$2349, 3, FALSE)), "", VLOOKUP(B103, Paste!$AB$3:$AD$2349, 3, FALSE))</f>
        <v>94</v>
      </c>
      <c r="M103" s="27">
        <f>VLOOKUP($B103, Paste!$W$3:$Z$10064, IF($H$4="Cap Hit",3, IF($H$4="AAV", 4, 2)), FALSE)</f>
        <v>9.5</v>
      </c>
      <c r="N103" s="11">
        <f>IF(ISERROR(VLOOKUP(B103, Paste!$AB$3:$AC$2343, 1, FALSE)), "", VLOOKUP(B103, Paste!$AB$3:$AC$2343, 2, FALSE))</f>
        <v>31</v>
      </c>
      <c r="O103" s="18" t="str">
        <f>IF(VLOOKUP(B103, 'Points&amp;Potential'!$B$7:$O$921, 14, FALSE)=0, "", VLOOKUP(B103, 'Points&amp;Potential'!$B$7:$O$921, 14, FALSE))</f>
        <v/>
      </c>
      <c r="P103" s="7" t="str">
        <f>IF(ISERROR(VLOOKUP(B103, Paste!$T$3:$T$1045, 1, FALSE)), "", VLOOKUP(B103, Paste!$T$3:$U$1045, 2, FALSE))</f>
        <v/>
      </c>
    </row>
    <row r="104" spans="1:16">
      <c r="A104" s="11">
        <v>98</v>
      </c>
      <c r="B104" s="67" t="s">
        <v>144</v>
      </c>
      <c r="C104" s="11" t="str">
        <f>VLOOKUP($B104, Paste!$A$3:$H$1033, 6, FALSE)</f>
        <v>C</v>
      </c>
      <c r="D104" s="11">
        <f>IFERROR(VLOOKUP($B104, Paste!$J$3:$L$833, 3, FALSE), "")</f>
        <v>55</v>
      </c>
      <c r="E104" s="11">
        <f>IFERROR(VLOOKUP($B104, Paste!$J$3:$L$833, 2, FALSE), "")</f>
        <v>72</v>
      </c>
      <c r="F104" s="11" t="str">
        <f>VLOOKUP($B104, Paste!$A$3:$H$1033, 8, FALSE)</f>
        <v>UTA</v>
      </c>
      <c r="G104" s="71">
        <f>VLOOKUP($B104, Paste!$A$3:$H$1033, 2, FALSE)</f>
        <v>79</v>
      </c>
      <c r="H104" s="71">
        <f>VLOOKUP($B104, Paste!$A$3:$H$1033, 3, FALSE)</f>
        <v>21.399529375410516</v>
      </c>
      <c r="I104" s="71">
        <f t="shared" si="1"/>
        <v>36.992560249589481</v>
      </c>
      <c r="J104" s="71">
        <f>VLOOKUP($B104, Paste!$A$3:$H$1033, 4, FALSE)</f>
        <v>58.392089624999997</v>
      </c>
      <c r="K104" s="71">
        <f>VLOOKUP($B104, Paste!$A$3:$H$1033, 5, FALSE)</f>
        <v>55.744588744588739</v>
      </c>
      <c r="L104" s="11">
        <f>IF(ISERROR(VLOOKUP(B104, Paste!$AB$3:$AD$2349, 3, FALSE)), "", VLOOKUP(B104, Paste!$AB$3:$AD$2349, 3, FALSE))</f>
        <v>205</v>
      </c>
      <c r="M104" s="27">
        <f>VLOOKUP($B104, Paste!$W$3:$Z$10064, IF($H$4="Cap Hit",3, IF($H$4="AAV", 4, 2)), FALSE)</f>
        <v>6</v>
      </c>
      <c r="N104" s="11">
        <f>IF(ISERROR(VLOOKUP(B104, Paste!$AB$3:$AC$2343, 1, FALSE)), "", VLOOKUP(B104, Paste!$AB$3:$AC$2343, 2, FALSE))</f>
        <v>55</v>
      </c>
      <c r="O104" s="18" t="str">
        <f>IF(VLOOKUP(B104, 'Points&amp;Potential'!$B$7:$O$921, 14, FALSE)=0, "", VLOOKUP(B104, 'Points&amp;Potential'!$B$7:$O$921, 14, FALSE))</f>
        <v/>
      </c>
      <c r="P104" s="7" t="str">
        <f>IF(ISERROR(VLOOKUP(B104, Paste!$T$3:$T$1045, 1, FALSE)), "", VLOOKUP(B104, Paste!$T$3:$U$1045, 2, FALSE))</f>
        <v/>
      </c>
    </row>
    <row r="105" spans="1:16">
      <c r="A105" s="11">
        <v>99</v>
      </c>
      <c r="B105" s="67" t="s">
        <v>330</v>
      </c>
      <c r="C105" s="11" t="str">
        <f>VLOOKUP($B105, Paste!$A$3:$H$1033, 6, FALSE)</f>
        <v>RD</v>
      </c>
      <c r="D105" s="11">
        <f>IFERROR(VLOOKUP($B105, Paste!$J$3:$L$833, 3, FALSE), "")</f>
        <v>40</v>
      </c>
      <c r="E105" s="11">
        <f>IFERROR(VLOOKUP($B105, Paste!$J$3:$L$833, 2, FALSE), "")</f>
        <v>55</v>
      </c>
      <c r="F105" s="11" t="str">
        <f>VLOOKUP($B105, Paste!$A$3:$H$1033, 8, FALSE)</f>
        <v>SEA</v>
      </c>
      <c r="G105" s="71">
        <f>VLOOKUP($B105, Paste!$A$3:$H$1033, 2, FALSE)</f>
        <v>72.333333333333329</v>
      </c>
      <c r="H105" s="71">
        <f>VLOOKUP($B105, Paste!$A$3:$H$1033, 3, FALSE)</f>
        <v>12.444053575271464</v>
      </c>
      <c r="I105" s="71">
        <f t="shared" si="1"/>
        <v>21.413823508061864</v>
      </c>
      <c r="J105" s="71">
        <f>VLOOKUP($B105, Paste!$A$3:$H$1033, 4, FALSE)</f>
        <v>33.857877083333328</v>
      </c>
      <c r="K105" s="71">
        <f>VLOOKUP($B105, Paste!$A$3:$H$1033, 5, FALSE)</f>
        <v>55.192733017377563</v>
      </c>
      <c r="L105" s="11">
        <f>IF(ISERROR(VLOOKUP(B105, Paste!$AB$3:$AD$2349, 3, FALSE)), "", VLOOKUP(B105, Paste!$AB$3:$AD$2349, 3, FALSE))</f>
        <v>80</v>
      </c>
      <c r="M105" s="27">
        <f>VLOOKUP($B105, Paste!$W$3:$Z$10064, IF($H$4="Cap Hit",3, IF($H$4="AAV", 4, 2)), FALSE)</f>
        <v>7</v>
      </c>
      <c r="N105" s="11">
        <f>IF(ISERROR(VLOOKUP(B105, Paste!$AB$3:$AC$2343, 1, FALSE)), "", VLOOKUP(B105, Paste!$AB$3:$AC$2343, 2, FALSE))</f>
        <v>90</v>
      </c>
      <c r="O105" s="18" t="str">
        <f>IF(VLOOKUP(B105, 'Points&amp;Potential'!$B$7:$O$921, 14, FALSE)=0, "", VLOOKUP(B105, 'Points&amp;Potential'!$B$7:$O$921, 14, FALSE))</f>
        <v/>
      </c>
      <c r="P105" s="7" t="str">
        <f>IF(ISERROR(VLOOKUP(B105, Paste!$T$3:$T$1045, 1, FALSE)), "", VLOOKUP(B105, Paste!$T$3:$U$1045, 2, FALSE))</f>
        <v/>
      </c>
    </row>
    <row r="106" spans="1:16">
      <c r="A106" s="11">
        <v>100</v>
      </c>
      <c r="B106" s="67" t="s">
        <v>703</v>
      </c>
      <c r="C106" s="11" t="str">
        <f>VLOOKUP($B106, Paste!$A$3:$H$1033, 6, FALSE)</f>
        <v>RD</v>
      </c>
      <c r="D106" s="11" t="str">
        <f>IFERROR(VLOOKUP($B106, Paste!$J$3:$L$833, 3, FALSE), "")</f>
        <v/>
      </c>
      <c r="E106" s="11" t="str">
        <f>IFERROR(VLOOKUP($B106, Paste!$J$3:$L$833, 2, FALSE), "")</f>
        <v/>
      </c>
      <c r="F106" s="11" t="str">
        <f>VLOOKUP($B106, Paste!$A$3:$H$1033, 8, FALSE)</f>
        <v>UFA</v>
      </c>
      <c r="G106" s="71">
        <f>VLOOKUP($B106, Paste!$A$3:$H$1033, 2, FALSE)</f>
        <v>52</v>
      </c>
      <c r="H106" s="71">
        <f>VLOOKUP($B106, Paste!$A$3:$H$1033, 3, FALSE)</f>
        <v>2.8991916183886315</v>
      </c>
      <c r="I106" s="71">
        <f t="shared" si="1"/>
        <v>6.688582385500256</v>
      </c>
      <c r="J106" s="71">
        <f>VLOOKUP($B106, Paste!$A$3:$H$1033, 4, FALSE)</f>
        <v>9.587774003888887</v>
      </c>
      <c r="K106" s="71">
        <f>VLOOKUP($B106, Paste!$A$3:$H$1033, 5, FALSE)</f>
        <v>55.120000000000005</v>
      </c>
      <c r="L106" s="11" t="str">
        <f>IF(ISERROR(VLOOKUP(B106, Paste!$AB$3:$AD$2349, 3, FALSE)), "", VLOOKUP(B106, Paste!$AB$3:$AD$2349, 3, FALSE))</f>
        <v/>
      </c>
      <c r="M106" s="27" t="e">
        <f>VLOOKUP($B106, Paste!$W$3:$Z$10064, IF($H$4="Cap Hit",3, IF($H$4="AAV", 4, 2)), FALSE)</f>
        <v>#N/A</v>
      </c>
      <c r="N106" s="11" t="str">
        <f>IF(ISERROR(VLOOKUP(B106, Paste!$AB$3:$AC$2343, 1, FALSE)), "", VLOOKUP(B106, Paste!$AB$3:$AC$2343, 2, FALSE))</f>
        <v/>
      </c>
      <c r="O106" s="18" t="str">
        <f>IF(VLOOKUP(B106, 'Points&amp;Potential'!$B$7:$O$921, 14, FALSE)=0, "", VLOOKUP(B106, 'Points&amp;Potential'!$B$7:$O$921, 14, FALSE))</f>
        <v/>
      </c>
      <c r="P106" s="7" t="str">
        <f>IF(ISERROR(VLOOKUP(B106, Paste!$T$3:$T$1045, 1, FALSE)), "", VLOOKUP(B106, Paste!$T$3:$U$1045, 2, FALSE))</f>
        <v/>
      </c>
    </row>
    <row r="107" spans="1:16">
      <c r="A107" s="11">
        <v>101</v>
      </c>
      <c r="B107" s="67" t="s">
        <v>316</v>
      </c>
      <c r="C107" s="11" t="str">
        <f>VLOOKUP($B107, Paste!$A$3:$H$1033, 6, FALSE)</f>
        <v>LW</v>
      </c>
      <c r="D107" s="11">
        <f>IFERROR(VLOOKUP($B107, Paste!$J$3:$L$833, 3, FALSE), "")</f>
        <v>35</v>
      </c>
      <c r="E107" s="11">
        <f>IFERROR(VLOOKUP($B107, Paste!$J$3:$L$833, 2, FALSE), "")</f>
        <v>52</v>
      </c>
      <c r="F107" s="11" t="str">
        <f>VLOOKUP($B107, Paste!$A$3:$H$1033, 8, FALSE)</f>
        <v>MIN</v>
      </c>
      <c r="G107" s="71">
        <f>VLOOKUP($B107, Paste!$A$3:$H$1033, 2, FALSE)</f>
        <v>78.333333333333329</v>
      </c>
      <c r="H107" s="71">
        <f>VLOOKUP($B107, Paste!$A$3:$H$1033, 3, FALSE)</f>
        <v>19.583333333333332</v>
      </c>
      <c r="I107" s="71">
        <f t="shared" si="1"/>
        <v>15.452963541666659</v>
      </c>
      <c r="J107" s="71">
        <f>VLOOKUP($B107, Paste!$A$3:$H$1033, 4, FALSE)</f>
        <v>35.036296874999991</v>
      </c>
      <c r="K107" s="71">
        <f>VLOOKUP($B107, Paste!$A$3:$H$1033, 5, FALSE)</f>
        <v>55.072780203784568</v>
      </c>
      <c r="L107" s="11">
        <f>IF(ISERROR(VLOOKUP(B107, Paste!$AB$3:$AD$2349, 3, FALSE)), "", VLOOKUP(B107, Paste!$AB$3:$AD$2349, 3, FALSE))</f>
        <v>172</v>
      </c>
      <c r="M107" s="27">
        <f>VLOOKUP($B107, Paste!$W$3:$Z$10064, IF($H$4="Cap Hit",3, IF($H$4="AAV", 4, 2)), FALSE)</f>
        <v>4.9000000000000004</v>
      </c>
      <c r="N107" s="11">
        <f>IF(ISERROR(VLOOKUP(B107, Paste!$AB$3:$AC$2343, 1, FALSE)), "", VLOOKUP(B107, Paste!$AB$3:$AC$2343, 2, FALSE))</f>
        <v>61</v>
      </c>
      <c r="O107" s="18" t="str">
        <f>IF(VLOOKUP(B107, 'Points&amp;Potential'!$B$7:$O$921, 14, FALSE)=0, "", VLOOKUP(B107, 'Points&amp;Potential'!$B$7:$O$921, 14, FALSE))</f>
        <v/>
      </c>
      <c r="P107" s="7" t="str">
        <f>IF(ISERROR(VLOOKUP(B107, Paste!$T$3:$T$1045, 1, FALSE)), "", VLOOKUP(B107, Paste!$T$3:$U$1045, 2, FALSE))</f>
        <v/>
      </c>
    </row>
    <row r="108" spans="1:16">
      <c r="A108" s="11">
        <v>102</v>
      </c>
      <c r="B108" s="67" t="s">
        <v>44</v>
      </c>
      <c r="C108" s="11" t="str">
        <f>VLOOKUP($B108, Paste!$A$3:$H$1033, 6, FALSE)</f>
        <v>C</v>
      </c>
      <c r="D108" s="11">
        <f>IFERROR(VLOOKUP($B108, Paste!$J$3:$L$833, 3, FALSE), "")</f>
        <v>85</v>
      </c>
      <c r="E108" s="11">
        <f>IFERROR(VLOOKUP($B108, Paste!$J$3:$L$833, 2, FALSE), "")</f>
        <v>105</v>
      </c>
      <c r="F108" s="11" t="str">
        <f>VLOOKUP($B108, Paste!$A$3:$H$1033, 8, FALSE)</f>
        <v>WPG</v>
      </c>
      <c r="G108" s="71">
        <f>VLOOKUP($B108, Paste!$A$3:$H$1033, 2, FALSE)</f>
        <v>81.333333333333329</v>
      </c>
      <c r="H108" s="71">
        <f>VLOOKUP($B108, Paste!$A$3:$H$1033, 3, FALSE)</f>
        <v>34.019118344680408</v>
      </c>
      <c r="I108" s="71">
        <f t="shared" si="1"/>
        <v>58.826406099764057</v>
      </c>
      <c r="J108" s="71">
        <f>VLOOKUP($B108, Paste!$A$3:$H$1033, 4, FALSE)</f>
        <v>92.845524444444465</v>
      </c>
      <c r="K108" s="71">
        <f>VLOOKUP($B108, Paste!$A$3:$H$1033, 5, FALSE)</f>
        <v>55.019607843137258</v>
      </c>
      <c r="L108" s="11">
        <f>IF(ISERROR(VLOOKUP(B108, Paste!$AB$3:$AD$2349, 3, FALSE)), "", VLOOKUP(B108, Paste!$AB$3:$AD$2349, 3, FALSE))</f>
        <v>41</v>
      </c>
      <c r="M108" s="27">
        <f>VLOOKUP($B108, Paste!$W$3:$Z$10064, IF($H$4="Cap Hit",3, IF($H$4="AAV", 4, 2)), FALSE)</f>
        <v>10</v>
      </c>
      <c r="N108" s="11">
        <f>IF(ISERROR(VLOOKUP(B108, Paste!$AB$3:$AC$2343, 1, FALSE)), "", VLOOKUP(B108, Paste!$AB$3:$AC$2343, 2, FALSE))</f>
        <v>49</v>
      </c>
      <c r="O108" s="18" t="str">
        <f>IF(VLOOKUP(B108, 'Points&amp;Potential'!$B$7:$O$921, 14, FALSE)=0, "", VLOOKUP(B108, 'Points&amp;Potential'!$B$7:$O$921, 14, FALSE))</f>
        <v/>
      </c>
      <c r="P108" s="7" t="str">
        <f>IF(ISERROR(VLOOKUP(B108, Paste!$T$3:$T$1045, 1, FALSE)), "", VLOOKUP(B108, Paste!$T$3:$U$1045, 2, FALSE))</f>
        <v/>
      </c>
    </row>
    <row r="109" spans="1:16">
      <c r="A109" s="11">
        <v>103</v>
      </c>
      <c r="B109" s="67" t="s">
        <v>38</v>
      </c>
      <c r="C109" s="11" t="str">
        <f>VLOOKUP($B109, Paste!$A$3:$H$1033, 6, FALSE)</f>
        <v>RW</v>
      </c>
      <c r="D109" s="11">
        <f>IFERROR(VLOOKUP($B109, Paste!$J$3:$L$833, 3, FALSE), "")</f>
        <v>100</v>
      </c>
      <c r="E109" s="11">
        <f>IFERROR(VLOOKUP($B109, Paste!$J$3:$L$833, 2, FALSE), "")</f>
        <v>115</v>
      </c>
      <c r="F109" s="11" t="str">
        <f>VLOOKUP($B109, Paste!$A$3:$H$1033, 8, FALSE)</f>
        <v>BOS</v>
      </c>
      <c r="G109" s="71">
        <f>VLOOKUP($B109, Paste!$A$3:$H$1033, 2, FALSE)</f>
        <v>82.333333333333329</v>
      </c>
      <c r="H109" s="71">
        <f>VLOOKUP($B109, Paste!$A$3:$H$1033, 3, FALSE)</f>
        <v>38.152501099610298</v>
      </c>
      <c r="I109" s="71">
        <f t="shared" si="1"/>
        <v>67.214734900389715</v>
      </c>
      <c r="J109" s="71">
        <f>VLOOKUP($B109, Paste!$A$3:$H$1033, 4, FALSE)</f>
        <v>105.36723600000001</v>
      </c>
      <c r="K109" s="71">
        <f>VLOOKUP($B109, Paste!$A$3:$H$1033, 5, FALSE)</f>
        <v>55.0027662517289</v>
      </c>
      <c r="L109" s="11">
        <f>IF(ISERROR(VLOOKUP(B109, Paste!$AB$3:$AD$2349, 3, FALSE)), "", VLOOKUP(B109, Paste!$AB$3:$AD$2349, 3, FALSE))</f>
        <v>73</v>
      </c>
      <c r="M109" s="27">
        <f>VLOOKUP($B109, Paste!$W$3:$Z$10064, IF($H$4="Cap Hit",3, IF($H$4="AAV", 4, 2)), FALSE)</f>
        <v>12.5</v>
      </c>
      <c r="N109" s="11">
        <f>IF(ISERROR(VLOOKUP(B109, Paste!$AB$3:$AC$2343, 1, FALSE)), "", VLOOKUP(B109, Paste!$AB$3:$AC$2343, 2, FALSE))</f>
        <v>26</v>
      </c>
      <c r="O109" s="18" t="str">
        <f>IF(VLOOKUP(B109, 'Points&amp;Potential'!$B$7:$O$921, 14, FALSE)=0, "", VLOOKUP(B109, 'Points&amp;Potential'!$B$7:$O$921, 14, FALSE))</f>
        <v/>
      </c>
      <c r="P109" s="7" t="str">
        <f>IF(ISERROR(VLOOKUP(B109, Paste!$T$3:$T$1045, 1, FALSE)), "", VLOOKUP(B109, Paste!$T$3:$U$1045, 2, FALSE))</f>
        <v/>
      </c>
    </row>
    <row r="110" spans="1:16">
      <c r="A110" s="11">
        <v>104</v>
      </c>
      <c r="B110" s="67" t="s">
        <v>340</v>
      </c>
      <c r="C110" s="11" t="str">
        <f>VLOOKUP($B110, Paste!$A$3:$H$1033, 6, FALSE)</f>
        <v>RD</v>
      </c>
      <c r="D110" s="11">
        <f>IFERROR(VLOOKUP($B110, Paste!$J$3:$L$833, 3, FALSE), "")</f>
        <v>47</v>
      </c>
      <c r="E110" s="11">
        <f>IFERROR(VLOOKUP($B110, Paste!$J$3:$L$833, 2, FALSE), "")</f>
        <v>58</v>
      </c>
      <c r="F110" s="11" t="str">
        <f>VLOOKUP($B110, Paste!$A$3:$H$1033, 8, FALSE)</f>
        <v>NYR</v>
      </c>
      <c r="G110" s="71">
        <f>VLOOKUP($B110, Paste!$A$3:$H$1033, 2, FALSE)</f>
        <v>69</v>
      </c>
      <c r="H110" s="71">
        <f>VLOOKUP($B110, Paste!$A$3:$H$1033, 3, FALSE)</f>
        <v>7.4920707443038781</v>
      </c>
      <c r="I110" s="71">
        <f t="shared" si="1"/>
        <v>25.400837701529458</v>
      </c>
      <c r="J110" s="71">
        <f>VLOOKUP($B110, Paste!$A$3:$H$1033, 4, FALSE)</f>
        <v>32.892908445833335</v>
      </c>
      <c r="K110" s="71">
        <f>VLOOKUP($B110, Paste!$A$3:$H$1033, 5, FALSE)</f>
        <v>54.867469879518076</v>
      </c>
      <c r="L110" s="11">
        <f>IF(ISERROR(VLOOKUP(B110, Paste!$AB$3:$AD$2349, 3, FALSE)), "", VLOOKUP(B110, Paste!$AB$3:$AD$2349, 3, FALSE))</f>
        <v>46</v>
      </c>
      <c r="M110" s="27">
        <f>VLOOKUP($B110, Paste!$W$3:$Z$10064, IF($H$4="Cap Hit",3, IF($H$4="AAV", 4, 2)), FALSE)</f>
        <v>5.6</v>
      </c>
      <c r="N110" s="11">
        <f>IF(ISERROR(VLOOKUP(B110, Paste!$AB$3:$AC$2343, 1, FALSE)), "", VLOOKUP(B110, Paste!$AB$3:$AC$2343, 2, FALSE))</f>
        <v>97</v>
      </c>
      <c r="O110" s="18" t="str">
        <f>IF(VLOOKUP(B110, 'Points&amp;Potential'!$B$7:$O$921, 14, FALSE)=0, "", VLOOKUP(B110, 'Points&amp;Potential'!$B$7:$O$921, 14, FALSE))</f>
        <v/>
      </c>
      <c r="P110" s="7" t="str">
        <f>IF(ISERROR(VLOOKUP(B110, Paste!$T$3:$T$1045, 1, FALSE)), "", VLOOKUP(B110, Paste!$T$3:$U$1045, 2, FALSE))</f>
        <v/>
      </c>
    </row>
    <row r="111" spans="1:16">
      <c r="A111" s="11">
        <v>105</v>
      </c>
      <c r="B111" s="67" t="s">
        <v>457</v>
      </c>
      <c r="C111" s="11" t="str">
        <f>VLOOKUP($B111, Paste!$A$3:$H$1033, 6, FALSE)</f>
        <v>LD</v>
      </c>
      <c r="D111" s="11" t="str">
        <f>IFERROR(VLOOKUP($B111, Paste!$J$3:$L$833, 3, FALSE), "")</f>
        <v/>
      </c>
      <c r="E111" s="11" t="str">
        <f>IFERROR(VLOOKUP($B111, Paste!$J$3:$L$833, 2, FALSE), "")</f>
        <v/>
      </c>
      <c r="F111" s="11" t="str">
        <f>VLOOKUP($B111, Paste!$A$3:$H$1033, 8, FALSE)</f>
        <v>TOR</v>
      </c>
      <c r="G111" s="71">
        <f>VLOOKUP($B111, Paste!$A$3:$H$1033, 2, FALSE)</f>
        <v>75</v>
      </c>
      <c r="H111" s="71">
        <f>VLOOKUP($B111, Paste!$A$3:$H$1033, 3, FALSE)</f>
        <v>5.1478882359175007</v>
      </c>
      <c r="I111" s="71">
        <f t="shared" si="1"/>
        <v>18.268986764082491</v>
      </c>
      <c r="J111" s="71">
        <f>VLOOKUP($B111, Paste!$A$3:$H$1033, 4, FALSE)</f>
        <v>23.416874999999994</v>
      </c>
      <c r="K111" s="71">
        <f>VLOOKUP($B111, Paste!$A$3:$H$1033, 5, FALSE)</f>
        <v>54.794520547945204</v>
      </c>
      <c r="L111" s="11">
        <f>IF(ISERROR(VLOOKUP(B111, Paste!$AB$3:$AD$2349, 3, FALSE)), "", VLOOKUP(B111, Paste!$AB$3:$AD$2349, 3, FALSE))</f>
        <v>107</v>
      </c>
      <c r="M111" s="27">
        <f>VLOOKUP($B111, Paste!$W$3:$Z$10064, IF($H$4="Cap Hit",3, IF($H$4="AAV", 4, 2)), FALSE)</f>
        <v>6</v>
      </c>
      <c r="N111" s="11">
        <f>IF(ISERROR(VLOOKUP(B111, Paste!$AB$3:$AC$2343, 1, FALSE)), "", VLOOKUP(B111, Paste!$AB$3:$AC$2343, 2, FALSE))</f>
        <v>173</v>
      </c>
      <c r="O111" s="18" t="str">
        <f>IF(VLOOKUP(B111, 'Points&amp;Potential'!$B$7:$O$921, 14, FALSE)=0, "", VLOOKUP(B111, 'Points&amp;Potential'!$B$7:$O$921, 14, FALSE))</f>
        <v/>
      </c>
      <c r="P111" s="7" t="str">
        <f>IF(ISERROR(VLOOKUP(B111, Paste!$T$3:$T$1045, 1, FALSE)), "", VLOOKUP(B111, Paste!$T$3:$U$1045, 2, FALSE))</f>
        <v/>
      </c>
    </row>
    <row r="112" spans="1:16">
      <c r="A112" s="11">
        <v>106</v>
      </c>
      <c r="B112" s="67" t="s">
        <v>266</v>
      </c>
      <c r="C112" s="11" t="str">
        <f>VLOOKUP($B112, Paste!$A$3:$H$1033, 6, FALSE)</f>
        <v>LW</v>
      </c>
      <c r="D112" s="11">
        <f>IFERROR(VLOOKUP($B112, Paste!$J$3:$L$833, 3, FALSE), "")</f>
        <v>60</v>
      </c>
      <c r="E112" s="11">
        <f>IFERROR(VLOOKUP($B112, Paste!$J$3:$L$833, 2, FALSE), "")</f>
        <v>75</v>
      </c>
      <c r="F112" s="11" t="str">
        <f>VLOOKUP($B112, Paste!$A$3:$H$1033, 8, FALSE)</f>
        <v>TOR</v>
      </c>
      <c r="G112" s="71">
        <f>VLOOKUP($B112, Paste!$A$3:$H$1033, 2, FALSE)</f>
        <v>76</v>
      </c>
      <c r="H112" s="71">
        <f>VLOOKUP($B112, Paste!$A$3:$H$1033, 3, FALSE)</f>
        <v>12.920000000000002</v>
      </c>
      <c r="I112" s="71">
        <f t="shared" si="1"/>
        <v>26.904949999999999</v>
      </c>
      <c r="J112" s="71">
        <f>VLOOKUP($B112, Paste!$A$3:$H$1033, 4, FALSE)</f>
        <v>39.824950000000001</v>
      </c>
      <c r="K112" s="71">
        <f>VLOOKUP($B112, Paste!$A$3:$H$1033, 5, FALSE)</f>
        <v>54.72</v>
      </c>
      <c r="L112" s="11">
        <f>IF(ISERROR(VLOOKUP(B112, Paste!$AB$3:$AD$2349, 3, FALSE)), "", VLOOKUP(B112, Paste!$AB$3:$AD$2349, 3, FALSE))</f>
        <v>91</v>
      </c>
      <c r="M112" s="27">
        <f>VLOOKUP($B112, Paste!$W$3:$Z$10064, IF($H$4="Cap Hit",3, IF($H$4="AAV", 4, 2)), FALSE)</f>
        <v>0.92500000000000004</v>
      </c>
      <c r="N112" s="11">
        <f>IF(ISERROR(VLOOKUP(B112, Paste!$AB$3:$AC$2343, 1, FALSE)), "", VLOOKUP(B112, Paste!$AB$3:$AC$2343, 2, FALSE))</f>
        <v>40</v>
      </c>
      <c r="O112" s="18" t="str">
        <f>IF(VLOOKUP(B112, 'Points&amp;Potential'!$B$7:$O$921, 14, FALSE)=0, "", VLOOKUP(B112, 'Points&amp;Potential'!$B$7:$O$921, 14, FALSE))</f>
        <v/>
      </c>
      <c r="P112" s="7" t="str">
        <f>IF(ISERROR(VLOOKUP(B112, Paste!$T$3:$T$1045, 1, FALSE)), "", VLOOKUP(B112, Paste!$T$3:$U$1045, 2, FALSE))</f>
        <v/>
      </c>
    </row>
    <row r="113" spans="1:16">
      <c r="A113" s="11">
        <v>107</v>
      </c>
      <c r="B113" s="67" t="s">
        <v>303</v>
      </c>
      <c r="C113" s="11" t="str">
        <f>VLOOKUP($B113, Paste!$A$3:$H$1033, 6, FALSE)</f>
        <v>RW</v>
      </c>
      <c r="D113" s="11">
        <f>IFERROR(VLOOKUP($B113, Paste!$J$3:$L$833, 3, FALSE), "")</f>
        <v>48</v>
      </c>
      <c r="E113" s="11">
        <f>IFERROR(VLOOKUP($B113, Paste!$J$3:$L$833, 2, FALSE), "")</f>
        <v>65</v>
      </c>
      <c r="F113" s="11" t="str">
        <f>VLOOKUP($B113, Paste!$A$3:$H$1033, 8, FALSE)</f>
        <v>DAL</v>
      </c>
      <c r="G113" s="71">
        <f>VLOOKUP($B113, Paste!$A$3:$H$1033, 2, FALSE)</f>
        <v>74</v>
      </c>
      <c r="H113" s="71">
        <f>VLOOKUP($B113, Paste!$A$3:$H$1033, 3, FALSE)</f>
        <v>16.799079387852704</v>
      </c>
      <c r="I113" s="71">
        <f t="shared" si="1"/>
        <v>18.990260056591747</v>
      </c>
      <c r="J113" s="71">
        <f>VLOOKUP($B113, Paste!$A$3:$H$1033, 4, FALSE)</f>
        <v>35.789339444444451</v>
      </c>
      <c r="K113" s="71">
        <f>VLOOKUP($B113, Paste!$A$3:$H$1033, 5, FALSE)</f>
        <v>54.666666666666664</v>
      </c>
      <c r="L113" s="11">
        <f>IF(ISERROR(VLOOKUP(B113, Paste!$AB$3:$AD$2349, 3, FALSE)), "", VLOOKUP(B113, Paste!$AB$3:$AD$2349, 3, FALSE))</f>
        <v>89</v>
      </c>
      <c r="M113" s="27">
        <f>VLOOKUP($B113, Paste!$W$3:$Z$10064, IF($H$4="Cap Hit",3, IF($H$4="AAV", 4, 2)), FALSE)</f>
        <v>0.85</v>
      </c>
      <c r="N113" s="11">
        <f>IF(ISERROR(VLOOKUP(B113, Paste!$AB$3:$AC$2343, 1, FALSE)), "", VLOOKUP(B113, Paste!$AB$3:$AC$2343, 2, FALSE))</f>
        <v>22</v>
      </c>
      <c r="O113" s="18" t="str">
        <f>IF(VLOOKUP(B113, 'Points&amp;Potential'!$B$7:$O$921, 14, FALSE)=0, "", VLOOKUP(B113, 'Points&amp;Potential'!$B$7:$O$921, 14, FALSE))</f>
        <v/>
      </c>
      <c r="P113" s="7" t="str">
        <f>IF(ISERROR(VLOOKUP(B113, Paste!$T$3:$T$1045, 1, FALSE)), "", VLOOKUP(B113, Paste!$T$3:$U$1045, 2, FALSE))</f>
        <v/>
      </c>
    </row>
    <row r="114" spans="1:16">
      <c r="A114" s="11">
        <v>108</v>
      </c>
      <c r="B114" s="67" t="s">
        <v>250</v>
      </c>
      <c r="C114" s="11" t="str">
        <f>VLOOKUP($B114, Paste!$A$3:$H$1033, 6, FALSE)</f>
        <v>LW</v>
      </c>
      <c r="D114" s="11">
        <f>IFERROR(VLOOKUP($B114, Paste!$J$3:$L$833, 3, FALSE), "")</f>
        <v>43</v>
      </c>
      <c r="E114" s="11">
        <f>IFERROR(VLOOKUP($B114, Paste!$J$3:$L$833, 2, FALSE), "")</f>
        <v>67</v>
      </c>
      <c r="F114" s="11" t="str">
        <f>VLOOKUP($B114, Paste!$A$3:$H$1033, 8, FALSE)</f>
        <v>EDM</v>
      </c>
      <c r="G114" s="71">
        <f>VLOOKUP($B114, Paste!$A$3:$H$1033, 2, FALSE)</f>
        <v>84</v>
      </c>
      <c r="H114" s="71">
        <f>VLOOKUP($B114, Paste!$A$3:$H$1033, 3, FALSE)</f>
        <v>21</v>
      </c>
      <c r="I114" s="71">
        <f t="shared" si="1"/>
        <v>20.7956</v>
      </c>
      <c r="J114" s="71">
        <f>VLOOKUP($B114, Paste!$A$3:$H$1033, 4, FALSE)</f>
        <v>41.7956</v>
      </c>
      <c r="K114" s="71">
        <f>VLOOKUP($B114, Paste!$A$3:$H$1033, 5, FALSE)</f>
        <v>54.622950819672127</v>
      </c>
      <c r="L114" s="11">
        <f>IF(ISERROR(VLOOKUP(B114, Paste!$AB$3:$AD$2349, 3, FALSE)), "", VLOOKUP(B114, Paste!$AB$3:$AD$2349, 3, FALSE))</f>
        <v>231</v>
      </c>
      <c r="M114" s="27">
        <f>VLOOKUP($B114, Paste!$W$3:$Z$10064, IF($H$4="Cap Hit",3, IF($H$4="AAV", 4, 2)), FALSE)</f>
        <v>2.95</v>
      </c>
      <c r="N114" s="11">
        <f>IF(ISERROR(VLOOKUP(B114, Paste!$AB$3:$AC$2343, 1, FALSE)), "", VLOOKUP(B114, Paste!$AB$3:$AC$2343, 2, FALSE))</f>
        <v>54</v>
      </c>
      <c r="O114" s="18" t="str">
        <f>IF(VLOOKUP(B114, 'Points&amp;Potential'!$B$7:$O$921, 14, FALSE)=0, "", VLOOKUP(B114, 'Points&amp;Potential'!$B$7:$O$921, 14, FALSE))</f>
        <v/>
      </c>
      <c r="P114" s="7" t="str">
        <f>IF(ISERROR(VLOOKUP(B114, Paste!$T$3:$T$1045, 1, FALSE)), "", VLOOKUP(B114, Paste!$T$3:$U$1045, 2, FALSE))</f>
        <v/>
      </c>
    </row>
    <row r="115" spans="1:16">
      <c r="A115" s="11">
        <v>109</v>
      </c>
      <c r="B115" s="67" t="s">
        <v>512</v>
      </c>
      <c r="C115" s="11" t="str">
        <f>VLOOKUP($B115, Paste!$A$3:$H$1033, 6, FALSE)</f>
        <v>LD</v>
      </c>
      <c r="D115" s="11" t="str">
        <f>IFERROR(VLOOKUP($B115, Paste!$J$3:$L$833, 3, FALSE), "")</f>
        <v/>
      </c>
      <c r="E115" s="11" t="str">
        <f>IFERROR(VLOOKUP($B115, Paste!$J$3:$L$833, 2, FALSE), "")</f>
        <v/>
      </c>
      <c r="F115" s="11" t="str">
        <f>VLOOKUP($B115, Paste!$A$3:$H$1033, 8, FALSE)</f>
        <v>VGK</v>
      </c>
      <c r="G115" s="71">
        <f>VLOOKUP($B115, Paste!$A$3:$H$1033, 2, FALSE)</f>
        <v>79</v>
      </c>
      <c r="H115" s="71">
        <f>VLOOKUP($B115, Paste!$A$3:$H$1033, 3, FALSE)</f>
        <v>2.37</v>
      </c>
      <c r="I115" s="71">
        <f t="shared" si="1"/>
        <v>16.846277876250006</v>
      </c>
      <c r="J115" s="71">
        <f>VLOOKUP($B115, Paste!$A$3:$H$1033, 4, FALSE)</f>
        <v>19.216277876250007</v>
      </c>
      <c r="K115" s="71">
        <f>VLOOKUP($B115, Paste!$A$3:$H$1033, 5, FALSE)</f>
        <v>54.51</v>
      </c>
      <c r="L115" s="11">
        <f>IF(ISERROR(VLOOKUP(B115, Paste!$AB$3:$AD$2349, 3, FALSE)), "", VLOOKUP(B115, Paste!$AB$3:$AD$2349, 3, FALSE))</f>
        <v>144</v>
      </c>
      <c r="M115" s="27">
        <f>VLOOKUP($B115, Paste!$W$3:$Z$10064, IF($H$4="Cap Hit",3, IF($H$4="AAV", 4, 2)), FALSE)</f>
        <v>1</v>
      </c>
      <c r="N115" s="11">
        <f>IF(ISERROR(VLOOKUP(B115, Paste!$AB$3:$AC$2343, 1, FALSE)), "", VLOOKUP(B115, Paste!$AB$3:$AC$2343, 2, FALSE))</f>
        <v>110</v>
      </c>
      <c r="O115" s="18" t="str">
        <f>IF(VLOOKUP(B115, 'Points&amp;Potential'!$B$7:$O$921, 14, FALSE)=0, "", VLOOKUP(B115, 'Points&amp;Potential'!$B$7:$O$921, 14, FALSE))</f>
        <v/>
      </c>
      <c r="P115" s="7" t="str">
        <f>IF(ISERROR(VLOOKUP(B115, Paste!$T$3:$T$1045, 1, FALSE)), "", VLOOKUP(B115, Paste!$T$3:$U$1045, 2, FALSE))</f>
        <v/>
      </c>
    </row>
    <row r="116" spans="1:16">
      <c r="A116" s="11">
        <v>110</v>
      </c>
      <c r="B116" s="67" t="s">
        <v>168</v>
      </c>
      <c r="C116" s="11" t="str">
        <f>VLOOKUP($B116, Paste!$A$3:$H$1033, 6, FALSE)</f>
        <v>RW</v>
      </c>
      <c r="D116" s="11">
        <f>IFERROR(VLOOKUP($B116, Paste!$J$3:$L$833, 3, FALSE), "")</f>
        <v>62</v>
      </c>
      <c r="E116" s="11">
        <f>IFERROR(VLOOKUP($B116, Paste!$J$3:$L$833, 2, FALSE), "")</f>
        <v>80</v>
      </c>
      <c r="F116" s="11" t="str">
        <f>VLOOKUP($B116, Paste!$A$3:$H$1033, 8, FALSE)</f>
        <v>WAS</v>
      </c>
      <c r="G116" s="71">
        <f>VLOOKUP($B116, Paste!$A$3:$H$1033, 2, FALSE)</f>
        <v>80.666666666666671</v>
      </c>
      <c r="H116" s="71">
        <f>VLOOKUP($B116, Paste!$A$3:$H$1033, 3, FALSE)</f>
        <v>32.266666666666673</v>
      </c>
      <c r="I116" s="71">
        <f t="shared" si="1"/>
        <v>22.836733333333314</v>
      </c>
      <c r="J116" s="71">
        <f>VLOOKUP($B116, Paste!$A$3:$H$1033, 4, FALSE)</f>
        <v>55.103399999999986</v>
      </c>
      <c r="K116" s="71">
        <f>VLOOKUP($B116, Paste!$A$3:$H$1033, 5, FALSE)</f>
        <v>54.005649717514125</v>
      </c>
      <c r="L116" s="11">
        <f>IF(ISERROR(VLOOKUP(B116, Paste!$AB$3:$AD$2349, 3, FALSE)), "", VLOOKUP(B116, Paste!$AB$3:$AD$2349, 3, FALSE))</f>
        <v>81</v>
      </c>
      <c r="M116" s="27">
        <f>VLOOKUP($B116, Paste!$W$3:$Z$10064, IF($H$4="Cap Hit",3, IF($H$4="AAV", 4, 2)), FALSE)</f>
        <v>15.7</v>
      </c>
      <c r="N116" s="11">
        <f>IF(ISERROR(VLOOKUP(B116, Paste!$AB$3:$AC$2343, 1, FALSE)), "", VLOOKUP(B116, Paste!$AB$3:$AC$2343, 2, FALSE))</f>
        <v>97</v>
      </c>
      <c r="O116" s="18" t="str">
        <f>IF(VLOOKUP(B116, 'Points&amp;Potential'!$B$7:$O$921, 14, FALSE)=0, "", VLOOKUP(B116, 'Points&amp;Potential'!$B$7:$O$921, 14, FALSE))</f>
        <v/>
      </c>
      <c r="P116" s="7" t="str">
        <f>IF(ISERROR(VLOOKUP(B116, Paste!$T$3:$T$1045, 1, FALSE)), "", VLOOKUP(B116, Paste!$T$3:$U$1045, 2, FALSE))</f>
        <v/>
      </c>
    </row>
    <row r="117" spans="1:16">
      <c r="A117" s="11">
        <v>111</v>
      </c>
      <c r="B117" s="67" t="s">
        <v>332</v>
      </c>
      <c r="C117" s="11" t="str">
        <f>VLOOKUP($B117, Paste!$A$3:$H$1033, 6, FALSE)</f>
        <v>C</v>
      </c>
      <c r="D117" s="11" t="str">
        <f>IFERROR(VLOOKUP($B117, Paste!$J$3:$L$833, 3, FALSE), "")</f>
        <v/>
      </c>
      <c r="E117" s="11" t="str">
        <f>IFERROR(VLOOKUP($B117, Paste!$J$3:$L$833, 2, FALSE), "")</f>
        <v/>
      </c>
      <c r="F117" s="11" t="str">
        <f>VLOOKUP($B117, Paste!$A$3:$H$1033, 8, FALSE)</f>
        <v>LAK</v>
      </c>
      <c r="G117" s="71">
        <f>VLOOKUP($B117, Paste!$A$3:$H$1033, 2, FALSE)</f>
        <v>77.333333333333329</v>
      </c>
      <c r="H117" s="71">
        <f>VLOOKUP($B117, Paste!$A$3:$H$1033, 3, FALSE)</f>
        <v>15.466666666666667</v>
      </c>
      <c r="I117" s="71">
        <f t="shared" si="1"/>
        <v>18.286701583333326</v>
      </c>
      <c r="J117" s="71">
        <f>VLOOKUP($B117, Paste!$A$3:$H$1033, 4, FALSE)</f>
        <v>33.753368249999994</v>
      </c>
      <c r="K117" s="71">
        <f>VLOOKUP($B117, Paste!$A$3:$H$1033, 5, FALSE)</f>
        <v>53.722713864306776</v>
      </c>
      <c r="L117" s="11">
        <f>IF(ISERROR(VLOOKUP(B117, Paste!$AB$3:$AD$2349, 3, FALSE)), "", VLOOKUP(B117, Paste!$AB$3:$AD$2349, 3, FALSE))</f>
        <v>107</v>
      </c>
      <c r="M117" s="27">
        <f>VLOOKUP($B117, Paste!$W$3:$Z$10064, IF($H$4="Cap Hit",3, IF($H$4="AAV", 4, 2)), FALSE)</f>
        <v>3.6</v>
      </c>
      <c r="N117" s="11">
        <f>IF(ISERROR(VLOOKUP(B117, Paste!$AB$3:$AC$2343, 1, FALSE)), "", VLOOKUP(B117, Paste!$AB$3:$AC$2343, 2, FALSE))</f>
        <v>46</v>
      </c>
      <c r="O117" s="18" t="str">
        <f>IF(VLOOKUP(B117, 'Points&amp;Potential'!$B$7:$O$921, 14, FALSE)=0, "", VLOOKUP(B117, 'Points&amp;Potential'!$B$7:$O$921, 14, FALSE))</f>
        <v/>
      </c>
      <c r="P117" s="7" t="str">
        <f>IF(ISERROR(VLOOKUP(B117, Paste!$T$3:$T$1045, 1, FALSE)), "", VLOOKUP(B117, Paste!$T$3:$U$1045, 2, FALSE))</f>
        <v/>
      </c>
    </row>
    <row r="118" spans="1:16">
      <c r="A118" s="11">
        <v>112</v>
      </c>
      <c r="B118" s="67" t="s">
        <v>105</v>
      </c>
      <c r="C118" s="11" t="str">
        <f>VLOOKUP($B118, Paste!$A$3:$H$1033, 6, FALSE)</f>
        <v>LW</v>
      </c>
      <c r="D118" s="11">
        <f>IFERROR(VLOOKUP($B118, Paste!$J$3:$L$833, 3, FALSE), "")</f>
        <v>75</v>
      </c>
      <c r="E118" s="11">
        <f>IFERROR(VLOOKUP($B118, Paste!$J$3:$L$833, 2, FALSE), "")</f>
        <v>105</v>
      </c>
      <c r="F118" s="11" t="str">
        <f>VLOOKUP($B118, Paste!$A$3:$H$1033, 8, FALSE)</f>
        <v>PHI</v>
      </c>
      <c r="G118" s="71">
        <f>VLOOKUP($B118, Paste!$A$3:$H$1033, 2, FALSE)</f>
        <v>82.5</v>
      </c>
      <c r="H118" s="71">
        <f>VLOOKUP($B118, Paste!$A$3:$H$1033, 3, FALSE)</f>
        <v>23.099674926005662</v>
      </c>
      <c r="I118" s="71">
        <f t="shared" si="1"/>
        <v>45.158693823994341</v>
      </c>
      <c r="J118" s="71">
        <f>VLOOKUP($B118, Paste!$A$3:$H$1033, 4, FALSE)</f>
        <v>68.258368750000002</v>
      </c>
      <c r="K118" s="71">
        <f>VLOOKUP($B118, Paste!$A$3:$H$1033, 5, FALSE)</f>
        <v>53.625</v>
      </c>
      <c r="L118" s="11">
        <f>IF(ISERROR(VLOOKUP(B118, Paste!$AB$3:$AD$2349, 3, FALSE)), "", VLOOKUP(B118, Paste!$AB$3:$AD$2349, 3, FALSE))</f>
        <v>37</v>
      </c>
      <c r="M118" s="27">
        <f>VLOOKUP($B118, Paste!$W$3:$Z$10064, IF($H$4="Cap Hit",3, IF($H$4="AAV", 4, 2)), FALSE)</f>
        <v>0.95</v>
      </c>
      <c r="N118" s="11">
        <f>IF(ISERROR(VLOOKUP(B118, Paste!$AB$3:$AC$2343, 1, FALSE)), "", VLOOKUP(B118, Paste!$AB$3:$AC$2343, 2, FALSE))</f>
        <v>25</v>
      </c>
      <c r="O118" s="18" t="str">
        <f>IF(VLOOKUP(B118, 'Points&amp;Potential'!$B$7:$O$921, 14, FALSE)=0, "", VLOOKUP(B118, 'Points&amp;Potential'!$B$7:$O$921, 14, FALSE))</f>
        <v/>
      </c>
      <c r="P118" s="7" t="str">
        <f>IF(ISERROR(VLOOKUP(B118, Paste!$T$3:$T$1045, 1, FALSE)), "", VLOOKUP(B118, Paste!$T$3:$U$1045, 2, FALSE))</f>
        <v/>
      </c>
    </row>
    <row r="119" spans="1:16">
      <c r="A119" s="11">
        <v>113</v>
      </c>
      <c r="B119" s="67" t="s">
        <v>755</v>
      </c>
      <c r="C119" s="11" t="str">
        <f>VLOOKUP($B119, Paste!$A$3:$H$1033, 6, FALSE)</f>
        <v>LD</v>
      </c>
      <c r="D119" s="11" t="str">
        <f>IFERROR(VLOOKUP($B119, Paste!$J$3:$L$833, 3, FALSE), "")</f>
        <v/>
      </c>
      <c r="E119" s="11" t="str">
        <f>IFERROR(VLOOKUP($B119, Paste!$J$3:$L$833, 2, FALSE), "")</f>
        <v/>
      </c>
      <c r="F119" s="11" t="str">
        <f>VLOOKUP($B119, Paste!$A$3:$H$1033, 8, FALSE)</f>
        <v>PHI</v>
      </c>
      <c r="G119" s="71">
        <f>VLOOKUP($B119, Paste!$A$3:$H$1033, 2, FALSE)</f>
        <v>73.666666666666671</v>
      </c>
      <c r="H119" s="71">
        <f>VLOOKUP($B119, Paste!$A$3:$H$1033, 3, FALSE)</f>
        <v>0.73932663138749044</v>
      </c>
      <c r="I119" s="71">
        <f t="shared" si="1"/>
        <v>6.0799112486125093</v>
      </c>
      <c r="J119" s="71">
        <f>VLOOKUP($B119, Paste!$A$3:$H$1033, 4, FALSE)</f>
        <v>6.8192378799999993</v>
      </c>
      <c r="K119" s="71">
        <f>VLOOKUP($B119, Paste!$A$3:$H$1033, 5, FALSE)</f>
        <v>53.45116279069768</v>
      </c>
      <c r="L119" s="11">
        <f>IF(ISERROR(VLOOKUP(B119, Paste!$AB$3:$AD$2349, 3, FALSE)), "", VLOOKUP(B119, Paste!$AB$3:$AD$2349, 3, FALSE))</f>
        <v>206</v>
      </c>
      <c r="M119" s="27">
        <f>VLOOKUP($B119, Paste!$W$3:$Z$10064, IF($H$4="Cap Hit",3, IF($H$4="AAV", 4, 2)), FALSE)</f>
        <v>1.35</v>
      </c>
      <c r="N119" s="11">
        <f>IF(ISERROR(VLOOKUP(B119, Paste!$AB$3:$AC$2343, 1, FALSE)), "", VLOOKUP(B119, Paste!$AB$3:$AC$2343, 2, FALSE))</f>
        <v>112</v>
      </c>
      <c r="O119" s="18" t="str">
        <f>IF(VLOOKUP(B119, 'Points&amp;Potential'!$B$7:$O$921, 14, FALSE)=0, "", VLOOKUP(B119, 'Points&amp;Potential'!$B$7:$O$921, 14, FALSE))</f>
        <v/>
      </c>
      <c r="P119" s="7" t="str">
        <f>IF(ISERROR(VLOOKUP(B119, Paste!$T$3:$T$1045, 1, FALSE)), "", VLOOKUP(B119, Paste!$T$3:$U$1045, 2, FALSE))</f>
        <v/>
      </c>
    </row>
    <row r="120" spans="1:16">
      <c r="A120" s="11">
        <v>114</v>
      </c>
      <c r="B120" s="67" t="s">
        <v>463</v>
      </c>
      <c r="C120" s="11" t="str">
        <f>VLOOKUP($B120, Paste!$A$3:$H$1033, 6, FALSE)</f>
        <v>LD</v>
      </c>
      <c r="D120" s="11">
        <f>IFERROR(VLOOKUP($B120, Paste!$J$3:$L$833, 3, FALSE), "")</f>
        <v>28</v>
      </c>
      <c r="E120" s="11">
        <f>IFERROR(VLOOKUP($B120, Paste!$J$3:$L$833, 2, FALSE), "")</f>
        <v>42</v>
      </c>
      <c r="F120" s="11" t="str">
        <f>VLOOKUP($B120, Paste!$A$3:$H$1033, 8, FALSE)</f>
        <v>BOS</v>
      </c>
      <c r="G120" s="71">
        <f>VLOOKUP($B120, Paste!$A$3:$H$1033, 2, FALSE)</f>
        <v>67</v>
      </c>
      <c r="H120" s="71">
        <f>VLOOKUP($B120, Paste!$A$3:$H$1033, 3, FALSE)</f>
        <v>6.132979268918028</v>
      </c>
      <c r="I120" s="71">
        <f t="shared" si="1"/>
        <v>16.474963474831974</v>
      </c>
      <c r="J120" s="71">
        <f>VLOOKUP($B120, Paste!$A$3:$H$1033, 4, FALSE)</f>
        <v>22.607942743750002</v>
      </c>
      <c r="K120" s="71">
        <f>VLOOKUP($B120, Paste!$A$3:$H$1033, 5, FALSE)</f>
        <v>53.34394904458599</v>
      </c>
      <c r="L120" s="11">
        <f>IF(ISERROR(VLOOKUP(B120, Paste!$AB$3:$AD$2349, 3, FALSE)), "", VLOOKUP(B120, Paste!$AB$3:$AD$2349, 3, FALSE))</f>
        <v>17</v>
      </c>
      <c r="M120" s="27">
        <f>VLOOKUP($B120, Paste!$W$3:$Z$10064, IF($H$4="Cap Hit",3, IF($H$4="AAV", 4, 2)), FALSE)</f>
        <v>8</v>
      </c>
      <c r="N120" s="11">
        <f>IF(ISERROR(VLOOKUP(B120, Paste!$AB$3:$AC$2343, 1, FALSE)), "", VLOOKUP(B120, Paste!$AB$3:$AC$2343, 2, FALSE))</f>
        <v>103</v>
      </c>
      <c r="O120" s="18" t="str">
        <f>IF(VLOOKUP(B120, 'Points&amp;Potential'!$B$7:$O$921, 14, FALSE)=0, "", VLOOKUP(B120, 'Points&amp;Potential'!$B$7:$O$921, 14, FALSE))</f>
        <v/>
      </c>
      <c r="P120" s="7" t="str">
        <f>IF(ISERROR(VLOOKUP(B120, Paste!$T$3:$T$1045, 1, FALSE)), "", VLOOKUP(B120, Paste!$T$3:$U$1045, 2, FALSE))</f>
        <v/>
      </c>
    </row>
    <row r="121" spans="1:16">
      <c r="A121" s="11">
        <v>115</v>
      </c>
      <c r="B121" s="67" t="s">
        <v>97</v>
      </c>
      <c r="C121" s="11" t="str">
        <f>VLOOKUP($B121, Paste!$A$3:$H$1033, 6, FALSE)</f>
        <v>LW</v>
      </c>
      <c r="D121" s="11">
        <f>IFERROR(VLOOKUP($B121, Paste!$J$3:$L$833, 3, FALSE), "")</f>
        <v>73</v>
      </c>
      <c r="E121" s="11">
        <f>IFERROR(VLOOKUP($B121, Paste!$J$3:$L$833, 2, FALSE), "")</f>
        <v>105</v>
      </c>
      <c r="F121" s="11" t="str">
        <f>VLOOKUP($B121, Paste!$A$3:$H$1033, 8, FALSE)</f>
        <v>TOR</v>
      </c>
      <c r="G121" s="71">
        <f>VLOOKUP($B121, Paste!$A$3:$H$1033, 2, FALSE)</f>
        <v>82</v>
      </c>
      <c r="H121" s="71">
        <f>VLOOKUP($B121, Paste!$A$3:$H$1033, 3, FALSE)</f>
        <v>25.419999999999998</v>
      </c>
      <c r="I121" s="71">
        <f t="shared" si="1"/>
        <v>44.589087500000019</v>
      </c>
      <c r="J121" s="71">
        <f>VLOOKUP($B121, Paste!$A$3:$H$1033, 4, FALSE)</f>
        <v>70.009087500000021</v>
      </c>
      <c r="K121" s="71">
        <f>VLOOKUP($B121, Paste!$A$3:$H$1033, 5, FALSE)</f>
        <v>53.300000000000004</v>
      </c>
      <c r="L121" s="11">
        <f>IF(ISERROR(VLOOKUP(B121, Paste!$AB$3:$AD$2349, 3, FALSE)), "", VLOOKUP(B121, Paste!$AB$3:$AD$2349, 3, FALSE))</f>
        <v>16</v>
      </c>
      <c r="M121" s="27" t="e">
        <f>VLOOKUP($B121, Paste!$W$3:$Z$10064, IF($H$4="Cap Hit",3, IF($H$4="AAV", 4, 2)), FALSE)</f>
        <v>#N/A</v>
      </c>
      <c r="N121" s="11">
        <f>IF(ISERROR(VLOOKUP(B121, Paste!$AB$3:$AC$2343, 1, FALSE)), "", VLOOKUP(B121, Paste!$AB$3:$AC$2343, 2, FALSE))</f>
        <v>21</v>
      </c>
      <c r="O121" s="18" t="str">
        <f>IF(VLOOKUP(B121, 'Points&amp;Potential'!$B$7:$O$921, 14, FALSE)=0, "", VLOOKUP(B121, 'Points&amp;Potential'!$B$7:$O$921, 14, FALSE))</f>
        <v/>
      </c>
      <c r="P121" s="7" t="str">
        <f>IF(ISERROR(VLOOKUP(B121, Paste!$T$3:$T$1045, 1, FALSE)), "", VLOOKUP(B121, Paste!$T$3:$U$1045, 2, FALSE))</f>
        <v>Y</v>
      </c>
    </row>
    <row r="122" spans="1:16">
      <c r="A122" s="11">
        <v>116</v>
      </c>
      <c r="B122" s="67" t="s">
        <v>360</v>
      </c>
      <c r="C122" s="11" t="str">
        <f>VLOOKUP($B122, Paste!$A$3:$H$1033, 6, FALSE)</f>
        <v>RD</v>
      </c>
      <c r="D122" s="11">
        <f>IFERROR(VLOOKUP($B122, Paste!$J$3:$L$833, 3, FALSE), "")</f>
        <v>38</v>
      </c>
      <c r="E122" s="11">
        <f>IFERROR(VLOOKUP($B122, Paste!$J$3:$L$833, 2, FALSE), "")</f>
        <v>57</v>
      </c>
      <c r="F122" s="11" t="str">
        <f>VLOOKUP($B122, Paste!$A$3:$H$1033, 8, FALSE)</f>
        <v>STL</v>
      </c>
      <c r="G122" s="71">
        <f>VLOOKUP($B122, Paste!$A$3:$H$1033, 2, FALSE)</f>
        <v>74</v>
      </c>
      <c r="H122" s="71">
        <f>VLOOKUP($B122, Paste!$A$3:$H$1033, 3, FALSE)</f>
        <v>9.1287466254851548</v>
      </c>
      <c r="I122" s="71">
        <f t="shared" si="1"/>
        <v>22.004096568959284</v>
      </c>
      <c r="J122" s="71">
        <f>VLOOKUP($B122, Paste!$A$3:$H$1033, 4, FALSE)</f>
        <v>31.132843194444437</v>
      </c>
      <c r="K122" s="71">
        <f>VLOOKUP($B122, Paste!$A$3:$H$1033, 5, FALSE)</f>
        <v>53.28</v>
      </c>
      <c r="L122" s="11">
        <f>IF(ISERROR(VLOOKUP(B122, Paste!$AB$3:$AD$2349, 3, FALSE)), "", VLOOKUP(B122, Paste!$AB$3:$AD$2349, 3, FALSE))</f>
        <v>111</v>
      </c>
      <c r="M122" s="27">
        <f>VLOOKUP($B122, Paste!$W$3:$Z$10064, IF($H$4="Cap Hit",3, IF($H$4="AAV", 4, 2)), FALSE)</f>
        <v>0.85</v>
      </c>
      <c r="N122" s="11">
        <f>IF(ISERROR(VLOOKUP(B122, Paste!$AB$3:$AC$2343, 1, FALSE)), "", VLOOKUP(B122, Paste!$AB$3:$AC$2343, 2, FALSE))</f>
        <v>68</v>
      </c>
      <c r="O122" s="18" t="str">
        <f>IF(VLOOKUP(B122, 'Points&amp;Potential'!$B$7:$O$921, 14, FALSE)=0, "", VLOOKUP(B122, 'Points&amp;Potential'!$B$7:$O$921, 14, FALSE))</f>
        <v/>
      </c>
      <c r="P122" s="7" t="str">
        <f>IF(ISERROR(VLOOKUP(B122, Paste!$T$3:$T$1045, 1, FALSE)), "", VLOOKUP(B122, Paste!$T$3:$U$1045, 2, FALSE))</f>
        <v/>
      </c>
    </row>
    <row r="123" spans="1:16">
      <c r="A123" s="11">
        <v>117</v>
      </c>
      <c r="B123" s="67" t="s">
        <v>609</v>
      </c>
      <c r="C123" s="11" t="str">
        <f>VLOOKUP($B123, Paste!$A$3:$H$1033, 6, FALSE)</f>
        <v>LD</v>
      </c>
      <c r="D123" s="11" t="str">
        <f>IFERROR(VLOOKUP($B123, Paste!$J$3:$L$833, 3, FALSE), "")</f>
        <v/>
      </c>
      <c r="E123" s="11" t="str">
        <f>IFERROR(VLOOKUP($B123, Paste!$J$3:$L$833, 2, FALSE), "")</f>
        <v/>
      </c>
      <c r="F123" s="11" t="str">
        <f>VLOOKUP($B123, Paste!$A$3:$H$1033, 8, FALSE)</f>
        <v>OTT</v>
      </c>
      <c r="G123" s="71">
        <f>VLOOKUP($B123, Paste!$A$3:$H$1033, 2, FALSE)</f>
        <v>76</v>
      </c>
      <c r="H123" s="71">
        <f>VLOOKUP($B123, Paste!$A$3:$H$1033, 3, FALSE)</f>
        <v>3.42</v>
      </c>
      <c r="I123" s="71">
        <f t="shared" si="1"/>
        <v>10.649737500000001</v>
      </c>
      <c r="J123" s="71">
        <f>VLOOKUP($B123, Paste!$A$3:$H$1033, 4, FALSE)</f>
        <v>14.0697375</v>
      </c>
      <c r="K123" s="71">
        <f>VLOOKUP($B123, Paste!$A$3:$H$1033, 5, FALSE)</f>
        <v>53.199999999999996</v>
      </c>
      <c r="L123" s="11">
        <f>IF(ISERROR(VLOOKUP(B123, Paste!$AB$3:$AD$2349, 3, FALSE)), "", VLOOKUP(B123, Paste!$AB$3:$AD$2349, 3, FALSE))</f>
        <v>129</v>
      </c>
      <c r="M123" s="27">
        <f>VLOOKUP($B123, Paste!$W$3:$Z$10064, IF($H$4="Cap Hit",3, IF($H$4="AAV", 4, 2)), FALSE)</f>
        <v>1.5</v>
      </c>
      <c r="N123" s="11">
        <f>IF(ISERROR(VLOOKUP(B123, Paste!$AB$3:$AC$2343, 1, FALSE)), "", VLOOKUP(B123, Paste!$AB$3:$AC$2343, 2, FALSE))</f>
        <v>106</v>
      </c>
      <c r="O123" s="18" t="str">
        <f>IF(VLOOKUP(B123, 'Points&amp;Potential'!$B$7:$O$921, 14, FALSE)=0, "", VLOOKUP(B123, 'Points&amp;Potential'!$B$7:$O$921, 14, FALSE))</f>
        <v/>
      </c>
      <c r="P123" s="7" t="str">
        <f>IF(ISERROR(VLOOKUP(B123, Paste!$T$3:$T$1045, 1, FALSE)), "", VLOOKUP(B123, Paste!$T$3:$U$1045, 2, FALSE))</f>
        <v/>
      </c>
    </row>
    <row r="124" spans="1:16">
      <c r="A124" s="11">
        <v>118</v>
      </c>
      <c r="B124" s="67" t="s">
        <v>823</v>
      </c>
      <c r="C124" s="11" t="str">
        <f>VLOOKUP($B124, Paste!$A$3:$H$1033, 6, FALSE)</f>
        <v>RW</v>
      </c>
      <c r="D124" s="11" t="str">
        <f>IFERROR(VLOOKUP($B124, Paste!$J$3:$L$833, 3, FALSE), "")</f>
        <v/>
      </c>
      <c r="E124" s="11" t="str">
        <f>IFERROR(VLOOKUP($B124, Paste!$J$3:$L$833, 2, FALSE), "")</f>
        <v/>
      </c>
      <c r="F124" s="11" t="str">
        <f>VLOOKUP($B124, Paste!$A$3:$H$1033, 8, FALSE)</f>
        <v>NYR</v>
      </c>
      <c r="G124" s="71">
        <f>VLOOKUP($B124, Paste!$A$3:$H$1033, 2, FALSE)</f>
        <v>30.333333333333332</v>
      </c>
      <c r="H124" s="71">
        <f>VLOOKUP($B124, Paste!$A$3:$H$1033, 3, FALSE)</f>
        <v>1.6284041394335513</v>
      </c>
      <c r="I124" s="71">
        <f t="shared" si="1"/>
        <v>1.9458736383442263</v>
      </c>
      <c r="J124" s="71">
        <f>VLOOKUP($B124, Paste!$A$3:$H$1033, 4, FALSE)</f>
        <v>3.5742777777777777</v>
      </c>
      <c r="K124" s="71">
        <f>VLOOKUP($B124, Paste!$A$3:$H$1033, 5, FALSE)</f>
        <v>53.172549019607843</v>
      </c>
      <c r="L124" s="11">
        <f>IF(ISERROR(VLOOKUP(B124, Paste!$AB$3:$AD$2349, 3, FALSE)), "", VLOOKUP(B124, Paste!$AB$3:$AD$2349, 3, FALSE))</f>
        <v>90</v>
      </c>
      <c r="M124" s="27">
        <f>VLOOKUP($B124, Paste!$W$3:$Z$10064, IF($H$4="Cap Hit",3, IF($H$4="AAV", 4, 2)), FALSE)</f>
        <v>0.97499999999999998</v>
      </c>
      <c r="N124" s="11">
        <f>IF(ISERROR(VLOOKUP(B124, Paste!$AB$3:$AC$2343, 1, FALSE)), "", VLOOKUP(B124, Paste!$AB$3:$AC$2343, 2, FALSE))</f>
        <v>9</v>
      </c>
      <c r="O124" s="18" t="str">
        <f>IF(VLOOKUP(B124, 'Points&amp;Potential'!$B$7:$O$921, 14, FALSE)=0, "", VLOOKUP(B124, 'Points&amp;Potential'!$B$7:$O$921, 14, FALSE))</f>
        <v/>
      </c>
      <c r="P124" s="7" t="str">
        <f>IF(ISERROR(VLOOKUP(B124, Paste!$T$3:$T$1045, 1, FALSE)), "", VLOOKUP(B124, Paste!$T$3:$U$1045, 2, FALSE))</f>
        <v/>
      </c>
    </row>
    <row r="125" spans="1:16">
      <c r="A125" s="11">
        <v>119</v>
      </c>
      <c r="B125" s="67" t="s">
        <v>413</v>
      </c>
      <c r="C125" s="11" t="str">
        <f>VLOOKUP($B125, Paste!$A$3:$H$1033, 6, FALSE)</f>
        <v>RD</v>
      </c>
      <c r="D125" s="11" t="str">
        <f>IFERROR(VLOOKUP($B125, Paste!$J$3:$L$833, 3, FALSE), "")</f>
        <v/>
      </c>
      <c r="E125" s="11" t="str">
        <f>IFERROR(VLOOKUP($B125, Paste!$J$3:$L$833, 2, FALSE), "")</f>
        <v/>
      </c>
      <c r="F125" s="11" t="str">
        <f>VLOOKUP($B125, Paste!$A$3:$H$1033, 8, FALSE)</f>
        <v>CAR</v>
      </c>
      <c r="G125" s="71">
        <f>VLOOKUP($B125, Paste!$A$3:$H$1033, 2, FALSE)</f>
        <v>83.333333333333329</v>
      </c>
      <c r="H125" s="71">
        <f>VLOOKUP($B125, Paste!$A$3:$H$1033, 3, FALSE)</f>
        <v>8.4253745321870372</v>
      </c>
      <c r="I125" s="71">
        <f t="shared" si="1"/>
        <v>18.739328268738888</v>
      </c>
      <c r="J125" s="71">
        <f>VLOOKUP($B125, Paste!$A$3:$H$1033, 4, FALSE)</f>
        <v>27.164702800925923</v>
      </c>
      <c r="K125" s="71">
        <f>VLOOKUP($B125, Paste!$A$3:$H$1033, 5, FALSE)</f>
        <v>52.937158469945352</v>
      </c>
      <c r="L125" s="11">
        <f>IF(ISERROR(VLOOKUP(B125, Paste!$AB$3:$AD$2349, 3, FALSE)), "", VLOOKUP(B125, Paste!$AB$3:$AD$2349, 3, FALSE))</f>
        <v>125</v>
      </c>
      <c r="M125" s="27">
        <f>VLOOKUP($B125, Paste!$W$3:$Z$10064, IF($H$4="Cap Hit",3, IF($H$4="AAV", 4, 2)), FALSE)</f>
        <v>4</v>
      </c>
      <c r="N125" s="11">
        <f>IF(ISERROR(VLOOKUP(B125, Paste!$AB$3:$AC$2343, 1, FALSE)), "", VLOOKUP(B125, Paste!$AB$3:$AC$2343, 2, FALSE))</f>
        <v>117</v>
      </c>
      <c r="O125" s="18" t="str">
        <f>IF(VLOOKUP(B125, 'Points&amp;Potential'!$B$7:$O$921, 14, FALSE)=0, "", VLOOKUP(B125, 'Points&amp;Potential'!$B$7:$O$921, 14, FALSE))</f>
        <v/>
      </c>
      <c r="P125" s="7" t="str">
        <f>IF(ISERROR(VLOOKUP(B125, Paste!$T$3:$T$1045, 1, FALSE)), "", VLOOKUP(B125, Paste!$T$3:$U$1045, 2, FALSE))</f>
        <v/>
      </c>
    </row>
    <row r="126" spans="1:16">
      <c r="A126" s="11">
        <v>120</v>
      </c>
      <c r="B126" s="67" t="s">
        <v>559</v>
      </c>
      <c r="C126" s="11" t="str">
        <f>VLOOKUP($B126, Paste!$A$3:$H$1033, 6, FALSE)</f>
        <v>LW</v>
      </c>
      <c r="D126" s="11">
        <f>IFERROR(VLOOKUP($B126, Paste!$J$3:$L$833, 3, FALSE), "")</f>
        <v>38</v>
      </c>
      <c r="E126" s="11">
        <f>IFERROR(VLOOKUP($B126, Paste!$J$3:$L$833, 2, FALSE), "")</f>
        <v>65</v>
      </c>
      <c r="F126" s="11" t="str">
        <f>VLOOKUP($B126, Paste!$A$3:$H$1033, 8, FALSE)</f>
        <v>EDM</v>
      </c>
      <c r="G126" s="71">
        <f>VLOOKUP($B126, Paste!$A$3:$H$1033, 2, FALSE)</f>
        <v>65</v>
      </c>
      <c r="H126" s="71">
        <f>VLOOKUP($B126, Paste!$A$3:$H$1033, 3, FALSE)</f>
        <v>5.2333269650845491</v>
      </c>
      <c r="I126" s="71">
        <f t="shared" si="1"/>
        <v>11.403675361304336</v>
      </c>
      <c r="J126" s="71">
        <f>VLOOKUP($B126, Paste!$A$3:$H$1033, 4, FALSE)</f>
        <v>16.637002326388885</v>
      </c>
      <c r="K126" s="71">
        <f>VLOOKUP($B126, Paste!$A$3:$H$1033, 5, FALSE)</f>
        <v>52</v>
      </c>
      <c r="L126" s="11">
        <f>IF(ISERROR(VLOOKUP(B126, Paste!$AB$3:$AD$2349, 3, FALSE)), "", VLOOKUP(B126, Paste!$AB$3:$AD$2349, 3, FALSE))</f>
        <v>228</v>
      </c>
      <c r="M126" s="27">
        <f>VLOOKUP($B126, Paste!$W$3:$Z$10064, IF($H$4="Cap Hit",3, IF($H$4="AAV", 4, 2)), FALSE)</f>
        <v>1.2</v>
      </c>
      <c r="N126" s="11">
        <f>IF(ISERROR(VLOOKUP(B126, Paste!$AB$3:$AC$2343, 1, FALSE)), "", VLOOKUP(B126, Paste!$AB$3:$AC$2343, 2, FALSE))</f>
        <v>33</v>
      </c>
      <c r="O126" s="18" t="str">
        <f>IF(VLOOKUP(B126, 'Points&amp;Potential'!$B$7:$O$921, 14, FALSE)=0, "", VLOOKUP(B126, 'Points&amp;Potential'!$B$7:$O$921, 14, FALSE))</f>
        <v/>
      </c>
      <c r="P126" s="7" t="str">
        <f>IF(ISERROR(VLOOKUP(B126, Paste!$T$3:$T$1045, 1, FALSE)), "", VLOOKUP(B126, Paste!$T$3:$U$1045, 2, FALSE))</f>
        <v/>
      </c>
    </row>
    <row r="127" spans="1:16">
      <c r="A127" s="11">
        <v>121</v>
      </c>
      <c r="B127" s="67" t="s">
        <v>561</v>
      </c>
      <c r="C127" s="11" t="str">
        <f>VLOOKUP($B127, Paste!$A$3:$H$1033, 6, FALSE)</f>
        <v>RD</v>
      </c>
      <c r="D127" s="11" t="str">
        <f>IFERROR(VLOOKUP($B127, Paste!$J$3:$L$833, 3, FALSE), "")</f>
        <v/>
      </c>
      <c r="E127" s="11" t="str">
        <f>IFERROR(VLOOKUP($B127, Paste!$J$3:$L$833, 2, FALSE), "")</f>
        <v/>
      </c>
      <c r="F127" s="11" t="str">
        <f>VLOOKUP($B127, Paste!$A$3:$H$1033, 8, FALSE)</f>
        <v>BUF</v>
      </c>
      <c r="G127" s="71">
        <f>VLOOKUP($B127, Paste!$A$3:$H$1033, 2, FALSE)</f>
        <v>79</v>
      </c>
      <c r="H127" s="71">
        <f>VLOOKUP($B127, Paste!$A$3:$H$1033, 3, FALSE)</f>
        <v>5.0927653000021413</v>
      </c>
      <c r="I127" s="71">
        <f t="shared" si="1"/>
        <v>11.378032477775637</v>
      </c>
      <c r="J127" s="71">
        <f>VLOOKUP($B127, Paste!$A$3:$H$1033, 4, FALSE)</f>
        <v>16.470797777777779</v>
      </c>
      <c r="K127" s="71">
        <f>VLOOKUP($B127, Paste!$A$3:$H$1033, 5, FALSE)</f>
        <v>52</v>
      </c>
      <c r="L127" s="11">
        <f>IF(ISERROR(VLOOKUP(B127, Paste!$AB$3:$AD$2349, 3, FALSE)), "", VLOOKUP(B127, Paste!$AB$3:$AD$2349, 3, FALSE))</f>
        <v>132</v>
      </c>
      <c r="M127" s="27">
        <f>VLOOKUP($B127, Paste!$W$3:$Z$10064, IF($H$4="Cap Hit",3, IF($H$4="AAV", 4, 2)), FALSE)</f>
        <v>0.85</v>
      </c>
      <c r="N127" s="11">
        <f>IF(ISERROR(VLOOKUP(B127, Paste!$AB$3:$AC$2343, 1, FALSE)), "", VLOOKUP(B127, Paste!$AB$3:$AC$2343, 2, FALSE))</f>
        <v>111</v>
      </c>
      <c r="O127" s="18" t="str">
        <f>IF(VLOOKUP(B127, 'Points&amp;Potential'!$B$7:$O$921, 14, FALSE)=0, "", VLOOKUP(B127, 'Points&amp;Potential'!$B$7:$O$921, 14, FALSE))</f>
        <v/>
      </c>
      <c r="P127" s="7" t="str">
        <f>IF(ISERROR(VLOOKUP(B127, Paste!$T$3:$T$1045, 1, FALSE)), "", VLOOKUP(B127, Paste!$T$3:$U$1045, 2, FALSE))</f>
        <v/>
      </c>
    </row>
    <row r="128" spans="1:16">
      <c r="A128" s="11">
        <v>122</v>
      </c>
      <c r="B128" s="67" t="s">
        <v>669</v>
      </c>
      <c r="C128" s="11" t="str">
        <f>VLOOKUP($B128, Paste!$A$3:$H$1033, 6, FALSE)</f>
        <v>LD</v>
      </c>
      <c r="D128" s="11" t="str">
        <f>IFERROR(VLOOKUP($B128, Paste!$J$3:$L$833, 3, FALSE), "")</f>
        <v/>
      </c>
      <c r="E128" s="11" t="str">
        <f>IFERROR(VLOOKUP($B128, Paste!$J$3:$L$833, 2, FALSE), "")</f>
        <v/>
      </c>
      <c r="F128" s="11" t="str">
        <f>VLOOKUP($B128, Paste!$A$3:$H$1033, 8, FALSE)</f>
        <v>PHI</v>
      </c>
      <c r="G128" s="71">
        <f>VLOOKUP($B128, Paste!$A$3:$H$1033, 2, FALSE)</f>
        <v>78</v>
      </c>
      <c r="H128" s="71">
        <f>VLOOKUP($B128, Paste!$A$3:$H$1033, 3, FALSE)</f>
        <v>2.7248201220989876</v>
      </c>
      <c r="I128" s="71">
        <f t="shared" si="1"/>
        <v>8.3990767529010135</v>
      </c>
      <c r="J128" s="71">
        <f>VLOOKUP($B128, Paste!$A$3:$H$1033, 4, FALSE)</f>
        <v>11.123896875000002</v>
      </c>
      <c r="K128" s="71">
        <f>VLOOKUP($B128, Paste!$A$3:$H$1033, 5, FALSE)</f>
        <v>52</v>
      </c>
      <c r="L128" s="11">
        <f>IF(ISERROR(VLOOKUP(B128, Paste!$AB$3:$AD$2349, 3, FALSE)), "", VLOOKUP(B128, Paste!$AB$3:$AD$2349, 3, FALSE))</f>
        <v>117</v>
      </c>
      <c r="M128" s="27">
        <f>VLOOKUP($B128, Paste!$W$3:$Z$10064, IF($H$4="Cap Hit",3, IF($H$4="AAV", 4, 2)), FALSE)</f>
        <v>2.7</v>
      </c>
      <c r="N128" s="11">
        <f>IF(ISERROR(VLOOKUP(B128, Paste!$AB$3:$AC$2343, 1, FALSE)), "", VLOOKUP(B128, Paste!$AB$3:$AC$2343, 2, FALSE))</f>
        <v>133</v>
      </c>
      <c r="O128" s="18" t="str">
        <f>IF(VLOOKUP(B128, 'Points&amp;Potential'!$B$7:$O$921, 14, FALSE)=0, "", VLOOKUP(B128, 'Points&amp;Potential'!$B$7:$O$921, 14, FALSE))</f>
        <v/>
      </c>
      <c r="P128" s="7" t="str">
        <f>IF(ISERROR(VLOOKUP(B128, Paste!$T$3:$T$1045, 1, FALSE)), "", VLOOKUP(B128, Paste!$T$3:$U$1045, 2, FALSE))</f>
        <v/>
      </c>
    </row>
    <row r="129" spans="1:16">
      <c r="A129" s="11">
        <v>123</v>
      </c>
      <c r="B129" s="67" t="s">
        <v>550</v>
      </c>
      <c r="C129" s="11" t="str">
        <f>VLOOKUP($B129, Paste!$A$3:$H$1033, 6, FALSE)</f>
        <v>RW</v>
      </c>
      <c r="D129" s="11" t="str">
        <f>IFERROR(VLOOKUP($B129, Paste!$J$3:$L$833, 3, FALSE), "")</f>
        <v/>
      </c>
      <c r="E129" s="11" t="str">
        <f>IFERROR(VLOOKUP($B129, Paste!$J$3:$L$833, 2, FALSE), "")</f>
        <v/>
      </c>
      <c r="F129" s="11" t="str">
        <f>VLOOKUP($B129, Paste!$A$3:$H$1033, 8, FALSE)</f>
        <v>MTL</v>
      </c>
      <c r="G129" s="71">
        <f>VLOOKUP($B129, Paste!$A$3:$H$1033, 2, FALSE)</f>
        <v>65</v>
      </c>
      <c r="H129" s="71">
        <f>VLOOKUP($B129, Paste!$A$3:$H$1033, 3, FALSE)</f>
        <v>3.8044794188861992</v>
      </c>
      <c r="I129" s="71">
        <f t="shared" si="1"/>
        <v>13.339270581113805</v>
      </c>
      <c r="J129" s="71">
        <f>VLOOKUP($B129, Paste!$A$3:$H$1033, 4, FALSE)</f>
        <v>17.143750000000004</v>
      </c>
      <c r="K129" s="71">
        <f>VLOOKUP($B129, Paste!$A$3:$H$1033, 5, FALSE)</f>
        <v>52</v>
      </c>
      <c r="L129" s="11">
        <f>IF(ISERROR(VLOOKUP(B129, Paste!$AB$3:$AD$2349, 3, FALSE)), "", VLOOKUP(B129, Paste!$AB$3:$AD$2349, 3, FALSE))</f>
        <v>95</v>
      </c>
      <c r="M129" s="27">
        <f>VLOOKUP($B129, Paste!$W$3:$Z$10064, IF($H$4="Cap Hit",3, IF($H$4="AAV", 4, 2)), FALSE)</f>
        <v>0.85</v>
      </c>
      <c r="N129" s="11">
        <f>IF(ISERROR(VLOOKUP(B129, Paste!$AB$3:$AC$2343, 1, FALSE)), "", VLOOKUP(B129, Paste!$AB$3:$AC$2343, 2, FALSE))</f>
        <v>39</v>
      </c>
      <c r="O129" s="18" t="str">
        <f>IF(VLOOKUP(B129, 'Points&amp;Potential'!$B$7:$O$921, 14, FALSE)=0, "", VLOOKUP(B129, 'Points&amp;Potential'!$B$7:$O$921, 14, FALSE))</f>
        <v/>
      </c>
      <c r="P129" s="7" t="str">
        <f>IF(ISERROR(VLOOKUP(B129, Paste!$T$3:$T$1045, 1, FALSE)), "", VLOOKUP(B129, Paste!$T$3:$U$1045, 2, FALSE))</f>
        <v/>
      </c>
    </row>
    <row r="130" spans="1:16">
      <c r="A130" s="11">
        <v>124</v>
      </c>
      <c r="B130" s="67" t="s">
        <v>368</v>
      </c>
      <c r="C130" s="11" t="str">
        <f>VLOOKUP($B130, Paste!$A$3:$H$1033, 6, FALSE)</f>
        <v>RD</v>
      </c>
      <c r="D130" s="11">
        <f>IFERROR(VLOOKUP($B130, Paste!$J$3:$L$833, 3, FALSE), "")</f>
        <v>33</v>
      </c>
      <c r="E130" s="11">
        <f>IFERROR(VLOOKUP($B130, Paste!$J$3:$L$833, 2, FALSE), "")</f>
        <v>43</v>
      </c>
      <c r="F130" s="11" t="str">
        <f>VLOOKUP($B130, Paste!$A$3:$H$1033, 8, FALSE)</f>
        <v>PIT</v>
      </c>
      <c r="G130" s="71">
        <f>VLOOKUP($B130, Paste!$A$3:$H$1033, 2, FALSE)</f>
        <v>78.666666666666671</v>
      </c>
      <c r="H130" s="71">
        <f>VLOOKUP($B130, Paste!$A$3:$H$1033, 3, FALSE)</f>
        <v>6.7356917295941701</v>
      </c>
      <c r="I130" s="71">
        <f t="shared" si="1"/>
        <v>23.929128062072497</v>
      </c>
      <c r="J130" s="71">
        <f>VLOOKUP($B130, Paste!$A$3:$H$1033, 4, FALSE)</f>
        <v>30.664819791666666</v>
      </c>
      <c r="K130" s="71">
        <f>VLOOKUP($B130, Paste!$A$3:$H$1033, 5, FALSE)</f>
        <v>51.98840579710145</v>
      </c>
      <c r="L130" s="11">
        <f>IF(ISERROR(VLOOKUP(B130, Paste!$AB$3:$AD$2349, 3, FALSE)), "", VLOOKUP(B130, Paste!$AB$3:$AD$2349, 3, FALSE))</f>
        <v>94</v>
      </c>
      <c r="M130" s="27">
        <f>VLOOKUP($B130, Paste!$W$3:$Z$10064, IF($H$4="Cap Hit",3, IF($H$4="AAV", 4, 2)), FALSE)</f>
        <v>4.8</v>
      </c>
      <c r="N130" s="11">
        <f>IF(ISERROR(VLOOKUP(B130, Paste!$AB$3:$AC$2343, 1, FALSE)), "", VLOOKUP(B130, Paste!$AB$3:$AC$2343, 2, FALSE))</f>
        <v>94</v>
      </c>
      <c r="O130" s="18" t="str">
        <f>IF(VLOOKUP(B130, 'Points&amp;Potential'!$B$7:$O$921, 14, FALSE)=0, "", VLOOKUP(B130, 'Points&amp;Potential'!$B$7:$O$921, 14, FALSE))</f>
        <v/>
      </c>
      <c r="P130" s="7" t="str">
        <f>IF(ISERROR(VLOOKUP(B130, Paste!$T$3:$T$1045, 1, FALSE)), "", VLOOKUP(B130, Paste!$T$3:$U$1045, 2, FALSE))</f>
        <v/>
      </c>
    </row>
    <row r="131" spans="1:16">
      <c r="A131" s="11">
        <v>125</v>
      </c>
      <c r="B131" s="67" t="s">
        <v>68</v>
      </c>
      <c r="C131" s="11" t="str">
        <f>VLOOKUP($B131, Paste!$A$3:$H$1033, 6, FALSE)</f>
        <v>RW</v>
      </c>
      <c r="D131" s="11">
        <f>IFERROR(VLOOKUP($B131, Paste!$J$3:$L$833, 3, FALSE), "")</f>
        <v>80</v>
      </c>
      <c r="E131" s="11">
        <f>IFERROR(VLOOKUP($B131, Paste!$J$3:$L$833, 2, FALSE), "")</f>
        <v>93</v>
      </c>
      <c r="F131" s="11" t="str">
        <f>VLOOKUP($B131, Paste!$A$3:$H$1033, 8, FALSE)</f>
        <v>MTL</v>
      </c>
      <c r="G131" s="71">
        <f>VLOOKUP($B131, Paste!$A$3:$H$1033, 2, FALSE)</f>
        <v>83</v>
      </c>
      <c r="H131" s="71">
        <f>VLOOKUP($B131, Paste!$A$3:$H$1033, 3, FALSE)</f>
        <v>28.220000000000002</v>
      </c>
      <c r="I131" s="71">
        <f t="shared" si="1"/>
        <v>52.018878194444454</v>
      </c>
      <c r="J131" s="71">
        <f>VLOOKUP($B131, Paste!$A$3:$H$1033, 4, FALSE)</f>
        <v>80.238878194444453</v>
      </c>
      <c r="K131" s="71">
        <f>VLOOKUP($B131, Paste!$A$3:$H$1033, 5, FALSE)</f>
        <v>51.91769547325103</v>
      </c>
      <c r="L131" s="11">
        <f>IF(ISERROR(VLOOKUP(B131, Paste!$AB$3:$AD$2349, 3, FALSE)), "", VLOOKUP(B131, Paste!$AB$3:$AD$2349, 3, FALSE))</f>
        <v>125</v>
      </c>
      <c r="M131" s="27">
        <f>VLOOKUP($B131, Paste!$W$3:$Z$10064, IF($H$4="Cap Hit",3, IF($H$4="AAV", 4, 2)), FALSE)</f>
        <v>10</v>
      </c>
      <c r="N131" s="11">
        <f>IF(ISERROR(VLOOKUP(B131, Paste!$AB$3:$AC$2343, 1, FALSE)), "", VLOOKUP(B131, Paste!$AB$3:$AC$2343, 2, FALSE))</f>
        <v>75</v>
      </c>
      <c r="O131" s="18" t="str">
        <f>IF(VLOOKUP(B131, 'Points&amp;Potential'!$B$7:$O$921, 14, FALSE)=0, "", VLOOKUP(B131, 'Points&amp;Potential'!$B$7:$O$921, 14, FALSE))</f>
        <v/>
      </c>
      <c r="P131" s="7" t="str">
        <f>IF(ISERROR(VLOOKUP(B131, Paste!$T$3:$T$1045, 1, FALSE)), "", VLOOKUP(B131, Paste!$T$3:$U$1045, 2, FALSE))</f>
        <v/>
      </c>
    </row>
    <row r="132" spans="1:16">
      <c r="A132" s="11">
        <v>126</v>
      </c>
      <c r="B132" s="67" t="s">
        <v>713</v>
      </c>
      <c r="C132" s="11" t="str">
        <f>VLOOKUP($B132, Paste!$A$3:$H$1033, 6, FALSE)</f>
        <v>LD</v>
      </c>
      <c r="D132" s="11" t="str">
        <f>IFERROR(VLOOKUP($B132, Paste!$J$3:$L$833, 3, FALSE), "")</f>
        <v/>
      </c>
      <c r="E132" s="11" t="str">
        <f>IFERROR(VLOOKUP($B132, Paste!$J$3:$L$833, 2, FALSE), "")</f>
        <v/>
      </c>
      <c r="F132" s="11" t="str">
        <f>VLOOKUP($B132, Paste!$A$3:$H$1033, 8, FALSE)</f>
        <v>FLA</v>
      </c>
      <c r="G132" s="71">
        <f>VLOOKUP($B132, Paste!$A$3:$H$1033, 2, FALSE)</f>
        <v>50</v>
      </c>
      <c r="H132" s="71">
        <f>VLOOKUP($B132, Paste!$A$3:$H$1033, 3, FALSE)</f>
        <v>0.80208333333333326</v>
      </c>
      <c r="I132" s="71">
        <f t="shared" si="1"/>
        <v>8.3737500000000011</v>
      </c>
      <c r="J132" s="71">
        <f>VLOOKUP($B132, Paste!$A$3:$H$1033, 4, FALSE)</f>
        <v>9.1758333333333351</v>
      </c>
      <c r="K132" s="71">
        <f>VLOOKUP($B132, Paste!$A$3:$H$1033, 5, FALSE)</f>
        <v>51.515151515151516</v>
      </c>
      <c r="L132" s="11">
        <f>IF(ISERROR(VLOOKUP(B132, Paste!$AB$3:$AD$2349, 3, FALSE)), "", VLOOKUP(B132, Paste!$AB$3:$AD$2349, 3, FALSE))</f>
        <v>101</v>
      </c>
      <c r="M132" s="27">
        <f>VLOOKUP($B132, Paste!$W$3:$Z$10064, IF($H$4="Cap Hit",3, IF($H$4="AAV", 4, 2)), FALSE)</f>
        <v>0.85</v>
      </c>
      <c r="N132" s="11">
        <f>IF(ISERROR(VLOOKUP(B132, Paste!$AB$3:$AC$2343, 1, FALSE)), "", VLOOKUP(B132, Paste!$AB$3:$AC$2343, 2, FALSE))</f>
        <v>42</v>
      </c>
      <c r="O132" s="18" t="str">
        <f>IF(VLOOKUP(B132, 'Points&amp;Potential'!$B$7:$O$921, 14, FALSE)=0, "", VLOOKUP(B132, 'Points&amp;Potential'!$B$7:$O$921, 14, FALSE))</f>
        <v/>
      </c>
      <c r="P132" s="7" t="str">
        <f>IF(ISERROR(VLOOKUP(B132, Paste!$T$3:$T$1045, 1, FALSE)), "", VLOOKUP(B132, Paste!$T$3:$U$1045, 2, FALSE))</f>
        <v/>
      </c>
    </row>
    <row r="133" spans="1:16">
      <c r="A133" s="11">
        <v>127</v>
      </c>
      <c r="B133" s="67" t="s">
        <v>184</v>
      </c>
      <c r="C133" s="11" t="str">
        <f>VLOOKUP($B133, Paste!$A$3:$H$1033, 6, FALSE)</f>
        <v>LD</v>
      </c>
      <c r="D133" s="11">
        <f>IFERROR(VLOOKUP($B133, Paste!$J$3:$L$833, 3, FALSE), "")</f>
        <v>57</v>
      </c>
      <c r="E133" s="11">
        <f>IFERROR(VLOOKUP($B133, Paste!$J$3:$L$833, 2, FALSE), "")</f>
        <v>72</v>
      </c>
      <c r="F133" s="11" t="str">
        <f>VLOOKUP($B133, Paste!$A$3:$H$1033, 8, FALSE)</f>
        <v>CHI</v>
      </c>
      <c r="G133" s="71">
        <f>VLOOKUP($B133, Paste!$A$3:$H$1033, 2, FALSE)</f>
        <v>83</v>
      </c>
      <c r="H133" s="71">
        <f>VLOOKUP($B133, Paste!$A$3:$H$1033, 3, FALSE)</f>
        <v>10.496963105812773</v>
      </c>
      <c r="I133" s="71">
        <f t="shared" si="1"/>
        <v>42.497672310853886</v>
      </c>
      <c r="J133" s="71">
        <f>VLOOKUP($B133, Paste!$A$3:$H$1033, 4, FALSE)</f>
        <v>52.994635416666661</v>
      </c>
      <c r="K133" s="71">
        <f>VLOOKUP($B133, Paste!$A$3:$H$1033, 5, FALSE)</f>
        <v>51.481012658227847</v>
      </c>
      <c r="L133" s="11">
        <f>IF(ISERROR(VLOOKUP(B133, Paste!$AB$3:$AD$2349, 3, FALSE)), "", VLOOKUP(B133, Paste!$AB$3:$AD$2349, 3, FALSE))</f>
        <v>66</v>
      </c>
      <c r="M133" s="27">
        <f>VLOOKUP($B133, Paste!$W$3:$Z$10064, IF($H$4="Cap Hit",3, IF($H$4="AAV", 4, 2)), FALSE)</f>
        <v>6.25</v>
      </c>
      <c r="N133" s="11">
        <f>IF(ISERROR(VLOOKUP(B133, Paste!$AB$3:$AC$2343, 1, FALSE)), "", VLOOKUP(B133, Paste!$AB$3:$AC$2343, 2, FALSE))</f>
        <v>116</v>
      </c>
      <c r="O133" s="18" t="str">
        <f>IF(VLOOKUP(B133, 'Points&amp;Potential'!$B$7:$O$921, 14, FALSE)=0, "", VLOOKUP(B133, 'Points&amp;Potential'!$B$7:$O$921, 14, FALSE))</f>
        <v/>
      </c>
      <c r="P133" s="7" t="str">
        <f>IF(ISERROR(VLOOKUP(B133, Paste!$T$3:$T$1045, 1, FALSE)), "", VLOOKUP(B133, Paste!$T$3:$U$1045, 2, FALSE))</f>
        <v/>
      </c>
    </row>
    <row r="134" spans="1:16">
      <c r="A134" s="11">
        <v>128</v>
      </c>
      <c r="B134" s="67" t="s">
        <v>646</v>
      </c>
      <c r="C134" s="11" t="str">
        <f>VLOOKUP($B134, Paste!$A$3:$H$1033, 6, FALSE)</f>
        <v>LW</v>
      </c>
      <c r="D134" s="11" t="str">
        <f>IFERROR(VLOOKUP($B134, Paste!$J$3:$L$833, 3, FALSE), "")</f>
        <v/>
      </c>
      <c r="E134" s="11" t="str">
        <f>IFERROR(VLOOKUP($B134, Paste!$J$3:$L$833, 2, FALSE), "")</f>
        <v/>
      </c>
      <c r="F134" s="11" t="str">
        <f>VLOOKUP($B134, Paste!$A$3:$H$1033, 8, FALSE)</f>
        <v>CBJ</v>
      </c>
      <c r="G134" s="71">
        <f>VLOOKUP($B134, Paste!$A$3:$H$1033, 2, FALSE)</f>
        <v>57</v>
      </c>
      <c r="H134" s="71">
        <f>VLOOKUP($B134, Paste!$A$3:$H$1033, 3, FALSE)</f>
        <v>6.9691294989009416</v>
      </c>
      <c r="I134" s="71">
        <f t="shared" si="1"/>
        <v>5.3770705010990598</v>
      </c>
      <c r="J134" s="71">
        <f>VLOOKUP($B134, Paste!$A$3:$H$1033, 4, FALSE)</f>
        <v>12.346200000000001</v>
      </c>
      <c r="K134" s="71">
        <f>VLOOKUP($B134, Paste!$A$3:$H$1033, 5, FALSE)</f>
        <v>51.472727272727276</v>
      </c>
      <c r="L134" s="11">
        <f>IF(ISERROR(VLOOKUP(B134, Paste!$AB$3:$AD$2349, 3, FALSE)), "", VLOOKUP(B134, Paste!$AB$3:$AD$2349, 3, FALSE))</f>
        <v>71</v>
      </c>
      <c r="M134" s="27">
        <f>VLOOKUP($B134, Paste!$W$3:$Z$10064, IF($H$4="Cap Hit",3, IF($H$4="AAV", 4, 2)), FALSE)</f>
        <v>2.5</v>
      </c>
      <c r="N134" s="11">
        <f>IF(ISERROR(VLOOKUP(B134, Paste!$AB$3:$AC$2343, 1, FALSE)), "", VLOOKUP(B134, Paste!$AB$3:$AC$2343, 2, FALSE))</f>
        <v>23</v>
      </c>
      <c r="O134" s="18" t="str">
        <f>IF(VLOOKUP(B134, 'Points&amp;Potential'!$B$7:$O$921, 14, FALSE)=0, "", VLOOKUP(B134, 'Points&amp;Potential'!$B$7:$O$921, 14, FALSE))</f>
        <v/>
      </c>
      <c r="P134" s="7" t="str">
        <f>IF(ISERROR(VLOOKUP(B134, Paste!$T$3:$T$1045, 1, FALSE)), "", VLOOKUP(B134, Paste!$T$3:$U$1045, 2, FALSE))</f>
        <v/>
      </c>
    </row>
    <row r="135" spans="1:16">
      <c r="A135" s="11">
        <v>129</v>
      </c>
      <c r="B135" s="67" t="s">
        <v>583</v>
      </c>
      <c r="C135" s="11" t="str">
        <f>VLOOKUP($B135, Paste!$A$3:$H$1033, 6, FALSE)</f>
        <v>LW</v>
      </c>
      <c r="D135" s="11" t="str">
        <f>IFERROR(VLOOKUP($B135, Paste!$J$3:$L$833, 3, FALSE), "")</f>
        <v/>
      </c>
      <c r="E135" s="11" t="str">
        <f>IFERROR(VLOOKUP($B135, Paste!$J$3:$L$833, 2, FALSE), "")</f>
        <v/>
      </c>
      <c r="F135" s="11" t="str">
        <f>VLOOKUP($B135, Paste!$A$3:$H$1033, 8, FALSE)</f>
        <v>TOR</v>
      </c>
      <c r="G135" s="71">
        <f>VLOOKUP($B135, Paste!$A$3:$H$1033, 2, FALSE)</f>
        <v>61</v>
      </c>
      <c r="H135" s="71">
        <f>VLOOKUP($B135, Paste!$A$3:$H$1033, 3, FALSE)</f>
        <v>10.994048057205951</v>
      </c>
      <c r="I135" s="71">
        <f t="shared" ref="I135:I198" si="2">J135-H135</f>
        <v>4.70125194279405</v>
      </c>
      <c r="J135" s="71">
        <f>VLOOKUP($B135, Paste!$A$3:$H$1033, 4, FALSE)</f>
        <v>15.695300000000001</v>
      </c>
      <c r="K135" s="71">
        <f>VLOOKUP($B135, Paste!$A$3:$H$1033, 5, FALSE)</f>
        <v>51.239999999999995</v>
      </c>
      <c r="L135" s="11">
        <f>IF(ISERROR(VLOOKUP(B135, Paste!$AB$3:$AD$2349, 3, FALSE)), "", VLOOKUP(B135, Paste!$AB$3:$AD$2349, 3, FALSE))</f>
        <v>207</v>
      </c>
      <c r="M135" s="27">
        <f>VLOOKUP($B135, Paste!$W$3:$Z$10064, IF($H$4="Cap Hit",3, IF($H$4="AAV", 4, 2)), FALSE)</f>
        <v>3.5</v>
      </c>
      <c r="N135" s="11">
        <f>IF(ISERROR(VLOOKUP(B135, Paste!$AB$3:$AC$2343, 1, FALSE)), "", VLOOKUP(B135, Paste!$AB$3:$AC$2343, 2, FALSE))</f>
        <v>34</v>
      </c>
      <c r="O135" s="18" t="str">
        <f>IF(VLOOKUP(B135, 'Points&amp;Potential'!$B$7:$O$921, 14, FALSE)=0, "", VLOOKUP(B135, 'Points&amp;Potential'!$B$7:$O$921, 14, FALSE))</f>
        <v/>
      </c>
      <c r="P135" s="7" t="str">
        <f>IF(ISERROR(VLOOKUP(B135, Paste!$T$3:$T$1045, 1, FALSE)), "", VLOOKUP(B135, Paste!$T$3:$U$1045, 2, FALSE))</f>
        <v/>
      </c>
    </row>
    <row r="136" spans="1:16">
      <c r="A136" s="11">
        <v>130</v>
      </c>
      <c r="B136" s="67" t="s">
        <v>121</v>
      </c>
      <c r="C136" s="11" t="str">
        <f>VLOOKUP($B136, Paste!$A$3:$H$1033, 6, FALSE)</f>
        <v>RW</v>
      </c>
      <c r="D136" s="11">
        <f>IFERROR(VLOOKUP($B136, Paste!$J$3:$L$833, 3, FALSE), "")</f>
        <v>70</v>
      </c>
      <c r="E136" s="11">
        <f>IFERROR(VLOOKUP($B136, Paste!$J$3:$L$833, 2, FALSE), "")</f>
        <v>90</v>
      </c>
      <c r="F136" s="11" t="str">
        <f>VLOOKUP($B136, Paste!$A$3:$H$1033, 8, FALSE)</f>
        <v>PHI</v>
      </c>
      <c r="G136" s="71">
        <f>VLOOKUP($B136, Paste!$A$3:$H$1033, 2, FALSE)</f>
        <v>81</v>
      </c>
      <c r="H136" s="71">
        <f>VLOOKUP($B136, Paste!$A$3:$H$1033, 3, FALSE)</f>
        <v>25.578947368421051</v>
      </c>
      <c r="I136" s="71">
        <f t="shared" si="2"/>
        <v>36.702891725328953</v>
      </c>
      <c r="J136" s="71">
        <f>VLOOKUP($B136, Paste!$A$3:$H$1033, 4, FALSE)</f>
        <v>62.281839093750008</v>
      </c>
      <c r="K136" s="71">
        <f>VLOOKUP($B136, Paste!$A$3:$H$1033, 5, FALSE)</f>
        <v>51.157894736842103</v>
      </c>
      <c r="L136" s="11">
        <f>IF(ISERROR(VLOOKUP(B136, Paste!$AB$3:$AD$2349, 3, FALSE)), "", VLOOKUP(B136, Paste!$AB$3:$AD$2349, 3, FALSE))</f>
        <v>142</v>
      </c>
      <c r="M136" s="27">
        <f>VLOOKUP($B136, Paste!$W$3:$Z$10064, IF($H$4="Cap Hit",3, IF($H$4="AAV", 4, 2)), FALSE)</f>
        <v>0.95</v>
      </c>
      <c r="N136" s="11">
        <f>IF(ISERROR(VLOOKUP(B136, Paste!$AB$3:$AC$2343, 1, FALSE)), "", VLOOKUP(B136, Paste!$AB$3:$AC$2343, 2, FALSE))</f>
        <v>20</v>
      </c>
      <c r="O136" s="18" t="str">
        <f>IF(VLOOKUP(B136, 'Points&amp;Potential'!$B$7:$O$921, 14, FALSE)=0, "", VLOOKUP(B136, 'Points&amp;Potential'!$B$7:$O$921, 14, FALSE))</f>
        <v/>
      </c>
      <c r="P136" s="7" t="str">
        <f>IF(ISERROR(VLOOKUP(B136, Paste!$T$3:$T$1045, 1, FALSE)), "", VLOOKUP(B136, Paste!$T$3:$U$1045, 2, FALSE))</f>
        <v>Y</v>
      </c>
    </row>
    <row r="137" spans="1:16">
      <c r="A137" s="11">
        <v>131</v>
      </c>
      <c r="B137" s="67" t="s">
        <v>500</v>
      </c>
      <c r="C137" s="11" t="str">
        <f>VLOOKUP($B137, Paste!$A$3:$H$1033, 6, FALSE)</f>
        <v>LW</v>
      </c>
      <c r="D137" s="11" t="str">
        <f>IFERROR(VLOOKUP($B137, Paste!$J$3:$L$833, 3, FALSE), "")</f>
        <v/>
      </c>
      <c r="E137" s="11" t="str">
        <f>IFERROR(VLOOKUP($B137, Paste!$J$3:$L$833, 2, FALSE), "")</f>
        <v/>
      </c>
      <c r="F137" s="11" t="str">
        <f>VLOOKUP($B137, Paste!$A$3:$H$1033, 8, FALSE)</f>
        <v>MIN</v>
      </c>
      <c r="G137" s="71">
        <f>VLOOKUP($B137, Paste!$A$3:$H$1033, 2, FALSE)</f>
        <v>70.666666666666671</v>
      </c>
      <c r="H137" s="71">
        <f>VLOOKUP($B137, Paste!$A$3:$H$1033, 3, FALSE)</f>
        <v>9.1866666666666674</v>
      </c>
      <c r="I137" s="71">
        <f t="shared" si="2"/>
        <v>10.704730208333334</v>
      </c>
      <c r="J137" s="71">
        <f>VLOOKUP($B137, Paste!$A$3:$H$1033, 4, FALSE)</f>
        <v>19.891396875000002</v>
      </c>
      <c r="K137" s="71">
        <f>VLOOKUP($B137, Paste!$A$3:$H$1033, 5, FALSE)</f>
        <v>51.113268608414245</v>
      </c>
      <c r="L137" s="11">
        <f>IF(ISERROR(VLOOKUP(B137, Paste!$AB$3:$AD$2349, 3, FALSE)), "", VLOOKUP(B137, Paste!$AB$3:$AD$2349, 3, FALSE))</f>
        <v>155</v>
      </c>
      <c r="M137" s="27">
        <f>VLOOKUP($B137, Paste!$W$3:$Z$10064, IF($H$4="Cap Hit",3, IF($H$4="AAV", 4, 2)), FALSE)</f>
        <v>0.9</v>
      </c>
      <c r="N137" s="11">
        <f>IF(ISERROR(VLOOKUP(B137, Paste!$AB$3:$AC$2343, 1, FALSE)), "", VLOOKUP(B137, Paste!$AB$3:$AC$2343, 2, FALSE))</f>
        <v>39</v>
      </c>
      <c r="O137" s="18" t="str">
        <f>IF(VLOOKUP(B137, 'Points&amp;Potential'!$B$7:$O$921, 14, FALSE)=0, "", VLOOKUP(B137, 'Points&amp;Potential'!$B$7:$O$921, 14, FALSE))</f>
        <v/>
      </c>
      <c r="P137" s="7" t="str">
        <f>IF(ISERROR(VLOOKUP(B137, Paste!$T$3:$T$1045, 1, FALSE)), "", VLOOKUP(B137, Paste!$T$3:$U$1045, 2, FALSE))</f>
        <v/>
      </c>
    </row>
    <row r="138" spans="1:16">
      <c r="A138" s="11">
        <v>132</v>
      </c>
      <c r="B138" s="67" t="s">
        <v>478</v>
      </c>
      <c r="C138" s="11" t="str">
        <f>VLOOKUP($B138, Paste!$A$3:$H$1033, 6, FALSE)</f>
        <v>LD</v>
      </c>
      <c r="D138" s="11" t="str">
        <f>IFERROR(VLOOKUP($B138, Paste!$J$3:$L$833, 3, FALSE), "")</f>
        <v/>
      </c>
      <c r="E138" s="11" t="str">
        <f>IFERROR(VLOOKUP($B138, Paste!$J$3:$L$833, 2, FALSE), "")</f>
        <v/>
      </c>
      <c r="F138" s="11" t="str">
        <f>VLOOKUP($B138, Paste!$A$3:$H$1033, 8, FALSE)</f>
        <v>NYR</v>
      </c>
      <c r="G138" s="71">
        <f>VLOOKUP($B138, Paste!$A$3:$H$1033, 2, FALSE)</f>
        <v>82.666666666666671</v>
      </c>
      <c r="H138" s="71">
        <f>VLOOKUP($B138, Paste!$A$3:$H$1033, 3, FALSE)</f>
        <v>3.550428667737938</v>
      </c>
      <c r="I138" s="71">
        <f t="shared" si="2"/>
        <v>17.607823598928725</v>
      </c>
      <c r="J138" s="71">
        <f>VLOOKUP($B138, Paste!$A$3:$H$1033, 4, FALSE)</f>
        <v>21.158252266666665</v>
      </c>
      <c r="K138" s="71">
        <f>VLOOKUP($B138, Paste!$A$3:$H$1033, 5, FALSE)</f>
        <v>50.89807162534435</v>
      </c>
      <c r="L138" s="11">
        <f>IF(ISERROR(VLOOKUP(B138, Paste!$AB$3:$AD$2349, 3, FALSE)), "", VLOOKUP(B138, Paste!$AB$3:$AD$2349, 3, FALSE))</f>
        <v>87</v>
      </c>
      <c r="M138" s="27">
        <f>VLOOKUP($B138, Paste!$W$3:$Z$10064, IF($H$4="Cap Hit",3, IF($H$4="AAV", 4, 2)), FALSE)</f>
        <v>6</v>
      </c>
      <c r="N138" s="11">
        <f>IF(ISERROR(VLOOKUP(B138, Paste!$AB$3:$AC$2343, 1, FALSE)), "", VLOOKUP(B138, Paste!$AB$3:$AC$2343, 2, FALSE))</f>
        <v>132</v>
      </c>
      <c r="O138" s="18" t="str">
        <f>IF(VLOOKUP(B138, 'Points&amp;Potential'!$B$7:$O$921, 14, FALSE)=0, "", VLOOKUP(B138, 'Points&amp;Potential'!$B$7:$O$921, 14, FALSE))</f>
        <v/>
      </c>
      <c r="P138" s="7" t="str">
        <f>IF(ISERROR(VLOOKUP(B138, Paste!$T$3:$T$1045, 1, FALSE)), "", VLOOKUP(B138, Paste!$T$3:$U$1045, 2, FALSE))</f>
        <v/>
      </c>
    </row>
    <row r="139" spans="1:16">
      <c r="A139" s="11">
        <v>133</v>
      </c>
      <c r="B139" s="67" t="s">
        <v>302</v>
      </c>
      <c r="C139" s="11" t="str">
        <f>VLOOKUP($B139, Paste!$A$3:$H$1033, 6, FALSE)</f>
        <v>C</v>
      </c>
      <c r="D139" s="11">
        <f>IFERROR(VLOOKUP($B139, Paste!$J$3:$L$833, 3, FALSE), "")</f>
        <v>47</v>
      </c>
      <c r="E139" s="11">
        <f>IFERROR(VLOOKUP($B139, Paste!$J$3:$L$833, 2, FALSE), "")</f>
        <v>67</v>
      </c>
      <c r="F139" s="11" t="str">
        <f>VLOOKUP($B139, Paste!$A$3:$H$1033, 8, FALSE)</f>
        <v>UTA</v>
      </c>
      <c r="G139" s="71">
        <f>VLOOKUP($B139, Paste!$A$3:$H$1033, 2, FALSE)</f>
        <v>74</v>
      </c>
      <c r="H139" s="71">
        <f>VLOOKUP($B139, Paste!$A$3:$H$1033, 3, FALSE)</f>
        <v>11.831398411674934</v>
      </c>
      <c r="I139" s="71">
        <f t="shared" si="2"/>
        <v>24.264979366102843</v>
      </c>
      <c r="J139" s="71">
        <f>VLOOKUP($B139, Paste!$A$3:$H$1033, 4, FALSE)</f>
        <v>36.096377777777775</v>
      </c>
      <c r="K139" s="71">
        <f>VLOOKUP($B139, Paste!$A$3:$H$1033, 5, FALSE)</f>
        <v>50.824175824175825</v>
      </c>
      <c r="L139" s="11">
        <f>IF(ISERROR(VLOOKUP(B139, Paste!$AB$3:$AD$2349, 3, FALSE)), "", VLOOKUP(B139, Paste!$AB$3:$AD$2349, 3, FALSE))</f>
        <v>33</v>
      </c>
      <c r="M139" s="27">
        <f>VLOOKUP($B139, Paste!$W$3:$Z$10064, IF($H$4="Cap Hit",3, IF($H$4="AAV", 4, 2)), FALSE)</f>
        <v>4.7750000000000004</v>
      </c>
      <c r="N139" s="11">
        <f>IF(ISERROR(VLOOKUP(B139, Paste!$AB$3:$AC$2343, 1, FALSE)), "", VLOOKUP(B139, Paste!$AB$3:$AC$2343, 2, FALSE))</f>
        <v>37</v>
      </c>
      <c r="O139" s="18" t="str">
        <f>IF(VLOOKUP(B139, 'Points&amp;Potential'!$B$7:$O$921, 14, FALSE)=0, "", VLOOKUP(B139, 'Points&amp;Potential'!$B$7:$O$921, 14, FALSE))</f>
        <v/>
      </c>
      <c r="P139" s="7" t="str">
        <f>IF(ISERROR(VLOOKUP(B139, Paste!$T$3:$T$1045, 1, FALSE)), "", VLOOKUP(B139, Paste!$T$3:$U$1045, 2, FALSE))</f>
        <v/>
      </c>
    </row>
    <row r="140" spans="1:16">
      <c r="A140" s="11">
        <v>134</v>
      </c>
      <c r="B140" s="67" t="s">
        <v>567</v>
      </c>
      <c r="C140" s="11" t="str">
        <f>VLOOKUP($B140, Paste!$A$3:$H$1033, 6, FALSE)</f>
        <v>RD</v>
      </c>
      <c r="D140" s="11" t="str">
        <f>IFERROR(VLOOKUP($B140, Paste!$J$3:$L$833, 3, FALSE), "")</f>
        <v/>
      </c>
      <c r="E140" s="11" t="str">
        <f>IFERROR(VLOOKUP($B140, Paste!$J$3:$L$833, 2, FALSE), "")</f>
        <v/>
      </c>
      <c r="F140" s="11" t="str">
        <f>VLOOKUP($B140, Paste!$A$3:$H$1033, 8, FALSE)</f>
        <v>BOS</v>
      </c>
      <c r="G140" s="71">
        <f>VLOOKUP($B140, Paste!$A$3:$H$1033, 2, FALSE)</f>
        <v>82.333333333333329</v>
      </c>
      <c r="H140" s="71">
        <f>VLOOKUP($B140, Paste!$A$3:$H$1033, 3, FALSE)</f>
        <v>4.4345729655282229</v>
      </c>
      <c r="I140" s="71">
        <f t="shared" si="2"/>
        <v>11.712473025305108</v>
      </c>
      <c r="J140" s="71">
        <f>VLOOKUP($B140, Paste!$A$3:$H$1033, 4, FALSE)</f>
        <v>16.14704599083333</v>
      </c>
      <c r="K140" s="71">
        <f>VLOOKUP($B140, Paste!$A$3:$H$1033, 5, FALSE)</f>
        <v>50.561549100968186</v>
      </c>
      <c r="L140" s="11">
        <f>IF(ISERROR(VLOOKUP(B140, Paste!$AB$3:$AD$2349, 3, FALSE)), "", VLOOKUP(B140, Paste!$AB$3:$AD$2349, 3, FALSE))</f>
        <v>119</v>
      </c>
      <c r="M140" s="27">
        <f>VLOOKUP($B140, Paste!$W$3:$Z$10064, IF($H$4="Cap Hit",3, IF($H$4="AAV", 4, 2)), FALSE)</f>
        <v>5</v>
      </c>
      <c r="N140" s="11">
        <f>IF(ISERROR(VLOOKUP(B140, Paste!$AB$3:$AC$2343, 1, FALSE)), "", VLOOKUP(B140, Paste!$AB$3:$AC$2343, 2, FALSE))</f>
        <v>107</v>
      </c>
      <c r="O140" s="18" t="str">
        <f>IF(VLOOKUP(B140, 'Points&amp;Potential'!$B$7:$O$921, 14, FALSE)=0, "", VLOOKUP(B140, 'Points&amp;Potential'!$B$7:$O$921, 14, FALSE))</f>
        <v/>
      </c>
      <c r="P140" s="7" t="str">
        <f>IF(ISERROR(VLOOKUP(B140, Paste!$T$3:$T$1045, 1, FALSE)), "", VLOOKUP(B140, Paste!$T$3:$U$1045, 2, FALSE))</f>
        <v/>
      </c>
    </row>
    <row r="141" spans="1:16">
      <c r="A141" s="11">
        <v>135</v>
      </c>
      <c r="B141" s="67" t="s">
        <v>174</v>
      </c>
      <c r="C141" s="11" t="str">
        <f>VLOOKUP($B141, Paste!$A$3:$H$1033, 6, FALSE)</f>
        <v>RD</v>
      </c>
      <c r="D141" s="11">
        <f>IFERROR(VLOOKUP($B141, Paste!$J$3:$L$833, 3, FALSE), "")</f>
        <v>57</v>
      </c>
      <c r="E141" s="11">
        <f>IFERROR(VLOOKUP($B141, Paste!$J$3:$L$833, 2, FALSE), "")</f>
        <v>73</v>
      </c>
      <c r="F141" s="11" t="str">
        <f>VLOOKUP($B141, Paste!$A$3:$H$1033, 8, FALSE)</f>
        <v>DET</v>
      </c>
      <c r="G141" s="71">
        <f>VLOOKUP($B141, Paste!$A$3:$H$1033, 2, FALSE)</f>
        <v>84</v>
      </c>
      <c r="H141" s="71">
        <f>VLOOKUP($B141, Paste!$A$3:$H$1033, 3, FALSE)</f>
        <v>9.8407380033396308</v>
      </c>
      <c r="I141" s="71">
        <f t="shared" si="2"/>
        <v>44.509800663327049</v>
      </c>
      <c r="J141" s="71">
        <f>VLOOKUP($B141, Paste!$A$3:$H$1033, 4, FALSE)</f>
        <v>54.350538666666679</v>
      </c>
      <c r="K141" s="71">
        <f>VLOOKUP($B141, Paste!$A$3:$H$1033, 5, FALSE)</f>
        <v>50.536585365853661</v>
      </c>
      <c r="L141" s="11">
        <f>IF(ISERROR(VLOOKUP(B141, Paste!$AB$3:$AD$2349, 3, FALSE)), "", VLOOKUP(B141, Paste!$AB$3:$AD$2349, 3, FALSE))</f>
        <v>151</v>
      </c>
      <c r="M141" s="27">
        <f>VLOOKUP($B141, Paste!$W$3:$Z$10064, IF($H$4="Cap Hit",3, IF($H$4="AAV", 4, 2)), FALSE)</f>
        <v>8.5500000000000007</v>
      </c>
      <c r="N141" s="11">
        <f>IF(ISERROR(VLOOKUP(B141, Paste!$AB$3:$AC$2343, 1, FALSE)), "", VLOOKUP(B141, Paste!$AB$3:$AC$2343, 2, FALSE))</f>
        <v>180</v>
      </c>
      <c r="O141" s="18" t="str">
        <f>IF(VLOOKUP(B141, 'Points&amp;Potential'!$B$7:$O$921, 14, FALSE)=0, "", VLOOKUP(B141, 'Points&amp;Potential'!$B$7:$O$921, 14, FALSE))</f>
        <v/>
      </c>
      <c r="P141" s="7" t="str">
        <f>IF(ISERROR(VLOOKUP(B141, Paste!$T$3:$T$1045, 1, FALSE)), "", VLOOKUP(B141, Paste!$T$3:$U$1045, 2, FALSE))</f>
        <v/>
      </c>
    </row>
    <row r="142" spans="1:16">
      <c r="A142" s="11">
        <v>136</v>
      </c>
      <c r="B142" s="67" t="s">
        <v>697</v>
      </c>
      <c r="C142" s="11" t="str">
        <f>VLOOKUP($B142, Paste!$A$3:$H$1033, 6, FALSE)</f>
        <v>C</v>
      </c>
      <c r="D142" s="11" t="str">
        <f>IFERROR(VLOOKUP($B142, Paste!$J$3:$L$833, 3, FALSE), "")</f>
        <v/>
      </c>
      <c r="E142" s="11" t="str">
        <f>IFERROR(VLOOKUP($B142, Paste!$J$3:$L$833, 2, FALSE), "")</f>
        <v/>
      </c>
      <c r="F142" s="11" t="str">
        <f>VLOOKUP($B142, Paste!$A$3:$H$1033, 8, FALSE)</f>
        <v>STL</v>
      </c>
      <c r="G142" s="71">
        <f>VLOOKUP($B142, Paste!$A$3:$H$1033, 2, FALSE)</f>
        <v>63</v>
      </c>
      <c r="H142" s="71">
        <f>VLOOKUP($B142, Paste!$A$3:$H$1033, 3, FALSE)</f>
        <v>3.5236494755244756</v>
      </c>
      <c r="I142" s="71">
        <f t="shared" si="2"/>
        <v>6.4525973994755255</v>
      </c>
      <c r="J142" s="71">
        <f>VLOOKUP($B142, Paste!$A$3:$H$1033, 4, FALSE)</f>
        <v>9.9762468750000011</v>
      </c>
      <c r="K142" s="71">
        <f>VLOOKUP($B142, Paste!$A$3:$H$1033, 5, FALSE)</f>
        <v>50.400000000000006</v>
      </c>
      <c r="L142" s="11">
        <f>IF(ISERROR(VLOOKUP(B142, Paste!$AB$3:$AD$2349, 3, FALSE)), "", VLOOKUP(B142, Paste!$AB$3:$AD$2349, 3, FALSE))</f>
        <v>106</v>
      </c>
      <c r="M142" s="27">
        <f>VLOOKUP($B142, Paste!$W$3:$Z$10064, IF($H$4="Cap Hit",3, IF($H$4="AAV", 4, 2)), FALSE)</f>
        <v>0.77500000000000002</v>
      </c>
      <c r="N142" s="11">
        <f>IF(ISERROR(VLOOKUP(B142, Paste!$AB$3:$AC$2343, 1, FALSE)), "", VLOOKUP(B142, Paste!$AB$3:$AC$2343, 2, FALSE))</f>
        <v>16</v>
      </c>
      <c r="O142" s="18" t="str">
        <f>IF(VLOOKUP(B142, 'Points&amp;Potential'!$B$7:$O$921, 14, FALSE)=0, "", VLOOKUP(B142, 'Points&amp;Potential'!$B$7:$O$921, 14, FALSE))</f>
        <v/>
      </c>
      <c r="P142" s="7" t="str">
        <f>IF(ISERROR(VLOOKUP(B142, Paste!$T$3:$T$1045, 1, FALSE)), "", VLOOKUP(B142, Paste!$T$3:$U$1045, 2, FALSE))</f>
        <v/>
      </c>
    </row>
    <row r="143" spans="1:16">
      <c r="A143" s="11">
        <v>137</v>
      </c>
      <c r="B143" s="67" t="s">
        <v>276</v>
      </c>
      <c r="C143" s="11" t="str">
        <f>VLOOKUP($B143, Paste!$A$3:$H$1033, 6, FALSE)</f>
        <v>LW</v>
      </c>
      <c r="D143" s="11">
        <f>IFERROR(VLOOKUP($B143, Paste!$J$3:$L$833, 3, FALSE), "")</f>
        <v>42</v>
      </c>
      <c r="E143" s="11">
        <f>IFERROR(VLOOKUP($B143, Paste!$J$3:$L$833, 2, FALSE), "")</f>
        <v>57</v>
      </c>
      <c r="F143" s="11" t="str">
        <f>VLOOKUP($B143, Paste!$A$3:$H$1033, 8, FALSE)</f>
        <v>UTA</v>
      </c>
      <c r="G143" s="71">
        <f>VLOOKUP($B143, Paste!$A$3:$H$1033, 2, FALSE)</f>
        <v>83.666666666666671</v>
      </c>
      <c r="H143" s="71">
        <f>VLOOKUP($B143, Paste!$A$3:$H$1033, 3, FALSE)</f>
        <v>23.250263768462592</v>
      </c>
      <c r="I143" s="71">
        <f t="shared" si="2"/>
        <v>15.502974194500371</v>
      </c>
      <c r="J143" s="71">
        <f>VLOOKUP($B143, Paste!$A$3:$H$1033, 4, FALSE)</f>
        <v>38.753237962962963</v>
      </c>
      <c r="K143" s="71">
        <f>VLOOKUP($B143, Paste!$A$3:$H$1033, 5, FALSE)</f>
        <v>50.2</v>
      </c>
      <c r="L143" s="11">
        <f>IF(ISERROR(VLOOKUP(B143, Paste!$AB$3:$AD$2349, 3, FALSE)), "", VLOOKUP(B143, Paste!$AB$3:$AD$2349, 3, FALSE))</f>
        <v>105</v>
      </c>
      <c r="M143" s="27">
        <f>VLOOKUP($B143, Paste!$W$3:$Z$10064, IF($H$4="Cap Hit",3, IF($H$4="AAV", 4, 2)), FALSE)</f>
        <v>6.75</v>
      </c>
      <c r="N143" s="11">
        <f>IF(ISERROR(VLOOKUP(B143, Paste!$AB$3:$AC$2343, 1, FALSE)), "", VLOOKUP(B143, Paste!$AB$3:$AC$2343, 2, FALSE))</f>
        <v>33</v>
      </c>
      <c r="O143" s="18" t="str">
        <f>IF(VLOOKUP(B143, 'Points&amp;Potential'!$B$7:$O$921, 14, FALSE)=0, "", VLOOKUP(B143, 'Points&amp;Potential'!$B$7:$O$921, 14, FALSE))</f>
        <v/>
      </c>
      <c r="P143" s="7" t="str">
        <f>IF(ISERROR(VLOOKUP(B143, Paste!$T$3:$T$1045, 1, FALSE)), "", VLOOKUP(B143, Paste!$T$3:$U$1045, 2, FALSE))</f>
        <v/>
      </c>
    </row>
    <row r="144" spans="1:16">
      <c r="A144" s="11">
        <v>138</v>
      </c>
      <c r="B144" s="67" t="s">
        <v>234</v>
      </c>
      <c r="C144" s="11" t="str">
        <f>VLOOKUP($B144, Paste!$A$3:$H$1033, 6, FALSE)</f>
        <v>LW</v>
      </c>
      <c r="D144" s="11">
        <f>IFERROR(VLOOKUP($B144, Paste!$J$3:$L$833, 3, FALSE), "")</f>
        <v>43</v>
      </c>
      <c r="E144" s="11">
        <f>IFERROR(VLOOKUP($B144, Paste!$J$3:$L$833, 2, FALSE), "")</f>
        <v>57</v>
      </c>
      <c r="F144" s="11" t="str">
        <f>VLOOKUP($B144, Paste!$A$3:$H$1033, 8, FALSE)</f>
        <v>BUF</v>
      </c>
      <c r="G144" s="71">
        <f>VLOOKUP($B144, Paste!$A$3:$H$1033, 2, FALSE)</f>
        <v>69</v>
      </c>
      <c r="H144" s="71">
        <f>VLOOKUP($B144, Paste!$A$3:$H$1033, 3, FALSE)</f>
        <v>20.141267649471363</v>
      </c>
      <c r="I144" s="71">
        <f t="shared" si="2"/>
        <v>24.087541953653638</v>
      </c>
      <c r="J144" s="71">
        <f>VLOOKUP($B144, Paste!$A$3:$H$1033, 4, FALSE)</f>
        <v>44.228809603125001</v>
      </c>
      <c r="K144" s="71">
        <f>VLOOKUP($B144, Paste!$A$3:$H$1033, 5, FALSE)</f>
        <v>50</v>
      </c>
      <c r="L144" s="11">
        <f>IF(ISERROR(VLOOKUP(B144, Paste!$AB$3:$AD$2349, 3, FALSE)), "", VLOOKUP(B144, Paste!$AB$3:$AD$2349, 3, FALSE))</f>
        <v>59</v>
      </c>
      <c r="M144" s="27">
        <f>VLOOKUP($B144, Paste!$W$3:$Z$10064, IF($H$4="Cap Hit",3, IF($H$4="AAV", 4, 2)), FALSE)</f>
        <v>4.75</v>
      </c>
      <c r="N144" s="11">
        <f>IF(ISERROR(VLOOKUP(B144, Paste!$AB$3:$AC$2343, 1, FALSE)), "", VLOOKUP(B144, Paste!$AB$3:$AC$2343, 2, FALSE))</f>
        <v>23</v>
      </c>
      <c r="O144" s="18" t="str">
        <f>IF(VLOOKUP(B144, 'Points&amp;Potential'!$B$7:$O$921, 14, FALSE)=0, "", VLOOKUP(B144, 'Points&amp;Potential'!$B$7:$O$921, 14, FALSE))</f>
        <v/>
      </c>
      <c r="P144" s="7" t="str">
        <f>IF(ISERROR(VLOOKUP(B144, Paste!$T$3:$T$1045, 1, FALSE)), "", VLOOKUP(B144, Paste!$T$3:$U$1045, 2, FALSE))</f>
        <v/>
      </c>
    </row>
    <row r="145" spans="1:16">
      <c r="A145" s="11">
        <v>139</v>
      </c>
      <c r="B145" s="67" t="s">
        <v>96</v>
      </c>
      <c r="C145" s="11" t="str">
        <f>VLOOKUP($B145, Paste!$A$3:$H$1033, 6, FALSE)</f>
        <v>C</v>
      </c>
      <c r="D145" s="11">
        <f>IFERROR(VLOOKUP($B145, Paste!$J$3:$L$833, 3, FALSE), "")</f>
        <v>68</v>
      </c>
      <c r="E145" s="11">
        <f>IFERROR(VLOOKUP($B145, Paste!$J$3:$L$833, 2, FALSE), "")</f>
        <v>90</v>
      </c>
      <c r="F145" s="11" t="str">
        <f>VLOOKUP($B145, Paste!$A$3:$H$1033, 8, FALSE)</f>
        <v>NYR</v>
      </c>
      <c r="G145" s="71">
        <f>VLOOKUP($B145, Paste!$A$3:$H$1033, 2, FALSE)</f>
        <v>75.666666666666671</v>
      </c>
      <c r="H145" s="71">
        <f>VLOOKUP($B145, Paste!$A$3:$H$1033, 3, FALSE)</f>
        <v>24.776229345423541</v>
      </c>
      <c r="I145" s="71">
        <f t="shared" si="2"/>
        <v>45.336976904576446</v>
      </c>
      <c r="J145" s="71">
        <f>VLOOKUP($B145, Paste!$A$3:$H$1033, 4, FALSE)</f>
        <v>70.11320624999999</v>
      </c>
      <c r="K145" s="71">
        <f>VLOOKUP($B145, Paste!$A$3:$H$1033, 5, FALSE)</f>
        <v>49.987933634992459</v>
      </c>
      <c r="L145" s="11">
        <f>IF(ISERROR(VLOOKUP(B145, Paste!$AB$3:$AD$2349, 3, FALSE)), "", VLOOKUP(B145, Paste!$AB$3:$AD$2349, 3, FALSE))</f>
        <v>151</v>
      </c>
      <c r="M145" s="27">
        <f>VLOOKUP($B145, Paste!$W$3:$Z$10064, IF($H$4="Cap Hit",3, IF($H$4="AAV", 4, 2)), FALSE)</f>
        <v>9</v>
      </c>
      <c r="N145" s="11">
        <f>IF(ISERROR(VLOOKUP(B145, Paste!$AB$3:$AC$2343, 1, FALSE)), "", VLOOKUP(B145, Paste!$AB$3:$AC$2343, 2, FALSE))</f>
        <v>42</v>
      </c>
      <c r="O145" s="18" t="str">
        <f>IF(VLOOKUP(B145, 'Points&amp;Potential'!$B$7:$O$921, 14, FALSE)=0, "", VLOOKUP(B145, 'Points&amp;Potential'!$B$7:$O$921, 14, FALSE))</f>
        <v/>
      </c>
      <c r="P145" s="7" t="str">
        <f>IF(ISERROR(VLOOKUP(B145, Paste!$T$3:$T$1045, 1, FALSE)), "", VLOOKUP(B145, Paste!$T$3:$U$1045, 2, FALSE))</f>
        <v/>
      </c>
    </row>
    <row r="146" spans="1:16">
      <c r="A146" s="11">
        <v>140</v>
      </c>
      <c r="B146" s="67" t="s">
        <v>172</v>
      </c>
      <c r="C146" s="11" t="str">
        <f>VLOOKUP($B146, Paste!$A$3:$H$1033, 6, FALSE)</f>
        <v>RW</v>
      </c>
      <c r="D146" s="11">
        <f>IFERROR(VLOOKUP($B146, Paste!$J$3:$L$833, 3, FALSE), "")</f>
        <v>50</v>
      </c>
      <c r="E146" s="11">
        <f>IFERROR(VLOOKUP($B146, Paste!$J$3:$L$833, 2, FALSE), "")</f>
        <v>65</v>
      </c>
      <c r="F146" s="11" t="str">
        <f>VLOOKUP($B146, Paste!$A$3:$H$1033, 8, FALSE)</f>
        <v>CHI</v>
      </c>
      <c r="G146" s="71">
        <f>VLOOKUP($B146, Paste!$A$3:$H$1033, 2, FALSE)</f>
        <v>82.333333333333329</v>
      </c>
      <c r="H146" s="71">
        <f>VLOOKUP($B146, Paste!$A$3:$H$1033, 3, FALSE)</f>
        <v>32.93333333333333</v>
      </c>
      <c r="I146" s="71">
        <f t="shared" si="2"/>
        <v>21.682920729166668</v>
      </c>
      <c r="J146" s="71">
        <f>VLOOKUP($B146, Paste!$A$3:$H$1033, 4, FALSE)</f>
        <v>54.616254062499998</v>
      </c>
      <c r="K146" s="71">
        <f>VLOOKUP($B146, Paste!$A$3:$H$1033, 5, FALSE)</f>
        <v>49.878284923928071</v>
      </c>
      <c r="L146" s="11">
        <f>IF(ISERROR(VLOOKUP(B146, Paste!$AB$3:$AD$2349, 3, FALSE)), "", VLOOKUP(B146, Paste!$AB$3:$AD$2349, 3, FALSE))</f>
        <v>58</v>
      </c>
      <c r="M146" s="27">
        <f>VLOOKUP($B146, Paste!$W$3:$Z$10064, IF($H$4="Cap Hit",3, IF($H$4="AAV", 4, 2)), FALSE)</f>
        <v>6</v>
      </c>
      <c r="N146" s="11">
        <f>IF(ISERROR(VLOOKUP(B146, Paste!$AB$3:$AC$2343, 1, FALSE)), "", VLOOKUP(B146, Paste!$AB$3:$AC$2343, 2, FALSE))</f>
        <v>26</v>
      </c>
      <c r="O146" s="18" t="str">
        <f>IF(VLOOKUP(B146, 'Points&amp;Potential'!$B$7:$O$921, 14, FALSE)=0, "", VLOOKUP(B146, 'Points&amp;Potential'!$B$7:$O$921, 14, FALSE))</f>
        <v/>
      </c>
      <c r="P146" s="7" t="str">
        <f>IF(ISERROR(VLOOKUP(B146, Paste!$T$3:$T$1045, 1, FALSE)), "", VLOOKUP(B146, Paste!$T$3:$U$1045, 2, FALSE))</f>
        <v/>
      </c>
    </row>
    <row r="147" spans="1:16">
      <c r="A147" s="11">
        <v>141</v>
      </c>
      <c r="B147" s="10" t="s">
        <v>595</v>
      </c>
      <c r="C147" s="11" t="str">
        <f>VLOOKUP($B147, Paste!$A$3:$H$1033, 6, FALSE)</f>
        <v>LD</v>
      </c>
      <c r="D147" s="11">
        <f>IFERROR(VLOOKUP($B147, Paste!$J$3:$L$833, 3, FALSE), "")</f>
        <v>28</v>
      </c>
      <c r="E147" s="11">
        <f>IFERROR(VLOOKUP($B147, Paste!$J$3:$L$833, 2, FALSE), "")</f>
        <v>48</v>
      </c>
      <c r="F147" s="11" t="str">
        <f>VLOOKUP($B147, Paste!$A$3:$H$1033, 8, FALSE)</f>
        <v>MTL</v>
      </c>
      <c r="G147" s="71">
        <f>VLOOKUP($B147, Paste!$A$3:$H$1033, 2, FALSE)</f>
        <v>56.666666666666664</v>
      </c>
      <c r="H147" s="71">
        <f>VLOOKUP($B147, Paste!$A$3:$H$1033, 3, FALSE)</f>
        <v>4.3658338812712438</v>
      </c>
      <c r="I147" s="71">
        <f t="shared" si="2"/>
        <v>10.701301535395423</v>
      </c>
      <c r="J147" s="71">
        <f>VLOOKUP($B147, Paste!$A$3:$H$1033, 4, FALSE)</f>
        <v>15.067135416666666</v>
      </c>
      <c r="K147" s="71">
        <f>VLOOKUP($B147, Paste!$A$3:$H$1033, 5, FALSE)</f>
        <v>49.756097560975611</v>
      </c>
      <c r="L147" s="11">
        <f>IF(ISERROR(VLOOKUP(B147, Paste!$AB$3:$AD$2349, 3, FALSE)), "", VLOOKUP(B147, Paste!$AB$3:$AD$2349, 3, FALSE))</f>
        <v>105</v>
      </c>
      <c r="M147" s="27">
        <f>VLOOKUP($B147, Paste!$W$3:$Z$10064, IF($H$4="Cap Hit",3, IF($H$4="AAV", 4, 2)), FALSE)</f>
        <v>7</v>
      </c>
      <c r="N147" s="11">
        <f>IF(ISERROR(VLOOKUP(B147, Paste!$AB$3:$AC$2343, 1, FALSE)), "", VLOOKUP(B147, Paste!$AB$3:$AC$2343, 2, FALSE))</f>
        <v>96</v>
      </c>
      <c r="O147" s="18" t="str">
        <f>IF(VLOOKUP(B147, 'Points&amp;Potential'!$B$7:$O$921, 14, FALSE)=0, "", VLOOKUP(B147, 'Points&amp;Potential'!$B$7:$O$921, 14, FALSE))</f>
        <v/>
      </c>
      <c r="P147" s="7" t="str">
        <f>IF(ISERROR(VLOOKUP(B147, Paste!$T$3:$T$1045, 1, FALSE)), "", VLOOKUP(B147, Paste!$T$3:$U$1045, 2, FALSE))</f>
        <v/>
      </c>
    </row>
    <row r="148" spans="1:16">
      <c r="A148" s="11">
        <v>142</v>
      </c>
      <c r="B148" s="10" t="s">
        <v>298</v>
      </c>
      <c r="C148" s="11" t="str">
        <f>VLOOKUP($B148, Paste!$A$3:$H$1033, 6, FALSE)</f>
        <v>LW</v>
      </c>
      <c r="D148" s="11">
        <f>IFERROR(VLOOKUP($B148, Paste!$J$3:$L$833, 3, FALSE), "")</f>
        <v>42</v>
      </c>
      <c r="E148" s="11">
        <f>IFERROR(VLOOKUP($B148, Paste!$J$3:$L$833, 2, FALSE), "")</f>
        <v>62</v>
      </c>
      <c r="F148" s="11" t="str">
        <f>VLOOKUP($B148, Paste!$A$3:$H$1033, 8, FALSE)</f>
        <v>UFA</v>
      </c>
      <c r="G148" s="71">
        <f>VLOOKUP($B148, Paste!$A$3:$H$1033, 2, FALSE)</f>
        <v>79</v>
      </c>
      <c r="H148" s="71">
        <f>VLOOKUP($B148, Paste!$A$3:$H$1033, 3, FALSE)</f>
        <v>17.139547129612549</v>
      </c>
      <c r="I148" s="71">
        <f t="shared" si="2"/>
        <v>19.107351370387445</v>
      </c>
      <c r="J148" s="71">
        <f>VLOOKUP($B148, Paste!$A$3:$H$1033, 4, FALSE)</f>
        <v>36.246898499999993</v>
      </c>
      <c r="K148" s="71">
        <f>VLOOKUP($B148, Paste!$A$3:$H$1033, 5, FALSE)</f>
        <v>49.588744588744582</v>
      </c>
      <c r="L148" s="11" t="str">
        <f>IF(ISERROR(VLOOKUP(B148, Paste!$AB$3:$AD$2349, 3, FALSE)), "", VLOOKUP(B148, Paste!$AB$3:$AD$2349, 3, FALSE))</f>
        <v/>
      </c>
      <c r="M148" s="27" t="e">
        <f>VLOOKUP($B148, Paste!$W$3:$Z$10064, IF($H$4="Cap Hit",3, IF($H$4="AAV", 4, 2)), FALSE)</f>
        <v>#N/A</v>
      </c>
      <c r="N148" s="11" t="str">
        <f>IF(ISERROR(VLOOKUP(B148, Paste!$AB$3:$AC$2343, 1, FALSE)), "", VLOOKUP(B148, Paste!$AB$3:$AC$2343, 2, FALSE))</f>
        <v/>
      </c>
      <c r="O148" s="18" t="str">
        <f>IF(VLOOKUP(B148, 'Points&amp;Potential'!$B$7:$O$921, 14, FALSE)=0, "", VLOOKUP(B148, 'Points&amp;Potential'!$B$7:$O$921, 14, FALSE))</f>
        <v/>
      </c>
      <c r="P148" s="7" t="str">
        <f>IF(ISERROR(VLOOKUP(B148, Paste!$T$3:$T$1045, 1, FALSE)), "", VLOOKUP(B148, Paste!$T$3:$U$1045, 2, FALSE))</f>
        <v/>
      </c>
    </row>
    <row r="149" spans="1:16">
      <c r="A149" s="11">
        <v>143</v>
      </c>
      <c r="B149" s="67" t="s">
        <v>698</v>
      </c>
      <c r="C149" s="11" t="str">
        <f>VLOOKUP($B149, Paste!$A$3:$H$1033, 6, FALSE)</f>
        <v>LD</v>
      </c>
      <c r="D149" s="11" t="str">
        <f>IFERROR(VLOOKUP($B149, Paste!$J$3:$L$833, 3, FALSE), "")</f>
        <v/>
      </c>
      <c r="E149" s="11" t="str">
        <f>IFERROR(VLOOKUP($B149, Paste!$J$3:$L$833, 2, FALSE), "")</f>
        <v/>
      </c>
      <c r="F149" s="11" t="str">
        <f>VLOOKUP($B149, Paste!$A$3:$H$1033, 8, FALSE)</f>
        <v>PIT</v>
      </c>
      <c r="G149" s="71">
        <f>VLOOKUP($B149, Paste!$A$3:$H$1033, 2, FALSE)</f>
        <v>57</v>
      </c>
      <c r="H149" s="71">
        <f>VLOOKUP($B149, Paste!$A$3:$H$1033, 3, FALSE)</f>
        <v>2.3497763347763354</v>
      </c>
      <c r="I149" s="71">
        <f t="shared" si="2"/>
        <v>7.6187731652236668</v>
      </c>
      <c r="J149" s="71">
        <f>VLOOKUP($B149, Paste!$A$3:$H$1033, 4, FALSE)</f>
        <v>9.9685495000000017</v>
      </c>
      <c r="K149" s="71">
        <f>VLOOKUP($B149, Paste!$A$3:$H$1033, 5, FALSE)</f>
        <v>49.565217391304344</v>
      </c>
      <c r="L149" s="11">
        <f>IF(ISERROR(VLOOKUP(B149, Paste!$AB$3:$AD$2349, 3, FALSE)), "", VLOOKUP(B149, Paste!$AB$3:$AD$2349, 3, FALSE))</f>
        <v>69</v>
      </c>
      <c r="M149" s="27">
        <f>VLOOKUP($B149, Paste!$W$3:$Z$10064, IF($H$4="Cap Hit",3, IF($H$4="AAV", 4, 2)), FALSE)</f>
        <v>1.5</v>
      </c>
      <c r="N149" s="11">
        <f>IF(ISERROR(VLOOKUP(B149, Paste!$AB$3:$AC$2343, 1, FALSE)), "", VLOOKUP(B149, Paste!$AB$3:$AC$2343, 2, FALSE))</f>
        <v>51</v>
      </c>
      <c r="O149" s="18" t="str">
        <f>IF(VLOOKUP(B149, 'Points&amp;Potential'!$B$7:$O$921, 14, FALSE)=0, "", VLOOKUP(B149, 'Points&amp;Potential'!$B$7:$O$921, 14, FALSE))</f>
        <v/>
      </c>
      <c r="P149" s="7" t="str">
        <f>IF(ISERROR(VLOOKUP(B149, Paste!$T$3:$T$1045, 1, FALSE)), "", VLOOKUP(B149, Paste!$T$3:$U$1045, 2, FALSE))</f>
        <v/>
      </c>
    </row>
    <row r="150" spans="1:16">
      <c r="A150" s="11">
        <v>144</v>
      </c>
      <c r="B150" s="67" t="s">
        <v>137</v>
      </c>
      <c r="C150" s="11" t="str">
        <f>VLOOKUP($B150, Paste!$A$3:$H$1033, 6, FALSE)</f>
        <v>C</v>
      </c>
      <c r="D150" s="11">
        <f>IFERROR(VLOOKUP($B150, Paste!$J$3:$L$833, 3, FALSE), "")</f>
        <v>55</v>
      </c>
      <c r="E150" s="11">
        <f>IFERROR(VLOOKUP($B150, Paste!$J$3:$L$833, 2, FALSE), "")</f>
        <v>67</v>
      </c>
      <c r="F150" s="11" t="str">
        <f>VLOOKUP($B150, Paste!$A$3:$H$1033, 8, FALSE)</f>
        <v>COL</v>
      </c>
      <c r="G150" s="71">
        <f>VLOOKUP($B150, Paste!$A$3:$H$1033, 2, FALSE)</f>
        <v>82.333333333333329</v>
      </c>
      <c r="H150" s="71">
        <f>VLOOKUP($B150, Paste!$A$3:$H$1033, 3, FALSE)</f>
        <v>25.809479902561542</v>
      </c>
      <c r="I150" s="71">
        <f t="shared" si="2"/>
        <v>33.388559837021795</v>
      </c>
      <c r="J150" s="71">
        <f>VLOOKUP($B150, Paste!$A$3:$H$1033, 4, FALSE)</f>
        <v>59.198039739583336</v>
      </c>
      <c r="K150" s="71">
        <f>VLOOKUP($B150, Paste!$A$3:$H$1033, 5, FALSE)</f>
        <v>49.53665283540802</v>
      </c>
      <c r="L150" s="11">
        <f>IF(ISERROR(VLOOKUP(B150, Paste!$AB$3:$AD$2349, 3, FALSE)), "", VLOOKUP(B150, Paste!$AB$3:$AD$2349, 3, FALSE))</f>
        <v>54</v>
      </c>
      <c r="M150" s="27">
        <f>VLOOKUP($B150, Paste!$W$3:$Z$10064, IF($H$4="Cap Hit",3, IF($H$4="AAV", 4, 2)), FALSE)</f>
        <v>7</v>
      </c>
      <c r="N150" s="11">
        <f>IF(ISERROR(VLOOKUP(B150, Paste!$AB$3:$AC$2343, 1, FALSE)), "", VLOOKUP(B150, Paste!$AB$3:$AC$2343, 2, FALSE))</f>
        <v>29</v>
      </c>
      <c r="O150" s="18" t="str">
        <f>IF(VLOOKUP(B150, 'Points&amp;Potential'!$B$7:$O$921, 14, FALSE)=0, "", VLOOKUP(B150, 'Points&amp;Potential'!$B$7:$O$921, 14, FALSE))</f>
        <v/>
      </c>
      <c r="P150" s="7" t="str">
        <f>IF(ISERROR(VLOOKUP(B150, Paste!$T$3:$T$1045, 1, FALSE)), "", VLOOKUP(B150, Paste!$T$3:$U$1045, 2, FALSE))</f>
        <v/>
      </c>
    </row>
    <row r="151" spans="1:16">
      <c r="A151" s="11">
        <v>145</v>
      </c>
      <c r="B151" s="67" t="s">
        <v>417</v>
      </c>
      <c r="C151" s="11" t="str">
        <f>VLOOKUP($B151, Paste!$A$3:$H$1033, 6, FALSE)</f>
        <v>RD</v>
      </c>
      <c r="D151" s="11">
        <f>IFERROR(VLOOKUP($B151, Paste!$J$3:$L$833, 3, FALSE), "")</f>
        <v>28</v>
      </c>
      <c r="E151" s="11">
        <f>IFERROR(VLOOKUP($B151, Paste!$J$3:$L$833, 2, FALSE), "")</f>
        <v>50</v>
      </c>
      <c r="F151" s="11" t="str">
        <f>VLOOKUP($B151, Paste!$A$3:$H$1033, 8, FALSE)</f>
        <v>WPG</v>
      </c>
      <c r="G151" s="71">
        <f>VLOOKUP($B151, Paste!$A$3:$H$1033, 2, FALSE)</f>
        <v>69.333333333333329</v>
      </c>
      <c r="H151" s="71">
        <f>VLOOKUP($B151, Paste!$A$3:$H$1033, 3, FALSE)</f>
        <v>8.3199999999999985</v>
      </c>
      <c r="I151" s="71">
        <f t="shared" si="2"/>
        <v>18.493453333333328</v>
      </c>
      <c r="J151" s="71">
        <f>VLOOKUP($B151, Paste!$A$3:$H$1033, 4, FALSE)</f>
        <v>26.813453333333324</v>
      </c>
      <c r="K151" s="71">
        <f>VLOOKUP($B151, Paste!$A$3:$H$1033, 5, FALSE)</f>
        <v>49.42574257425742</v>
      </c>
      <c r="L151" s="11">
        <f>IF(ISERROR(VLOOKUP(B151, Paste!$AB$3:$AD$2349, 3, FALSE)), "", VLOOKUP(B151, Paste!$AB$3:$AD$2349, 3, FALSE))</f>
        <v>153</v>
      </c>
      <c r="M151" s="27">
        <f>VLOOKUP($B151, Paste!$W$3:$Z$10064, IF($H$4="Cap Hit",3, IF($H$4="AAV", 4, 2)), FALSE)</f>
        <v>8</v>
      </c>
      <c r="N151" s="11">
        <f>IF(ISERROR(VLOOKUP(B151, Paste!$AB$3:$AC$2343, 1, FALSE)), "", VLOOKUP(B151, Paste!$AB$3:$AC$2343, 2, FALSE))</f>
        <v>97</v>
      </c>
      <c r="O151" s="18" t="str">
        <f>IF(VLOOKUP(B151, 'Points&amp;Potential'!$B$7:$O$921, 14, FALSE)=0, "", VLOOKUP(B151, 'Points&amp;Potential'!$B$7:$O$921, 14, FALSE))</f>
        <v/>
      </c>
    </row>
    <row r="152" spans="1:16">
      <c r="A152" s="11">
        <v>146</v>
      </c>
      <c r="B152" s="67" t="s">
        <v>382</v>
      </c>
      <c r="C152" s="11" t="str">
        <f>VLOOKUP($B152, Paste!$A$3:$H$1033, 6, FALSE)</f>
        <v>RD</v>
      </c>
      <c r="D152" s="11">
        <f>IFERROR(VLOOKUP($B152, Paste!$J$3:$L$833, 3, FALSE), "")</f>
        <v>35</v>
      </c>
      <c r="E152" s="11">
        <f>IFERROR(VLOOKUP($B152, Paste!$J$3:$L$833, 2, FALSE), "")</f>
        <v>45</v>
      </c>
      <c r="F152" s="11" t="str">
        <f>VLOOKUP($B152, Paste!$A$3:$H$1033, 8, FALSE)</f>
        <v>CBJ</v>
      </c>
      <c r="G152" s="71">
        <f>VLOOKUP($B152, Paste!$A$3:$H$1033, 2, FALSE)</f>
        <v>71.333333333333329</v>
      </c>
      <c r="H152" s="71">
        <f>VLOOKUP($B152, Paste!$A$3:$H$1033, 3, FALSE)</f>
        <v>7.9018119481799509</v>
      </c>
      <c r="I152" s="71">
        <f t="shared" si="2"/>
        <v>21.676781300894117</v>
      </c>
      <c r="J152" s="71">
        <f>VLOOKUP($B152, Paste!$A$3:$H$1033, 4, FALSE)</f>
        <v>29.578593249074068</v>
      </c>
      <c r="K152" s="71">
        <f>VLOOKUP($B152, Paste!$A$3:$H$1033, 5, FALSE)</f>
        <v>49.041666666666664</v>
      </c>
      <c r="L152" s="11">
        <f>IF(ISERROR(VLOOKUP(B152, Paste!$AB$3:$AD$2349, 3, FALSE)), "", VLOOKUP(B152, Paste!$AB$3:$AD$2349, 3, FALSE))</f>
        <v>43</v>
      </c>
      <c r="M152" s="27">
        <f>VLOOKUP($B152, Paste!$W$3:$Z$10064, IF($H$4="Cap Hit",3, IF($H$4="AAV", 4, 2)), FALSE)</f>
        <v>7.5</v>
      </c>
      <c r="N152" s="11">
        <f>IF(ISERROR(VLOOKUP(B152, Paste!$AB$3:$AC$2343, 1, FALSE)), "", VLOOKUP(B152, Paste!$AB$3:$AC$2343, 2, FALSE))</f>
        <v>89</v>
      </c>
      <c r="O152" s="18" t="str">
        <f>IF(VLOOKUP(B152, 'Points&amp;Potential'!$B$7:$O$921, 14, FALSE)=0, "", VLOOKUP(B152, 'Points&amp;Potential'!$B$7:$O$921, 14, FALSE))</f>
        <v/>
      </c>
      <c r="P152" s="7" t="str">
        <f>IF(ISERROR(VLOOKUP(B152, Paste!$T$3:$T$1045, 1, FALSE)), "", VLOOKUP(B152, Paste!$T$3:$U$1045, 2, FALSE))</f>
        <v/>
      </c>
    </row>
    <row r="153" spans="1:16">
      <c r="A153" s="11">
        <v>147</v>
      </c>
      <c r="B153" s="67" t="s">
        <v>334</v>
      </c>
      <c r="C153" s="11" t="str">
        <f>VLOOKUP($B153, Paste!$A$3:$H$1033, 6, FALSE)</f>
        <v>LD</v>
      </c>
      <c r="D153" s="11">
        <f>IFERROR(VLOOKUP($B153, Paste!$J$3:$L$833, 3, FALSE), "")</f>
        <v>38</v>
      </c>
      <c r="E153" s="11">
        <f>IFERROR(VLOOKUP($B153, Paste!$J$3:$L$833, 2, FALSE), "")</f>
        <v>57</v>
      </c>
      <c r="F153" s="11" t="str">
        <f>VLOOKUP($B153, Paste!$A$3:$H$1033, 8, FALSE)</f>
        <v>MTL</v>
      </c>
      <c r="G153" s="71">
        <f>VLOOKUP($B153, Paste!$A$3:$H$1033, 2, FALSE)</f>
        <v>82</v>
      </c>
      <c r="H153" s="71">
        <f>VLOOKUP($B153, Paste!$A$3:$H$1033, 3, FALSE)</f>
        <v>7.5966838607573015</v>
      </c>
      <c r="I153" s="71">
        <f t="shared" si="2"/>
        <v>25.967065676742699</v>
      </c>
      <c r="J153" s="71">
        <f>VLOOKUP($B153, Paste!$A$3:$H$1033, 4, FALSE)</f>
        <v>33.563749537500001</v>
      </c>
      <c r="K153" s="71">
        <f>VLOOKUP($B153, Paste!$A$3:$H$1033, 5, FALSE)</f>
        <v>48.858333333333334</v>
      </c>
      <c r="L153" s="11">
        <f>IF(ISERROR(VLOOKUP(B153, Paste!$AB$3:$AD$2349, 3, FALSE)), "", VLOOKUP(B153, Paste!$AB$3:$AD$2349, 3, FALSE))</f>
        <v>62</v>
      </c>
      <c r="M153" s="27">
        <f>VLOOKUP($B153, Paste!$W$3:$Z$10064, IF($H$4="Cap Hit",3, IF($H$4="AAV", 4, 2)), FALSE)</f>
        <v>7.5</v>
      </c>
      <c r="N153" s="11">
        <f>IF(ISERROR(VLOOKUP(B153, Paste!$AB$3:$AC$2343, 1, FALSE)), "", VLOOKUP(B153, Paste!$AB$3:$AC$2343, 2, FALSE))</f>
        <v>148</v>
      </c>
      <c r="O153" s="18" t="str">
        <f>IF(VLOOKUP(B153, 'Points&amp;Potential'!$B$7:$O$921, 14, FALSE)=0, "", VLOOKUP(B153, 'Points&amp;Potential'!$B$7:$O$921, 14, FALSE))</f>
        <v/>
      </c>
      <c r="P153" s="7" t="str">
        <f>IF(ISERROR(VLOOKUP(B153, Paste!$T$3:$T$1045, 1, FALSE)), "", VLOOKUP(B153, Paste!$T$3:$U$1045, 2, FALSE))</f>
        <v/>
      </c>
    </row>
    <row r="154" spans="1:16">
      <c r="A154" s="11">
        <v>148</v>
      </c>
      <c r="B154" s="67" t="s">
        <v>571</v>
      </c>
      <c r="C154" s="11" t="str">
        <f>VLOOKUP($B154, Paste!$A$3:$H$1033, 6, FALSE)</f>
        <v>LW</v>
      </c>
      <c r="D154" s="11" t="str">
        <f>IFERROR(VLOOKUP($B154, Paste!$J$3:$L$833, 3, FALSE), "")</f>
        <v/>
      </c>
      <c r="E154" s="11" t="str">
        <f>IFERROR(VLOOKUP($B154, Paste!$J$3:$L$833, 2, FALSE), "")</f>
        <v/>
      </c>
      <c r="F154" s="11" t="str">
        <f>VLOOKUP($B154, Paste!$A$3:$H$1033, 8, FALSE)</f>
        <v>NSH</v>
      </c>
      <c r="G154" s="71">
        <f>VLOOKUP($B154, Paste!$A$3:$H$1033, 2, FALSE)</f>
        <v>80</v>
      </c>
      <c r="H154" s="71">
        <f>VLOOKUP($B154, Paste!$A$3:$H$1033, 3, FALSE)</f>
        <v>7.8926932169485378</v>
      </c>
      <c r="I154" s="71">
        <f t="shared" si="2"/>
        <v>8.1480567830514623</v>
      </c>
      <c r="J154" s="71">
        <f>VLOOKUP($B154, Paste!$A$3:$H$1033, 4, FALSE)</f>
        <v>16.040749999999999</v>
      </c>
      <c r="K154" s="71">
        <f>VLOOKUP($B154, Paste!$A$3:$H$1033, 5, FALSE)</f>
        <v>48</v>
      </c>
      <c r="L154" s="11">
        <f>IF(ISERROR(VLOOKUP(B154, Paste!$AB$3:$AD$2349, 3, FALSE)), "", VLOOKUP(B154, Paste!$AB$3:$AD$2349, 3, FALSE))</f>
        <v>200</v>
      </c>
      <c r="M154" s="27">
        <f>VLOOKUP($B154, Paste!$W$3:$Z$10064, IF($H$4="Cap Hit",3, IF($H$4="AAV", 4, 2)), FALSE)</f>
        <v>0.85499999999999998</v>
      </c>
      <c r="N154" s="11">
        <f>IF(ISERROR(VLOOKUP(B154, Paste!$AB$3:$AC$2343, 1, FALSE)), "", VLOOKUP(B154, Paste!$AB$3:$AC$2343, 2, FALSE))</f>
        <v>51</v>
      </c>
      <c r="O154" s="18" t="str">
        <f>IF(VLOOKUP(B154, 'Points&amp;Potential'!$B$7:$O$921, 14, FALSE)=0, "", VLOOKUP(B154, 'Points&amp;Potential'!$B$7:$O$921, 14, FALSE))</f>
        <v/>
      </c>
      <c r="P154" s="7" t="str">
        <f>IF(ISERROR(VLOOKUP(B154, Paste!$T$3:$T$1045, 1, FALSE)), "", VLOOKUP(B154, Paste!$T$3:$U$1045, 2, FALSE))</f>
        <v/>
      </c>
    </row>
    <row r="155" spans="1:16">
      <c r="A155" s="11">
        <v>149</v>
      </c>
      <c r="B155" s="10" t="s">
        <v>197</v>
      </c>
      <c r="C155" s="11" t="str">
        <f>VLOOKUP($B155, Paste!$A$3:$H$1033, 6, FALSE)</f>
        <v>LD</v>
      </c>
      <c r="D155" s="11">
        <f>IFERROR(VLOOKUP($B155, Paste!$J$3:$L$833, 3, FALSE), "")</f>
        <v>58</v>
      </c>
      <c r="E155" s="11">
        <f>IFERROR(VLOOKUP($B155, Paste!$J$3:$L$833, 2, FALSE), "")</f>
        <v>75</v>
      </c>
      <c r="F155" s="11" t="str">
        <f>VLOOKUP($B155, Paste!$A$3:$H$1033, 8, FALSE)</f>
        <v>WAS</v>
      </c>
      <c r="G155" s="71">
        <f>VLOOKUP($B155, Paste!$A$3:$H$1033, 2, FALSE)</f>
        <v>80</v>
      </c>
      <c r="H155" s="71">
        <f>VLOOKUP($B155, Paste!$A$3:$H$1033, 3, FALSE)</f>
        <v>14.155036075036074</v>
      </c>
      <c r="I155" s="71">
        <f t="shared" si="2"/>
        <v>35.929088924963928</v>
      </c>
      <c r="J155" s="71">
        <f>VLOOKUP($B155, Paste!$A$3:$H$1033, 4, FALSE)</f>
        <v>50.084125</v>
      </c>
      <c r="K155" s="71">
        <f>VLOOKUP($B155, Paste!$A$3:$H$1033, 5, FALSE)</f>
        <v>48</v>
      </c>
      <c r="L155" s="11">
        <f>IF(ISERROR(VLOOKUP(B155, Paste!$AB$3:$AD$2349, 3, FALSE)), "", VLOOKUP(B155, Paste!$AB$3:$AD$2349, 3, FALSE))</f>
        <v>91</v>
      </c>
      <c r="M155" s="27">
        <f>VLOOKUP($B155, Paste!$W$3:$Z$10064, IF($H$4="Cap Hit",3, IF($H$4="AAV", 4, 2)), FALSE)</f>
        <v>0.87250000000000005</v>
      </c>
      <c r="N155" s="11">
        <f>IF(ISERROR(VLOOKUP(B155, Paste!$AB$3:$AC$2343, 1, FALSE)), "", VLOOKUP(B155, Paste!$AB$3:$AC$2343, 2, FALSE))</f>
        <v>56</v>
      </c>
      <c r="O155" s="18" t="str">
        <f>IF(VLOOKUP(B155, 'Points&amp;Potential'!$B$7:$O$921, 14, FALSE)=0, "", VLOOKUP(B155, 'Points&amp;Potential'!$B$7:$O$921, 14, FALSE))</f>
        <v/>
      </c>
      <c r="P155" s="7" t="str">
        <f>IF(ISERROR(VLOOKUP(B155, Paste!$T$3:$T$1045, 1, FALSE)), "", VLOOKUP(B155, Paste!$T$3:$U$1045, 2, FALSE))</f>
        <v>Y</v>
      </c>
    </row>
    <row r="156" spans="1:16">
      <c r="A156" s="11">
        <v>150</v>
      </c>
      <c r="B156" s="67" t="s">
        <v>116</v>
      </c>
      <c r="C156" s="11" t="str">
        <f>VLOOKUP($B156, Paste!$A$3:$H$1033, 6, FALSE)</f>
        <v>LW</v>
      </c>
      <c r="D156" s="11">
        <f>IFERROR(VLOOKUP($B156, Paste!$J$3:$L$833, 3, FALSE), "")</f>
        <v>58</v>
      </c>
      <c r="E156" s="11">
        <f>IFERROR(VLOOKUP($B156, Paste!$J$3:$L$833, 2, FALSE), "")</f>
        <v>67</v>
      </c>
      <c r="F156" s="11" t="str">
        <f>VLOOKUP($B156, Paste!$A$3:$H$1033, 8, FALSE)</f>
        <v>NSH</v>
      </c>
      <c r="G156" s="71">
        <f>VLOOKUP($B156, Paste!$A$3:$H$1033, 2, FALSE)</f>
        <v>83</v>
      </c>
      <c r="H156" s="71">
        <f>VLOOKUP($B156, Paste!$A$3:$H$1033, 3, FALSE)</f>
        <v>35.628035017482894</v>
      </c>
      <c r="I156" s="71">
        <f t="shared" si="2"/>
        <v>28.028358482517106</v>
      </c>
      <c r="J156" s="71">
        <f>VLOOKUP($B156, Paste!$A$3:$H$1033, 4, FALSE)</f>
        <v>63.6563935</v>
      </c>
      <c r="K156" s="71">
        <f>VLOOKUP($B156, Paste!$A$3:$H$1033, 5, FALSE)</f>
        <v>47.818930041152264</v>
      </c>
      <c r="L156" s="11">
        <f>IF(ISERROR(VLOOKUP(B156, Paste!$AB$3:$AD$2349, 3, FALSE)), "", VLOOKUP(B156, Paste!$AB$3:$AD$2349, 3, FALSE))</f>
        <v>80</v>
      </c>
      <c r="M156" s="27">
        <f>VLOOKUP($B156, Paste!$W$3:$Z$10064, IF($H$4="Cap Hit",3, IF($H$4="AAV", 4, 2)), FALSE)</f>
        <v>8.75</v>
      </c>
      <c r="N156" s="11">
        <f>IF(ISERROR(VLOOKUP(B156, Paste!$AB$3:$AC$2343, 1, FALSE)), "", VLOOKUP(B156, Paste!$AB$3:$AC$2343, 2, FALSE))</f>
        <v>33</v>
      </c>
      <c r="O156" s="18" t="str">
        <f>IF(VLOOKUP(B156, 'Points&amp;Potential'!$B$7:$O$921, 14, FALSE)=0, "", VLOOKUP(B156, 'Points&amp;Potential'!$B$7:$O$921, 14, FALSE))</f>
        <v/>
      </c>
      <c r="P156" s="7" t="str">
        <f>IF(ISERROR(VLOOKUP(B156, Paste!$T$3:$T$1045, 1, FALSE)), "", VLOOKUP(B156, Paste!$T$3:$U$1045, 2, FALSE))</f>
        <v/>
      </c>
    </row>
    <row r="157" spans="1:16">
      <c r="A157" s="11">
        <v>151</v>
      </c>
      <c r="B157" s="67" t="s">
        <v>100</v>
      </c>
      <c r="C157" s="11" t="str">
        <f>VLOOKUP($B157, Paste!$A$3:$H$1033, 6, FALSE)</f>
        <v>C</v>
      </c>
      <c r="D157" s="11">
        <f>IFERROR(VLOOKUP($B157, Paste!$J$3:$L$833, 3, FALSE), "")</f>
        <v>72</v>
      </c>
      <c r="E157" s="11">
        <f>IFERROR(VLOOKUP($B157, Paste!$J$3:$L$833, 2, FALSE), "")</f>
        <v>90</v>
      </c>
      <c r="F157" s="11" t="str">
        <f>VLOOKUP($B157, Paste!$A$3:$H$1033, 8, FALSE)</f>
        <v>NYI</v>
      </c>
      <c r="G157" s="71">
        <f>VLOOKUP($B157, Paste!$A$3:$H$1033, 2, FALSE)</f>
        <v>79</v>
      </c>
      <c r="H157" s="71">
        <f>VLOOKUP($B157, Paste!$A$3:$H$1033, 3, FALSE)</f>
        <v>19.75</v>
      </c>
      <c r="I157" s="71">
        <f t="shared" si="2"/>
        <v>49.319453124999995</v>
      </c>
      <c r="J157" s="71">
        <f>VLOOKUP($B157, Paste!$A$3:$H$1033, 4, FALSE)</f>
        <v>69.069453124999995</v>
      </c>
      <c r="K157" s="71">
        <f>VLOOKUP($B157, Paste!$A$3:$H$1033, 5, FALSE)</f>
        <v>47.4</v>
      </c>
      <c r="L157" s="11">
        <f>IF(ISERROR(VLOOKUP(B157, Paste!$AB$3:$AD$2349, 3, FALSE)), "", VLOOKUP(B157, Paste!$AB$3:$AD$2349, 3, FALSE))</f>
        <v>36</v>
      </c>
      <c r="M157" s="27">
        <f>VLOOKUP($B157, Paste!$W$3:$Z$10064, IF($H$4="Cap Hit",3, IF($H$4="AAV", 4, 2)), FALSE)</f>
        <v>9.15</v>
      </c>
      <c r="N157" s="11">
        <f>IF(ISERROR(VLOOKUP(B157, Paste!$AB$3:$AC$2343, 1, FALSE)), "", VLOOKUP(B157, Paste!$AB$3:$AC$2343, 2, FALSE))</f>
        <v>53</v>
      </c>
      <c r="O157" s="18" t="str">
        <f>IF(VLOOKUP(B157, 'Points&amp;Potential'!$B$7:$O$921, 14, FALSE)=0, "", VLOOKUP(B157, 'Points&amp;Potential'!$B$7:$O$921, 14, FALSE))</f>
        <v/>
      </c>
      <c r="P157" s="7" t="str">
        <f>IF(ISERROR(VLOOKUP(B157, Paste!$T$3:$T$1045, 1, FALSE)), "", VLOOKUP(B157, Paste!$T$3:$U$1045, 2, FALSE))</f>
        <v/>
      </c>
    </row>
    <row r="158" spans="1:16">
      <c r="A158" s="11">
        <v>152</v>
      </c>
      <c r="B158" s="67" t="s">
        <v>176</v>
      </c>
      <c r="C158" s="11" t="str">
        <f>VLOOKUP($B158, Paste!$A$3:$H$1033, 6, FALSE)</f>
        <v>LW</v>
      </c>
      <c r="D158" s="11">
        <f>IFERROR(VLOOKUP($B158, Paste!$J$3:$L$833, 3, FALSE), "")</f>
        <v>60</v>
      </c>
      <c r="E158" s="11">
        <f>IFERROR(VLOOKUP($B158, Paste!$J$3:$L$833, 2, FALSE), "")</f>
        <v>82</v>
      </c>
      <c r="F158" s="11" t="str">
        <f>VLOOKUP($B158, Paste!$A$3:$H$1033, 8, FALSE)</f>
        <v>BUF</v>
      </c>
      <c r="G158" s="71">
        <f>VLOOKUP($B158, Paste!$A$3:$H$1033, 2, FALSE)</f>
        <v>72.333333333333329</v>
      </c>
      <c r="H158" s="71">
        <f>VLOOKUP($B158, Paste!$A$3:$H$1033, 3, FALSE)</f>
        <v>17.36</v>
      </c>
      <c r="I158" s="71">
        <f t="shared" si="2"/>
        <v>36.759146990740746</v>
      </c>
      <c r="J158" s="71">
        <f>VLOOKUP($B158, Paste!$A$3:$H$1033, 4, FALSE)</f>
        <v>54.119146990740745</v>
      </c>
      <c r="K158" s="71">
        <f>VLOOKUP($B158, Paste!$A$3:$H$1033, 5, FALSE)</f>
        <v>47.308056872037909</v>
      </c>
      <c r="L158" s="11">
        <f>IF(ISERROR(VLOOKUP(B158, Paste!$AB$3:$AD$2349, 3, FALSE)), "", VLOOKUP(B158, Paste!$AB$3:$AD$2349, 3, FALSE))</f>
        <v>51</v>
      </c>
      <c r="M158" s="27">
        <f>VLOOKUP($B158, Paste!$W$3:$Z$10064, IF($H$4="Cap Hit",3, IF($H$4="AAV", 4, 2)), FALSE)</f>
        <v>9</v>
      </c>
      <c r="N158" s="11">
        <f>IF(ISERROR(VLOOKUP(B158, Paste!$AB$3:$AC$2343, 1, FALSE)), "", VLOOKUP(B158, Paste!$AB$3:$AC$2343, 2, FALSE))</f>
        <v>29</v>
      </c>
      <c r="O158" s="18" t="str">
        <f>IF(VLOOKUP(B158, 'Points&amp;Potential'!$B$7:$O$921, 14, FALSE)=0, "", VLOOKUP(B158, 'Points&amp;Potential'!$B$7:$O$921, 14, FALSE))</f>
        <v/>
      </c>
      <c r="P158" s="7" t="str">
        <f>IF(ISERROR(VLOOKUP(B158, Paste!$T$3:$T$1045, 1, FALSE)), "", VLOOKUP(B158, Paste!$T$3:$U$1045, 2, FALSE))</f>
        <v/>
      </c>
    </row>
    <row r="159" spans="1:16">
      <c r="A159" s="11">
        <v>153</v>
      </c>
      <c r="B159" s="67" t="s">
        <v>286</v>
      </c>
      <c r="C159" s="11" t="str">
        <f>VLOOKUP($B159, Paste!$A$3:$H$1033, 6, FALSE)</f>
        <v>C</v>
      </c>
      <c r="D159" s="11">
        <f>IFERROR(VLOOKUP($B159, Paste!$J$3:$L$833, 3, FALSE), "")</f>
        <v>45</v>
      </c>
      <c r="E159" s="11">
        <f>IFERROR(VLOOKUP($B159, Paste!$J$3:$L$833, 2, FALSE), "")</f>
        <v>75</v>
      </c>
      <c r="F159" s="11" t="str">
        <f>VLOOKUP($B159, Paste!$A$3:$H$1033, 8, FALSE)</f>
        <v>MIN</v>
      </c>
      <c r="G159" s="71">
        <f>VLOOKUP($B159, Paste!$A$3:$H$1033, 2, FALSE)</f>
        <v>78</v>
      </c>
      <c r="H159" s="71">
        <f>VLOOKUP($B159, Paste!$A$3:$H$1033, 3, FALSE)</f>
        <v>14.04</v>
      </c>
      <c r="I159" s="71">
        <f t="shared" si="2"/>
        <v>23.740355853658535</v>
      </c>
      <c r="J159" s="71">
        <f>VLOOKUP($B159, Paste!$A$3:$H$1033, 4, FALSE)</f>
        <v>37.780355853658534</v>
      </c>
      <c r="K159" s="71">
        <f>VLOOKUP($B159, Paste!$A$3:$H$1033, 5, FALSE)</f>
        <v>46.8</v>
      </c>
      <c r="L159" s="11">
        <f>IF(ISERROR(VLOOKUP(B159, Paste!$AB$3:$AD$2349, 3, FALSE)), "", VLOOKUP(B159, Paste!$AB$3:$AD$2349, 3, FALSE))</f>
        <v>94</v>
      </c>
      <c r="M159" s="27">
        <f>VLOOKUP($B159, Paste!$W$3:$Z$10064, IF($H$4="Cap Hit",3, IF($H$4="AAV", 4, 2)), FALSE)</f>
        <v>1.0249999999999999</v>
      </c>
      <c r="N159" s="11">
        <f>IF(ISERROR(VLOOKUP(B159, Paste!$AB$3:$AC$2343, 1, FALSE)), "", VLOOKUP(B159, Paste!$AB$3:$AC$2343, 2, FALSE))</f>
        <v>31</v>
      </c>
      <c r="O159" s="18" t="str">
        <f>IF(VLOOKUP(B159, 'Points&amp;Potential'!$B$7:$O$921, 14, FALSE)=0, "", VLOOKUP(B159, 'Points&amp;Potential'!$B$7:$O$921, 14, FALSE))</f>
        <v/>
      </c>
      <c r="P159" s="7" t="str">
        <f>IF(ISERROR(VLOOKUP(B159, Paste!$T$3:$T$1045, 1, FALSE)), "", VLOOKUP(B159, Paste!$T$3:$U$1045, 2, FALSE))</f>
        <v>Y</v>
      </c>
    </row>
    <row r="160" spans="1:16">
      <c r="A160" s="11">
        <v>154</v>
      </c>
      <c r="B160" s="67" t="s">
        <v>37</v>
      </c>
      <c r="C160" s="11" t="str">
        <f>VLOOKUP($B160, Paste!$A$3:$H$1033, 6, FALSE)</f>
        <v>C</v>
      </c>
      <c r="D160" s="11">
        <f>IFERROR(VLOOKUP($B160, Paste!$J$3:$L$833, 3, FALSE), "")</f>
        <v>112</v>
      </c>
      <c r="E160" s="11">
        <f>IFERROR(VLOOKUP($B160, Paste!$J$3:$L$833, 2, FALSE), "")</f>
        <v>145</v>
      </c>
      <c r="F160" s="11" t="str">
        <f>VLOOKUP($B160, Paste!$A$3:$H$1033, 8, FALSE)</f>
        <v>EDM</v>
      </c>
      <c r="G160" s="71">
        <f>VLOOKUP($B160, Paste!$A$3:$H$1033, 2, FALSE)</f>
        <v>74.333333333333329</v>
      </c>
      <c r="H160" s="71">
        <f>VLOOKUP($B160, Paste!$A$3:$H$1033, 3, FALSE)</f>
        <v>44.196876300161584</v>
      </c>
      <c r="I160" s="71">
        <f t="shared" si="2"/>
        <v>61.778261533171722</v>
      </c>
      <c r="J160" s="71">
        <f>VLOOKUP($B160, Paste!$A$3:$H$1033, 4, FALSE)</f>
        <v>105.97513783333331</v>
      </c>
      <c r="K160" s="71">
        <f>VLOOKUP($B160, Paste!$A$3:$H$1033, 5, FALSE)</f>
        <v>46.586789554531485</v>
      </c>
      <c r="L160" s="11">
        <f>IF(ISERROR(VLOOKUP(B160, Paste!$AB$3:$AD$2349, 3, FALSE)), "", VLOOKUP(B160, Paste!$AB$3:$AD$2349, 3, FALSE))</f>
        <v>37</v>
      </c>
      <c r="M160" s="27">
        <f>VLOOKUP($B160, Paste!$W$3:$Z$10064, IF($H$4="Cap Hit",3, IF($H$4="AAV", 4, 2)), FALSE)</f>
        <v>16.5</v>
      </c>
      <c r="N160" s="11">
        <f>IF(ISERROR(VLOOKUP(B160, Paste!$AB$3:$AC$2343, 1, FALSE)), "", VLOOKUP(B160, Paste!$AB$3:$AC$2343, 2, FALSE))</f>
        <v>22</v>
      </c>
      <c r="O160" s="18" t="str">
        <f>IF(VLOOKUP(B160, 'Points&amp;Potential'!$B$7:$O$921, 14, FALSE)=0, "", VLOOKUP(B160, 'Points&amp;Potential'!$B$7:$O$921, 14, FALSE))</f>
        <v/>
      </c>
      <c r="P160" s="7" t="str">
        <f>IF(ISERROR(VLOOKUP(B160, Paste!$T$3:$T$1045, 1, FALSE)), "", VLOOKUP(B160, Paste!$T$3:$U$1045, 2, FALSE))</f>
        <v/>
      </c>
    </row>
    <row r="161" spans="1:16">
      <c r="A161" s="11">
        <v>155</v>
      </c>
      <c r="B161" s="67" t="s">
        <v>638</v>
      </c>
      <c r="C161" s="11" t="str">
        <f>VLOOKUP($B161, Paste!$A$3:$H$1033, 6, FALSE)</f>
        <v>LD</v>
      </c>
      <c r="D161" s="11" t="str">
        <f>IFERROR(VLOOKUP($B161, Paste!$J$3:$L$833, 3, FALSE), "")</f>
        <v/>
      </c>
      <c r="E161" s="11" t="str">
        <f>IFERROR(VLOOKUP($B161, Paste!$J$3:$L$833, 2, FALSE), "")</f>
        <v/>
      </c>
      <c r="F161" s="11" t="str">
        <f>VLOOKUP($B161, Paste!$A$3:$H$1033, 8, FALSE)</f>
        <v>SEA</v>
      </c>
      <c r="G161" s="71">
        <f>VLOOKUP($B161, Paste!$A$3:$H$1033, 2, FALSE)</f>
        <v>76.666666666666671</v>
      </c>
      <c r="H161" s="71">
        <f>VLOOKUP($B161, Paste!$A$3:$H$1033, 3, FALSE)</f>
        <v>2.8714479160794477</v>
      </c>
      <c r="I161" s="71">
        <f t="shared" si="2"/>
        <v>9.8982755066057351</v>
      </c>
      <c r="J161" s="71">
        <f>VLOOKUP($B161, Paste!$A$3:$H$1033, 4, FALSE)</f>
        <v>12.769723422685184</v>
      </c>
      <c r="K161" s="71">
        <f>VLOOKUP($B161, Paste!$A$3:$H$1033, 5, FALSE)</f>
        <v>46.547619047619044</v>
      </c>
      <c r="L161" s="11">
        <f>IF(ISERROR(VLOOKUP(B161, Paste!$AB$3:$AD$2349, 3, FALSE)), "", VLOOKUP(B161, Paste!$AB$3:$AD$2349, 3, FALSE))</f>
        <v>61</v>
      </c>
      <c r="M161" s="27">
        <f>VLOOKUP($B161, Paste!$W$3:$Z$10064, IF($H$4="Cap Hit",3, IF($H$4="AAV", 4, 2)), FALSE)</f>
        <v>5.5</v>
      </c>
      <c r="N161" s="11">
        <f>IF(ISERROR(VLOOKUP(B161, Paste!$AB$3:$AC$2343, 1, FALSE)), "", VLOOKUP(B161, Paste!$AB$3:$AC$2343, 2, FALSE))</f>
        <v>115</v>
      </c>
      <c r="O161" s="18" t="str">
        <f>IF(VLOOKUP(B161, 'Points&amp;Potential'!$B$7:$O$921, 14, FALSE)=0, "", VLOOKUP(B161, 'Points&amp;Potential'!$B$7:$O$921, 14, FALSE))</f>
        <v/>
      </c>
      <c r="P161" s="7" t="str">
        <f>IF(ISERROR(VLOOKUP(B161, Paste!$T$3:$T$1045, 1, FALSE)), "", VLOOKUP(B161, Paste!$T$3:$U$1045, 2, FALSE))</f>
        <v/>
      </c>
    </row>
    <row r="162" spans="1:16">
      <c r="A162" s="11">
        <v>156</v>
      </c>
      <c r="B162" s="67" t="s">
        <v>254</v>
      </c>
      <c r="C162" s="11" t="str">
        <f>VLOOKUP($B162, Paste!$A$3:$H$1033, 6, FALSE)</f>
        <v>LD</v>
      </c>
      <c r="D162" s="11">
        <f>IFERROR(VLOOKUP($B162, Paste!$J$3:$L$833, 3, FALSE), "")</f>
        <v>55</v>
      </c>
      <c r="E162" s="11">
        <f>IFERROR(VLOOKUP($B162, Paste!$J$3:$L$833, 2, FALSE), "")</f>
        <v>67</v>
      </c>
      <c r="F162" s="11" t="str">
        <f>VLOOKUP($B162, Paste!$A$3:$H$1033, 8, FALSE)</f>
        <v>TBL</v>
      </c>
      <c r="G162" s="71">
        <f>VLOOKUP($B162, Paste!$A$3:$H$1033, 2, FALSE)</f>
        <v>76</v>
      </c>
      <c r="H162" s="71">
        <f>VLOOKUP($B162, Paste!$A$3:$H$1033, 3, FALSE)</f>
        <v>8.5860933545219158</v>
      </c>
      <c r="I162" s="71">
        <f t="shared" si="2"/>
        <v>32.704847245478092</v>
      </c>
      <c r="J162" s="71">
        <f>VLOOKUP($B162, Paste!$A$3:$H$1033, 4, FALSE)</f>
        <v>41.290940600000006</v>
      </c>
      <c r="K162" s="71">
        <f>VLOOKUP($B162, Paste!$A$3:$H$1033, 5, FALSE)</f>
        <v>46.4</v>
      </c>
      <c r="L162" s="11">
        <f>IF(ISERROR(VLOOKUP(B162, Paste!$AB$3:$AD$2349, 3, FALSE)), "", VLOOKUP(B162, Paste!$AB$3:$AD$2349, 3, FALSE))</f>
        <v>46</v>
      </c>
      <c r="M162" s="27">
        <f>VLOOKUP($B162, Paste!$W$3:$Z$10064, IF($H$4="Cap Hit",3, IF($H$4="AAV", 4, 2)), FALSE)</f>
        <v>10</v>
      </c>
      <c r="N162" s="11">
        <f>IF(ISERROR(VLOOKUP(B162, Paste!$AB$3:$AC$2343, 1, FALSE)), "", VLOOKUP(B162, Paste!$AB$3:$AC$2343, 2, FALSE))</f>
        <v>106</v>
      </c>
      <c r="O162" s="18" t="str">
        <f>IF(VLOOKUP(B162, 'Points&amp;Potential'!$B$7:$O$921, 14, FALSE)=0, "", VLOOKUP(B162, 'Points&amp;Potential'!$B$7:$O$921, 14, FALSE))</f>
        <v/>
      </c>
      <c r="P162" s="7" t="str">
        <f>IF(ISERROR(VLOOKUP(B162, Paste!$T$3:$T$1045, 1, FALSE)), "", VLOOKUP(B162, Paste!$T$3:$U$1045, 2, FALSE))</f>
        <v/>
      </c>
    </row>
    <row r="163" spans="1:16">
      <c r="A163" s="11">
        <v>157</v>
      </c>
      <c r="B163" s="67" t="s">
        <v>658</v>
      </c>
      <c r="C163" s="11" t="str">
        <f>VLOOKUP($B163, Paste!$A$3:$H$1033, 6, FALSE)</f>
        <v>C</v>
      </c>
      <c r="D163" s="11" t="str">
        <f>IFERROR(VLOOKUP($B163, Paste!$J$3:$L$833, 3, FALSE), "")</f>
        <v/>
      </c>
      <c r="E163" s="11" t="str">
        <f>IFERROR(VLOOKUP($B163, Paste!$J$3:$L$833, 2, FALSE), "")</f>
        <v/>
      </c>
      <c r="F163" s="11" t="str">
        <f>VLOOKUP($B163, Paste!$A$3:$H$1033, 8, FALSE)</f>
        <v>ANA</v>
      </c>
      <c r="G163" s="71">
        <f>VLOOKUP($B163, Paste!$A$3:$H$1033, 2, FALSE)</f>
        <v>77</v>
      </c>
      <c r="H163" s="71">
        <f>VLOOKUP($B163, Paste!$A$3:$H$1033, 3, FALSE)</f>
        <v>7.7</v>
      </c>
      <c r="I163" s="71">
        <f t="shared" si="2"/>
        <v>4.0506108231707314</v>
      </c>
      <c r="J163" s="71">
        <f>VLOOKUP($B163, Paste!$A$3:$H$1033, 4, FALSE)</f>
        <v>11.750610823170732</v>
      </c>
      <c r="K163" s="71">
        <f>VLOOKUP($B163, Paste!$A$3:$H$1033, 5, FALSE)</f>
        <v>46.199999999999996</v>
      </c>
      <c r="L163" s="11">
        <f>IF(ISERROR(VLOOKUP(B163, Paste!$AB$3:$AD$2349, 3, FALSE)), "", VLOOKUP(B163, Paste!$AB$3:$AD$2349, 3, FALSE))</f>
        <v>193</v>
      </c>
      <c r="M163" s="27">
        <f>VLOOKUP($B163, Paste!$W$3:$Z$10064, IF($H$4="Cap Hit",3, IF($H$4="AAV", 4, 2)), FALSE)</f>
        <v>0.77500000000000002</v>
      </c>
      <c r="N163" s="11">
        <f>IF(ISERROR(VLOOKUP(B163, Paste!$AB$3:$AC$2343, 1, FALSE)), "", VLOOKUP(B163, Paste!$AB$3:$AC$2343, 2, FALSE))</f>
        <v>47</v>
      </c>
      <c r="O163" s="18" t="str">
        <f>IF(VLOOKUP(B163, 'Points&amp;Potential'!$B$7:$O$921, 14, FALSE)=0, "", VLOOKUP(B163, 'Points&amp;Potential'!$B$7:$O$921, 14, FALSE))</f>
        <v/>
      </c>
      <c r="P163" s="7" t="str">
        <f>IF(ISERROR(VLOOKUP(B163, Paste!$T$3:$T$1045, 1, FALSE)), "", VLOOKUP(B163, Paste!$T$3:$U$1045, 2, FALSE))</f>
        <v/>
      </c>
    </row>
    <row r="164" spans="1:16">
      <c r="A164" s="11">
        <v>158</v>
      </c>
      <c r="B164" s="67" t="s">
        <v>204</v>
      </c>
      <c r="C164" s="11" t="str">
        <f>VLOOKUP($B164, Paste!$A$3:$H$1033, 6, FALSE)</f>
        <v>LW</v>
      </c>
      <c r="D164" s="11">
        <f>IFERROR(VLOOKUP($B164, Paste!$J$3:$L$833, 3, FALSE), "")</f>
        <v>55</v>
      </c>
      <c r="E164" s="11">
        <f>IFERROR(VLOOKUP($B164, Paste!$J$3:$L$833, 2, FALSE), "")</f>
        <v>63</v>
      </c>
      <c r="F164" s="11" t="str">
        <f>VLOOKUP($B164, Paste!$A$3:$H$1033, 8, FALSE)</f>
        <v>SEA</v>
      </c>
      <c r="G164" s="71">
        <f>VLOOKUP($B164, Paste!$A$3:$H$1033, 2, FALSE)</f>
        <v>79</v>
      </c>
      <c r="H164" s="71">
        <f>VLOOKUP($B164, Paste!$A$3:$H$1033, 3, FALSE)</f>
        <v>24.310871997885954</v>
      </c>
      <c r="I164" s="71">
        <f t="shared" si="2"/>
        <v>24.25148133544738</v>
      </c>
      <c r="J164" s="71">
        <f>VLOOKUP($B164, Paste!$A$3:$H$1033, 4, FALSE)</f>
        <v>48.562353333333334</v>
      </c>
      <c r="K164" s="71">
        <f>VLOOKUP($B164, Paste!$A$3:$H$1033, 5, FALSE)</f>
        <v>45.956730769230774</v>
      </c>
      <c r="L164" s="11">
        <f>IF(ISERROR(VLOOKUP(B164, Paste!$AB$3:$AD$2349, 3, FALSE)), "", VLOOKUP(B164, Paste!$AB$3:$AD$2349, 3, FALSE))</f>
        <v>166</v>
      </c>
      <c r="M164" s="27">
        <f>VLOOKUP($B164, Paste!$W$3:$Z$10064, IF($H$4="Cap Hit",3, IF($H$4="AAV", 4, 2)), FALSE)</f>
        <v>7.25</v>
      </c>
      <c r="N164" s="11">
        <f>IF(ISERROR(VLOOKUP(B164, Paste!$AB$3:$AC$2343, 1, FALSE)), "", VLOOKUP(B164, Paste!$AB$3:$AC$2343, 2, FALSE))</f>
        <v>28</v>
      </c>
      <c r="O164" s="18" t="str">
        <f>IF(VLOOKUP(B164, 'Points&amp;Potential'!$B$7:$O$921, 14, FALSE)=0, "", VLOOKUP(B164, 'Points&amp;Potential'!$B$7:$O$921, 14, FALSE))</f>
        <v/>
      </c>
      <c r="P164" s="7" t="str">
        <f>IF(ISERROR(VLOOKUP(B164, Paste!$T$3:$T$1045, 1, FALSE)), "", VLOOKUP(B164, Paste!$T$3:$U$1045, 2, FALSE))</f>
        <v/>
      </c>
    </row>
    <row r="165" spans="1:16">
      <c r="A165" s="11">
        <v>159</v>
      </c>
      <c r="B165" s="10" t="s">
        <v>138</v>
      </c>
      <c r="C165" s="11" t="str">
        <f>VLOOKUP($B165, Paste!$A$3:$H$1033, 6, FALSE)</f>
        <v>LW</v>
      </c>
      <c r="D165" s="11">
        <f>IFERROR(VLOOKUP($B165, Paste!$J$3:$L$833, 3, FALSE), "")</f>
        <v>67</v>
      </c>
      <c r="E165" s="11">
        <f>IFERROR(VLOOKUP($B165, Paste!$J$3:$L$833, 2, FALSE), "")</f>
        <v>77</v>
      </c>
      <c r="F165" s="11" t="str">
        <f>VLOOKUP($B165, Paste!$A$3:$H$1033, 8, FALSE)</f>
        <v>LAK</v>
      </c>
      <c r="G165" s="71">
        <f>VLOOKUP($B165, Paste!$A$3:$H$1033, 2, FALSE)</f>
        <v>75</v>
      </c>
      <c r="H165" s="71">
        <f>VLOOKUP($B165, Paste!$A$3:$H$1033, 3, FALSE)</f>
        <v>27.37735890994189</v>
      </c>
      <c r="I165" s="71">
        <f t="shared" si="2"/>
        <v>31.773995256724767</v>
      </c>
      <c r="J165" s="71">
        <f>VLOOKUP($B165, Paste!$A$3:$H$1033, 4, FALSE)</f>
        <v>59.151354166666657</v>
      </c>
      <c r="K165" s="71">
        <f>VLOOKUP($B165, Paste!$A$3:$H$1033, 5, FALSE)</f>
        <v>45.890410958904106</v>
      </c>
      <c r="L165" s="11">
        <f>IF(ISERROR(VLOOKUP(B165, Paste!$AB$3:$AD$2349, 3, FALSE)), "", VLOOKUP(B165, Paste!$AB$3:$AD$2349, 3, FALSE))</f>
        <v>49</v>
      </c>
      <c r="M165" s="27">
        <f>VLOOKUP($B165, Paste!$W$3:$Z$10064, IF($H$4="Cap Hit",3, IF($H$4="AAV", 4, 2)), FALSE)</f>
        <v>8.75</v>
      </c>
      <c r="N165" s="11">
        <f>IF(ISERROR(VLOOKUP(B165, Paste!$AB$3:$AC$2343, 1, FALSE)), "", VLOOKUP(B165, Paste!$AB$3:$AC$2343, 2, FALSE))</f>
        <v>26</v>
      </c>
      <c r="O165" s="18" t="str">
        <f>IF(VLOOKUP(B165, 'Points&amp;Potential'!$B$7:$O$921, 14, FALSE)=0, "", VLOOKUP(B165, 'Points&amp;Potential'!$B$7:$O$921, 14, FALSE))</f>
        <v/>
      </c>
      <c r="P165" s="7" t="str">
        <f>IF(ISERROR(VLOOKUP(B165, Paste!$T$3:$T$1045, 1, FALSE)), "", VLOOKUP(B165, Paste!$T$3:$U$1045, 2, FALSE))</f>
        <v/>
      </c>
    </row>
    <row r="166" spans="1:16">
      <c r="A166" s="11">
        <v>160</v>
      </c>
      <c r="B166" s="67" t="s">
        <v>119</v>
      </c>
      <c r="C166" s="11" t="str">
        <f>VLOOKUP($B166, Paste!$A$3:$H$1033, 6, FALSE)</f>
        <v>C</v>
      </c>
      <c r="D166" s="11">
        <f>IFERROR(VLOOKUP($B166, Paste!$J$3:$L$833, 3, FALSE), "")</f>
        <v>68</v>
      </c>
      <c r="E166" s="11">
        <f>IFERROR(VLOOKUP($B166, Paste!$J$3:$L$833, 2, FALSE), "")</f>
        <v>90</v>
      </c>
      <c r="F166" s="11" t="str">
        <f>VLOOKUP($B166, Paste!$A$3:$H$1033, 8, FALSE)</f>
        <v>LAK</v>
      </c>
      <c r="G166" s="71">
        <f>VLOOKUP($B166, Paste!$A$3:$H$1033, 2, FALSE)</f>
        <v>82</v>
      </c>
      <c r="H166" s="71">
        <f>VLOOKUP($B166, Paste!$A$3:$H$1033, 3, FALSE)</f>
        <v>24.599999999999998</v>
      </c>
      <c r="I166" s="71">
        <f t="shared" si="2"/>
        <v>38.538469333333325</v>
      </c>
      <c r="J166" s="71">
        <f>VLOOKUP($B166, Paste!$A$3:$H$1033, 4, FALSE)</f>
        <v>63.138469333333319</v>
      </c>
      <c r="K166" s="71">
        <f>VLOOKUP($B166, Paste!$A$3:$H$1033, 5, FALSE)</f>
        <v>45.783333333333331</v>
      </c>
      <c r="L166" s="11">
        <f>IF(ISERROR(VLOOKUP(B166, Paste!$AB$3:$AD$2349, 3, FALSE)), "", VLOOKUP(B166, Paste!$AB$3:$AD$2349, 3, FALSE))</f>
        <v>72</v>
      </c>
      <c r="M166" s="27">
        <f>VLOOKUP($B166, Paste!$W$3:$Z$10064, IF($H$4="Cap Hit",3, IF($H$4="AAV", 4, 2)), FALSE)</f>
        <v>7</v>
      </c>
      <c r="N166" s="11">
        <f>IF(ISERROR(VLOOKUP(B166, Paste!$AB$3:$AC$2343, 1, FALSE)), "", VLOOKUP(B166, Paste!$AB$3:$AC$2343, 2, FALSE))</f>
        <v>49</v>
      </c>
      <c r="O166" s="18" t="str">
        <f>IF(VLOOKUP(B166, 'Points&amp;Potential'!$B$7:$O$921, 14, FALSE)=0, "", VLOOKUP(B166, 'Points&amp;Potential'!$B$7:$O$921, 14, FALSE))</f>
        <v/>
      </c>
      <c r="P166" s="7" t="str">
        <f>IF(ISERROR(VLOOKUP(B166, Paste!$T$3:$T$1045, 1, FALSE)), "", VLOOKUP(B166, Paste!$T$3:$U$1045, 2, FALSE))</f>
        <v/>
      </c>
    </row>
    <row r="167" spans="1:16">
      <c r="A167" s="11">
        <v>161</v>
      </c>
      <c r="B167" s="67" t="s">
        <v>753</v>
      </c>
      <c r="C167" s="11" t="str">
        <f>VLOOKUP($B167, Paste!$A$3:$H$1033, 6, FALSE)</f>
        <v>C</v>
      </c>
      <c r="D167" s="11" t="str">
        <f>IFERROR(VLOOKUP($B167, Paste!$J$3:$L$833, 3, FALSE), "")</f>
        <v/>
      </c>
      <c r="E167" s="11" t="str">
        <f>IFERROR(VLOOKUP($B167, Paste!$J$3:$L$833, 2, FALSE), "")</f>
        <v/>
      </c>
      <c r="F167" s="11" t="str">
        <f>VLOOKUP($B167, Paste!$A$3:$H$1033, 8, FALSE)</f>
        <v>SJS</v>
      </c>
      <c r="G167" s="71">
        <f>VLOOKUP($B167, Paste!$A$3:$H$1033, 2, FALSE)</f>
        <v>62</v>
      </c>
      <c r="H167" s="71">
        <f>VLOOKUP($B167, Paste!$A$3:$H$1033, 3, FALSE)</f>
        <v>4.3400000000000007</v>
      </c>
      <c r="I167" s="71">
        <f t="shared" si="2"/>
        <v>2.6175624999999991</v>
      </c>
      <c r="J167" s="71">
        <f>VLOOKUP($B167, Paste!$A$3:$H$1033, 4, FALSE)</f>
        <v>6.9575624999999999</v>
      </c>
      <c r="K167" s="71">
        <f>VLOOKUP($B167, Paste!$A$3:$H$1033, 5, FALSE)</f>
        <v>45.73770491803279</v>
      </c>
      <c r="L167" s="11">
        <f>IF(ISERROR(VLOOKUP(B167, Paste!$AB$3:$AD$2349, 3, FALSE)), "", VLOOKUP(B167, Paste!$AB$3:$AD$2349, 3, FALSE))</f>
        <v>155</v>
      </c>
      <c r="M167" s="27">
        <f>VLOOKUP($B167, Paste!$W$3:$Z$10064, IF($H$4="Cap Hit",3, IF($H$4="AAV", 4, 2)), FALSE)</f>
        <v>2.8</v>
      </c>
      <c r="N167" s="11">
        <f>IF(ISERROR(VLOOKUP(B167, Paste!$AB$3:$AC$2343, 1, FALSE)), "", VLOOKUP(B167, Paste!$AB$3:$AC$2343, 2, FALSE))</f>
        <v>32</v>
      </c>
      <c r="O167" s="18" t="str">
        <f>IF(VLOOKUP(B167, 'Points&amp;Potential'!$B$7:$O$921, 14, FALSE)=0, "", VLOOKUP(B167, 'Points&amp;Potential'!$B$7:$O$921, 14, FALSE))</f>
        <v/>
      </c>
      <c r="P167" s="7" t="str">
        <f>IF(ISERROR(VLOOKUP(B167, Paste!$T$3:$T$1045, 1, FALSE)), "", VLOOKUP(B167, Paste!$T$3:$U$1045, 2, FALSE))</f>
        <v/>
      </c>
    </row>
    <row r="168" spans="1:16">
      <c r="A168" s="11">
        <v>162</v>
      </c>
      <c r="B168" s="67" t="s">
        <v>195</v>
      </c>
      <c r="C168" s="11" t="str">
        <f>VLOOKUP($B168, Paste!$A$3:$H$1033, 6, FALSE)</f>
        <v>LW</v>
      </c>
      <c r="D168" s="11">
        <f>IFERROR(VLOOKUP($B168, Paste!$J$3:$L$833, 3, FALSE), "")</f>
        <v>50</v>
      </c>
      <c r="E168" s="11">
        <f>IFERROR(VLOOKUP($B168, Paste!$J$3:$L$833, 2, FALSE), "")</f>
        <v>67</v>
      </c>
      <c r="F168" s="11" t="str">
        <f>VLOOKUP($B168, Paste!$A$3:$H$1033, 8, FALSE)</f>
        <v>CGY</v>
      </c>
      <c r="G168" s="71">
        <f>VLOOKUP($B168, Paste!$A$3:$H$1033, 2, FALSE)</f>
        <v>78</v>
      </c>
      <c r="H168" s="71">
        <f>VLOOKUP($B168, Paste!$A$3:$H$1033, 3, FALSE)</f>
        <v>17.66587056543921</v>
      </c>
      <c r="I168" s="71">
        <f t="shared" si="2"/>
        <v>32.512058372060793</v>
      </c>
      <c r="J168" s="71">
        <f>VLOOKUP($B168, Paste!$A$3:$H$1033, 4, FALSE)</f>
        <v>50.177928937499999</v>
      </c>
      <c r="K168" s="71">
        <f>VLOOKUP($B168, Paste!$A$3:$H$1033, 5, FALSE)</f>
        <v>45.622641509433961</v>
      </c>
      <c r="L168" s="11">
        <f>IF(ISERROR(VLOOKUP(B168, Paste!$AB$3:$AD$2349, 3, FALSE)), "", VLOOKUP(B168, Paste!$AB$3:$AD$2349, 3, FALSE))</f>
        <v>43</v>
      </c>
      <c r="M168" s="27">
        <f>VLOOKUP($B168, Paste!$W$3:$Z$10064, IF($H$4="Cap Hit",3, IF($H$4="AAV", 4, 2)), FALSE)</f>
        <v>10.5</v>
      </c>
      <c r="N168" s="11">
        <f>IF(ISERROR(VLOOKUP(B168, Paste!$AB$3:$AC$2343, 1, FALSE)), "", VLOOKUP(B168, Paste!$AB$3:$AC$2343, 2, FALSE))</f>
        <v>39</v>
      </c>
      <c r="O168" s="18" t="str">
        <f>IF(VLOOKUP(B168, 'Points&amp;Potential'!$B$7:$O$921, 14, FALSE)=0, "", VLOOKUP(B168, 'Points&amp;Potential'!$B$7:$O$921, 14, FALSE))</f>
        <v/>
      </c>
      <c r="P168" s="7" t="str">
        <f>IF(ISERROR(VLOOKUP(B168, Paste!$T$3:$T$1045, 1, FALSE)), "", VLOOKUP(B168, Paste!$T$3:$U$1045, 2, FALSE))</f>
        <v/>
      </c>
    </row>
    <row r="169" spans="1:16">
      <c r="A169" s="11">
        <v>163</v>
      </c>
      <c r="B169" s="67" t="s">
        <v>533</v>
      </c>
      <c r="C169" s="11" t="str">
        <f>VLOOKUP($B169, Paste!$A$3:$H$1033, 6, FALSE)</f>
        <v>RD</v>
      </c>
      <c r="D169" s="11" t="str">
        <f>IFERROR(VLOOKUP($B169, Paste!$J$3:$L$833, 3, FALSE), "")</f>
        <v/>
      </c>
      <c r="E169" s="11" t="str">
        <f>IFERROR(VLOOKUP($B169, Paste!$J$3:$L$833, 2, FALSE), "")</f>
        <v/>
      </c>
      <c r="F169" s="11" t="str">
        <f>VLOOKUP($B169, Paste!$A$3:$H$1033, 8, FALSE)</f>
        <v>PIT</v>
      </c>
      <c r="G169" s="71">
        <f>VLOOKUP($B169, Paste!$A$3:$H$1033, 2, FALSE)</f>
        <v>76</v>
      </c>
      <c r="H169" s="71">
        <f>VLOOKUP($B169, Paste!$A$3:$H$1033, 3, FALSE)</f>
        <v>3.3453397435897432</v>
      </c>
      <c r="I169" s="71">
        <f t="shared" si="2"/>
        <v>14.364230923076924</v>
      </c>
      <c r="J169" s="71">
        <f>VLOOKUP($B169, Paste!$A$3:$H$1033, 4, FALSE)</f>
        <v>17.709570666666668</v>
      </c>
      <c r="K169" s="71">
        <f>VLOOKUP($B169, Paste!$A$3:$H$1033, 5, FALSE)</f>
        <v>45.6</v>
      </c>
      <c r="L169" s="11">
        <f>IF(ISERROR(VLOOKUP(B169, Paste!$AB$3:$AD$2349, 3, FALSE)), "", VLOOKUP(B169, Paste!$AB$3:$AD$2349, 3, FALSE))</f>
        <v>114</v>
      </c>
      <c r="M169" s="27">
        <f>VLOOKUP($B169, Paste!$W$3:$Z$10064, IF($H$4="Cap Hit",3, IF($H$4="AAV", 4, 2)), FALSE)</f>
        <v>3.25</v>
      </c>
      <c r="N169" s="11">
        <f>IF(ISERROR(VLOOKUP(B169, Paste!$AB$3:$AC$2343, 1, FALSE)), "", VLOOKUP(B169, Paste!$AB$3:$AC$2343, 2, FALSE))</f>
        <v>88</v>
      </c>
      <c r="O169" s="18" t="str">
        <f>IF(VLOOKUP(B169, 'Points&amp;Potential'!$B$7:$O$921, 14, FALSE)=0, "", VLOOKUP(B169, 'Points&amp;Potential'!$B$7:$O$921, 14, FALSE))</f>
        <v/>
      </c>
      <c r="P169" s="7" t="str">
        <f>IF(ISERROR(VLOOKUP(B169, Paste!$T$3:$T$1045, 1, FALSE)), "", VLOOKUP(B169, Paste!$T$3:$U$1045, 2, FALSE))</f>
        <v/>
      </c>
    </row>
    <row r="170" spans="1:16">
      <c r="A170" s="11">
        <v>164</v>
      </c>
      <c r="B170" s="67" t="s">
        <v>267</v>
      </c>
      <c r="C170" s="11" t="str">
        <f>VLOOKUP($B170, Paste!$A$3:$H$1033, 6, FALSE)</f>
        <v>RD</v>
      </c>
      <c r="D170" s="11">
        <f>IFERROR(VLOOKUP($B170, Paste!$J$3:$L$833, 3, FALSE), "")</f>
        <v>45</v>
      </c>
      <c r="E170" s="11">
        <f>IFERROR(VLOOKUP($B170, Paste!$J$3:$L$833, 2, FALSE), "")</f>
        <v>63</v>
      </c>
      <c r="F170" s="11" t="str">
        <f>VLOOKUP($B170, Paste!$A$3:$H$1033, 8, FALSE)</f>
        <v>NJD</v>
      </c>
      <c r="G170" s="71">
        <f>VLOOKUP($B170, Paste!$A$3:$H$1033, 2, FALSE)</f>
        <v>73</v>
      </c>
      <c r="H170" s="71">
        <f>VLOOKUP($B170, Paste!$A$3:$H$1033, 3, FALSE)</f>
        <v>12.887230410250236</v>
      </c>
      <c r="I170" s="71">
        <f t="shared" si="2"/>
        <v>26.905169964749771</v>
      </c>
      <c r="J170" s="71">
        <f>VLOOKUP($B170, Paste!$A$3:$H$1033, 4, FALSE)</f>
        <v>39.792400375000007</v>
      </c>
      <c r="K170" s="71">
        <f>VLOOKUP($B170, Paste!$A$3:$H$1033, 5, FALSE)</f>
        <v>45.341614906832298</v>
      </c>
      <c r="L170" s="11">
        <f>IF(ISERROR(VLOOKUP(B170, Paste!$AB$3:$AD$2349, 3, FALSE)), "", VLOOKUP(B170, Paste!$AB$3:$AD$2349, 3, FALSE))</f>
        <v>80</v>
      </c>
      <c r="M170" s="27">
        <f>VLOOKUP($B170, Paste!$W$3:$Z$10064, IF($H$4="Cap Hit",3, IF($H$4="AAV", 4, 2)), FALSE)</f>
        <v>11.55</v>
      </c>
      <c r="N170" s="11">
        <f>IF(ISERROR(VLOOKUP(B170, Paste!$AB$3:$AC$2343, 1, FALSE)), "", VLOOKUP(B170, Paste!$AB$3:$AC$2343, 2, FALSE))</f>
        <v>76</v>
      </c>
      <c r="O170" s="18" t="str">
        <f>IF(VLOOKUP(B170, 'Points&amp;Potential'!$B$7:$O$921, 14, FALSE)=0, "", VLOOKUP(B170, 'Points&amp;Potential'!$B$7:$O$921, 14, FALSE))</f>
        <v/>
      </c>
      <c r="P170" s="7" t="str">
        <f>IF(ISERROR(VLOOKUP(B170, Paste!$T$3:$T$1045, 1, FALSE)), "", VLOOKUP(B170, Paste!$T$3:$U$1045, 2, FALSE))</f>
        <v/>
      </c>
    </row>
    <row r="171" spans="1:16">
      <c r="A171" s="11">
        <v>165</v>
      </c>
      <c r="B171" s="67" t="s">
        <v>60</v>
      </c>
      <c r="C171" s="11" t="str">
        <f>VLOOKUP($B171, Paste!$A$3:$H$1033, 6, FALSE)</f>
        <v>C</v>
      </c>
      <c r="D171" s="11">
        <f>IFERROR(VLOOKUP($B171, Paste!$J$3:$L$833, 3, FALSE), "")</f>
        <v>105</v>
      </c>
      <c r="E171" s="11">
        <f>IFERROR(VLOOKUP($B171, Paste!$J$3:$L$833, 2, FALSE), "")</f>
        <v>125</v>
      </c>
      <c r="F171" s="11" t="str">
        <f>VLOOKUP($B171, Paste!$A$3:$H$1033, 8, FALSE)</f>
        <v>CHI</v>
      </c>
      <c r="G171" s="71">
        <f>VLOOKUP($B171, Paste!$A$3:$H$1033, 2, FALSE)</f>
        <v>67</v>
      </c>
      <c r="H171" s="71">
        <f>VLOOKUP($B171, Paste!$A$3:$H$1033, 3, FALSE)</f>
        <v>29.48</v>
      </c>
      <c r="I171" s="71">
        <f t="shared" si="2"/>
        <v>55.253018463194451</v>
      </c>
      <c r="J171" s="71">
        <f>VLOOKUP($B171, Paste!$A$3:$H$1033, 4, FALSE)</f>
        <v>84.733018463194455</v>
      </c>
      <c r="K171" s="71">
        <f>VLOOKUP($B171, Paste!$A$3:$H$1033, 5, FALSE)</f>
        <v>45.278538812785385</v>
      </c>
      <c r="L171" s="11">
        <f>IF(ISERROR(VLOOKUP(B171, Paste!$AB$3:$AD$2349, 3, FALSE)), "", VLOOKUP(B171, Paste!$AB$3:$AD$2349, 3, FALSE))</f>
        <v>34</v>
      </c>
      <c r="M171" s="27">
        <f>VLOOKUP($B171, Paste!$W$3:$Z$10064, IF($H$4="Cap Hit",3, IF($H$4="AAV", 4, 2)), FALSE)</f>
        <v>17</v>
      </c>
      <c r="N171" s="11">
        <f>IF(ISERROR(VLOOKUP(B171, Paste!$AB$3:$AC$2343, 1, FALSE)), "", VLOOKUP(B171, Paste!$AB$3:$AC$2343, 2, FALSE))</f>
        <v>30</v>
      </c>
      <c r="O171" s="18" t="str">
        <f>IF(VLOOKUP(B171, 'Points&amp;Potential'!$B$7:$O$921, 14, FALSE)=0, "", VLOOKUP(B171, 'Points&amp;Potential'!$B$7:$O$921, 14, FALSE))</f>
        <v/>
      </c>
      <c r="P171" s="7" t="str">
        <f>IF(ISERROR(VLOOKUP(B171, Paste!$T$3:$T$1045, 1, FALSE)), "", VLOOKUP(B171, Paste!$T$3:$U$1045, 2, FALSE))</f>
        <v/>
      </c>
    </row>
    <row r="172" spans="1:16">
      <c r="A172" s="11">
        <v>166</v>
      </c>
      <c r="B172" s="67" t="s">
        <v>373</v>
      </c>
      <c r="C172" s="11" t="str">
        <f>VLOOKUP($B172, Paste!$A$3:$H$1033, 6, FALSE)</f>
        <v>C</v>
      </c>
      <c r="D172" s="11">
        <f>IFERROR(VLOOKUP($B172, Paste!$J$3:$L$833, 3, FALSE), "")</f>
        <v>35</v>
      </c>
      <c r="E172" s="11">
        <f>IFERROR(VLOOKUP($B172, Paste!$J$3:$L$833, 2, FALSE), "")</f>
        <v>55</v>
      </c>
      <c r="F172" s="11" t="str">
        <f>VLOOKUP($B172, Paste!$A$3:$H$1033, 8, FALSE)</f>
        <v>LAK</v>
      </c>
      <c r="G172" s="71">
        <f>VLOOKUP($B172, Paste!$A$3:$H$1033, 2, FALSE)</f>
        <v>77.333333333333329</v>
      </c>
      <c r="H172" s="71">
        <f>VLOOKUP($B172, Paste!$A$3:$H$1033, 3, FALSE)</f>
        <v>13.164185216644162</v>
      </c>
      <c r="I172" s="71">
        <f t="shared" si="2"/>
        <v>17.01799978335584</v>
      </c>
      <c r="J172" s="71">
        <f>VLOOKUP($B172, Paste!$A$3:$H$1033, 4, FALSE)</f>
        <v>30.182185000000004</v>
      </c>
      <c r="K172" s="71">
        <f>VLOOKUP($B172, Paste!$A$3:$H$1033, 5, FALSE)</f>
        <v>45.16814159292035</v>
      </c>
      <c r="L172" s="11">
        <f>IF(ISERROR(VLOOKUP(B172, Paste!$AB$3:$AD$2349, 3, FALSE)), "", VLOOKUP(B172, Paste!$AB$3:$AD$2349, 3, FALSE))</f>
        <v>155</v>
      </c>
      <c r="M172" s="27">
        <f>VLOOKUP($B172, Paste!$W$3:$Z$10064, IF($H$4="Cap Hit",3, IF($H$4="AAV", 4, 2)), FALSE)</f>
        <v>3.5</v>
      </c>
      <c r="N172" s="11">
        <f>IF(ISERROR(VLOOKUP(B172, Paste!$AB$3:$AC$2343, 1, FALSE)), "", VLOOKUP(B172, Paste!$AB$3:$AC$2343, 2, FALSE))</f>
        <v>53</v>
      </c>
      <c r="O172" s="18" t="str">
        <f>IF(VLOOKUP(B172, 'Points&amp;Potential'!$B$7:$O$921, 14, FALSE)=0, "", VLOOKUP(B172, 'Points&amp;Potential'!$B$7:$O$921, 14, FALSE))</f>
        <v/>
      </c>
      <c r="P172" s="7" t="str">
        <f>IF(ISERROR(VLOOKUP(B172, Paste!$T$3:$T$1045, 1, FALSE)), "", VLOOKUP(B172, Paste!$T$3:$U$1045, 2, FALSE))</f>
        <v/>
      </c>
    </row>
    <row r="173" spans="1:16">
      <c r="A173" s="11">
        <v>167</v>
      </c>
      <c r="B173" s="67" t="s">
        <v>536</v>
      </c>
      <c r="C173" s="11" t="str">
        <f>VLOOKUP($B173, Paste!$A$3:$H$1033, 6, FALSE)</f>
        <v>C</v>
      </c>
      <c r="D173" s="11">
        <f>IFERROR(VLOOKUP($B173, Paste!$J$3:$L$833, 3, FALSE), "")</f>
        <v>28</v>
      </c>
      <c r="E173" s="11">
        <f>IFERROR(VLOOKUP($B173, Paste!$J$3:$L$833, 2, FALSE), "")</f>
        <v>42</v>
      </c>
      <c r="F173" s="11" t="str">
        <f>VLOOKUP($B173, Paste!$A$3:$H$1033, 8, FALSE)</f>
        <v>MIN</v>
      </c>
      <c r="G173" s="71">
        <f>VLOOKUP($B173, Paste!$A$3:$H$1033, 2, FALSE)</f>
        <v>80</v>
      </c>
      <c r="H173" s="71">
        <f>VLOOKUP($B173, Paste!$A$3:$H$1033, 3, FALSE)</f>
        <v>8.0678856583874143</v>
      </c>
      <c r="I173" s="71">
        <f t="shared" si="2"/>
        <v>9.5975490638348049</v>
      </c>
      <c r="J173" s="71">
        <f>VLOOKUP($B173, Paste!$A$3:$H$1033, 4, FALSE)</f>
        <v>17.665434722222219</v>
      </c>
      <c r="K173" s="71">
        <f>VLOOKUP($B173, Paste!$A$3:$H$1033, 5, FALSE)</f>
        <v>45.128205128205124</v>
      </c>
      <c r="L173" s="11">
        <f>IF(ISERROR(VLOOKUP(B173, Paste!$AB$3:$AD$2349, 3, FALSE)), "", VLOOKUP(B173, Paste!$AB$3:$AD$2349, 3, FALSE))</f>
        <v>360</v>
      </c>
      <c r="M173" s="27">
        <f>VLOOKUP($B173, Paste!$W$3:$Z$10064, IF($H$4="Cap Hit",3, IF($H$4="AAV", 4, 2)), FALSE)</f>
        <v>4</v>
      </c>
      <c r="N173" s="11">
        <f>IF(ISERROR(VLOOKUP(B173, Paste!$AB$3:$AC$2343, 1, FALSE)), "", VLOOKUP(B173, Paste!$AB$3:$AC$2343, 2, FALSE))</f>
        <v>39</v>
      </c>
      <c r="O173" s="18" t="str">
        <f>IF(VLOOKUP(B173, 'Points&amp;Potential'!$B$7:$O$921, 14, FALSE)=0, "", VLOOKUP(B173, 'Points&amp;Potential'!$B$7:$O$921, 14, FALSE))</f>
        <v/>
      </c>
      <c r="P173" s="7" t="str">
        <f>IF(ISERROR(VLOOKUP(B173, Paste!$T$3:$T$1045, 1, FALSE)), "", VLOOKUP(B173, Paste!$T$3:$U$1045, 2, FALSE))</f>
        <v/>
      </c>
    </row>
    <row r="174" spans="1:16">
      <c r="A174" s="11">
        <v>168</v>
      </c>
      <c r="B174" s="67" t="s">
        <v>779</v>
      </c>
      <c r="C174" s="11" t="str">
        <f>VLOOKUP($B174, Paste!$A$3:$H$1033, 6, FALSE)</f>
        <v>RD</v>
      </c>
      <c r="D174" s="11" t="str">
        <f>IFERROR(VLOOKUP($B174, Paste!$J$3:$L$833, 3, FALSE), "")</f>
        <v/>
      </c>
      <c r="E174" s="11" t="str">
        <f>IFERROR(VLOOKUP($B174, Paste!$J$3:$L$833, 2, FALSE), "")</f>
        <v/>
      </c>
      <c r="F174" s="11" t="str">
        <f>VLOOKUP($B174, Paste!$A$3:$H$1033, 8, FALSE)</f>
        <v>VAN</v>
      </c>
      <c r="G174" s="71">
        <f>VLOOKUP($B174, Paste!$A$3:$H$1033, 2, FALSE)</f>
        <v>65</v>
      </c>
      <c r="H174" s="71">
        <f>VLOOKUP($B174, Paste!$A$3:$H$1033, 3, FALSE)</f>
        <v>1.0534720506037687</v>
      </c>
      <c r="I174" s="71">
        <f t="shared" si="2"/>
        <v>4.6456304493962319</v>
      </c>
      <c r="J174" s="71">
        <f>VLOOKUP($B174, Paste!$A$3:$H$1033, 4, FALSE)</f>
        <v>5.6991025000000004</v>
      </c>
      <c r="K174" s="71">
        <f>VLOOKUP($B174, Paste!$A$3:$H$1033, 5, FALSE)</f>
        <v>45.052910052910057</v>
      </c>
      <c r="L174" s="11">
        <f>IF(ISERROR(VLOOKUP(B174, Paste!$AB$3:$AD$2349, 3, FALSE)), "", VLOOKUP(B174, Paste!$AB$3:$AD$2349, 3, FALSE))</f>
        <v>182</v>
      </c>
      <c r="M174" s="27">
        <f>VLOOKUP($B174, Paste!$W$3:$Z$10064, IF($H$4="Cap Hit",3, IF($H$4="AAV", 4, 2)), FALSE)</f>
        <v>2.25</v>
      </c>
      <c r="N174" s="11">
        <f>IF(ISERROR(VLOOKUP(B174, Paste!$AB$3:$AC$2343, 1, FALSE)), "", VLOOKUP(B174, Paste!$AB$3:$AC$2343, 2, FALSE))</f>
        <v>88</v>
      </c>
      <c r="O174" s="18" t="str">
        <f>IF(VLOOKUP(B174, 'Points&amp;Potential'!$B$7:$O$921, 14, FALSE)=0, "", VLOOKUP(B174, 'Points&amp;Potential'!$B$7:$O$921, 14, FALSE))</f>
        <v/>
      </c>
      <c r="P174" s="7" t="str">
        <f>IF(ISERROR(VLOOKUP(B174, Paste!$T$3:$T$1045, 1, FALSE)), "", VLOOKUP(B174, Paste!$T$3:$U$1045, 2, FALSE))</f>
        <v/>
      </c>
    </row>
    <row r="175" spans="1:16">
      <c r="A175" s="11">
        <v>169</v>
      </c>
      <c r="B175" s="67" t="s">
        <v>645</v>
      </c>
      <c r="C175" s="11" t="str">
        <f>VLOOKUP($B175, Paste!$A$3:$H$1033, 6, FALSE)</f>
        <v>LD</v>
      </c>
      <c r="D175" s="11" t="str">
        <f>IFERROR(VLOOKUP($B175, Paste!$J$3:$L$833, 3, FALSE), "")</f>
        <v/>
      </c>
      <c r="E175" s="11" t="str">
        <f>IFERROR(VLOOKUP($B175, Paste!$J$3:$L$833, 2, FALSE), "")</f>
        <v/>
      </c>
      <c r="F175" s="11" t="str">
        <f>VLOOKUP($B175, Paste!$A$3:$H$1033, 8, FALSE)</f>
        <v>NJD</v>
      </c>
      <c r="G175" s="71">
        <f>VLOOKUP($B175, Paste!$A$3:$H$1033, 2, FALSE)</f>
        <v>78</v>
      </c>
      <c r="H175" s="71">
        <f>VLOOKUP($B175, Paste!$A$3:$H$1033, 3, FALSE)</f>
        <v>1.2222888460372414</v>
      </c>
      <c r="I175" s="71">
        <f t="shared" si="2"/>
        <v>11.216946295629423</v>
      </c>
      <c r="J175" s="71">
        <f>VLOOKUP($B175, Paste!$A$3:$H$1033, 4, FALSE)</f>
        <v>12.439235141666664</v>
      </c>
      <c r="K175" s="71">
        <f>VLOOKUP($B175, Paste!$A$3:$H$1033, 5, FALSE)</f>
        <v>45.030927835051543</v>
      </c>
      <c r="L175" s="11">
        <f>IF(ISERROR(VLOOKUP(B175, Paste!$AB$3:$AD$2349, 3, FALSE)), "", VLOOKUP(B175, Paste!$AB$3:$AD$2349, 3, FALSE))</f>
        <v>105</v>
      </c>
      <c r="M175" s="27">
        <f>VLOOKUP($B175, Paste!$W$3:$Z$10064, IF($H$4="Cap Hit",3, IF($H$4="AAV", 4, 2)), FALSE)</f>
        <v>3.2</v>
      </c>
      <c r="N175" s="11">
        <f>IF(ISERROR(VLOOKUP(B175, Paste!$AB$3:$AC$2343, 1, FALSE)), "", VLOOKUP(B175, Paste!$AB$3:$AC$2343, 2, FALSE))</f>
        <v>130</v>
      </c>
      <c r="O175" s="18" t="str">
        <f>IF(VLOOKUP(B175, 'Points&amp;Potential'!$B$7:$O$921, 14, FALSE)=0, "", VLOOKUP(B175, 'Points&amp;Potential'!$B$7:$O$921, 14, FALSE))</f>
        <v/>
      </c>
      <c r="P175" s="7" t="str">
        <f>IF(ISERROR(VLOOKUP(B175, Paste!$T$3:$T$1045, 1, FALSE)), "", VLOOKUP(B175, Paste!$T$3:$U$1045, 2, FALSE))</f>
        <v/>
      </c>
    </row>
    <row r="176" spans="1:16">
      <c r="A176" s="11">
        <v>170</v>
      </c>
      <c r="B176" s="67" t="s">
        <v>190</v>
      </c>
      <c r="C176" s="11" t="str">
        <f>VLOOKUP($B176, Paste!$A$3:$H$1033, 6, FALSE)</f>
        <v>LW</v>
      </c>
      <c r="D176" s="11">
        <f>IFERROR(VLOOKUP($B176, Paste!$J$3:$L$833, 3, FALSE), "")</f>
        <v>47</v>
      </c>
      <c r="E176" s="11">
        <f>IFERROR(VLOOKUP($B176, Paste!$J$3:$L$833, 2, FALSE), "")</f>
        <v>58</v>
      </c>
      <c r="F176" s="11" t="str">
        <f>VLOOKUP($B176, Paste!$A$3:$H$1033, 8, FALSE)</f>
        <v>VGK</v>
      </c>
      <c r="G176" s="71">
        <f>VLOOKUP($B176, Paste!$A$3:$H$1033, 2, FALSE)</f>
        <v>75</v>
      </c>
      <c r="H176" s="71">
        <f>VLOOKUP($B176, Paste!$A$3:$H$1033, 3, FALSE)</f>
        <v>22.5</v>
      </c>
      <c r="I176" s="71">
        <f t="shared" si="2"/>
        <v>28.948556249999989</v>
      </c>
      <c r="J176" s="71">
        <f>VLOOKUP($B176, Paste!$A$3:$H$1033, 4, FALSE)</f>
        <v>51.448556249999989</v>
      </c>
      <c r="K176" s="71">
        <f>VLOOKUP($B176, Paste!$A$3:$H$1033, 5, FALSE)</f>
        <v>45</v>
      </c>
      <c r="L176" s="11">
        <f>IF(ISERROR(VLOOKUP(B176, Paste!$AB$3:$AD$2349, 3, FALSE)), "", VLOOKUP(B176, Paste!$AB$3:$AD$2349, 3, FALSE))</f>
        <v>122</v>
      </c>
      <c r="M176" s="27">
        <f>VLOOKUP($B176, Paste!$W$3:$Z$10064, IF($H$4="Cap Hit",3, IF($H$4="AAV", 4, 2)), FALSE)</f>
        <v>3</v>
      </c>
      <c r="N176" s="11">
        <f>IF(ISERROR(VLOOKUP(B176, Paste!$AB$3:$AC$2343, 1, FALSE)), "", VLOOKUP(B176, Paste!$AB$3:$AC$2343, 2, FALSE))</f>
        <v>34</v>
      </c>
      <c r="O176" s="18" t="str">
        <f>IF(VLOOKUP(B176, 'Points&amp;Potential'!$B$7:$O$921, 14, FALSE)=0, "", VLOOKUP(B176, 'Points&amp;Potential'!$B$7:$O$921, 14, FALSE))</f>
        <v/>
      </c>
      <c r="P176" s="7" t="str">
        <f>IF(ISERROR(VLOOKUP(B176, Paste!$T$3:$T$1045, 1, FALSE)), "", VLOOKUP(B176, Paste!$T$3:$U$1045, 2, FALSE))</f>
        <v/>
      </c>
    </row>
    <row r="177" spans="1:16">
      <c r="A177" s="11">
        <v>171</v>
      </c>
      <c r="B177" s="67" t="s">
        <v>596</v>
      </c>
      <c r="C177" s="11" t="str">
        <f>VLOOKUP($B177, Paste!$A$3:$H$1033, 6, FALSE)</f>
        <v>LD</v>
      </c>
      <c r="D177" s="11">
        <f>IFERROR(VLOOKUP($B177, Paste!$J$3:$L$833, 3, FALSE), "")</f>
        <v>28</v>
      </c>
      <c r="E177" s="11">
        <f>IFERROR(VLOOKUP($B177, Paste!$J$3:$L$833, 2, FALSE), "")</f>
        <v>40</v>
      </c>
      <c r="F177" s="11" t="str">
        <f>VLOOKUP($B177, Paste!$A$3:$H$1033, 8, FALSE)</f>
        <v>NSH</v>
      </c>
      <c r="G177" s="71">
        <f>VLOOKUP($B177, Paste!$A$3:$H$1033, 2, FALSE)</f>
        <v>69.666666666666671</v>
      </c>
      <c r="H177" s="71">
        <f>VLOOKUP($B177, Paste!$A$3:$H$1033, 3, FALSE)</f>
        <v>3.4315122965545792</v>
      </c>
      <c r="I177" s="71">
        <f t="shared" si="2"/>
        <v>11.574776721963943</v>
      </c>
      <c r="J177" s="71">
        <f>VLOOKUP($B177, Paste!$A$3:$H$1033, 4, FALSE)</f>
        <v>15.006289018518522</v>
      </c>
      <c r="K177" s="71">
        <f>VLOOKUP($B177, Paste!$A$3:$H$1033, 5, FALSE)</f>
        <v>44.614121510673236</v>
      </c>
      <c r="L177" s="11">
        <f>IF(ISERROR(VLOOKUP(B177, Paste!$AB$3:$AD$2349, 3, FALSE)), "", VLOOKUP(B177, Paste!$AB$3:$AD$2349, 3, FALSE))</f>
        <v>84</v>
      </c>
      <c r="M177" s="27">
        <f>VLOOKUP($B177, Paste!$W$3:$Z$10064, IF($H$4="Cap Hit",3, IF($H$4="AAV", 4, 2)), FALSE)</f>
        <v>5.5</v>
      </c>
      <c r="N177" s="11">
        <f>IF(ISERROR(VLOOKUP(B177, Paste!$AB$3:$AC$2343, 1, FALSE)), "", VLOOKUP(B177, Paste!$AB$3:$AC$2343, 2, FALSE))</f>
        <v>77</v>
      </c>
      <c r="O177" s="18" t="str">
        <f>IF(VLOOKUP(B177, 'Points&amp;Potential'!$B$7:$O$921, 14, FALSE)=0, "", VLOOKUP(B177, 'Points&amp;Potential'!$B$7:$O$921, 14, FALSE))</f>
        <v/>
      </c>
      <c r="P177" s="7" t="str">
        <f>IF(ISERROR(VLOOKUP(B177, Paste!$T$3:$T$1045, 1, FALSE)), "", VLOOKUP(B177, Paste!$T$3:$U$1045, 2, FALSE))</f>
        <v/>
      </c>
    </row>
    <row r="178" spans="1:16">
      <c r="A178" s="11">
        <v>172</v>
      </c>
      <c r="B178" s="67" t="s">
        <v>50</v>
      </c>
      <c r="C178" s="11" t="str">
        <f>VLOOKUP($B178, Paste!$A$3:$H$1033, 6, FALSE)</f>
        <v>LW</v>
      </c>
      <c r="D178" s="11">
        <f>IFERROR(VLOOKUP($B178, Paste!$J$3:$L$833, 3, FALSE), "")</f>
        <v>87</v>
      </c>
      <c r="E178" s="11">
        <f>IFERROR(VLOOKUP($B178, Paste!$J$3:$L$833, 2, FALSE), "")</f>
        <v>97</v>
      </c>
      <c r="F178" s="11" t="str">
        <f>VLOOKUP($B178, Paste!$A$3:$H$1033, 8, FALSE)</f>
        <v>MIN</v>
      </c>
      <c r="G178" s="71">
        <f>VLOOKUP($B178, Paste!$A$3:$H$1033, 2, FALSE)</f>
        <v>79.666666666666671</v>
      </c>
      <c r="H178" s="71">
        <f>VLOOKUP($B178, Paste!$A$3:$H$1033, 3, FALSE)</f>
        <v>38.24</v>
      </c>
      <c r="I178" s="71">
        <f t="shared" si="2"/>
        <v>50.810323946759247</v>
      </c>
      <c r="J178" s="71">
        <f>VLOOKUP($B178, Paste!$A$3:$H$1033, 4, FALSE)</f>
        <v>89.050323946759249</v>
      </c>
      <c r="K178" s="71">
        <f>VLOOKUP($B178, Paste!$A$3:$H$1033, 5, FALSE)</f>
        <v>44.107296137339056</v>
      </c>
      <c r="L178" s="11">
        <f>IF(ISERROR(VLOOKUP(B178, Paste!$AB$3:$AD$2349, 3, FALSE)), "", VLOOKUP(B178, Paste!$AB$3:$AD$2349, 3, FALSE))</f>
        <v>69</v>
      </c>
      <c r="M178" s="27">
        <f>VLOOKUP($B178, Paste!$W$3:$Z$10064, IF($H$4="Cap Hit",3, IF($H$4="AAV", 4, 2)), FALSE)</f>
        <v>7.7</v>
      </c>
      <c r="N178" s="11">
        <f>IF(ISERROR(VLOOKUP(B178, Paste!$AB$3:$AC$2343, 1, FALSE)), "", VLOOKUP(B178, Paste!$AB$3:$AC$2343, 2, FALSE))</f>
        <v>64</v>
      </c>
      <c r="O178" s="18" t="str">
        <f>IF(VLOOKUP(B178, 'Points&amp;Potential'!$B$7:$O$921, 14, FALSE)=0, "", VLOOKUP(B178, 'Points&amp;Potential'!$B$7:$O$921, 14, FALSE))</f>
        <v/>
      </c>
      <c r="P178" s="7" t="str">
        <f>IF(ISERROR(VLOOKUP(B178, Paste!$T$3:$T$1045, 1, FALSE)), "", VLOOKUP(B178, Paste!$T$3:$U$1045, 2, FALSE))</f>
        <v/>
      </c>
    </row>
    <row r="179" spans="1:16">
      <c r="A179" s="11">
        <v>173</v>
      </c>
      <c r="B179" s="10" t="s">
        <v>386</v>
      </c>
      <c r="C179" s="11" t="str">
        <f>VLOOKUP($B179, Paste!$A$3:$H$1033, 6, FALSE)</f>
        <v>LW</v>
      </c>
      <c r="D179" s="11">
        <f>IFERROR(VLOOKUP($B179, Paste!$J$3:$L$833, 3, FALSE), "")</f>
        <v>32</v>
      </c>
      <c r="E179" s="11">
        <f>IFERROR(VLOOKUP($B179, Paste!$J$3:$L$833, 2, FALSE), "")</f>
        <v>65</v>
      </c>
      <c r="F179" s="11" t="str">
        <f>VLOOKUP($B179, Paste!$A$3:$H$1033, 8, FALSE)</f>
        <v>NYR</v>
      </c>
      <c r="G179" s="71">
        <f>VLOOKUP($B179, Paste!$A$3:$H$1033, 2, FALSE)</f>
        <v>76</v>
      </c>
      <c r="H179" s="71">
        <f>VLOOKUP($B179, Paste!$A$3:$H$1033, 3, FALSE)</f>
        <v>10.64</v>
      </c>
      <c r="I179" s="71">
        <f t="shared" si="2"/>
        <v>18.672250000000005</v>
      </c>
      <c r="J179" s="71">
        <f>VLOOKUP($B179, Paste!$A$3:$H$1033, 4, FALSE)</f>
        <v>29.312250000000006</v>
      </c>
      <c r="K179" s="71">
        <f>VLOOKUP($B179, Paste!$A$3:$H$1033, 5, FALSE)</f>
        <v>43.960784313725497</v>
      </c>
      <c r="L179" s="11">
        <f>IF(ISERROR(VLOOKUP(B179, Paste!$AB$3:$AD$2349, 3, FALSE)), "", VLOOKUP(B179, Paste!$AB$3:$AD$2349, 3, FALSE))</f>
        <v>215</v>
      </c>
      <c r="M179" s="27">
        <f>VLOOKUP($B179, Paste!$W$3:$Z$10064, IF($H$4="Cap Hit",3, IF($H$4="AAV", 4, 2)), FALSE)</f>
        <v>1.25</v>
      </c>
      <c r="N179" s="11">
        <f>IF(ISERROR(VLOOKUP(B179, Paste!$AB$3:$AC$2343, 1, FALSE)), "", VLOOKUP(B179, Paste!$AB$3:$AC$2343, 2, FALSE))</f>
        <v>44</v>
      </c>
      <c r="O179" s="18" t="str">
        <f>IF(VLOOKUP(B179, 'Points&amp;Potential'!$B$7:$O$921, 14, FALSE)=0, "", VLOOKUP(B179, 'Points&amp;Potential'!$B$7:$O$921, 14, FALSE))</f>
        <v/>
      </c>
      <c r="P179" s="7" t="str">
        <f>IF(ISERROR(VLOOKUP(B179, Paste!$T$3:$T$1045, 1, FALSE)), "", VLOOKUP(B179, Paste!$T$3:$U$1045, 2, FALSE))</f>
        <v/>
      </c>
    </row>
    <row r="180" spans="1:16">
      <c r="A180" s="11">
        <v>174</v>
      </c>
      <c r="B180" s="67" t="s">
        <v>473</v>
      </c>
      <c r="C180" s="11" t="str">
        <f>VLOOKUP($B180, Paste!$A$3:$H$1033, 6, FALSE)</f>
        <v>C</v>
      </c>
      <c r="D180" s="11">
        <f>IFERROR(VLOOKUP($B180, Paste!$J$3:$L$833, 3, FALSE), "")</f>
        <v>52</v>
      </c>
      <c r="E180" s="11">
        <f>IFERROR(VLOOKUP($B180, Paste!$J$3:$L$833, 2, FALSE), "")</f>
        <v>73</v>
      </c>
      <c r="F180" s="11" t="str">
        <f>VLOOKUP($B180, Paste!$A$3:$H$1033, 8, FALSE)</f>
        <v>TBL</v>
      </c>
      <c r="G180" s="71">
        <f>VLOOKUP($B180, Paste!$A$3:$H$1033, 2, FALSE)</f>
        <v>73</v>
      </c>
      <c r="H180" s="71">
        <f>VLOOKUP($B180, Paste!$A$3:$H$1033, 3, FALSE)</f>
        <v>10.95</v>
      </c>
      <c r="I180" s="71">
        <f t="shared" si="2"/>
        <v>10.751075</v>
      </c>
      <c r="J180" s="71">
        <f>VLOOKUP($B180, Paste!$A$3:$H$1033, 4, FALSE)</f>
        <v>21.701074999999999</v>
      </c>
      <c r="K180" s="71">
        <f>VLOOKUP($B180, Paste!$A$3:$H$1033, 5, FALSE)</f>
        <v>43.8</v>
      </c>
      <c r="L180" s="11">
        <f>IF(ISERROR(VLOOKUP(B180, Paste!$AB$3:$AD$2349, 3, FALSE)), "", VLOOKUP(B180, Paste!$AB$3:$AD$2349, 3, FALSE))</f>
        <v>145</v>
      </c>
      <c r="M180" s="27">
        <f>VLOOKUP($B180, Paste!$W$3:$Z$10064, IF($H$4="Cap Hit",3, IF($H$4="AAV", 4, 2)), FALSE)</f>
        <v>0.85499999999999998</v>
      </c>
      <c r="N180" s="11">
        <f>IF(ISERROR(VLOOKUP(B180, Paste!$AB$3:$AC$2343, 1, FALSE)), "", VLOOKUP(B180, Paste!$AB$3:$AC$2343, 2, FALSE))</f>
        <v>37</v>
      </c>
      <c r="O180" s="18" t="str">
        <f>IF(VLOOKUP(B180, 'Points&amp;Potential'!$B$7:$O$921, 14, FALSE)=0, "", VLOOKUP(B180, 'Points&amp;Potential'!$B$7:$O$921, 14, FALSE))</f>
        <v/>
      </c>
      <c r="P180" s="7" t="str">
        <f>IF(ISERROR(VLOOKUP(B180, Paste!$T$3:$T$1045, 1, FALSE)), "", VLOOKUP(B180, Paste!$T$3:$U$1045, 2, FALSE))</f>
        <v/>
      </c>
    </row>
    <row r="181" spans="1:16">
      <c r="A181" s="11">
        <v>175</v>
      </c>
      <c r="B181" s="67" t="s">
        <v>444</v>
      </c>
      <c r="C181" s="11" t="str">
        <f>VLOOKUP($B181, Paste!$A$3:$H$1033, 6, FALSE)</f>
        <v>LD</v>
      </c>
      <c r="D181" s="11">
        <f>IFERROR(VLOOKUP($B181, Paste!$J$3:$L$833, 3, FALSE), "")</f>
        <v>33</v>
      </c>
      <c r="E181" s="11">
        <f>IFERROR(VLOOKUP($B181, Paste!$J$3:$L$833, 2, FALSE), "")</f>
        <v>45</v>
      </c>
      <c r="F181" s="11" t="str">
        <f>VLOOKUP($B181, Paste!$A$3:$H$1033, 8, FALSE)</f>
        <v>TBL</v>
      </c>
      <c r="G181" s="71">
        <f>VLOOKUP($B181, Paste!$A$3:$H$1033, 2, FALSE)</f>
        <v>74</v>
      </c>
      <c r="H181" s="71">
        <f>VLOOKUP($B181, Paste!$A$3:$H$1033, 3, FALSE)</f>
        <v>4.8515139623327901</v>
      </c>
      <c r="I181" s="71">
        <f t="shared" si="2"/>
        <v>19.690380482111657</v>
      </c>
      <c r="J181" s="71">
        <f>VLOOKUP($B181, Paste!$A$3:$H$1033, 4, FALSE)</f>
        <v>24.541894444444445</v>
      </c>
      <c r="K181" s="71">
        <f>VLOOKUP($B181, Paste!$A$3:$H$1033, 5, FALSE)</f>
        <v>43.774647887323944</v>
      </c>
      <c r="L181" s="11">
        <f>IF(ISERROR(VLOOKUP(B181, Paste!$AB$3:$AD$2349, 3, FALSE)), "", VLOOKUP(B181, Paste!$AB$3:$AD$2349, 3, FALSE))</f>
        <v>63</v>
      </c>
      <c r="M181" s="27">
        <f>VLOOKUP($B181, Paste!$W$3:$Z$10064, IF($H$4="Cap Hit",3, IF($H$4="AAV", 4, 2)), FALSE)</f>
        <v>8.7810000000000006</v>
      </c>
      <c r="N181" s="11">
        <f>IF(ISERROR(VLOOKUP(B181, Paste!$AB$3:$AC$2343, 1, FALSE)), "", VLOOKUP(B181, Paste!$AB$3:$AC$2343, 2, FALSE))</f>
        <v>89</v>
      </c>
      <c r="O181" s="18" t="str">
        <f>IF(VLOOKUP(B181, 'Points&amp;Potential'!$B$7:$O$921, 14, FALSE)=0, "", VLOOKUP(B181, 'Points&amp;Potential'!$B$7:$O$921, 14, FALSE))</f>
        <v/>
      </c>
    </row>
    <row r="182" spans="1:16">
      <c r="A182" s="11">
        <v>176</v>
      </c>
      <c r="B182" s="67" t="s">
        <v>62</v>
      </c>
      <c r="C182" s="11" t="str">
        <f>VLOOKUP($B182, Paste!$A$3:$H$1033, 6, FALSE)</f>
        <v>C</v>
      </c>
      <c r="D182" s="11">
        <f>IFERROR(VLOOKUP($B182, Paste!$J$3:$L$833, 3, FALSE), "")</f>
        <v>85</v>
      </c>
      <c r="E182" s="11">
        <f>IFERROR(VLOOKUP($B182, Paste!$J$3:$L$833, 2, FALSE), "")</f>
        <v>100</v>
      </c>
      <c r="F182" s="11" t="str">
        <f>VLOOKUP($B182, Paste!$A$3:$H$1033, 8, FALSE)</f>
        <v>CAR</v>
      </c>
      <c r="G182" s="71">
        <f>VLOOKUP($B182, Paste!$A$3:$H$1033, 2, FALSE)</f>
        <v>80.666666666666671</v>
      </c>
      <c r="H182" s="71">
        <f>VLOOKUP($B182, Paste!$A$3:$H$1033, 3, FALSE)</f>
        <v>30.756639469610977</v>
      </c>
      <c r="I182" s="71">
        <f t="shared" si="2"/>
        <v>51.649538742194594</v>
      </c>
      <c r="J182" s="71">
        <f>VLOOKUP($B182, Paste!$A$3:$H$1033, 4, FALSE)</f>
        <v>82.406178211805567</v>
      </c>
      <c r="K182" s="71">
        <f>VLOOKUP($B182, Paste!$A$3:$H$1033, 5, FALSE)</f>
        <v>43.751412429378533</v>
      </c>
      <c r="L182" s="11">
        <f>IF(ISERROR(VLOOKUP(B182, Paste!$AB$3:$AD$2349, 3, FALSE)), "", VLOOKUP(B182, Paste!$AB$3:$AD$2349, 3, FALSE))</f>
        <v>58</v>
      </c>
      <c r="M182" s="27">
        <f>VLOOKUP($B182, Paste!$W$3:$Z$10064, IF($H$4="Cap Hit",3, IF($H$4="AAV", 4, 2)), FALSE)</f>
        <v>12</v>
      </c>
      <c r="N182" s="11">
        <f>IF(ISERROR(VLOOKUP(B182, Paste!$AB$3:$AC$2343, 1, FALSE)), "", VLOOKUP(B182, Paste!$AB$3:$AC$2343, 2, FALSE))</f>
        <v>26</v>
      </c>
      <c r="O182" s="18" t="str">
        <f>IF(VLOOKUP(B182, 'Points&amp;Potential'!$B$7:$O$921, 14, FALSE)=0, "", VLOOKUP(B182, 'Points&amp;Potential'!$B$7:$O$921, 14, FALSE))</f>
        <v/>
      </c>
      <c r="P182" s="7" t="str">
        <f>IF(ISERROR(VLOOKUP(B182, Paste!$T$3:$T$1045, 1, FALSE)), "", VLOOKUP(B182, Paste!$T$3:$U$1045, 2, FALSE))</f>
        <v/>
      </c>
    </row>
    <row r="183" spans="1:16">
      <c r="A183" s="11">
        <v>177</v>
      </c>
      <c r="B183" s="67" t="s">
        <v>579</v>
      </c>
      <c r="C183" s="11" t="str">
        <f>VLOOKUP($B183, Paste!$A$3:$H$1033, 6, FALSE)</f>
        <v>LD</v>
      </c>
      <c r="D183" s="11" t="str">
        <f>IFERROR(VLOOKUP($B183, Paste!$J$3:$L$833, 3, FALSE), "")</f>
        <v/>
      </c>
      <c r="E183" s="11" t="str">
        <f>IFERROR(VLOOKUP($B183, Paste!$J$3:$L$833, 2, FALSE), "")</f>
        <v/>
      </c>
      <c r="F183" s="11" t="str">
        <f>VLOOKUP($B183, Paste!$A$3:$H$1033, 8, FALSE)</f>
        <v>FLA</v>
      </c>
      <c r="G183" s="71">
        <f>VLOOKUP($B183, Paste!$A$3:$H$1033, 2, FALSE)</f>
        <v>65</v>
      </c>
      <c r="H183" s="71">
        <f>VLOOKUP($B183, Paste!$A$3:$H$1033, 3, FALSE)</f>
        <v>1.4193158148750253</v>
      </c>
      <c r="I183" s="71">
        <f t="shared" si="2"/>
        <v>14.426871685124974</v>
      </c>
      <c r="J183" s="71">
        <f>VLOOKUP($B183, Paste!$A$3:$H$1033, 4, FALSE)</f>
        <v>15.846187499999999</v>
      </c>
      <c r="K183" s="71">
        <f>VLOOKUP($B183, Paste!$A$3:$H$1033, 5, FALSE)</f>
        <v>43.727272727272727</v>
      </c>
      <c r="L183" s="11">
        <f>IF(ISERROR(VLOOKUP(B183, Paste!$AB$3:$AD$2349, 3, FALSE)), "", VLOOKUP(B183, Paste!$AB$3:$AD$2349, 3, FALSE))</f>
        <v>98</v>
      </c>
      <c r="M183" s="27">
        <f>VLOOKUP($B183, Paste!$W$3:$Z$10064, IF($H$4="Cap Hit",3, IF($H$4="AAV", 4, 2)), FALSE)</f>
        <v>1.27</v>
      </c>
      <c r="N183" s="11">
        <f>IF(ISERROR(VLOOKUP(B183, Paste!$AB$3:$AC$2343, 1, FALSE)), "", VLOOKUP(B183, Paste!$AB$3:$AC$2343, 2, FALSE))</f>
        <v>68</v>
      </c>
      <c r="O183" s="18" t="str">
        <f>IF(VLOOKUP(B183, 'Points&amp;Potential'!$B$7:$O$921, 14, FALSE)=0, "", VLOOKUP(B183, 'Points&amp;Potential'!$B$7:$O$921, 14, FALSE))</f>
        <v/>
      </c>
      <c r="P183" s="7" t="str">
        <f>IF(ISERROR(VLOOKUP(B183, Paste!$T$3:$T$1045, 1, FALSE)), "", VLOOKUP(B183, Paste!$T$3:$U$1045, 2, FALSE))</f>
        <v/>
      </c>
    </row>
    <row r="184" spans="1:16">
      <c r="A184" s="11">
        <v>178</v>
      </c>
      <c r="B184" s="67" t="s">
        <v>435</v>
      </c>
      <c r="C184" s="11" t="str">
        <f>VLOOKUP($B184, Paste!$A$3:$H$1033, 6, FALSE)</f>
        <v>RD</v>
      </c>
      <c r="D184" s="11" t="str">
        <f>IFERROR(VLOOKUP($B184, Paste!$J$3:$L$833, 3, FALSE), "")</f>
        <v/>
      </c>
      <c r="E184" s="11" t="str">
        <f>IFERROR(VLOOKUP($B184, Paste!$J$3:$L$833, 2, FALSE), "")</f>
        <v/>
      </c>
      <c r="F184" s="11" t="str">
        <f>VLOOKUP($B184, Paste!$A$3:$H$1033, 8, FALSE)</f>
        <v>SEA</v>
      </c>
      <c r="G184" s="71">
        <f>VLOOKUP($B184, Paste!$A$3:$H$1033, 2, FALSE)</f>
        <v>83.666666666666671</v>
      </c>
      <c r="H184" s="71">
        <f>VLOOKUP($B184, Paste!$A$3:$H$1033, 3, FALSE)</f>
        <v>6.6933333333333342</v>
      </c>
      <c r="I184" s="71">
        <f t="shared" si="2"/>
        <v>18.303129166666668</v>
      </c>
      <c r="J184" s="71">
        <f>VLOOKUP($B184, Paste!$A$3:$H$1033, 4, FALSE)</f>
        <v>24.996462500000003</v>
      </c>
      <c r="K184" s="71">
        <f>VLOOKUP($B184, Paste!$A$3:$H$1033, 5, FALSE)</f>
        <v>43.711564625850343</v>
      </c>
      <c r="L184" s="11">
        <f>IF(ISERROR(VLOOKUP(B184, Paste!$AB$3:$AD$2349, 3, FALSE)), "", VLOOKUP(B184, Paste!$AB$3:$AD$2349, 3, FALSE))</f>
        <v>109</v>
      </c>
      <c r="M184" s="27">
        <f>VLOOKUP($B184, Paste!$W$3:$Z$10064, IF($H$4="Cap Hit",3, IF($H$4="AAV", 4, 2)), FALSE)</f>
        <v>6</v>
      </c>
      <c r="N184" s="11">
        <f>IF(ISERROR(VLOOKUP(B184, Paste!$AB$3:$AC$2343, 1, FALSE)), "", VLOOKUP(B184, Paste!$AB$3:$AC$2343, 2, FALSE))</f>
        <v>157</v>
      </c>
      <c r="O184" s="18" t="str">
        <f>IF(VLOOKUP(B184, 'Points&amp;Potential'!$B$7:$O$921, 14, FALSE)=0, "", VLOOKUP(B184, 'Points&amp;Potential'!$B$7:$O$921, 14, FALSE))</f>
        <v/>
      </c>
      <c r="P184" s="7" t="str">
        <f>IF(ISERROR(VLOOKUP(B184, Paste!$T$3:$T$1045, 1, FALSE)), "", VLOOKUP(B184, Paste!$T$3:$U$1045, 2, FALSE))</f>
        <v/>
      </c>
    </row>
    <row r="185" spans="1:16">
      <c r="A185" s="11">
        <v>179</v>
      </c>
      <c r="B185" s="67" t="s">
        <v>90</v>
      </c>
      <c r="C185" s="11" t="str">
        <f>VLOOKUP($B185, Paste!$A$3:$H$1033, 6, FALSE)</f>
        <v>C</v>
      </c>
      <c r="D185" s="11">
        <f>IFERROR(VLOOKUP($B185, Paste!$J$3:$L$833, 3, FALSE), "")</f>
        <v>75</v>
      </c>
      <c r="E185" s="11">
        <f>IFERROR(VLOOKUP($B185, Paste!$J$3:$L$833, 2, FALSE), "")</f>
        <v>85</v>
      </c>
      <c r="F185" s="11" t="str">
        <f>VLOOKUP($B185, Paste!$A$3:$H$1033, 8, FALSE)</f>
        <v>DET</v>
      </c>
      <c r="G185" s="71">
        <f>VLOOKUP($B185, Paste!$A$3:$H$1033, 2, FALSE)</f>
        <v>77</v>
      </c>
      <c r="H185" s="71">
        <f>VLOOKUP($B185, Paste!$A$3:$H$1033, 3, FALSE)</f>
        <v>33.239642278295385</v>
      </c>
      <c r="I185" s="71">
        <f t="shared" si="2"/>
        <v>38.324892430037956</v>
      </c>
      <c r="J185" s="71">
        <f>VLOOKUP($B185, Paste!$A$3:$H$1033, 4, FALSE)</f>
        <v>71.564534708333341</v>
      </c>
      <c r="K185" s="71">
        <f>VLOOKUP($B185, Paste!$A$3:$H$1033, 5, FALSE)</f>
        <v>43.65625</v>
      </c>
      <c r="L185" s="11">
        <f>IF(ISERROR(VLOOKUP(B185, Paste!$AB$3:$AD$2349, 3, FALSE)), "", VLOOKUP(B185, Paste!$AB$3:$AD$2349, 3, FALSE))</f>
        <v>46</v>
      </c>
      <c r="M185" s="27">
        <f>VLOOKUP($B185, Paste!$W$3:$Z$10064, IF($H$4="Cap Hit",3, IF($H$4="AAV", 4, 2)), FALSE)</f>
        <v>10</v>
      </c>
      <c r="N185" s="11">
        <f>IF(ISERROR(VLOOKUP(B185, Paste!$AB$3:$AC$2343, 1, FALSE)), "", VLOOKUP(B185, Paste!$AB$3:$AC$2343, 2, FALSE))</f>
        <v>35</v>
      </c>
      <c r="O185" s="18" t="str">
        <f>IF(VLOOKUP(B185, 'Points&amp;Potential'!$B$7:$O$921, 14, FALSE)=0, "", VLOOKUP(B185, 'Points&amp;Potential'!$B$7:$O$921, 14, FALSE))</f>
        <v/>
      </c>
      <c r="P185" s="7" t="str">
        <f>IF(ISERROR(VLOOKUP(B185, Paste!$T$3:$T$1045, 1, FALSE)), "", VLOOKUP(B185, Paste!$T$3:$U$1045, 2, FALSE))</f>
        <v/>
      </c>
    </row>
    <row r="186" spans="1:16">
      <c r="A186" s="11">
        <v>180</v>
      </c>
      <c r="B186" s="67" t="s">
        <v>308</v>
      </c>
      <c r="C186" s="11" t="str">
        <f>VLOOKUP($B186, Paste!$A$3:$H$1033, 6, FALSE)</f>
        <v>LD</v>
      </c>
      <c r="D186" s="11">
        <f>IFERROR(VLOOKUP($B186, Paste!$J$3:$L$833, 3, FALSE), "")</f>
        <v>40</v>
      </c>
      <c r="E186" s="11">
        <f>IFERROR(VLOOKUP($B186, Paste!$J$3:$L$833, 2, FALSE), "")</f>
        <v>53</v>
      </c>
      <c r="F186" s="11" t="str">
        <f>VLOOKUP($B186, Paste!$A$3:$H$1033, 8, FALSE)</f>
        <v>CAR</v>
      </c>
      <c r="G186" s="71">
        <f>VLOOKUP($B186, Paste!$A$3:$H$1033, 2, FALSE)</f>
        <v>77</v>
      </c>
      <c r="H186" s="71">
        <f>VLOOKUP($B186, Paste!$A$3:$H$1033, 3, FALSE)</f>
        <v>8.432639941771038</v>
      </c>
      <c r="I186" s="71">
        <f t="shared" si="2"/>
        <v>27.19911005822896</v>
      </c>
      <c r="J186" s="71">
        <f>VLOOKUP($B186, Paste!$A$3:$H$1033, 4, FALSE)</f>
        <v>35.631749999999997</v>
      </c>
      <c r="K186" s="71">
        <f>VLOOKUP($B186, Paste!$A$3:$H$1033, 5, FALSE)</f>
        <v>43.269911504424776</v>
      </c>
      <c r="L186" s="11">
        <f>IF(ISERROR(VLOOKUP(B186, Paste!$AB$3:$AD$2349, 3, FALSE)), "", VLOOKUP(B186, Paste!$AB$3:$AD$2349, 3, FALSE))</f>
        <v>104</v>
      </c>
      <c r="M186" s="27">
        <f>VLOOKUP($B186, Paste!$W$3:$Z$10064, IF($H$4="Cap Hit",3, IF($H$4="AAV", 4, 2)), FALSE)</f>
        <v>7.5</v>
      </c>
      <c r="N186" s="11">
        <f>IF(ISERROR(VLOOKUP(B186, Paste!$AB$3:$AC$2343, 1, FALSE)), "", VLOOKUP(B186, Paste!$AB$3:$AC$2343, 2, FALSE))</f>
        <v>85</v>
      </c>
      <c r="O186" s="18" t="str">
        <f>IF(VLOOKUP(B186, 'Points&amp;Potential'!$B$7:$O$921, 14, FALSE)=0, "", VLOOKUP(B186, 'Points&amp;Potential'!$B$7:$O$921, 14, FALSE))</f>
        <v/>
      </c>
      <c r="P186" s="7" t="str">
        <f>IF(ISERROR(VLOOKUP(B186, Paste!$T$3:$T$1045, 1, FALSE)), "", VLOOKUP(B186, Paste!$T$3:$U$1045, 2, FALSE))</f>
        <v/>
      </c>
    </row>
    <row r="187" spans="1:16">
      <c r="A187" s="11">
        <v>181</v>
      </c>
      <c r="B187" s="67" t="s">
        <v>692</v>
      </c>
      <c r="C187" s="11" t="e">
        <f>VLOOKUP($B187, Paste!$A$3:$H$1033, 6, FALSE)</f>
        <v>#N/A</v>
      </c>
      <c r="D187" s="11" t="str">
        <f>IFERROR(VLOOKUP($B187, Paste!$J$3:$L$833, 3, FALSE), "")</f>
        <v/>
      </c>
      <c r="E187" s="11" t="str">
        <f>IFERROR(VLOOKUP($B187, Paste!$J$3:$L$833, 2, FALSE), "")</f>
        <v/>
      </c>
      <c r="F187" s="11" t="e">
        <f>VLOOKUP($B187, Paste!$A$3:$H$1033, 8, FALSE)</f>
        <v>#N/A</v>
      </c>
      <c r="G187" s="71" t="e">
        <f>VLOOKUP($B187, Paste!$A$3:$H$1033, 2, FALSE)</f>
        <v>#N/A</v>
      </c>
      <c r="H187" s="71" t="e">
        <f>VLOOKUP($B187, Paste!$A$3:$H$1033, 3, FALSE)</f>
        <v>#N/A</v>
      </c>
      <c r="I187" s="71" t="e">
        <f t="shared" si="2"/>
        <v>#N/A</v>
      </c>
      <c r="J187" s="71" t="e">
        <f>VLOOKUP($B187, Paste!$A$3:$H$1033, 4, FALSE)</f>
        <v>#N/A</v>
      </c>
      <c r="K187" s="71" t="e">
        <f>VLOOKUP($B187, Paste!$A$3:$H$1033, 5, FALSE)</f>
        <v>#N/A</v>
      </c>
      <c r="L187" s="11" t="str">
        <f>IF(ISERROR(VLOOKUP(B187, Paste!$AB$3:$AD$2349, 3, FALSE)), "", VLOOKUP(B187, Paste!$AB$3:$AD$2349, 3, FALSE))</f>
        <v/>
      </c>
      <c r="M187" s="27">
        <f>VLOOKUP($B187, Paste!$W$3:$Z$10064, IF($H$4="Cap Hit",3, IF($H$4="AAV", 4, 2)), FALSE)</f>
        <v>0.87</v>
      </c>
      <c r="N187" s="11" t="e">
        <f>IF(ISERROR(VLOOKUP(B187, Paste!$AB$3:$AC$2343, 1, FALSE)), "", VLOOKUP(B187, Paste!$AB$3:$AC$2343, 2, FALSE))</f>
        <v>#N/A</v>
      </c>
      <c r="O187" s="18" t="str">
        <f>IF(VLOOKUP(B187, 'Points&amp;Potential'!$B$7:$O$921, 14, FALSE)=0, "", VLOOKUP(B187, 'Points&amp;Potential'!$B$7:$O$921, 14, FALSE))</f>
        <v/>
      </c>
      <c r="P187" s="7" t="str">
        <f>IF(ISERROR(VLOOKUP(B187, Paste!$T$3:$T$1045, 1, FALSE)), "", VLOOKUP(B187, Paste!$T$3:$U$1045, 2, FALSE))</f>
        <v/>
      </c>
    </row>
    <row r="188" spans="1:16">
      <c r="A188" s="11">
        <v>182</v>
      </c>
      <c r="B188" s="67" t="s">
        <v>293</v>
      </c>
      <c r="C188" s="11" t="str">
        <f>VLOOKUP($B188, Paste!$A$3:$H$1033, 6, FALSE)</f>
        <v>RW</v>
      </c>
      <c r="D188" s="11">
        <f>IFERROR(VLOOKUP($B188, Paste!$J$3:$L$833, 3, FALSE), "")</f>
        <v>40</v>
      </c>
      <c r="E188" s="11">
        <f>IFERROR(VLOOKUP($B188, Paste!$J$3:$L$833, 2, FALSE), "")</f>
        <v>53</v>
      </c>
      <c r="F188" s="11" t="str">
        <f>VLOOKUP($B188, Paste!$A$3:$H$1033, 8, FALSE)</f>
        <v>SJS</v>
      </c>
      <c r="G188" s="71">
        <f>VLOOKUP($B188, Paste!$A$3:$H$1033, 2, FALSE)</f>
        <v>74.666666666666671</v>
      </c>
      <c r="H188" s="71">
        <f>VLOOKUP($B188, Paste!$A$3:$H$1033, 3, FALSE)</f>
        <v>18.496265329644263</v>
      </c>
      <c r="I188" s="71">
        <f t="shared" si="2"/>
        <v>18.718021337022403</v>
      </c>
      <c r="J188" s="71">
        <f>VLOOKUP($B188, Paste!$A$3:$H$1033, 4, FALSE)</f>
        <v>37.214286666666666</v>
      </c>
      <c r="K188" s="71">
        <f>VLOOKUP($B188, Paste!$A$3:$H$1033, 5, FALSE)</f>
        <v>43.155963302752298</v>
      </c>
      <c r="L188" s="11">
        <f>IF(ISERROR(VLOOKUP(B188, Paste!$AB$3:$AD$2349, 3, FALSE)), "", VLOOKUP(B188, Paste!$AB$3:$AD$2349, 3, FALSE))</f>
        <v>336</v>
      </c>
      <c r="M188" s="27">
        <f>VLOOKUP($B188, Paste!$W$3:$Z$10064, IF($H$4="Cap Hit",3, IF($H$4="AAV", 4, 2)), FALSE)</f>
        <v>7</v>
      </c>
      <c r="N188" s="11">
        <f>IF(ISERROR(VLOOKUP(B188, Paste!$AB$3:$AC$2343, 1, FALSE)), "", VLOOKUP(B188, Paste!$AB$3:$AC$2343, 2, FALSE))</f>
        <v>30</v>
      </c>
      <c r="O188" s="18" t="str">
        <f>IF(VLOOKUP(B188, 'Points&amp;Potential'!$B$7:$O$921, 14, FALSE)=0, "", VLOOKUP(B188, 'Points&amp;Potential'!$B$7:$O$921, 14, FALSE))</f>
        <v/>
      </c>
      <c r="P188" s="7" t="str">
        <f>IF(ISERROR(VLOOKUP(B188, Paste!$T$3:$T$1045, 1, FALSE)), "", VLOOKUP(B188, Paste!$T$3:$U$1045, 2, FALSE))</f>
        <v/>
      </c>
    </row>
    <row r="189" spans="1:16">
      <c r="A189" s="11">
        <v>183</v>
      </c>
      <c r="B189" s="67" t="s">
        <v>513</v>
      </c>
      <c r="C189" s="11" t="str">
        <f>VLOOKUP($B189, Paste!$A$3:$H$1033, 6, FALSE)</f>
        <v>C</v>
      </c>
      <c r="D189" s="11" t="str">
        <f>IFERROR(VLOOKUP($B189, Paste!$J$3:$L$833, 3, FALSE), "")</f>
        <v/>
      </c>
      <c r="E189" s="11" t="str">
        <f>IFERROR(VLOOKUP($B189, Paste!$J$3:$L$833, 2, FALSE), "")</f>
        <v/>
      </c>
      <c r="F189" s="11" t="str">
        <f>VLOOKUP($B189, Paste!$A$3:$H$1033, 8, FALSE)</f>
        <v>UTA</v>
      </c>
      <c r="G189" s="71">
        <f>VLOOKUP($B189, Paste!$A$3:$H$1033, 2, FALSE)</f>
        <v>83</v>
      </c>
      <c r="H189" s="71">
        <f>VLOOKUP($B189, Paste!$A$3:$H$1033, 3, FALSE)</f>
        <v>9.1741280482884715</v>
      </c>
      <c r="I189" s="71">
        <f t="shared" si="2"/>
        <v>10.004318826711531</v>
      </c>
      <c r="J189" s="71">
        <f>VLOOKUP($B189, Paste!$A$3:$H$1033, 4, FALSE)</f>
        <v>19.178446875000002</v>
      </c>
      <c r="K189" s="71">
        <f>VLOOKUP($B189, Paste!$A$3:$H$1033, 5, FALSE)</f>
        <v>43.037037037037038</v>
      </c>
      <c r="L189" s="11">
        <f>IF(ISERROR(VLOOKUP(B189, Paste!$AB$3:$AD$2349, 3, FALSE)), "", VLOOKUP(B189, Paste!$AB$3:$AD$2349, 3, FALSE))</f>
        <v>50</v>
      </c>
      <c r="M189" s="27">
        <f>VLOOKUP($B189, Paste!$W$3:$Z$10064, IF($H$4="Cap Hit",3, IF($H$4="AAV", 4, 2)), FALSE)</f>
        <v>2.75</v>
      </c>
      <c r="N189" s="11">
        <f>IF(ISERROR(VLOOKUP(B189, Paste!$AB$3:$AC$2343, 1, FALSE)), "", VLOOKUP(B189, Paste!$AB$3:$AC$2343, 2, FALSE))</f>
        <v>58</v>
      </c>
      <c r="O189" s="18" t="str">
        <f>IF(VLOOKUP(B189, 'Points&amp;Potential'!$B$7:$O$921, 14, FALSE)=0, "", VLOOKUP(B189, 'Points&amp;Potential'!$B$7:$O$921, 14, FALSE))</f>
        <v/>
      </c>
      <c r="P189" s="7" t="str">
        <f>IF(ISERROR(VLOOKUP(B189, Paste!$T$3:$T$1045, 1, FALSE)), "", VLOOKUP(B189, Paste!$T$3:$U$1045, 2, FALSE))</f>
        <v/>
      </c>
    </row>
    <row r="190" spans="1:16">
      <c r="A190" s="11">
        <v>184</v>
      </c>
      <c r="B190" s="67" t="s">
        <v>423</v>
      </c>
      <c r="C190" s="11" t="str">
        <f>VLOOKUP($B190, Paste!$A$3:$H$1033, 6, FALSE)</f>
        <v>RW</v>
      </c>
      <c r="D190" s="11">
        <f>IFERROR(VLOOKUP($B190, Paste!$J$3:$L$833, 3, FALSE), "")</f>
        <v>48</v>
      </c>
      <c r="E190" s="11">
        <f>IFERROR(VLOOKUP($B190, Paste!$J$3:$L$833, 2, FALSE), "")</f>
        <v>68</v>
      </c>
      <c r="F190" s="11" t="str">
        <f>VLOOKUP($B190, Paste!$A$3:$H$1033, 8, FALSE)</f>
        <v>MTL</v>
      </c>
      <c r="G190" s="71">
        <f>VLOOKUP($B190, Paste!$A$3:$H$1033, 2, FALSE)</f>
        <v>58</v>
      </c>
      <c r="H190" s="71">
        <f>VLOOKUP($B190, Paste!$A$3:$H$1033, 3, FALSE)</f>
        <v>11.600000000000001</v>
      </c>
      <c r="I190" s="71">
        <f t="shared" si="2"/>
        <v>14.549881450000004</v>
      </c>
      <c r="J190" s="71">
        <f>VLOOKUP($B190, Paste!$A$3:$H$1033, 4, FALSE)</f>
        <v>26.149881450000006</v>
      </c>
      <c r="K190" s="71">
        <f>VLOOKUP($B190, Paste!$A$3:$H$1033, 5, FALSE)</f>
        <v>42.895833333333336</v>
      </c>
      <c r="L190" s="11">
        <f>IF(ISERROR(VLOOKUP(B190, Paste!$AB$3:$AD$2349, 3, FALSE)), "", VLOOKUP(B190, Paste!$AB$3:$AD$2349, 3, FALSE))</f>
        <v>93</v>
      </c>
      <c r="M190" s="27">
        <f>VLOOKUP($B190, Paste!$W$3:$Z$10064, IF($H$4="Cap Hit",3, IF($H$4="AAV", 4, 2)), FALSE)</f>
        <v>3.6</v>
      </c>
      <c r="N190" s="11">
        <f>IF(ISERROR(VLOOKUP(B190, Paste!$AB$3:$AC$2343, 1, FALSE)), "", VLOOKUP(B190, Paste!$AB$3:$AC$2343, 2, FALSE))</f>
        <v>35</v>
      </c>
      <c r="O190" s="18" t="str">
        <f>IF(VLOOKUP(B190, 'Points&amp;Potential'!$B$7:$O$921, 14, FALSE)=0, "", VLOOKUP(B190, 'Points&amp;Potential'!$B$7:$O$921, 14, FALSE))</f>
        <v/>
      </c>
      <c r="P190" s="7" t="str">
        <f>IF(ISERROR(VLOOKUP(B190, Paste!$T$3:$T$1045, 1, FALSE)), "", VLOOKUP(B190, Paste!$T$3:$U$1045, 2, FALSE))</f>
        <v/>
      </c>
    </row>
    <row r="191" spans="1:16">
      <c r="A191" s="11">
        <v>185</v>
      </c>
      <c r="B191" s="67" t="s">
        <v>200</v>
      </c>
      <c r="C191" s="11" t="str">
        <f>VLOOKUP($B191, Paste!$A$3:$H$1033, 6, FALSE)</f>
        <v>LW</v>
      </c>
      <c r="D191" s="11">
        <f>IFERROR(VLOOKUP($B191, Paste!$J$3:$L$833, 3, FALSE), "")</f>
        <v>57</v>
      </c>
      <c r="E191" s="11">
        <f>IFERROR(VLOOKUP($B191, Paste!$J$3:$L$833, 2, FALSE), "")</f>
        <v>75</v>
      </c>
      <c r="F191" s="11" t="str">
        <f>VLOOKUP($B191, Paste!$A$3:$H$1033, 8, FALSE)</f>
        <v>NJD</v>
      </c>
      <c r="G191" s="71">
        <f>VLOOKUP($B191, Paste!$A$3:$H$1033, 2, FALSE)</f>
        <v>77.333333333333329</v>
      </c>
      <c r="H191" s="71">
        <f>VLOOKUP($B191, Paste!$A$3:$H$1033, 3, FALSE)</f>
        <v>27.85943028565946</v>
      </c>
      <c r="I191" s="71">
        <f t="shared" si="2"/>
        <v>21.735130769896077</v>
      </c>
      <c r="J191" s="71">
        <f>VLOOKUP($B191, Paste!$A$3:$H$1033, 4, FALSE)</f>
        <v>49.594561055555538</v>
      </c>
      <c r="K191" s="71">
        <f>VLOOKUP($B191, Paste!$A$3:$H$1033, 5, FALSE)</f>
        <v>42.772861356932147</v>
      </c>
      <c r="L191" s="11">
        <f>IF(ISERROR(VLOOKUP(B191, Paste!$AB$3:$AD$2349, 3, FALSE)), "", VLOOKUP(B191, Paste!$AB$3:$AD$2349, 3, FALSE))</f>
        <v>130</v>
      </c>
      <c r="M191" s="27">
        <f>VLOOKUP($B191, Paste!$W$3:$Z$10064, IF($H$4="Cap Hit",3, IF($H$4="AAV", 4, 2)), FALSE)</f>
        <v>10.75</v>
      </c>
      <c r="N191" s="11">
        <f>IF(ISERROR(VLOOKUP(B191, Paste!$AB$3:$AC$2343, 1, FALSE)), "", VLOOKUP(B191, Paste!$AB$3:$AC$2343, 2, FALSE))</f>
        <v>50</v>
      </c>
      <c r="O191" s="18" t="str">
        <f>IF(VLOOKUP(B191, 'Points&amp;Potential'!$B$7:$O$921, 14, FALSE)=0, "", VLOOKUP(B191, 'Points&amp;Potential'!$B$7:$O$921, 14, FALSE))</f>
        <v/>
      </c>
      <c r="P191" s="7" t="str">
        <f>IF(ISERROR(VLOOKUP(B191, Paste!$T$3:$T$1045, 1, FALSE)), "", VLOOKUP(B191, Paste!$T$3:$U$1045, 2, FALSE))</f>
        <v/>
      </c>
    </row>
    <row r="192" spans="1:16">
      <c r="A192" s="11">
        <v>186</v>
      </c>
      <c r="B192" s="10" t="s">
        <v>725</v>
      </c>
      <c r="C192" s="11" t="str">
        <f>VLOOKUP($B192, Paste!$A$3:$H$1033, 6, FALSE)</f>
        <v>RD</v>
      </c>
      <c r="D192" s="11" t="str">
        <f>IFERROR(VLOOKUP($B192, Paste!$J$3:$L$833, 3, FALSE), "")</f>
        <v/>
      </c>
      <c r="E192" s="11" t="str">
        <f>IFERROR(VLOOKUP($B192, Paste!$J$3:$L$833, 2, FALSE), "")</f>
        <v/>
      </c>
      <c r="F192" s="11" t="str">
        <f>VLOOKUP($B192, Paste!$A$3:$H$1033, 8, FALSE)</f>
        <v>MIN</v>
      </c>
      <c r="G192" s="71">
        <f>VLOOKUP($B192, Paste!$A$3:$H$1033, 2, FALSE)</f>
        <v>64.333333333333343</v>
      </c>
      <c r="H192" s="71">
        <f>VLOOKUP($B192, Paste!$A$3:$H$1033, 3, FALSE)</f>
        <v>2.9739007008857485</v>
      </c>
      <c r="I192" s="71">
        <f t="shared" si="2"/>
        <v>5.3454728616142564</v>
      </c>
      <c r="J192" s="71">
        <f>VLOOKUP($B192, Paste!$A$3:$H$1033, 4, FALSE)</f>
        <v>8.3193735625000045</v>
      </c>
      <c r="K192" s="71">
        <f>VLOOKUP($B192, Paste!$A$3:$H$1033, 5, FALSE)</f>
        <v>42.659536541889487</v>
      </c>
      <c r="L192" s="11">
        <f>IF(ISERROR(VLOOKUP(B192, Paste!$AB$3:$AD$2349, 3, FALSE)), "", VLOOKUP(B192, Paste!$AB$3:$AD$2349, 3, FALSE))</f>
        <v>68</v>
      </c>
      <c r="M192" s="27">
        <f>VLOOKUP($B192, Paste!$W$3:$Z$10064, IF($H$4="Cap Hit",3, IF($H$4="AAV", 4, 2)), FALSE)</f>
        <v>1.25</v>
      </c>
      <c r="N192" s="11">
        <f>IF(ISERROR(VLOOKUP(B192, Paste!$AB$3:$AC$2343, 1, FALSE)), "", VLOOKUP(B192, Paste!$AB$3:$AC$2343, 2, FALSE))</f>
        <v>64</v>
      </c>
      <c r="O192" s="18" t="str">
        <f>IF(VLOOKUP(B192, 'Points&amp;Potential'!$B$7:$O$921, 14, FALSE)=0, "", VLOOKUP(B192, 'Points&amp;Potential'!$B$7:$O$921, 14, FALSE))</f>
        <v/>
      </c>
      <c r="P192" s="7" t="str">
        <f>IF(ISERROR(VLOOKUP(B192, Paste!$T$3:$T$1045, 1, FALSE)), "", VLOOKUP(B192, Paste!$T$3:$U$1045, 2, FALSE))</f>
        <v/>
      </c>
    </row>
    <row r="193" spans="1:16">
      <c r="A193" s="11">
        <v>187</v>
      </c>
      <c r="B193" s="67" t="s">
        <v>371</v>
      </c>
      <c r="C193" s="11" t="str">
        <f>VLOOKUP($B193, Paste!$A$3:$H$1033, 6, FALSE)</f>
        <v>LW</v>
      </c>
      <c r="D193" s="11">
        <f>IFERROR(VLOOKUP($B193, Paste!$J$3:$L$833, 3, FALSE), "")</f>
        <v>30</v>
      </c>
      <c r="E193" s="11">
        <f>IFERROR(VLOOKUP($B193, Paste!$J$3:$L$833, 2, FALSE), "")</f>
        <v>45</v>
      </c>
      <c r="F193" s="11" t="str">
        <f>VLOOKUP($B193, Paste!$A$3:$H$1033, 8, FALSE)</f>
        <v>ANA</v>
      </c>
      <c r="G193" s="71">
        <f>VLOOKUP($B193, Paste!$A$3:$H$1033, 2, FALSE)</f>
        <v>77.666666666666671</v>
      </c>
      <c r="H193" s="71">
        <f>VLOOKUP($B193, Paste!$A$3:$H$1033, 3, FALSE)</f>
        <v>17.419435773651671</v>
      </c>
      <c r="I193" s="71">
        <f t="shared" si="2"/>
        <v>12.91879522634833</v>
      </c>
      <c r="J193" s="71">
        <f>VLOOKUP($B193, Paste!$A$3:$H$1033, 4, FALSE)</f>
        <v>30.338231</v>
      </c>
      <c r="K193" s="71">
        <f>VLOOKUP($B193, Paste!$A$3:$H$1033, 5, FALSE)</f>
        <v>42.425844346549198</v>
      </c>
      <c r="L193" s="11">
        <f>IF(ISERROR(VLOOKUP(B193, Paste!$AB$3:$AD$2349, 3, FALSE)), "", VLOOKUP(B193, Paste!$AB$3:$AD$2349, 3, FALSE))</f>
        <v>62</v>
      </c>
      <c r="M193" s="27">
        <f>VLOOKUP($B193, Paste!$W$3:$Z$10064, IF($H$4="Cap Hit",3, IF($H$4="AAV", 4, 2)), FALSE)</f>
        <v>6.25</v>
      </c>
      <c r="N193" s="11">
        <f>IF(ISERROR(VLOOKUP(B193, Paste!$AB$3:$AC$2343, 1, FALSE)), "", VLOOKUP(B193, Paste!$AB$3:$AC$2343, 2, FALSE))</f>
        <v>29</v>
      </c>
      <c r="O193" s="18" t="str">
        <f>IF(VLOOKUP(B193, 'Points&amp;Potential'!$B$7:$O$921, 14, FALSE)=0, "", VLOOKUP(B193, 'Points&amp;Potential'!$B$7:$O$921, 14, FALSE))</f>
        <v/>
      </c>
      <c r="P193" s="7" t="str">
        <f>IF(ISERROR(VLOOKUP(B193, Paste!$T$3:$T$1045, 1, FALSE)), "", VLOOKUP(B193, Paste!$T$3:$U$1045, 2, FALSE))</f>
        <v/>
      </c>
    </row>
    <row r="194" spans="1:16">
      <c r="A194" s="11">
        <v>188</v>
      </c>
      <c r="B194" s="67" t="s">
        <v>496</v>
      </c>
      <c r="C194" s="11" t="str">
        <f>VLOOKUP($B194, Paste!$A$3:$H$1033, 6, FALSE)</f>
        <v>LD</v>
      </c>
      <c r="D194" s="11" t="str">
        <f>IFERROR(VLOOKUP($B194, Paste!$J$3:$L$833, 3, FALSE), "")</f>
        <v/>
      </c>
      <c r="E194" s="11" t="str">
        <f>IFERROR(VLOOKUP($B194, Paste!$J$3:$L$833, 2, FALSE), "")</f>
        <v/>
      </c>
      <c r="F194" s="11" t="str">
        <f>VLOOKUP($B194, Paste!$A$3:$H$1033, 8, FALSE)</f>
        <v>WPG</v>
      </c>
      <c r="G194" s="71">
        <f>VLOOKUP($B194, Paste!$A$3:$H$1033, 2, FALSE)</f>
        <v>81.333333333333329</v>
      </c>
      <c r="H194" s="71">
        <f>VLOOKUP($B194, Paste!$A$3:$H$1033, 3, FALSE)</f>
        <v>5.1623220004540391</v>
      </c>
      <c r="I194" s="71">
        <f t="shared" si="2"/>
        <v>14.991508666212628</v>
      </c>
      <c r="J194" s="71">
        <f>VLOOKUP($B194, Paste!$A$3:$H$1033, 4, FALSE)</f>
        <v>20.153830666666668</v>
      </c>
      <c r="K194" s="71">
        <f>VLOOKUP($B194, Paste!$A$3:$H$1033, 5, FALSE)</f>
        <v>42.375350140056021</v>
      </c>
      <c r="L194" s="11">
        <f>IF(ISERROR(VLOOKUP(B194, Paste!$AB$3:$AD$2349, 3, FALSE)), "", VLOOKUP(B194, Paste!$AB$3:$AD$2349, 3, FALSE))</f>
        <v>140</v>
      </c>
      <c r="M194" s="27">
        <f>VLOOKUP($B194, Paste!$W$3:$Z$10064, IF($H$4="Cap Hit",3, IF($H$4="AAV", 4, 2)), FALSE)</f>
        <v>4</v>
      </c>
      <c r="N194" s="11">
        <f>IF(ISERROR(VLOOKUP(B194, Paste!$AB$3:$AC$2343, 1, FALSE)), "", VLOOKUP(B194, Paste!$AB$3:$AC$2343, 2, FALSE))</f>
        <v>155</v>
      </c>
      <c r="O194" s="18" t="str">
        <f>IF(VLOOKUP(B194, 'Points&amp;Potential'!$B$7:$O$921, 14, FALSE)=0, "", VLOOKUP(B194, 'Points&amp;Potential'!$B$7:$O$921, 14, FALSE))</f>
        <v/>
      </c>
      <c r="P194" s="7" t="str">
        <f>IF(ISERROR(VLOOKUP(B194, Paste!$T$3:$T$1045, 1, FALSE)), "", VLOOKUP(B194, Paste!$T$3:$U$1045, 2, FALSE))</f>
        <v/>
      </c>
    </row>
    <row r="195" spans="1:16">
      <c r="A195" s="11">
        <v>189</v>
      </c>
      <c r="B195" s="67" t="s">
        <v>403</v>
      </c>
      <c r="C195" s="11" t="str">
        <f>VLOOKUP($B195, Paste!$A$3:$H$1033, 6, FALSE)</f>
        <v>RD</v>
      </c>
      <c r="D195" s="11" t="str">
        <f>IFERROR(VLOOKUP($B195, Paste!$J$3:$L$833, 3, FALSE), "")</f>
        <v/>
      </c>
      <c r="E195" s="11" t="str">
        <f>IFERROR(VLOOKUP($B195, Paste!$J$3:$L$833, 2, FALSE), "")</f>
        <v/>
      </c>
      <c r="F195" s="11" t="str">
        <f>VLOOKUP($B195, Paste!$A$3:$H$1033, 8, FALSE)</f>
        <v>OTT</v>
      </c>
      <c r="G195" s="71">
        <f>VLOOKUP($B195, Paste!$A$3:$H$1033, 2, FALSE)</f>
        <v>70.666666666666671</v>
      </c>
      <c r="H195" s="71">
        <f>VLOOKUP($B195, Paste!$A$3:$H$1033, 3, FALSE)</f>
        <v>3.8852147686545333</v>
      </c>
      <c r="I195" s="71">
        <f t="shared" si="2"/>
        <v>23.960468481345465</v>
      </c>
      <c r="J195" s="71">
        <f>VLOOKUP($B195, Paste!$A$3:$H$1033, 4, FALSE)</f>
        <v>27.84568325</v>
      </c>
      <c r="K195" s="71">
        <f>VLOOKUP($B195, Paste!$A$3:$H$1033, 5, FALSE)</f>
        <v>42.194174757281552</v>
      </c>
      <c r="L195" s="11">
        <f>IF(ISERROR(VLOOKUP(B195, Paste!$AB$3:$AD$2349, 3, FALSE)), "", VLOOKUP(B195, Paste!$AB$3:$AD$2349, 3, FALSE))</f>
        <v>64</v>
      </c>
      <c r="M195" s="27">
        <f>VLOOKUP($B195, Paste!$W$3:$Z$10064, IF($H$4="Cap Hit",3, IF($H$4="AAV", 4, 2)), FALSE)</f>
        <v>4.8</v>
      </c>
      <c r="N195" s="11">
        <f>IF(ISERROR(VLOOKUP(B195, Paste!$AB$3:$AC$2343, 1, FALSE)), "", VLOOKUP(B195, Paste!$AB$3:$AC$2343, 2, FALSE))</f>
        <v>111</v>
      </c>
      <c r="O195" s="18" t="str">
        <f>IF(VLOOKUP(B195, 'Points&amp;Potential'!$B$7:$O$921, 14, FALSE)=0, "", VLOOKUP(B195, 'Points&amp;Potential'!$B$7:$O$921, 14, FALSE))</f>
        <v/>
      </c>
      <c r="P195" s="7" t="str">
        <f>IF(ISERROR(VLOOKUP(B195, Paste!$T$3:$T$1045, 1, FALSE)), "", VLOOKUP(B195, Paste!$T$3:$U$1045, 2, FALSE))</f>
        <v/>
      </c>
    </row>
    <row r="196" spans="1:16">
      <c r="A196" s="11">
        <v>190</v>
      </c>
      <c r="B196" s="67" t="s">
        <v>351</v>
      </c>
      <c r="C196" s="11" t="str">
        <f>VLOOKUP($B196, Paste!$A$3:$H$1033, 6, FALSE)</f>
        <v>LD</v>
      </c>
      <c r="D196" s="11">
        <f>IFERROR(VLOOKUP($B196, Paste!$J$3:$L$833, 3, FALSE), "")</f>
        <v>50</v>
      </c>
      <c r="E196" s="11">
        <f>IFERROR(VLOOKUP($B196, Paste!$J$3:$L$833, 2, FALSE), "")</f>
        <v>75</v>
      </c>
      <c r="F196" s="11" t="str">
        <f>VLOOKUP($B196, Paste!$A$3:$H$1033, 8, FALSE)</f>
        <v>VAN</v>
      </c>
      <c r="G196" s="71">
        <f>VLOOKUP($B196, Paste!$A$3:$H$1033, 2, FALSE)</f>
        <v>78</v>
      </c>
      <c r="H196" s="71">
        <f>VLOOKUP($B196, Paste!$A$3:$H$1033, 3, FALSE)</f>
        <v>7.096281663061764</v>
      </c>
      <c r="I196" s="71">
        <f t="shared" si="2"/>
        <v>24.898180836938238</v>
      </c>
      <c r="J196" s="71">
        <f>VLOOKUP($B196, Paste!$A$3:$H$1033, 4, FALSE)</f>
        <v>31.994462500000001</v>
      </c>
      <c r="K196" s="71">
        <f>VLOOKUP($B196, Paste!$A$3:$H$1033, 5, FALSE)</f>
        <v>42.120000000000005</v>
      </c>
      <c r="L196" s="11">
        <f>IF(ISERROR(VLOOKUP(B196, Paste!$AB$3:$AD$2349, 3, FALSE)), "", VLOOKUP(B196, Paste!$AB$3:$AD$2349, 3, FALSE))</f>
        <v>32</v>
      </c>
      <c r="M196" s="27">
        <f>VLOOKUP($B196, Paste!$W$3:$Z$10064, IF($H$4="Cap Hit",3, IF($H$4="AAV", 4, 2)), FALSE)</f>
        <v>0.97499999999999998</v>
      </c>
      <c r="N196" s="11">
        <f>IF(ISERROR(VLOOKUP(B196, Paste!$AB$3:$AC$2343, 1, FALSE)), "", VLOOKUP(B196, Paste!$AB$3:$AC$2343, 2, FALSE))</f>
        <v>67</v>
      </c>
      <c r="O196" s="18" t="str">
        <f>IF(VLOOKUP(B196, 'Points&amp;Potential'!$B$7:$O$921, 14, FALSE)=0, "", VLOOKUP(B196, 'Points&amp;Potential'!$B$7:$O$921, 14, FALSE))</f>
        <v/>
      </c>
      <c r="P196" s="7" t="str">
        <f>IF(ISERROR(VLOOKUP(B196, Paste!$T$3:$T$1045, 1, FALSE)), "", VLOOKUP(B196, Paste!$T$3:$U$1045, 2, FALSE))</f>
        <v/>
      </c>
    </row>
    <row r="197" spans="1:16">
      <c r="A197" s="11">
        <v>191</v>
      </c>
      <c r="B197" s="67" t="s">
        <v>123</v>
      </c>
      <c r="C197" s="11" t="str">
        <f>VLOOKUP($B197, Paste!$A$3:$H$1033, 6, FALSE)</f>
        <v>LD</v>
      </c>
      <c r="D197" s="11">
        <f>IFERROR(VLOOKUP($B197, Paste!$J$3:$L$833, 3, FALSE), "")</f>
        <v>70</v>
      </c>
      <c r="E197" s="11">
        <f>IFERROR(VLOOKUP($B197, Paste!$J$3:$L$833, 2, FALSE), "")</f>
        <v>82</v>
      </c>
      <c r="F197" s="11" t="str">
        <f>VLOOKUP($B197, Paste!$A$3:$H$1033, 8, FALSE)</f>
        <v>NYI</v>
      </c>
      <c r="G197" s="71">
        <f>VLOOKUP($B197, Paste!$A$3:$H$1033, 2, FALSE)</f>
        <v>84</v>
      </c>
      <c r="H197" s="71">
        <f>VLOOKUP($B197, Paste!$A$3:$H$1033, 3, FALSE)</f>
        <v>23.071306819014136</v>
      </c>
      <c r="I197" s="71">
        <f t="shared" si="2"/>
        <v>38.717613555985864</v>
      </c>
      <c r="J197" s="71">
        <f>VLOOKUP($B197, Paste!$A$3:$H$1033, 4, FALSE)</f>
        <v>61.788920374999996</v>
      </c>
      <c r="K197" s="71">
        <f>VLOOKUP($B197, Paste!$A$3:$H$1033, 5, FALSE)</f>
        <v>42</v>
      </c>
      <c r="L197" s="11">
        <f>IF(ISERROR(VLOOKUP(B197, Paste!$AB$3:$AD$2349, 3, FALSE)), "", VLOOKUP(B197, Paste!$AB$3:$AD$2349, 3, FALSE))</f>
        <v>45</v>
      </c>
      <c r="M197" s="27">
        <f>VLOOKUP($B197, Paste!$W$3:$Z$10064, IF($H$4="Cap Hit",3, IF($H$4="AAV", 4, 2)), FALSE)</f>
        <v>0.97499999999999998</v>
      </c>
      <c r="N197" s="11">
        <f>IF(ISERROR(VLOOKUP(B197, Paste!$AB$3:$AC$2343, 1, FALSE)), "", VLOOKUP(B197, Paste!$AB$3:$AC$2343, 2, FALSE))</f>
        <v>119</v>
      </c>
      <c r="O197" s="18" t="str">
        <f>IF(VLOOKUP(B197, 'Points&amp;Potential'!$B$7:$O$921, 14, FALSE)=0, "", VLOOKUP(B197, 'Points&amp;Potential'!$B$7:$O$921, 14, FALSE))</f>
        <v/>
      </c>
      <c r="P197" s="7" t="str">
        <f>IF(ISERROR(VLOOKUP(B197, Paste!$T$3:$T$1045, 1, FALSE)), "", VLOOKUP(B197, Paste!$T$3:$U$1045, 2, FALSE))</f>
        <v/>
      </c>
    </row>
    <row r="198" spans="1:16">
      <c r="A198" s="11">
        <v>192</v>
      </c>
      <c r="B198" s="67" t="s">
        <v>564</v>
      </c>
      <c r="C198" s="11" t="str">
        <f>VLOOKUP($B198, Paste!$A$3:$H$1033, 6, FALSE)</f>
        <v>LW</v>
      </c>
      <c r="D198" s="11" t="str">
        <f>IFERROR(VLOOKUP($B198, Paste!$J$3:$L$833, 3, FALSE), "")</f>
        <v/>
      </c>
      <c r="E198" s="11" t="str">
        <f>IFERROR(VLOOKUP($B198, Paste!$J$3:$L$833, 2, FALSE), "")</f>
        <v/>
      </c>
      <c r="F198" s="11" t="str">
        <f>VLOOKUP($B198, Paste!$A$3:$H$1033, 8, FALSE)</f>
        <v>VAN</v>
      </c>
      <c r="G198" s="71">
        <f>VLOOKUP($B198, Paste!$A$3:$H$1033, 2, FALSE)</f>
        <v>80</v>
      </c>
      <c r="H198" s="71">
        <f>VLOOKUP($B198, Paste!$A$3:$H$1033, 3, FALSE)</f>
        <v>10.384982014958389</v>
      </c>
      <c r="I198" s="71">
        <f t="shared" si="2"/>
        <v>6.0026129850416119</v>
      </c>
      <c r="J198" s="71">
        <f>VLOOKUP($B198, Paste!$A$3:$H$1033, 4, FALSE)</f>
        <v>16.387595000000001</v>
      </c>
      <c r="K198" s="71">
        <f>VLOOKUP($B198, Paste!$A$3:$H$1033, 5, FALSE)</f>
        <v>41.70940170940171</v>
      </c>
      <c r="L198" s="11">
        <f>IF(ISERROR(VLOOKUP(B198, Paste!$AB$3:$AD$2349, 3, FALSE)), "", VLOOKUP(B198, Paste!$AB$3:$AD$2349, 3, FALSE))</f>
        <v>208</v>
      </c>
      <c r="M198" s="27">
        <f>VLOOKUP($B198, Paste!$W$3:$Z$10064, IF($H$4="Cap Hit",3, IF($H$4="AAV", 4, 2)), FALSE)</f>
        <v>2.15</v>
      </c>
      <c r="N198" s="11">
        <f>IF(ISERROR(VLOOKUP(B198, Paste!$AB$3:$AC$2343, 1, FALSE)), "", VLOOKUP(B198, Paste!$AB$3:$AC$2343, 2, FALSE))</f>
        <v>28</v>
      </c>
      <c r="O198" s="18" t="str">
        <f>IF(VLOOKUP(B198, 'Points&amp;Potential'!$B$7:$O$921, 14, FALSE)=0, "", VLOOKUP(B198, 'Points&amp;Potential'!$B$7:$O$921, 14, FALSE))</f>
        <v/>
      </c>
      <c r="P198" s="7" t="str">
        <f>IF(ISERROR(VLOOKUP(B198, Paste!$T$3:$T$1045, 1, FALSE)), "", VLOOKUP(B198, Paste!$T$3:$U$1045, 2, FALSE))</f>
        <v/>
      </c>
    </row>
    <row r="199" spans="1:16">
      <c r="A199" s="11">
        <v>193</v>
      </c>
      <c r="B199" s="67" t="s">
        <v>33</v>
      </c>
      <c r="C199" s="11" t="str">
        <f>VLOOKUP($B199, Paste!$A$3:$H$1033, 6, FALSE)</f>
        <v>C</v>
      </c>
      <c r="D199" s="11">
        <f>IFERROR(VLOOKUP($B199, Paste!$J$3:$L$833, 3, FALSE), "")</f>
        <v>123</v>
      </c>
      <c r="E199" s="11">
        <f>IFERROR(VLOOKUP($B199, Paste!$J$3:$L$833, 2, FALSE), "")</f>
        <v>145</v>
      </c>
      <c r="F199" s="11" t="str">
        <f>VLOOKUP($B199, Paste!$A$3:$H$1033, 8, FALSE)</f>
        <v>COL</v>
      </c>
      <c r="G199" s="71">
        <f>VLOOKUP($B199, Paste!$A$3:$H$1033, 2, FALSE)</f>
        <v>82.333333333333329</v>
      </c>
      <c r="H199" s="71">
        <f>VLOOKUP($B199, Paste!$A$3:$H$1033, 3, FALSE)</f>
        <v>45.1502629634412</v>
      </c>
      <c r="I199" s="71">
        <f t="shared" ref="I199:I262" si="3">J199-H199</f>
        <v>81.061910244892118</v>
      </c>
      <c r="J199" s="71">
        <f>VLOOKUP($B199, Paste!$A$3:$H$1033, 4, FALSE)</f>
        <v>126.21217320833331</v>
      </c>
      <c r="K199" s="71">
        <f>VLOOKUP($B199, Paste!$A$3:$H$1033, 5, FALSE)</f>
        <v>41.679114799446744</v>
      </c>
      <c r="L199" s="11">
        <f>IF(ISERROR(VLOOKUP(B199, Paste!$AB$3:$AD$2349, 3, FALSE)), "", VLOOKUP(B199, Paste!$AB$3:$AD$2349, 3, FALSE))</f>
        <v>54</v>
      </c>
      <c r="M199" s="27">
        <f>VLOOKUP($B199, Paste!$W$3:$Z$10064, IF($H$4="Cap Hit",3, IF($H$4="AAV", 4, 2)), FALSE)</f>
        <v>16.05</v>
      </c>
      <c r="N199" s="11">
        <f>IF(ISERROR(VLOOKUP(B199, Paste!$AB$3:$AC$2343, 1, FALSE)), "", VLOOKUP(B199, Paste!$AB$3:$AC$2343, 2, FALSE))</f>
        <v>56</v>
      </c>
      <c r="O199" s="18" t="str">
        <f>IF(VLOOKUP(B199, 'Points&amp;Potential'!$B$7:$O$921, 14, FALSE)=0, "", VLOOKUP(B199, 'Points&amp;Potential'!$B$7:$O$921, 14, FALSE))</f>
        <v/>
      </c>
      <c r="P199" s="7" t="str">
        <f>IF(ISERROR(VLOOKUP(B199, Paste!$T$3:$T$1045, 1, FALSE)), "", VLOOKUP(B199, Paste!$T$3:$U$1045, 2, FALSE))</f>
        <v/>
      </c>
    </row>
    <row r="200" spans="1:16">
      <c r="A200" s="11">
        <v>194</v>
      </c>
      <c r="B200" s="67" t="s">
        <v>396</v>
      </c>
      <c r="C200" s="11" t="str">
        <f>VLOOKUP($B200, Paste!$A$3:$H$1033, 6, FALSE)</f>
        <v>LD</v>
      </c>
      <c r="D200" s="11">
        <f>IFERROR(VLOOKUP($B200, Paste!$J$3:$L$833, 3, FALSE), "")</f>
        <v>33</v>
      </c>
      <c r="E200" s="11">
        <f>IFERROR(VLOOKUP($B200, Paste!$J$3:$L$833, 2, FALSE), "")</f>
        <v>50</v>
      </c>
      <c r="F200" s="11" t="str">
        <f>VLOOKUP($B200, Paste!$A$3:$H$1033, 8, FALSE)</f>
        <v>NSH</v>
      </c>
      <c r="G200" s="71">
        <f>VLOOKUP($B200, Paste!$A$3:$H$1033, 2, FALSE)</f>
        <v>83.333333333333329</v>
      </c>
      <c r="H200" s="71">
        <f>VLOOKUP($B200, Paste!$A$3:$H$1033, 3, FALSE)</f>
        <v>7.6054855081785977</v>
      </c>
      <c r="I200" s="71">
        <f t="shared" si="3"/>
        <v>20.941167095988071</v>
      </c>
      <c r="J200" s="71">
        <f>VLOOKUP($B200, Paste!$A$3:$H$1033, 4, FALSE)</f>
        <v>28.54665260416667</v>
      </c>
      <c r="K200" s="71">
        <f>VLOOKUP($B200, Paste!$A$3:$H$1033, 5, FALSE)</f>
        <v>41.666666666666664</v>
      </c>
      <c r="L200" s="11">
        <f>IF(ISERROR(VLOOKUP(B200, Paste!$AB$3:$AD$2349, 3, FALSE)), "", VLOOKUP(B200, Paste!$AB$3:$AD$2349, 3, FALSE))</f>
        <v>65</v>
      </c>
      <c r="M200" s="27">
        <f>VLOOKUP($B200, Paste!$W$3:$Z$10064, IF($H$4="Cap Hit",3, IF($H$4="AAV", 4, 2)), FALSE)</f>
        <v>8.5</v>
      </c>
      <c r="N200" s="11">
        <f>IF(ISERROR(VLOOKUP(B200, Paste!$AB$3:$AC$2343, 1, FALSE)), "", VLOOKUP(B200, Paste!$AB$3:$AC$2343, 2, FALSE))</f>
        <v>92</v>
      </c>
      <c r="O200" s="18" t="str">
        <f>IF(VLOOKUP(B200, 'Points&amp;Potential'!$B$7:$O$921, 14, FALSE)=0, "", VLOOKUP(B200, 'Points&amp;Potential'!$B$7:$O$921, 14, FALSE))</f>
        <v/>
      </c>
      <c r="P200" s="7" t="str">
        <f>IF(ISERROR(VLOOKUP(B200, Paste!$T$3:$T$1045, 1, FALSE)), "", VLOOKUP(B200, Paste!$T$3:$U$1045, 2, FALSE))</f>
        <v/>
      </c>
    </row>
    <row r="201" spans="1:16">
      <c r="A201" s="11">
        <v>195</v>
      </c>
      <c r="B201" s="67" t="s">
        <v>294</v>
      </c>
      <c r="C201" s="11" t="str">
        <f>VLOOKUP($B201, Paste!$A$3:$H$1033, 6, FALSE)</f>
        <v>LD</v>
      </c>
      <c r="D201" s="11">
        <f>IFERROR(VLOOKUP($B201, Paste!$J$3:$L$833, 3, FALSE), "")</f>
        <v>50</v>
      </c>
      <c r="E201" s="11">
        <f>IFERROR(VLOOKUP($B201, Paste!$J$3:$L$833, 2, FALSE), "")</f>
        <v>70</v>
      </c>
      <c r="F201" s="11" t="str">
        <f>VLOOKUP($B201, Paste!$A$3:$H$1033, 8, FALSE)</f>
        <v>CAR</v>
      </c>
      <c r="G201" s="71">
        <f>VLOOKUP($B201, Paste!$A$3:$H$1033, 2, FALSE)</f>
        <v>83</v>
      </c>
      <c r="H201" s="71">
        <f>VLOOKUP($B201, Paste!$A$3:$H$1033, 3, FALSE)</f>
        <v>12.14487715037442</v>
      </c>
      <c r="I201" s="71">
        <f t="shared" si="3"/>
        <v>24.757822016292259</v>
      </c>
      <c r="J201" s="71">
        <f>VLOOKUP($B201, Paste!$A$3:$H$1033, 4, FALSE)</f>
        <v>36.902699166666679</v>
      </c>
      <c r="K201" s="71">
        <f>VLOOKUP($B201, Paste!$A$3:$H$1033, 5, FALSE)</f>
        <v>41.5</v>
      </c>
      <c r="L201" s="11">
        <f>IF(ISERROR(VLOOKUP(B201, Paste!$AB$3:$AD$2349, 3, FALSE)), "", VLOOKUP(B201, Paste!$AB$3:$AD$2349, 3, FALSE))</f>
        <v>149</v>
      </c>
      <c r="M201" s="27" t="e">
        <f>VLOOKUP($B201, Paste!$W$3:$Z$10064, IF($H$4="Cap Hit",3, IF($H$4="AAV", 4, 2)), FALSE)</f>
        <v>#N/A</v>
      </c>
      <c r="N201" s="11">
        <f>IF(ISERROR(VLOOKUP(B201, Paste!$AB$3:$AC$2343, 1, FALSE)), "", VLOOKUP(B201, Paste!$AB$3:$AC$2343, 2, FALSE))</f>
        <v>108</v>
      </c>
      <c r="O201" s="18" t="str">
        <f>IF(VLOOKUP(B201, 'Points&amp;Potential'!$B$7:$O$921, 14, FALSE)=0, "", VLOOKUP(B201, 'Points&amp;Potential'!$B$7:$O$921, 14, FALSE))</f>
        <v/>
      </c>
      <c r="P201" s="7" t="str">
        <f>IF(ISERROR(VLOOKUP(B201, Paste!$T$3:$T$1045, 1, FALSE)), "", VLOOKUP(B201, Paste!$T$3:$U$1045, 2, FALSE))</f>
        <v/>
      </c>
    </row>
    <row r="202" spans="1:16">
      <c r="A202" s="11">
        <v>196</v>
      </c>
      <c r="B202" s="67" t="s">
        <v>292</v>
      </c>
      <c r="C202" s="11" t="str">
        <f>VLOOKUP($B202, Paste!$A$3:$H$1033, 6, FALSE)</f>
        <v>LW</v>
      </c>
      <c r="D202" s="11">
        <f>IFERROR(VLOOKUP($B202, Paste!$J$3:$L$833, 3, FALSE), "")</f>
        <v>38</v>
      </c>
      <c r="E202" s="11">
        <f>IFERROR(VLOOKUP($B202, Paste!$J$3:$L$833, 2, FALSE), "")</f>
        <v>67</v>
      </c>
      <c r="F202" s="11" t="str">
        <f>VLOOKUP($B202, Paste!$A$3:$H$1033, 8, FALSE)</f>
        <v>DAL</v>
      </c>
      <c r="G202" s="71">
        <f>VLOOKUP($B202, Paste!$A$3:$H$1033, 2, FALSE)</f>
        <v>83</v>
      </c>
      <c r="H202" s="71">
        <f>VLOOKUP($B202, Paste!$A$3:$H$1033, 3, FALSE)</f>
        <v>13.280000000000001</v>
      </c>
      <c r="I202" s="71">
        <f t="shared" si="3"/>
        <v>23.973339583333328</v>
      </c>
      <c r="J202" s="71">
        <f>VLOOKUP($B202, Paste!$A$3:$H$1033, 4, FALSE)</f>
        <v>37.253339583333329</v>
      </c>
      <c r="K202" s="71">
        <f>VLOOKUP($B202, Paste!$A$3:$H$1033, 5, FALSE)</f>
        <v>41.5</v>
      </c>
      <c r="L202" s="11">
        <f>IF(ISERROR(VLOOKUP(B202, Paste!$AB$3:$AD$2349, 3, FALSE)), "", VLOOKUP(B202, Paste!$AB$3:$AD$2349, 3, FALSE))</f>
        <v>134</v>
      </c>
      <c r="M202" s="27">
        <f>VLOOKUP($B202, Paste!$W$3:$Z$10064, IF($H$4="Cap Hit",3, IF($H$4="AAV", 4, 2)), FALSE)</f>
        <v>0.95</v>
      </c>
      <c r="N202" s="11">
        <f>IF(ISERROR(VLOOKUP(B202, Paste!$AB$3:$AC$2343, 1, FALSE)), "", VLOOKUP(B202, Paste!$AB$3:$AC$2343, 2, FALSE))</f>
        <v>50</v>
      </c>
      <c r="O202" s="18" t="str">
        <f>IF(VLOOKUP(B202, 'Points&amp;Potential'!$B$7:$O$921, 14, FALSE)=0, "", VLOOKUP(B202, 'Points&amp;Potential'!$B$7:$O$921, 14, FALSE))</f>
        <v/>
      </c>
      <c r="P202" s="7" t="str">
        <f>IF(ISERROR(VLOOKUP(B202, Paste!$T$3:$T$1045, 1, FALSE)), "", VLOOKUP(B202, Paste!$T$3:$U$1045, 2, FALSE))</f>
        <v/>
      </c>
    </row>
    <row r="203" spans="1:16">
      <c r="A203" s="11">
        <v>197</v>
      </c>
      <c r="B203" s="67" t="s">
        <v>541</v>
      </c>
      <c r="C203" s="11" t="str">
        <f>VLOOKUP($B203, Paste!$A$3:$H$1033, 6, FALSE)</f>
        <v>C</v>
      </c>
      <c r="D203" s="11" t="str">
        <f>IFERROR(VLOOKUP($B203, Paste!$J$3:$L$833, 3, FALSE), "")</f>
        <v/>
      </c>
      <c r="E203" s="11" t="str">
        <f>IFERROR(VLOOKUP($B203, Paste!$J$3:$L$833, 2, FALSE), "")</f>
        <v/>
      </c>
      <c r="F203" s="11" t="str">
        <f>VLOOKUP($B203, Paste!$A$3:$H$1033, 8, FALSE)</f>
        <v>BOS</v>
      </c>
      <c r="G203" s="71">
        <f>VLOOKUP($B203, Paste!$A$3:$H$1033, 2, FALSE)</f>
        <v>77.333333333333329</v>
      </c>
      <c r="H203" s="71">
        <f>VLOOKUP($B203, Paste!$A$3:$H$1033, 3, FALSE)</f>
        <v>7.2532150776053195</v>
      </c>
      <c r="I203" s="71">
        <f t="shared" si="3"/>
        <v>10.281028339061347</v>
      </c>
      <c r="J203" s="71">
        <f>VLOOKUP($B203, Paste!$A$3:$H$1033, 4, FALSE)</f>
        <v>17.534243416666666</v>
      </c>
      <c r="K203" s="71">
        <f>VLOOKUP($B203, Paste!$A$3:$H$1033, 5, FALSE)</f>
        <v>41.404129793510329</v>
      </c>
      <c r="L203" s="11">
        <f>IF(ISERROR(VLOOKUP(B203, Paste!$AB$3:$AD$2349, 3, FALSE)), "", VLOOKUP(B203, Paste!$AB$3:$AD$2349, 3, FALSE))</f>
        <v>87</v>
      </c>
      <c r="M203" s="27">
        <f>VLOOKUP($B203, Paste!$W$3:$Z$10064, IF($H$4="Cap Hit",3, IF($H$4="AAV", 4, 2)), FALSE)</f>
        <v>2</v>
      </c>
      <c r="N203" s="11">
        <f>IF(ISERROR(VLOOKUP(B203, Paste!$AB$3:$AC$2343, 1, FALSE)), "", VLOOKUP(B203, Paste!$AB$3:$AC$2343, 2, FALSE))</f>
        <v>43</v>
      </c>
      <c r="O203" s="18" t="str">
        <f>IF(VLOOKUP(B203, 'Points&amp;Potential'!$B$7:$O$921, 14, FALSE)=0, "", VLOOKUP(B203, 'Points&amp;Potential'!$B$7:$O$921, 14, FALSE))</f>
        <v/>
      </c>
      <c r="P203" s="7" t="str">
        <f>IF(ISERROR(VLOOKUP(B203, Paste!$T$3:$T$1045, 1, FALSE)), "", VLOOKUP(B203, Paste!$T$3:$U$1045, 2, FALSE))</f>
        <v/>
      </c>
    </row>
    <row r="204" spans="1:16">
      <c r="A204" s="11">
        <v>198</v>
      </c>
      <c r="B204" s="67" t="s">
        <v>572</v>
      </c>
      <c r="C204" s="11" t="str">
        <f>VLOOKUP($B204, Paste!$A$3:$H$1033, 6, FALSE)</f>
        <v>RD</v>
      </c>
      <c r="D204" s="11" t="str">
        <f>IFERROR(VLOOKUP($B204, Paste!$J$3:$L$833, 3, FALSE), "")</f>
        <v/>
      </c>
      <c r="E204" s="11" t="str">
        <f>IFERROR(VLOOKUP($B204, Paste!$J$3:$L$833, 2, FALSE), "")</f>
        <v/>
      </c>
      <c r="F204" s="11" t="str">
        <f>VLOOKUP($B204, Paste!$A$3:$H$1033, 8, FALSE)</f>
        <v>ANA</v>
      </c>
      <c r="G204" s="71">
        <f>VLOOKUP($B204, Paste!$A$3:$H$1033, 2, FALSE)</f>
        <v>69</v>
      </c>
      <c r="H204" s="71">
        <f>VLOOKUP($B204, Paste!$A$3:$H$1033, 3, FALSE)</f>
        <v>3.3575015262515264</v>
      </c>
      <c r="I204" s="71">
        <f t="shared" si="3"/>
        <v>12.681419098748476</v>
      </c>
      <c r="J204" s="71">
        <f>VLOOKUP($B204, Paste!$A$3:$H$1033, 4, FALSE)</f>
        <v>16.038920625000003</v>
      </c>
      <c r="K204" s="71">
        <f>VLOOKUP($B204, Paste!$A$3:$H$1033, 5, FALSE)</f>
        <v>41.4</v>
      </c>
      <c r="L204" s="11">
        <f>IF(ISERROR(VLOOKUP(B204, Paste!$AB$3:$AD$2349, 3, FALSE)), "", VLOOKUP(B204, Paste!$AB$3:$AD$2349, 3, FALSE))</f>
        <v>86</v>
      </c>
      <c r="M204" s="27">
        <f>VLOOKUP($B204, Paste!$W$3:$Z$10064, IF($H$4="Cap Hit",3, IF($H$4="AAV", 4, 2)), FALSE)</f>
        <v>1.1000000000000001</v>
      </c>
      <c r="N204" s="11">
        <f>IF(ISERROR(VLOOKUP(B204, Paste!$AB$3:$AC$2343, 1, FALSE)), "", VLOOKUP(B204, Paste!$AB$3:$AC$2343, 2, FALSE))</f>
        <v>90</v>
      </c>
      <c r="O204" s="18" t="str">
        <f>IF(VLOOKUP(B204, 'Points&amp;Potential'!$B$7:$O$921, 14, FALSE)=0, "", VLOOKUP(B204, 'Points&amp;Potential'!$B$7:$O$921, 14, FALSE))</f>
        <v/>
      </c>
      <c r="P204" s="7" t="str">
        <f>IF(ISERROR(VLOOKUP(B204, Paste!$T$3:$T$1045, 1, FALSE)), "", VLOOKUP(B204, Paste!$T$3:$U$1045, 2, FALSE))</f>
        <v/>
      </c>
    </row>
    <row r="205" spans="1:16">
      <c r="A205" s="11">
        <v>199</v>
      </c>
      <c r="B205" s="67" t="s">
        <v>251</v>
      </c>
      <c r="C205" s="11" t="str">
        <f>VLOOKUP($B205, Paste!$A$3:$H$1033, 6, FALSE)</f>
        <v>RW</v>
      </c>
      <c r="D205" s="11">
        <f>IFERROR(VLOOKUP($B205, Paste!$J$3:$L$833, 3, FALSE), "")</f>
        <v>48</v>
      </c>
      <c r="E205" s="11">
        <f>IFERROR(VLOOKUP($B205, Paste!$J$3:$L$833, 2, FALSE), "")</f>
        <v>62</v>
      </c>
      <c r="F205" s="11" t="str">
        <f>VLOOKUP($B205, Paste!$A$3:$H$1033, 8, FALSE)</f>
        <v>CBJ</v>
      </c>
      <c r="G205" s="71">
        <f>VLOOKUP($B205, Paste!$A$3:$H$1033, 2, FALSE)</f>
        <v>80</v>
      </c>
      <c r="H205" s="71">
        <f>VLOOKUP($B205, Paste!$A$3:$H$1033, 3, FALSE)</f>
        <v>18.400000000000002</v>
      </c>
      <c r="I205" s="71">
        <f t="shared" si="3"/>
        <v>23.252750000000002</v>
      </c>
      <c r="J205" s="71">
        <f>VLOOKUP($B205, Paste!$A$3:$H$1033, 4, FALSE)</f>
        <v>41.652750000000005</v>
      </c>
      <c r="K205" s="71">
        <f>VLOOKUP($B205, Paste!$A$3:$H$1033, 5, FALSE)</f>
        <v>41.36752136752137</v>
      </c>
      <c r="L205" s="11">
        <f>IF(ISERROR(VLOOKUP(B205, Paste!$AB$3:$AD$2349, 3, FALSE)), "", VLOOKUP(B205, Paste!$AB$3:$AD$2349, 3, FALSE))</f>
        <v>56</v>
      </c>
      <c r="M205" s="27">
        <f>VLOOKUP($B205, Paste!$W$3:$Z$10064, IF($H$4="Cap Hit",3, IF($H$4="AAV", 4, 2)), FALSE)</f>
        <v>8</v>
      </c>
      <c r="N205" s="11">
        <f>IF(ISERROR(VLOOKUP(B205, Paste!$AB$3:$AC$2343, 1, FALSE)), "", VLOOKUP(B205, Paste!$AB$3:$AC$2343, 2, FALSE))</f>
        <v>36</v>
      </c>
      <c r="O205" s="18" t="str">
        <f>IF(VLOOKUP(B205, 'Points&amp;Potential'!$B$7:$O$921, 14, FALSE)=0, "", VLOOKUP(B205, 'Points&amp;Potential'!$B$7:$O$921, 14, FALSE))</f>
        <v/>
      </c>
      <c r="P205" s="7" t="str">
        <f>IF(ISERROR(VLOOKUP(B205, Paste!$T$3:$T$1045, 1, FALSE)), "", VLOOKUP(B205, Paste!$T$3:$U$1045, 2, FALSE))</f>
        <v/>
      </c>
    </row>
    <row r="206" spans="1:16">
      <c r="A206" s="11">
        <v>200</v>
      </c>
      <c r="B206" s="67" t="s">
        <v>268</v>
      </c>
      <c r="C206" s="11" t="str">
        <f>VLOOKUP($B206, Paste!$A$3:$H$1033, 6, FALSE)</f>
        <v>RW</v>
      </c>
      <c r="D206" s="11">
        <f>IFERROR(VLOOKUP($B206, Paste!$J$3:$L$833, 3, FALSE), "")</f>
        <v>42</v>
      </c>
      <c r="E206" s="11">
        <f>IFERROR(VLOOKUP($B206, Paste!$J$3:$L$833, 2, FALSE), "")</f>
        <v>58</v>
      </c>
      <c r="F206" s="11" t="str">
        <f>VLOOKUP($B206, Paste!$A$3:$H$1033, 8, FALSE)</f>
        <v>UTA</v>
      </c>
      <c r="G206" s="71">
        <f>VLOOKUP($B206, Paste!$A$3:$H$1033, 2, FALSE)</f>
        <v>83</v>
      </c>
      <c r="H206" s="71">
        <f>VLOOKUP($B206, Paste!$A$3:$H$1033, 3, FALSE)</f>
        <v>20.75</v>
      </c>
      <c r="I206" s="71">
        <f t="shared" si="3"/>
        <v>18.912042812500005</v>
      </c>
      <c r="J206" s="71">
        <f>VLOOKUP($B206, Paste!$A$3:$H$1033, 4, FALSE)</f>
        <v>39.662042812500005</v>
      </c>
      <c r="K206" s="71">
        <f>VLOOKUP($B206, Paste!$A$3:$H$1033, 5, FALSE)</f>
        <v>41.329218106995889</v>
      </c>
      <c r="L206" s="11">
        <f>IF(ISERROR(VLOOKUP(B206, Paste!$AB$3:$AD$2349, 3, FALSE)), "", VLOOKUP(B206, Paste!$AB$3:$AD$2349, 3, FALSE))</f>
        <v>198</v>
      </c>
      <c r="M206" s="27">
        <f>VLOOKUP($B206, Paste!$W$3:$Z$10064, IF($H$4="Cap Hit",3, IF($H$4="AAV", 4, 2)), FALSE)</f>
        <v>4.8</v>
      </c>
      <c r="N206" s="11">
        <f>IF(ISERROR(VLOOKUP(B206, Paste!$AB$3:$AC$2343, 1, FALSE)), "", VLOOKUP(B206, Paste!$AB$3:$AC$2343, 2, FALSE))</f>
        <v>54</v>
      </c>
      <c r="O206" s="18" t="str">
        <f>IF(VLOOKUP(B206, 'Points&amp;Potential'!$B$7:$O$921, 14, FALSE)=0, "", VLOOKUP(B206, 'Points&amp;Potential'!$B$7:$O$921, 14, FALSE))</f>
        <v/>
      </c>
      <c r="P206" s="7" t="str">
        <f>IF(ISERROR(VLOOKUP(B206, Paste!$T$3:$T$1045, 1, FALSE)), "", VLOOKUP(B206, Paste!$T$3:$U$1045, 2, FALSE))</f>
        <v/>
      </c>
    </row>
    <row r="207" spans="1:16">
      <c r="A207" s="11">
        <v>201</v>
      </c>
      <c r="B207" s="67" t="s">
        <v>78</v>
      </c>
      <c r="C207" s="11" t="str">
        <f>VLOOKUP($B207, Paste!$A$3:$H$1033, 6, FALSE)</f>
        <v>LW</v>
      </c>
      <c r="D207" s="11">
        <f>IFERROR(VLOOKUP($B207, Paste!$J$3:$L$833, 3, FALSE), "")</f>
        <v>75</v>
      </c>
      <c r="E207" s="11">
        <f>IFERROR(VLOOKUP($B207, Paste!$J$3:$L$833, 2, FALSE), "")</f>
        <v>95</v>
      </c>
      <c r="F207" s="11" t="str">
        <f>VLOOKUP($B207, Paste!$A$3:$H$1033, 8, FALSE)</f>
        <v>NSH</v>
      </c>
      <c r="G207" s="71">
        <f>VLOOKUP($B207, Paste!$A$3:$H$1033, 2, FALSE)</f>
        <v>84</v>
      </c>
      <c r="H207" s="71">
        <f>VLOOKUP($B207, Paste!$A$3:$H$1033, 3, FALSE)</f>
        <v>38.547205967311179</v>
      </c>
      <c r="I207" s="71">
        <f t="shared" si="3"/>
        <v>39.205225782688807</v>
      </c>
      <c r="J207" s="71">
        <f>VLOOKUP($B207, Paste!$A$3:$H$1033, 4, FALSE)</f>
        <v>77.752431749999985</v>
      </c>
      <c r="K207" s="71">
        <f>VLOOKUP($B207, Paste!$A$3:$H$1033, 5, FALSE)</f>
        <v>41.31707317073171</v>
      </c>
      <c r="L207" s="11">
        <f>IF(ISERROR(VLOOKUP(B207, Paste!$AB$3:$AD$2349, 3, FALSE)), "", VLOOKUP(B207, Paste!$AB$3:$AD$2349, 3, FALSE))</f>
        <v>134</v>
      </c>
      <c r="M207" s="27">
        <f>VLOOKUP($B207, Paste!$W$3:$Z$10064, IF($H$4="Cap Hit",3, IF($H$4="AAV", 4, 2)), FALSE)</f>
        <v>10</v>
      </c>
      <c r="N207" s="11">
        <f>IF(ISERROR(VLOOKUP(B207, Paste!$AB$3:$AC$2343, 1, FALSE)), "", VLOOKUP(B207, Paste!$AB$3:$AC$2343, 2, FALSE))</f>
        <v>42</v>
      </c>
      <c r="O207" s="18" t="str">
        <f>IF(VLOOKUP(B207, 'Points&amp;Potential'!$B$7:$O$921, 14, FALSE)=0, "", VLOOKUP(B207, 'Points&amp;Potential'!$B$7:$O$921, 14, FALSE))</f>
        <v/>
      </c>
      <c r="P207" s="7" t="str">
        <f>IF(ISERROR(VLOOKUP(B207, Paste!$T$3:$T$1045, 1, FALSE)), "", VLOOKUP(B207, Paste!$T$3:$U$1045, 2, FALSE))</f>
        <v/>
      </c>
    </row>
    <row r="208" spans="1:16">
      <c r="A208" s="11">
        <v>202</v>
      </c>
      <c r="B208" s="10" t="s">
        <v>450</v>
      </c>
      <c r="C208" s="11" t="str">
        <f>VLOOKUP($B208, Paste!$A$3:$H$1033, 6, FALSE)</f>
        <v>LW</v>
      </c>
      <c r="D208" s="11">
        <f>IFERROR(VLOOKUP($B208, Paste!$J$3:$L$833, 3, FALSE), "")</f>
        <v>33</v>
      </c>
      <c r="E208" s="11">
        <f>IFERROR(VLOOKUP($B208, Paste!$J$3:$L$833, 2, FALSE), "")</f>
        <v>48</v>
      </c>
      <c r="F208" s="11" t="str">
        <f>VLOOKUP($B208, Paste!$A$3:$H$1033, 8, FALSE)</f>
        <v>NJD</v>
      </c>
      <c r="G208" s="71">
        <f>VLOOKUP($B208, Paste!$A$3:$H$1033, 2, FALSE)</f>
        <v>67.666666666666671</v>
      </c>
      <c r="H208" s="71">
        <f>VLOOKUP($B208, Paste!$A$3:$H$1033, 3, FALSE)</f>
        <v>11.572514183445358</v>
      </c>
      <c r="I208" s="71">
        <f t="shared" si="3"/>
        <v>12.300748910304643</v>
      </c>
      <c r="J208" s="71">
        <f>VLOOKUP($B208, Paste!$A$3:$H$1033, 4, FALSE)</f>
        <v>23.873263093750001</v>
      </c>
      <c r="K208" s="71">
        <f>VLOOKUP($B208, Paste!$A$3:$H$1033, 5, FALSE)</f>
        <v>41.218274111675136</v>
      </c>
      <c r="L208" s="11">
        <f>IF(ISERROR(VLOOKUP(B208, Paste!$AB$3:$AD$2349, 3, FALSE)), "", VLOOKUP(B208, Paste!$AB$3:$AD$2349, 3, FALSE))</f>
        <v>71</v>
      </c>
      <c r="M208" s="27">
        <f>VLOOKUP($B208, Paste!$W$3:$Z$10064, IF($H$4="Cap Hit",3, IF($H$4="AAV", 4, 2)), FALSE)</f>
        <v>2.75</v>
      </c>
      <c r="N208" s="11">
        <f>IF(ISERROR(VLOOKUP(B208, Paste!$AB$3:$AC$2343, 1, FALSE)), "", VLOOKUP(B208, Paste!$AB$3:$AC$2343, 2, FALSE))</f>
        <v>25</v>
      </c>
      <c r="O208" s="18" t="str">
        <f>IF(VLOOKUP(B208, 'Points&amp;Potential'!$B$7:$O$921, 14, FALSE)=0, "", VLOOKUP(B208, 'Points&amp;Potential'!$B$7:$O$921, 14, FALSE))</f>
        <v/>
      </c>
      <c r="P208" s="7" t="str">
        <f>IF(ISERROR(VLOOKUP(B208, Paste!$T$3:$T$1045, 1, FALSE)), "", VLOOKUP(B208, Paste!$T$3:$U$1045, 2, FALSE))</f>
        <v/>
      </c>
    </row>
    <row r="209" spans="1:16">
      <c r="A209" s="11">
        <v>203</v>
      </c>
      <c r="B209" s="67" t="s">
        <v>166</v>
      </c>
      <c r="C209" s="11" t="str">
        <f>VLOOKUP($B209, Paste!$A$3:$H$1033, 6, FALSE)</f>
        <v>LW</v>
      </c>
      <c r="D209" s="11">
        <f>IFERROR(VLOOKUP($B209, Paste!$J$3:$L$833, 3, FALSE), "")</f>
        <v>60</v>
      </c>
      <c r="E209" s="11">
        <f>IFERROR(VLOOKUP($B209, Paste!$J$3:$L$833, 2, FALSE), "")</f>
        <v>82</v>
      </c>
      <c r="F209" s="11" t="str">
        <f>VLOOKUP($B209, Paste!$A$3:$H$1033, 8, FALSE)</f>
        <v>CHI</v>
      </c>
      <c r="G209" s="71">
        <f>VLOOKUP($B209, Paste!$A$3:$H$1033, 2, FALSE)</f>
        <v>82.333333333333329</v>
      </c>
      <c r="H209" s="71">
        <f>VLOOKUP($B209, Paste!$A$3:$H$1033, 3, FALSE)</f>
        <v>26.226353205832584</v>
      </c>
      <c r="I209" s="71">
        <f t="shared" si="3"/>
        <v>29.162302363273088</v>
      </c>
      <c r="J209" s="71">
        <f>VLOOKUP($B209, Paste!$A$3:$H$1033, 4, FALSE)</f>
        <v>55.388655569105673</v>
      </c>
      <c r="K209" s="71">
        <f>VLOOKUP($B209, Paste!$A$3:$H$1033, 5, FALSE)</f>
        <v>41.166666666666664</v>
      </c>
      <c r="L209" s="11">
        <f>IF(ISERROR(VLOOKUP(B209, Paste!$AB$3:$AD$2349, 3, FALSE)), "", VLOOKUP(B209, Paste!$AB$3:$AD$2349, 3, FALSE))</f>
        <v>66</v>
      </c>
      <c r="M209" s="27">
        <f>VLOOKUP($B209, Paste!$W$3:$Z$10064, IF($H$4="Cap Hit",3, IF($H$4="AAV", 4, 2)), FALSE)</f>
        <v>1.0249999999999999</v>
      </c>
      <c r="N209" s="11">
        <f>IF(ISERROR(VLOOKUP(B209, Paste!$AB$3:$AC$2343, 1, FALSE)), "", VLOOKUP(B209, Paste!$AB$3:$AC$2343, 2, FALSE))</f>
        <v>33</v>
      </c>
      <c r="O209" s="18" t="str">
        <f>IF(VLOOKUP(B209, 'Points&amp;Potential'!$B$7:$O$921, 14, FALSE)=0, "", VLOOKUP(B209, 'Points&amp;Potential'!$B$7:$O$921, 14, FALSE))</f>
        <v/>
      </c>
      <c r="P209" s="7" t="str">
        <f>IF(ISERROR(VLOOKUP(B209, Paste!$T$3:$T$1045, 1, FALSE)), "", VLOOKUP(B209, Paste!$T$3:$U$1045, 2, FALSE))</f>
        <v>Y</v>
      </c>
    </row>
    <row r="210" spans="1:16">
      <c r="A210" s="11">
        <v>204</v>
      </c>
      <c r="B210" s="67" t="s">
        <v>241</v>
      </c>
      <c r="C210" s="11" t="str">
        <f>VLOOKUP($B210, Paste!$A$3:$H$1033, 6, FALSE)</f>
        <v>LW</v>
      </c>
      <c r="D210" s="11">
        <f>IFERROR(VLOOKUP($B210, Paste!$J$3:$L$833, 3, FALSE), "")</f>
        <v>48</v>
      </c>
      <c r="E210" s="11">
        <f>IFERROR(VLOOKUP($B210, Paste!$J$3:$L$833, 2, FALSE), "")</f>
        <v>70</v>
      </c>
      <c r="F210" s="11" t="str">
        <f>VLOOKUP($B210, Paste!$A$3:$H$1033, 8, FALSE)</f>
        <v>STL</v>
      </c>
      <c r="G210" s="71">
        <f>VLOOKUP($B210, Paste!$A$3:$H$1033, 2, FALSE)</f>
        <v>78</v>
      </c>
      <c r="H210" s="71">
        <f>VLOOKUP($B210, Paste!$A$3:$H$1033, 3, FALSE)</f>
        <v>20.154505624209239</v>
      </c>
      <c r="I210" s="71">
        <f t="shared" si="3"/>
        <v>22.607575209124089</v>
      </c>
      <c r="J210" s="71">
        <f>VLOOKUP($B210, Paste!$A$3:$H$1033, 4, FALSE)</f>
        <v>42.762080833333329</v>
      </c>
      <c r="K210" s="71">
        <f>VLOOKUP($B210, Paste!$A$3:$H$1033, 5, FALSE)</f>
        <v>41.052631578947363</v>
      </c>
      <c r="L210" s="11">
        <f>IF(ISERROR(VLOOKUP(B210, Paste!$AB$3:$AD$2349, 3, FALSE)), "", VLOOKUP(B210, Paste!$AB$3:$AD$2349, 3, FALSE))</f>
        <v>164</v>
      </c>
      <c r="M210" s="27">
        <f>VLOOKUP($B210, Paste!$W$3:$Z$10064, IF($H$4="Cap Hit",3, IF($H$4="AAV", 4, 2)), FALSE)</f>
        <v>3.5</v>
      </c>
      <c r="N210" s="11">
        <f>IF(ISERROR(VLOOKUP(B210, Paste!$AB$3:$AC$2343, 1, FALSE)), "", VLOOKUP(B210, Paste!$AB$3:$AC$2343, 2, FALSE))</f>
        <v>48</v>
      </c>
      <c r="O210" s="18" t="str">
        <f>IF(VLOOKUP(B210, 'Points&amp;Potential'!$B$7:$O$921, 14, FALSE)=0, "", VLOOKUP(B210, 'Points&amp;Potential'!$B$7:$O$921, 14, FALSE))</f>
        <v/>
      </c>
      <c r="P210" s="7" t="str">
        <f>IF(ISERROR(VLOOKUP(B210, Paste!$T$3:$T$1045, 1, FALSE)), "", VLOOKUP(B210, Paste!$T$3:$U$1045, 2, FALSE))</f>
        <v/>
      </c>
    </row>
    <row r="211" spans="1:16">
      <c r="A211" s="11">
        <v>205</v>
      </c>
      <c r="B211" s="67" t="s">
        <v>719</v>
      </c>
      <c r="C211" s="11" t="str">
        <f>VLOOKUP($B211, Paste!$A$3:$H$1033, 6, FALSE)</f>
        <v>LW</v>
      </c>
      <c r="D211" s="11">
        <f>IFERROR(VLOOKUP($B211, Paste!$J$3:$L$833, 3, FALSE), "")</f>
        <v>38</v>
      </c>
      <c r="E211" s="11">
        <f>IFERROR(VLOOKUP($B211, Paste!$J$3:$L$833, 2, FALSE), "")</f>
        <v>62</v>
      </c>
      <c r="F211" s="11" t="str">
        <f>VLOOKUP($B211, Paste!$A$3:$H$1033, 8, FALSE)</f>
        <v>CGY</v>
      </c>
      <c r="G211" s="71">
        <f>VLOOKUP($B211, Paste!$A$3:$H$1033, 2, FALSE)</f>
        <v>51</v>
      </c>
      <c r="H211" s="71">
        <f>VLOOKUP($B211, Paste!$A$3:$H$1033, 3, FALSE)</f>
        <v>4.090031897926635</v>
      </c>
      <c r="I211" s="71">
        <f t="shared" si="3"/>
        <v>4.8604681020733649</v>
      </c>
      <c r="J211" s="71">
        <f>VLOOKUP($B211, Paste!$A$3:$H$1033, 4, FALSE)</f>
        <v>8.9504999999999999</v>
      </c>
      <c r="K211" s="71">
        <f>VLOOKUP($B211, Paste!$A$3:$H$1033, 5, FALSE)</f>
        <v>40.800000000000004</v>
      </c>
      <c r="L211" s="11">
        <f>IF(ISERROR(VLOOKUP(B211, Paste!$AB$3:$AD$2349, 3, FALSE)), "", VLOOKUP(B211, Paste!$AB$3:$AD$2349, 3, FALSE))</f>
        <v>108</v>
      </c>
      <c r="M211" s="27" t="e">
        <f>VLOOKUP($B211, Paste!$W$3:$Z$10064, IF($H$4="Cap Hit",3, IF($H$4="AAV", 4, 2)), FALSE)</f>
        <v>#N/A</v>
      </c>
      <c r="N211" s="11">
        <f>IF(ISERROR(VLOOKUP(B211, Paste!$AB$3:$AC$2343, 1, FALSE)), "", VLOOKUP(B211, Paste!$AB$3:$AC$2343, 2, FALSE))</f>
        <v>20</v>
      </c>
      <c r="O211" s="18" t="str">
        <f>IF(VLOOKUP(B211, 'Points&amp;Potential'!$B$7:$O$921, 14, FALSE)=0, "", VLOOKUP(B211, 'Points&amp;Potential'!$B$7:$O$921, 14, FALSE))</f>
        <v/>
      </c>
      <c r="P211" s="7" t="str">
        <f>IF(ISERROR(VLOOKUP(B211, Paste!$T$3:$T$1045, 1, FALSE)), "", VLOOKUP(B211, Paste!$T$3:$U$1045, 2, FALSE))</f>
        <v/>
      </c>
    </row>
    <row r="212" spans="1:16">
      <c r="A212" s="11">
        <v>206</v>
      </c>
      <c r="B212" s="67" t="s">
        <v>226</v>
      </c>
      <c r="C212" s="11" t="str">
        <f>VLOOKUP($B212, Paste!$A$3:$H$1033, 6, FALSE)</f>
        <v>LW</v>
      </c>
      <c r="D212" s="11">
        <f>IFERROR(VLOOKUP($B212, Paste!$J$3:$L$833, 3, FALSE), "")</f>
        <v>60</v>
      </c>
      <c r="E212" s="11">
        <f>IFERROR(VLOOKUP($B212, Paste!$J$3:$L$833, 2, FALSE), "")</f>
        <v>75</v>
      </c>
      <c r="F212" s="11" t="str">
        <f>VLOOKUP($B212, Paste!$A$3:$H$1033, 8, FALSE)</f>
        <v>PHI</v>
      </c>
      <c r="G212" s="71">
        <f>VLOOKUP($B212, Paste!$A$3:$H$1033, 2, FALSE)</f>
        <v>74</v>
      </c>
      <c r="H212" s="71">
        <f>VLOOKUP($B212, Paste!$A$3:$H$1033, 3, FALSE)</f>
        <v>25.096730108178374</v>
      </c>
      <c r="I212" s="71">
        <f t="shared" si="3"/>
        <v>20.741953225154962</v>
      </c>
      <c r="J212" s="71">
        <f>VLOOKUP($B212, Paste!$A$3:$H$1033, 4, FALSE)</f>
        <v>45.838683333333336</v>
      </c>
      <c r="K212" s="71">
        <f>VLOOKUP($B212, Paste!$A$3:$H$1033, 5, FALSE)</f>
        <v>40.759358288770052</v>
      </c>
      <c r="L212" s="11">
        <f>IF(ISERROR(VLOOKUP(B212, Paste!$AB$3:$AD$2349, 3, FALSE)), "", VLOOKUP(B212, Paste!$AB$3:$AD$2349, 3, FALSE))</f>
        <v>81</v>
      </c>
      <c r="M212" s="27">
        <f>VLOOKUP($B212, Paste!$W$3:$Z$10064, IF($H$4="Cap Hit",3, IF($H$4="AAV", 4, 2)), FALSE)</f>
        <v>3.5</v>
      </c>
      <c r="N212" s="11">
        <f>IF(ISERROR(VLOOKUP(B212, Paste!$AB$3:$AC$2343, 1, FALSE)), "", VLOOKUP(B212, Paste!$AB$3:$AC$2343, 2, FALSE))</f>
        <v>52</v>
      </c>
      <c r="O212" s="18" t="str">
        <f>IF(VLOOKUP(B212, 'Points&amp;Potential'!$B$7:$O$921, 14, FALSE)=0, "", VLOOKUP(B212, 'Points&amp;Potential'!$B$7:$O$921, 14, FALSE))</f>
        <v/>
      </c>
      <c r="P212" s="7" t="str">
        <f>IF(ISERROR(VLOOKUP(B212, Paste!$T$3:$T$1045, 1, FALSE)), "", VLOOKUP(B212, Paste!$T$3:$U$1045, 2, FALSE))</f>
        <v/>
      </c>
    </row>
    <row r="213" spans="1:16">
      <c r="A213" s="11">
        <v>207</v>
      </c>
      <c r="B213" s="67" t="s">
        <v>313</v>
      </c>
      <c r="C213" s="11" t="str">
        <f>VLOOKUP($B213, Paste!$A$3:$H$1033, 6, FALSE)</f>
        <v>RD</v>
      </c>
      <c r="D213" s="11">
        <f>IFERROR(VLOOKUP($B213, Paste!$J$3:$L$833, 3, FALSE), "")</f>
        <v>33</v>
      </c>
      <c r="E213" s="11">
        <f>IFERROR(VLOOKUP($B213, Paste!$J$3:$L$833, 2, FALSE), "")</f>
        <v>53</v>
      </c>
      <c r="F213" s="11" t="str">
        <f>VLOOKUP($B213, Paste!$A$3:$H$1033, 8, FALSE)</f>
        <v>NYI</v>
      </c>
      <c r="G213" s="71">
        <f>VLOOKUP($B213, Paste!$A$3:$H$1033, 2, FALSE)</f>
        <v>75</v>
      </c>
      <c r="H213" s="71">
        <f>VLOOKUP($B213, Paste!$A$3:$H$1033, 3, FALSE)</f>
        <v>7.4749780518925366</v>
      </c>
      <c r="I213" s="71">
        <f t="shared" si="3"/>
        <v>27.89485528144079</v>
      </c>
      <c r="J213" s="71">
        <f>VLOOKUP($B213, Paste!$A$3:$H$1033, 4, FALSE)</f>
        <v>35.369833333333325</v>
      </c>
      <c r="K213" s="71">
        <f>VLOOKUP($B213, Paste!$A$3:$H$1033, 5, FALSE)</f>
        <v>40.669014084507047</v>
      </c>
      <c r="L213" s="11">
        <f>IF(ISERROR(VLOOKUP(B213, Paste!$AB$3:$AD$2349, 3, FALSE)), "", VLOOKUP(B213, Paste!$AB$3:$AD$2349, 3, FALSE))</f>
        <v>34</v>
      </c>
      <c r="M213" s="27">
        <f>VLOOKUP($B213, Paste!$W$3:$Z$10064, IF($H$4="Cap Hit",3, IF($H$4="AAV", 4, 2)), FALSE)</f>
        <v>4.5</v>
      </c>
      <c r="N213" s="11">
        <f>IF(ISERROR(VLOOKUP(B213, Paste!$AB$3:$AC$2343, 1, FALSE)), "", VLOOKUP(B213, Paste!$AB$3:$AC$2343, 2, FALSE))</f>
        <v>68</v>
      </c>
      <c r="O213" s="18" t="str">
        <f>IF(VLOOKUP(B213, 'Points&amp;Potential'!$B$7:$O$921, 14, FALSE)=0, "", VLOOKUP(B213, 'Points&amp;Potential'!$B$7:$O$921, 14, FALSE))</f>
        <v/>
      </c>
      <c r="P213" s="7"/>
    </row>
    <row r="214" spans="1:16">
      <c r="A214" s="11">
        <v>208</v>
      </c>
      <c r="B214" s="67" t="s">
        <v>314</v>
      </c>
      <c r="C214" s="11" t="str">
        <f>VLOOKUP($B214, Paste!$A$3:$H$1033, 6, FALSE)</f>
        <v>LW</v>
      </c>
      <c r="D214" s="11">
        <f>IFERROR(VLOOKUP($B214, Paste!$J$3:$L$833, 3, FALSE), "")</f>
        <v>50</v>
      </c>
      <c r="E214" s="11">
        <f>IFERROR(VLOOKUP($B214, Paste!$J$3:$L$833, 2, FALSE), "")</f>
        <v>68</v>
      </c>
      <c r="F214" s="11" t="str">
        <f>VLOOKUP($B214, Paste!$A$3:$H$1033, 8, FALSE)</f>
        <v>CBJ</v>
      </c>
      <c r="G214" s="71">
        <f>VLOOKUP($B214, Paste!$A$3:$H$1033, 2, FALSE)</f>
        <v>76.666666666666671</v>
      </c>
      <c r="H214" s="71">
        <f>VLOOKUP($B214, Paste!$A$3:$H$1033, 3, FALSE)</f>
        <v>13.033333333333335</v>
      </c>
      <c r="I214" s="71">
        <f t="shared" si="3"/>
        <v>22.290115115740736</v>
      </c>
      <c r="J214" s="71">
        <f>VLOOKUP($B214, Paste!$A$3:$H$1033, 4, FALSE)</f>
        <v>35.323448449074071</v>
      </c>
      <c r="K214" s="71">
        <f>VLOOKUP($B214, Paste!$A$3:$H$1033, 5, FALSE)</f>
        <v>40.386904761904766</v>
      </c>
      <c r="L214" s="11">
        <f>IF(ISERROR(VLOOKUP(B214, Paste!$AB$3:$AD$2349, 3, FALSE)), "", VLOOKUP(B214, Paste!$AB$3:$AD$2349, 3, FALSE))</f>
        <v>104</v>
      </c>
      <c r="M214" s="27" t="e">
        <f>VLOOKUP($B214, Paste!$W$3:$Z$10064, IF($H$4="Cap Hit",3, IF($H$4="AAV", 4, 2)), FALSE)</f>
        <v>#N/A</v>
      </c>
      <c r="N214" s="11">
        <f>IF(ISERROR(VLOOKUP(B214, Paste!$AB$3:$AC$2343, 1, FALSE)), "", VLOOKUP(B214, Paste!$AB$3:$AC$2343, 2, FALSE))</f>
        <v>42</v>
      </c>
      <c r="O214" s="18" t="str">
        <f>IF(VLOOKUP(B214, 'Points&amp;Potential'!$B$7:$O$921, 14, FALSE)=0, "", VLOOKUP(B214, 'Points&amp;Potential'!$B$7:$O$921, 14, FALSE))</f>
        <v/>
      </c>
      <c r="P214" s="7" t="str">
        <f>IF(ISERROR(VLOOKUP(B214, Paste!$T$3:$T$1045, 1, FALSE)), "", VLOOKUP(B214, Paste!$T$3:$U$1045, 2, FALSE))</f>
        <v/>
      </c>
    </row>
    <row r="215" spans="1:16">
      <c r="A215" s="11">
        <v>209</v>
      </c>
      <c r="B215" s="67" t="s">
        <v>503</v>
      </c>
      <c r="C215" s="11" t="str">
        <f>VLOOKUP($B215, Paste!$A$3:$H$1033, 6, FALSE)</f>
        <v>RD</v>
      </c>
      <c r="D215" s="11">
        <f>IFERROR(VLOOKUP($B215, Paste!$J$3:$L$833, 3, FALSE), "")</f>
        <v>25</v>
      </c>
      <c r="E215" s="11">
        <f>IFERROR(VLOOKUP($B215, Paste!$J$3:$L$833, 2, FALSE), "")</f>
        <v>37</v>
      </c>
      <c r="F215" s="11" t="str">
        <f>VLOOKUP($B215, Paste!$A$3:$H$1033, 8, FALSE)</f>
        <v>MTL</v>
      </c>
      <c r="G215" s="71">
        <f>VLOOKUP($B215, Paste!$A$3:$H$1033, 2, FALSE)</f>
        <v>77</v>
      </c>
      <c r="H215" s="71">
        <f>VLOOKUP($B215, Paste!$A$3:$H$1033, 3, FALSE)</f>
        <v>4.9619562088849607</v>
      </c>
      <c r="I215" s="71">
        <f t="shared" si="3"/>
        <v>14.70730590361504</v>
      </c>
      <c r="J215" s="71">
        <f>VLOOKUP($B215, Paste!$A$3:$H$1033, 4, FALSE)</f>
        <v>19.6692621125</v>
      </c>
      <c r="K215" s="71">
        <f>VLOOKUP($B215, Paste!$A$3:$H$1033, 5, FALSE)</f>
        <v>40.382222222222225</v>
      </c>
      <c r="L215" s="11">
        <f>IF(ISERROR(VLOOKUP(B215, Paste!$AB$3:$AD$2349, 3, FALSE)), "", VLOOKUP(B215, Paste!$AB$3:$AD$2349, 3, FALSE))</f>
        <v>46</v>
      </c>
      <c r="M215" s="27">
        <f>VLOOKUP($B215, Paste!$W$3:$Z$10064, IF($H$4="Cap Hit",3, IF($H$4="AAV", 4, 2)), FALSE)</f>
        <v>3.85</v>
      </c>
      <c r="N215" s="11">
        <f>IF(ISERROR(VLOOKUP(B215, Paste!$AB$3:$AC$2343, 1, FALSE)), "", VLOOKUP(B215, Paste!$AB$3:$AC$2343, 2, FALSE))</f>
        <v>164</v>
      </c>
      <c r="O215" s="18" t="str">
        <f>IF(VLOOKUP(B215, 'Points&amp;Potential'!$B$7:$O$921, 14, FALSE)=0, "", VLOOKUP(B215, 'Points&amp;Potential'!$B$7:$O$921, 14, FALSE))</f>
        <v/>
      </c>
      <c r="P215" s="7" t="str">
        <f>IF(ISERROR(VLOOKUP(B215, Paste!$T$3:$T$1045, 1, FALSE)), "", VLOOKUP(B215, Paste!$T$3:$U$1045, 2, FALSE))</f>
        <v/>
      </c>
    </row>
    <row r="216" spans="1:16">
      <c r="A216" s="11">
        <v>210</v>
      </c>
      <c r="B216" s="67" t="s">
        <v>611</v>
      </c>
      <c r="C216" s="11" t="str">
        <f>VLOOKUP($B216, Paste!$A$3:$H$1033, 6, FALSE)</f>
        <v>C</v>
      </c>
      <c r="D216" s="11" t="str">
        <f>IFERROR(VLOOKUP($B216, Paste!$J$3:$L$833, 3, FALSE), "")</f>
        <v/>
      </c>
      <c r="E216" s="11" t="str">
        <f>IFERROR(VLOOKUP($B216, Paste!$J$3:$L$833, 2, FALSE), "")</f>
        <v/>
      </c>
      <c r="F216" s="11" t="str">
        <f>VLOOKUP($B216, Paste!$A$3:$H$1033, 8, FALSE)</f>
        <v>EDM</v>
      </c>
      <c r="G216" s="71">
        <f>VLOOKUP($B216, Paste!$A$3:$H$1033, 2, FALSE)</f>
        <v>67</v>
      </c>
      <c r="H216" s="71">
        <f>VLOOKUP($B216, Paste!$A$3:$H$1033, 3, FALSE)</f>
        <v>6.7</v>
      </c>
      <c r="I216" s="71">
        <f t="shared" si="3"/>
        <v>7.324284756097561</v>
      </c>
      <c r="J216" s="71">
        <f>VLOOKUP($B216, Paste!$A$3:$H$1033, 4, FALSE)</f>
        <v>14.024284756097561</v>
      </c>
      <c r="K216" s="71">
        <f>VLOOKUP($B216, Paste!$A$3:$H$1033, 5, FALSE)</f>
        <v>40.199999999999996</v>
      </c>
      <c r="L216" s="11">
        <f>IF(ISERROR(VLOOKUP(B216, Paste!$AB$3:$AD$2349, 3, FALSE)), "", VLOOKUP(B216, Paste!$AB$3:$AD$2349, 3, FALSE))</f>
        <v>84</v>
      </c>
      <c r="M216" s="27">
        <f>VLOOKUP($B216, Paste!$W$3:$Z$10064, IF($H$4="Cap Hit",3, IF($H$4="AAV", 4, 2)), FALSE)</f>
        <v>0.97499999999999998</v>
      </c>
      <c r="N216" s="11">
        <f>IF(ISERROR(VLOOKUP(B216, Paste!$AB$3:$AC$2343, 1, FALSE)), "", VLOOKUP(B216, Paste!$AB$3:$AC$2343, 2, FALSE))</f>
        <v>40</v>
      </c>
      <c r="O216" s="18" t="str">
        <f>IF(VLOOKUP(B216, 'Points&amp;Potential'!$B$7:$O$921, 14, FALSE)=0, "", VLOOKUP(B216, 'Points&amp;Potential'!$B$7:$O$921, 14, FALSE))</f>
        <v/>
      </c>
      <c r="P216" s="7" t="str">
        <f>IF(ISERROR(VLOOKUP(B216, Paste!$T$3:$T$1045, 1, FALSE)), "", VLOOKUP(B216, Paste!$T$3:$U$1045, 2, FALSE))</f>
        <v>Y</v>
      </c>
    </row>
    <row r="217" spans="1:16">
      <c r="A217" s="11">
        <v>211</v>
      </c>
      <c r="B217" s="67" t="s">
        <v>607</v>
      </c>
      <c r="C217" s="11" t="str">
        <f>VLOOKUP($B217, Paste!$A$3:$H$1033, 6, FALSE)</f>
        <v>LD</v>
      </c>
      <c r="D217" s="11">
        <f>IFERROR(VLOOKUP($B217, Paste!$J$3:$L$833, 3, FALSE), "")</f>
        <v>28</v>
      </c>
      <c r="E217" s="11">
        <f>IFERROR(VLOOKUP($B217, Paste!$J$3:$L$833, 2, FALSE), "")</f>
        <v>40</v>
      </c>
      <c r="F217" s="11" t="str">
        <f>VLOOKUP($B217, Paste!$A$3:$H$1033, 8, FALSE)</f>
        <v>DAL</v>
      </c>
      <c r="G217" s="71">
        <f>VLOOKUP($B217, Paste!$A$3:$H$1033, 2, FALSE)</f>
        <v>68</v>
      </c>
      <c r="H217" s="71">
        <f>VLOOKUP($B217, Paste!$A$3:$H$1033, 3, FALSE)</f>
        <v>6.3303523766681682</v>
      </c>
      <c r="I217" s="71">
        <f t="shared" si="3"/>
        <v>7.7880852899984987</v>
      </c>
      <c r="J217" s="71">
        <f>VLOOKUP($B217, Paste!$A$3:$H$1033, 4, FALSE)</f>
        <v>14.118437666666667</v>
      </c>
      <c r="K217" s="71">
        <f>VLOOKUP($B217, Paste!$A$3:$H$1033, 5, FALSE)</f>
        <v>40.181818181818187</v>
      </c>
      <c r="L217" s="11">
        <f>IF(ISERROR(VLOOKUP(B217, Paste!$AB$3:$AD$2349, 3, FALSE)), "", VLOOKUP(B217, Paste!$AB$3:$AD$2349, 3, FALSE))</f>
        <v>204</v>
      </c>
      <c r="M217" s="27">
        <f>VLOOKUP($B217, Paste!$W$3:$Z$10064, IF($H$4="Cap Hit",3, IF($H$4="AAV", 4, 2)), FALSE)</f>
        <v>0.95</v>
      </c>
      <c r="N217" s="11">
        <f>IF(ISERROR(VLOOKUP(B217, Paste!$AB$3:$AC$2343, 1, FALSE)), "", VLOOKUP(B217, Paste!$AB$3:$AC$2343, 2, FALSE))</f>
        <v>69</v>
      </c>
      <c r="O217" s="18" t="str">
        <f>IF(VLOOKUP(B217, 'Points&amp;Potential'!$B$7:$O$921, 14, FALSE)=0, "", VLOOKUP(B217, 'Points&amp;Potential'!$B$7:$O$921, 14, FALSE))</f>
        <v/>
      </c>
      <c r="P217" s="7" t="str">
        <f>IF(ISERROR(VLOOKUP(B217, Paste!$T$3:$T$1045, 1, FALSE)), "", VLOOKUP(B217, Paste!$T$3:$U$1045, 2, FALSE))</f>
        <v/>
      </c>
    </row>
    <row r="218" spans="1:16">
      <c r="A218" s="11">
        <v>212</v>
      </c>
      <c r="B218" s="67" t="s">
        <v>468</v>
      </c>
      <c r="C218" s="11" t="str">
        <f>VLOOKUP($B218, Paste!$A$3:$H$1033, 6, FALSE)</f>
        <v>C</v>
      </c>
      <c r="D218" s="11">
        <f>IFERROR(VLOOKUP($B218, Paste!$J$3:$L$833, 3, FALSE), "")</f>
        <v>30</v>
      </c>
      <c r="E218" s="11">
        <f>IFERROR(VLOOKUP($B218, Paste!$J$3:$L$833, 2, FALSE), "")</f>
        <v>50</v>
      </c>
      <c r="F218" s="11" t="str">
        <f>VLOOKUP($B218, Paste!$A$3:$H$1033, 8, FALSE)</f>
        <v>WPG</v>
      </c>
      <c r="G218" s="71">
        <f>VLOOKUP($B218, Paste!$A$3:$H$1033, 2, FALSE)</f>
        <v>76.666666666666671</v>
      </c>
      <c r="H218" s="71">
        <f>VLOOKUP($B218, Paste!$A$3:$H$1033, 3, FALSE)</f>
        <v>10.242774108380033</v>
      </c>
      <c r="I218" s="71">
        <f t="shared" si="3"/>
        <v>12.187422187916269</v>
      </c>
      <c r="J218" s="71">
        <f>VLOOKUP($B218, Paste!$A$3:$H$1033, 4, FALSE)</f>
        <v>22.430196296296302</v>
      </c>
      <c r="K218" s="71">
        <f>VLOOKUP($B218, Paste!$A$3:$H$1033, 5, FALSE)</f>
        <v>40.044642857142861</v>
      </c>
      <c r="L218" s="11">
        <f>IF(ISERROR(VLOOKUP(B218, Paste!$AB$3:$AD$2349, 3, FALSE)), "", VLOOKUP(B218, Paste!$AB$3:$AD$2349, 3, FALSE))</f>
        <v>161</v>
      </c>
      <c r="M218" s="27">
        <f>VLOOKUP($B218, Paste!$W$3:$Z$10064, IF($H$4="Cap Hit",3, IF($H$4="AAV", 4, 2)), FALSE)</f>
        <v>5.7</v>
      </c>
      <c r="N218" s="11">
        <f>IF(ISERROR(VLOOKUP(B218, Paste!$AB$3:$AC$2343, 1, FALSE)), "", VLOOKUP(B218, Paste!$AB$3:$AC$2343, 2, FALSE))</f>
        <v>46</v>
      </c>
      <c r="O218" s="18" t="str">
        <f>IF(VLOOKUP(B218, 'Points&amp;Potential'!$B$7:$O$921, 14, FALSE)=0, "", VLOOKUP(B218, 'Points&amp;Potential'!$B$7:$O$921, 14, FALSE))</f>
        <v/>
      </c>
      <c r="P218" s="7" t="str">
        <f>IF(ISERROR(VLOOKUP(B218, Paste!$T$3:$T$1045, 1, FALSE)), "", VLOOKUP(B218, Paste!$T$3:$U$1045, 2, FALSE))</f>
        <v/>
      </c>
    </row>
    <row r="219" spans="1:16">
      <c r="A219" s="11">
        <v>213</v>
      </c>
      <c r="B219" s="67" t="s">
        <v>291</v>
      </c>
      <c r="C219" s="11" t="str">
        <f>VLOOKUP($B219, Paste!$A$3:$H$1033, 6, FALSE)</f>
        <v>RW</v>
      </c>
      <c r="D219" s="11">
        <f>IFERROR(VLOOKUP($B219, Paste!$J$3:$L$833, 3, FALSE), "")</f>
        <v>45</v>
      </c>
      <c r="E219" s="11">
        <f>IFERROR(VLOOKUP($B219, Paste!$J$3:$L$833, 2, FALSE), "")</f>
        <v>65</v>
      </c>
      <c r="F219" s="11" t="str">
        <f>VLOOKUP($B219, Paste!$A$3:$H$1033, 8, FALSE)</f>
        <v>VAN</v>
      </c>
      <c r="G219" s="71">
        <f>VLOOKUP($B219, Paste!$A$3:$H$1033, 2, FALSE)</f>
        <v>80</v>
      </c>
      <c r="H219" s="71">
        <f>VLOOKUP($B219, Paste!$A$3:$H$1033, 3, FALSE)</f>
        <v>15.2</v>
      </c>
      <c r="I219" s="71">
        <f t="shared" si="3"/>
        <v>22.071033333333329</v>
      </c>
      <c r="J219" s="71">
        <f>VLOOKUP($B219, Paste!$A$3:$H$1033, 4, FALSE)</f>
        <v>37.271033333333328</v>
      </c>
      <c r="K219" s="71">
        <f>VLOOKUP($B219, Paste!$A$3:$H$1033, 5, FALSE)</f>
        <v>40</v>
      </c>
      <c r="L219" s="11">
        <f>IF(ISERROR(VLOOKUP(B219, Paste!$AB$3:$AD$2349, 3, FALSE)), "", VLOOKUP(B219, Paste!$AB$3:$AD$2349, 3, FALSE))</f>
        <v>85</v>
      </c>
      <c r="M219" s="27">
        <f>VLOOKUP($B219, Paste!$W$3:$Z$10064, IF($H$4="Cap Hit",3, IF($H$4="AAV", 4, 2)), FALSE)</f>
        <v>2.5</v>
      </c>
      <c r="N219" s="11">
        <f>IF(ISERROR(VLOOKUP(B219, Paste!$AB$3:$AC$2343, 1, FALSE)), "", VLOOKUP(B219, Paste!$AB$3:$AC$2343, 2, FALSE))</f>
        <v>24</v>
      </c>
      <c r="O219" s="18" t="str">
        <f>IF(VLOOKUP(B219, 'Points&amp;Potential'!$B$7:$O$921, 14, FALSE)=0, "", VLOOKUP(B219, 'Points&amp;Potential'!$B$7:$O$921, 14, FALSE))</f>
        <v/>
      </c>
      <c r="P219" s="7" t="str">
        <f>IF(ISERROR(VLOOKUP(B219, Paste!$T$3:$T$1045, 1, FALSE)), "", VLOOKUP(B219, Paste!$T$3:$U$1045, 2, FALSE))</f>
        <v/>
      </c>
    </row>
    <row r="220" spans="1:16">
      <c r="A220" s="11">
        <v>214</v>
      </c>
      <c r="B220" s="67" t="s">
        <v>32</v>
      </c>
      <c r="C220" s="11" t="str">
        <f>VLOOKUP($B220, Paste!$A$3:$H$1033, 6, FALSE)</f>
        <v>RW</v>
      </c>
      <c r="D220" s="11">
        <f>IFERROR(VLOOKUP($B220, Paste!$J$3:$L$833, 3, FALSE), "")</f>
        <v>120</v>
      </c>
      <c r="E220" s="11">
        <f>IFERROR(VLOOKUP($B220, Paste!$J$3:$L$833, 2, FALSE), "")</f>
        <v>140</v>
      </c>
      <c r="F220" s="11" t="str">
        <f>VLOOKUP($B220, Paste!$A$3:$H$1033, 8, FALSE)</f>
        <v>TBL</v>
      </c>
      <c r="G220" s="71">
        <f>VLOOKUP($B220, Paste!$A$3:$H$1033, 2, FALSE)</f>
        <v>80.666666666666671</v>
      </c>
      <c r="H220" s="71">
        <f>VLOOKUP($B220, Paste!$A$3:$H$1033, 3, FALSE)</f>
        <v>41.575333826126929</v>
      </c>
      <c r="I220" s="71">
        <f t="shared" si="3"/>
        <v>86.455976173873097</v>
      </c>
      <c r="J220" s="71">
        <f>VLOOKUP($B220, Paste!$A$3:$H$1033, 4, FALSE)</f>
        <v>128.03131000000002</v>
      </c>
      <c r="K220" s="71">
        <f>VLOOKUP($B220, Paste!$A$3:$H$1033, 5, FALSE)</f>
        <v>39.991525423728817</v>
      </c>
      <c r="L220" s="11">
        <f>IF(ISERROR(VLOOKUP(B220, Paste!$AB$3:$AD$2349, 3, FALSE)), "", VLOOKUP(B220, Paste!$AB$3:$AD$2349, 3, FALSE))</f>
        <v>35</v>
      </c>
      <c r="M220" s="27">
        <f>VLOOKUP($B220, Paste!$W$3:$Z$10064, IF($H$4="Cap Hit",3, IF($H$4="AAV", 4, 2)), FALSE)</f>
        <v>8</v>
      </c>
      <c r="N220" s="11">
        <f>IF(ISERROR(VLOOKUP(B220, Paste!$AB$3:$AC$2343, 1, FALSE)), "", VLOOKUP(B220, Paste!$AB$3:$AC$2343, 2, FALSE))</f>
        <v>32</v>
      </c>
      <c r="O220" s="18" t="str">
        <f>IF(VLOOKUP(B220, 'Points&amp;Potential'!$B$7:$O$921, 14, FALSE)=0, "", VLOOKUP(B220, 'Points&amp;Potential'!$B$7:$O$921, 14, FALSE))</f>
        <v/>
      </c>
      <c r="P220" s="7" t="str">
        <f>IF(ISERROR(VLOOKUP(B220, Paste!$T$3:$T$1045, 1, FALSE)), "", VLOOKUP(B220, Paste!$T$3:$U$1045, 2, FALSE))</f>
        <v/>
      </c>
    </row>
    <row r="221" spans="1:16">
      <c r="A221" s="11">
        <v>215</v>
      </c>
      <c r="B221" s="67" t="s">
        <v>102</v>
      </c>
      <c r="C221" s="11" t="str">
        <f>VLOOKUP($B221, Paste!$A$3:$H$1033, 6, FALSE)</f>
        <v>LW</v>
      </c>
      <c r="D221" s="11">
        <f>IFERROR(VLOOKUP($B221, Paste!$J$3:$L$833, 3, FALSE), "")</f>
        <v>73</v>
      </c>
      <c r="E221" s="11">
        <f>IFERROR(VLOOKUP($B221, Paste!$J$3:$L$833, 2, FALSE), "")</f>
        <v>85</v>
      </c>
      <c r="F221" s="11" t="str">
        <f>VLOOKUP($B221, Paste!$A$3:$H$1033, 8, FALSE)</f>
        <v>TOR</v>
      </c>
      <c r="G221" s="71">
        <f>VLOOKUP($B221, Paste!$A$3:$H$1033, 2, FALSE)</f>
        <v>81</v>
      </c>
      <c r="H221" s="71">
        <f>VLOOKUP($B221, Paste!$A$3:$H$1033, 3, FALSE)</f>
        <v>24.3</v>
      </c>
      <c r="I221" s="71">
        <f t="shared" si="3"/>
        <v>44.537343750000019</v>
      </c>
      <c r="J221" s="71">
        <f>VLOOKUP($B221, Paste!$A$3:$H$1033, 4, FALSE)</f>
        <v>68.837343750000016</v>
      </c>
      <c r="K221" s="71">
        <f>VLOOKUP($B221, Paste!$A$3:$H$1033, 5, FALSE)</f>
        <v>39.9873417721519</v>
      </c>
      <c r="L221" s="11">
        <f>IF(ISERROR(VLOOKUP(B221, Paste!$AB$3:$AD$2349, 3, FALSE)), "", VLOOKUP(B221, Paste!$AB$3:$AD$2349, 3, FALSE))</f>
        <v>162</v>
      </c>
      <c r="M221" s="27">
        <f>VLOOKUP($B221, Paste!$W$3:$Z$10064, IF($H$4="Cap Hit",3, IF($H$4="AAV", 4, 2)), FALSE)</f>
        <v>9</v>
      </c>
      <c r="N221" s="11">
        <f>IF(ISERROR(VLOOKUP(B221, Paste!$AB$3:$AC$2343, 1, FALSE)), "", VLOOKUP(B221, Paste!$AB$3:$AC$2343, 2, FALSE))</f>
        <v>36</v>
      </c>
      <c r="O221" s="18" t="str">
        <f>IF(VLOOKUP(B221, 'Points&amp;Potential'!$B$7:$O$921, 14, FALSE)=0, "", VLOOKUP(B221, 'Points&amp;Potential'!$B$7:$O$921, 14, FALSE))</f>
        <v/>
      </c>
      <c r="P221" s="7" t="str">
        <f>IF(ISERROR(VLOOKUP(B221, Paste!$T$3:$T$1045, 1, FALSE)), "", VLOOKUP(B221, Paste!$T$3:$U$1045, 2, FALSE))</f>
        <v/>
      </c>
    </row>
    <row r="222" spans="1:16">
      <c r="A222" s="11">
        <v>216</v>
      </c>
      <c r="B222" s="67" t="s">
        <v>699</v>
      </c>
      <c r="C222" s="11" t="str">
        <f>VLOOKUP($B222, Paste!$A$3:$H$1033, 6, FALSE)</f>
        <v>RD</v>
      </c>
      <c r="D222" s="11" t="str">
        <f>IFERROR(VLOOKUP($B222, Paste!$J$3:$L$833, 3, FALSE), "")</f>
        <v/>
      </c>
      <c r="E222" s="11" t="str">
        <f>IFERROR(VLOOKUP($B222, Paste!$J$3:$L$833, 2, FALSE), "")</f>
        <v/>
      </c>
      <c r="F222" s="11" t="str">
        <f>VLOOKUP($B222, Paste!$A$3:$H$1033, 8, FALSE)</f>
        <v>STL</v>
      </c>
      <c r="G222" s="71">
        <f>VLOOKUP($B222, Paste!$A$3:$H$1033, 2, FALSE)</f>
        <v>73.333333333333329</v>
      </c>
      <c r="H222" s="71">
        <f>VLOOKUP($B222, Paste!$A$3:$H$1033, 3, FALSE)</f>
        <v>1.6852503122305851</v>
      </c>
      <c r="I222" s="71">
        <f t="shared" si="3"/>
        <v>8.2488979859175622</v>
      </c>
      <c r="J222" s="71">
        <f>VLOOKUP($B222, Paste!$A$3:$H$1033, 4, FALSE)</f>
        <v>9.9341482981481466</v>
      </c>
      <c r="K222" s="71">
        <f>VLOOKUP($B222, Paste!$A$3:$H$1033, 5, FALSE)</f>
        <v>39.750778816199372</v>
      </c>
      <c r="L222" s="11">
        <f>IF(ISERROR(VLOOKUP(B222, Paste!$AB$3:$AD$2349, 3, FALSE)), "", VLOOKUP(B222, Paste!$AB$3:$AD$2349, 3, FALSE))</f>
        <v>99</v>
      </c>
      <c r="M222" s="27">
        <f>VLOOKUP($B222, Paste!$W$3:$Z$10064, IF($H$4="Cap Hit",3, IF($H$4="AAV", 4, 2)), FALSE)</f>
        <v>4.2</v>
      </c>
      <c r="N222" s="11">
        <f>IF(ISERROR(VLOOKUP(B222, Paste!$AB$3:$AC$2343, 1, FALSE)), "", VLOOKUP(B222, Paste!$AB$3:$AC$2343, 2, FALSE))</f>
        <v>132</v>
      </c>
      <c r="O222" s="18" t="str">
        <f>IF(VLOOKUP(B222, 'Points&amp;Potential'!$B$7:$O$921, 14, FALSE)=0, "", VLOOKUP(B222, 'Points&amp;Potential'!$B$7:$O$921, 14, FALSE))</f>
        <v/>
      </c>
      <c r="P222" s="7" t="str">
        <f>IF(ISERROR(VLOOKUP(B222, Paste!$T$3:$T$1045, 1, FALSE)), "", VLOOKUP(B222, Paste!$T$3:$U$1045, 2, FALSE))</f>
        <v/>
      </c>
    </row>
    <row r="223" spans="1:16">
      <c r="A223" s="11">
        <v>217</v>
      </c>
      <c r="B223" s="67" t="s">
        <v>187</v>
      </c>
      <c r="C223" s="11" t="str">
        <f>VLOOKUP($B223, Paste!$A$3:$H$1033, 6, FALSE)</f>
        <v>C</v>
      </c>
      <c r="D223" s="11">
        <f>IFERROR(VLOOKUP($B223, Paste!$J$3:$L$833, 3, FALSE), "")</f>
        <v>62</v>
      </c>
      <c r="E223" s="11">
        <f>IFERROR(VLOOKUP($B223, Paste!$J$3:$L$833, 2, FALSE), "")</f>
        <v>82</v>
      </c>
      <c r="F223" s="11" t="str">
        <f>VLOOKUP($B223, Paste!$A$3:$H$1033, 8, FALSE)</f>
        <v>FLA</v>
      </c>
      <c r="G223" s="71">
        <f>VLOOKUP($B223, Paste!$A$3:$H$1033, 2, FALSE)</f>
        <v>75.666666666666671</v>
      </c>
      <c r="H223" s="71">
        <f>VLOOKUP($B223, Paste!$A$3:$H$1033, 3, FALSE)</f>
        <v>18.916666666666668</v>
      </c>
      <c r="I223" s="71">
        <f t="shared" si="3"/>
        <v>33.312265763888888</v>
      </c>
      <c r="J223" s="71">
        <f>VLOOKUP($B223, Paste!$A$3:$H$1033, 4, FALSE)</f>
        <v>52.228932430555552</v>
      </c>
      <c r="K223" s="71">
        <f>VLOOKUP($B223, Paste!$A$3:$H$1033, 5, FALSE)</f>
        <v>39.716440422322776</v>
      </c>
      <c r="L223" s="11">
        <f>IF(ISERROR(VLOOKUP(B223, Paste!$AB$3:$AD$2349, 3, FALSE)), "", VLOOKUP(B223, Paste!$AB$3:$AD$2349, 3, FALSE))</f>
        <v>97</v>
      </c>
      <c r="M223" s="27">
        <f>VLOOKUP($B223, Paste!$W$3:$Z$10064, IF($H$4="Cap Hit",3, IF($H$4="AAV", 4, 2)), FALSE)</f>
        <v>5.9</v>
      </c>
      <c r="N223" s="11">
        <f>IF(ISERROR(VLOOKUP(B223, Paste!$AB$3:$AC$2343, 1, FALSE)), "", VLOOKUP(B223, Paste!$AB$3:$AC$2343, 2, FALSE))</f>
        <v>45</v>
      </c>
      <c r="O223" s="18" t="str">
        <f>IF(VLOOKUP(B223, 'Points&amp;Potential'!$B$7:$O$921, 14, FALSE)=0, "", VLOOKUP(B223, 'Points&amp;Potential'!$B$7:$O$921, 14, FALSE))</f>
        <v/>
      </c>
      <c r="P223" s="7" t="str">
        <f>IF(ISERROR(VLOOKUP(B223, Paste!$T$3:$T$1045, 1, FALSE)), "", VLOOKUP(B223, Paste!$T$3:$U$1045, 2, FALSE))</f>
        <v/>
      </c>
    </row>
    <row r="224" spans="1:16">
      <c r="A224" s="11">
        <v>218</v>
      </c>
      <c r="B224" s="67" t="s">
        <v>65</v>
      </c>
      <c r="C224" s="11" t="str">
        <f>VLOOKUP($B224, Paste!$A$3:$H$1033, 6, FALSE)</f>
        <v>C</v>
      </c>
      <c r="D224" s="11">
        <f>IFERROR(VLOOKUP($B224, Paste!$J$3:$L$833, 3, FALSE), "")</f>
        <v>75</v>
      </c>
      <c r="E224" s="11">
        <f>IFERROR(VLOOKUP($B224, Paste!$J$3:$L$833, 2, FALSE), "")</f>
        <v>90</v>
      </c>
      <c r="F224" s="11" t="str">
        <f>VLOOKUP($B224, Paste!$A$3:$H$1033, 8, FALSE)</f>
        <v>PIT</v>
      </c>
      <c r="G224" s="71">
        <f>VLOOKUP($B224, Paste!$A$3:$H$1033, 2, FALSE)</f>
        <v>78.666666666666671</v>
      </c>
      <c r="H224" s="71">
        <f>VLOOKUP($B224, Paste!$A$3:$H$1033, 3, FALSE)</f>
        <v>31.466666666666669</v>
      </c>
      <c r="I224" s="71">
        <f t="shared" si="3"/>
        <v>49.975758249999998</v>
      </c>
      <c r="J224" s="71">
        <f>VLOOKUP($B224, Paste!$A$3:$H$1033, 4, FALSE)</f>
        <v>81.442424916666667</v>
      </c>
      <c r="K224" s="71">
        <f>VLOOKUP($B224, Paste!$A$3:$H$1033, 5, FALSE)</f>
        <v>39.333333333333336</v>
      </c>
      <c r="L224" s="11">
        <f>IF(ISERROR(VLOOKUP(B224, Paste!$AB$3:$AD$2349, 3, FALSE)), "", VLOOKUP(B224, Paste!$AB$3:$AD$2349, 3, FALSE))</f>
        <v>62</v>
      </c>
      <c r="M224" s="27">
        <f>VLOOKUP($B224, Paste!$W$3:$Z$10064, IF($H$4="Cap Hit",3, IF($H$4="AAV", 4, 2)), FALSE)</f>
        <v>9.7799999999999994</v>
      </c>
      <c r="N224" s="11">
        <f>IF(ISERROR(VLOOKUP(B224, Paste!$AB$3:$AC$2343, 1, FALSE)), "", VLOOKUP(B224, Paste!$AB$3:$AC$2343, 2, FALSE))</f>
        <v>31</v>
      </c>
      <c r="O224" s="18" t="str">
        <f>IF(VLOOKUP(B224, 'Points&amp;Potential'!$B$7:$O$921, 14, FALSE)=0, "", VLOOKUP(B224, 'Points&amp;Potential'!$B$7:$O$921, 14, FALSE))</f>
        <v/>
      </c>
      <c r="P224" s="7" t="str">
        <f>IF(ISERROR(VLOOKUP(B224, Paste!$T$3:$T$1045, 1, FALSE)), "", VLOOKUP(B224, Paste!$T$3:$U$1045, 2, FALSE))</f>
        <v/>
      </c>
    </row>
    <row r="225" spans="1:16">
      <c r="A225" s="11">
        <v>219</v>
      </c>
      <c r="B225" s="67" t="s">
        <v>232</v>
      </c>
      <c r="C225" s="11" t="str">
        <f>VLOOKUP($B225, Paste!$A$3:$H$1033, 6, FALSE)</f>
        <v>C</v>
      </c>
      <c r="D225" s="11">
        <f>IFERROR(VLOOKUP($B225, Paste!$J$3:$L$833, 3, FALSE), "")</f>
        <v>60</v>
      </c>
      <c r="E225" s="11">
        <f>IFERROR(VLOOKUP($B225, Paste!$J$3:$L$833, 2, FALSE), "")</f>
        <v>75</v>
      </c>
      <c r="F225" s="11" t="str">
        <f>VLOOKUP($B225, Paste!$A$3:$H$1033, 8, FALSE)</f>
        <v>MIN</v>
      </c>
      <c r="G225" s="71">
        <f>VLOOKUP($B225, Paste!$A$3:$H$1033, 2, FALSE)</f>
        <v>66.333333333333329</v>
      </c>
      <c r="H225" s="71">
        <f>VLOOKUP($B225, Paste!$A$3:$H$1033, 3, FALSE)</f>
        <v>20.428558533594817</v>
      </c>
      <c r="I225" s="71">
        <f t="shared" si="3"/>
        <v>24.176331705988503</v>
      </c>
      <c r="J225" s="71">
        <f>VLOOKUP($B225, Paste!$A$3:$H$1033, 4, FALSE)</f>
        <v>44.60489023958332</v>
      </c>
      <c r="K225" s="71">
        <f>VLOOKUP($B225, Paste!$A$3:$H$1033, 5, FALSE)</f>
        <v>39.181347150259064</v>
      </c>
      <c r="L225" s="11">
        <f>IF(ISERROR(VLOOKUP(B225, Paste!$AB$3:$AD$2349, 3, FALSE)), "", VLOOKUP(B225, Paste!$AB$3:$AD$2349, 3, FALSE))</f>
        <v>106</v>
      </c>
      <c r="M225" s="27">
        <f>VLOOKUP($B225, Paste!$W$3:$Z$10064, IF($H$4="Cap Hit",3, IF($H$4="AAV", 4, 2)), FALSE)</f>
        <v>7.5</v>
      </c>
      <c r="N225" s="11">
        <f>IF(ISERROR(VLOOKUP(B225, Paste!$AB$3:$AC$2343, 1, FALSE)), "", VLOOKUP(B225, Paste!$AB$3:$AC$2343, 2, FALSE))</f>
        <v>40</v>
      </c>
      <c r="O225" s="18" t="str">
        <f>IF(VLOOKUP(B225, 'Points&amp;Potential'!$B$7:$O$921, 14, FALSE)=0, "", VLOOKUP(B225, 'Points&amp;Potential'!$B$7:$O$921, 14, FALSE))</f>
        <v/>
      </c>
      <c r="P225" s="7" t="str">
        <f>IF(ISERROR(VLOOKUP(B225, Paste!$T$3:$T$1045, 1, FALSE)), "", VLOOKUP(B225, Paste!$T$3:$U$1045, 2, FALSE))</f>
        <v/>
      </c>
    </row>
    <row r="226" spans="1:16">
      <c r="A226" s="11">
        <v>220</v>
      </c>
      <c r="B226" s="67" t="s">
        <v>433</v>
      </c>
      <c r="C226" s="11" t="str">
        <f>VLOOKUP($B226, Paste!$A$3:$H$1033, 6, FALSE)</f>
        <v>RD</v>
      </c>
      <c r="D226" s="11">
        <f>IFERROR(VLOOKUP($B226, Paste!$J$3:$L$833, 3, FALSE), "")</f>
        <v>35</v>
      </c>
      <c r="E226" s="11">
        <f>IFERROR(VLOOKUP($B226, Paste!$J$3:$L$833, 2, FALSE), "")</f>
        <v>57</v>
      </c>
      <c r="F226" s="11" t="str">
        <f>VLOOKUP($B226, Paste!$A$3:$H$1033, 8, FALSE)</f>
        <v>LAK</v>
      </c>
      <c r="G226" s="71">
        <f>VLOOKUP($B226, Paste!$A$3:$H$1033, 2, FALSE)</f>
        <v>69</v>
      </c>
      <c r="H226" s="71">
        <f>VLOOKUP($B226, Paste!$A$3:$H$1033, 3, FALSE)</f>
        <v>8.4666049531782441</v>
      </c>
      <c r="I226" s="71">
        <f t="shared" si="3"/>
        <v>16.756530484321754</v>
      </c>
      <c r="J226" s="71">
        <f>VLOOKUP($B226, Paste!$A$3:$H$1033, 4, FALSE)</f>
        <v>25.223135437499998</v>
      </c>
      <c r="K226" s="71">
        <f>VLOOKUP($B226, Paste!$A$3:$H$1033, 5, FALSE)</f>
        <v>39</v>
      </c>
      <c r="L226" s="11">
        <f>IF(ISERROR(VLOOKUP(B226, Paste!$AB$3:$AD$2349, 3, FALSE)), "", VLOOKUP(B226, Paste!$AB$3:$AD$2349, 3, FALSE))</f>
        <v>41</v>
      </c>
      <c r="M226" s="27">
        <f>VLOOKUP($B226, Paste!$W$3:$Z$10064, IF($H$4="Cap Hit",3, IF($H$4="AAV", 4, 2)), FALSE)</f>
        <v>11</v>
      </c>
      <c r="N226" s="11">
        <f>IF(ISERROR(VLOOKUP(B226, Paste!$AB$3:$AC$2343, 1, FALSE)), "", VLOOKUP(B226, Paste!$AB$3:$AC$2343, 2, FALSE))</f>
        <v>83</v>
      </c>
      <c r="O226" s="18" t="str">
        <f>IF(VLOOKUP(B226, 'Points&amp;Potential'!$B$7:$O$921, 14, FALSE)=0, "", VLOOKUP(B226, 'Points&amp;Potential'!$B$7:$O$921, 14, FALSE))</f>
        <v/>
      </c>
      <c r="P226" s="7" t="str">
        <f>IF(ISERROR(VLOOKUP(B226, Paste!$T$3:$T$1045, 1, FALSE)), "", VLOOKUP(B226, Paste!$T$3:$U$1045, 2, FALSE))</f>
        <v/>
      </c>
    </row>
    <row r="227" spans="1:16">
      <c r="A227" s="11">
        <v>221</v>
      </c>
      <c r="B227" s="67" t="s">
        <v>194</v>
      </c>
      <c r="C227" s="11" t="str">
        <f>VLOOKUP($B227, Paste!$A$3:$H$1033, 6, FALSE)</f>
        <v>C</v>
      </c>
      <c r="D227" s="11">
        <f>IFERROR(VLOOKUP($B227, Paste!$J$3:$L$833, 3, FALSE), "")</f>
        <v>55</v>
      </c>
      <c r="E227" s="11">
        <f>IFERROR(VLOOKUP($B227, Paste!$J$3:$L$833, 2, FALSE), "")</f>
        <v>70</v>
      </c>
      <c r="F227" s="11" t="str">
        <f>VLOOKUP($B227, Paste!$A$3:$H$1033, 8, FALSE)</f>
        <v>TBL</v>
      </c>
      <c r="G227" s="71">
        <f>VLOOKUP($B227, Paste!$A$3:$H$1033, 2, FALSE)</f>
        <v>78.666666666666671</v>
      </c>
      <c r="H227" s="71">
        <f>VLOOKUP($B227, Paste!$A$3:$H$1033, 3, FALSE)</f>
        <v>24.221956039233326</v>
      </c>
      <c r="I227" s="71">
        <f t="shared" si="3"/>
        <v>26.036534990859273</v>
      </c>
      <c r="J227" s="71">
        <f>VLOOKUP($B227, Paste!$A$3:$H$1033, 4, FALSE)</f>
        <v>50.2584910300926</v>
      </c>
      <c r="K227" s="71">
        <f>VLOOKUP($B227, Paste!$A$3:$H$1033, 5, FALSE)</f>
        <v>38.991304347826095</v>
      </c>
      <c r="L227" s="11">
        <f>IF(ISERROR(VLOOKUP(B227, Paste!$AB$3:$AD$2349, 3, FALSE)), "", VLOOKUP(B227, Paste!$AB$3:$AD$2349, 3, FALSE))</f>
        <v>48</v>
      </c>
      <c r="M227" s="27">
        <f>VLOOKUP($B227, Paste!$W$3:$Z$10064, IF($H$4="Cap Hit",3, IF($H$4="AAV", 4, 2)), FALSE)</f>
        <v>8.125</v>
      </c>
      <c r="N227" s="11">
        <f>IF(ISERROR(VLOOKUP(B227, Paste!$AB$3:$AC$2343, 1, FALSE)), "", VLOOKUP(B227, Paste!$AB$3:$AC$2343, 2, FALSE))</f>
        <v>55</v>
      </c>
      <c r="O227" s="18" t="str">
        <f>IF(VLOOKUP(B227, 'Points&amp;Potential'!$B$7:$O$921, 14, FALSE)=0, "", VLOOKUP(B227, 'Points&amp;Potential'!$B$7:$O$921, 14, FALSE))</f>
        <v/>
      </c>
      <c r="P227" s="7" t="str">
        <f>IF(ISERROR(VLOOKUP(B227, Paste!$T$3:$T$1045, 1, FALSE)), "", VLOOKUP(B227, Paste!$T$3:$U$1045, 2, FALSE))</f>
        <v/>
      </c>
    </row>
    <row r="228" spans="1:16">
      <c r="A228" s="11">
        <v>222</v>
      </c>
      <c r="B228" s="67" t="s">
        <v>142</v>
      </c>
      <c r="C228" s="11" t="str">
        <f>VLOOKUP($B228, Paste!$A$3:$H$1033, 6, FALSE)</f>
        <v>LW</v>
      </c>
      <c r="D228" s="11">
        <f>IFERROR(VLOOKUP($B228, Paste!$J$3:$L$833, 3, FALSE), "")</f>
        <v>60</v>
      </c>
      <c r="E228" s="11">
        <f>IFERROR(VLOOKUP($B228, Paste!$J$3:$L$833, 2, FALSE), "")</f>
        <v>72</v>
      </c>
      <c r="F228" s="11" t="str">
        <f>VLOOKUP($B228, Paste!$A$3:$H$1033, 8, FALSE)</f>
        <v>FLA</v>
      </c>
      <c r="G228" s="71">
        <f>VLOOKUP($B228, Paste!$A$3:$H$1033, 2, FALSE)</f>
        <v>80</v>
      </c>
      <c r="H228" s="71">
        <f>VLOOKUP($B228, Paste!$A$3:$H$1033, 3, FALSE)</f>
        <v>25.996664789998043</v>
      </c>
      <c r="I228" s="71">
        <f t="shared" si="3"/>
        <v>32.890835210001967</v>
      </c>
      <c r="J228" s="71">
        <f>VLOOKUP($B228, Paste!$A$3:$H$1033, 4, FALSE)</f>
        <v>58.88750000000001</v>
      </c>
      <c r="K228" s="71">
        <f>VLOOKUP($B228, Paste!$A$3:$H$1033, 5, FALSE)</f>
        <v>38.974358974358971</v>
      </c>
      <c r="L228" s="11">
        <f>IF(ISERROR(VLOOKUP(B228, Paste!$AB$3:$AD$2349, 3, FALSE)), "", VLOOKUP(B228, Paste!$AB$3:$AD$2349, 3, FALSE))</f>
        <v>64</v>
      </c>
      <c r="M228" s="27">
        <f>VLOOKUP($B228, Paste!$W$3:$Z$10064, IF($H$4="Cap Hit",3, IF($H$4="AAV", 4, 2)), FALSE)</f>
        <v>8.75</v>
      </c>
      <c r="N228" s="11">
        <f>IF(ISERROR(VLOOKUP(B228, Paste!$AB$3:$AC$2343, 1, FALSE)), "", VLOOKUP(B228, Paste!$AB$3:$AC$2343, 2, FALSE))</f>
        <v>20</v>
      </c>
      <c r="O228" s="18" t="str">
        <f>IF(VLOOKUP(B228, 'Points&amp;Potential'!$B$7:$O$921, 14, FALSE)=0, "", VLOOKUP(B228, 'Points&amp;Potential'!$B$7:$O$921, 14, FALSE))</f>
        <v/>
      </c>
      <c r="P228" s="7" t="str">
        <f>IF(ISERROR(VLOOKUP(B228, Paste!$T$3:$T$1045, 1, FALSE)), "", VLOOKUP(B228, Paste!$T$3:$U$1045, 2, FALSE))</f>
        <v/>
      </c>
    </row>
    <row r="229" spans="1:16">
      <c r="A229" s="11">
        <v>223</v>
      </c>
      <c r="B229" s="67" t="s">
        <v>508</v>
      </c>
      <c r="C229" s="11" t="str">
        <f>VLOOKUP($B229, Paste!$A$3:$H$1033, 6, FALSE)</f>
        <v>RD</v>
      </c>
      <c r="D229" s="11" t="str">
        <f>IFERROR(VLOOKUP($B229, Paste!$J$3:$L$833, 3, FALSE), "")</f>
        <v/>
      </c>
      <c r="E229" s="11" t="str">
        <f>IFERROR(VLOOKUP($B229, Paste!$J$3:$L$833, 2, FALSE), "")</f>
        <v/>
      </c>
      <c r="F229" s="11" t="str">
        <f>VLOOKUP($B229, Paste!$A$3:$H$1033, 8, FALSE)</f>
        <v>WPG</v>
      </c>
      <c r="G229" s="71">
        <f>VLOOKUP($B229, Paste!$A$3:$H$1033, 2, FALSE)</f>
        <v>84</v>
      </c>
      <c r="H229" s="71">
        <f>VLOOKUP($B229, Paste!$A$3:$H$1033, 3, FALSE)</f>
        <v>3.0273131550592618</v>
      </c>
      <c r="I229" s="71">
        <f t="shared" si="3"/>
        <v>16.348683344940738</v>
      </c>
      <c r="J229" s="71">
        <f>VLOOKUP($B229, Paste!$A$3:$H$1033, 4, FALSE)</f>
        <v>19.375996499999999</v>
      </c>
      <c r="K229" s="71">
        <f>VLOOKUP($B229, Paste!$A$3:$H$1033, 5, FALSE)</f>
        <v>38.926829268292686</v>
      </c>
      <c r="L229" s="11">
        <f>IF(ISERROR(VLOOKUP(B229, Paste!$AB$3:$AD$2349, 3, FALSE)), "", VLOOKUP(B229, Paste!$AB$3:$AD$2349, 3, FALSE))</f>
        <v>109</v>
      </c>
      <c r="M229" s="27">
        <f>VLOOKUP($B229, Paste!$W$3:$Z$10064, IF($H$4="Cap Hit",3, IF($H$4="AAV", 4, 2)), FALSE)</f>
        <v>5</v>
      </c>
      <c r="N229" s="11">
        <f>IF(ISERROR(VLOOKUP(B229, Paste!$AB$3:$AC$2343, 1, FALSE)), "", VLOOKUP(B229, Paste!$AB$3:$AC$2343, 2, FALSE))</f>
        <v>113</v>
      </c>
      <c r="O229" s="18" t="str">
        <f>IF(VLOOKUP(B229, 'Points&amp;Potential'!$B$7:$O$921, 14, FALSE)=0, "", VLOOKUP(B229, 'Points&amp;Potential'!$B$7:$O$921, 14, FALSE))</f>
        <v/>
      </c>
      <c r="P229" s="7" t="str">
        <f>IF(ISERROR(VLOOKUP(B229, Paste!$T$3:$T$1045, 1, FALSE)), "", VLOOKUP(B229, Paste!$T$3:$U$1045, 2, FALSE))</f>
        <v/>
      </c>
    </row>
    <row r="230" spans="1:16">
      <c r="A230" s="11">
        <v>224</v>
      </c>
      <c r="B230" s="67" t="s">
        <v>474</v>
      </c>
      <c r="C230" s="11" t="str">
        <f>VLOOKUP($B230, Paste!$A$3:$H$1033, 6, FALSE)</f>
        <v>LD</v>
      </c>
      <c r="D230" s="11">
        <f>IFERROR(VLOOKUP($B230, Paste!$J$3:$L$833, 3, FALSE), "")</f>
        <v>43</v>
      </c>
      <c r="E230" s="11">
        <f>IFERROR(VLOOKUP($B230, Paste!$J$3:$L$833, 2, FALSE), "")</f>
        <v>57</v>
      </c>
      <c r="F230" s="11" t="str">
        <f>VLOOKUP($B230, Paste!$A$3:$H$1033, 8, FALSE)</f>
        <v>SEA</v>
      </c>
      <c r="G230" s="71">
        <f>VLOOKUP($B230, Paste!$A$3:$H$1033, 2, FALSE)</f>
        <v>76</v>
      </c>
      <c r="H230" s="71">
        <f>VLOOKUP($B230, Paste!$A$3:$H$1033, 3, FALSE)</f>
        <v>9.1199999999999992</v>
      </c>
      <c r="I230" s="71">
        <f t="shared" si="3"/>
        <v>12.386416666666667</v>
      </c>
      <c r="J230" s="71">
        <f>VLOOKUP($B230, Paste!$A$3:$H$1033, 4, FALSE)</f>
        <v>21.506416666666667</v>
      </c>
      <c r="K230" s="71">
        <f>VLOOKUP($B230, Paste!$A$3:$H$1033, 5, FALSE)</f>
        <v>38.86363636363636</v>
      </c>
      <c r="L230" s="11">
        <f>IF(ISERROR(VLOOKUP(B230, Paste!$AB$3:$AD$2349, 3, FALSE)), "", VLOOKUP(B230, Paste!$AB$3:$AD$2349, 3, FALSE))</f>
        <v>68</v>
      </c>
      <c r="M230" s="27">
        <f>VLOOKUP($B230, Paste!$W$3:$Z$10064, IF($H$4="Cap Hit",3, IF($H$4="AAV", 4, 2)), FALSE)</f>
        <v>2.1</v>
      </c>
      <c r="N230" s="11">
        <f>IF(ISERROR(VLOOKUP(B230, Paste!$AB$3:$AC$2343, 1, FALSE)), "", VLOOKUP(B230, Paste!$AB$3:$AC$2343, 2, FALSE))</f>
        <v>94</v>
      </c>
      <c r="O230" s="18" t="str">
        <f>IF(VLOOKUP(B230, 'Points&amp;Potential'!$B$7:$O$921, 14, FALSE)=0, "", VLOOKUP(B230, 'Points&amp;Potential'!$B$7:$O$921, 14, FALSE))</f>
        <v/>
      </c>
      <c r="P230" s="7" t="str">
        <f>IF(ISERROR(VLOOKUP(B230, Paste!$T$3:$T$1045, 1, FALSE)), "", VLOOKUP(B230, Paste!$T$3:$U$1045, 2, FALSE))</f>
        <v/>
      </c>
    </row>
    <row r="231" spans="1:16">
      <c r="A231" s="11">
        <v>225</v>
      </c>
      <c r="B231" s="67" t="s">
        <v>773</v>
      </c>
      <c r="C231" s="11" t="str">
        <f>VLOOKUP($B231, Paste!$A$3:$H$1033, 6, FALSE)</f>
        <v>RW</v>
      </c>
      <c r="D231" s="11" t="str">
        <f>IFERROR(VLOOKUP($B231, Paste!$J$3:$L$833, 3, FALSE), "")</f>
        <v/>
      </c>
      <c r="E231" s="11" t="str">
        <f>IFERROR(VLOOKUP($B231, Paste!$J$3:$L$833, 2, FALSE), "")</f>
        <v/>
      </c>
      <c r="F231" s="11" t="str">
        <f>VLOOKUP($B231, Paste!$A$3:$H$1033, 8, FALSE)</f>
        <v>NSH</v>
      </c>
      <c r="G231" s="71">
        <f>VLOOKUP($B231, Paste!$A$3:$H$1033, 2, FALSE)</f>
        <v>43</v>
      </c>
      <c r="H231" s="71">
        <f>VLOOKUP($B231, Paste!$A$3:$H$1033, 3, FALSE)</f>
        <v>1.6505729166666665</v>
      </c>
      <c r="I231" s="71">
        <f t="shared" si="3"/>
        <v>4.3192574305555542</v>
      </c>
      <c r="J231" s="71">
        <f>VLOOKUP($B231, Paste!$A$3:$H$1033, 4, FALSE)</f>
        <v>5.9698303472222207</v>
      </c>
      <c r="K231" s="71">
        <f>VLOOKUP($B231, Paste!$A$3:$H$1033, 5, FALSE)</f>
        <v>38.700000000000003</v>
      </c>
      <c r="L231" s="11">
        <f>IF(ISERROR(VLOOKUP(B231, Paste!$AB$3:$AD$2349, 3, FALSE)), "", VLOOKUP(B231, Paste!$AB$3:$AD$2349, 3, FALSE))</f>
        <v>112</v>
      </c>
      <c r="M231" s="27">
        <f>VLOOKUP($B231, Paste!$W$3:$Z$10064, IF($H$4="Cap Hit",3, IF($H$4="AAV", 4, 2)), FALSE)</f>
        <v>0.77500000000000002</v>
      </c>
      <c r="N231" s="11">
        <f>IF(ISERROR(VLOOKUP(B231, Paste!$AB$3:$AC$2343, 1, FALSE)), "", VLOOKUP(B231, Paste!$AB$3:$AC$2343, 2, FALSE))</f>
        <v>20</v>
      </c>
      <c r="O231" s="18" t="str">
        <f>IF(VLOOKUP(B231, 'Points&amp;Potential'!$B$7:$O$921, 14, FALSE)=0, "", VLOOKUP(B231, 'Points&amp;Potential'!$B$7:$O$921, 14, FALSE))</f>
        <v/>
      </c>
      <c r="P231" s="7" t="str">
        <f>IF(ISERROR(VLOOKUP(B231, Paste!$T$3:$T$1045, 1, FALSE)), "", VLOOKUP(B231, Paste!$T$3:$U$1045, 2, FALSE))</f>
        <v/>
      </c>
    </row>
    <row r="232" spans="1:16">
      <c r="A232" s="11">
        <v>226</v>
      </c>
      <c r="B232" s="67" t="s">
        <v>69</v>
      </c>
      <c r="C232" s="11" t="str">
        <f>VLOOKUP($B232, Paste!$A$3:$H$1033, 6, FALSE)</f>
        <v>C</v>
      </c>
      <c r="D232" s="11">
        <f>IFERROR(VLOOKUP($B232, Paste!$J$3:$L$833, 3, FALSE), "")</f>
        <v>85</v>
      </c>
      <c r="E232" s="11">
        <f>IFERROR(VLOOKUP($B232, Paste!$J$3:$L$833, 2, FALSE), "")</f>
        <v>105</v>
      </c>
      <c r="F232" s="11" t="str">
        <f>VLOOKUP($B232, Paste!$A$3:$H$1033, 8, FALSE)</f>
        <v>BUF</v>
      </c>
      <c r="G232" s="71">
        <f>VLOOKUP($B232, Paste!$A$3:$H$1033, 2, FALSE)</f>
        <v>78</v>
      </c>
      <c r="H232" s="71">
        <f>VLOOKUP($B232, Paste!$A$3:$H$1033, 3, FALSE)</f>
        <v>38.539979945356777</v>
      </c>
      <c r="I232" s="71">
        <f t="shared" si="3"/>
        <v>41.274129429643239</v>
      </c>
      <c r="J232" s="71">
        <f>VLOOKUP($B232, Paste!$A$3:$H$1033, 4, FALSE)</f>
        <v>79.814109375000015</v>
      </c>
      <c r="K232" s="71">
        <f>VLOOKUP($B232, Paste!$A$3:$H$1033, 5, FALSE)</f>
        <v>38.657894736842103</v>
      </c>
      <c r="L232" s="11">
        <f>IF(ISERROR(VLOOKUP(B232, Paste!$AB$3:$AD$2349, 3, FALSE)), "", VLOOKUP(B232, Paste!$AB$3:$AD$2349, 3, FALSE))</f>
        <v>80</v>
      </c>
      <c r="M232" s="27">
        <f>VLOOKUP($B232, Paste!$W$3:$Z$10064, IF($H$4="Cap Hit",3, IF($H$4="AAV", 4, 2)), FALSE)</f>
        <v>7.1428570000000002</v>
      </c>
      <c r="N232" s="11">
        <f>IF(ISERROR(VLOOKUP(B232, Paste!$AB$3:$AC$2343, 1, FALSE)), "", VLOOKUP(B232, Paste!$AB$3:$AC$2343, 2, FALSE))</f>
        <v>37</v>
      </c>
      <c r="O232" s="18" t="str">
        <f>IF(VLOOKUP(B232, 'Points&amp;Potential'!$B$7:$O$921, 14, FALSE)=0, "", VLOOKUP(B232, 'Points&amp;Potential'!$B$7:$O$921, 14, FALSE))</f>
        <v/>
      </c>
      <c r="P232" s="7" t="str">
        <f>IF(ISERROR(VLOOKUP(B232, Paste!$T$3:$T$1045, 1, FALSE)), "", VLOOKUP(B232, Paste!$T$3:$U$1045, 2, FALSE))</f>
        <v/>
      </c>
    </row>
    <row r="233" spans="1:16">
      <c r="A233" s="11">
        <v>227</v>
      </c>
      <c r="B233" s="67" t="s">
        <v>55</v>
      </c>
      <c r="C233" s="11" t="str">
        <f>VLOOKUP($B233, Paste!$A$3:$H$1033, 6, FALSE)</f>
        <v>C</v>
      </c>
      <c r="D233" s="11">
        <f>IFERROR(VLOOKUP($B233, Paste!$J$3:$L$833, 3, FALSE), "")</f>
        <v>90</v>
      </c>
      <c r="E233" s="11">
        <f>IFERROR(VLOOKUP($B233, Paste!$J$3:$L$833, 2, FALSE), "")</f>
        <v>108</v>
      </c>
      <c r="F233" s="11" t="str">
        <f>VLOOKUP($B233, Paste!$A$3:$H$1033, 8, FALSE)</f>
        <v>OTT</v>
      </c>
      <c r="G233" s="71">
        <f>VLOOKUP($B233, Paste!$A$3:$H$1033, 2, FALSE)</f>
        <v>81</v>
      </c>
      <c r="H233" s="71">
        <f>VLOOKUP($B233, Paste!$A$3:$H$1033, 3, FALSE)</f>
        <v>29.97</v>
      </c>
      <c r="I233" s="71">
        <f t="shared" si="3"/>
        <v>56.788987500000005</v>
      </c>
      <c r="J233" s="71">
        <f>VLOOKUP($B233, Paste!$A$3:$H$1033, 4, FALSE)</f>
        <v>86.758987500000003</v>
      </c>
      <c r="K233" s="71">
        <f>VLOOKUP($B233, Paste!$A$3:$H$1033, 5, FALSE)</f>
        <v>38.620253164556964</v>
      </c>
      <c r="L233" s="11">
        <f>IF(ISERROR(VLOOKUP(B233, Paste!$AB$3:$AD$2349, 3, FALSE)), "", VLOOKUP(B233, Paste!$AB$3:$AD$2349, 3, FALSE))</f>
        <v>122</v>
      </c>
      <c r="M233" s="27">
        <f>VLOOKUP($B233, Paste!$W$3:$Z$10064, IF($H$4="Cap Hit",3, IF($H$4="AAV", 4, 2)), FALSE)</f>
        <v>9</v>
      </c>
      <c r="N233" s="11">
        <f>IF(ISERROR(VLOOKUP(B233, Paste!$AB$3:$AC$2343, 1, FALSE)), "", VLOOKUP(B233, Paste!$AB$3:$AC$2343, 2, FALSE))</f>
        <v>45</v>
      </c>
      <c r="O233" s="18" t="str">
        <f>IF(VLOOKUP(B233, 'Points&amp;Potential'!$B$7:$O$921, 14, FALSE)=0, "", VLOOKUP(B233, 'Points&amp;Potential'!$B$7:$O$921, 14, FALSE))</f>
        <v/>
      </c>
      <c r="P233" s="7" t="str">
        <f>IF(ISERROR(VLOOKUP(B233, Paste!$T$3:$T$1045, 1, FALSE)), "", VLOOKUP(B233, Paste!$T$3:$U$1045, 2, FALSE))</f>
        <v/>
      </c>
    </row>
    <row r="234" spans="1:16">
      <c r="A234" s="11">
        <v>228</v>
      </c>
      <c r="B234" s="67" t="s">
        <v>304</v>
      </c>
      <c r="C234" s="11" t="str">
        <f>VLOOKUP($B234, Paste!$A$3:$H$1033, 6, FALSE)</f>
        <v>LW</v>
      </c>
      <c r="D234" s="11">
        <f>IFERROR(VLOOKUP($B234, Paste!$J$3:$L$833, 3, FALSE), "")</f>
        <v>43</v>
      </c>
      <c r="E234" s="11">
        <f>IFERROR(VLOOKUP($B234, Paste!$J$3:$L$833, 2, FALSE), "")</f>
        <v>65</v>
      </c>
      <c r="F234" s="11" t="str">
        <f>VLOOKUP($B234, Paste!$A$3:$H$1033, 8, FALSE)</f>
        <v>CHI</v>
      </c>
      <c r="G234" s="71">
        <f>VLOOKUP($B234, Paste!$A$3:$H$1033, 2, FALSE)</f>
        <v>82</v>
      </c>
      <c r="H234" s="71">
        <f>VLOOKUP($B234, Paste!$A$3:$H$1033, 3, FALSE)</f>
        <v>18.602421319159216</v>
      </c>
      <c r="I234" s="71">
        <f t="shared" si="3"/>
        <v>17.176659180840783</v>
      </c>
      <c r="J234" s="71">
        <f>VLOOKUP($B234, Paste!$A$3:$H$1033, 4, FALSE)</f>
        <v>35.779080499999999</v>
      </c>
      <c r="K234" s="71">
        <f>VLOOKUP($B234, Paste!$A$3:$H$1033, 5, FALSE)</f>
        <v>38.608333333333334</v>
      </c>
      <c r="L234" s="11">
        <f>IF(ISERROR(VLOOKUP(B234, Paste!$AB$3:$AD$2349, 3, FALSE)), "", VLOOKUP(B234, Paste!$AB$3:$AD$2349, 3, FALSE))</f>
        <v>88</v>
      </c>
      <c r="M234" s="27">
        <f>VLOOKUP($B234, Paste!$W$3:$Z$10064, IF($H$4="Cap Hit",3, IF($H$4="AAV", 4, 2)), FALSE)</f>
        <v>5.25</v>
      </c>
      <c r="N234" s="11">
        <f>IF(ISERROR(VLOOKUP(B234, Paste!$AB$3:$AC$2343, 1, FALSE)), "", VLOOKUP(B234, Paste!$AB$3:$AC$2343, 2, FALSE))</f>
        <v>21</v>
      </c>
      <c r="O234" s="18" t="str">
        <f>IF(VLOOKUP(B234, 'Points&amp;Potential'!$B$7:$O$921, 14, FALSE)=0, "", VLOOKUP(B234, 'Points&amp;Potential'!$B$7:$O$921, 14, FALSE))</f>
        <v/>
      </c>
      <c r="P234" s="7" t="str">
        <f>IF(ISERROR(VLOOKUP(B234, Paste!$T$3:$T$1045, 1, FALSE)), "", VLOOKUP(B234, Paste!$T$3:$U$1045, 2, FALSE))</f>
        <v/>
      </c>
    </row>
    <row r="235" spans="1:16">
      <c r="A235" s="11">
        <v>229</v>
      </c>
      <c r="B235" s="67" t="s">
        <v>148</v>
      </c>
      <c r="C235" s="11" t="str">
        <f>VLOOKUP($B235, Paste!$A$3:$H$1033, 6, FALSE)</f>
        <v>LW</v>
      </c>
      <c r="D235" s="11">
        <f>IFERROR(VLOOKUP($B235, Paste!$J$3:$L$833, 3, FALSE), "")</f>
        <v>65</v>
      </c>
      <c r="E235" s="11">
        <f>IFERROR(VLOOKUP($B235, Paste!$J$3:$L$833, 2, FALSE), "")</f>
        <v>78</v>
      </c>
      <c r="F235" s="11" t="str">
        <f>VLOOKUP($B235, Paste!$A$3:$H$1033, 8, FALSE)</f>
        <v>STL</v>
      </c>
      <c r="G235" s="71">
        <f>VLOOKUP($B235, Paste!$A$3:$H$1033, 2, FALSE)</f>
        <v>82</v>
      </c>
      <c r="H235" s="71">
        <f>VLOOKUP($B235, Paste!$A$3:$H$1033, 3, FALSE)</f>
        <v>24.599999999999998</v>
      </c>
      <c r="I235" s="71">
        <f t="shared" si="3"/>
        <v>33.158066666666656</v>
      </c>
      <c r="J235" s="71">
        <f>VLOOKUP($B235, Paste!$A$3:$H$1033, 4, FALSE)</f>
        <v>57.758066666666657</v>
      </c>
      <c r="K235" s="71">
        <f>VLOOKUP($B235, Paste!$A$3:$H$1033, 5, FALSE)</f>
        <v>38.608333333333334</v>
      </c>
      <c r="L235" s="11">
        <f>IF(ISERROR(VLOOKUP(B235, Paste!$AB$3:$AD$2349, 3, FALSE)), "", VLOOKUP(B235, Paste!$AB$3:$AD$2349, 3, FALSE))</f>
        <v>53</v>
      </c>
      <c r="M235" s="27">
        <f>VLOOKUP($B235, Paste!$W$3:$Z$10064, IF($H$4="Cap Hit",3, IF($H$4="AAV", 4, 2)), FALSE)</f>
        <v>7.5</v>
      </c>
      <c r="N235" s="11">
        <f>IF(ISERROR(VLOOKUP(B235, Paste!$AB$3:$AC$2343, 1, FALSE)), "", VLOOKUP(B235, Paste!$AB$3:$AC$2343, 2, FALSE))</f>
        <v>43</v>
      </c>
      <c r="O235" s="18" t="str">
        <f>IF(VLOOKUP(B235, 'Points&amp;Potential'!$B$7:$O$921, 14, FALSE)=0, "", VLOOKUP(B235, 'Points&amp;Potential'!$B$7:$O$921, 14, FALSE))</f>
        <v/>
      </c>
      <c r="P235" s="7" t="str">
        <f>IF(ISERROR(VLOOKUP(B235, Paste!$T$3:$T$1045, 1, FALSE)), "", VLOOKUP(B235, Paste!$T$3:$U$1045, 2, FALSE))</f>
        <v/>
      </c>
    </row>
    <row r="236" spans="1:16">
      <c r="A236" s="11">
        <v>230</v>
      </c>
      <c r="B236" s="67" t="s">
        <v>357</v>
      </c>
      <c r="C236" s="11" t="str">
        <f>VLOOKUP($B236, Paste!$A$3:$H$1033, 6, FALSE)</f>
        <v>RD</v>
      </c>
      <c r="D236" s="11">
        <f>IFERROR(VLOOKUP($B236, Paste!$J$3:$L$833, 3, FALSE), "")</f>
        <v>35</v>
      </c>
      <c r="E236" s="11">
        <f>IFERROR(VLOOKUP($B236, Paste!$J$3:$L$833, 2, FALSE), "")</f>
        <v>43</v>
      </c>
      <c r="F236" s="11" t="str">
        <f>VLOOKUP($B236, Paste!$A$3:$H$1033, 8, FALSE)</f>
        <v>DET</v>
      </c>
      <c r="G236" s="71">
        <f>VLOOKUP($B236, Paste!$A$3:$H$1033, 2, FALSE)</f>
        <v>75</v>
      </c>
      <c r="H236" s="71">
        <f>VLOOKUP($B236, Paste!$A$3:$H$1033, 3, FALSE)</f>
        <v>11.25</v>
      </c>
      <c r="I236" s="71">
        <f t="shared" si="3"/>
        <v>20.221440000000001</v>
      </c>
      <c r="J236" s="71">
        <f>VLOOKUP($B236, Paste!$A$3:$H$1033, 4, FALSE)</f>
        <v>31.471440000000001</v>
      </c>
      <c r="K236" s="71">
        <f>VLOOKUP($B236, Paste!$A$3:$H$1033, 5, FALSE)</f>
        <v>38.541666666666664</v>
      </c>
      <c r="L236" s="11">
        <f>IF(ISERROR(VLOOKUP(B236, Paste!$AB$3:$AD$2349, 3, FALSE)), "", VLOOKUP(B236, Paste!$AB$3:$AD$2349, 3, FALSE))</f>
        <v>73</v>
      </c>
      <c r="M236" s="27">
        <f>VLOOKUP($B236, Paste!$W$3:$Z$10064, IF($H$4="Cap Hit",3, IF($H$4="AAV", 4, 2)), FALSE)</f>
        <v>4.5</v>
      </c>
      <c r="N236" s="11">
        <f>IF(ISERROR(VLOOKUP(B236, Paste!$AB$3:$AC$2343, 1, FALSE)), "", VLOOKUP(B236, Paste!$AB$3:$AC$2343, 2, FALSE))</f>
        <v>120</v>
      </c>
      <c r="O236" s="18" t="str">
        <f>IF(VLOOKUP(B236, 'Points&amp;Potential'!$B$7:$O$921, 14, FALSE)=0, "", VLOOKUP(B236, 'Points&amp;Potential'!$B$7:$O$921, 14, FALSE))</f>
        <v/>
      </c>
      <c r="P236" s="7" t="str">
        <f>IF(ISERROR(VLOOKUP(B236, Paste!$T$3:$T$1045, 1, FALSE)), "", VLOOKUP(B236, Paste!$T$3:$U$1045, 2, FALSE))</f>
        <v/>
      </c>
    </row>
    <row r="237" spans="1:16">
      <c r="A237" s="11">
        <v>231</v>
      </c>
      <c r="B237" s="67" t="s">
        <v>133</v>
      </c>
      <c r="C237" s="11" t="str">
        <f>VLOOKUP($B237, Paste!$A$3:$H$1033, 6, FALSE)</f>
        <v>LD</v>
      </c>
      <c r="D237" s="11">
        <f>IFERROR(VLOOKUP($B237, Paste!$J$3:$L$833, 3, FALSE), "")</f>
        <v>62</v>
      </c>
      <c r="E237" s="11">
        <f>IFERROR(VLOOKUP($B237, Paste!$J$3:$L$833, 2, FALSE), "")</f>
        <v>73</v>
      </c>
      <c r="F237" s="11" t="str">
        <f>VLOOKUP($B237, Paste!$A$3:$H$1033, 8, FALSE)</f>
        <v>UTA</v>
      </c>
      <c r="G237" s="71">
        <f>VLOOKUP($B237, Paste!$A$3:$H$1033, 2, FALSE)</f>
        <v>79</v>
      </c>
      <c r="H237" s="71">
        <f>VLOOKUP($B237, Paste!$A$3:$H$1033, 3, FALSE)</f>
        <v>10.440904801615122</v>
      </c>
      <c r="I237" s="71">
        <f t="shared" si="3"/>
        <v>49.1050752817182</v>
      </c>
      <c r="J237" s="71">
        <f>VLOOKUP($B237, Paste!$A$3:$H$1033, 4, FALSE)</f>
        <v>59.545980083333326</v>
      </c>
      <c r="K237" s="71">
        <f>VLOOKUP($B237, Paste!$A$3:$H$1033, 5, FALSE)</f>
        <v>38.455026455026456</v>
      </c>
      <c r="L237" s="11">
        <f>IF(ISERROR(VLOOKUP(B237, Paste!$AB$3:$AD$2349, 3, FALSE)), "", VLOOKUP(B237, Paste!$AB$3:$AD$2349, 3, FALSE))</f>
        <v>47</v>
      </c>
      <c r="M237" s="27">
        <f>VLOOKUP($B237, Paste!$W$3:$Z$10064, IF($H$4="Cap Hit",3, IF($H$4="AAV", 4, 2)), FALSE)</f>
        <v>11.05</v>
      </c>
      <c r="N237" s="11">
        <f>IF(ISERROR(VLOOKUP(B237, Paste!$AB$3:$AC$2343, 1, FALSE)), "", VLOOKUP(B237, Paste!$AB$3:$AC$2343, 2, FALSE))</f>
        <v>134</v>
      </c>
      <c r="O237" s="18" t="str">
        <f>IF(VLOOKUP(B237, 'Points&amp;Potential'!$B$7:$O$921, 14, FALSE)=0, "", VLOOKUP(B237, 'Points&amp;Potential'!$B$7:$O$921, 14, FALSE))</f>
        <v/>
      </c>
      <c r="P237" s="7" t="str">
        <f>IF(ISERROR(VLOOKUP(B237, Paste!$T$3:$T$1045, 1, FALSE)), "", VLOOKUP(B237, Paste!$T$3:$U$1045, 2, FALSE))</f>
        <v/>
      </c>
    </row>
    <row r="238" spans="1:16">
      <c r="A238" s="11">
        <v>232</v>
      </c>
      <c r="B238" s="67" t="s">
        <v>612</v>
      </c>
      <c r="C238" s="11" t="str">
        <f>VLOOKUP($B238, Paste!$A$3:$H$1033, 6, FALSE)</f>
        <v>C</v>
      </c>
      <c r="D238" s="11">
        <f>IFERROR(VLOOKUP($B238, Paste!$J$3:$L$833, 3, FALSE), "")</f>
        <v>38</v>
      </c>
      <c r="E238" s="11">
        <f>IFERROR(VLOOKUP($B238, Paste!$J$3:$L$833, 2, FALSE), "")</f>
        <v>57</v>
      </c>
      <c r="F238" s="11" t="str">
        <f>VLOOKUP($B238, Paste!$A$3:$H$1033, 8, FALSE)</f>
        <v>TOR</v>
      </c>
      <c r="G238" s="71">
        <f>VLOOKUP($B238, Paste!$A$3:$H$1033, 2, FALSE)</f>
        <v>31</v>
      </c>
      <c r="H238" s="71">
        <f>VLOOKUP($B238, Paste!$A$3:$H$1033, 3, FALSE)</f>
        <v>3.7776370970680762</v>
      </c>
      <c r="I238" s="71">
        <f t="shared" si="3"/>
        <v>10.207100340431923</v>
      </c>
      <c r="J238" s="71">
        <f>VLOOKUP($B238, Paste!$A$3:$H$1033, 4, FALSE)</f>
        <v>13.9847374375</v>
      </c>
      <c r="K238" s="71">
        <f>VLOOKUP($B238, Paste!$A$3:$H$1033, 5, FALSE)</f>
        <v>38.286324786324791</v>
      </c>
      <c r="L238" s="11">
        <f>IF(ISERROR(VLOOKUP(B238, Paste!$AB$3:$AD$2349, 3, FALSE)), "", VLOOKUP(B238, Paste!$AB$3:$AD$2349, 3, FALSE))</f>
        <v>12</v>
      </c>
      <c r="M238" s="27">
        <f>VLOOKUP($B238, Paste!$W$3:$Z$10064, IF($H$4="Cap Hit",3, IF($H$4="AAV", 4, 2)), FALSE)</f>
        <v>4</v>
      </c>
      <c r="N238" s="11">
        <f>IF(ISERROR(VLOOKUP(B238, Paste!$AB$3:$AC$2343, 1, FALSE)), "", VLOOKUP(B238, Paste!$AB$3:$AC$2343, 2, FALSE))</f>
        <v>12</v>
      </c>
      <c r="O238" s="18" t="str">
        <f>IF(VLOOKUP(B238, 'Points&amp;Potential'!$B$7:$O$921, 14, FALSE)=0, "", VLOOKUP(B238, 'Points&amp;Potential'!$B$7:$O$921, 14, FALSE))</f>
        <v/>
      </c>
      <c r="P238" s="7" t="str">
        <f>IF(ISERROR(VLOOKUP(B238, Paste!$T$3:$T$1045, 1, FALSE)), "", VLOOKUP(B238, Paste!$T$3:$U$1045, 2, FALSE))</f>
        <v/>
      </c>
    </row>
    <row r="239" spans="1:16">
      <c r="A239" s="11">
        <v>233</v>
      </c>
      <c r="B239" s="67" t="s">
        <v>429</v>
      </c>
      <c r="C239" s="11" t="str">
        <f>VLOOKUP($B239, Paste!$A$3:$H$1033, 6, FALSE)</f>
        <v>C</v>
      </c>
      <c r="D239" s="11">
        <f>IFERROR(VLOOKUP($B239, Paste!$J$3:$L$833, 3, FALSE), "")</f>
        <v>35</v>
      </c>
      <c r="E239" s="11">
        <f>IFERROR(VLOOKUP($B239, Paste!$J$3:$L$833, 2, FALSE), "")</f>
        <v>60</v>
      </c>
      <c r="F239" s="11" t="str">
        <f>VLOOKUP($B239, Paste!$A$3:$H$1033, 8, FALSE)</f>
        <v>NYR</v>
      </c>
      <c r="G239" s="71">
        <f>VLOOKUP($B239, Paste!$A$3:$H$1033, 2, FALSE)</f>
        <v>76</v>
      </c>
      <c r="H239" s="71">
        <f>VLOOKUP($B239, Paste!$A$3:$H$1033, 3, FALSE)</f>
        <v>9.8800000000000008</v>
      </c>
      <c r="I239" s="71">
        <f t="shared" si="3"/>
        <v>15.678166666666664</v>
      </c>
      <c r="J239" s="71">
        <f>VLOOKUP($B239, Paste!$A$3:$H$1033, 4, FALSE)</f>
        <v>25.558166666666665</v>
      </c>
      <c r="K239" s="71">
        <f>VLOOKUP($B239, Paste!$A$3:$H$1033, 5, FALSE)</f>
        <v>38</v>
      </c>
      <c r="L239" s="11">
        <f>IF(ISERROR(VLOOKUP(B239, Paste!$AB$3:$AD$2349, 3, FALSE)), "", VLOOKUP(B239, Paste!$AB$3:$AD$2349, 3, FALSE))</f>
        <v>125</v>
      </c>
      <c r="M239" s="27">
        <f>VLOOKUP($B239, Paste!$W$3:$Z$10064, IF($H$4="Cap Hit",3, IF($H$4="AAV", 4, 2)), FALSE)</f>
        <v>0.87</v>
      </c>
      <c r="N239" s="11">
        <f>IF(ISERROR(VLOOKUP(B239, Paste!$AB$3:$AC$2343, 1, FALSE)), "", VLOOKUP(B239, Paste!$AB$3:$AC$2343, 2, FALSE))</f>
        <v>49</v>
      </c>
      <c r="O239" s="18" t="str">
        <f>IF(VLOOKUP(B239, 'Points&amp;Potential'!$B$7:$O$921, 14, FALSE)=0, "", VLOOKUP(B239, 'Points&amp;Potential'!$B$7:$O$921, 14, FALSE))</f>
        <v/>
      </c>
      <c r="P239" s="7" t="str">
        <f>IF(ISERROR(VLOOKUP(B239, Paste!$T$3:$T$1045, 1, FALSE)), "", VLOOKUP(B239, Paste!$T$3:$U$1045, 2, FALSE))</f>
        <v/>
      </c>
    </row>
    <row r="240" spans="1:16">
      <c r="A240" s="11">
        <v>234</v>
      </c>
      <c r="B240" s="67" t="s">
        <v>210</v>
      </c>
      <c r="C240" s="11" t="str">
        <f>VLOOKUP($B240, Paste!$A$3:$H$1033, 6, FALSE)</f>
        <v>RD</v>
      </c>
      <c r="D240" s="11">
        <f>IFERROR(VLOOKUP($B240, Paste!$J$3:$L$833, 3, FALSE), "")</f>
        <v>50</v>
      </c>
      <c r="E240" s="11">
        <f>IFERROR(VLOOKUP($B240, Paste!$J$3:$L$833, 2, FALSE), "")</f>
        <v>67</v>
      </c>
      <c r="F240" s="11" t="str">
        <f>VLOOKUP($B240, Paste!$A$3:$H$1033, 8, FALSE)</f>
        <v>VAN</v>
      </c>
      <c r="G240" s="71">
        <f>VLOOKUP($B240, Paste!$A$3:$H$1033, 2, FALSE)</f>
        <v>76.666666666666671</v>
      </c>
      <c r="H240" s="71">
        <f>VLOOKUP($B240, Paste!$A$3:$H$1033, 3, FALSE)</f>
        <v>7.6666666666666679</v>
      </c>
      <c r="I240" s="71">
        <f t="shared" si="3"/>
        <v>39.854540555555545</v>
      </c>
      <c r="J240" s="71">
        <f>VLOOKUP($B240, Paste!$A$3:$H$1033, 4, FALSE)</f>
        <v>47.521207222222216</v>
      </c>
      <c r="K240" s="71">
        <f>VLOOKUP($B240, Paste!$A$3:$H$1033, 5, FALSE)</f>
        <v>37.991071428571431</v>
      </c>
      <c r="L240" s="11">
        <f>IF(ISERROR(VLOOKUP(B240, Paste!$AB$3:$AD$2349, 3, FALSE)), "", VLOOKUP(B240, Paste!$AB$3:$AD$2349, 3, FALSE))</f>
        <v>111</v>
      </c>
      <c r="M240" s="27">
        <f>VLOOKUP($B240, Paste!$W$3:$Z$10064, IF($H$4="Cap Hit",3, IF($H$4="AAV", 4, 2)), FALSE)</f>
        <v>9</v>
      </c>
      <c r="N240" s="11">
        <f>IF(ISERROR(VLOOKUP(B240, Paste!$AB$3:$AC$2343, 1, FALSE)), "", VLOOKUP(B240, Paste!$AB$3:$AC$2343, 2, FALSE))</f>
        <v>100</v>
      </c>
      <c r="O240" s="18" t="str">
        <f>IF(VLOOKUP(B240, 'Points&amp;Potential'!$B$7:$O$921, 14, FALSE)=0, "", VLOOKUP(B240, 'Points&amp;Potential'!$B$7:$O$921, 14, FALSE))</f>
        <v/>
      </c>
      <c r="P240" s="7" t="str">
        <f>IF(ISERROR(VLOOKUP(B240, Paste!$T$3:$T$1045, 1, FALSE)), "", VLOOKUP(B240, Paste!$T$3:$U$1045, 2, FALSE))</f>
        <v/>
      </c>
    </row>
    <row r="241" spans="1:16">
      <c r="A241" s="11">
        <v>235</v>
      </c>
      <c r="B241" s="67" t="s">
        <v>31</v>
      </c>
      <c r="C241" s="11" t="str">
        <f>VLOOKUP($B241, Paste!$A$3:$H$1033, 6, FALSE)</f>
        <v>C</v>
      </c>
      <c r="D241" s="11">
        <f>IFERROR(VLOOKUP($B241, Paste!$J$3:$L$833, 3, FALSE), "")</f>
        <v>135</v>
      </c>
      <c r="E241" s="11">
        <f>IFERROR(VLOOKUP($B241, Paste!$J$3:$L$833, 2, FALSE), "")</f>
        <v>160</v>
      </c>
      <c r="F241" s="11" t="str">
        <f>VLOOKUP($B241, Paste!$A$3:$H$1033, 8, FALSE)</f>
        <v>EDM</v>
      </c>
      <c r="G241" s="71">
        <f>VLOOKUP($B241, Paste!$A$3:$H$1033, 2, FALSE)</f>
        <v>77</v>
      </c>
      <c r="H241" s="71">
        <f>VLOOKUP($B241, Paste!$A$3:$H$1033, 3, FALSE)</f>
        <v>36.462053785803214</v>
      </c>
      <c r="I241" s="71">
        <f t="shared" si="3"/>
        <v>94.720675776696766</v>
      </c>
      <c r="J241" s="71">
        <f>VLOOKUP($B241, Paste!$A$3:$H$1033, 4, FALSE)</f>
        <v>131.18272956249999</v>
      </c>
      <c r="K241" s="71">
        <f>VLOOKUP($B241, Paste!$A$3:$H$1033, 5, FALSE)</f>
        <v>37.986666666666665</v>
      </c>
      <c r="L241" s="11">
        <f>IF(ISERROR(VLOOKUP(B241, Paste!$AB$3:$AD$2349, 3, FALSE)), "", VLOOKUP(B241, Paste!$AB$3:$AD$2349, 3, FALSE))</f>
        <v>42</v>
      </c>
      <c r="M241" s="27">
        <f>VLOOKUP($B241, Paste!$W$3:$Z$10064, IF($H$4="Cap Hit",3, IF($H$4="AAV", 4, 2)), FALSE)</f>
        <v>14.25</v>
      </c>
      <c r="N241" s="11">
        <f>IF(ISERROR(VLOOKUP(B241, Paste!$AB$3:$AC$2343, 1, FALSE)), "", VLOOKUP(B241, Paste!$AB$3:$AC$2343, 2, FALSE))</f>
        <v>27</v>
      </c>
      <c r="O241" s="18" t="str">
        <f>IF(VLOOKUP(B241, 'Points&amp;Potential'!$B$7:$O$921, 14, FALSE)=0, "", VLOOKUP(B241, 'Points&amp;Potential'!$B$7:$O$921, 14, FALSE))</f>
        <v/>
      </c>
      <c r="P241" s="7" t="str">
        <f>IF(ISERROR(VLOOKUP(B241, Paste!$T$3:$T$1045, 1, FALSE)), "", VLOOKUP(B241, Paste!$T$3:$U$1045, 2, FALSE))</f>
        <v/>
      </c>
    </row>
    <row r="242" spans="1:16">
      <c r="A242" s="11">
        <v>236</v>
      </c>
      <c r="B242" s="67" t="s">
        <v>507</v>
      </c>
      <c r="C242" s="11" t="str">
        <f>VLOOKUP($B242, Paste!$A$3:$H$1033, 6, FALSE)</f>
        <v>LW</v>
      </c>
      <c r="D242" s="11">
        <f>IFERROR(VLOOKUP($B242, Paste!$J$3:$L$833, 3, FALSE), "")</f>
        <v>28</v>
      </c>
      <c r="E242" s="11">
        <f>IFERROR(VLOOKUP($B242, Paste!$J$3:$L$833, 2, FALSE), "")</f>
        <v>52</v>
      </c>
      <c r="F242" s="11" t="str">
        <f>VLOOKUP($B242, Paste!$A$3:$H$1033, 8, FALSE)</f>
        <v>CHI</v>
      </c>
      <c r="G242" s="71">
        <f>VLOOKUP($B242, Paste!$A$3:$H$1033, 2, FALSE)</f>
        <v>73</v>
      </c>
      <c r="H242" s="71">
        <f>VLOOKUP($B242, Paste!$A$3:$H$1033, 3, FALSE)</f>
        <v>10.998187899296406</v>
      </c>
      <c r="I242" s="71">
        <f t="shared" si="3"/>
        <v>8.3939792257035908</v>
      </c>
      <c r="J242" s="71">
        <f>VLOOKUP($B242, Paste!$A$3:$H$1033, 4, FALSE)</f>
        <v>19.392167124999997</v>
      </c>
      <c r="K242" s="71">
        <f>VLOOKUP($B242, Paste!$A$3:$H$1033, 5, FALSE)</f>
        <v>37.839449541284402</v>
      </c>
      <c r="L242" s="11">
        <f>IF(ISERROR(VLOOKUP(B242, Paste!$AB$3:$AD$2349, 3, FALSE)), "", VLOOKUP(B242, Paste!$AB$3:$AD$2349, 3, FALSE))</f>
        <v>77</v>
      </c>
      <c r="M242" s="27">
        <f>VLOOKUP($B242, Paste!$W$3:$Z$10064, IF($H$4="Cap Hit",3, IF($H$4="AAV", 4, 2)), FALSE)</f>
        <v>3.6</v>
      </c>
      <c r="N242" s="11">
        <f>IF(ISERROR(VLOOKUP(B242, Paste!$AB$3:$AC$2343, 1, FALSE)), "", VLOOKUP(B242, Paste!$AB$3:$AC$2343, 2, FALSE))</f>
        <v>31</v>
      </c>
      <c r="O242" s="18" t="str">
        <f>IF(VLOOKUP(B242, 'Points&amp;Potential'!$B$7:$O$921, 14, FALSE)=0, "", VLOOKUP(B242, 'Points&amp;Potential'!$B$7:$O$921, 14, FALSE))</f>
        <v/>
      </c>
      <c r="P242" s="7" t="str">
        <f>IF(ISERROR(VLOOKUP(B242, Paste!$T$3:$T$1045, 1, FALSE)), "", VLOOKUP(B242, Paste!$T$3:$U$1045, 2, FALSE))</f>
        <v/>
      </c>
    </row>
    <row r="243" spans="1:16">
      <c r="A243" s="11">
        <v>237</v>
      </c>
      <c r="B243" s="67" t="s">
        <v>389</v>
      </c>
      <c r="C243" s="11" t="str">
        <f>VLOOKUP($B243, Paste!$A$3:$H$1033, 6, FALSE)</f>
        <v>RD</v>
      </c>
      <c r="D243" s="11" t="str">
        <f>IFERROR(VLOOKUP($B243, Paste!$J$3:$L$833, 3, FALSE), "")</f>
        <v/>
      </c>
      <c r="E243" s="11" t="str">
        <f>IFERROR(VLOOKUP($B243, Paste!$J$3:$L$833, 2, FALSE), "")</f>
        <v/>
      </c>
      <c r="F243" s="11" t="str">
        <f>VLOOKUP($B243, Paste!$A$3:$H$1033, 8, FALSE)</f>
        <v>COL</v>
      </c>
      <c r="G243" s="71">
        <f>VLOOKUP($B243, Paste!$A$3:$H$1033, 2, FALSE)</f>
        <v>84</v>
      </c>
      <c r="H243" s="71">
        <f>VLOOKUP($B243, Paste!$A$3:$H$1033, 3, FALSE)</f>
        <v>9.4506352931060054</v>
      </c>
      <c r="I243" s="71">
        <f t="shared" si="3"/>
        <v>19.460405956893993</v>
      </c>
      <c r="J243" s="71">
        <f>VLOOKUP($B243, Paste!$A$3:$H$1033, 4, FALSE)</f>
        <v>28.91104125</v>
      </c>
      <c r="K243" s="71">
        <f>VLOOKUP($B243, Paste!$A$3:$H$1033, 5, FALSE)</f>
        <v>37.800000000000004</v>
      </c>
      <c r="L243" s="11">
        <f>IF(ISERROR(VLOOKUP(B243, Paste!$AB$3:$AD$2349, 3, FALSE)), "", VLOOKUP(B243, Paste!$AB$3:$AD$2349, 3, FALSE))</f>
        <v>17</v>
      </c>
      <c r="M243" s="27">
        <f>VLOOKUP($B243, Paste!$W$3:$Z$10064, IF($H$4="Cap Hit",3, IF($H$4="AAV", 4, 2)), FALSE)</f>
        <v>0.85</v>
      </c>
      <c r="N243" s="11">
        <f>IF(ISERROR(VLOOKUP(B243, Paste!$AB$3:$AC$2343, 1, FALSE)), "", VLOOKUP(B243, Paste!$AB$3:$AC$2343, 2, FALSE))</f>
        <v>97</v>
      </c>
      <c r="O243" s="18" t="str">
        <f>IF(VLOOKUP(B243, 'Points&amp;Potential'!$B$7:$O$921, 14, FALSE)=0, "", VLOOKUP(B243, 'Points&amp;Potential'!$B$7:$O$921, 14, FALSE))</f>
        <v/>
      </c>
      <c r="P243" s="7" t="str">
        <f>IF(ISERROR(VLOOKUP(B243, Paste!$T$3:$T$1045, 1, FALSE)), "", VLOOKUP(B243, Paste!$T$3:$U$1045, 2, FALSE))</f>
        <v/>
      </c>
    </row>
    <row r="244" spans="1:16">
      <c r="A244" s="11">
        <v>238</v>
      </c>
      <c r="B244" s="67" t="s">
        <v>627</v>
      </c>
      <c r="C244" s="11" t="str">
        <f>VLOOKUP($B244, Paste!$A$3:$H$1033, 6, FALSE)</f>
        <v>RW</v>
      </c>
      <c r="D244" s="11" t="str">
        <f>IFERROR(VLOOKUP($B244, Paste!$J$3:$L$833, 3, FALSE), "")</f>
        <v/>
      </c>
      <c r="E244" s="11" t="str">
        <f>IFERROR(VLOOKUP($B244, Paste!$J$3:$L$833, 2, FALSE), "")</f>
        <v/>
      </c>
      <c r="F244" s="11" t="str">
        <f>VLOOKUP($B244, Paste!$A$3:$H$1033, 8, FALSE)</f>
        <v>STL</v>
      </c>
      <c r="G244" s="71">
        <f>VLOOKUP($B244, Paste!$A$3:$H$1033, 2, FALSE)</f>
        <v>56.666666666666664</v>
      </c>
      <c r="H244" s="71">
        <f>VLOOKUP($B244, Paste!$A$3:$H$1033, 3, FALSE)</f>
        <v>6.4534667819403264</v>
      </c>
      <c r="I244" s="71">
        <f t="shared" si="3"/>
        <v>6.7585977435226336</v>
      </c>
      <c r="J244" s="71">
        <f>VLOOKUP($B244, Paste!$A$3:$H$1033, 4, FALSE)</f>
        <v>13.21206452546296</v>
      </c>
      <c r="K244" s="71">
        <f>VLOOKUP($B244, Paste!$A$3:$H$1033, 5, FALSE)</f>
        <v>37.662601626016261</v>
      </c>
      <c r="L244" s="11">
        <f>IF(ISERROR(VLOOKUP(B244, Paste!$AB$3:$AD$2349, 3, FALSE)), "", VLOOKUP(B244, Paste!$AB$3:$AD$2349, 3, FALSE))</f>
        <v>204</v>
      </c>
      <c r="M244" s="27">
        <f>VLOOKUP($B244, Paste!$W$3:$Z$10064, IF($H$4="Cap Hit",3, IF($H$4="AAV", 4, 2)), FALSE)</f>
        <v>0.875</v>
      </c>
      <c r="N244" s="11">
        <f>IF(ISERROR(VLOOKUP(B244, Paste!$AB$3:$AC$2343, 1, FALSE)), "", VLOOKUP(B244, Paste!$AB$3:$AC$2343, 2, FALSE))</f>
        <v>40</v>
      </c>
      <c r="O244" s="18" t="str">
        <f>IF(VLOOKUP(B244, 'Points&amp;Potential'!$B$7:$O$921, 14, FALSE)=0, "", VLOOKUP(B244, 'Points&amp;Potential'!$B$7:$O$921, 14, FALSE))</f>
        <v/>
      </c>
      <c r="P244" s="7" t="str">
        <f>IF(ISERROR(VLOOKUP(B244, Paste!$T$3:$T$1045, 1, FALSE)), "", VLOOKUP(B244, Paste!$T$3:$U$1045, 2, FALSE))</f>
        <v/>
      </c>
    </row>
    <row r="245" spans="1:16">
      <c r="A245" s="11">
        <v>239</v>
      </c>
      <c r="B245" s="67" t="s">
        <v>331</v>
      </c>
      <c r="C245" s="11" t="str">
        <f>VLOOKUP($B245, Paste!$A$3:$H$1033, 6, FALSE)</f>
        <v>C</v>
      </c>
      <c r="D245" s="11">
        <f>IFERROR(VLOOKUP($B245, Paste!$J$3:$L$833, 3, FALSE), "")</f>
        <v>35</v>
      </c>
      <c r="E245" s="11">
        <f>IFERROR(VLOOKUP($B245, Paste!$J$3:$L$833, 2, FALSE), "")</f>
        <v>48</v>
      </c>
      <c r="F245" s="11" t="str">
        <f>VLOOKUP($B245, Paste!$A$3:$H$1033, 8, FALSE)</f>
        <v>NJD</v>
      </c>
      <c r="G245" s="71">
        <f>VLOOKUP($B245, Paste!$A$3:$H$1033, 2, FALSE)</f>
        <v>79</v>
      </c>
      <c r="H245" s="71">
        <f>VLOOKUP($B245, Paste!$A$3:$H$1033, 3, FALSE)</f>
        <v>13.126365775308557</v>
      </c>
      <c r="I245" s="71">
        <f t="shared" si="3"/>
        <v>20.683002537191442</v>
      </c>
      <c r="J245" s="71">
        <f>VLOOKUP($B245, Paste!$A$3:$H$1033, 4, FALSE)</f>
        <v>33.809368312499998</v>
      </c>
      <c r="K245" s="71">
        <f>VLOOKUP($B245, Paste!$A$3:$H$1033, 5, FALSE)</f>
        <v>37.61904761904762</v>
      </c>
      <c r="L245" s="11">
        <f>IF(ISERROR(VLOOKUP(B245, Paste!$AB$3:$AD$2349, 3, FALSE)), "", VLOOKUP(B245, Paste!$AB$3:$AD$2349, 3, FALSE))</f>
        <v>79</v>
      </c>
      <c r="M245" s="27">
        <f>VLOOKUP($B245, Paste!$W$3:$Z$10064, IF($H$4="Cap Hit",3, IF($H$4="AAV", 4, 2)), FALSE)</f>
        <v>3</v>
      </c>
      <c r="N245" s="11">
        <f>IF(ISERROR(VLOOKUP(B245, Paste!$AB$3:$AC$2343, 1, FALSE)), "", VLOOKUP(B245, Paste!$AB$3:$AC$2343, 2, FALSE))</f>
        <v>28</v>
      </c>
      <c r="O245" s="18" t="str">
        <f>IF(VLOOKUP(B245, 'Points&amp;Potential'!$B$7:$O$921, 14, FALSE)=0, "", VLOOKUP(B245, 'Points&amp;Potential'!$B$7:$O$921, 14, FALSE))</f>
        <v/>
      </c>
      <c r="P245" s="7" t="str">
        <f>IF(ISERROR(VLOOKUP(B245, Paste!$T$3:$T$1045, 1, FALSE)), "", VLOOKUP(B245, Paste!$T$3:$U$1045, 2, FALSE))</f>
        <v/>
      </c>
    </row>
    <row r="246" spans="1:16">
      <c r="A246" s="11">
        <v>240</v>
      </c>
      <c r="B246" s="67" t="s">
        <v>400</v>
      </c>
      <c r="C246" s="11" t="str">
        <f>VLOOKUP($B246, Paste!$A$3:$H$1033, 6, FALSE)</f>
        <v>LD</v>
      </c>
      <c r="D246" s="11">
        <f>IFERROR(VLOOKUP($B246, Paste!$J$3:$L$833, 3, FALSE), "")</f>
        <v>35</v>
      </c>
      <c r="E246" s="11">
        <f>IFERROR(VLOOKUP($B246, Paste!$J$3:$L$833, 2, FALSE), "")</f>
        <v>45</v>
      </c>
      <c r="F246" s="11" t="str">
        <f>VLOOKUP($B246, Paste!$A$3:$H$1033, 8, FALSE)</f>
        <v>FLA</v>
      </c>
      <c r="G246" s="71">
        <f>VLOOKUP($B246, Paste!$A$3:$H$1033, 2, FALSE)</f>
        <v>81.666666666666671</v>
      </c>
      <c r="H246" s="71">
        <f>VLOOKUP($B246, Paste!$A$3:$H$1033, 3, FALSE)</f>
        <v>6.8879545575781069</v>
      </c>
      <c r="I246" s="71">
        <f t="shared" si="3"/>
        <v>21.411687604458933</v>
      </c>
      <c r="J246" s="71">
        <f>VLOOKUP($B246, Paste!$A$3:$H$1033, 4, FALSE)</f>
        <v>28.299642162037038</v>
      </c>
      <c r="K246" s="71">
        <f>VLOOKUP($B246, Paste!$A$3:$H$1033, 5, FALSE)</f>
        <v>37.587168758716878</v>
      </c>
      <c r="L246" s="11">
        <f>IF(ISERROR(VLOOKUP(B246, Paste!$AB$3:$AD$2349, 3, FALSE)), "", VLOOKUP(B246, Paste!$AB$3:$AD$2349, 3, FALSE))</f>
        <v>65</v>
      </c>
      <c r="M246" s="27">
        <f>VLOOKUP($B246, Paste!$W$3:$Z$10064, IF($H$4="Cap Hit",3, IF($H$4="AAV", 4, 2)), FALSE)</f>
        <v>6.5250000000000004</v>
      </c>
      <c r="N246" s="11">
        <f>IF(ISERROR(VLOOKUP(B246, Paste!$AB$3:$AC$2343, 1, FALSE)), "", VLOOKUP(B246, Paste!$AB$3:$AC$2343, 2, FALSE))</f>
        <v>102</v>
      </c>
      <c r="O246" s="18" t="str">
        <f>IF(VLOOKUP(B246, 'Points&amp;Potential'!$B$7:$O$921, 14, FALSE)=0, "", VLOOKUP(B246, 'Points&amp;Potential'!$B$7:$O$921, 14, FALSE))</f>
        <v/>
      </c>
      <c r="P246" s="7" t="str">
        <f>IF(ISERROR(VLOOKUP(B246, Paste!$T$3:$T$1045, 1, FALSE)), "", VLOOKUP(B246, Paste!$T$3:$U$1045, 2, FALSE))</f>
        <v/>
      </c>
    </row>
    <row r="247" spans="1:16">
      <c r="A247" s="11">
        <v>241</v>
      </c>
      <c r="B247" s="67" t="s">
        <v>375</v>
      </c>
      <c r="C247" s="11" t="str">
        <f>VLOOKUP($B247, Paste!$A$3:$H$1033, 6, FALSE)</f>
        <v>RD</v>
      </c>
      <c r="D247" s="11">
        <f>IFERROR(VLOOKUP($B247, Paste!$J$3:$L$833, 3, FALSE), "")</f>
        <v>57</v>
      </c>
      <c r="E247" s="11">
        <f>IFERROR(VLOOKUP($B247, Paste!$J$3:$L$833, 2, FALSE), "")</f>
        <v>70</v>
      </c>
      <c r="F247" s="11" t="str">
        <f>VLOOKUP($B247, Paste!$A$3:$H$1033, 8, FALSE)</f>
        <v>CHI</v>
      </c>
      <c r="G247" s="71">
        <f>VLOOKUP($B247, Paste!$A$3:$H$1033, 2, FALSE)</f>
        <v>75</v>
      </c>
      <c r="H247" s="71">
        <f>VLOOKUP($B247, Paste!$A$3:$H$1033, 3, FALSE)</f>
        <v>4.5</v>
      </c>
      <c r="I247" s="71">
        <f t="shared" si="3"/>
        <v>25.597375</v>
      </c>
      <c r="J247" s="71">
        <f>VLOOKUP($B247, Paste!$A$3:$H$1033, 4, FALSE)</f>
        <v>30.097375</v>
      </c>
      <c r="K247" s="71">
        <f>VLOOKUP($B247, Paste!$A$3:$H$1033, 5, FALSE)</f>
        <v>37.5</v>
      </c>
      <c r="L247" s="11">
        <f>IF(ISERROR(VLOOKUP(B247, Paste!$AB$3:$AD$2349, 3, FALSE)), "", VLOOKUP(B247, Paste!$AB$3:$AD$2349, 3, FALSE))</f>
        <v>113</v>
      </c>
      <c r="M247" s="27">
        <f>VLOOKUP($B247, Paste!$W$3:$Z$10064, IF($H$4="Cap Hit",3, IF($H$4="AAV", 4, 2)), FALSE)</f>
        <v>0.97499999999999998</v>
      </c>
      <c r="N247" s="11">
        <f>IF(ISERROR(VLOOKUP(B247, Paste!$AB$3:$AC$2343, 1, FALSE)), "", VLOOKUP(B247, Paste!$AB$3:$AC$2343, 2, FALSE))</f>
        <v>83</v>
      </c>
      <c r="O247" s="18" t="str">
        <f>IF(VLOOKUP(B247, 'Points&amp;Potential'!$B$7:$O$921, 14, FALSE)=0, "", VLOOKUP(B247, 'Points&amp;Potential'!$B$7:$O$921, 14, FALSE))</f>
        <v/>
      </c>
      <c r="P247" s="7" t="str">
        <f>IF(ISERROR(VLOOKUP(B247, Paste!$T$3:$T$1045, 1, FALSE)), "", VLOOKUP(B247, Paste!$T$3:$U$1045, 2, FALSE))</f>
        <v/>
      </c>
    </row>
    <row r="248" spans="1:16">
      <c r="A248" s="11">
        <v>242</v>
      </c>
      <c r="B248" s="67" t="s">
        <v>584</v>
      </c>
      <c r="C248" s="11" t="str">
        <f>VLOOKUP($B248, Paste!$A$3:$H$1033, 6, FALSE)</f>
        <v>LD</v>
      </c>
      <c r="D248" s="11" t="str">
        <f>IFERROR(VLOOKUP($B248, Paste!$J$3:$L$833, 3, FALSE), "")</f>
        <v/>
      </c>
      <c r="E248" s="11" t="str">
        <f>IFERROR(VLOOKUP($B248, Paste!$J$3:$L$833, 2, FALSE), "")</f>
        <v/>
      </c>
      <c r="F248" s="11" t="str">
        <f>VLOOKUP($B248, Paste!$A$3:$H$1033, 8, FALSE)</f>
        <v>NYI</v>
      </c>
      <c r="G248" s="71">
        <f>VLOOKUP($B248, Paste!$A$3:$H$1033, 2, FALSE)</f>
        <v>68.666666666666671</v>
      </c>
      <c r="H248" s="71">
        <f>VLOOKUP($B248, Paste!$A$3:$H$1033, 3, FALSE)</f>
        <v>4.1556491099553075</v>
      </c>
      <c r="I248" s="71">
        <f t="shared" si="3"/>
        <v>11.487282984396547</v>
      </c>
      <c r="J248" s="71">
        <f>VLOOKUP($B248, Paste!$A$3:$H$1033, 4, FALSE)</f>
        <v>15.642932094351854</v>
      </c>
      <c r="K248" s="71">
        <f>VLOOKUP($B248, Paste!$A$3:$H$1033, 5, FALSE)</f>
        <v>37.423333333333339</v>
      </c>
      <c r="L248" s="11">
        <f>IF(ISERROR(VLOOKUP(B248, Paste!$AB$3:$AD$2349, 3, FALSE)), "", VLOOKUP(B248, Paste!$AB$3:$AD$2349, 3, FALSE))</f>
        <v>62</v>
      </c>
      <c r="M248" s="27">
        <f>VLOOKUP($B248, Paste!$W$3:$Z$10064, IF($H$4="Cap Hit",3, IF($H$4="AAV", 4, 2)), FALSE)</f>
        <v>5.75</v>
      </c>
      <c r="N248" s="11">
        <f>IF(ISERROR(VLOOKUP(B248, Paste!$AB$3:$AC$2343, 1, FALSE)), "", VLOOKUP(B248, Paste!$AB$3:$AC$2343, 2, FALSE))</f>
        <v>103</v>
      </c>
      <c r="O248" s="18" t="str">
        <f>IF(VLOOKUP(B248, 'Points&amp;Potential'!$B$7:$O$921, 14, FALSE)=0, "", VLOOKUP(B248, 'Points&amp;Potential'!$B$7:$O$921, 14, FALSE))</f>
        <v/>
      </c>
      <c r="P248" s="7" t="str">
        <f>IF(ISERROR(VLOOKUP(B248, Paste!$T$3:$T$1045, 1, FALSE)), "", VLOOKUP(B248, Paste!$T$3:$U$1045, 2, FALSE))</f>
        <v/>
      </c>
    </row>
    <row r="249" spans="1:16">
      <c r="A249" s="11">
        <v>243</v>
      </c>
      <c r="B249" s="67" t="s">
        <v>141</v>
      </c>
      <c r="C249" s="11" t="str">
        <f>VLOOKUP($B249, Paste!$A$3:$H$1033, 6, FALSE)</f>
        <v>RW</v>
      </c>
      <c r="D249" s="11">
        <f>IFERROR(VLOOKUP($B249, Paste!$J$3:$L$833, 3, FALSE), "")</f>
        <v>58</v>
      </c>
      <c r="E249" s="11">
        <f>IFERROR(VLOOKUP($B249, Paste!$J$3:$L$833, 2, FALSE), "")</f>
        <v>72</v>
      </c>
      <c r="F249" s="11" t="str">
        <f>VLOOKUP($B249, Paste!$A$3:$H$1033, 8, FALSE)</f>
        <v>EDM</v>
      </c>
      <c r="G249" s="71">
        <f>VLOOKUP($B249, Paste!$A$3:$H$1033, 2, FALSE)</f>
        <v>72.333333333333329</v>
      </c>
      <c r="H249" s="71">
        <f>VLOOKUP($B249, Paste!$A$3:$H$1033, 3, FALSE)</f>
        <v>35.99705743689487</v>
      </c>
      <c r="I249" s="71">
        <f t="shared" si="3"/>
        <v>22.955142688105127</v>
      </c>
      <c r="J249" s="71">
        <f>VLOOKUP($B249, Paste!$A$3:$H$1033, 4, FALSE)</f>
        <v>58.952200124999997</v>
      </c>
      <c r="K249" s="71">
        <f>VLOOKUP($B249, Paste!$A$3:$H$1033, 5, FALSE)</f>
        <v>37.023696682464447</v>
      </c>
      <c r="L249" s="11">
        <f>IF(ISERROR(VLOOKUP(B249, Paste!$AB$3:$AD$2349, 3, FALSE)), "", VLOOKUP(B249, Paste!$AB$3:$AD$2349, 3, FALSE))</f>
        <v>69</v>
      </c>
      <c r="M249" s="27">
        <f>VLOOKUP($B249, Paste!$W$3:$Z$10064, IF($H$4="Cap Hit",3, IF($H$4="AAV", 4, 2)), FALSE)</f>
        <v>6.4249999999999998</v>
      </c>
      <c r="N249" s="11">
        <f>IF(ISERROR(VLOOKUP(B249, Paste!$AB$3:$AC$2343, 1, FALSE)), "", VLOOKUP(B249, Paste!$AB$3:$AC$2343, 2, FALSE))</f>
        <v>23</v>
      </c>
      <c r="O249" s="18" t="str">
        <f>IF(VLOOKUP(B249, 'Points&amp;Potential'!$B$7:$O$921, 14, FALSE)=0, "", VLOOKUP(B249, 'Points&amp;Potential'!$B$7:$O$921, 14, FALSE))</f>
        <v/>
      </c>
      <c r="P249" s="7" t="str">
        <f>IF(ISERROR(VLOOKUP(B249, Paste!$T$3:$T$1045, 1, FALSE)), "", VLOOKUP(B249, Paste!$T$3:$U$1045, 2, FALSE))</f>
        <v/>
      </c>
    </row>
    <row r="250" spans="1:16">
      <c r="A250" s="11">
        <v>244</v>
      </c>
      <c r="B250" s="67" t="s">
        <v>365</v>
      </c>
      <c r="C250" s="11" t="str">
        <f>VLOOKUP($B250, Paste!$A$3:$H$1033, 6, FALSE)</f>
        <v>LD</v>
      </c>
      <c r="D250" s="11" t="str">
        <f>IFERROR(VLOOKUP($B250, Paste!$J$3:$L$833, 3, FALSE), "")</f>
        <v/>
      </c>
      <c r="E250" s="11" t="str">
        <f>IFERROR(VLOOKUP($B250, Paste!$J$3:$L$833, 2, FALSE), "")</f>
        <v/>
      </c>
      <c r="F250" s="11" t="str">
        <f>VLOOKUP($B250, Paste!$A$3:$H$1033, 8, FALSE)</f>
        <v>SJS</v>
      </c>
      <c r="G250" s="71">
        <f>VLOOKUP($B250, Paste!$A$3:$H$1033, 2, FALSE)</f>
        <v>82</v>
      </c>
      <c r="H250" s="71">
        <f>VLOOKUP($B250, Paste!$A$3:$H$1033, 3, FALSE)</f>
        <v>4.7544136130427441</v>
      </c>
      <c r="I250" s="71">
        <f t="shared" si="3"/>
        <v>26.205424386957255</v>
      </c>
      <c r="J250" s="71">
        <f>VLOOKUP($B250, Paste!$A$3:$H$1033, 4, FALSE)</f>
        <v>30.959837999999998</v>
      </c>
      <c r="K250" s="71">
        <f>VLOOKUP($B250, Paste!$A$3:$H$1033, 5, FALSE)</f>
        <v>36.9</v>
      </c>
      <c r="L250" s="11">
        <f>IF(ISERROR(VLOOKUP(B250, Paste!$AB$3:$AD$2349, 3, FALSE)), "", VLOOKUP(B250, Paste!$AB$3:$AD$2349, 3, FALSE))</f>
        <v>116</v>
      </c>
      <c r="M250" s="27">
        <f>VLOOKUP($B250, Paste!$W$3:$Z$10064, IF($H$4="Cap Hit",3, IF($H$4="AAV", 4, 2)), FALSE)</f>
        <v>7.4</v>
      </c>
      <c r="N250" s="11">
        <f>IF(ISERROR(VLOOKUP(B250, Paste!$AB$3:$AC$2343, 1, FALSE)), "", VLOOKUP(B250, Paste!$AB$3:$AC$2343, 2, FALSE))</f>
        <v>70</v>
      </c>
      <c r="O250" s="18" t="str">
        <f>IF(VLOOKUP(B250, 'Points&amp;Potential'!$B$7:$O$921, 14, FALSE)=0, "", VLOOKUP(B250, 'Points&amp;Potential'!$B$7:$O$921, 14, FALSE))</f>
        <v/>
      </c>
      <c r="P250" s="7" t="str">
        <f>IF(ISERROR(VLOOKUP(B250, Paste!$T$3:$T$1045, 1, FALSE)), "", VLOOKUP(B250, Paste!$T$3:$U$1045, 2, FALSE))</f>
        <v/>
      </c>
    </row>
    <row r="251" spans="1:16">
      <c r="A251" s="11">
        <v>245</v>
      </c>
      <c r="B251" s="67" t="s">
        <v>327</v>
      </c>
      <c r="C251" s="11" t="str">
        <f>VLOOKUP($B251, Paste!$A$3:$H$1033, 6, FALSE)</f>
        <v>LD</v>
      </c>
      <c r="D251" s="11">
        <f>IFERROR(VLOOKUP($B251, Paste!$J$3:$L$833, 3, FALSE), "")</f>
        <v>35</v>
      </c>
      <c r="E251" s="11">
        <f>IFERROR(VLOOKUP($B251, Paste!$J$3:$L$833, 2, FALSE), "")</f>
        <v>50</v>
      </c>
      <c r="F251" s="11" t="str">
        <f>VLOOKUP($B251, Paste!$A$3:$H$1033, 8, FALSE)</f>
        <v>PHI</v>
      </c>
      <c r="G251" s="71">
        <f>VLOOKUP($B251, Paste!$A$3:$H$1033, 2, FALSE)</f>
        <v>83.333333333333329</v>
      </c>
      <c r="H251" s="71">
        <f>VLOOKUP($B251, Paste!$A$3:$H$1033, 3, FALSE)</f>
        <v>9.7532150822240897</v>
      </c>
      <c r="I251" s="71">
        <f t="shared" si="3"/>
        <v>24.365360149257384</v>
      </c>
      <c r="J251" s="71">
        <f>VLOOKUP($B251, Paste!$A$3:$H$1033, 4, FALSE)</f>
        <v>34.118575231481472</v>
      </c>
      <c r="K251" s="71">
        <f>VLOOKUP($B251, Paste!$A$3:$H$1033, 5, FALSE)</f>
        <v>36.885245901639344</v>
      </c>
      <c r="L251" s="11">
        <f>IF(ISERROR(VLOOKUP(B251, Paste!$AB$3:$AD$2349, 3, FALSE)), "", VLOOKUP(B251, Paste!$AB$3:$AD$2349, 3, FALSE))</f>
        <v>58</v>
      </c>
      <c r="M251" s="27">
        <f>VLOOKUP($B251, Paste!$W$3:$Z$10064, IF($H$4="Cap Hit",3, IF($H$4="AAV", 4, 2)), FALSE)</f>
        <v>8.125</v>
      </c>
      <c r="N251" s="11">
        <f>IF(ISERROR(VLOOKUP(B251, Paste!$AB$3:$AC$2343, 1, FALSE)), "", VLOOKUP(B251, Paste!$AB$3:$AC$2343, 2, FALSE))</f>
        <v>164</v>
      </c>
      <c r="O251" s="18" t="str">
        <f>IF(VLOOKUP(B251, 'Points&amp;Potential'!$B$7:$O$921, 14, FALSE)=0, "", VLOOKUP(B251, 'Points&amp;Potential'!$B$7:$O$921, 14, FALSE))</f>
        <v/>
      </c>
      <c r="P251" s="7" t="str">
        <f>IF(ISERROR(VLOOKUP(B251, Paste!$T$3:$T$1045, 1, FALSE)), "", VLOOKUP(B251, Paste!$T$3:$U$1045, 2, FALSE))</f>
        <v/>
      </c>
    </row>
    <row r="252" spans="1:16">
      <c r="A252" s="11">
        <v>246</v>
      </c>
      <c r="B252" s="67" t="s">
        <v>427</v>
      </c>
      <c r="C252" s="11" t="str">
        <f>VLOOKUP($B252, Paste!$A$3:$H$1033, 6, FALSE)</f>
        <v>RW</v>
      </c>
      <c r="D252" s="11" t="str">
        <f>IFERROR(VLOOKUP($B252, Paste!$J$3:$L$833, 3, FALSE), "")</f>
        <v/>
      </c>
      <c r="E252" s="11" t="str">
        <f>IFERROR(VLOOKUP($B252, Paste!$J$3:$L$833, 2, FALSE), "")</f>
        <v/>
      </c>
      <c r="F252" s="11" t="str">
        <f>VLOOKUP($B252, Paste!$A$3:$H$1033, 8, FALSE)</f>
        <v>UFA</v>
      </c>
      <c r="G252" s="71">
        <f>VLOOKUP($B252, Paste!$A$3:$H$1033, 2, FALSE)</f>
        <v>63.333333333333336</v>
      </c>
      <c r="H252" s="71">
        <f>VLOOKUP($B252, Paste!$A$3:$H$1033, 3, FALSE)</f>
        <v>12.781399878049768</v>
      </c>
      <c r="I252" s="71">
        <f t="shared" si="3"/>
        <v>13.039313142783563</v>
      </c>
      <c r="J252" s="71">
        <f>VLOOKUP($B252, Paste!$A$3:$H$1033, 4, FALSE)</f>
        <v>25.820713020833331</v>
      </c>
      <c r="K252" s="71">
        <f>VLOOKUP($B252, Paste!$A$3:$H$1033, 5, FALSE)</f>
        <v>36.829710144927539</v>
      </c>
      <c r="L252" s="11" t="str">
        <f>IF(ISERROR(VLOOKUP(B252, Paste!$AB$3:$AD$2349, 3, FALSE)), "", VLOOKUP(B252, Paste!$AB$3:$AD$2349, 3, FALSE))</f>
        <v/>
      </c>
      <c r="M252" s="27" t="e">
        <f>VLOOKUP($B252, Paste!$W$3:$Z$10064, IF($H$4="Cap Hit",3, IF($H$4="AAV", 4, 2)), FALSE)</f>
        <v>#N/A</v>
      </c>
      <c r="N252" s="11" t="str">
        <f>IF(ISERROR(VLOOKUP(B252, Paste!$AB$3:$AC$2343, 1, FALSE)), "", VLOOKUP(B252, Paste!$AB$3:$AC$2343, 2, FALSE))</f>
        <v/>
      </c>
      <c r="O252" s="18" t="str">
        <f>IF(VLOOKUP(B252, 'Points&amp;Potential'!$B$7:$O$921, 14, FALSE)=0, "", VLOOKUP(B252, 'Points&amp;Potential'!$B$7:$O$921, 14, FALSE))</f>
        <v/>
      </c>
      <c r="P252" s="7" t="str">
        <f>IF(ISERROR(VLOOKUP(B252, Paste!$T$3:$T$1045, 1, FALSE)), "", VLOOKUP(B252, Paste!$T$3:$U$1045, 2, FALSE))</f>
        <v/>
      </c>
    </row>
    <row r="253" spans="1:16">
      <c r="A253" s="11">
        <v>247</v>
      </c>
      <c r="B253" s="67" t="s">
        <v>411</v>
      </c>
      <c r="C253" s="11" t="str">
        <f>VLOOKUP($B253, Paste!$A$3:$H$1033, 6, FALSE)</f>
        <v>RD</v>
      </c>
      <c r="D253" s="11">
        <f>IFERROR(VLOOKUP($B253, Paste!$J$3:$L$833, 3, FALSE), "")</f>
        <v>38</v>
      </c>
      <c r="E253" s="11">
        <f>IFERROR(VLOOKUP($B253, Paste!$J$3:$L$833, 2, FALSE), "")</f>
        <v>52</v>
      </c>
      <c r="F253" s="11" t="str">
        <f>VLOOKUP($B253, Paste!$A$3:$H$1033, 8, FALSE)</f>
        <v>CHI</v>
      </c>
      <c r="G253" s="71">
        <f>VLOOKUP($B253, Paste!$A$3:$H$1033, 2, FALSE)</f>
        <v>79</v>
      </c>
      <c r="H253" s="71">
        <f>VLOOKUP($B253, Paste!$A$3:$H$1033, 3, FALSE)</f>
        <v>6.32</v>
      </c>
      <c r="I253" s="71">
        <f t="shared" si="3"/>
        <v>21.069341145833338</v>
      </c>
      <c r="J253" s="71">
        <f>VLOOKUP($B253, Paste!$A$3:$H$1033, 4, FALSE)</f>
        <v>27.389341145833338</v>
      </c>
      <c r="K253" s="71">
        <f>VLOOKUP($B253, Paste!$A$3:$H$1033, 5, FALSE)</f>
        <v>36.783068783068778</v>
      </c>
      <c r="L253" s="11">
        <f>IF(ISERROR(VLOOKUP(B253, Paste!$AB$3:$AD$2349, 3, FALSE)), "", VLOOKUP(B253, Paste!$AB$3:$AD$2349, 3, FALSE))</f>
        <v>76</v>
      </c>
      <c r="M253" s="27">
        <f>VLOOKUP($B253, Paste!$W$3:$Z$10064, IF($H$4="Cap Hit",3, IF($H$4="AAV", 4, 2)), FALSE)</f>
        <v>0.95</v>
      </c>
      <c r="N253" s="11">
        <f>IF(ISERROR(VLOOKUP(B253, Paste!$AB$3:$AC$2343, 1, FALSE)), "", VLOOKUP(B253, Paste!$AB$3:$AC$2343, 2, FALSE))</f>
        <v>87</v>
      </c>
      <c r="O253" s="18" t="str">
        <f>IF(VLOOKUP(B253, 'Points&amp;Potential'!$B$7:$O$921, 14, FALSE)=0, "", VLOOKUP(B253, 'Points&amp;Potential'!$B$7:$O$921, 14, FALSE))</f>
        <v/>
      </c>
      <c r="P253" s="7" t="str">
        <f>IF(ISERROR(VLOOKUP(B253, Paste!$T$3:$T$1045, 1, FALSE)), "", VLOOKUP(B253, Paste!$T$3:$U$1045, 2, FALSE))</f>
        <v/>
      </c>
    </row>
    <row r="254" spans="1:16">
      <c r="A254" s="11">
        <v>248</v>
      </c>
      <c r="B254" s="10" t="s">
        <v>610</v>
      </c>
      <c r="C254" s="11" t="str">
        <f>VLOOKUP($B254, Paste!$A$3:$H$1033, 6, FALSE)</f>
        <v>RD</v>
      </c>
      <c r="D254" s="11">
        <f>IFERROR(VLOOKUP($B254, Paste!$J$3:$L$833, 3, FALSE), "")</f>
        <v>35</v>
      </c>
      <c r="E254" s="11">
        <f>IFERROR(VLOOKUP($B254, Paste!$J$3:$L$833, 2, FALSE), "")</f>
        <v>38</v>
      </c>
      <c r="F254" s="11" t="str">
        <f>VLOOKUP($B254, Paste!$A$3:$H$1033, 8, FALSE)</f>
        <v>CBJ</v>
      </c>
      <c r="G254" s="71">
        <f>VLOOKUP($B254, Paste!$A$3:$H$1033, 2, FALSE)</f>
        <v>75</v>
      </c>
      <c r="H254" s="71">
        <f>VLOOKUP($B254, Paste!$A$3:$H$1033, 3, FALSE)</f>
        <v>6.0124952695924625</v>
      </c>
      <c r="I254" s="71">
        <f t="shared" si="3"/>
        <v>8.0547207720742051</v>
      </c>
      <c r="J254" s="71">
        <f>VLOOKUP($B254, Paste!$A$3:$H$1033, 4, FALSE)</f>
        <v>14.067216041666667</v>
      </c>
      <c r="K254" s="71">
        <f>VLOOKUP($B254, Paste!$A$3:$H$1033, 5, FALSE)</f>
        <v>36.742424242424242</v>
      </c>
      <c r="L254" s="11">
        <f>IF(ISERROR(VLOOKUP(B254, Paste!$AB$3:$AD$2349, 3, FALSE)), "", VLOOKUP(B254, Paste!$AB$3:$AD$2349, 3, FALSE))</f>
        <v>67</v>
      </c>
      <c r="M254" s="27">
        <f>VLOOKUP($B254, Paste!$W$3:$Z$10064, IF($H$4="Cap Hit",3, IF($H$4="AAV", 4, 2)), FALSE)</f>
        <v>4.125</v>
      </c>
      <c r="N254" s="11">
        <f>IF(ISERROR(VLOOKUP(B254, Paste!$AB$3:$AC$2343, 1, FALSE)), "", VLOOKUP(B254, Paste!$AB$3:$AC$2343, 2, FALSE))</f>
        <v>124</v>
      </c>
      <c r="O254" s="18" t="str">
        <f>IF(VLOOKUP(B254, 'Points&amp;Potential'!$B$7:$O$921, 14, FALSE)=0, "", VLOOKUP(B254, 'Points&amp;Potential'!$B$7:$O$921, 14, FALSE))</f>
        <v/>
      </c>
      <c r="P254" s="7" t="str">
        <f>IF(ISERROR(VLOOKUP(B254, Paste!$T$3:$T$1045, 1, FALSE)), "", VLOOKUP(B254, Paste!$T$3:$U$1045, 2, FALSE))</f>
        <v/>
      </c>
    </row>
    <row r="255" spans="1:16">
      <c r="A255" s="11">
        <v>249</v>
      </c>
      <c r="B255" s="67" t="s">
        <v>228</v>
      </c>
      <c r="C255" s="11" t="str">
        <f>VLOOKUP($B255, Paste!$A$3:$H$1033, 6, FALSE)</f>
        <v>RD</v>
      </c>
      <c r="D255" s="11">
        <f>IFERROR(VLOOKUP($B255, Paste!$J$3:$L$833, 3, FALSE), "")</f>
        <v>53</v>
      </c>
      <c r="E255" s="11">
        <f>IFERROR(VLOOKUP($B255, Paste!$J$3:$L$833, 2, FALSE), "")</f>
        <v>70</v>
      </c>
      <c r="F255" s="11" t="str">
        <f>VLOOKUP($B255, Paste!$A$3:$H$1033, 8, FALSE)</f>
        <v>CGY</v>
      </c>
      <c r="G255" s="71">
        <f>VLOOKUP($B255, Paste!$A$3:$H$1033, 2, FALSE)</f>
        <v>78</v>
      </c>
      <c r="H255" s="71">
        <f>VLOOKUP($B255, Paste!$A$3:$H$1033, 3, FALSE)</f>
        <v>15.600000000000001</v>
      </c>
      <c r="I255" s="71">
        <f t="shared" si="3"/>
        <v>30.070624999999993</v>
      </c>
      <c r="J255" s="71">
        <f>VLOOKUP($B255, Paste!$A$3:$H$1033, 4, FALSE)</f>
        <v>45.670624999999994</v>
      </c>
      <c r="K255" s="71">
        <f>VLOOKUP($B255, Paste!$A$3:$H$1033, 5, FALSE)</f>
        <v>36.735483870967741</v>
      </c>
      <c r="L255" s="11">
        <f>IF(ISERROR(VLOOKUP(B255, Paste!$AB$3:$AD$2349, 3, FALSE)), "", VLOOKUP(B255, Paste!$AB$3:$AD$2349, 3, FALSE))</f>
        <v>31</v>
      </c>
      <c r="M255" s="27">
        <f>VLOOKUP($B255, Paste!$W$3:$Z$10064, IF($H$4="Cap Hit",3, IF($H$4="AAV", 4, 2)), FALSE)</f>
        <v>7.75</v>
      </c>
      <c r="N255" s="11">
        <f>IF(ISERROR(VLOOKUP(B255, Paste!$AB$3:$AC$2343, 1, FALSE)), "", VLOOKUP(B255, Paste!$AB$3:$AC$2343, 2, FALSE))</f>
        <v>101</v>
      </c>
      <c r="O255" s="18" t="str">
        <f>IF(VLOOKUP(B255, 'Points&amp;Potential'!$B$7:$O$921, 14, FALSE)=0, "", VLOOKUP(B255, 'Points&amp;Potential'!$B$7:$O$921, 14, FALSE))</f>
        <v/>
      </c>
      <c r="P255" s="7" t="str">
        <f>IF(ISERROR(VLOOKUP(B255, Paste!$T$3:$T$1045, 1, FALSE)), "", VLOOKUP(B255, Paste!$T$3:$U$1045, 2, FALSE))</f>
        <v/>
      </c>
    </row>
    <row r="256" spans="1:16">
      <c r="A256" s="11">
        <v>250</v>
      </c>
      <c r="B256" s="67" t="s">
        <v>339</v>
      </c>
      <c r="C256" s="11" t="str">
        <f>VLOOKUP($B256, Paste!$A$3:$H$1033, 6, FALSE)</f>
        <v>LD</v>
      </c>
      <c r="D256" s="11">
        <f>IFERROR(VLOOKUP($B256, Paste!$J$3:$L$833, 3, FALSE), "")</f>
        <v>37</v>
      </c>
      <c r="E256" s="11">
        <f>IFERROR(VLOOKUP($B256, Paste!$J$3:$L$833, 2, FALSE), "")</f>
        <v>45</v>
      </c>
      <c r="F256" s="11" t="str">
        <f>VLOOKUP($B256, Paste!$A$3:$H$1033, 8, FALSE)</f>
        <v>EDM</v>
      </c>
      <c r="G256" s="71">
        <f>VLOOKUP($B256, Paste!$A$3:$H$1033, 2, FALSE)</f>
        <v>77.333333333333329</v>
      </c>
      <c r="H256" s="71">
        <f>VLOOKUP($B256, Paste!$A$3:$H$1033, 3, FALSE)</f>
        <v>8.3962670888846436</v>
      </c>
      <c r="I256" s="71">
        <f t="shared" si="3"/>
        <v>24.594135811115358</v>
      </c>
      <c r="J256" s="71">
        <f>VLOOKUP($B256, Paste!$A$3:$H$1033, 4, FALSE)</f>
        <v>32.990402899999999</v>
      </c>
      <c r="K256" s="71">
        <f>VLOOKUP($B256, Paste!$A$3:$H$1033, 5, FALSE)</f>
        <v>36.613569321533923</v>
      </c>
      <c r="L256" s="11">
        <f>IF(ISERROR(VLOOKUP(B256, Paste!$AB$3:$AD$2349, 3, FALSE)), "", VLOOKUP(B256, Paste!$AB$3:$AD$2349, 3, FALSE))</f>
        <v>58</v>
      </c>
      <c r="M256" s="27">
        <f>VLOOKUP($B256, Paste!$W$3:$Z$10064, IF($H$4="Cap Hit",3, IF($H$4="AAV", 4, 2)), FALSE)</f>
        <v>4</v>
      </c>
      <c r="N256" s="11">
        <f>IF(ISERROR(VLOOKUP(B256, Paste!$AB$3:$AC$2343, 1, FALSE)), "", VLOOKUP(B256, Paste!$AB$3:$AC$2343, 2, FALSE))</f>
        <v>108</v>
      </c>
      <c r="O256" s="18" t="str">
        <f>IF(VLOOKUP(B256, 'Points&amp;Potential'!$B$7:$O$921, 14, FALSE)=0, "", VLOOKUP(B256, 'Points&amp;Potential'!$B$7:$O$921, 14, FALSE))</f>
        <v/>
      </c>
      <c r="P256" s="7" t="str">
        <f>IF(ISERROR(VLOOKUP(B256, Paste!$T$3:$T$1045, 1, FALSE)), "", VLOOKUP(B256, Paste!$T$3:$U$1045, 2, FALSE))</f>
        <v/>
      </c>
    </row>
    <row r="257" spans="1:16">
      <c r="A257" s="11">
        <v>251</v>
      </c>
      <c r="B257" s="67" t="s">
        <v>130</v>
      </c>
      <c r="C257" s="11" t="str">
        <f>VLOOKUP($B257, Paste!$A$3:$H$1033, 6, FALSE)</f>
        <v>RD</v>
      </c>
      <c r="D257" s="11">
        <f>IFERROR(VLOOKUP($B257, Paste!$J$3:$L$833, 3, FALSE), "")</f>
        <v>53</v>
      </c>
      <c r="E257" s="11">
        <f>IFERROR(VLOOKUP($B257, Paste!$J$3:$L$833, 2, FALSE), "")</f>
        <v>74</v>
      </c>
      <c r="F257" s="11" t="str">
        <f>VLOOKUP($B257, Paste!$A$3:$H$1033, 8, FALSE)</f>
        <v>TOR</v>
      </c>
      <c r="G257" s="71">
        <f>VLOOKUP($B257, Paste!$A$3:$H$1033, 2, FALSE)</f>
        <v>78</v>
      </c>
      <c r="H257" s="71">
        <f>VLOOKUP($B257, Paste!$A$3:$H$1033, 3, FALSE)</f>
        <v>13.260000000000002</v>
      </c>
      <c r="I257" s="71">
        <f t="shared" si="3"/>
        <v>47.374206587499984</v>
      </c>
      <c r="J257" s="71">
        <f>VLOOKUP($B257, Paste!$A$3:$H$1033, 4, FALSE)</f>
        <v>60.634206587499989</v>
      </c>
      <c r="K257" s="71">
        <f>VLOOKUP($B257, Paste!$A$3:$H$1033, 5, FALSE)</f>
        <v>36.60526315789474</v>
      </c>
      <c r="L257" s="11">
        <f>IF(ISERROR(VLOOKUP(B257, Paste!$AB$3:$AD$2349, 3, FALSE)), "", VLOOKUP(B257, Paste!$AB$3:$AD$2349, 3, FALSE))</f>
        <v>62</v>
      </c>
      <c r="M257" s="27">
        <f>VLOOKUP($B257, Paste!$W$3:$Z$10064, IF($H$4="Cap Hit",3, IF($H$4="AAV", 4, 2)), FALSE)</f>
        <v>11</v>
      </c>
      <c r="N257" s="11">
        <f>IF(ISERROR(VLOOKUP(B257, Paste!$AB$3:$AC$2343, 1, FALSE)), "", VLOOKUP(B257, Paste!$AB$3:$AC$2343, 2, FALSE))</f>
        <v>83</v>
      </c>
      <c r="O257" s="18" t="str">
        <f>IF(VLOOKUP(B257, 'Points&amp;Potential'!$B$7:$O$921, 14, FALSE)=0, "", VLOOKUP(B257, 'Points&amp;Potential'!$B$7:$O$921, 14, FALSE))</f>
        <v/>
      </c>
      <c r="P257" s="7" t="str">
        <f>IF(ISERROR(VLOOKUP(B257, Paste!$T$3:$T$1045, 1, FALSE)), "", VLOOKUP(B257, Paste!$T$3:$U$1045, 2, FALSE))</f>
        <v/>
      </c>
    </row>
    <row r="258" spans="1:16">
      <c r="A258" s="11">
        <v>252</v>
      </c>
      <c r="B258" s="67" t="s">
        <v>56</v>
      </c>
      <c r="C258" s="11" t="str">
        <f>VLOOKUP($B258, Paste!$A$3:$H$1033, 6, FALSE)</f>
        <v>LW</v>
      </c>
      <c r="D258" s="11">
        <f>IFERROR(VLOOKUP($B258, Paste!$J$3:$L$833, 3, FALSE), "")</f>
        <v>87</v>
      </c>
      <c r="E258" s="11">
        <f>IFERROR(VLOOKUP($B258, Paste!$J$3:$L$833, 2, FALSE), "")</f>
        <v>95</v>
      </c>
      <c r="F258" s="11" t="str">
        <f>VLOOKUP($B258, Paste!$A$3:$H$1033, 8, FALSE)</f>
        <v>TBL</v>
      </c>
      <c r="G258" s="71">
        <f>VLOOKUP($B258, Paste!$A$3:$H$1033, 2, FALSE)</f>
        <v>78</v>
      </c>
      <c r="H258" s="71">
        <f>VLOOKUP($B258, Paste!$A$3:$H$1033, 3, FALSE)</f>
        <v>36.205524093815598</v>
      </c>
      <c r="I258" s="71">
        <f t="shared" si="3"/>
        <v>50.484455906184422</v>
      </c>
      <c r="J258" s="71">
        <f>VLOOKUP($B258, Paste!$A$3:$H$1033, 4, FALSE)</f>
        <v>86.68998000000002</v>
      </c>
      <c r="K258" s="71">
        <f>VLOOKUP($B258, Paste!$A$3:$H$1033, 5, FALSE)</f>
        <v>36.60526315789474</v>
      </c>
      <c r="L258" s="11">
        <f>IF(ISERROR(VLOOKUP(B258, Paste!$AB$3:$AD$2349, 3, FALSE)), "", VLOOKUP(B258, Paste!$AB$3:$AD$2349, 3, FALSE))</f>
        <v>31</v>
      </c>
      <c r="M258" s="27">
        <f>VLOOKUP($B258, Paste!$W$3:$Z$10064, IF($H$4="Cap Hit",3, IF($H$4="AAV", 4, 2)), FALSE)</f>
        <v>9.9473680000000009</v>
      </c>
      <c r="N258" s="11">
        <f>IF(ISERROR(VLOOKUP(B258, Paste!$AB$3:$AC$2343, 1, FALSE)), "", VLOOKUP(B258, Paste!$AB$3:$AC$2343, 2, FALSE))</f>
        <v>42</v>
      </c>
      <c r="O258" s="18" t="str">
        <f>IF(VLOOKUP(B258, 'Points&amp;Potential'!$B$7:$O$921, 14, FALSE)=0, "", VLOOKUP(B258, 'Points&amp;Potential'!$B$7:$O$921, 14, FALSE))</f>
        <v/>
      </c>
      <c r="P258" s="7" t="str">
        <f>IF(ISERROR(VLOOKUP(B258, Paste!$T$3:$T$1045, 1, FALSE)), "", VLOOKUP(B258, Paste!$T$3:$U$1045, 2, FALSE))</f>
        <v/>
      </c>
    </row>
    <row r="259" spans="1:16">
      <c r="A259" s="11">
        <v>253</v>
      </c>
      <c r="B259" s="67" t="s">
        <v>633</v>
      </c>
      <c r="C259" s="11" t="str">
        <f>VLOOKUP($B259, Paste!$A$3:$H$1033, 6, FALSE)</f>
        <v>LD</v>
      </c>
      <c r="D259" s="11" t="str">
        <f>IFERROR(VLOOKUP($B259, Paste!$J$3:$L$833, 3, FALSE), "")</f>
        <v/>
      </c>
      <c r="E259" s="11" t="str">
        <f>IFERROR(VLOOKUP($B259, Paste!$J$3:$L$833, 2, FALSE), "")</f>
        <v/>
      </c>
      <c r="F259" s="11" t="str">
        <f>VLOOKUP($B259, Paste!$A$3:$H$1033, 8, FALSE)</f>
        <v>VAN</v>
      </c>
      <c r="G259" s="71">
        <f>VLOOKUP($B259, Paste!$A$3:$H$1033, 2, FALSE)</f>
        <v>82.666666666666671</v>
      </c>
      <c r="H259" s="71">
        <f>VLOOKUP($B259, Paste!$A$3:$H$1033, 3, FALSE)</f>
        <v>3.8957868054525688</v>
      </c>
      <c r="I259" s="71">
        <f t="shared" si="3"/>
        <v>9.106954461214098</v>
      </c>
      <c r="J259" s="71">
        <f>VLOOKUP($B259, Paste!$A$3:$H$1033, 4, FALSE)</f>
        <v>13.002741266666668</v>
      </c>
      <c r="K259" s="71">
        <f>VLOOKUP($B259, Paste!$A$3:$H$1033, 5, FALSE)</f>
        <v>36.550964187327828</v>
      </c>
      <c r="L259" s="11">
        <f>IF(ISERROR(VLOOKUP(B259, Paste!$AB$3:$AD$2349, 3, FALSE)), "", VLOOKUP(B259, Paste!$AB$3:$AD$2349, 3, FALSE))</f>
        <v>101</v>
      </c>
      <c r="M259" s="27">
        <f>VLOOKUP($B259, Paste!$W$3:$Z$10064, IF($H$4="Cap Hit",3, IF($H$4="AAV", 4, 2)), FALSE)</f>
        <v>5.5</v>
      </c>
      <c r="N259" s="11">
        <f>IF(ISERROR(VLOOKUP(B259, Paste!$AB$3:$AC$2343, 1, FALSE)), "", VLOOKUP(B259, Paste!$AB$3:$AC$2343, 2, FALSE))</f>
        <v>132</v>
      </c>
      <c r="O259" s="18" t="str">
        <f>IF(VLOOKUP(B259, 'Points&amp;Potential'!$B$7:$O$921, 14, FALSE)=0, "", VLOOKUP(B259, 'Points&amp;Potential'!$B$7:$O$921, 14, FALSE))</f>
        <v/>
      </c>
      <c r="P259" s="7" t="str">
        <f>IF(ISERROR(VLOOKUP(B259, Paste!$T$3:$T$1045, 1, FALSE)), "", VLOOKUP(B259, Paste!$T$3:$U$1045, 2, FALSE))</f>
        <v/>
      </c>
    </row>
    <row r="260" spans="1:16">
      <c r="A260" s="11">
        <v>254</v>
      </c>
      <c r="B260" s="67" t="s">
        <v>592</v>
      </c>
      <c r="C260" s="11" t="str">
        <f>VLOOKUP($B260, Paste!$A$3:$H$1033, 6, FALSE)</f>
        <v>RD</v>
      </c>
      <c r="D260" s="11" t="str">
        <f>IFERROR(VLOOKUP($B260, Paste!$J$3:$L$833, 3, FALSE), "")</f>
        <v/>
      </c>
      <c r="E260" s="11" t="str">
        <f>IFERROR(VLOOKUP($B260, Paste!$J$3:$L$833, 2, FALSE), "")</f>
        <v/>
      </c>
      <c r="F260" s="11" t="str">
        <f>VLOOKUP($B260, Paste!$A$3:$H$1033, 8, FALSE)</f>
        <v>CGY</v>
      </c>
      <c r="G260" s="71">
        <f>VLOOKUP($B260, Paste!$A$3:$H$1033, 2, FALSE)</f>
        <v>78</v>
      </c>
      <c r="H260" s="71">
        <f>VLOOKUP($B260, Paste!$A$3:$H$1033, 3, FALSE)</f>
        <v>2.8939780286050376</v>
      </c>
      <c r="I260" s="71">
        <f t="shared" si="3"/>
        <v>12.217632424728297</v>
      </c>
      <c r="J260" s="71">
        <f>VLOOKUP($B260, Paste!$A$3:$H$1033, 4, FALSE)</f>
        <v>15.111610453333334</v>
      </c>
      <c r="K260" s="71">
        <f>VLOOKUP($B260, Paste!$A$3:$H$1033, 5, FALSE)</f>
        <v>36.25352112676056</v>
      </c>
      <c r="L260" s="11">
        <f>IF(ISERROR(VLOOKUP(B260, Paste!$AB$3:$AD$2349, 3, FALSE)), "", VLOOKUP(B260, Paste!$AB$3:$AD$2349, 3, FALSE))</f>
        <v>123</v>
      </c>
      <c r="M260" s="27">
        <f>VLOOKUP($B260, Paste!$W$3:$Z$10064, IF($H$4="Cap Hit",3, IF($H$4="AAV", 4, 2)), FALSE)</f>
        <v>2.75</v>
      </c>
      <c r="N260" s="11">
        <f>IF(ISERROR(VLOOKUP(B260, Paste!$AB$3:$AC$2343, 1, FALSE)), "", VLOOKUP(B260, Paste!$AB$3:$AC$2343, 2, FALSE))</f>
        <v>127</v>
      </c>
      <c r="O260" s="18" t="str">
        <f>IF(VLOOKUP(B260, 'Points&amp;Potential'!$B$7:$O$921, 14, FALSE)=0, "", VLOOKUP(B260, 'Points&amp;Potential'!$B$7:$O$921, 14, FALSE))</f>
        <v/>
      </c>
      <c r="P260" s="7" t="str">
        <f>IF(ISERROR(VLOOKUP(B260, Paste!$T$3:$T$1045, 1, FALSE)), "", VLOOKUP(B260, Paste!$T$3:$U$1045, 2, FALSE))</f>
        <v/>
      </c>
    </row>
    <row r="261" spans="1:16">
      <c r="A261" s="11">
        <v>255</v>
      </c>
      <c r="B261" s="67" t="s">
        <v>236</v>
      </c>
      <c r="C261" s="11" t="str">
        <f>VLOOKUP($B261, Paste!$A$3:$H$1033, 6, FALSE)</f>
        <v>LW</v>
      </c>
      <c r="D261" s="11">
        <f>IFERROR(VLOOKUP($B261, Paste!$J$3:$L$833, 3, FALSE), "")</f>
        <v>48</v>
      </c>
      <c r="E261" s="11">
        <f>IFERROR(VLOOKUP($B261, Paste!$J$3:$L$833, 2, FALSE), "")</f>
        <v>62</v>
      </c>
      <c r="F261" s="11" t="str">
        <f>VLOOKUP($B261, Paste!$A$3:$H$1033, 8, FALSE)</f>
        <v>CAR</v>
      </c>
      <c r="G261" s="71">
        <f>VLOOKUP($B261, Paste!$A$3:$H$1033, 2, FALSE)</f>
        <v>72</v>
      </c>
      <c r="H261" s="71">
        <f>VLOOKUP($B261, Paste!$A$3:$H$1033, 3, FALSE)</f>
        <v>19.440000000000001</v>
      </c>
      <c r="I261" s="71">
        <f t="shared" si="3"/>
        <v>24.589012500000006</v>
      </c>
      <c r="J261" s="71">
        <f>VLOOKUP($B261, Paste!$A$3:$H$1033, 4, FALSE)</f>
        <v>44.029012500000007</v>
      </c>
      <c r="K261" s="71">
        <f>VLOOKUP($B261, Paste!$A$3:$H$1033, 5, FALSE)</f>
        <v>36.215568862275447</v>
      </c>
      <c r="L261" s="11">
        <f>IF(ISERROR(VLOOKUP(B261, Paste!$AB$3:$AD$2349, 3, FALSE)), "", VLOOKUP(B261, Paste!$AB$3:$AD$2349, 3, FALSE))</f>
        <v>44</v>
      </c>
      <c r="M261" s="27">
        <f>VLOOKUP($B261, Paste!$W$3:$Z$10064, IF($H$4="Cap Hit",3, IF($H$4="AAV", 4, 2)), FALSE)</f>
        <v>3.5</v>
      </c>
      <c r="N261" s="11">
        <f>IF(ISERROR(VLOOKUP(B261, Paste!$AB$3:$AC$2343, 1, FALSE)), "", VLOOKUP(B261, Paste!$AB$3:$AC$2343, 2, FALSE))</f>
        <v>22</v>
      </c>
      <c r="O261" s="18" t="str">
        <f>IF(VLOOKUP(B261, 'Points&amp;Potential'!$B$7:$O$921, 14, FALSE)=0, "", VLOOKUP(B261, 'Points&amp;Potential'!$B$7:$O$921, 14, FALSE))</f>
        <v/>
      </c>
      <c r="P261" s="7" t="str">
        <f>IF(ISERROR(VLOOKUP(B261, Paste!$T$3:$T$1045, 1, FALSE)), "", VLOOKUP(B261, Paste!$T$3:$U$1045, 2, FALSE))</f>
        <v/>
      </c>
    </row>
    <row r="262" spans="1:16">
      <c r="A262" s="11">
        <v>256</v>
      </c>
      <c r="B262" s="67" t="s">
        <v>366</v>
      </c>
      <c r="C262" s="11" t="str">
        <f>VLOOKUP($B262, Paste!$A$3:$H$1033, 6, FALSE)</f>
        <v>LD</v>
      </c>
      <c r="D262" s="11">
        <f>IFERROR(VLOOKUP($B262, Paste!$J$3:$L$833, 3, FALSE), "")</f>
        <v>30</v>
      </c>
      <c r="E262" s="11">
        <f>IFERROR(VLOOKUP($B262, Paste!$J$3:$L$833, 2, FALSE), "")</f>
        <v>38</v>
      </c>
      <c r="F262" s="11" t="str">
        <f>VLOOKUP($B262, Paste!$A$3:$H$1033, 8, FALSE)</f>
        <v>NYR</v>
      </c>
      <c r="G262" s="71">
        <f>VLOOKUP($B262, Paste!$A$3:$H$1033, 2, FALSE)</f>
        <v>82.333333333333329</v>
      </c>
      <c r="H262" s="71">
        <f>VLOOKUP($B262, Paste!$A$3:$H$1033, 3, FALSE)</f>
        <v>8.4208378088239488</v>
      </c>
      <c r="I262" s="71">
        <f t="shared" si="3"/>
        <v>22.470941198490863</v>
      </c>
      <c r="J262" s="71">
        <f>VLOOKUP($B262, Paste!$A$3:$H$1033, 4, FALSE)</f>
        <v>30.89177900731481</v>
      </c>
      <c r="K262" s="71">
        <f>VLOOKUP($B262, Paste!$A$3:$H$1033, 5, FALSE)</f>
        <v>36.213001383125864</v>
      </c>
      <c r="L262" s="11">
        <f>IF(ISERROR(VLOOKUP(B262, Paste!$AB$3:$AD$2349, 3, FALSE)), "", VLOOKUP(B262, Paste!$AB$3:$AD$2349, 3, FALSE))</f>
        <v>49</v>
      </c>
      <c r="M262" s="27">
        <f>VLOOKUP($B262, Paste!$W$3:$Z$10064, IF($H$4="Cap Hit",3, IF($H$4="AAV", 4, 2)), FALSE)</f>
        <v>9</v>
      </c>
      <c r="N262" s="11">
        <f>IF(ISERROR(VLOOKUP(B262, Paste!$AB$3:$AC$2343, 1, FALSE)), "", VLOOKUP(B262, Paste!$AB$3:$AC$2343, 2, FALSE))</f>
        <v>107</v>
      </c>
      <c r="O262" s="18" t="str">
        <f>IF(VLOOKUP(B262, 'Points&amp;Potential'!$B$7:$O$921, 14, FALSE)=0, "", VLOOKUP(B262, 'Points&amp;Potential'!$B$7:$O$921, 14, FALSE))</f>
        <v/>
      </c>
      <c r="P262" s="7" t="str">
        <f>IF(ISERROR(VLOOKUP(B262, Paste!$T$3:$T$1045, 1, FALSE)), "", VLOOKUP(B262, Paste!$T$3:$U$1045, 2, FALSE))</f>
        <v/>
      </c>
    </row>
    <row r="263" spans="1:16">
      <c r="A263" s="11">
        <v>257</v>
      </c>
      <c r="B263" s="67" t="s">
        <v>678</v>
      </c>
      <c r="C263" s="11" t="str">
        <f>VLOOKUP($B263, Paste!$A$3:$H$1033, 6, FALSE)</f>
        <v>C</v>
      </c>
      <c r="D263" s="11" t="str">
        <f>IFERROR(VLOOKUP($B263, Paste!$J$3:$L$833, 3, FALSE), "")</f>
        <v/>
      </c>
      <c r="E263" s="11" t="str">
        <f>IFERROR(VLOOKUP($B263, Paste!$J$3:$L$833, 2, FALSE), "")</f>
        <v/>
      </c>
      <c r="F263" s="11" t="str">
        <f>VLOOKUP($B263, Paste!$A$3:$H$1033, 8, FALSE)</f>
        <v>SJS</v>
      </c>
      <c r="G263" s="71">
        <f>VLOOKUP($B263, Paste!$A$3:$H$1033, 2, FALSE)</f>
        <v>54</v>
      </c>
      <c r="H263" s="71">
        <f>VLOOKUP($B263, Paste!$A$3:$H$1033, 3, FALSE)</f>
        <v>1.7572991362254495</v>
      </c>
      <c r="I263" s="71">
        <f t="shared" ref="I263:I326" si="4">J263-H263</f>
        <v>8.9988858637745484</v>
      </c>
      <c r="J263" s="71">
        <f>VLOOKUP($B263, Paste!$A$3:$H$1033, 4, FALSE)</f>
        <v>10.756184999999999</v>
      </c>
      <c r="K263" s="71">
        <f>VLOOKUP($B263, Paste!$A$3:$H$1033, 5, FALSE)</f>
        <v>36</v>
      </c>
      <c r="L263" s="11">
        <f>IF(ISERROR(VLOOKUP(B263, Paste!$AB$3:$AD$2349, 3, FALSE)), "", VLOOKUP(B263, Paste!$AB$3:$AD$2349, 3, FALSE))</f>
        <v>141</v>
      </c>
      <c r="M263" s="27">
        <f>VLOOKUP($B263, Paste!$W$3:$Z$10064, IF($H$4="Cap Hit",3, IF($H$4="AAV", 4, 2)), FALSE)</f>
        <v>1.625</v>
      </c>
      <c r="N263" s="11">
        <f>IF(ISERROR(VLOOKUP(B263, Paste!$AB$3:$AC$2343, 1, FALSE)), "", VLOOKUP(B263, Paste!$AB$3:$AC$2343, 2, FALSE))</f>
        <v>41</v>
      </c>
      <c r="O263" s="18" t="str">
        <f>IF(VLOOKUP(B263, 'Points&amp;Potential'!$B$7:$O$921, 14, FALSE)=0, "", VLOOKUP(B263, 'Points&amp;Potential'!$B$7:$O$921, 14, FALSE))</f>
        <v/>
      </c>
      <c r="P263" s="7" t="str">
        <f>IF(ISERROR(VLOOKUP(B263, Paste!$T$3:$T$1045, 1, FALSE)), "", VLOOKUP(B263, Paste!$T$3:$U$1045, 2, FALSE))</f>
        <v/>
      </c>
    </row>
    <row r="264" spans="1:16">
      <c r="A264" s="11">
        <v>258</v>
      </c>
      <c r="B264" s="67" t="s">
        <v>295</v>
      </c>
      <c r="C264" s="11" t="str">
        <f>VLOOKUP($B264, Paste!$A$3:$H$1033, 6, FALSE)</f>
        <v>C</v>
      </c>
      <c r="D264" s="11">
        <f>IFERROR(VLOOKUP($B264, Paste!$J$3:$L$833, 3, FALSE), "")</f>
        <v>45</v>
      </c>
      <c r="E264" s="11">
        <f>IFERROR(VLOOKUP($B264, Paste!$J$3:$L$833, 2, FALSE), "")</f>
        <v>70</v>
      </c>
      <c r="F264" s="11" t="str">
        <f>VLOOKUP($B264, Paste!$A$3:$H$1033, 8, FALSE)</f>
        <v>WAS</v>
      </c>
      <c r="G264" s="71">
        <f>VLOOKUP($B264, Paste!$A$3:$H$1033, 2, FALSE)</f>
        <v>80</v>
      </c>
      <c r="H264" s="71">
        <f>VLOOKUP($B264, Paste!$A$3:$H$1033, 3, FALSE)</f>
        <v>18.400000000000002</v>
      </c>
      <c r="I264" s="71">
        <f t="shared" si="4"/>
        <v>18.50074444444444</v>
      </c>
      <c r="J264" s="71">
        <f>VLOOKUP($B264, Paste!$A$3:$H$1033, 4, FALSE)</f>
        <v>36.900744444444442</v>
      </c>
      <c r="K264" s="71">
        <f>VLOOKUP($B264, Paste!$A$3:$H$1033, 5, FALSE)</f>
        <v>36</v>
      </c>
      <c r="L264" s="11">
        <f>IF(ISERROR(VLOOKUP(B264, Paste!$AB$3:$AD$2349, 3, FALSE)), "", VLOOKUP(B264, Paste!$AB$3:$AD$2349, 3, FALSE))</f>
        <v>110</v>
      </c>
      <c r="M264" s="27">
        <f>VLOOKUP($B264, Paste!$W$3:$Z$10064, IF($H$4="Cap Hit",3, IF($H$4="AAV", 4, 2)), FALSE)</f>
        <v>0.8</v>
      </c>
      <c r="N264" s="11">
        <f>IF(ISERROR(VLOOKUP(B264, Paste!$AB$3:$AC$2343, 1, FALSE)), "", VLOOKUP(B264, Paste!$AB$3:$AC$2343, 2, FALSE))</f>
        <v>45</v>
      </c>
      <c r="O264" s="18" t="str">
        <f>IF(VLOOKUP(B264, 'Points&amp;Potential'!$B$7:$O$921, 14, FALSE)=0, "", VLOOKUP(B264, 'Points&amp;Potential'!$B$7:$O$921, 14, FALSE))</f>
        <v/>
      </c>
      <c r="P264" s="7" t="str">
        <f>IF(ISERROR(VLOOKUP(B264, Paste!$T$3:$T$1045, 1, FALSE)), "", VLOOKUP(B264, Paste!$T$3:$U$1045, 2, FALSE))</f>
        <v/>
      </c>
    </row>
    <row r="265" spans="1:16">
      <c r="A265" s="11">
        <v>259</v>
      </c>
      <c r="B265" s="67" t="s">
        <v>452</v>
      </c>
      <c r="C265" s="11" t="str">
        <f>VLOOKUP($B265, Paste!$A$3:$H$1033, 6, FALSE)</f>
        <v>C</v>
      </c>
      <c r="D265" s="11">
        <f>IFERROR(VLOOKUP($B265, Paste!$J$3:$L$833, 3, FALSE), "")</f>
        <v>60</v>
      </c>
      <c r="E265" s="11">
        <f>IFERROR(VLOOKUP($B265, Paste!$J$3:$L$833, 2, FALSE), "")</f>
        <v>93</v>
      </c>
      <c r="F265" s="11" t="str">
        <f>VLOOKUP($B265, Paste!$A$3:$H$1033, 8, FALSE)</f>
        <v>SEA</v>
      </c>
      <c r="G265" s="71">
        <f>VLOOKUP($B265, Paste!$A$3:$H$1033, 2, FALSE)</f>
        <v>72</v>
      </c>
      <c r="H265" s="71">
        <f>VLOOKUP($B265, Paste!$A$3:$H$1033, 3, FALSE)</f>
        <v>12.959999999999999</v>
      </c>
      <c r="I265" s="71">
        <f t="shared" si="4"/>
        <v>10.641600000000002</v>
      </c>
      <c r="J265" s="71">
        <f>VLOOKUP($B265, Paste!$A$3:$H$1033, 4, FALSE)</f>
        <v>23.601600000000001</v>
      </c>
      <c r="K265" s="71">
        <f>VLOOKUP($B265, Paste!$A$3:$H$1033, 5, FALSE)</f>
        <v>36</v>
      </c>
      <c r="L265" s="11">
        <f>IF(ISERROR(VLOOKUP(B265, Paste!$AB$3:$AD$2349, 3, FALSE)), "", VLOOKUP(B265, Paste!$AB$3:$AD$2349, 3, FALSE))</f>
        <v>11</v>
      </c>
      <c r="M265" s="27">
        <f>VLOOKUP($B265, Paste!$W$3:$Z$10064, IF($H$4="Cap Hit",3, IF($H$4="AAV", 4, 2)), FALSE)</f>
        <v>0.97499999999999998</v>
      </c>
      <c r="N265" s="11">
        <f>IF(ISERROR(VLOOKUP(B265, Paste!$AB$3:$AC$2343, 1, FALSE)), "", VLOOKUP(B265, Paste!$AB$3:$AC$2343, 2, FALSE))</f>
        <v>36</v>
      </c>
      <c r="O265" s="18" t="str">
        <f>IF(VLOOKUP(B265, 'Points&amp;Potential'!$B$7:$O$921, 14, FALSE)=0, "", VLOOKUP(B265, 'Points&amp;Potential'!$B$7:$O$921, 14, FALSE))</f>
        <v/>
      </c>
      <c r="P265" s="7" t="str">
        <f>IF(ISERROR(VLOOKUP(B265, Paste!$T$3:$T$1045, 1, FALSE)), "", VLOOKUP(B265, Paste!$T$3:$U$1045, 2, FALSE))</f>
        <v/>
      </c>
    </row>
    <row r="266" spans="1:16">
      <c r="A266" s="11">
        <v>260</v>
      </c>
      <c r="B266" s="67" t="s">
        <v>152</v>
      </c>
      <c r="C266" s="11" t="str">
        <f>VLOOKUP($B266, Paste!$A$3:$H$1033, 6, FALSE)</f>
        <v>RW</v>
      </c>
      <c r="D266" s="11">
        <f>IFERROR(VLOOKUP($B266, Paste!$J$3:$L$833, 3, FALSE), "")</f>
        <v>67</v>
      </c>
      <c r="E266" s="11">
        <f>IFERROR(VLOOKUP($B266, Paste!$J$3:$L$833, 2, FALSE), "")</f>
        <v>80</v>
      </c>
      <c r="F266" s="11" t="str">
        <f>VLOOKUP($B266, Paste!$A$3:$H$1033, 8, FALSE)</f>
        <v>WAS</v>
      </c>
      <c r="G266" s="71">
        <f>VLOOKUP($B266, Paste!$A$3:$H$1033, 2, FALSE)</f>
        <v>78</v>
      </c>
      <c r="H266" s="71">
        <f>VLOOKUP($B266, Paste!$A$3:$H$1033, 3, FALSE)</f>
        <v>23.4</v>
      </c>
      <c r="I266" s="71">
        <f t="shared" si="4"/>
        <v>33.529640625000013</v>
      </c>
      <c r="J266" s="71">
        <f>VLOOKUP($B266, Paste!$A$3:$H$1033, 4, FALSE)</f>
        <v>56.929640625000012</v>
      </c>
      <c r="K266" s="71">
        <f>VLOOKUP($B266, Paste!$A$3:$H$1033, 5, FALSE)</f>
        <v>35.904761904761905</v>
      </c>
      <c r="L266" s="11">
        <f>IF(ISERROR(VLOOKUP(B266, Paste!$AB$3:$AD$2349, 3, FALSE)), "", VLOOKUP(B266, Paste!$AB$3:$AD$2349, 3, FALSE))</f>
        <v>133</v>
      </c>
      <c r="M266" s="27">
        <f>VLOOKUP($B266, Paste!$W$3:$Z$10064, IF($H$4="Cap Hit",3, IF($H$4="AAV", 4, 2)), FALSE)</f>
        <v>0.95</v>
      </c>
      <c r="N266" s="11">
        <f>IF(ISERROR(VLOOKUP(B266, Paste!$AB$3:$AC$2343, 1, FALSE)), "", VLOOKUP(B266, Paste!$AB$3:$AC$2343, 2, FALSE))</f>
        <v>27</v>
      </c>
      <c r="O266" s="18" t="str">
        <f>IF(VLOOKUP(B266, 'Points&amp;Potential'!$B$7:$O$921, 14, FALSE)=0, "", VLOOKUP(B266, 'Points&amp;Potential'!$B$7:$O$921, 14, FALSE))</f>
        <v/>
      </c>
      <c r="P266" s="7" t="str">
        <f>IF(ISERROR(VLOOKUP(B266, Paste!$T$3:$T$1045, 1, FALSE)), "", VLOOKUP(B266, Paste!$T$3:$U$1045, 2, FALSE))</f>
        <v/>
      </c>
    </row>
    <row r="267" spans="1:16">
      <c r="A267" s="11">
        <v>261</v>
      </c>
      <c r="B267" s="67" t="s">
        <v>75</v>
      </c>
      <c r="C267" s="11" t="str">
        <f>VLOOKUP($B267, Paste!$A$3:$H$1033, 6, FALSE)</f>
        <v>RW</v>
      </c>
      <c r="D267" s="11">
        <f>IFERROR(VLOOKUP($B267, Paste!$J$3:$L$833, 3, FALSE), "")</f>
        <v>75</v>
      </c>
      <c r="E267" s="11">
        <f>IFERROR(VLOOKUP($B267, Paste!$J$3:$L$833, 2, FALSE), "")</f>
        <v>87</v>
      </c>
      <c r="F267" s="11" t="str">
        <f>VLOOKUP($B267, Paste!$A$3:$H$1033, 8, FALSE)</f>
        <v>OTT</v>
      </c>
      <c r="G267" s="71">
        <f>VLOOKUP($B267, Paste!$A$3:$H$1033, 2, FALSE)</f>
        <v>83</v>
      </c>
      <c r="H267" s="71">
        <f>VLOOKUP($B267, Paste!$A$3:$H$1033, 3, FALSE)</f>
        <v>30.71</v>
      </c>
      <c r="I267" s="71">
        <f t="shared" si="4"/>
        <v>47.72811250000003</v>
      </c>
      <c r="J267" s="71">
        <f>VLOOKUP($B267, Paste!$A$3:$H$1033, 4, FALSE)</f>
        <v>78.438112500000031</v>
      </c>
      <c r="K267" s="71">
        <f>VLOOKUP($B267, Paste!$A$3:$H$1033, 5, FALSE)</f>
        <v>35.864197530864196</v>
      </c>
      <c r="L267" s="11">
        <f>IF(ISERROR(VLOOKUP(B267, Paste!$AB$3:$AD$2349, 3, FALSE)), "", VLOOKUP(B267, Paste!$AB$3:$AD$2349, 3, FALSE))</f>
        <v>125</v>
      </c>
      <c r="M267" s="27">
        <f>VLOOKUP($B267, Paste!$W$3:$Z$10064, IF($H$4="Cap Hit",3, IF($H$4="AAV", 4, 2)), FALSE)</f>
        <v>6.5</v>
      </c>
      <c r="N267" s="11">
        <f>IF(ISERROR(VLOOKUP(B267, Paste!$AB$3:$AC$2343, 1, FALSE)), "", VLOOKUP(B267, Paste!$AB$3:$AC$2343, 2, FALSE))</f>
        <v>29</v>
      </c>
      <c r="O267" s="18" t="str">
        <f>IF(VLOOKUP(B267, 'Points&amp;Potential'!$B$7:$O$921, 14, FALSE)=0, "", VLOOKUP(B267, 'Points&amp;Potential'!$B$7:$O$921, 14, FALSE))</f>
        <v/>
      </c>
      <c r="P267" s="7" t="str">
        <f>IF(ISERROR(VLOOKUP(B267, Paste!$T$3:$T$1045, 1, FALSE)), "", VLOOKUP(B267, Paste!$T$3:$U$1045, 2, FALSE))</f>
        <v/>
      </c>
    </row>
    <row r="268" spans="1:16">
      <c r="A268" s="11">
        <v>262</v>
      </c>
      <c r="B268" s="67" t="s">
        <v>263</v>
      </c>
      <c r="C268" s="11" t="str">
        <f>VLOOKUP($B268, Paste!$A$3:$H$1033, 6, FALSE)</f>
        <v>RW</v>
      </c>
      <c r="D268" s="11">
        <f>IFERROR(VLOOKUP($B268, Paste!$J$3:$L$833, 3, FALSE), "")</f>
        <v>48</v>
      </c>
      <c r="E268" s="11">
        <f>IFERROR(VLOOKUP($B268, Paste!$J$3:$L$833, 2, FALSE), "")</f>
        <v>63</v>
      </c>
      <c r="F268" s="11" t="str">
        <f>VLOOKUP($B268, Paste!$A$3:$H$1033, 8, FALSE)</f>
        <v>NSH</v>
      </c>
      <c r="G268" s="71">
        <f>VLOOKUP($B268, Paste!$A$3:$H$1033, 2, FALSE)</f>
        <v>74</v>
      </c>
      <c r="H268" s="71">
        <f>VLOOKUP($B268, Paste!$A$3:$H$1033, 3, FALSE)</f>
        <v>18.5</v>
      </c>
      <c r="I268" s="71">
        <f t="shared" si="4"/>
        <v>21.729174999999998</v>
      </c>
      <c r="J268" s="71">
        <f>VLOOKUP($B268, Paste!$A$3:$H$1033, 4, FALSE)</f>
        <v>40.229174999999998</v>
      </c>
      <c r="K268" s="71">
        <f>VLOOKUP($B268, Paste!$A$3:$H$1033, 5, FALSE)</f>
        <v>35.666666666666671</v>
      </c>
      <c r="L268" s="11">
        <f>IF(ISERROR(VLOOKUP(B268, Paste!$AB$3:$AD$2349, 3, FALSE)), "", VLOOKUP(B268, Paste!$AB$3:$AD$2349, 3, FALSE))</f>
        <v>87</v>
      </c>
      <c r="M268" s="27">
        <f>VLOOKUP($B268, Paste!$W$3:$Z$10064, IF($H$4="Cap Hit",3, IF($H$4="AAV", 4, 2)), FALSE)</f>
        <v>6.85</v>
      </c>
      <c r="N268" s="11">
        <f>IF(ISERROR(VLOOKUP(B268, Paste!$AB$3:$AC$2343, 1, FALSE)), "", VLOOKUP(B268, Paste!$AB$3:$AC$2343, 2, FALSE))</f>
        <v>19</v>
      </c>
      <c r="O268" s="18" t="str">
        <f>IF(VLOOKUP(B268, 'Points&amp;Potential'!$B$7:$O$921, 14, FALSE)=0, "", VLOOKUP(B268, 'Points&amp;Potential'!$B$7:$O$921, 14, FALSE))</f>
        <v/>
      </c>
      <c r="P268" s="7" t="str">
        <f>IF(ISERROR(VLOOKUP(B268, Paste!$T$3:$T$1045, 1, FALSE)), "", VLOOKUP(B268, Paste!$T$3:$U$1045, 2, FALSE))</f>
        <v/>
      </c>
    </row>
    <row r="269" spans="1:16">
      <c r="A269" s="11">
        <v>263</v>
      </c>
      <c r="B269" s="10" t="s">
        <v>585</v>
      </c>
      <c r="C269" s="11" t="str">
        <f>VLOOKUP($B269, Paste!$A$3:$H$1033, 6, FALSE)</f>
        <v>RW</v>
      </c>
      <c r="D269" s="11" t="str">
        <f>IFERROR(VLOOKUP($B269, Paste!$J$3:$L$833, 3, FALSE), "")</f>
        <v/>
      </c>
      <c r="E269" s="11" t="str">
        <f>IFERROR(VLOOKUP($B269, Paste!$J$3:$L$833, 2, FALSE), "")</f>
        <v/>
      </c>
      <c r="F269" s="11" t="str">
        <f>VLOOKUP($B269, Paste!$A$3:$H$1033, 8, FALSE)</f>
        <v>NJD</v>
      </c>
      <c r="G269" s="71">
        <f>VLOOKUP($B269, Paste!$A$3:$H$1033, 2, FALSE)</f>
        <v>67</v>
      </c>
      <c r="H269" s="71">
        <f>VLOOKUP($B269, Paste!$A$3:$H$1033, 3, FALSE)</f>
        <v>9.870325364659676</v>
      </c>
      <c r="I269" s="71">
        <f t="shared" si="4"/>
        <v>5.7147024575625451</v>
      </c>
      <c r="J269" s="71">
        <f>VLOOKUP($B269, Paste!$A$3:$H$1033, 4, FALSE)</f>
        <v>15.585027822222221</v>
      </c>
      <c r="K269" s="71">
        <f>VLOOKUP($B269, Paste!$A$3:$H$1033, 5, FALSE)</f>
        <v>35.645320197044335</v>
      </c>
      <c r="L269" s="11">
        <f>IF(ISERROR(VLOOKUP(B269, Paste!$AB$3:$AD$2349, 3, FALSE)), "", VLOOKUP(B269, Paste!$AB$3:$AD$2349, 3, FALSE))</f>
        <v>104</v>
      </c>
      <c r="M269" s="27">
        <f>VLOOKUP($B269, Paste!$W$3:$Z$10064, IF($H$4="Cap Hit",3, IF($H$4="AAV", 4, 2)), FALSE)</f>
        <v>1.75</v>
      </c>
      <c r="N269" s="11">
        <f>IF(ISERROR(VLOOKUP(B269, Paste!$AB$3:$AC$2343, 1, FALSE)), "", VLOOKUP(B269, Paste!$AB$3:$AC$2343, 2, FALSE))</f>
        <v>33</v>
      </c>
      <c r="O269" s="18" t="str">
        <f>IF(VLOOKUP(B269, 'Points&amp;Potential'!$B$7:$O$921, 14, FALSE)=0, "", VLOOKUP(B269, 'Points&amp;Potential'!$B$7:$O$921, 14, FALSE))</f>
        <v/>
      </c>
      <c r="P269" s="7" t="str">
        <f>IF(ISERROR(VLOOKUP(B269, Paste!$T$3:$T$1045, 1, FALSE)), "", VLOOKUP(B269, Paste!$T$3:$U$1045, 2, FALSE))</f>
        <v/>
      </c>
    </row>
    <row r="270" spans="1:16">
      <c r="A270" s="11">
        <v>264</v>
      </c>
      <c r="B270" s="67" t="s">
        <v>101</v>
      </c>
      <c r="C270" s="11" t="str">
        <f>VLOOKUP($B270, Paste!$A$3:$H$1033, 6, FALSE)</f>
        <v>C</v>
      </c>
      <c r="D270" s="11">
        <f>IFERROR(VLOOKUP($B270, Paste!$J$3:$L$833, 3, FALSE), "")</f>
        <v>65</v>
      </c>
      <c r="E270" s="11">
        <f>IFERROR(VLOOKUP($B270, Paste!$J$3:$L$833, 2, FALSE), "")</f>
        <v>77</v>
      </c>
      <c r="F270" s="11" t="str">
        <f>VLOOKUP($B270, Paste!$A$3:$H$1033, 8, FALSE)</f>
        <v>TOR</v>
      </c>
      <c r="G270" s="71">
        <f>VLOOKUP($B270, Paste!$A$3:$H$1033, 2, FALSE)</f>
        <v>81</v>
      </c>
      <c r="H270" s="71">
        <f>VLOOKUP($B270, Paste!$A$3:$H$1033, 3, FALSE)</f>
        <v>32.485002991333737</v>
      </c>
      <c r="I270" s="71">
        <f t="shared" si="4"/>
        <v>36.367692789916283</v>
      </c>
      <c r="J270" s="71">
        <f>VLOOKUP($B270, Paste!$A$3:$H$1033, 4, FALSE)</f>
        <v>68.85269578125002</v>
      </c>
      <c r="K270" s="71">
        <f>VLOOKUP($B270, Paste!$A$3:$H$1033, 5, FALSE)</f>
        <v>35.544303797468359</v>
      </c>
      <c r="L270" s="11">
        <f>IF(ISERROR(VLOOKUP(B270, Paste!$AB$3:$AD$2349, 3, FALSE)), "", VLOOKUP(B270, Paste!$AB$3:$AD$2349, 3, FALSE))</f>
        <v>65</v>
      </c>
      <c r="M270" s="27">
        <f>VLOOKUP($B270, Paste!$W$3:$Z$10064, IF($H$4="Cap Hit",3, IF($H$4="AAV", 4, 2)), FALSE)</f>
        <v>5.5</v>
      </c>
      <c r="N270" s="11">
        <f>IF(ISERROR(VLOOKUP(B270, Paste!$AB$3:$AC$2343, 1, FALSE)), "", VLOOKUP(B270, Paste!$AB$3:$AC$2343, 2, FALSE))</f>
        <v>32</v>
      </c>
      <c r="O270" s="18" t="str">
        <f>IF(VLOOKUP(B270, 'Points&amp;Potential'!$B$7:$O$921, 14, FALSE)=0, "", VLOOKUP(B270, 'Points&amp;Potential'!$B$7:$O$921, 14, FALSE))</f>
        <v/>
      </c>
      <c r="P270" s="7" t="str">
        <f>IF(ISERROR(VLOOKUP(B270, Paste!$T$3:$T$1045, 1, FALSE)), "", VLOOKUP(B270, Paste!$T$3:$U$1045, 2, FALSE))</f>
        <v/>
      </c>
    </row>
    <row r="271" spans="1:16">
      <c r="A271" s="11">
        <v>265</v>
      </c>
      <c r="B271" s="67" t="s">
        <v>179</v>
      </c>
      <c r="C271" s="11" t="str">
        <f>VLOOKUP($B271, Paste!$A$3:$H$1033, 6, FALSE)</f>
        <v>RW</v>
      </c>
      <c r="D271" s="11">
        <f>IFERROR(VLOOKUP($B271, Paste!$J$3:$L$833, 3, FALSE), "")</f>
        <v>55</v>
      </c>
      <c r="E271" s="11">
        <f>IFERROR(VLOOKUP($B271, Paste!$J$3:$L$833, 2, FALSE), "")</f>
        <v>72</v>
      </c>
      <c r="F271" s="11" t="str">
        <f>VLOOKUP($B271, Paste!$A$3:$H$1033, 8, FALSE)</f>
        <v>CAR</v>
      </c>
      <c r="G271" s="71">
        <f>VLOOKUP($B271, Paste!$A$3:$H$1033, 2, FALSE)</f>
        <v>82</v>
      </c>
      <c r="H271" s="71">
        <f>VLOOKUP($B271, Paste!$A$3:$H$1033, 3, FALSE)</f>
        <v>24.599999999999998</v>
      </c>
      <c r="I271" s="71">
        <f t="shared" si="4"/>
        <v>28.905000000000012</v>
      </c>
      <c r="J271" s="71">
        <f>VLOOKUP($B271, Paste!$A$3:$H$1033, 4, FALSE)</f>
        <v>53.50500000000001</v>
      </c>
      <c r="K271" s="71">
        <f>VLOOKUP($B271, Paste!$A$3:$H$1033, 5, FALSE)</f>
        <v>35.432098765432094</v>
      </c>
      <c r="L271" s="11">
        <f>IF(ISERROR(VLOOKUP(B271, Paste!$AB$3:$AD$2349, 3, FALSE)), "", VLOOKUP(B271, Paste!$AB$3:$AD$2349, 3, FALSE))</f>
        <v>16</v>
      </c>
      <c r="M271" s="27">
        <f>VLOOKUP($B271, Paste!$W$3:$Z$10064, IF($H$4="Cap Hit",3, IF($H$4="AAV", 4, 2)), FALSE)</f>
        <v>7.5</v>
      </c>
      <c r="N271" s="11">
        <f>IF(ISERROR(VLOOKUP(B271, Paste!$AB$3:$AC$2343, 1, FALSE)), "", VLOOKUP(B271, Paste!$AB$3:$AC$2343, 2, FALSE))</f>
        <v>37</v>
      </c>
      <c r="O271" s="18" t="str">
        <f>IF(VLOOKUP(B271, 'Points&amp;Potential'!$B$7:$O$921, 14, FALSE)=0, "", VLOOKUP(B271, 'Points&amp;Potential'!$B$7:$O$921, 14, FALSE))</f>
        <v/>
      </c>
      <c r="P271" s="7" t="str">
        <f>IF(ISERROR(VLOOKUP(B271, Paste!$T$3:$T$1045, 1, FALSE)), "", VLOOKUP(B271, Paste!$T$3:$U$1045, 2, FALSE))</f>
        <v/>
      </c>
    </row>
    <row r="272" spans="1:16">
      <c r="A272" s="11">
        <v>266</v>
      </c>
      <c r="B272" s="67" t="s">
        <v>460</v>
      </c>
      <c r="C272" s="11" t="str">
        <f>VLOOKUP($B272, Paste!$A$3:$H$1033, 6, FALSE)</f>
        <v>C</v>
      </c>
      <c r="D272" s="11">
        <f>IFERROR(VLOOKUP($B272, Paste!$J$3:$L$833, 3, FALSE), "")</f>
        <v>23</v>
      </c>
      <c r="E272" s="11">
        <f>IFERROR(VLOOKUP($B272, Paste!$J$3:$L$833, 2, FALSE), "")</f>
        <v>48</v>
      </c>
      <c r="F272" s="11" t="str">
        <f>VLOOKUP($B272, Paste!$A$3:$H$1033, 8, FALSE)</f>
        <v>WPG</v>
      </c>
      <c r="G272" s="71">
        <f>VLOOKUP($B272, Paste!$A$3:$H$1033, 2, FALSE)</f>
        <v>74</v>
      </c>
      <c r="H272" s="71">
        <f>VLOOKUP($B272, Paste!$A$3:$H$1033, 3, FALSE)</f>
        <v>10.324160724597453</v>
      </c>
      <c r="I272" s="71">
        <f t="shared" si="4"/>
        <v>12.746717525402543</v>
      </c>
      <c r="J272" s="71">
        <f>VLOOKUP($B272, Paste!$A$3:$H$1033, 4, FALSE)</f>
        <v>23.070878249999996</v>
      </c>
      <c r="K272" s="71">
        <f>VLOOKUP($B272, Paste!$A$3:$H$1033, 5, FALSE)</f>
        <v>35.287037037037038</v>
      </c>
      <c r="L272" s="11">
        <f>IF(ISERROR(VLOOKUP(B272, Paste!$AB$3:$AD$2349, 3, FALSE)), "", VLOOKUP(B272, Paste!$AB$3:$AD$2349, 3, FALSE))</f>
        <v>87</v>
      </c>
      <c r="M272" s="27">
        <f>VLOOKUP($B272, Paste!$W$3:$Z$10064, IF($H$4="Cap Hit",3, IF($H$4="AAV", 4, 2)), FALSE)</f>
        <v>3</v>
      </c>
      <c r="N272" s="11">
        <f>IF(ISERROR(VLOOKUP(B272, Paste!$AB$3:$AC$2343, 1, FALSE)), "", VLOOKUP(B272, Paste!$AB$3:$AC$2343, 2, FALSE))</f>
        <v>44</v>
      </c>
      <c r="O272" s="18" t="str">
        <f>IF(VLOOKUP(B272, 'Points&amp;Potential'!$B$7:$O$921, 14, FALSE)=0, "", VLOOKUP(B272, 'Points&amp;Potential'!$B$7:$O$921, 14, FALSE))</f>
        <v/>
      </c>
      <c r="P272" s="7" t="str">
        <f>IF(ISERROR(VLOOKUP(B272, Paste!$T$3:$T$1045, 1, FALSE)), "", VLOOKUP(B272, Paste!$T$3:$U$1045, 2, FALSE))</f>
        <v/>
      </c>
    </row>
    <row r="273" spans="1:16">
      <c r="A273" s="11">
        <v>267</v>
      </c>
      <c r="B273" s="67" t="s">
        <v>361</v>
      </c>
      <c r="C273" s="11" t="str">
        <f>VLOOKUP($B273, Paste!$A$3:$H$1033, 6, FALSE)</f>
        <v>C</v>
      </c>
      <c r="D273" s="11">
        <f>IFERROR(VLOOKUP($B273, Paste!$J$3:$L$833, 3, FALSE), "")</f>
        <v>65</v>
      </c>
      <c r="E273" s="11">
        <f>IFERROR(VLOOKUP($B273, Paste!$J$3:$L$833, 2, FALSE), "")</f>
        <v>90</v>
      </c>
      <c r="F273" s="11" t="str">
        <f>VLOOKUP($B273, Paste!$A$3:$H$1033, 8, FALSE)</f>
        <v>UTA</v>
      </c>
      <c r="G273" s="71">
        <f>VLOOKUP($B273, Paste!$A$3:$H$1033, 2, FALSE)</f>
        <v>68</v>
      </c>
      <c r="H273" s="71">
        <f>VLOOKUP($B273, Paste!$A$3:$H$1033, 3, FALSE)</f>
        <v>13.600000000000001</v>
      </c>
      <c r="I273" s="71">
        <f t="shared" si="4"/>
        <v>17.509692479674797</v>
      </c>
      <c r="J273" s="71">
        <f>VLOOKUP($B273, Paste!$A$3:$H$1033, 4, FALSE)</f>
        <v>31.109692479674798</v>
      </c>
      <c r="K273" s="71">
        <f>VLOOKUP($B273, Paste!$A$3:$H$1033, 5, FALSE)</f>
        <v>35.25925925925926</v>
      </c>
      <c r="L273" s="11">
        <f>IF(ISERROR(VLOOKUP(B273, Paste!$AB$3:$AD$2349, 3, FALSE)), "", VLOOKUP(B273, Paste!$AB$3:$AD$2349, 3, FALSE))</f>
        <v>85</v>
      </c>
      <c r="M273" s="27">
        <f>VLOOKUP($B273, Paste!$W$3:$Z$10064, IF($H$4="Cap Hit",3, IF($H$4="AAV", 4, 2)), FALSE)</f>
        <v>0.97499999999999998</v>
      </c>
      <c r="N273" s="11">
        <f>IF(ISERROR(VLOOKUP(B273, Paste!$AB$3:$AC$2343, 1, FALSE)), "", VLOOKUP(B273, Paste!$AB$3:$AC$2343, 2, FALSE))</f>
        <v>27</v>
      </c>
      <c r="O273" s="18" t="str">
        <f>IF(VLOOKUP(B273, 'Points&amp;Potential'!$B$7:$O$921, 14, FALSE)=0, "", VLOOKUP(B273, 'Points&amp;Potential'!$B$7:$O$921, 14, FALSE))</f>
        <v/>
      </c>
      <c r="P273" s="7" t="str">
        <f>IF(ISERROR(VLOOKUP(B273, Paste!$T$3:$T$1045, 1, FALSE)), "", VLOOKUP(B273, Paste!$T$3:$U$1045, 2, FALSE))</f>
        <v>Y</v>
      </c>
    </row>
    <row r="274" spans="1:16">
      <c r="A274" s="11">
        <v>268</v>
      </c>
      <c r="B274" s="67" t="s">
        <v>34</v>
      </c>
      <c r="C274" s="11" t="str">
        <f>VLOOKUP($B274, Paste!$A$3:$H$1033, 6, FALSE)</f>
        <v>C</v>
      </c>
      <c r="D274" s="11">
        <f>IFERROR(VLOOKUP($B274, Paste!$J$3:$L$833, 3, FALSE), "")</f>
        <v>112</v>
      </c>
      <c r="E274" s="11">
        <f>IFERROR(VLOOKUP($B274, Paste!$J$3:$L$833, 2, FALSE), "")</f>
        <v>125</v>
      </c>
      <c r="F274" s="11" t="str">
        <f>VLOOKUP($B274, Paste!$A$3:$H$1033, 8, FALSE)</f>
        <v>SJS</v>
      </c>
      <c r="G274" s="71">
        <f>VLOOKUP($B274, Paste!$A$3:$H$1033, 2, FALSE)</f>
        <v>78</v>
      </c>
      <c r="H274" s="71">
        <f>VLOOKUP($B274, Paste!$A$3:$H$1033, 3, FALSE)</f>
        <v>39</v>
      </c>
      <c r="I274" s="71">
        <f t="shared" si="4"/>
        <v>72.815417999999994</v>
      </c>
      <c r="J274" s="71">
        <f>VLOOKUP($B274, Paste!$A$3:$H$1033, 4, FALSE)</f>
        <v>111.81541799999999</v>
      </c>
      <c r="K274" s="71">
        <f>VLOOKUP($B274, Paste!$A$3:$H$1033, 5, FALSE)</f>
        <v>35.1</v>
      </c>
      <c r="L274" s="11">
        <f>IF(ISERROR(VLOOKUP(B274, Paste!$AB$3:$AD$2349, 3, FALSE)), "", VLOOKUP(B274, Paste!$AB$3:$AD$2349, 3, FALSE))</f>
        <v>55</v>
      </c>
      <c r="M274" s="27">
        <f>VLOOKUP($B274, Paste!$W$3:$Z$10064, IF($H$4="Cap Hit",3, IF($H$4="AAV", 4, 2)), FALSE)</f>
        <v>0.97499999999999998</v>
      </c>
      <c r="N274" s="11">
        <f>IF(ISERROR(VLOOKUP(B274, Paste!$AB$3:$AC$2343, 1, FALSE)), "", VLOOKUP(B274, Paste!$AB$3:$AC$2343, 2, FALSE))</f>
        <v>55</v>
      </c>
      <c r="O274" s="18" t="str">
        <f>IF(VLOOKUP(B274, 'Points&amp;Potential'!$B$7:$O$921, 14, FALSE)=0, "", VLOOKUP(B274, 'Points&amp;Potential'!$B$7:$O$921, 14, FALSE))</f>
        <v/>
      </c>
      <c r="P274" s="7" t="str">
        <f>IF(ISERROR(VLOOKUP(B274, Paste!$T$3:$T$1045, 1, FALSE)), "", VLOOKUP(B274, Paste!$T$3:$U$1045, 2, FALSE))</f>
        <v/>
      </c>
    </row>
    <row r="275" spans="1:16">
      <c r="A275" s="11">
        <v>269</v>
      </c>
      <c r="B275" s="10" t="s">
        <v>91</v>
      </c>
      <c r="C275" s="11" t="str">
        <f>VLOOKUP($B275, Paste!$A$3:$H$1033, 6, FALSE)</f>
        <v>C</v>
      </c>
      <c r="D275" s="11">
        <f>IFERROR(VLOOKUP($B275, Paste!$J$3:$L$833, 3, FALSE), "")</f>
        <v>67</v>
      </c>
      <c r="E275" s="11">
        <f>IFERROR(VLOOKUP($B275, Paste!$J$3:$L$833, 2, FALSE), "")</f>
        <v>85</v>
      </c>
      <c r="F275" s="11" t="str">
        <f>VLOOKUP($B275, Paste!$A$3:$H$1033, 8, FALSE)</f>
        <v>WAS</v>
      </c>
      <c r="G275" s="71">
        <f>VLOOKUP($B275, Paste!$A$3:$H$1033, 2, FALSE)</f>
        <v>83.333333333333329</v>
      </c>
      <c r="H275" s="71">
        <f>VLOOKUP($B275, Paste!$A$3:$H$1033, 3, FALSE)</f>
        <v>24.956372890384387</v>
      </c>
      <c r="I275" s="71">
        <f t="shared" si="4"/>
        <v>46.08690835961562</v>
      </c>
      <c r="J275" s="71">
        <f>VLOOKUP($B275, Paste!$A$3:$H$1033, 4, FALSE)</f>
        <v>71.043281250000007</v>
      </c>
      <c r="K275" s="71">
        <f>VLOOKUP($B275, Paste!$A$3:$H$1033, 5, FALSE)</f>
        <v>34.83606557377049</v>
      </c>
      <c r="L275" s="11">
        <f>IF(ISERROR(VLOOKUP(B275, Paste!$AB$3:$AD$2349, 3, FALSE)), "", VLOOKUP(B275, Paste!$AB$3:$AD$2349, 3, FALSE))</f>
        <v>15</v>
      </c>
      <c r="M275" s="27">
        <f>VLOOKUP($B275, Paste!$W$3:$Z$10064, IF($H$4="Cap Hit",3, IF($H$4="AAV", 4, 2)), FALSE)</f>
        <v>4.5</v>
      </c>
      <c r="N275" s="11">
        <f>IF(ISERROR(VLOOKUP(B275, Paste!$AB$3:$AC$2343, 1, FALSE)), "", VLOOKUP(B275, Paste!$AB$3:$AC$2343, 2, FALSE))</f>
        <v>55</v>
      </c>
      <c r="O275" s="18" t="str">
        <f>IF(VLOOKUP(B275, 'Points&amp;Potential'!$B$7:$O$921, 14, FALSE)=0, "", VLOOKUP(B275, 'Points&amp;Potential'!$B$7:$O$921, 14, FALSE))</f>
        <v/>
      </c>
      <c r="P275" s="7" t="str">
        <f>IF(ISERROR(VLOOKUP(B275, Paste!$T$3:$T$1045, 1, FALSE)), "", VLOOKUP(B275, Paste!$T$3:$U$1045, 2, FALSE))</f>
        <v/>
      </c>
    </row>
    <row r="276" spans="1:16">
      <c r="A276" s="11">
        <v>270</v>
      </c>
      <c r="B276" s="67" t="s">
        <v>185</v>
      </c>
      <c r="C276" s="11" t="str">
        <f>VLOOKUP($B276, Paste!$A$3:$H$1033, 6, FALSE)</f>
        <v>RW</v>
      </c>
      <c r="D276" s="11">
        <f>IFERROR(VLOOKUP($B276, Paste!$J$3:$L$833, 3, FALSE), "")</f>
        <v>53</v>
      </c>
      <c r="E276" s="11">
        <f>IFERROR(VLOOKUP($B276, Paste!$J$3:$L$833, 2, FALSE), "")</f>
        <v>67</v>
      </c>
      <c r="F276" s="11" t="str">
        <f>VLOOKUP($B276, Paste!$A$3:$H$1033, 8, FALSE)</f>
        <v>NJD</v>
      </c>
      <c r="G276" s="71">
        <f>VLOOKUP($B276, Paste!$A$3:$H$1033, 2, FALSE)</f>
        <v>74</v>
      </c>
      <c r="H276" s="71">
        <f>VLOOKUP($B276, Paste!$A$3:$H$1033, 3, FALSE)</f>
        <v>26.742606246245476</v>
      </c>
      <c r="I276" s="71">
        <f t="shared" si="4"/>
        <v>25.74176219819898</v>
      </c>
      <c r="J276" s="71">
        <f>VLOOKUP($B276, Paste!$A$3:$H$1033, 4, FALSE)</f>
        <v>52.484368444444456</v>
      </c>
      <c r="K276" s="71">
        <f>VLOOKUP($B276, Paste!$A$3:$H$1033, 5, FALSE)</f>
        <v>34.797619047619044</v>
      </c>
      <c r="L276" s="11">
        <f>IF(ISERROR(VLOOKUP(B276, Paste!$AB$3:$AD$2349, 3, FALSE)), "", VLOOKUP(B276, Paste!$AB$3:$AD$2349, 3, FALSE))</f>
        <v>51</v>
      </c>
      <c r="M276" s="27">
        <f>VLOOKUP($B276, Paste!$W$3:$Z$10064, IF($H$4="Cap Hit",3, IF($H$4="AAV", 4, 2)), FALSE)</f>
        <v>5.4</v>
      </c>
      <c r="N276" s="11">
        <f>IF(ISERROR(VLOOKUP(B276, Paste!$AB$3:$AC$2343, 1, FALSE)), "", VLOOKUP(B276, Paste!$AB$3:$AC$2343, 2, FALSE))</f>
        <v>33</v>
      </c>
      <c r="O276" s="18" t="str">
        <f>IF(VLOOKUP(B276, 'Points&amp;Potential'!$B$7:$O$921, 14, FALSE)=0, "", VLOOKUP(B276, 'Points&amp;Potential'!$B$7:$O$921, 14, FALSE))</f>
        <v/>
      </c>
      <c r="P276" s="7" t="str">
        <f>IF(ISERROR(VLOOKUP(B276, Paste!$T$3:$T$1045, 1, FALSE)), "", VLOOKUP(B276, Paste!$T$3:$U$1045, 2, FALSE))</f>
        <v/>
      </c>
    </row>
    <row r="277" spans="1:16">
      <c r="A277" s="11">
        <v>271</v>
      </c>
      <c r="B277" s="67" t="s">
        <v>484</v>
      </c>
      <c r="C277" s="11" t="str">
        <f>VLOOKUP($B277, Paste!$A$3:$H$1033, 6, FALSE)</f>
        <v>C</v>
      </c>
      <c r="D277" s="11" t="str">
        <f>IFERROR(VLOOKUP($B277, Paste!$J$3:$L$833, 3, FALSE), "")</f>
        <v/>
      </c>
      <c r="E277" s="11" t="str">
        <f>IFERROR(VLOOKUP($B277, Paste!$J$3:$L$833, 2, FALSE), "")</f>
        <v/>
      </c>
      <c r="F277" s="11" t="str">
        <f>VLOOKUP($B277, Paste!$A$3:$H$1033, 8, FALSE)</f>
        <v>EDM</v>
      </c>
      <c r="G277" s="71">
        <f>VLOOKUP($B277, Paste!$A$3:$H$1033, 2, FALSE)</f>
        <v>70.333333333333329</v>
      </c>
      <c r="H277" s="71">
        <f>VLOOKUP($B277, Paste!$A$3:$H$1033, 3, FALSE)</f>
        <v>10.604339171636783</v>
      </c>
      <c r="I277" s="71">
        <f t="shared" si="4"/>
        <v>10.209470099196549</v>
      </c>
      <c r="J277" s="71">
        <f>VLOOKUP($B277, Paste!$A$3:$H$1033, 4, FALSE)</f>
        <v>20.813809270833332</v>
      </c>
      <c r="K277" s="71">
        <f>VLOOKUP($B277, Paste!$A$3:$H$1033, 5, FALSE)</f>
        <v>34.6520325203252</v>
      </c>
      <c r="L277" s="11">
        <f>IF(ISERROR(VLOOKUP(B277, Paste!$AB$3:$AD$2349, 3, FALSE)), "", VLOOKUP(B277, Paste!$AB$3:$AD$2349, 3, FALSE))</f>
        <v>88</v>
      </c>
      <c r="M277" s="27">
        <f>VLOOKUP($B277, Paste!$W$3:$Z$10064, IF($H$4="Cap Hit",3, IF($H$4="AAV", 4, 2)), FALSE)</f>
        <v>4</v>
      </c>
      <c r="N277" s="11">
        <f>IF(ISERROR(VLOOKUP(B277, Paste!$AB$3:$AC$2343, 1, FALSE)), "", VLOOKUP(B277, Paste!$AB$3:$AC$2343, 2, FALSE))</f>
        <v>62</v>
      </c>
      <c r="O277" s="18" t="str">
        <f>IF(VLOOKUP(B277, 'Points&amp;Potential'!$B$7:$O$921, 14, FALSE)=0, "", VLOOKUP(B277, 'Points&amp;Potential'!$B$7:$O$921, 14, FALSE))</f>
        <v/>
      </c>
      <c r="P277" s="7" t="str">
        <f>IF(ISERROR(VLOOKUP(B277, Paste!$T$3:$T$1045, 1, FALSE)), "", VLOOKUP(B277, Paste!$T$3:$U$1045, 2, FALSE))</f>
        <v/>
      </c>
    </row>
    <row r="278" spans="1:16">
      <c r="A278" s="11">
        <v>272</v>
      </c>
      <c r="B278" s="67" t="s">
        <v>171</v>
      </c>
      <c r="C278" s="11" t="str">
        <f>VLOOKUP($B278, Paste!$A$3:$H$1033, 6, FALSE)</f>
        <v>LW</v>
      </c>
      <c r="D278" s="11">
        <f>IFERROR(VLOOKUP($B278, Paste!$J$3:$L$833, 3, FALSE), "")</f>
        <v>65</v>
      </c>
      <c r="E278" s="11">
        <f>IFERROR(VLOOKUP($B278, Paste!$J$3:$L$833, 2, FALSE), "")</f>
        <v>85</v>
      </c>
      <c r="F278" s="11" t="str">
        <f>VLOOKUP($B278, Paste!$A$3:$H$1033, 8, FALSE)</f>
        <v>SJS</v>
      </c>
      <c r="G278" s="71">
        <f>VLOOKUP($B278, Paste!$A$3:$H$1033, 2, FALSE)</f>
        <v>77</v>
      </c>
      <c r="H278" s="71">
        <f>VLOOKUP($B278, Paste!$A$3:$H$1033, 3, FALSE)</f>
        <v>16.751033816425121</v>
      </c>
      <c r="I278" s="71">
        <f t="shared" si="4"/>
        <v>37.943038308574891</v>
      </c>
      <c r="J278" s="71">
        <f>VLOOKUP($B278, Paste!$A$3:$H$1033, 4, FALSE)</f>
        <v>54.694072125000012</v>
      </c>
      <c r="K278" s="71">
        <f>VLOOKUP($B278, Paste!$A$3:$H$1033, 5, FALSE)</f>
        <v>34.65</v>
      </c>
      <c r="L278" s="11">
        <f>IF(ISERROR(VLOOKUP(B278, Paste!$AB$3:$AD$2349, 3, FALSE)), "", VLOOKUP(B278, Paste!$AB$3:$AD$2349, 3, FALSE))</f>
        <v>52</v>
      </c>
      <c r="M278" s="27">
        <f>VLOOKUP($B278, Paste!$W$3:$Z$10064, IF($H$4="Cap Hit",3, IF($H$4="AAV", 4, 2)), FALSE)</f>
        <v>0.95</v>
      </c>
      <c r="N278" s="11">
        <f>IF(ISERROR(VLOOKUP(B278, Paste!$AB$3:$AC$2343, 1, FALSE)), "", VLOOKUP(B278, Paste!$AB$3:$AC$2343, 2, FALSE))</f>
        <v>39</v>
      </c>
      <c r="O278" s="18" t="str">
        <f>IF(VLOOKUP(B278, 'Points&amp;Potential'!$B$7:$O$921, 14, FALSE)=0, "", VLOOKUP(B278, 'Points&amp;Potential'!$B$7:$O$921, 14, FALSE))</f>
        <v/>
      </c>
      <c r="P278" s="7" t="str">
        <f>IF(ISERROR(VLOOKUP(B278, Paste!$T$3:$T$1045, 1, FALSE)), "", VLOOKUP(B278, Paste!$T$3:$U$1045, 2, FALSE))</f>
        <v/>
      </c>
    </row>
    <row r="279" spans="1:16">
      <c r="A279" s="11">
        <v>273</v>
      </c>
      <c r="B279" s="10" t="s">
        <v>747</v>
      </c>
      <c r="C279" s="11" t="str">
        <f>VLOOKUP($B279, Paste!$A$3:$H$1033, 6, FALSE)</f>
        <v>RD</v>
      </c>
      <c r="D279" s="11" t="str">
        <f>IFERROR(VLOOKUP($B279, Paste!$J$3:$L$833, 3, FALSE), "")</f>
        <v/>
      </c>
      <c r="E279" s="11" t="str">
        <f>IFERROR(VLOOKUP($B279, Paste!$J$3:$L$833, 2, FALSE), "")</f>
        <v/>
      </c>
      <c r="F279" s="11" t="str">
        <f>VLOOKUP($B279, Paste!$A$3:$H$1033, 8, FALSE)</f>
        <v>CBJ</v>
      </c>
      <c r="G279" s="71">
        <f>VLOOKUP($B279, Paste!$A$3:$H$1033, 2, FALSE)</f>
        <v>45.666666666666664</v>
      </c>
      <c r="H279" s="71">
        <f>VLOOKUP($B279, Paste!$A$3:$H$1033, 3, FALSE)</f>
        <v>2.2750637364362856</v>
      </c>
      <c r="I279" s="71">
        <f t="shared" si="4"/>
        <v>4.905334596897049</v>
      </c>
      <c r="J279" s="71">
        <f>VLOOKUP($B279, Paste!$A$3:$H$1033, 4, FALSE)</f>
        <v>7.1803983333333345</v>
      </c>
      <c r="K279" s="71">
        <f>VLOOKUP($B279, Paste!$A$3:$H$1033, 5, FALSE)</f>
        <v>34.511450381679388</v>
      </c>
      <c r="L279" s="11">
        <f>IF(ISERROR(VLOOKUP(B279, Paste!$AB$3:$AD$2349, 3, FALSE)), "", VLOOKUP(B279, Paste!$AB$3:$AD$2349, 3, FALSE))</f>
        <v>59</v>
      </c>
      <c r="M279" s="27">
        <f>VLOOKUP($B279, Paste!$W$3:$Z$10064, IF($H$4="Cap Hit",3, IF($H$4="AAV", 4, 2)), FALSE)</f>
        <v>1.75</v>
      </c>
      <c r="N279" s="11">
        <f>IF(ISERROR(VLOOKUP(B279, Paste!$AB$3:$AC$2343, 1, FALSE)), "", VLOOKUP(B279, Paste!$AB$3:$AC$2343, 2, FALSE))</f>
        <v>73</v>
      </c>
      <c r="O279" s="18" t="str">
        <f>IF(VLOOKUP(B279, 'Points&amp;Potential'!$B$7:$O$921, 14, FALSE)=0, "", VLOOKUP(B279, 'Points&amp;Potential'!$B$7:$O$921, 14, FALSE))</f>
        <v/>
      </c>
      <c r="P279" s="7" t="str">
        <f>IF(ISERROR(VLOOKUP(B279, Paste!$T$3:$T$1045, 1, FALSE)), "", VLOOKUP(B279, Paste!$T$3:$U$1045, 2, FALSE))</f>
        <v/>
      </c>
    </row>
    <row r="280" spans="1:16">
      <c r="A280" s="11">
        <v>274</v>
      </c>
      <c r="B280" s="67" t="s">
        <v>380</v>
      </c>
      <c r="C280" s="11" t="str">
        <f>VLOOKUP($B280, Paste!$A$3:$H$1033, 6, FALSE)</f>
        <v>LW</v>
      </c>
      <c r="D280" s="11" t="str">
        <f>IFERROR(VLOOKUP($B280, Paste!$J$3:$L$833, 3, FALSE), "")</f>
        <v/>
      </c>
      <c r="E280" s="11" t="str">
        <f>IFERROR(VLOOKUP($B280, Paste!$J$3:$L$833, 2, FALSE), "")</f>
        <v/>
      </c>
      <c r="F280" s="11" t="str">
        <f>VLOOKUP($B280, Paste!$A$3:$H$1033, 8, FALSE)</f>
        <v>VAN</v>
      </c>
      <c r="G280" s="71">
        <f>VLOOKUP($B280, Paste!$A$3:$H$1033, 2, FALSE)</f>
        <v>83.666666666666671</v>
      </c>
      <c r="H280" s="71">
        <f>VLOOKUP($B280, Paste!$A$3:$H$1033, 3, FALSE)</f>
        <v>14.123208093394581</v>
      </c>
      <c r="I280" s="71">
        <f t="shared" si="4"/>
        <v>15.48078994132764</v>
      </c>
      <c r="J280" s="71">
        <f>VLOOKUP($B280, Paste!$A$3:$H$1033, 4, FALSE)</f>
        <v>29.60399803472222</v>
      </c>
      <c r="K280" s="71">
        <f>VLOOKUP($B280, Paste!$A$3:$H$1033, 5, FALSE)</f>
        <v>34.491156462585039</v>
      </c>
      <c r="L280" s="11">
        <f>IF(ISERROR(VLOOKUP(B280, Paste!$AB$3:$AD$2349, 3, FALSE)), "", VLOOKUP(B280, Paste!$AB$3:$AD$2349, 3, FALSE))</f>
        <v>79</v>
      </c>
      <c r="M280" s="27">
        <f>VLOOKUP($B280, Paste!$W$3:$Z$10064, IF($H$4="Cap Hit",3, IF($H$4="AAV", 4, 2)), FALSE)</f>
        <v>2.85</v>
      </c>
      <c r="N280" s="11">
        <f>IF(ISERROR(VLOOKUP(B280, Paste!$AB$3:$AC$2343, 1, FALSE)), "", VLOOKUP(B280, Paste!$AB$3:$AC$2343, 2, FALSE))</f>
        <v>46</v>
      </c>
      <c r="O280" s="18" t="str">
        <f>IF(VLOOKUP(B280, 'Points&amp;Potential'!$B$7:$O$921, 14, FALSE)=0, "", VLOOKUP(B280, 'Points&amp;Potential'!$B$7:$O$921, 14, FALSE))</f>
        <v/>
      </c>
      <c r="P280" s="7" t="str">
        <f>IF(ISERROR(VLOOKUP(B280, Paste!$T$3:$T$1045, 1, FALSE)), "", VLOOKUP(B280, Paste!$T$3:$U$1045, 2, FALSE))</f>
        <v/>
      </c>
    </row>
    <row r="281" spans="1:16">
      <c r="A281" s="11">
        <v>275</v>
      </c>
      <c r="B281" s="67" t="s">
        <v>73</v>
      </c>
      <c r="C281" s="11" t="str">
        <f>VLOOKUP($B281, Paste!$A$3:$H$1033, 6, FALSE)</f>
        <v>LD</v>
      </c>
      <c r="D281" s="11">
        <f>IFERROR(VLOOKUP($B281, Paste!$J$3:$L$833, 3, FALSE), "")</f>
        <v>80</v>
      </c>
      <c r="E281" s="11">
        <f>IFERROR(VLOOKUP($B281, Paste!$J$3:$L$833, 2, FALSE), "")</f>
        <v>95</v>
      </c>
      <c r="F281" s="11" t="str">
        <f>VLOOKUP($B281, Paste!$A$3:$H$1033, 8, FALSE)</f>
        <v>MTL</v>
      </c>
      <c r="G281" s="71">
        <f>VLOOKUP($B281, Paste!$A$3:$H$1033, 2, FALSE)</f>
        <v>84</v>
      </c>
      <c r="H281" s="71">
        <f>VLOOKUP($B281, Paste!$A$3:$H$1033, 3, FALSE)</f>
        <v>6.278520849724627</v>
      </c>
      <c r="I281" s="71">
        <f t="shared" si="4"/>
        <v>72.286404983608705</v>
      </c>
      <c r="J281" s="71">
        <f>VLOOKUP($B281, Paste!$A$3:$H$1033, 4, FALSE)</f>
        <v>78.564925833333334</v>
      </c>
      <c r="K281" s="71">
        <f>VLOOKUP($B281, Paste!$A$3:$H$1033, 5, FALSE)</f>
        <v>34.409638554216869</v>
      </c>
      <c r="L281" s="11">
        <f>IF(ISERROR(VLOOKUP(B281, Paste!$AB$3:$AD$2349, 3, FALSE)), "", VLOOKUP(B281, Paste!$AB$3:$AD$2349, 3, FALSE))</f>
        <v>37</v>
      </c>
      <c r="M281" s="27">
        <f>VLOOKUP($B281, Paste!$W$3:$Z$10064, IF($H$4="Cap Hit",3, IF($H$4="AAV", 4, 2)), FALSE)</f>
        <v>12</v>
      </c>
      <c r="N281" s="11">
        <f>IF(ISERROR(VLOOKUP(B281, Paste!$AB$3:$AC$2343, 1, FALSE)), "", VLOOKUP(B281, Paste!$AB$3:$AC$2343, 2, FALSE))</f>
        <v>126</v>
      </c>
      <c r="O281" s="18" t="str">
        <f>IF(VLOOKUP(B281, 'Points&amp;Potential'!$B$7:$O$921, 14, FALSE)=0, "", VLOOKUP(B281, 'Points&amp;Potential'!$B$7:$O$921, 14, FALSE))</f>
        <v/>
      </c>
      <c r="P281" s="7" t="str">
        <f>IF(ISERROR(VLOOKUP(B281, Paste!$T$3:$T$1045, 1, FALSE)), "", VLOOKUP(B281, Paste!$T$3:$U$1045, 2, FALSE))</f>
        <v/>
      </c>
    </row>
    <row r="282" spans="1:16">
      <c r="A282" s="11">
        <v>276</v>
      </c>
      <c r="B282" s="10" t="s">
        <v>777</v>
      </c>
      <c r="C282" s="11" t="str">
        <f>VLOOKUP($B282, Paste!$A$3:$H$1033, 6, FALSE)</f>
        <v>RW</v>
      </c>
      <c r="D282" s="11" t="str">
        <f>IFERROR(VLOOKUP($B282, Paste!$J$3:$L$833, 3, FALSE), "")</f>
        <v/>
      </c>
      <c r="E282" s="11" t="str">
        <f>IFERROR(VLOOKUP($B282, Paste!$J$3:$L$833, 2, FALSE), "")</f>
        <v/>
      </c>
      <c r="F282" s="11" t="str">
        <f>VLOOKUP($B282, Paste!$A$3:$H$1033, 8, FALSE)</f>
        <v>SEA</v>
      </c>
      <c r="G282" s="71">
        <f>VLOOKUP($B282, Paste!$A$3:$H$1033, 2, FALSE)</f>
        <v>43</v>
      </c>
      <c r="H282" s="71">
        <f>VLOOKUP($B282, Paste!$A$3:$H$1033, 3, FALSE)</f>
        <v>1.5015162037037038</v>
      </c>
      <c r="I282" s="71">
        <f t="shared" si="4"/>
        <v>4.2455681712962949</v>
      </c>
      <c r="J282" s="71">
        <f>VLOOKUP($B282, Paste!$A$3:$H$1033, 4, FALSE)</f>
        <v>5.7470843749999991</v>
      </c>
      <c r="K282" s="71">
        <f>VLOOKUP($B282, Paste!$A$3:$H$1033, 5, FALSE)</f>
        <v>34.4</v>
      </c>
      <c r="L282" s="11">
        <f>IF(ISERROR(VLOOKUP(B282, Paste!$AB$3:$AD$2349, 3, FALSE)), "", VLOOKUP(B282, Paste!$AB$3:$AD$2349, 3, FALSE))</f>
        <v>215</v>
      </c>
      <c r="M282" s="27" t="e">
        <f>VLOOKUP($B282, Paste!$W$3:$Z$10064, IF($H$4="Cap Hit",3, IF($H$4="AAV", 4, 2)), FALSE)</f>
        <v>#N/A</v>
      </c>
      <c r="N282" s="11">
        <f>IF(ISERROR(VLOOKUP(B282, Paste!$AB$3:$AC$2343, 1, FALSE)), "", VLOOKUP(B282, Paste!$AB$3:$AC$2343, 2, FALSE))</f>
        <v>17</v>
      </c>
      <c r="O282" s="18" t="str">
        <f>IF(VLOOKUP(B282, 'Points&amp;Potential'!$B$7:$O$921, 14, FALSE)=0, "", VLOOKUP(B282, 'Points&amp;Potential'!$B$7:$O$921, 14, FALSE))</f>
        <v/>
      </c>
      <c r="P282" s="7" t="str">
        <f>IF(ISERROR(VLOOKUP(B282, Paste!$T$3:$T$1045, 1, FALSE)), "", VLOOKUP(B282, Paste!$T$3:$U$1045, 2, FALSE))</f>
        <v/>
      </c>
    </row>
    <row r="283" spans="1:16">
      <c r="A283" s="11">
        <v>277</v>
      </c>
      <c r="B283" s="67" t="s">
        <v>364</v>
      </c>
      <c r="C283" s="11" t="str">
        <f>VLOOKUP($B283, Paste!$A$3:$H$1033, 6, FALSE)</f>
        <v>C</v>
      </c>
      <c r="D283" s="11">
        <f>IFERROR(VLOOKUP($B283, Paste!$J$3:$L$833, 3, FALSE), "")</f>
        <v>40</v>
      </c>
      <c r="E283" s="11">
        <f>IFERROR(VLOOKUP($B283, Paste!$J$3:$L$833, 2, FALSE), "")</f>
        <v>65</v>
      </c>
      <c r="F283" s="11" t="str">
        <f>VLOOKUP($B283, Paste!$A$3:$H$1033, 8, FALSE)</f>
        <v>PHI</v>
      </c>
      <c r="G283" s="71">
        <f>VLOOKUP($B283, Paste!$A$3:$H$1033, 2, FALSE)</f>
        <v>79</v>
      </c>
      <c r="H283" s="71">
        <f>VLOOKUP($B283, Paste!$A$3:$H$1033, 3, FALSE)</f>
        <v>12.413222217368624</v>
      </c>
      <c r="I283" s="71">
        <f t="shared" si="4"/>
        <v>18.574422449298041</v>
      </c>
      <c r="J283" s="71">
        <f>VLOOKUP($B283, Paste!$A$3:$H$1033, 4, FALSE)</f>
        <v>30.987644666666665</v>
      </c>
      <c r="K283" s="71">
        <f>VLOOKUP($B283, Paste!$A$3:$H$1033, 5, FALSE)</f>
        <v>34.1991341991342</v>
      </c>
      <c r="L283" s="11">
        <f>IF(ISERROR(VLOOKUP(B283, Paste!$AB$3:$AD$2349, 3, FALSE)), "", VLOOKUP(B283, Paste!$AB$3:$AD$2349, 3, FALSE))</f>
        <v>72</v>
      </c>
      <c r="M283" s="27">
        <f>VLOOKUP($B283, Paste!$W$3:$Z$10064, IF($H$4="Cap Hit",3, IF($H$4="AAV", 4, 2)), FALSE)</f>
        <v>9</v>
      </c>
      <c r="N283" s="11">
        <f>IF(ISERROR(VLOOKUP(B283, Paste!$AB$3:$AC$2343, 1, FALSE)), "", VLOOKUP(B283, Paste!$AB$3:$AC$2343, 2, FALSE))</f>
        <v>40</v>
      </c>
      <c r="O283" s="18" t="str">
        <f>IF(VLOOKUP(B283, 'Points&amp;Potential'!$B$7:$O$921, 14, FALSE)=0, "", VLOOKUP(B283, 'Points&amp;Potential'!$B$7:$O$921, 14, FALSE))</f>
        <v/>
      </c>
      <c r="P283" s="7" t="str">
        <f>IF(ISERROR(VLOOKUP(B283, Paste!$T$3:$T$1045, 1, FALSE)), "", VLOOKUP(B283, Paste!$T$3:$U$1045, 2, FALSE))</f>
        <v/>
      </c>
    </row>
    <row r="284" spans="1:16">
      <c r="A284" s="11">
        <v>278</v>
      </c>
      <c r="B284" s="67" t="s">
        <v>273</v>
      </c>
      <c r="C284" s="11" t="str">
        <f>VLOOKUP($B284, Paste!$A$3:$H$1033, 6, FALSE)</f>
        <v>RW</v>
      </c>
      <c r="D284" s="11">
        <f>IFERROR(VLOOKUP($B284, Paste!$J$3:$L$833, 3, FALSE), "")</f>
        <v>42</v>
      </c>
      <c r="E284" s="11">
        <f>IFERROR(VLOOKUP($B284, Paste!$J$3:$L$833, 2, FALSE), "")</f>
        <v>65</v>
      </c>
      <c r="F284" s="11" t="str">
        <f>VLOOKUP($B284, Paste!$A$3:$H$1033, 8, FALSE)</f>
        <v>TBL</v>
      </c>
      <c r="G284" s="71">
        <f>VLOOKUP($B284, Paste!$A$3:$H$1033, 2, FALSE)</f>
        <v>76</v>
      </c>
      <c r="H284" s="71">
        <f>VLOOKUP($B284, Paste!$A$3:$H$1033, 3, FALSE)</f>
        <v>12.16</v>
      </c>
      <c r="I284" s="71">
        <f t="shared" si="4"/>
        <v>26.91096666666667</v>
      </c>
      <c r="J284" s="71">
        <f>VLOOKUP($B284, Paste!$A$3:$H$1033, 4, FALSE)</f>
        <v>39.070966666666671</v>
      </c>
      <c r="K284" s="71">
        <f>VLOOKUP($B284, Paste!$A$3:$H$1033, 5, FALSE)</f>
        <v>34.088235294117645</v>
      </c>
      <c r="L284" s="11">
        <f>IF(ISERROR(VLOOKUP(B284, Paste!$AB$3:$AD$2349, 3, FALSE)), "", VLOOKUP(B284, Paste!$AB$3:$AD$2349, 3, FALSE))</f>
        <v>95</v>
      </c>
      <c r="M284" s="27">
        <f>VLOOKUP($B284, Paste!$W$3:$Z$10064, IF($H$4="Cap Hit",3, IF($H$4="AAV", 4, 2)), FALSE)</f>
        <v>1.1000000000000001</v>
      </c>
      <c r="N284" s="11">
        <f>IF(ISERROR(VLOOKUP(B284, Paste!$AB$3:$AC$2343, 1, FALSE)), "", VLOOKUP(B284, Paste!$AB$3:$AC$2343, 2, FALSE))</f>
        <v>34</v>
      </c>
      <c r="O284" s="18" t="str">
        <f>IF(VLOOKUP(B284, 'Points&amp;Potential'!$B$7:$O$921, 14, FALSE)=0, "", VLOOKUP(B284, 'Points&amp;Potential'!$B$7:$O$921, 14, FALSE))</f>
        <v/>
      </c>
      <c r="P284" s="7" t="str">
        <f>IF(ISERROR(VLOOKUP(B284, Paste!$T$3:$T$1045, 1, FALSE)), "", VLOOKUP(B284, Paste!$T$3:$U$1045, 2, FALSE))</f>
        <v/>
      </c>
    </row>
    <row r="285" spans="1:16">
      <c r="A285" s="11">
        <v>279</v>
      </c>
      <c r="B285" s="67" t="s">
        <v>511</v>
      </c>
      <c r="C285" s="11" t="str">
        <f>VLOOKUP($B285, Paste!$A$3:$H$1033, 6, FALSE)</f>
        <v>RD</v>
      </c>
      <c r="D285" s="11">
        <f>IFERROR(VLOOKUP($B285, Paste!$J$3:$L$833, 3, FALSE), "")</f>
        <v>35</v>
      </c>
      <c r="E285" s="11">
        <f>IFERROR(VLOOKUP($B285, Paste!$J$3:$L$833, 2, FALSE), "")</f>
        <v>43</v>
      </c>
      <c r="F285" s="11" t="str">
        <f>VLOOKUP($B285, Paste!$A$3:$H$1033, 8, FALSE)</f>
        <v>MTL</v>
      </c>
      <c r="G285" s="71">
        <f>VLOOKUP($B285, Paste!$A$3:$H$1033, 2, FALSE)</f>
        <v>40</v>
      </c>
      <c r="H285" s="71">
        <f>VLOOKUP($B285, Paste!$A$3:$H$1033, 3, FALSE)</f>
        <v>2.8124444444444445</v>
      </c>
      <c r="I285" s="71">
        <f t="shared" si="4"/>
        <v>16.453620555555556</v>
      </c>
      <c r="J285" s="71">
        <f>VLOOKUP($B285, Paste!$A$3:$H$1033, 4, FALSE)</f>
        <v>19.266065000000001</v>
      </c>
      <c r="K285" s="71">
        <f>VLOOKUP($B285, Paste!$A$3:$H$1033, 5, FALSE)</f>
        <v>34</v>
      </c>
      <c r="L285" s="11">
        <f>IF(ISERROR(VLOOKUP(B285, Paste!$AB$3:$AD$2349, 3, FALSE)), "", VLOOKUP(B285, Paste!$AB$3:$AD$2349, 3, FALSE))</f>
        <v>26</v>
      </c>
      <c r="M285" s="27">
        <f>VLOOKUP($B285, Paste!$W$3:$Z$10064, IF($H$4="Cap Hit",3, IF($H$4="AAV", 4, 2)), FALSE)</f>
        <v>0.95</v>
      </c>
      <c r="N285" s="11">
        <f>IF(ISERROR(VLOOKUP(B285, Paste!$AB$3:$AC$2343, 1, FALSE)), "", VLOOKUP(B285, Paste!$AB$3:$AC$2343, 2, FALSE))</f>
        <v>40</v>
      </c>
      <c r="O285" s="18" t="str">
        <f>IF(VLOOKUP(B285, 'Points&amp;Potential'!$B$7:$O$921, 14, FALSE)=0, "", VLOOKUP(B285, 'Points&amp;Potential'!$B$7:$O$921, 14, FALSE))</f>
        <v/>
      </c>
      <c r="P285" s="7" t="str">
        <f>IF(ISERROR(VLOOKUP(B285, Paste!$T$3:$T$1045, 1, FALSE)), "", VLOOKUP(B285, Paste!$T$3:$U$1045, 2, FALSE))</f>
        <v>Y</v>
      </c>
    </row>
    <row r="286" spans="1:16">
      <c r="A286" s="11">
        <v>280</v>
      </c>
      <c r="B286" s="67" t="s">
        <v>632</v>
      </c>
      <c r="C286" s="11" t="str">
        <f>VLOOKUP($B286, Paste!$A$3:$H$1033, 6, FALSE)</f>
        <v>C</v>
      </c>
      <c r="D286" s="11">
        <f>IFERROR(VLOOKUP($B286, Paste!$J$3:$L$833, 3, FALSE), "")</f>
        <v>33</v>
      </c>
      <c r="E286" s="11">
        <f>IFERROR(VLOOKUP($B286, Paste!$J$3:$L$833, 2, FALSE), "")</f>
        <v>57</v>
      </c>
      <c r="F286" s="11" t="str">
        <f>VLOOKUP($B286, Paste!$A$3:$H$1033, 8, FALSE)</f>
        <v>LAK</v>
      </c>
      <c r="G286" s="71">
        <f>VLOOKUP($B286, Paste!$A$3:$H$1033, 2, FALSE)</f>
        <v>70</v>
      </c>
      <c r="H286" s="71">
        <f>VLOOKUP($B286, Paste!$A$3:$H$1033, 3, FALSE)</f>
        <v>6.2247906893127416</v>
      </c>
      <c r="I286" s="71">
        <f t="shared" si="4"/>
        <v>6.8698905606872591</v>
      </c>
      <c r="J286" s="71">
        <f>VLOOKUP($B286, Paste!$A$3:$H$1033, 4, FALSE)</f>
        <v>13.094681250000001</v>
      </c>
      <c r="K286" s="71">
        <f>VLOOKUP($B286, Paste!$A$3:$H$1033, 5, FALSE)</f>
        <v>33.980582524271846</v>
      </c>
      <c r="L286" s="11">
        <f>IF(ISERROR(VLOOKUP(B286, Paste!$AB$3:$AD$2349, 3, FALSE)), "", VLOOKUP(B286, Paste!$AB$3:$AD$2349, 3, FALSE))</f>
        <v>200</v>
      </c>
      <c r="M286" s="27">
        <f>VLOOKUP($B286, Paste!$W$3:$Z$10064, IF($H$4="Cap Hit",3, IF($H$4="AAV", 4, 2)), FALSE)</f>
        <v>0.85</v>
      </c>
      <c r="N286" s="11">
        <f>IF(ISERROR(VLOOKUP(B286, Paste!$AB$3:$AC$2343, 1, FALSE)), "", VLOOKUP(B286, Paste!$AB$3:$AC$2343, 2, FALSE))</f>
        <v>28</v>
      </c>
      <c r="O286" s="18" t="str">
        <f>IF(VLOOKUP(B286, 'Points&amp;Potential'!$B$7:$O$921, 14, FALSE)=0, "", VLOOKUP(B286, 'Points&amp;Potential'!$B$7:$O$921, 14, FALSE))</f>
        <v/>
      </c>
      <c r="P286" s="7" t="str">
        <f>IF(ISERROR(VLOOKUP(B286, Paste!$T$3:$T$1045, 1, FALSE)), "", VLOOKUP(B286, Paste!$T$3:$U$1045, 2, FALSE))</f>
        <v/>
      </c>
    </row>
    <row r="287" spans="1:16">
      <c r="A287" s="11">
        <v>281</v>
      </c>
      <c r="B287" s="67" t="s">
        <v>531</v>
      </c>
      <c r="C287" s="11" t="str">
        <f>VLOOKUP($B287, Paste!$A$3:$H$1033, 6, FALSE)</f>
        <v>LW</v>
      </c>
      <c r="D287" s="11" t="str">
        <f>IFERROR(VLOOKUP($B287, Paste!$J$3:$L$833, 3, FALSE), "")</f>
        <v/>
      </c>
      <c r="E287" s="11" t="str">
        <f>IFERROR(VLOOKUP($B287, Paste!$J$3:$L$833, 2, FALSE), "")</f>
        <v/>
      </c>
      <c r="F287" s="11" t="str">
        <f>VLOOKUP($B287, Paste!$A$3:$H$1033, 8, FALSE)</f>
        <v>TBL</v>
      </c>
      <c r="G287" s="71">
        <f>VLOOKUP($B287, Paste!$A$3:$H$1033, 2, FALSE)</f>
        <v>75</v>
      </c>
      <c r="H287" s="71">
        <f>VLOOKUP($B287, Paste!$A$3:$H$1033, 3, FALSE)</f>
        <v>6.6600568119869124</v>
      </c>
      <c r="I287" s="71">
        <f t="shared" si="4"/>
        <v>11.237859854679762</v>
      </c>
      <c r="J287" s="71">
        <f>VLOOKUP($B287, Paste!$A$3:$H$1033, 4, FALSE)</f>
        <v>17.897916666666674</v>
      </c>
      <c r="K287" s="71">
        <f>VLOOKUP($B287, Paste!$A$3:$H$1033, 5, FALSE)</f>
        <v>33.904109589041092</v>
      </c>
      <c r="L287" s="11">
        <f>IF(ISERROR(VLOOKUP(B287, Paste!$AB$3:$AD$2349, 3, FALSE)), "", VLOOKUP(B287, Paste!$AB$3:$AD$2349, 3, FALSE))</f>
        <v>165</v>
      </c>
      <c r="M287" s="27">
        <f>VLOOKUP($B287, Paste!$W$3:$Z$10064, IF($H$4="Cap Hit",3, IF($H$4="AAV", 4, 2)), FALSE)</f>
        <v>0.77500000000000002</v>
      </c>
      <c r="N287" s="11">
        <f>IF(ISERROR(VLOOKUP(B287, Paste!$AB$3:$AC$2343, 1, FALSE)), "", VLOOKUP(B287, Paste!$AB$3:$AC$2343, 2, FALSE))</f>
        <v>45</v>
      </c>
      <c r="O287" s="18" t="str">
        <f>IF(VLOOKUP(B287, 'Points&amp;Potential'!$B$7:$O$921, 14, FALSE)=0, "", VLOOKUP(B287, 'Points&amp;Potential'!$B$7:$O$921, 14, FALSE))</f>
        <v/>
      </c>
      <c r="P287" s="7" t="str">
        <f>IF(ISERROR(VLOOKUP(B287, Paste!$T$3:$T$1045, 1, FALSE)), "", VLOOKUP(B287, Paste!$T$3:$U$1045, 2, FALSE))</f>
        <v/>
      </c>
    </row>
    <row r="288" spans="1:16">
      <c r="A288" s="11">
        <v>282</v>
      </c>
      <c r="B288" s="67" t="s">
        <v>54</v>
      </c>
      <c r="C288" s="11" t="str">
        <f>VLOOKUP($B288, Paste!$A$3:$H$1033, 6, FALSE)</f>
        <v>LD</v>
      </c>
      <c r="D288" s="11">
        <f>IFERROR(VLOOKUP($B288, Paste!$J$3:$L$833, 3, FALSE), "")</f>
        <v>88</v>
      </c>
      <c r="E288" s="11">
        <f>IFERROR(VLOOKUP($B288, Paste!$J$3:$L$833, 2, FALSE), "")</f>
        <v>103</v>
      </c>
      <c r="F288" s="11" t="str">
        <f>VLOOKUP($B288, Paste!$A$3:$H$1033, 8, FALSE)</f>
        <v>MIN</v>
      </c>
      <c r="G288" s="71">
        <f>VLOOKUP($B288, Paste!$A$3:$H$1033, 2, FALSE)</f>
        <v>76.666666666666671</v>
      </c>
      <c r="H288" s="71">
        <f>VLOOKUP($B288, Paste!$A$3:$H$1033, 3, FALSE)</f>
        <v>13.745682356487427</v>
      </c>
      <c r="I288" s="71">
        <f t="shared" si="4"/>
        <v>73.087267550919989</v>
      </c>
      <c r="J288" s="71">
        <f>VLOOKUP($B288, Paste!$A$3:$H$1033, 4, FALSE)</f>
        <v>86.832949907407411</v>
      </c>
      <c r="K288" s="71">
        <f>VLOOKUP($B288, Paste!$A$3:$H$1033, 5, FALSE)</f>
        <v>33.883928571428569</v>
      </c>
      <c r="L288" s="11">
        <f>IF(ISERROR(VLOOKUP(B288, Paste!$AB$3:$AD$2349, 3, FALSE)), "", VLOOKUP(B288, Paste!$AB$3:$AD$2349, 3, FALSE))</f>
        <v>11</v>
      </c>
      <c r="M288" s="27">
        <f>VLOOKUP($B288, Paste!$W$3:$Z$10064, IF($H$4="Cap Hit",3, IF($H$4="AAV", 4, 2)), FALSE)</f>
        <v>10.25</v>
      </c>
      <c r="N288" s="11">
        <f>IF(ISERROR(VLOOKUP(B288, Paste!$AB$3:$AC$2343, 1, FALSE)), "", VLOOKUP(B288, Paste!$AB$3:$AC$2343, 2, FALSE))</f>
        <v>84</v>
      </c>
      <c r="O288" s="18" t="str">
        <f>IF(VLOOKUP(B288, 'Points&amp;Potential'!$B$7:$O$921, 14, FALSE)=0, "", VLOOKUP(B288, 'Points&amp;Potential'!$B$7:$O$921, 14, FALSE))</f>
        <v/>
      </c>
      <c r="P288" s="7" t="str">
        <f>IF(ISERROR(VLOOKUP(B288, Paste!$T$3:$T$1045, 1, FALSE)), "", VLOOKUP(B288, Paste!$T$3:$U$1045, 2, FALSE))</f>
        <v/>
      </c>
    </row>
    <row r="289" spans="1:16">
      <c r="A289" s="11">
        <v>283</v>
      </c>
      <c r="B289" s="67" t="s">
        <v>257</v>
      </c>
      <c r="C289" s="11" t="str">
        <f>VLOOKUP($B289, Paste!$A$3:$H$1033, 6, FALSE)</f>
        <v>RW</v>
      </c>
      <c r="D289" s="11">
        <f>IFERROR(VLOOKUP($B289, Paste!$J$3:$L$833, 3, FALSE), "")</f>
        <v>40</v>
      </c>
      <c r="E289" s="11">
        <f>IFERROR(VLOOKUP($B289, Paste!$J$3:$L$833, 2, FALSE), "")</f>
        <v>65</v>
      </c>
      <c r="F289" s="11" t="str">
        <f>VLOOKUP($B289, Paste!$A$3:$H$1033, 8, FALSE)</f>
        <v>CGY</v>
      </c>
      <c r="G289" s="71">
        <f>VLOOKUP($B289, Paste!$A$3:$H$1033, 2, FALSE)</f>
        <v>83.666666666666671</v>
      </c>
      <c r="H289" s="71">
        <f>VLOOKUP($B289, Paste!$A$3:$H$1033, 3, FALSE)</f>
        <v>20.916666666666668</v>
      </c>
      <c r="I289" s="71">
        <f t="shared" si="4"/>
        <v>19.978170694444447</v>
      </c>
      <c r="J289" s="71">
        <f>VLOOKUP($B289, Paste!$A$3:$H$1033, 4, FALSE)</f>
        <v>40.894837361111115</v>
      </c>
      <c r="K289" s="71">
        <f>VLOOKUP($B289, Paste!$A$3:$H$1033, 5, FALSE)</f>
        <v>33.808163265306128</v>
      </c>
      <c r="L289" s="11">
        <f>IF(ISERROR(VLOOKUP(B289, Paste!$AB$3:$AD$2349, 3, FALSE)), "", VLOOKUP(B289, Paste!$AB$3:$AD$2349, 3, FALSE))</f>
        <v>63</v>
      </c>
      <c r="M289" s="27">
        <f>VLOOKUP($B289, Paste!$W$3:$Z$10064, IF($H$4="Cap Hit",3, IF($H$4="AAV", 4, 2)), FALSE)</f>
        <v>5.75</v>
      </c>
      <c r="N289" s="11">
        <f>IF(ISERROR(VLOOKUP(B289, Paste!$AB$3:$AC$2343, 1, FALSE)), "", VLOOKUP(B289, Paste!$AB$3:$AC$2343, 2, FALSE))</f>
        <v>53</v>
      </c>
      <c r="O289" s="18" t="str">
        <f>IF(VLOOKUP(B289, 'Points&amp;Potential'!$B$7:$O$921, 14, FALSE)=0, "", VLOOKUP(B289, 'Points&amp;Potential'!$B$7:$O$921, 14, FALSE))</f>
        <v/>
      </c>
      <c r="P289" s="7" t="str">
        <f>IF(ISERROR(VLOOKUP(B289, Paste!$T$3:$T$1045, 1, FALSE)), "", VLOOKUP(B289, Paste!$T$3:$U$1045, 2, FALSE))</f>
        <v/>
      </c>
    </row>
    <row r="290" spans="1:16">
      <c r="A290" s="11">
        <v>284</v>
      </c>
      <c r="B290" s="67" t="s">
        <v>532</v>
      </c>
      <c r="C290" s="11" t="str">
        <f>VLOOKUP($B290, Paste!$A$3:$H$1033, 6, FALSE)</f>
        <v>LD</v>
      </c>
      <c r="D290" s="11" t="str">
        <f>IFERROR(VLOOKUP($B290, Paste!$J$3:$L$833, 3, FALSE), "")</f>
        <v/>
      </c>
      <c r="E290" s="11" t="str">
        <f>IFERROR(VLOOKUP($B290, Paste!$J$3:$L$833, 2, FALSE), "")</f>
        <v/>
      </c>
      <c r="F290" s="11" t="str">
        <f>VLOOKUP($B290, Paste!$A$3:$H$1033, 8, FALSE)</f>
        <v>NYR</v>
      </c>
      <c r="G290" s="71">
        <f>VLOOKUP($B290, Paste!$A$3:$H$1033, 2, FALSE)</f>
        <v>75</v>
      </c>
      <c r="H290" s="71">
        <f>VLOOKUP($B290, Paste!$A$3:$H$1033, 3, FALSE)</f>
        <v>5.7834970552039389</v>
      </c>
      <c r="I290" s="71">
        <f t="shared" si="4"/>
        <v>12.06814356979606</v>
      </c>
      <c r="J290" s="71">
        <f>VLOOKUP($B290, Paste!$A$3:$H$1033, 4, FALSE)</f>
        <v>17.851640624999998</v>
      </c>
      <c r="K290" s="71">
        <f>VLOOKUP($B290, Paste!$A$3:$H$1033, 5, FALSE)</f>
        <v>33.75</v>
      </c>
      <c r="L290" s="11">
        <f>IF(ISERROR(VLOOKUP(B290, Paste!$AB$3:$AD$2349, 3, FALSE)), "", VLOOKUP(B290, Paste!$AB$3:$AD$2349, 3, FALSE))</f>
        <v>122</v>
      </c>
      <c r="M290" s="27">
        <f>VLOOKUP($B290, Paste!$W$3:$Z$10064, IF($H$4="Cap Hit",3, IF($H$4="AAV", 4, 2)), FALSE)</f>
        <v>0.77500000000000002</v>
      </c>
      <c r="N290" s="11">
        <f>IF(ISERROR(VLOOKUP(B290, Paste!$AB$3:$AC$2343, 1, FALSE)), "", VLOOKUP(B290, Paste!$AB$3:$AC$2343, 2, FALSE))</f>
        <v>75</v>
      </c>
      <c r="O290" s="18" t="str">
        <f>IF(VLOOKUP(B290, 'Points&amp;Potential'!$B$7:$O$921, 14, FALSE)=0, "", VLOOKUP(B290, 'Points&amp;Potential'!$B$7:$O$921, 14, FALSE))</f>
        <v/>
      </c>
      <c r="P290" s="7" t="str">
        <f>IF(ISERROR(VLOOKUP(B290, Paste!$T$3:$T$1045, 1, FALSE)), "", VLOOKUP(B290, Paste!$T$3:$U$1045, 2, FALSE))</f>
        <v/>
      </c>
    </row>
    <row r="291" spans="1:16">
      <c r="A291" s="11">
        <v>285</v>
      </c>
      <c r="B291" s="67" t="s">
        <v>392</v>
      </c>
      <c r="C291" s="11" t="str">
        <f>VLOOKUP($B291, Paste!$A$3:$H$1033, 6, FALSE)</f>
        <v>LD</v>
      </c>
      <c r="D291" s="11">
        <f>IFERROR(VLOOKUP($B291, Paste!$J$3:$L$833, 3, FALSE), "")</f>
        <v>38</v>
      </c>
      <c r="E291" s="11">
        <f>IFERROR(VLOOKUP($B291, Paste!$J$3:$L$833, 2, FALSE), "")</f>
        <v>50</v>
      </c>
      <c r="F291" s="11" t="str">
        <f>VLOOKUP($B291, Paste!$A$3:$H$1033, 8, FALSE)</f>
        <v>PHI</v>
      </c>
      <c r="G291" s="71">
        <f>VLOOKUP($B291, Paste!$A$3:$H$1033, 2, FALSE)</f>
        <v>76.333333333333329</v>
      </c>
      <c r="H291" s="71">
        <f>VLOOKUP($B291, Paste!$A$3:$H$1033, 3, FALSE)</f>
        <v>5.5164659948509174</v>
      </c>
      <c r="I291" s="71">
        <f t="shared" si="4"/>
        <v>23.213227292186115</v>
      </c>
      <c r="J291" s="71">
        <f>VLOOKUP($B291, Paste!$A$3:$H$1033, 4, FALSE)</f>
        <v>28.729693287037033</v>
      </c>
      <c r="K291" s="71">
        <f>VLOOKUP($B291, Paste!$A$3:$H$1033, 5, FALSE)</f>
        <v>33.545590433482808</v>
      </c>
      <c r="L291" s="11">
        <f>IF(ISERROR(VLOOKUP(B291, Paste!$AB$3:$AD$2349, 3, FALSE)), "", VLOOKUP(B291, Paste!$AB$3:$AD$2349, 3, FALSE))</f>
        <v>34</v>
      </c>
      <c r="M291" s="27">
        <f>VLOOKUP($B291, Paste!$W$3:$Z$10064, IF($H$4="Cap Hit",3, IF($H$4="AAV", 4, 2)), FALSE)</f>
        <v>5.15</v>
      </c>
      <c r="N291" s="11">
        <f>IF(ISERROR(VLOOKUP(B291, Paste!$AB$3:$AC$2343, 1, FALSE)), "", VLOOKUP(B291, Paste!$AB$3:$AC$2343, 2, FALSE))</f>
        <v>153</v>
      </c>
      <c r="O291" s="18" t="str">
        <f>IF(VLOOKUP(B291, 'Points&amp;Potential'!$B$7:$O$921, 14, FALSE)=0, "", VLOOKUP(B291, 'Points&amp;Potential'!$B$7:$O$921, 14, FALSE))</f>
        <v/>
      </c>
      <c r="P291" s="7" t="str">
        <f>IF(ISERROR(VLOOKUP(B291, Paste!$T$3:$T$1045, 1, FALSE)), "", VLOOKUP(B291, Paste!$T$3:$U$1045, 2, FALSE))</f>
        <v/>
      </c>
    </row>
    <row r="292" spans="1:16">
      <c r="A292" s="11">
        <v>286</v>
      </c>
      <c r="B292" s="67" t="s">
        <v>213</v>
      </c>
      <c r="C292" s="11" t="str">
        <f>VLOOKUP($B292, Paste!$A$3:$H$1033, 6, FALSE)</f>
        <v>RD</v>
      </c>
      <c r="D292" s="11">
        <f>IFERROR(VLOOKUP($B292, Paste!$J$3:$L$833, 3, FALSE), "")</f>
        <v>57</v>
      </c>
      <c r="E292" s="11">
        <f>IFERROR(VLOOKUP($B292, Paste!$J$3:$L$833, 2, FALSE), "")</f>
        <v>75</v>
      </c>
      <c r="F292" s="11" t="str">
        <f>VLOOKUP($B292, Paste!$A$3:$H$1033, 8, FALSE)</f>
        <v>MTL</v>
      </c>
      <c r="G292" s="71">
        <f>VLOOKUP($B292, Paste!$A$3:$H$1033, 2, FALSE)</f>
        <v>78.666666666666671</v>
      </c>
      <c r="H292" s="71">
        <f>VLOOKUP($B292, Paste!$A$3:$H$1033, 3, FALSE)</f>
        <v>11.001851259602187</v>
      </c>
      <c r="I292" s="71">
        <f t="shared" si="4"/>
        <v>35.780731388545973</v>
      </c>
      <c r="J292" s="71">
        <f>VLOOKUP($B292, Paste!$A$3:$H$1033, 4, FALSE)</f>
        <v>46.782582648148157</v>
      </c>
      <c r="K292" s="71">
        <f>VLOOKUP($B292, Paste!$A$3:$H$1033, 5, FALSE)</f>
        <v>33.518840579710144</v>
      </c>
      <c r="L292" s="11">
        <f>IF(ISERROR(VLOOKUP(B292, Paste!$AB$3:$AD$2349, 3, FALSE)), "", VLOOKUP(B292, Paste!$AB$3:$AD$2349, 3, FALSE))</f>
        <v>63</v>
      </c>
      <c r="M292" s="27">
        <f>VLOOKUP($B292, Paste!$W$3:$Z$10064, IF($H$4="Cap Hit",3, IF($H$4="AAV", 4, 2)), FALSE)</f>
        <v>12</v>
      </c>
      <c r="N292" s="11">
        <f>IF(ISERROR(VLOOKUP(B292, Paste!$AB$3:$AC$2343, 1, FALSE)), "", VLOOKUP(B292, Paste!$AB$3:$AC$2343, 2, FALSE))</f>
        <v>165</v>
      </c>
      <c r="O292" s="18" t="str">
        <f>IF(VLOOKUP(B292, 'Points&amp;Potential'!$B$7:$O$921, 14, FALSE)=0, "", VLOOKUP(B292, 'Points&amp;Potential'!$B$7:$O$921, 14, FALSE))</f>
        <v/>
      </c>
      <c r="P292" s="7" t="str">
        <f>IF(ISERROR(VLOOKUP(B292, Paste!$T$3:$T$1045, 1, FALSE)), "", VLOOKUP(B292, Paste!$T$3:$U$1045, 2, FALSE))</f>
        <v/>
      </c>
    </row>
    <row r="293" spans="1:16">
      <c r="A293" s="11">
        <v>287</v>
      </c>
      <c r="B293" s="10" t="s">
        <v>671</v>
      </c>
      <c r="C293" s="11" t="str">
        <f>VLOOKUP($B293, Paste!$A$3:$H$1033, 6, FALSE)</f>
        <v>C</v>
      </c>
      <c r="D293" s="11" t="str">
        <f>IFERROR(VLOOKUP($B293, Paste!$J$3:$L$833, 3, FALSE), "")</f>
        <v/>
      </c>
      <c r="E293" s="11" t="str">
        <f>IFERROR(VLOOKUP($B293, Paste!$J$3:$L$833, 2, FALSE), "")</f>
        <v/>
      </c>
      <c r="F293" s="11" t="str">
        <f>VLOOKUP($B293, Paste!$A$3:$H$1033, 8, FALSE)</f>
        <v>CGY</v>
      </c>
      <c r="G293" s="71">
        <f>VLOOKUP($B293, Paste!$A$3:$H$1033, 2, FALSE)</f>
        <v>67</v>
      </c>
      <c r="H293" s="71">
        <f>VLOOKUP($B293, Paste!$A$3:$H$1033, 3, FALSE)</f>
        <v>7.5039999999999996</v>
      </c>
      <c r="I293" s="71">
        <f t="shared" si="4"/>
        <v>3.5845000000000002</v>
      </c>
      <c r="J293" s="71">
        <f>VLOOKUP($B293, Paste!$A$3:$H$1033, 4, FALSE)</f>
        <v>11.0885</v>
      </c>
      <c r="K293" s="71">
        <f>VLOOKUP($B293, Paste!$A$3:$H$1033, 5, FALSE)</f>
        <v>33.5</v>
      </c>
      <c r="L293" s="11">
        <f>IF(ISERROR(VLOOKUP(B293, Paste!$AB$3:$AD$2349, 3, FALSE)), "", VLOOKUP(B293, Paste!$AB$3:$AD$2349, 3, FALSE))</f>
        <v>45</v>
      </c>
      <c r="M293" s="27" t="e">
        <f>VLOOKUP($B293, Paste!$W$3:$Z$10064, IF($H$4="Cap Hit",3, IF($H$4="AAV", 4, 2)), FALSE)</f>
        <v>#N/A</v>
      </c>
      <c r="N293" s="11">
        <f>IF(ISERROR(VLOOKUP(B293, Paste!$AB$3:$AC$2343, 1, FALSE)), "", VLOOKUP(B293, Paste!$AB$3:$AC$2343, 2, FALSE))</f>
        <v>47</v>
      </c>
      <c r="O293" s="18" t="str">
        <f>IF(VLOOKUP(B293, 'Points&amp;Potential'!$B$7:$O$921, 14, FALSE)=0, "", VLOOKUP(B293, 'Points&amp;Potential'!$B$7:$O$921, 14, FALSE))</f>
        <v/>
      </c>
      <c r="P293" s="7" t="str">
        <f>IF(ISERROR(VLOOKUP(B293, Paste!$T$3:$T$1045, 1, FALSE)), "", VLOOKUP(B293, Paste!$T$3:$U$1045, 2, FALSE))</f>
        <v>Y</v>
      </c>
    </row>
    <row r="294" spans="1:16">
      <c r="A294" s="11">
        <v>288</v>
      </c>
      <c r="B294" s="67" t="s">
        <v>49</v>
      </c>
      <c r="C294" s="11" t="str">
        <f>VLOOKUP($B294, Paste!$A$3:$H$1033, 6, FALSE)</f>
        <v>LW</v>
      </c>
      <c r="D294" s="11">
        <f>IFERROR(VLOOKUP($B294, Paste!$J$3:$L$833, 3, FALSE), "")</f>
        <v>87</v>
      </c>
      <c r="E294" s="11">
        <f>IFERROR(VLOOKUP($B294, Paste!$J$3:$L$833, 2, FALSE), "")</f>
        <v>97</v>
      </c>
      <c r="F294" s="11" t="str">
        <f>VLOOKUP($B294, Paste!$A$3:$H$1033, 8, FALSE)</f>
        <v>UTA</v>
      </c>
      <c r="G294" s="71">
        <f>VLOOKUP($B294, Paste!$A$3:$H$1033, 2, FALSE)</f>
        <v>82.333333333333329</v>
      </c>
      <c r="H294" s="71">
        <f>VLOOKUP($B294, Paste!$A$3:$H$1033, 3, FALSE)</f>
        <v>30.099183949494087</v>
      </c>
      <c r="I294" s="71">
        <f t="shared" si="4"/>
        <v>59.288927505945722</v>
      </c>
      <c r="J294" s="71">
        <f>VLOOKUP($B294, Paste!$A$3:$H$1033, 4, FALSE)</f>
        <v>89.388111455439812</v>
      </c>
      <c r="K294" s="71">
        <f>VLOOKUP($B294, Paste!$A$3:$H$1033, 5, FALSE)</f>
        <v>33.479944674965417</v>
      </c>
      <c r="L294" s="11">
        <f>IF(ISERROR(VLOOKUP(B294, Paste!$AB$3:$AD$2349, 3, FALSE)), "", VLOOKUP(B294, Paste!$AB$3:$AD$2349, 3, FALSE))</f>
        <v>10</v>
      </c>
      <c r="M294" s="27">
        <f>VLOOKUP($B294, Paste!$W$3:$Z$10064, IF($H$4="Cap Hit",3, IF($H$4="AAV", 4, 2)), FALSE)</f>
        <v>7</v>
      </c>
      <c r="N294" s="11">
        <f>IF(ISERROR(VLOOKUP(B294, Paste!$AB$3:$AC$2343, 1, FALSE)), "", VLOOKUP(B294, Paste!$AB$3:$AC$2343, 2, FALSE))</f>
        <v>32</v>
      </c>
      <c r="O294" s="18" t="str">
        <f>IF(VLOOKUP(B294, 'Points&amp;Potential'!$B$7:$O$921, 14, FALSE)=0, "", VLOOKUP(B294, 'Points&amp;Potential'!$B$7:$O$921, 14, FALSE))</f>
        <v/>
      </c>
      <c r="P294" s="7" t="str">
        <f>IF(ISERROR(VLOOKUP(B294, Paste!$T$3:$T$1045, 1, FALSE)), "", VLOOKUP(B294, Paste!$T$3:$U$1045, 2, FALSE))</f>
        <v/>
      </c>
    </row>
    <row r="295" spans="1:16">
      <c r="A295" s="11">
        <v>289</v>
      </c>
      <c r="B295" s="67" t="s">
        <v>89</v>
      </c>
      <c r="C295" s="11" t="str">
        <f>VLOOKUP($B295, Paste!$A$3:$H$1033, 6, FALSE)</f>
        <v>RW</v>
      </c>
      <c r="D295" s="11">
        <f>IFERROR(VLOOKUP($B295, Paste!$J$3:$L$833, 3, FALSE), "")</f>
        <v>70</v>
      </c>
      <c r="E295" s="11">
        <f>IFERROR(VLOOKUP($B295, Paste!$J$3:$L$833, 2, FALSE), "")</f>
        <v>85</v>
      </c>
      <c r="F295" s="11" t="str">
        <f>VLOOKUP($B295, Paste!$A$3:$H$1033, 8, FALSE)</f>
        <v>NYR</v>
      </c>
      <c r="G295" s="71">
        <f>VLOOKUP($B295, Paste!$A$3:$H$1033, 2, FALSE)</f>
        <v>84</v>
      </c>
      <c r="H295" s="71">
        <f>VLOOKUP($B295, Paste!$A$3:$H$1033, 3, FALSE)</f>
        <v>33.6</v>
      </c>
      <c r="I295" s="71">
        <f t="shared" si="4"/>
        <v>38.01784</v>
      </c>
      <c r="J295" s="71">
        <f>VLOOKUP($B295, Paste!$A$3:$H$1033, 4, FALSE)</f>
        <v>71.617840000000001</v>
      </c>
      <c r="K295" s="71">
        <f>VLOOKUP($B295, Paste!$A$3:$H$1033, 5, FALSE)</f>
        <v>33.463414634146339</v>
      </c>
      <c r="L295" s="11">
        <f>IF(ISERROR(VLOOKUP(B295, Paste!$AB$3:$AD$2349, 3, FALSE)), "", VLOOKUP(B295, Paste!$AB$3:$AD$2349, 3, FALSE))</f>
        <v>94</v>
      </c>
      <c r="M295" s="27">
        <f>VLOOKUP($B295, Paste!$W$3:$Z$10064, IF($H$4="Cap Hit",3, IF($H$4="AAV", 4, 2)), FALSE)</f>
        <v>10</v>
      </c>
      <c r="N295" s="11">
        <f>IF(ISERROR(VLOOKUP(B295, Paste!$AB$3:$AC$2343, 1, FALSE)), "", VLOOKUP(B295, Paste!$AB$3:$AC$2343, 2, FALSE))</f>
        <v>42</v>
      </c>
      <c r="O295" s="18" t="str">
        <f>IF(VLOOKUP(B295, 'Points&amp;Potential'!$B$7:$O$921, 14, FALSE)=0, "", VLOOKUP(B295, 'Points&amp;Potential'!$B$7:$O$921, 14, FALSE))</f>
        <v/>
      </c>
      <c r="P295" s="7" t="str">
        <f>IF(ISERROR(VLOOKUP(B295, Paste!$T$3:$T$1045, 1, FALSE)), "", VLOOKUP(B295, Paste!$T$3:$U$1045, 2, FALSE))</f>
        <v/>
      </c>
    </row>
    <row r="296" spans="1:16">
      <c r="A296" s="11">
        <v>290</v>
      </c>
      <c r="B296" s="67" t="s">
        <v>426</v>
      </c>
      <c r="C296" s="11" t="str">
        <f>VLOOKUP($B296, Paste!$A$3:$H$1033, 6, FALSE)</f>
        <v>C</v>
      </c>
      <c r="D296" s="11" t="str">
        <f>IFERROR(VLOOKUP($B296, Paste!$J$3:$L$833, 3, FALSE), "")</f>
        <v/>
      </c>
      <c r="E296" s="11" t="str">
        <f>IFERROR(VLOOKUP($B296, Paste!$J$3:$L$833, 2, FALSE), "")</f>
        <v/>
      </c>
      <c r="F296" s="11" t="str">
        <f>VLOOKUP($B296, Paste!$A$3:$H$1033, 8, FALSE)</f>
        <v>TOR</v>
      </c>
      <c r="G296" s="71">
        <f>VLOOKUP($B296, Paste!$A$3:$H$1033, 2, FALSE)</f>
        <v>67</v>
      </c>
      <c r="H296" s="71">
        <f>VLOOKUP($B296, Paste!$A$3:$H$1033, 3, FALSE)</f>
        <v>9.7401560211018818</v>
      </c>
      <c r="I296" s="71">
        <f t="shared" si="4"/>
        <v>16.099953822648114</v>
      </c>
      <c r="J296" s="71">
        <f>VLOOKUP($B296, Paste!$A$3:$H$1033, 4, FALSE)</f>
        <v>25.840109843749996</v>
      </c>
      <c r="K296" s="71">
        <f>VLOOKUP($B296, Paste!$A$3:$H$1033, 5, FALSE)</f>
        <v>33.318918918918918</v>
      </c>
      <c r="L296" s="11">
        <f>IF(ISERROR(VLOOKUP(B296, Paste!$AB$3:$AD$2349, 3, FALSE)), "", VLOOKUP(B296, Paste!$AB$3:$AD$2349, 3, FALSE))</f>
        <v>93</v>
      </c>
      <c r="M296" s="27">
        <f>VLOOKUP($B296, Paste!$W$3:$Z$10064, IF($H$4="Cap Hit",3, IF($H$4="AAV", 4, 2)), FALSE)</f>
        <v>2.8</v>
      </c>
      <c r="N296" s="11">
        <f>IF(ISERROR(VLOOKUP(B296, Paste!$AB$3:$AC$2343, 1, FALSE)), "", VLOOKUP(B296, Paste!$AB$3:$AC$2343, 2, FALSE))</f>
        <v>35</v>
      </c>
      <c r="O296" s="18" t="str">
        <f>IF(VLOOKUP(B296, 'Points&amp;Potential'!$B$7:$O$921, 14, FALSE)=0, "", VLOOKUP(B296, 'Points&amp;Potential'!$B$7:$O$921, 14, FALSE))</f>
        <v/>
      </c>
      <c r="P296" s="7" t="str">
        <f>IF(ISERROR(VLOOKUP(B296, Paste!$T$3:$T$1045, 1, FALSE)), "", VLOOKUP(B296, Paste!$T$3:$U$1045, 2, FALSE))</f>
        <v/>
      </c>
    </row>
    <row r="297" spans="1:16">
      <c r="A297" s="11">
        <v>291</v>
      </c>
      <c r="B297" s="10" t="s">
        <v>198</v>
      </c>
      <c r="C297" s="11" t="str">
        <f>VLOOKUP($B297, Paste!$A$3:$H$1033, 6, FALSE)</f>
        <v>LW</v>
      </c>
      <c r="D297" s="11">
        <f>IFERROR(VLOOKUP($B297, Paste!$J$3:$L$833, 3, FALSE), "")</f>
        <v>53</v>
      </c>
      <c r="E297" s="11">
        <f>IFERROR(VLOOKUP($B297, Paste!$J$3:$L$833, 2, FALSE), "")</f>
        <v>70</v>
      </c>
      <c r="F297" s="11" t="str">
        <f>VLOOKUP($B297, Paste!$A$3:$H$1033, 8, FALSE)</f>
        <v>STL</v>
      </c>
      <c r="G297" s="71">
        <f>VLOOKUP($B297, Paste!$A$3:$H$1033, 2, FALSE)</f>
        <v>81</v>
      </c>
      <c r="H297" s="71">
        <f>VLOOKUP($B297, Paste!$A$3:$H$1033, 3, FALSE)</f>
        <v>21.475988629573283</v>
      </c>
      <c r="I297" s="71">
        <f t="shared" si="4"/>
        <v>28.602109495426721</v>
      </c>
      <c r="J297" s="71">
        <f>VLOOKUP($B297, Paste!$A$3:$H$1033, 4, FALSE)</f>
        <v>50.078098125000004</v>
      </c>
      <c r="K297" s="71">
        <f>VLOOKUP($B297, Paste!$A$3:$H$1033, 5, FALSE)</f>
        <v>33.151898734177216</v>
      </c>
      <c r="L297" s="11">
        <f>IF(ISERROR(VLOOKUP(B297, Paste!$AB$3:$AD$2349, 3, FALSE)), "", VLOOKUP(B297, Paste!$AB$3:$AD$2349, 3, FALSE))</f>
        <v>36</v>
      </c>
      <c r="M297" s="27">
        <f>VLOOKUP($B297, Paste!$W$3:$Z$10064, IF($H$4="Cap Hit",3, IF($H$4="AAV", 4, 2)), FALSE)</f>
        <v>8</v>
      </c>
      <c r="N297" s="11">
        <f>IF(ISERROR(VLOOKUP(B297, Paste!$AB$3:$AC$2343, 1, FALSE)), "", VLOOKUP(B297, Paste!$AB$3:$AC$2343, 2, FALSE))</f>
        <v>36</v>
      </c>
      <c r="O297" s="18" t="str">
        <f>IF(VLOOKUP(B297, 'Points&amp;Potential'!$B$7:$O$921, 14, FALSE)=0, "", VLOOKUP(B297, 'Points&amp;Potential'!$B$7:$O$921, 14, FALSE))</f>
        <v/>
      </c>
      <c r="P297" s="7" t="str">
        <f>IF(ISERROR(VLOOKUP(B297, Paste!$T$3:$T$1045, 1, FALSE)), "", VLOOKUP(B297, Paste!$T$3:$U$1045, 2, FALSE))</f>
        <v/>
      </c>
    </row>
    <row r="298" spans="1:16">
      <c r="A298" s="11">
        <v>292</v>
      </c>
      <c r="B298" s="67" t="s">
        <v>462</v>
      </c>
      <c r="C298" s="11" t="str">
        <f>VLOOKUP($B298, Paste!$A$3:$H$1033, 6, FALSE)</f>
        <v>LD</v>
      </c>
      <c r="D298" s="11">
        <f>IFERROR(VLOOKUP($B298, Paste!$J$3:$L$833, 3, FALSE), "")</f>
        <v>37</v>
      </c>
      <c r="E298" s="11">
        <f>IFERROR(VLOOKUP($B298, Paste!$J$3:$L$833, 2, FALSE), "")</f>
        <v>50</v>
      </c>
      <c r="F298" s="11" t="str">
        <f>VLOOKUP($B298, Paste!$A$3:$H$1033, 8, FALSE)</f>
        <v>EDM</v>
      </c>
      <c r="G298" s="71">
        <f>VLOOKUP($B298, Paste!$A$3:$H$1033, 2, FALSE)</f>
        <v>62.333333333333336</v>
      </c>
      <c r="H298" s="71">
        <f>VLOOKUP($B298, Paste!$A$3:$H$1033, 3, FALSE)</f>
        <v>10.013595295335849</v>
      </c>
      <c r="I298" s="71">
        <f t="shared" si="4"/>
        <v>12.84454667799749</v>
      </c>
      <c r="J298" s="71">
        <f>VLOOKUP($B298, Paste!$A$3:$H$1033, 4, FALSE)</f>
        <v>22.858141973333339</v>
      </c>
      <c r="K298" s="71">
        <f>VLOOKUP($B298, Paste!$A$3:$H$1033, 5, FALSE)</f>
        <v>33.060773480662981</v>
      </c>
      <c r="L298" s="11">
        <f>IF(ISERROR(VLOOKUP(B298, Paste!$AB$3:$AD$2349, 3, FALSE)), "", VLOOKUP(B298, Paste!$AB$3:$AD$2349, 3, FALSE))</f>
        <v>22</v>
      </c>
      <c r="M298" s="27">
        <f>VLOOKUP($B298, Paste!$W$3:$Z$10064, IF($H$4="Cap Hit",3, IF($H$4="AAV", 4, 2)), FALSE)</f>
        <v>7.24</v>
      </c>
      <c r="N298" s="11">
        <f>IF(ISERROR(VLOOKUP(B298, Paste!$AB$3:$AC$2343, 1, FALSE)), "", VLOOKUP(B298, Paste!$AB$3:$AC$2343, 2, FALSE))</f>
        <v>100</v>
      </c>
      <c r="O298" s="18" t="str">
        <f>IF(VLOOKUP(B298, 'Points&amp;Potential'!$B$7:$O$921, 14, FALSE)=0, "", VLOOKUP(B298, 'Points&amp;Potential'!$B$7:$O$921, 14, FALSE))</f>
        <v/>
      </c>
      <c r="P298" s="7" t="str">
        <f>IF(ISERROR(VLOOKUP(B298, Paste!$T$3:$T$1045, 1, FALSE)), "", VLOOKUP(B298, Paste!$T$3:$U$1045, 2, FALSE))</f>
        <v/>
      </c>
    </row>
    <row r="299" spans="1:16">
      <c r="A299" s="11">
        <v>293</v>
      </c>
      <c r="B299" s="67" t="s">
        <v>711</v>
      </c>
      <c r="C299" s="11" t="str">
        <f>VLOOKUP($B299, Paste!$A$3:$H$1033, 6, FALSE)</f>
        <v>LD</v>
      </c>
      <c r="D299" s="11" t="str">
        <f>IFERROR(VLOOKUP($B299, Paste!$J$3:$L$833, 3, FALSE), "")</f>
        <v/>
      </c>
      <c r="E299" s="11" t="str">
        <f>IFERROR(VLOOKUP($B299, Paste!$J$3:$L$833, 2, FALSE), "")</f>
        <v/>
      </c>
      <c r="F299" s="11" t="str">
        <f>VLOOKUP($B299, Paste!$A$3:$H$1033, 8, FALSE)</f>
        <v>UFA</v>
      </c>
      <c r="G299" s="71">
        <f>VLOOKUP($B299, Paste!$A$3:$H$1033, 2, FALSE)</f>
        <v>65.666666666666657</v>
      </c>
      <c r="H299" s="71">
        <f>VLOOKUP($B299, Paste!$A$3:$H$1033, 3, FALSE)</f>
        <v>3.8710722291233619</v>
      </c>
      <c r="I299" s="71">
        <f t="shared" si="4"/>
        <v>5.4930796218025595</v>
      </c>
      <c r="J299" s="71">
        <f>VLOOKUP($B299, Paste!$A$3:$H$1033, 4, FALSE)</f>
        <v>9.3641518509259214</v>
      </c>
      <c r="K299" s="71">
        <f>VLOOKUP($B299, Paste!$A$3:$H$1033, 5, FALSE)</f>
        <v>33.005235602094231</v>
      </c>
      <c r="L299" s="11" t="str">
        <f>IF(ISERROR(VLOOKUP(B299, Paste!$AB$3:$AD$2349, 3, FALSE)), "", VLOOKUP(B299, Paste!$AB$3:$AD$2349, 3, FALSE))</f>
        <v/>
      </c>
      <c r="M299" s="27" t="e">
        <f>VLOOKUP($B299, Paste!$W$3:$Z$10064, IF($H$4="Cap Hit",3, IF($H$4="AAV", 4, 2)), FALSE)</f>
        <v>#N/A</v>
      </c>
      <c r="N299" s="11" t="str">
        <f>IF(ISERROR(VLOOKUP(B299, Paste!$AB$3:$AC$2343, 1, FALSE)), "", VLOOKUP(B299, Paste!$AB$3:$AC$2343, 2, FALSE))</f>
        <v/>
      </c>
      <c r="O299" s="18" t="str">
        <f>IF(VLOOKUP(B299, 'Points&amp;Potential'!$B$7:$O$921, 14, FALSE)=0, "", VLOOKUP(B299, 'Points&amp;Potential'!$B$7:$O$921, 14, FALSE))</f>
        <v/>
      </c>
      <c r="P299" s="7" t="str">
        <f>IF(ISERROR(VLOOKUP(B299, Paste!$T$3:$T$1045, 1, FALSE)), "", VLOOKUP(B299, Paste!$T$3:$U$1045, 2, FALSE))</f>
        <v/>
      </c>
    </row>
    <row r="300" spans="1:16">
      <c r="A300" s="11">
        <v>294</v>
      </c>
      <c r="B300" s="67" t="s">
        <v>587</v>
      </c>
      <c r="C300" s="11" t="str">
        <f>VLOOKUP($B300, Paste!$A$3:$H$1033, 6, FALSE)</f>
        <v>LD</v>
      </c>
      <c r="D300" s="11">
        <f>IFERROR(VLOOKUP($B300, Paste!$J$3:$L$833, 3, FALSE), "")</f>
        <v>30</v>
      </c>
      <c r="E300" s="11">
        <f>IFERROR(VLOOKUP($B300, Paste!$J$3:$L$833, 2, FALSE), "")</f>
        <v>47</v>
      </c>
      <c r="F300" s="11" t="str">
        <f>VLOOKUP($B300, Paste!$A$3:$H$1033, 8, FALSE)</f>
        <v>CHI</v>
      </c>
      <c r="G300" s="71">
        <f>VLOOKUP($B300, Paste!$A$3:$H$1033, 2, FALSE)</f>
        <v>78</v>
      </c>
      <c r="H300" s="71">
        <f>VLOOKUP($B300, Paste!$A$3:$H$1033, 3, FALSE)</f>
        <v>3.5341228415391099</v>
      </c>
      <c r="I300" s="71">
        <f t="shared" si="4"/>
        <v>11.83097690846089</v>
      </c>
      <c r="J300" s="71">
        <f>VLOOKUP($B300, Paste!$A$3:$H$1033, 4, FALSE)</f>
        <v>15.365099750000001</v>
      </c>
      <c r="K300" s="71">
        <f>VLOOKUP($B300, Paste!$A$3:$H$1033, 5, FALSE)</f>
        <v>32.891566265060241</v>
      </c>
      <c r="L300" s="11">
        <f>IF(ISERROR(VLOOKUP(B300, Paste!$AB$3:$AD$2349, 3, FALSE)), "", VLOOKUP(B300, Paste!$AB$3:$AD$2349, 3, FALSE))</f>
        <v>56</v>
      </c>
      <c r="M300" s="27">
        <f>VLOOKUP($B300, Paste!$W$3:$Z$10064, IF($H$4="Cap Hit",3, IF($H$4="AAV", 4, 2)), FALSE)</f>
        <v>1.7</v>
      </c>
      <c r="N300" s="11">
        <f>IF(ISERROR(VLOOKUP(B300, Paste!$AB$3:$AC$2343, 1, FALSE)), "", VLOOKUP(B300, Paste!$AB$3:$AC$2343, 2, FALSE))</f>
        <v>94</v>
      </c>
      <c r="O300" s="18" t="str">
        <f>IF(VLOOKUP(B300, 'Points&amp;Potential'!$B$7:$O$921, 14, FALSE)=0, "", VLOOKUP(B300, 'Points&amp;Potential'!$B$7:$O$921, 14, FALSE))</f>
        <v/>
      </c>
      <c r="P300" s="7" t="str">
        <f>IF(ISERROR(VLOOKUP(B300, Paste!$T$3:$T$1045, 1, FALSE)), "", VLOOKUP(B300, Paste!$T$3:$U$1045, 2, FALSE))</f>
        <v/>
      </c>
    </row>
    <row r="301" spans="1:16">
      <c r="A301" s="11">
        <v>295</v>
      </c>
      <c r="B301" s="67" t="s">
        <v>516</v>
      </c>
      <c r="C301" s="11" t="str">
        <f>VLOOKUP($B301, Paste!$A$3:$H$1033, 6, FALSE)</f>
        <v>RD</v>
      </c>
      <c r="D301" s="11" t="str">
        <f>IFERROR(VLOOKUP($B301, Paste!$J$3:$L$833, 3, FALSE), "")</f>
        <v/>
      </c>
      <c r="E301" s="11" t="str">
        <f>IFERROR(VLOOKUP($B301, Paste!$J$3:$L$833, 2, FALSE), "")</f>
        <v/>
      </c>
      <c r="F301" s="11" t="str">
        <f>VLOOKUP($B301, Paste!$A$3:$H$1033, 8, FALSE)</f>
        <v>CAR</v>
      </c>
      <c r="G301" s="71">
        <f>VLOOKUP($B301, Paste!$A$3:$H$1033, 2, FALSE)</f>
        <v>76.333333333333329</v>
      </c>
      <c r="H301" s="71">
        <f>VLOOKUP($B301, Paste!$A$3:$H$1033, 3, FALSE)</f>
        <v>5.9959576651688069</v>
      </c>
      <c r="I301" s="71">
        <f t="shared" si="4"/>
        <v>12.998739702099712</v>
      </c>
      <c r="J301" s="71">
        <f>VLOOKUP($B301, Paste!$A$3:$H$1033, 4, FALSE)</f>
        <v>18.994697367268518</v>
      </c>
      <c r="K301" s="71">
        <f>VLOOKUP($B301, Paste!$A$3:$H$1033, 5, FALSE)</f>
        <v>32.860986547085204</v>
      </c>
      <c r="L301" s="11">
        <f>IF(ISERROR(VLOOKUP(B301, Paste!$AB$3:$AD$2349, 3, FALSE)), "", VLOOKUP(B301, Paste!$AB$3:$AD$2349, 3, FALSE))</f>
        <v>61</v>
      </c>
      <c r="M301" s="27">
        <f>VLOOKUP($B301, Paste!$W$3:$Z$10064, IF($H$4="Cap Hit",3, IF($H$4="AAV", 4, 2)), FALSE)</f>
        <v>3</v>
      </c>
      <c r="N301" s="11">
        <f>IF(ISERROR(VLOOKUP(B301, Paste!$AB$3:$AC$2343, 1, FALSE)), "", VLOOKUP(B301, Paste!$AB$3:$AC$2343, 2, FALSE))</f>
        <v>69</v>
      </c>
      <c r="O301" s="18" t="str">
        <f>IF(VLOOKUP(B301, 'Points&amp;Potential'!$B$7:$O$921, 14, FALSE)=0, "", VLOOKUP(B301, 'Points&amp;Potential'!$B$7:$O$921, 14, FALSE))</f>
        <v/>
      </c>
      <c r="P301" s="7" t="str">
        <f>IF(ISERROR(VLOOKUP(B301, Paste!$T$3:$T$1045, 1, FALSE)), "", VLOOKUP(B301, Paste!$T$3:$U$1045, 2, FALSE))</f>
        <v/>
      </c>
    </row>
    <row r="302" spans="1:16">
      <c r="A302" s="11">
        <v>296</v>
      </c>
      <c r="B302" s="67" t="s">
        <v>784</v>
      </c>
      <c r="C302" s="11" t="str">
        <f>VLOOKUP($B302, Paste!$A$3:$H$1033, 6, FALSE)</f>
        <v>LD</v>
      </c>
      <c r="D302" s="11" t="str">
        <f>IFERROR(VLOOKUP($B302, Paste!$J$3:$L$833, 3, FALSE), "")</f>
        <v/>
      </c>
      <c r="E302" s="11" t="str">
        <f>IFERROR(VLOOKUP($B302, Paste!$J$3:$L$833, 2, FALSE), "")</f>
        <v/>
      </c>
      <c r="F302" s="11" t="str">
        <f>VLOOKUP($B302, Paste!$A$3:$H$1033, 8, FALSE)</f>
        <v>CGY</v>
      </c>
      <c r="G302" s="71">
        <f>VLOOKUP($B302, Paste!$A$3:$H$1033, 2, FALSE)</f>
        <v>56.333333333333336</v>
      </c>
      <c r="H302" s="71">
        <f>VLOOKUP($B302, Paste!$A$3:$H$1033, 3, FALSE)</f>
        <v>1.2343903810129493</v>
      </c>
      <c r="I302" s="71">
        <f t="shared" si="4"/>
        <v>3.8493303064870501</v>
      </c>
      <c r="J302" s="71">
        <f>VLOOKUP($B302, Paste!$A$3:$H$1033, 4, FALSE)</f>
        <v>5.0837206874999996</v>
      </c>
      <c r="K302" s="71">
        <f>VLOOKUP($B302, Paste!$A$3:$H$1033, 5, FALSE)</f>
        <v>32.832310838445807</v>
      </c>
      <c r="L302" s="11">
        <f>IF(ISERROR(VLOOKUP(B302, Paste!$AB$3:$AD$2349, 3, FALSE)), "", VLOOKUP(B302, Paste!$AB$3:$AD$2349, 3, FALSE))</f>
        <v>31</v>
      </c>
      <c r="M302" s="27">
        <f>VLOOKUP($B302, Paste!$W$3:$Z$10064, IF($H$4="Cap Hit",3, IF($H$4="AAV", 4, 2)), FALSE)</f>
        <v>1.75</v>
      </c>
      <c r="N302" s="11">
        <f>IF(ISERROR(VLOOKUP(B302, Paste!$AB$3:$AC$2343, 1, FALSE)), "", VLOOKUP(B302, Paste!$AB$3:$AC$2343, 2, FALSE))</f>
        <v>68</v>
      </c>
      <c r="O302" s="18" t="str">
        <f>IF(VLOOKUP(B302, 'Points&amp;Potential'!$B$7:$O$921, 14, FALSE)=0, "", VLOOKUP(B302, 'Points&amp;Potential'!$B$7:$O$921, 14, FALSE))</f>
        <v/>
      </c>
      <c r="P302" s="7" t="str">
        <f>IF(ISERROR(VLOOKUP(B302, Paste!$T$3:$T$1045, 1, FALSE)), "", VLOOKUP(B302, Paste!$T$3:$U$1045, 2, FALSE))</f>
        <v/>
      </c>
    </row>
    <row r="303" spans="1:16">
      <c r="A303" s="11">
        <v>297</v>
      </c>
      <c r="B303" s="67" t="s">
        <v>700</v>
      </c>
      <c r="C303" s="11" t="str">
        <f>VLOOKUP($B303, Paste!$A$3:$H$1033, 6, FALSE)</f>
        <v>RD</v>
      </c>
      <c r="D303" s="11" t="str">
        <f>IFERROR(VLOOKUP($B303, Paste!$J$3:$L$833, 3, FALSE), "")</f>
        <v/>
      </c>
      <c r="E303" s="11" t="str">
        <f>IFERROR(VLOOKUP($B303, Paste!$J$3:$L$833, 2, FALSE), "")</f>
        <v/>
      </c>
      <c r="F303" s="11" t="str">
        <f>VLOOKUP($B303, Paste!$A$3:$H$1033, 8, FALSE)</f>
        <v>TBL</v>
      </c>
      <c r="G303" s="71">
        <f>VLOOKUP($B303, Paste!$A$3:$H$1033, 2, FALSE)</f>
        <v>37</v>
      </c>
      <c r="H303" s="71">
        <f>VLOOKUP($B303, Paste!$A$3:$H$1033, 3, FALSE)</f>
        <v>2.8401904761904766</v>
      </c>
      <c r="I303" s="71">
        <f t="shared" si="4"/>
        <v>7.0543469543650765</v>
      </c>
      <c r="J303" s="71">
        <f>VLOOKUP($B303, Paste!$A$3:$H$1033, 4, FALSE)</f>
        <v>9.8945374305555536</v>
      </c>
      <c r="K303" s="71">
        <f>VLOOKUP($B303, Paste!$A$3:$H$1033, 5, FALSE)</f>
        <v>32.811320754716981</v>
      </c>
      <c r="L303" s="11">
        <f>IF(ISERROR(VLOOKUP(B303, Paste!$AB$3:$AD$2349, 3, FALSE)), "", VLOOKUP(B303, Paste!$AB$3:$AD$2349, 3, FALSE))</f>
        <v>46</v>
      </c>
      <c r="M303" s="27">
        <f>VLOOKUP($B303, Paste!$W$3:$Z$10064, IF($H$4="Cap Hit",3, IF($H$4="AAV", 4, 2)), FALSE)</f>
        <v>0.77500000000000002</v>
      </c>
      <c r="N303" s="11">
        <f>IF(ISERROR(VLOOKUP(B303, Paste!$AB$3:$AC$2343, 1, FALSE)), "", VLOOKUP(B303, Paste!$AB$3:$AC$2343, 2, FALSE))</f>
        <v>33</v>
      </c>
      <c r="O303" s="18" t="str">
        <f>IF(VLOOKUP(B303, 'Points&amp;Potential'!$B$7:$O$921, 14, FALSE)=0, "", VLOOKUP(B303, 'Points&amp;Potential'!$B$7:$O$921, 14, FALSE))</f>
        <v/>
      </c>
      <c r="P303" s="7" t="str">
        <f>IF(ISERROR(VLOOKUP(B303, Paste!$T$3:$T$1045, 1, FALSE)), "", VLOOKUP(B303, Paste!$T$3:$U$1045, 2, FALSE))</f>
        <v/>
      </c>
    </row>
    <row r="304" spans="1:16">
      <c r="A304" s="11">
        <v>298</v>
      </c>
      <c r="B304" s="67" t="s">
        <v>131</v>
      </c>
      <c r="C304" s="11" t="str">
        <f>VLOOKUP($B304, Paste!$A$3:$H$1033, 6, FALSE)</f>
        <v>LD</v>
      </c>
      <c r="D304" s="11">
        <f>IFERROR(VLOOKUP($B304, Paste!$J$3:$L$833, 3, FALSE), "")</f>
        <v>62</v>
      </c>
      <c r="E304" s="11">
        <f>IFERROR(VLOOKUP($B304, Paste!$J$3:$L$833, 2, FALSE), "")</f>
        <v>82</v>
      </c>
      <c r="F304" s="11" t="str">
        <f>VLOOKUP($B304, Paste!$A$3:$H$1033, 8, FALSE)</f>
        <v>WPG</v>
      </c>
      <c r="G304" s="71">
        <f>VLOOKUP($B304, Paste!$A$3:$H$1033, 2, FALSE)</f>
        <v>81.333333333333329</v>
      </c>
      <c r="H304" s="71">
        <f>VLOOKUP($B304, Paste!$A$3:$H$1033, 3, FALSE)</f>
        <v>12.79914438842019</v>
      </c>
      <c r="I304" s="71">
        <f t="shared" si="4"/>
        <v>47.378720294542767</v>
      </c>
      <c r="J304" s="71">
        <f>VLOOKUP($B304, Paste!$A$3:$H$1033, 4, FALSE)</f>
        <v>60.177864682962955</v>
      </c>
      <c r="K304" s="71">
        <f>VLOOKUP($B304, Paste!$A$3:$H$1033, 5, FALSE)</f>
        <v>32.806722689075627</v>
      </c>
      <c r="L304" s="11">
        <f>IF(ISERROR(VLOOKUP(B304, Paste!$AB$3:$AD$2349, 3, FALSE)), "", VLOOKUP(B304, Paste!$AB$3:$AD$2349, 3, FALSE))</f>
        <v>44</v>
      </c>
      <c r="M304" s="27">
        <f>VLOOKUP($B304, Paste!$W$3:$Z$10064, IF($H$4="Cap Hit",3, IF($H$4="AAV", 4, 2)), FALSE)</f>
        <v>4.8</v>
      </c>
      <c r="N304" s="11">
        <f>IF(ISERROR(VLOOKUP(B304, Paste!$AB$3:$AC$2343, 1, FALSE)), "", VLOOKUP(B304, Paste!$AB$3:$AC$2343, 2, FALSE))</f>
        <v>122</v>
      </c>
      <c r="O304" s="18" t="str">
        <f>IF(VLOOKUP(B304, 'Points&amp;Potential'!$B$7:$O$921, 14, FALSE)=0, "", VLOOKUP(B304, 'Points&amp;Potential'!$B$7:$O$921, 14, FALSE))</f>
        <v/>
      </c>
      <c r="P304" s="7" t="str">
        <f>IF(ISERROR(VLOOKUP(B304, Paste!$T$3:$T$1045, 1, FALSE)), "", VLOOKUP(B304, Paste!$T$3:$U$1045, 2, FALSE))</f>
        <v/>
      </c>
    </row>
    <row r="305" spans="1:16">
      <c r="A305" s="11">
        <v>299</v>
      </c>
      <c r="B305" s="67" t="s">
        <v>275</v>
      </c>
      <c r="C305" s="11" t="str">
        <f>VLOOKUP($B305, Paste!$A$3:$H$1033, 6, FALSE)</f>
        <v>C</v>
      </c>
      <c r="D305" s="11">
        <f>IFERROR(VLOOKUP($B305, Paste!$J$3:$L$833, 3, FALSE), "")</f>
        <v>55</v>
      </c>
      <c r="E305" s="11">
        <f>IFERROR(VLOOKUP($B305, Paste!$J$3:$L$833, 2, FALSE), "")</f>
        <v>80</v>
      </c>
      <c r="F305" s="11" t="str">
        <f>VLOOKUP($B305, Paste!$A$3:$H$1033, 8, FALSE)</f>
        <v>BUF</v>
      </c>
      <c r="G305" s="71">
        <f>VLOOKUP($B305, Paste!$A$3:$H$1033, 2, FALSE)</f>
        <v>52</v>
      </c>
      <c r="H305" s="71">
        <f>VLOOKUP($B305, Paste!$A$3:$H$1033, 3, FALSE)</f>
        <v>16.453289661680515</v>
      </c>
      <c r="I305" s="71">
        <f t="shared" si="4"/>
        <v>22.470973782763927</v>
      </c>
      <c r="J305" s="71">
        <f>VLOOKUP($B305, Paste!$A$3:$H$1033, 4, FALSE)</f>
        <v>38.924263444444442</v>
      </c>
      <c r="K305" s="71">
        <f>VLOOKUP($B305, Paste!$A$3:$H$1033, 5, FALSE)</f>
        <v>32.586666666666666</v>
      </c>
      <c r="L305" s="11">
        <f>IF(ISERROR(VLOOKUP(B305, Paste!$AB$3:$AD$2349, 3, FALSE)), "", VLOOKUP(B305, Paste!$AB$3:$AD$2349, 3, FALSE))</f>
        <v>36</v>
      </c>
      <c r="M305" s="27">
        <f>VLOOKUP($B305, Paste!$W$3:$Z$10064, IF($H$4="Cap Hit",3, IF($H$4="AAV", 4, 2)), FALSE)</f>
        <v>9.5</v>
      </c>
      <c r="N305" s="11">
        <f>IF(ISERROR(VLOOKUP(B305, Paste!$AB$3:$AC$2343, 1, FALSE)), "", VLOOKUP(B305, Paste!$AB$3:$AC$2343, 2, FALSE))</f>
        <v>31</v>
      </c>
      <c r="O305" s="18" t="str">
        <f>IF(VLOOKUP(B305, 'Points&amp;Potential'!$B$7:$O$921, 14, FALSE)=0, "", VLOOKUP(B305, 'Points&amp;Potential'!$B$7:$O$921, 14, FALSE))</f>
        <v/>
      </c>
      <c r="P305" s="7" t="str">
        <f>IF(ISERROR(VLOOKUP(B305, Paste!$T$3:$T$1045, 1, FALSE)), "", VLOOKUP(B305, Paste!$T$3:$U$1045, 2, FALSE))</f>
        <v/>
      </c>
    </row>
    <row r="306" spans="1:16">
      <c r="A306" s="11">
        <v>300</v>
      </c>
      <c r="B306" s="67" t="s">
        <v>387</v>
      </c>
      <c r="C306" s="11" t="str">
        <f>VLOOKUP($B306, Paste!$A$3:$H$1033, 6, FALSE)</f>
        <v>RW</v>
      </c>
      <c r="D306" s="11">
        <f>IFERROR(VLOOKUP($B306, Paste!$J$3:$L$833, 3, FALSE), "")</f>
        <v>37</v>
      </c>
      <c r="E306" s="11">
        <f>IFERROR(VLOOKUP($B306, Paste!$J$3:$L$833, 2, FALSE), "")</f>
        <v>55</v>
      </c>
      <c r="F306" s="11" t="str">
        <f>VLOOKUP($B306, Paste!$A$3:$H$1033, 8, FALSE)</f>
        <v>COL</v>
      </c>
      <c r="G306" s="71">
        <f>VLOOKUP($B306, Paste!$A$3:$H$1033, 2, FALSE)</f>
        <v>73.666666666666671</v>
      </c>
      <c r="H306" s="71">
        <f>VLOOKUP($B306, Paste!$A$3:$H$1033, 3, FALSE)</f>
        <v>11.385460910484465</v>
      </c>
      <c r="I306" s="71">
        <f t="shared" si="4"/>
        <v>17.836233011390537</v>
      </c>
      <c r="J306" s="71">
        <f>VLOOKUP($B306, Paste!$A$3:$H$1033, 4, FALSE)</f>
        <v>29.221693921875001</v>
      </c>
      <c r="K306" s="71">
        <f>VLOOKUP($B306, Paste!$A$3:$H$1033, 5, FALSE)</f>
        <v>32.550387596899228</v>
      </c>
      <c r="L306" s="11">
        <f>IF(ISERROR(VLOOKUP(B306, Paste!$AB$3:$AD$2349, 3, FALSE)), "", VLOOKUP(B306, Paste!$AB$3:$AD$2349, 3, FALSE))</f>
        <v>75</v>
      </c>
      <c r="M306" s="27">
        <f>VLOOKUP($B306, Paste!$W$3:$Z$10064, IF($H$4="Cap Hit",3, IF($H$4="AAV", 4, 2)), FALSE)</f>
        <v>2.5</v>
      </c>
      <c r="N306" s="11">
        <f>IF(ISERROR(VLOOKUP(B306, Paste!$AB$3:$AC$2343, 1, FALSE)), "", VLOOKUP(B306, Paste!$AB$3:$AC$2343, 2, FALSE))</f>
        <v>44</v>
      </c>
      <c r="O306" s="18" t="str">
        <f>IF(VLOOKUP(B306, 'Points&amp;Potential'!$B$7:$O$921, 14, FALSE)=0, "", VLOOKUP(B306, 'Points&amp;Potential'!$B$7:$O$921, 14, FALSE))</f>
        <v/>
      </c>
      <c r="P306" s="7" t="str">
        <f>IF(ISERROR(VLOOKUP(B306, Paste!$T$3:$T$1045, 1, FALSE)), "", VLOOKUP(B306, Paste!$T$3:$U$1045, 2, FALSE))</f>
        <v/>
      </c>
    </row>
    <row r="307" spans="1:16">
      <c r="A307" s="11">
        <v>301</v>
      </c>
      <c r="B307" s="67" t="s">
        <v>553</v>
      </c>
      <c r="C307" s="11" t="str">
        <f>VLOOKUP($B307, Paste!$A$3:$H$1033, 6, FALSE)</f>
        <v>LD</v>
      </c>
      <c r="D307" s="11" t="str">
        <f>IFERROR(VLOOKUP($B307, Paste!$J$3:$L$833, 3, FALSE), "")</f>
        <v/>
      </c>
      <c r="E307" s="11" t="str">
        <f>IFERROR(VLOOKUP($B307, Paste!$J$3:$L$833, 2, FALSE), "")</f>
        <v/>
      </c>
      <c r="F307" s="11" t="str">
        <f>VLOOKUP($B307, Paste!$A$3:$H$1033, 8, FALSE)</f>
        <v>VGK</v>
      </c>
      <c r="G307" s="71">
        <f>VLOOKUP($B307, Paste!$A$3:$H$1033, 2, FALSE)</f>
        <v>77.666666666666671</v>
      </c>
      <c r="H307" s="71">
        <f>VLOOKUP($B307, Paste!$A$3:$H$1033, 3, FALSE)</f>
        <v>5.0135178521701347</v>
      </c>
      <c r="I307" s="71">
        <f t="shared" si="4"/>
        <v>12.0085398561632</v>
      </c>
      <c r="J307" s="71">
        <f>VLOOKUP($B307, Paste!$A$3:$H$1033, 4, FALSE)</f>
        <v>17.022057708333335</v>
      </c>
      <c r="K307" s="71">
        <f>VLOOKUP($B307, Paste!$A$3:$H$1033, 5, FALSE)</f>
        <v>32.503671071953008</v>
      </c>
      <c r="L307" s="11">
        <f>IF(ISERROR(VLOOKUP(B307, Paste!$AB$3:$AD$2349, 3, FALSE)), "", VLOOKUP(B307, Paste!$AB$3:$AD$2349, 3, FALSE))</f>
        <v>133</v>
      </c>
      <c r="M307" s="27">
        <f>VLOOKUP($B307, Paste!$W$3:$Z$10064, IF($H$4="Cap Hit",3, IF($H$4="AAV", 4, 2)), FALSE)</f>
        <v>4.6500000000000004</v>
      </c>
      <c r="N307" s="11">
        <f>IF(ISERROR(VLOOKUP(B307, Paste!$AB$3:$AC$2343, 1, FALSE)), "", VLOOKUP(B307, Paste!$AB$3:$AC$2343, 2, FALSE))</f>
        <v>176</v>
      </c>
      <c r="O307" s="18" t="str">
        <f>IF(VLOOKUP(B307, 'Points&amp;Potential'!$B$7:$O$921, 14, FALSE)=0, "", VLOOKUP(B307, 'Points&amp;Potential'!$B$7:$O$921, 14, FALSE))</f>
        <v/>
      </c>
      <c r="P307" s="7" t="str">
        <f>IF(ISERROR(VLOOKUP(B307, Paste!$T$3:$T$1045, 1, FALSE)), "", VLOOKUP(B307, Paste!$T$3:$U$1045, 2, FALSE))</f>
        <v/>
      </c>
    </row>
    <row r="308" spans="1:16">
      <c r="A308" s="11">
        <v>302</v>
      </c>
      <c r="B308" s="67" t="s">
        <v>124</v>
      </c>
      <c r="C308" s="11" t="str">
        <f>VLOOKUP($B308, Paste!$A$3:$H$1033, 6, FALSE)</f>
        <v>C</v>
      </c>
      <c r="D308" s="11">
        <f>IFERROR(VLOOKUP($B308, Paste!$J$3:$L$833, 3, FALSE), "")</f>
        <v>63</v>
      </c>
      <c r="E308" s="11">
        <f>IFERROR(VLOOKUP($B308, Paste!$J$3:$L$833, 2, FALSE), "")</f>
        <v>78</v>
      </c>
      <c r="F308" s="11" t="str">
        <f>VLOOKUP($B308, Paste!$A$3:$H$1033, 8, FALSE)</f>
        <v>NYI</v>
      </c>
      <c r="G308" s="71">
        <f>VLOOKUP($B308, Paste!$A$3:$H$1033, 2, FALSE)</f>
        <v>78.666666666666671</v>
      </c>
      <c r="H308" s="71">
        <f>VLOOKUP($B308, Paste!$A$3:$H$1033, 3, FALSE)</f>
        <v>32.061813407565609</v>
      </c>
      <c r="I308" s="71">
        <f t="shared" si="4"/>
        <v>29.691741175767724</v>
      </c>
      <c r="J308" s="71">
        <f>VLOOKUP($B308, Paste!$A$3:$H$1033, 4, FALSE)</f>
        <v>61.753554583333333</v>
      </c>
      <c r="K308" s="71">
        <f>VLOOKUP($B308, Paste!$A$3:$H$1033, 5, FALSE)</f>
        <v>32.492753623188406</v>
      </c>
      <c r="L308" s="11">
        <f>IF(ISERROR(VLOOKUP(B308, Paste!$AB$3:$AD$2349, 3, FALSE)), "", VLOOKUP(B308, Paste!$AB$3:$AD$2349, 3, FALSE))</f>
        <v>59</v>
      </c>
      <c r="M308" s="27">
        <f>VLOOKUP($B308, Paste!$W$3:$Z$10064, IF($H$4="Cap Hit",3, IF($H$4="AAV", 4, 2)), FALSE)</f>
        <v>8.5</v>
      </c>
      <c r="N308" s="11">
        <f>IF(ISERROR(VLOOKUP(B308, Paste!$AB$3:$AC$2343, 1, FALSE)), "", VLOOKUP(B308, Paste!$AB$3:$AC$2343, 2, FALSE))</f>
        <v>41</v>
      </c>
      <c r="O308" s="18" t="str">
        <f>IF(VLOOKUP(B308, 'Points&amp;Potential'!$B$7:$O$921, 14, FALSE)=0, "", VLOOKUP(B308, 'Points&amp;Potential'!$B$7:$O$921, 14, FALSE))</f>
        <v/>
      </c>
      <c r="P308" s="7" t="str">
        <f>IF(ISERROR(VLOOKUP(B308, Paste!$T$3:$T$1045, 1, FALSE)), "", VLOOKUP(B308, Paste!$T$3:$U$1045, 2, FALSE))</f>
        <v/>
      </c>
    </row>
    <row r="309" spans="1:16">
      <c r="A309" s="11">
        <v>303</v>
      </c>
      <c r="B309" s="67" t="s">
        <v>525</v>
      </c>
      <c r="C309" s="11" t="str">
        <f>VLOOKUP($B309, Paste!$A$3:$H$1033, 6, FALSE)</f>
        <v>C</v>
      </c>
      <c r="D309" s="11">
        <f>IFERROR(VLOOKUP($B309, Paste!$J$3:$L$833, 3, FALSE), "")</f>
        <v>37</v>
      </c>
      <c r="E309" s="11">
        <f>IFERROR(VLOOKUP($B309, Paste!$J$3:$L$833, 2, FALSE), "")</f>
        <v>58</v>
      </c>
      <c r="F309" s="11" t="str">
        <f>VLOOKUP($B309, Paste!$A$3:$H$1033, 8, FALSE)</f>
        <v>CAR</v>
      </c>
      <c r="G309" s="71">
        <f>VLOOKUP($B309, Paste!$A$3:$H$1033, 2, FALSE)</f>
        <v>68.333333333333329</v>
      </c>
      <c r="H309" s="71">
        <f>VLOOKUP($B309, Paste!$A$3:$H$1033, 3, FALSE)</f>
        <v>7.0604426559373668</v>
      </c>
      <c r="I309" s="71">
        <f t="shared" si="4"/>
        <v>11.460586640937636</v>
      </c>
      <c r="J309" s="71">
        <f>VLOOKUP($B309, Paste!$A$3:$H$1033, 4, FALSE)</f>
        <v>18.521029296875003</v>
      </c>
      <c r="K309" s="71">
        <f>VLOOKUP($B309, Paste!$A$3:$H$1033, 5, FALSE)</f>
        <v>32.278056951423785</v>
      </c>
      <c r="L309" s="11">
        <f>IF(ISERROR(VLOOKUP(B309, Paste!$AB$3:$AD$2349, 3, FALSE)), "", VLOOKUP(B309, Paste!$AB$3:$AD$2349, 3, FALSE))</f>
        <v>85</v>
      </c>
      <c r="M309" s="27">
        <f>VLOOKUP($B309, Paste!$W$3:$Z$10064, IF($H$4="Cap Hit",3, IF($H$4="AAV", 4, 2)), FALSE)</f>
        <v>4.82</v>
      </c>
      <c r="N309" s="11">
        <f>IF(ISERROR(VLOOKUP(B309, Paste!$AB$3:$AC$2343, 1, FALSE)), "", VLOOKUP(B309, Paste!$AB$3:$AC$2343, 2, FALSE))</f>
        <v>27</v>
      </c>
      <c r="O309" s="18" t="str">
        <f>IF(VLOOKUP(B309, 'Points&amp;Potential'!$B$7:$O$921, 14, FALSE)=0, "", VLOOKUP(B309, 'Points&amp;Potential'!$B$7:$O$921, 14, FALSE))</f>
        <v/>
      </c>
      <c r="P309" s="7" t="str">
        <f>IF(ISERROR(VLOOKUP(B309, Paste!$T$3:$T$1045, 1, FALSE)), "", VLOOKUP(B309, Paste!$T$3:$U$1045, 2, FALSE))</f>
        <v/>
      </c>
    </row>
    <row r="310" spans="1:16">
      <c r="A310" s="11">
        <v>304</v>
      </c>
      <c r="B310" s="67" t="s">
        <v>106</v>
      </c>
      <c r="C310" s="11" t="str">
        <f>VLOOKUP($B310, Paste!$A$3:$H$1033, 6, FALSE)</f>
        <v>RD</v>
      </c>
      <c r="D310" s="11">
        <f>IFERROR(VLOOKUP($B310, Paste!$J$3:$L$833, 3, FALSE), "")</f>
        <v>52</v>
      </c>
      <c r="E310" s="11">
        <f>IFERROR(VLOOKUP($B310, Paste!$J$3:$L$833, 2, FALSE), "")</f>
        <v>70</v>
      </c>
      <c r="F310" s="11" t="str">
        <f>VLOOKUP($B310, Paste!$A$3:$H$1033, 8, FALSE)</f>
        <v>TBL</v>
      </c>
      <c r="G310" s="71">
        <f>VLOOKUP($B310, Paste!$A$3:$H$1033, 2, FALSE)</f>
        <v>79.333333333333329</v>
      </c>
      <c r="H310" s="71">
        <f>VLOOKUP($B310, Paste!$A$3:$H$1033, 3, FALSE)</f>
        <v>10.097003513398283</v>
      </c>
      <c r="I310" s="71">
        <f t="shared" si="4"/>
        <v>58.100805653268388</v>
      </c>
      <c r="J310" s="71">
        <f>VLOOKUP($B310, Paste!$A$3:$H$1033, 4, FALSE)</f>
        <v>68.197809166666673</v>
      </c>
      <c r="K310" s="71">
        <f>VLOOKUP($B310, Paste!$A$3:$H$1033, 5, FALSE)</f>
        <v>32.143678160919535</v>
      </c>
      <c r="L310" s="11">
        <f>IF(ISERROR(VLOOKUP(B310, Paste!$AB$3:$AD$2349, 3, FALSE)), "", VLOOKUP(B310, Paste!$AB$3:$AD$2349, 3, FALSE))</f>
        <v>36</v>
      </c>
      <c r="M310" s="27">
        <f>VLOOKUP($B310, Paste!$W$3:$Z$10064, IF($H$4="Cap Hit",3, IF($H$4="AAV", 4, 2)), FALSE)</f>
        <v>8.5</v>
      </c>
      <c r="N310" s="11">
        <f>IF(ISERROR(VLOOKUP(B310, Paste!$AB$3:$AC$2343, 1, FALSE)), "", VLOOKUP(B310, Paste!$AB$3:$AC$2343, 2, FALSE))</f>
        <v>111</v>
      </c>
      <c r="O310" s="18" t="str">
        <f>IF(VLOOKUP(B310, 'Points&amp;Potential'!$B$7:$O$921, 14, FALSE)=0, "", VLOOKUP(B310, 'Points&amp;Potential'!$B$7:$O$921, 14, FALSE))</f>
        <v/>
      </c>
      <c r="P310" s="7" t="str">
        <f>IF(ISERROR(VLOOKUP(B310, Paste!$T$3:$T$1045, 1, FALSE)), "", VLOOKUP(B310, Paste!$T$3:$U$1045, 2, FALSE))</f>
        <v/>
      </c>
    </row>
    <row r="311" spans="1:16">
      <c r="A311" s="11">
        <v>305</v>
      </c>
      <c r="B311" s="67" t="s">
        <v>51</v>
      </c>
      <c r="C311" s="11" t="str">
        <f>VLOOKUP($B311, Paste!$A$3:$H$1033, 6, FALSE)</f>
        <v>RD</v>
      </c>
      <c r="D311" s="11">
        <f>IFERROR(VLOOKUP($B311, Paste!$J$3:$L$833, 3, FALSE), "")</f>
        <v>85</v>
      </c>
      <c r="E311" s="11">
        <f>IFERROR(VLOOKUP($B311, Paste!$J$3:$L$833, 2, FALSE), "")</f>
        <v>95</v>
      </c>
      <c r="F311" s="11" t="str">
        <f>VLOOKUP($B311, Paste!$A$3:$H$1033, 8, FALSE)</f>
        <v>EDM</v>
      </c>
      <c r="G311" s="71">
        <f>VLOOKUP($B311, Paste!$A$3:$H$1033, 2, FALSE)</f>
        <v>83.666666666666671</v>
      </c>
      <c r="H311" s="71">
        <f>VLOOKUP($B311, Paste!$A$3:$H$1033, 3, FALSE)</f>
        <v>18.168136272908885</v>
      </c>
      <c r="I311" s="71">
        <f t="shared" si="4"/>
        <v>70.519977129868892</v>
      </c>
      <c r="J311" s="71">
        <f>VLOOKUP($B311, Paste!$A$3:$H$1033, 4, FALSE)</f>
        <v>88.688113402777773</v>
      </c>
      <c r="K311" s="71">
        <f>VLOOKUP($B311, Paste!$A$3:$H$1033, 5, FALSE)</f>
        <v>32.100680272108846</v>
      </c>
      <c r="L311" s="11">
        <f>IF(ISERROR(VLOOKUP(B311, Paste!$AB$3:$AD$2349, 3, FALSE)), "", VLOOKUP(B311, Paste!$AB$3:$AD$2349, 3, FALSE))</f>
        <v>31</v>
      </c>
      <c r="M311" s="27">
        <f>VLOOKUP($B311, Paste!$W$3:$Z$10064, IF($H$4="Cap Hit",3, IF($H$4="AAV", 4, 2)), FALSE)</f>
        <v>12</v>
      </c>
      <c r="N311" s="11">
        <f>IF(ISERROR(VLOOKUP(B311, Paste!$AB$3:$AC$2343, 1, FALSE)), "", VLOOKUP(B311, Paste!$AB$3:$AC$2343, 2, FALSE))</f>
        <v>99</v>
      </c>
      <c r="O311" s="18" t="str">
        <f>IF(VLOOKUP(B311, 'Points&amp;Potential'!$B$7:$O$921, 14, FALSE)=0, "", VLOOKUP(B311, 'Points&amp;Potential'!$B$7:$O$921, 14, FALSE))</f>
        <v/>
      </c>
      <c r="P311" s="7" t="str">
        <f>IF(ISERROR(VLOOKUP(B311, Paste!$T$3:$T$1045, 1, FALSE)), "", VLOOKUP(B311, Paste!$T$3:$U$1045, 2, FALSE))</f>
        <v/>
      </c>
    </row>
    <row r="312" spans="1:16">
      <c r="A312" s="11">
        <v>306</v>
      </c>
      <c r="B312" s="67" t="s">
        <v>315</v>
      </c>
      <c r="C312" s="11" t="str">
        <f>VLOOKUP($B312, Paste!$A$3:$H$1033, 6, FALSE)</f>
        <v>LW</v>
      </c>
      <c r="D312" s="11" t="str">
        <f>IFERROR(VLOOKUP($B312, Paste!$J$3:$L$833, 3, FALSE), "")</f>
        <v/>
      </c>
      <c r="E312" s="11" t="str">
        <f>IFERROR(VLOOKUP($B312, Paste!$J$3:$L$833, 2, FALSE), "")</f>
        <v/>
      </c>
      <c r="F312" s="11" t="str">
        <f>VLOOKUP($B312, Paste!$A$3:$H$1033, 8, FALSE)</f>
        <v>MTL</v>
      </c>
      <c r="G312" s="71">
        <f>VLOOKUP($B312, Paste!$A$3:$H$1033, 2, FALSE)</f>
        <v>79</v>
      </c>
      <c r="H312" s="71">
        <f>VLOOKUP($B312, Paste!$A$3:$H$1033, 3, FALSE)</f>
        <v>15.675559553105989</v>
      </c>
      <c r="I312" s="71">
        <f t="shared" si="4"/>
        <v>19.577093224671785</v>
      </c>
      <c r="J312" s="71">
        <f>VLOOKUP($B312, Paste!$A$3:$H$1033, 4, FALSE)</f>
        <v>35.252652777777776</v>
      </c>
      <c r="K312" s="71">
        <f>VLOOKUP($B312, Paste!$A$3:$H$1033, 5, FALSE)</f>
        <v>32.051428571428573</v>
      </c>
      <c r="L312" s="11">
        <f>IF(ISERROR(VLOOKUP(B312, Paste!$AB$3:$AD$2349, 3, FALSE)), "", VLOOKUP(B312, Paste!$AB$3:$AD$2349, 3, FALSE))</f>
        <v>190</v>
      </c>
      <c r="M312" s="27" t="e">
        <f>VLOOKUP($B312, Paste!$W$3:$Z$10064, IF($H$4="Cap Hit",3, IF($H$4="AAV", 4, 2)), FALSE)</f>
        <v>#N/A</v>
      </c>
      <c r="N312" s="11">
        <f>IF(ISERROR(VLOOKUP(B312, Paste!$AB$3:$AC$2343, 1, FALSE)), "", VLOOKUP(B312, Paste!$AB$3:$AC$2343, 2, FALSE))</f>
        <v>47</v>
      </c>
      <c r="O312" s="18" t="str">
        <f>IF(VLOOKUP(B312, 'Points&amp;Potential'!$B$7:$O$921, 14, FALSE)=0, "", VLOOKUP(B312, 'Points&amp;Potential'!$B$7:$O$921, 14, FALSE))</f>
        <v/>
      </c>
      <c r="P312" s="7" t="str">
        <f>IF(ISERROR(VLOOKUP(B312, Paste!$T$3:$T$1045, 1, FALSE)), "", VLOOKUP(B312, Paste!$T$3:$U$1045, 2, FALSE))</f>
        <v/>
      </c>
    </row>
    <row r="313" spans="1:16">
      <c r="A313" s="11">
        <v>307</v>
      </c>
      <c r="B313" s="67" t="s">
        <v>110</v>
      </c>
      <c r="C313" s="11" t="str">
        <f>VLOOKUP($B313, Paste!$A$3:$H$1033, 6, FALSE)</f>
        <v>RD</v>
      </c>
      <c r="D313" s="11">
        <f>IFERROR(VLOOKUP($B313, Paste!$J$3:$L$833, 3, FALSE), "")</f>
        <v>72</v>
      </c>
      <c r="E313" s="11">
        <f>IFERROR(VLOOKUP($B313, Paste!$J$3:$L$833, 2, FALSE), "")</f>
        <v>90</v>
      </c>
      <c r="F313" s="11" t="str">
        <f>VLOOKUP($B313, Paste!$A$3:$H$1033, 8, FALSE)</f>
        <v>NYR</v>
      </c>
      <c r="G313" s="71">
        <f>VLOOKUP($B313, Paste!$A$3:$H$1033, 2, FALSE)</f>
        <v>73</v>
      </c>
      <c r="H313" s="71">
        <f>VLOOKUP($B313, Paste!$A$3:$H$1033, 3, FALSE)</f>
        <v>12.668069674303339</v>
      </c>
      <c r="I313" s="71">
        <f t="shared" si="4"/>
        <v>53.903084849307774</v>
      </c>
      <c r="J313" s="71">
        <f>VLOOKUP($B313, Paste!$A$3:$H$1033, 4, FALSE)</f>
        <v>66.571154523611114</v>
      </c>
      <c r="K313" s="71">
        <f>VLOOKUP($B313, Paste!$A$3:$H$1033, 5, FALSE)</f>
        <v>31.960199004975124</v>
      </c>
      <c r="L313" s="11">
        <f>IF(ISERROR(VLOOKUP(B313, Paste!$AB$3:$AD$2349, 3, FALSE)), "", VLOOKUP(B313, Paste!$AB$3:$AD$2349, 3, FALSE))</f>
        <v>37</v>
      </c>
      <c r="M313" s="27">
        <f>VLOOKUP($B313, Paste!$W$3:$Z$10064, IF($H$4="Cap Hit",3, IF($H$4="AAV", 4, 2)), FALSE)</f>
        <v>9.5</v>
      </c>
      <c r="N313" s="11">
        <f>IF(ISERROR(VLOOKUP(B313, Paste!$AB$3:$AC$2343, 1, FALSE)), "", VLOOKUP(B313, Paste!$AB$3:$AC$2343, 2, FALSE))</f>
        <v>102</v>
      </c>
      <c r="O313" s="18" t="str">
        <f>IF(VLOOKUP(B313, 'Points&amp;Potential'!$B$7:$O$921, 14, FALSE)=0, "", VLOOKUP(B313, 'Points&amp;Potential'!$B$7:$O$921, 14, FALSE))</f>
        <v/>
      </c>
      <c r="P313" s="7" t="str">
        <f>IF(ISERROR(VLOOKUP(B313, Paste!$T$3:$T$1045, 1, FALSE)), "", VLOOKUP(B313, Paste!$T$3:$U$1045, 2, FALSE))</f>
        <v/>
      </c>
    </row>
    <row r="314" spans="1:16">
      <c r="A314" s="11">
        <v>308</v>
      </c>
      <c r="B314" s="67" t="s">
        <v>186</v>
      </c>
      <c r="C314" s="11" t="str">
        <f>VLOOKUP($B314, Paste!$A$3:$H$1033, 6, FALSE)</f>
        <v>LD</v>
      </c>
      <c r="D314" s="11">
        <f>IFERROR(VLOOKUP($B314, Paste!$J$3:$L$833, 3, FALSE), "")</f>
        <v>48</v>
      </c>
      <c r="E314" s="11">
        <f>IFERROR(VLOOKUP($B314, Paste!$J$3:$L$833, 2, FALSE), "")</f>
        <v>68</v>
      </c>
      <c r="F314" s="11" t="str">
        <f>VLOOKUP($B314, Paste!$A$3:$H$1033, 8, FALSE)</f>
        <v>NSH</v>
      </c>
      <c r="G314" s="71">
        <f>VLOOKUP($B314, Paste!$A$3:$H$1033, 2, FALSE)</f>
        <v>69.666666666666671</v>
      </c>
      <c r="H314" s="71">
        <f>VLOOKUP($B314, Paste!$A$3:$H$1033, 3, FALSE)</f>
        <v>14.247702254144533</v>
      </c>
      <c r="I314" s="71">
        <f t="shared" si="4"/>
        <v>37.997490745855458</v>
      </c>
      <c r="J314" s="71">
        <f>VLOOKUP($B314, Paste!$A$3:$H$1033, 4, FALSE)</f>
        <v>52.245192999999993</v>
      </c>
      <c r="K314" s="71">
        <f>VLOOKUP($B314, Paste!$A$3:$H$1033, 5, FALSE)</f>
        <v>31.91625615763547</v>
      </c>
      <c r="L314" s="11">
        <f>IF(ISERROR(VLOOKUP(B314, Paste!$AB$3:$AD$2349, 3, FALSE)), "", VLOOKUP(B314, Paste!$AB$3:$AD$2349, 3, FALSE))</f>
        <v>28</v>
      </c>
      <c r="M314" s="27">
        <f>VLOOKUP($B314, Paste!$W$3:$Z$10064, IF($H$4="Cap Hit",3, IF($H$4="AAV", 4, 2)), FALSE)</f>
        <v>8</v>
      </c>
      <c r="N314" s="11">
        <f>IF(ISERROR(VLOOKUP(B314, Paste!$AB$3:$AC$2343, 1, FALSE)), "", VLOOKUP(B314, Paste!$AB$3:$AC$2343, 2, FALSE))</f>
        <v>101</v>
      </c>
      <c r="O314" s="18" t="str">
        <f>IF(VLOOKUP(B314, 'Points&amp;Potential'!$B$7:$O$921, 14, FALSE)=0, "", VLOOKUP(B314, 'Points&amp;Potential'!$B$7:$O$921, 14, FALSE))</f>
        <v/>
      </c>
      <c r="P314" s="7" t="str">
        <f>IF(ISERROR(VLOOKUP(B314, Paste!$T$3:$T$1045, 1, FALSE)), "", VLOOKUP(B314, Paste!$T$3:$U$1045, 2, FALSE))</f>
        <v/>
      </c>
    </row>
    <row r="315" spans="1:16">
      <c r="A315" s="11">
        <v>309</v>
      </c>
      <c r="B315" s="67" t="s">
        <v>395</v>
      </c>
      <c r="C315" s="11" t="str">
        <f>VLOOKUP($B315, Paste!$A$3:$H$1033, 6, FALSE)</f>
        <v>RW</v>
      </c>
      <c r="D315" s="11" t="str">
        <f>IFERROR(VLOOKUP($B315, Paste!$J$3:$L$833, 3, FALSE), "")</f>
        <v/>
      </c>
      <c r="E315" s="11" t="str">
        <f>IFERROR(VLOOKUP($B315, Paste!$J$3:$L$833, 2, FALSE), "")</f>
        <v/>
      </c>
      <c r="F315" s="11" t="str">
        <f>VLOOKUP($B315, Paste!$A$3:$H$1033, 8, FALSE)</f>
        <v>UTA</v>
      </c>
      <c r="G315" s="71">
        <f>VLOOKUP($B315, Paste!$A$3:$H$1033, 2, FALSE)</f>
        <v>70.666666666666671</v>
      </c>
      <c r="H315" s="71">
        <f>VLOOKUP($B315, Paste!$A$3:$H$1033, 3, FALSE)</f>
        <v>15.230249665837366</v>
      </c>
      <c r="I315" s="71">
        <f t="shared" si="4"/>
        <v>13.372151291570042</v>
      </c>
      <c r="J315" s="71">
        <f>VLOOKUP($B315, Paste!$A$3:$H$1033, 4, FALSE)</f>
        <v>28.602400957407408</v>
      </c>
      <c r="K315" s="71">
        <f>VLOOKUP($B315, Paste!$A$3:$H$1033, 5, FALSE)</f>
        <v>31.902912621359228</v>
      </c>
      <c r="L315" s="11">
        <f>IF(ISERROR(VLOOKUP(B315, Paste!$AB$3:$AD$2349, 3, FALSE)), "", VLOOKUP(B315, Paste!$AB$3:$AD$2349, 3, FALSE))</f>
        <v>106</v>
      </c>
      <c r="M315" s="27">
        <f>VLOOKUP($B315, Paste!$W$3:$Z$10064, IF($H$4="Cap Hit",3, IF($H$4="AAV", 4, 2)), FALSE)</f>
        <v>1.75</v>
      </c>
      <c r="N315" s="11">
        <f>IF(ISERROR(VLOOKUP(B315, Paste!$AB$3:$AC$2343, 1, FALSE)), "", VLOOKUP(B315, Paste!$AB$3:$AC$2343, 2, FALSE))</f>
        <v>18</v>
      </c>
      <c r="O315" s="18" t="str">
        <f>IF(VLOOKUP(B315, 'Points&amp;Potential'!$B$7:$O$921, 14, FALSE)=0, "", VLOOKUP(B315, 'Points&amp;Potential'!$B$7:$O$921, 14, FALSE))</f>
        <v/>
      </c>
      <c r="P315" s="7" t="str">
        <f>IF(ISERROR(VLOOKUP(B315, Paste!$T$3:$T$1045, 1, FALSE)), "", VLOOKUP(B315, Paste!$T$3:$U$1045, 2, FALSE))</f>
        <v/>
      </c>
    </row>
    <row r="316" spans="1:16">
      <c r="A316" s="11">
        <v>310</v>
      </c>
      <c r="B316" s="67" t="s">
        <v>182</v>
      </c>
      <c r="C316" s="11" t="str">
        <f>VLOOKUP($B316, Paste!$A$3:$H$1033, 6, FALSE)</f>
        <v>LD</v>
      </c>
      <c r="D316" s="11">
        <f>IFERROR(VLOOKUP($B316, Paste!$J$3:$L$833, 3, FALSE), "")</f>
        <v>53</v>
      </c>
      <c r="E316" s="11">
        <f>IFERROR(VLOOKUP($B316, Paste!$J$3:$L$833, 2, FALSE), "")</f>
        <v>67</v>
      </c>
      <c r="F316" s="11" t="str">
        <f>VLOOKUP($B316, Paste!$A$3:$H$1033, 8, FALSE)</f>
        <v>CAR</v>
      </c>
      <c r="G316" s="71">
        <f>VLOOKUP($B316, Paste!$A$3:$H$1033, 2, FALSE)</f>
        <v>73</v>
      </c>
      <c r="H316" s="71">
        <f>VLOOKUP($B316, Paste!$A$3:$H$1033, 3, FALSE)</f>
        <v>11.280661397489657</v>
      </c>
      <c r="I316" s="71">
        <f t="shared" si="4"/>
        <v>41.90244926501034</v>
      </c>
      <c r="J316" s="71">
        <f>VLOOKUP($B316, Paste!$A$3:$H$1033, 4, FALSE)</f>
        <v>53.183110662499999</v>
      </c>
      <c r="K316" s="71">
        <f>VLOOKUP($B316, Paste!$A$3:$H$1033, 5, FALSE)</f>
        <v>31.893203883495143</v>
      </c>
      <c r="L316" s="11">
        <f>IF(ISERROR(VLOOKUP(B316, Paste!$AB$3:$AD$2349, 3, FALSE)), "", VLOOKUP(B316, Paste!$AB$3:$AD$2349, 3, FALSE))</f>
        <v>37</v>
      </c>
      <c r="M316" s="27">
        <f>VLOOKUP($B316, Paste!$W$3:$Z$10064, IF($H$4="Cap Hit",3, IF($H$4="AAV", 4, 2)), FALSE)</f>
        <v>3.2</v>
      </c>
      <c r="N316" s="11">
        <f>IF(ISERROR(VLOOKUP(B316, Paste!$AB$3:$AC$2343, 1, FALSE)), "", VLOOKUP(B316, Paste!$AB$3:$AC$2343, 2, FALSE))</f>
        <v>80</v>
      </c>
      <c r="O316" s="18" t="str">
        <f>IF(VLOOKUP(B316, 'Points&amp;Potential'!$B$7:$O$921, 14, FALSE)=0, "", VLOOKUP(B316, 'Points&amp;Potential'!$B$7:$O$921, 14, FALSE))</f>
        <v/>
      </c>
      <c r="P316" s="7" t="str">
        <f>IF(ISERROR(VLOOKUP(B316, Paste!$T$3:$T$1045, 1, FALSE)), "", VLOOKUP(B316, Paste!$T$3:$U$1045, 2, FALSE))</f>
        <v/>
      </c>
    </row>
    <row r="317" spans="1:16">
      <c r="A317" s="11">
        <v>311</v>
      </c>
      <c r="B317" s="67" t="s">
        <v>575</v>
      </c>
      <c r="C317" s="11" t="str">
        <f>VLOOKUP($B317, Paste!$A$3:$H$1033, 6, FALSE)</f>
        <v>C</v>
      </c>
      <c r="D317" s="11" t="str">
        <f>IFERROR(VLOOKUP($B317, Paste!$J$3:$L$833, 3, FALSE), "")</f>
        <v/>
      </c>
      <c r="E317" s="11" t="str">
        <f>IFERROR(VLOOKUP($B317, Paste!$J$3:$L$833, 2, FALSE), "")</f>
        <v/>
      </c>
      <c r="F317" s="11" t="str">
        <f>VLOOKUP($B317, Paste!$A$3:$H$1033, 8, FALSE)</f>
        <v>NYI</v>
      </c>
      <c r="G317" s="71">
        <f>VLOOKUP($B317, Paste!$A$3:$H$1033, 2, FALSE)</f>
        <v>79.666666666666671</v>
      </c>
      <c r="H317" s="71">
        <f>VLOOKUP($B317, Paste!$A$3:$H$1033, 3, FALSE)</f>
        <v>9.1940293306654901</v>
      </c>
      <c r="I317" s="71">
        <f t="shared" si="4"/>
        <v>6.7457271276678448</v>
      </c>
      <c r="J317" s="71">
        <f>VLOOKUP($B317, Paste!$A$3:$H$1033, 4, FALSE)</f>
        <v>15.939756458333335</v>
      </c>
      <c r="K317" s="71">
        <f>VLOOKUP($B317, Paste!$A$3:$H$1033, 5, FALSE)</f>
        <v>31.798283261802577</v>
      </c>
      <c r="L317" s="11">
        <f>IF(ISERROR(VLOOKUP(B317, Paste!$AB$3:$AD$2349, 3, FALSE)), "", VLOOKUP(B317, Paste!$AB$3:$AD$2349, 3, FALSE))</f>
        <v>143</v>
      </c>
      <c r="M317" s="27">
        <f>VLOOKUP($B317, Paste!$W$3:$Z$10064, IF($H$4="Cap Hit",3, IF($H$4="AAV", 4, 2)), FALSE)</f>
        <v>2.5</v>
      </c>
      <c r="N317" s="11">
        <f>IF(ISERROR(VLOOKUP(B317, Paste!$AB$3:$AC$2343, 1, FALSE)), "", VLOOKUP(B317, Paste!$AB$3:$AC$2343, 2, FALSE))</f>
        <v>56</v>
      </c>
      <c r="O317" s="18" t="str">
        <f>IF(VLOOKUP(B317, 'Points&amp;Potential'!$B$7:$O$921, 14, FALSE)=0, "", VLOOKUP(B317, 'Points&amp;Potential'!$B$7:$O$921, 14, FALSE))</f>
        <v/>
      </c>
      <c r="P317" s="7" t="str">
        <f>IF(ISERROR(VLOOKUP(B317, Paste!$T$3:$T$1045, 1, FALSE)), "", VLOOKUP(B317, Paste!$T$3:$U$1045, 2, FALSE))</f>
        <v/>
      </c>
    </row>
    <row r="318" spans="1:16">
      <c r="A318" s="11">
        <v>312</v>
      </c>
      <c r="B318" s="67" t="s">
        <v>765</v>
      </c>
      <c r="C318" s="11" t="str">
        <f>VLOOKUP($B318, Paste!$A$3:$H$1033, 6, FALSE)</f>
        <v>RD</v>
      </c>
      <c r="D318" s="11" t="str">
        <f>IFERROR(VLOOKUP($B318, Paste!$J$3:$L$833, 3, FALSE), "")</f>
        <v/>
      </c>
      <c r="E318" s="11" t="str">
        <f>IFERROR(VLOOKUP($B318, Paste!$J$3:$L$833, 2, FALSE), "")</f>
        <v/>
      </c>
      <c r="F318" s="11" t="str">
        <f>VLOOKUP($B318, Paste!$A$3:$H$1033, 8, FALSE)</f>
        <v>NSH</v>
      </c>
      <c r="G318" s="71">
        <f>VLOOKUP($B318, Paste!$A$3:$H$1033, 2, FALSE)</f>
        <v>51</v>
      </c>
      <c r="H318" s="71">
        <f>VLOOKUP($B318, Paste!$A$3:$H$1033, 3, FALSE)</f>
        <v>0.53427106351634646</v>
      </c>
      <c r="I318" s="71">
        <f t="shared" si="4"/>
        <v>5.6041475864836547</v>
      </c>
      <c r="J318" s="71">
        <f>VLOOKUP($B318, Paste!$A$3:$H$1033, 4, FALSE)</f>
        <v>6.1384186500000011</v>
      </c>
      <c r="K318" s="71">
        <f>VLOOKUP($B318, Paste!$A$3:$H$1033, 5, FALSE)</f>
        <v>31.782608695652172</v>
      </c>
      <c r="L318" s="11">
        <f>IF(ISERROR(VLOOKUP(B318, Paste!$AB$3:$AD$2349, 3, FALSE)), "", VLOOKUP(B318, Paste!$AB$3:$AD$2349, 3, FALSE))</f>
        <v>69</v>
      </c>
      <c r="M318" s="27">
        <f>VLOOKUP($B318, Paste!$W$3:$Z$10064, IF($H$4="Cap Hit",3, IF($H$4="AAV", 4, 2)), FALSE)</f>
        <v>3.35</v>
      </c>
      <c r="N318" s="11">
        <f>IF(ISERROR(VLOOKUP(B318, Paste!$AB$3:$AC$2343, 1, FALSE)), "", VLOOKUP(B318, Paste!$AB$3:$AC$2343, 2, FALSE))</f>
        <v>92</v>
      </c>
      <c r="O318" s="18" t="str">
        <f>IF(VLOOKUP(B318, 'Points&amp;Potential'!$B$7:$O$921, 14, FALSE)=0, "", VLOOKUP(B318, 'Points&amp;Potential'!$B$7:$O$921, 14, FALSE))</f>
        <v/>
      </c>
      <c r="P318" s="7" t="str">
        <f>IF(ISERROR(VLOOKUP(B318, Paste!$T$3:$T$1045, 1, FALSE)), "", VLOOKUP(B318, Paste!$T$3:$U$1045, 2, FALSE))</f>
        <v/>
      </c>
    </row>
    <row r="319" spans="1:16">
      <c r="A319" s="11">
        <v>313</v>
      </c>
      <c r="B319" s="67" t="s">
        <v>581</v>
      </c>
      <c r="C319" s="11" t="str">
        <f>VLOOKUP($B319, Paste!$A$3:$H$1033, 6, FALSE)</f>
        <v>RW</v>
      </c>
      <c r="D319" s="11">
        <f>IFERROR(VLOOKUP($B319, Paste!$J$3:$L$833, 3, FALSE), "")</f>
        <v>28</v>
      </c>
      <c r="E319" s="11">
        <f>IFERROR(VLOOKUP($B319, Paste!$J$3:$L$833, 2, FALSE), "")</f>
        <v>50</v>
      </c>
      <c r="F319" s="11" t="str">
        <f>VLOOKUP($B319, Paste!$A$3:$H$1033, 8, FALSE)</f>
        <v>COL</v>
      </c>
      <c r="G319" s="71">
        <f>VLOOKUP($B319, Paste!$A$3:$H$1033, 2, FALSE)</f>
        <v>74</v>
      </c>
      <c r="H319" s="71">
        <f>VLOOKUP($B319, Paste!$A$3:$H$1033, 3, FALSE)</f>
        <v>9.620000000000001</v>
      </c>
      <c r="I319" s="71">
        <f t="shared" si="4"/>
        <v>6.1835571666666649</v>
      </c>
      <c r="J319" s="71">
        <f>VLOOKUP($B319, Paste!$A$3:$H$1033, 4, FALSE)</f>
        <v>15.803557166666666</v>
      </c>
      <c r="K319" s="71">
        <f>VLOOKUP($B319, Paste!$A$3:$H$1033, 5, FALSE)</f>
        <v>31.573333333333334</v>
      </c>
      <c r="L319" s="11">
        <f>IF(ISERROR(VLOOKUP(B319, Paste!$AB$3:$AD$2349, 3, FALSE)), "", VLOOKUP(B319, Paste!$AB$3:$AD$2349, 3, FALSE))</f>
        <v>63</v>
      </c>
      <c r="M319" s="27">
        <f>VLOOKUP($B319, Paste!$W$3:$Z$10064, IF($H$4="Cap Hit",3, IF($H$4="AAV", 4, 2)), FALSE)</f>
        <v>3</v>
      </c>
      <c r="N319" s="11">
        <f>IF(ISERROR(VLOOKUP(B319, Paste!$AB$3:$AC$2343, 1, FALSE)), "", VLOOKUP(B319, Paste!$AB$3:$AC$2343, 2, FALSE))</f>
        <v>46</v>
      </c>
      <c r="O319" s="18" t="str">
        <f>IF(VLOOKUP(B319, 'Points&amp;Potential'!$B$7:$O$921, 14, FALSE)=0, "", VLOOKUP(B319, 'Points&amp;Potential'!$B$7:$O$921, 14, FALSE))</f>
        <v/>
      </c>
      <c r="P319" s="7" t="str">
        <f>IF(ISERROR(VLOOKUP(B319, Paste!$T$3:$T$1045, 1, FALSE)), "", VLOOKUP(B319, Paste!$T$3:$U$1045, 2, FALSE))</f>
        <v/>
      </c>
    </row>
    <row r="320" spans="1:16">
      <c r="A320" s="11">
        <v>314</v>
      </c>
      <c r="B320" s="10" t="s">
        <v>107</v>
      </c>
      <c r="C320" s="11" t="str">
        <f>VLOOKUP($B320, Paste!$A$3:$H$1033, 6, FALSE)</f>
        <v>LW</v>
      </c>
      <c r="D320" s="11">
        <f>IFERROR(VLOOKUP($B320, Paste!$J$3:$L$833, 3, FALSE), "")</f>
        <v>72</v>
      </c>
      <c r="E320" s="11">
        <f>IFERROR(VLOOKUP($B320, Paste!$J$3:$L$833, 2, FALSE), "")</f>
        <v>92</v>
      </c>
      <c r="F320" s="11" t="str">
        <f>VLOOKUP($B320, Paste!$A$3:$H$1033, 8, FALSE)</f>
        <v>UTA</v>
      </c>
      <c r="G320" s="71">
        <f>VLOOKUP($B320, Paste!$A$3:$H$1033, 2, FALSE)</f>
        <v>72.333333333333329</v>
      </c>
      <c r="H320" s="71">
        <f>VLOOKUP($B320, Paste!$A$3:$H$1033, 3, FALSE)</f>
        <v>24.757219393402824</v>
      </c>
      <c r="I320" s="71">
        <f t="shared" si="4"/>
        <v>43.298305537152729</v>
      </c>
      <c r="J320" s="71">
        <f>VLOOKUP($B320, Paste!$A$3:$H$1033, 4, FALSE)</f>
        <v>68.055524930555549</v>
      </c>
      <c r="K320" s="71">
        <f>VLOOKUP($B320, Paste!$A$3:$H$1033, 5, FALSE)</f>
        <v>31.538704581358608</v>
      </c>
      <c r="L320" s="11">
        <f>IF(ISERROR(VLOOKUP(B320, Paste!$AB$3:$AD$2349, 3, FALSE)), "", VLOOKUP(B320, Paste!$AB$3:$AD$2349, 3, FALSE))</f>
        <v>65</v>
      </c>
      <c r="M320" s="27">
        <f>VLOOKUP($B320, Paste!$W$3:$Z$10064, IF($H$4="Cap Hit",3, IF($H$4="AAV", 4, 2)), FALSE)</f>
        <v>13</v>
      </c>
      <c r="N320" s="11">
        <f>IF(ISERROR(VLOOKUP(B320, Paste!$AB$3:$AC$2343, 1, FALSE)), "", VLOOKUP(B320, Paste!$AB$3:$AC$2343, 2, FALSE))</f>
        <v>40</v>
      </c>
      <c r="O320" s="18" t="str">
        <f>IF(VLOOKUP(B320, 'Points&amp;Potential'!$B$7:$O$921, 14, FALSE)=0, "", VLOOKUP(B320, 'Points&amp;Potential'!$B$7:$O$921, 14, FALSE))</f>
        <v/>
      </c>
      <c r="P320" s="7" t="str">
        <f>IF(ISERROR(VLOOKUP(B320, Paste!$T$3:$T$1045, 1, FALSE)), "", VLOOKUP(B320, Paste!$T$3:$U$1045, 2, FALSE))</f>
        <v/>
      </c>
    </row>
    <row r="321" spans="1:16">
      <c r="A321" s="11">
        <v>315</v>
      </c>
      <c r="B321" s="67" t="s">
        <v>418</v>
      </c>
      <c r="C321" s="11" t="str">
        <f>VLOOKUP($B321, Paste!$A$3:$H$1033, 6, FALSE)</f>
        <v>LW</v>
      </c>
      <c r="D321" s="11">
        <f>IFERROR(VLOOKUP($B321, Paste!$J$3:$L$833, 3, FALSE), "")</f>
        <v>38</v>
      </c>
      <c r="E321" s="11">
        <f>IFERROR(VLOOKUP($B321, Paste!$J$3:$L$833, 2, FALSE), "")</f>
        <v>50</v>
      </c>
      <c r="F321" s="11" t="str">
        <f>VLOOKUP($B321, Paste!$A$3:$H$1033, 8, FALSE)</f>
        <v>NSH</v>
      </c>
      <c r="G321" s="71">
        <f>VLOOKUP($B321, Paste!$A$3:$H$1033, 2, FALSE)</f>
        <v>73.333333333333329</v>
      </c>
      <c r="H321" s="71">
        <f>VLOOKUP($B321, Paste!$A$3:$H$1033, 3, FALSE)</f>
        <v>15.086868929292038</v>
      </c>
      <c r="I321" s="71">
        <f t="shared" si="4"/>
        <v>11.535009218856104</v>
      </c>
      <c r="J321" s="71">
        <f>VLOOKUP($B321, Paste!$A$3:$H$1033, 4, FALSE)</f>
        <v>26.621878148148141</v>
      </c>
      <c r="K321" s="71">
        <f>VLOOKUP($B321, Paste!$A$3:$H$1033, 5, FALSE)</f>
        <v>31.526479750778815</v>
      </c>
      <c r="L321" s="11">
        <f>IF(ISERROR(VLOOKUP(B321, Paste!$AB$3:$AD$2349, 3, FALSE)), "", VLOOKUP(B321, Paste!$AB$3:$AD$2349, 3, FALSE))</f>
        <v>176</v>
      </c>
      <c r="M321" s="27">
        <f>VLOOKUP($B321, Paste!$W$3:$Z$10064, IF($H$4="Cap Hit",3, IF($H$4="AAV", 4, 2)), FALSE)</f>
        <v>4</v>
      </c>
      <c r="N321" s="11">
        <f>IF(ISERROR(VLOOKUP(B321, Paste!$AB$3:$AC$2343, 1, FALSE)), "", VLOOKUP(B321, Paste!$AB$3:$AC$2343, 2, FALSE))</f>
        <v>44</v>
      </c>
      <c r="O321" s="18" t="str">
        <f>IF(VLOOKUP(B321, 'Points&amp;Potential'!$B$7:$O$921, 14, FALSE)=0, "", VLOOKUP(B321, 'Points&amp;Potential'!$B$7:$O$921, 14, FALSE))</f>
        <v/>
      </c>
      <c r="P321" s="7" t="str">
        <f>IF(ISERROR(VLOOKUP(B321, Paste!$T$3:$T$1045, 1, FALSE)), "", VLOOKUP(B321, Paste!$T$3:$U$1045, 2, FALSE))</f>
        <v/>
      </c>
    </row>
    <row r="322" spans="1:16">
      <c r="A322" s="11">
        <v>316</v>
      </c>
      <c r="B322" s="67" t="s">
        <v>70</v>
      </c>
      <c r="C322" s="11" t="str">
        <f>VLOOKUP($B322, Paste!$A$3:$H$1033, 6, FALSE)</f>
        <v>C</v>
      </c>
      <c r="D322" s="11">
        <f>IFERROR(VLOOKUP($B322, Paste!$J$3:$L$833, 3, FALSE), "")</f>
        <v>80</v>
      </c>
      <c r="E322" s="11">
        <f>IFERROR(VLOOKUP($B322, Paste!$J$3:$L$833, 2, FALSE), "")</f>
        <v>100</v>
      </c>
      <c r="F322" s="11" t="str">
        <f>VLOOKUP($B322, Paste!$A$3:$H$1033, 8, FALSE)</f>
        <v>STL</v>
      </c>
      <c r="G322" s="71">
        <f>VLOOKUP($B322, Paste!$A$3:$H$1033, 2, FALSE)</f>
        <v>74</v>
      </c>
      <c r="H322" s="71">
        <f>VLOOKUP($B322, Paste!$A$3:$H$1033, 3, FALSE)</f>
        <v>26.64</v>
      </c>
      <c r="I322" s="71">
        <f t="shared" si="4"/>
        <v>53.104121527777778</v>
      </c>
      <c r="J322" s="71">
        <f>VLOOKUP($B322, Paste!$A$3:$H$1033, 4, FALSE)</f>
        <v>79.744121527777779</v>
      </c>
      <c r="K322" s="71">
        <f>VLOOKUP($B322, Paste!$A$3:$H$1033, 5, FALSE)</f>
        <v>31.518518518518519</v>
      </c>
      <c r="L322" s="11">
        <f>IF(ISERROR(VLOOKUP(B322, Paste!$AB$3:$AD$2349, 3, FALSE)), "", VLOOKUP(B322, Paste!$AB$3:$AD$2349, 3, FALSE))</f>
        <v>13</v>
      </c>
      <c r="M322" s="27">
        <f>VLOOKUP($B322, Paste!$W$3:$Z$10064, IF($H$4="Cap Hit",3, IF($H$4="AAV", 4, 2)), FALSE)</f>
        <v>10.5</v>
      </c>
      <c r="N322" s="11">
        <f>IF(ISERROR(VLOOKUP(B322, Paste!$AB$3:$AC$2343, 1, FALSE)), "", VLOOKUP(B322, Paste!$AB$3:$AC$2343, 2, FALSE))</f>
        <v>47</v>
      </c>
      <c r="O322" s="18" t="str">
        <f>IF(VLOOKUP(B322, 'Points&amp;Potential'!$B$7:$O$921, 14, FALSE)=0, "", VLOOKUP(B322, 'Points&amp;Potential'!$B$7:$O$921, 14, FALSE))</f>
        <v/>
      </c>
      <c r="P322" s="7" t="str">
        <f>IF(ISERROR(VLOOKUP(B322, Paste!$T$3:$T$1045, 1, FALSE)), "", VLOOKUP(B322, Paste!$T$3:$U$1045, 2, FALSE))</f>
        <v/>
      </c>
    </row>
    <row r="323" spans="1:16">
      <c r="A323" s="11">
        <v>317</v>
      </c>
      <c r="B323" s="67" t="s">
        <v>542</v>
      </c>
      <c r="C323" s="11" t="str">
        <f>VLOOKUP($B323, Paste!$A$3:$H$1033, 6, FALSE)</f>
        <v>RW</v>
      </c>
      <c r="D323" s="11">
        <f>IFERROR(VLOOKUP($B323, Paste!$J$3:$L$833, 3, FALSE), "")</f>
        <v>32</v>
      </c>
      <c r="E323" s="11">
        <f>IFERROR(VLOOKUP($B323, Paste!$J$3:$L$833, 2, FALSE), "")</f>
        <v>48</v>
      </c>
      <c r="F323" s="11" t="str">
        <f>VLOOKUP($B323, Paste!$A$3:$H$1033, 8, FALSE)</f>
        <v>DET</v>
      </c>
      <c r="G323" s="71">
        <f>VLOOKUP($B323, Paste!$A$3:$H$1033, 2, FALSE)</f>
        <v>74.666666666666671</v>
      </c>
      <c r="H323" s="71">
        <f>VLOOKUP($B323, Paste!$A$3:$H$1033, 3, FALSE)</f>
        <v>9.3356156750665829</v>
      </c>
      <c r="I323" s="71">
        <f t="shared" si="4"/>
        <v>8.1306536582667501</v>
      </c>
      <c r="J323" s="71">
        <f>VLOOKUP($B323, Paste!$A$3:$H$1033, 4, FALSE)</f>
        <v>17.466269333333333</v>
      </c>
      <c r="K323" s="71">
        <f>VLOOKUP($B323, Paste!$A$3:$H$1033, 5, FALSE)</f>
        <v>31.510703363914377</v>
      </c>
      <c r="L323" s="11">
        <f>IF(ISERROR(VLOOKUP(B323, Paste!$AB$3:$AD$2349, 3, FALSE)), "", VLOOKUP(B323, Paste!$AB$3:$AD$2349, 3, FALSE))</f>
        <v>93</v>
      </c>
      <c r="M323" s="27">
        <f>VLOOKUP($B323, Paste!$W$3:$Z$10064, IF($H$4="Cap Hit",3, IF($H$4="AAV", 4, 2)), FALSE)</f>
        <v>3</v>
      </c>
      <c r="N323" s="11">
        <f>IF(ISERROR(VLOOKUP(B323, Paste!$AB$3:$AC$2343, 1, FALSE)), "", VLOOKUP(B323, Paste!$AB$3:$AC$2343, 2, FALSE))</f>
        <v>30</v>
      </c>
      <c r="O323" s="18" t="str">
        <f>IF(VLOOKUP(B323, 'Points&amp;Potential'!$B$7:$O$921, 14, FALSE)=0, "", VLOOKUP(B323, 'Points&amp;Potential'!$B$7:$O$921, 14, FALSE))</f>
        <v/>
      </c>
      <c r="P323" s="7" t="str">
        <f>IF(ISERROR(VLOOKUP(B323, Paste!$T$3:$T$1045, 1, FALSE)), "", VLOOKUP(B323, Paste!$T$3:$U$1045, 2, FALSE))</f>
        <v/>
      </c>
    </row>
    <row r="324" spans="1:16">
      <c r="A324" s="11">
        <v>318</v>
      </c>
      <c r="B324" s="67" t="s">
        <v>643</v>
      </c>
      <c r="C324" s="11" t="str">
        <f>VLOOKUP($B324, Paste!$A$3:$H$1033, 6, FALSE)</f>
        <v>LD</v>
      </c>
      <c r="D324" s="11" t="str">
        <f>IFERROR(VLOOKUP($B324, Paste!$J$3:$L$833, 3, FALSE), "")</f>
        <v/>
      </c>
      <c r="E324" s="11" t="str">
        <f>IFERROR(VLOOKUP($B324, Paste!$J$3:$L$833, 2, FALSE), "")</f>
        <v/>
      </c>
      <c r="F324" s="11" t="str">
        <f>VLOOKUP($B324, Paste!$A$3:$H$1033, 8, FALSE)</f>
        <v>BOS</v>
      </c>
      <c r="G324" s="71">
        <f>VLOOKUP($B324, Paste!$A$3:$H$1033, 2, FALSE)</f>
        <v>63</v>
      </c>
      <c r="H324" s="71">
        <f>VLOOKUP($B324, Paste!$A$3:$H$1033, 3, FALSE)</f>
        <v>3.3265689570980115</v>
      </c>
      <c r="I324" s="71">
        <f t="shared" si="4"/>
        <v>9.2179357429019895</v>
      </c>
      <c r="J324" s="71">
        <f>VLOOKUP($B324, Paste!$A$3:$H$1033, 4, FALSE)</f>
        <v>12.544504700000001</v>
      </c>
      <c r="K324" s="71">
        <f>VLOOKUP($B324, Paste!$A$3:$H$1033, 5, FALSE)</f>
        <v>31.5</v>
      </c>
      <c r="L324" s="11">
        <f>IF(ISERROR(VLOOKUP(B324, Paste!$AB$3:$AD$2349, 3, FALSE)), "", VLOOKUP(B324, Paste!$AB$3:$AD$2349, 3, FALSE))</f>
        <v>80</v>
      </c>
      <c r="M324" s="27">
        <f>VLOOKUP($B324, Paste!$W$3:$Z$10064, IF($H$4="Cap Hit",3, IF($H$4="AAV", 4, 2)), FALSE)</f>
        <v>0.875</v>
      </c>
      <c r="N324" s="11">
        <f>IF(ISERROR(VLOOKUP(B324, Paste!$AB$3:$AC$2343, 1, FALSE)), "", VLOOKUP(B324, Paste!$AB$3:$AC$2343, 2, FALSE))</f>
        <v>88</v>
      </c>
      <c r="O324" s="18" t="str">
        <f>IF(VLOOKUP(B324, 'Points&amp;Potential'!$B$7:$O$921, 14, FALSE)=0, "", VLOOKUP(B324, 'Points&amp;Potential'!$B$7:$O$921, 14, FALSE))</f>
        <v/>
      </c>
      <c r="P324" s="7" t="str">
        <f>IF(ISERROR(VLOOKUP(B324, Paste!$T$3:$T$1045, 1, FALSE)), "", VLOOKUP(B324, Paste!$T$3:$U$1045, 2, FALSE))</f>
        <v/>
      </c>
    </row>
    <row r="325" spans="1:16">
      <c r="A325" s="11">
        <v>319</v>
      </c>
      <c r="B325" s="10" t="s">
        <v>662</v>
      </c>
      <c r="C325" s="11" t="str">
        <f>VLOOKUP($B325, Paste!$A$3:$H$1033, 6, FALSE)</f>
        <v>RW</v>
      </c>
      <c r="D325" s="11" t="str">
        <f>IFERROR(VLOOKUP($B325, Paste!$J$3:$L$833, 3, FALSE), "")</f>
        <v/>
      </c>
      <c r="E325" s="11" t="str">
        <f>IFERROR(VLOOKUP($B325, Paste!$J$3:$L$833, 2, FALSE), "")</f>
        <v/>
      </c>
      <c r="F325" s="11" t="str">
        <f>VLOOKUP($B325, Paste!$A$3:$H$1033, 8, FALSE)</f>
        <v>BUF</v>
      </c>
      <c r="G325" s="71">
        <f>VLOOKUP($B325, Paste!$A$3:$H$1033, 2, FALSE)</f>
        <v>81.333333333333329</v>
      </c>
      <c r="H325" s="71">
        <f>VLOOKUP($B325, Paste!$A$3:$H$1033, 3, FALSE)</f>
        <v>5.5590911764629682</v>
      </c>
      <c r="I325" s="71">
        <f t="shared" si="4"/>
        <v>5.927757823537033</v>
      </c>
      <c r="J325" s="71">
        <f>VLOOKUP($B325, Paste!$A$3:$H$1033, 4, FALSE)</f>
        <v>11.486849000000001</v>
      </c>
      <c r="K325" s="71">
        <f>VLOOKUP($B325, Paste!$A$3:$H$1033, 5, FALSE)</f>
        <v>31.439775910364144</v>
      </c>
      <c r="L325" s="11">
        <f>IF(ISERROR(VLOOKUP(B325, Paste!$AB$3:$AD$2349, 3, FALSE)), "", VLOOKUP(B325, Paste!$AB$3:$AD$2349, 3, FALSE))</f>
        <v>243</v>
      </c>
      <c r="M325" s="27">
        <f>VLOOKUP($B325, Paste!$W$3:$Z$10064, IF($H$4="Cap Hit",3, IF($H$4="AAV", 4, 2)), FALSE)</f>
        <v>3.5</v>
      </c>
      <c r="N325" s="11">
        <f>IF(ISERROR(VLOOKUP(B325, Paste!$AB$3:$AC$2343, 1, FALSE)), "", VLOOKUP(B325, Paste!$AB$3:$AC$2343, 2, FALSE))</f>
        <v>73</v>
      </c>
      <c r="O325" s="18" t="str">
        <f>IF(VLOOKUP(B325, 'Points&amp;Potential'!$B$7:$O$921, 14, FALSE)=0, "", VLOOKUP(B325, 'Points&amp;Potential'!$B$7:$O$921, 14, FALSE))</f>
        <v/>
      </c>
      <c r="P325" s="7" t="str">
        <f>IF(ISERROR(VLOOKUP(B325, Paste!$T$3:$T$1045, 1, FALSE)), "", VLOOKUP(B325, Paste!$T$3:$U$1045, 2, FALSE))</f>
        <v/>
      </c>
    </row>
    <row r="326" spans="1:16">
      <c r="A326" s="11">
        <v>320</v>
      </c>
      <c r="B326" s="67" t="s">
        <v>220</v>
      </c>
      <c r="C326" s="11" t="str">
        <f>VLOOKUP($B326, Paste!$A$3:$H$1033, 6, FALSE)</f>
        <v>C</v>
      </c>
      <c r="D326" s="11">
        <f>IFERROR(VLOOKUP($B326, Paste!$J$3:$L$833, 3, FALSE), "")</f>
        <v>52</v>
      </c>
      <c r="E326" s="11">
        <f>IFERROR(VLOOKUP($B326, Paste!$J$3:$L$833, 2, FALSE), "")</f>
        <v>70</v>
      </c>
      <c r="F326" s="11" t="str">
        <f>VLOOKUP($B326, Paste!$A$3:$H$1033, 8, FALSE)</f>
        <v>OTT</v>
      </c>
      <c r="G326" s="71">
        <f>VLOOKUP($B326, Paste!$A$3:$H$1033, 2, FALSE)</f>
        <v>70</v>
      </c>
      <c r="H326" s="71">
        <f>VLOOKUP($B326, Paste!$A$3:$H$1033, 3, FALSE)</f>
        <v>19.677376429301368</v>
      </c>
      <c r="I326" s="71">
        <f t="shared" si="4"/>
        <v>26.589541383198629</v>
      </c>
      <c r="J326" s="71">
        <f>VLOOKUP($B326, Paste!$A$3:$H$1033, 4, FALSE)</f>
        <v>46.266917812499997</v>
      </c>
      <c r="K326" s="71">
        <f>VLOOKUP($B326, Paste!$A$3:$H$1033, 5, FALSE)</f>
        <v>31.366120218579233</v>
      </c>
      <c r="L326" s="11">
        <f>IF(ISERROR(VLOOKUP(B326, Paste!$AB$3:$AD$2349, 3, FALSE)), "", VLOOKUP(B326, Paste!$AB$3:$AD$2349, 3, FALSE))</f>
        <v>102</v>
      </c>
      <c r="M326" s="27">
        <f>VLOOKUP($B326, Paste!$W$3:$Z$10064, IF($H$4="Cap Hit",3, IF($H$4="AAV", 4, 2)), FALSE)</f>
        <v>6.5</v>
      </c>
      <c r="N326" s="11">
        <f>IF(ISERROR(VLOOKUP(B326, Paste!$AB$3:$AC$2343, 1, FALSE)), "", VLOOKUP(B326, Paste!$AB$3:$AC$2343, 2, FALSE))</f>
        <v>53</v>
      </c>
      <c r="O326" s="18" t="str">
        <f>IF(VLOOKUP(B326, 'Points&amp;Potential'!$B$7:$O$921, 14, FALSE)=0, "", VLOOKUP(B326, 'Points&amp;Potential'!$B$7:$O$921, 14, FALSE))</f>
        <v/>
      </c>
      <c r="P326" s="7" t="str">
        <f>IF(ISERROR(VLOOKUP(B326, Paste!$T$3:$T$1045, 1, FALSE)), "", VLOOKUP(B326, Paste!$T$3:$U$1045, 2, FALSE))</f>
        <v/>
      </c>
    </row>
    <row r="327" spans="1:16">
      <c r="A327" s="11">
        <v>321</v>
      </c>
      <c r="B327" s="67" t="s">
        <v>40</v>
      </c>
      <c r="C327" s="11" t="str">
        <f>VLOOKUP($B327, Paste!$A$3:$H$1033, 6, FALSE)</f>
        <v>LW</v>
      </c>
      <c r="D327" s="11">
        <f>IFERROR(VLOOKUP($B327, Paste!$J$3:$L$833, 3, FALSE), "")</f>
        <v>92</v>
      </c>
      <c r="E327" s="11">
        <f>IFERROR(VLOOKUP($B327, Paste!$J$3:$L$833, 2, FALSE), "")</f>
        <v>120</v>
      </c>
      <c r="F327" s="11" t="str">
        <f>VLOOKUP($B327, Paste!$A$3:$H$1033, 8, FALSE)</f>
        <v>MIN</v>
      </c>
      <c r="G327" s="71">
        <f>VLOOKUP($B327, Paste!$A$3:$H$1033, 2, FALSE)</f>
        <v>76</v>
      </c>
      <c r="H327" s="71">
        <f>VLOOKUP($B327, Paste!$A$3:$H$1033, 3, FALSE)</f>
        <v>45.085074072522261</v>
      </c>
      <c r="I327" s="71">
        <f t="shared" ref="I327:I390" si="5">J327-H327</f>
        <v>51.181705406644369</v>
      </c>
      <c r="J327" s="71">
        <f>VLOOKUP($B327, Paste!$A$3:$H$1033, 4, FALSE)</f>
        <v>96.26677947916663</v>
      </c>
      <c r="K327" s="71">
        <f>VLOOKUP($B327, Paste!$A$3:$H$1033, 5, FALSE)</f>
        <v>31.340206185567009</v>
      </c>
      <c r="L327" s="11">
        <f>IF(ISERROR(VLOOKUP(B327, Paste!$AB$3:$AD$2349, 3, FALSE)), "", VLOOKUP(B327, Paste!$AB$3:$AD$2349, 3, FALSE))</f>
        <v>48</v>
      </c>
      <c r="M327" s="27">
        <f>VLOOKUP($B327, Paste!$W$3:$Z$10064, IF($H$4="Cap Hit",3, IF($H$4="AAV", 4, 2)), FALSE)</f>
        <v>19.100000000000001</v>
      </c>
      <c r="N327" s="11">
        <f>IF(ISERROR(VLOOKUP(B327, Paste!$AB$3:$AC$2343, 1, FALSE)), "", VLOOKUP(B327, Paste!$AB$3:$AC$2343, 2, FALSE))</f>
        <v>33</v>
      </c>
      <c r="O327" s="18" t="str">
        <f>IF(VLOOKUP(B327, 'Points&amp;Potential'!$B$7:$O$921, 14, FALSE)=0, "", VLOOKUP(B327, 'Points&amp;Potential'!$B$7:$O$921, 14, FALSE))</f>
        <v/>
      </c>
      <c r="P327" s="7" t="str">
        <f>IF(ISERROR(VLOOKUP(B327, Paste!$T$3:$T$1045, 1, FALSE)), "", VLOOKUP(B327, Paste!$T$3:$U$1045, 2, FALSE))</f>
        <v/>
      </c>
    </row>
    <row r="328" spans="1:16">
      <c r="A328" s="11">
        <v>322</v>
      </c>
      <c r="B328" s="10" t="s">
        <v>404</v>
      </c>
      <c r="C328" s="11" t="str">
        <f>VLOOKUP($B328, Paste!$A$3:$H$1033, 6, FALSE)</f>
        <v>C</v>
      </c>
      <c r="D328" s="11">
        <f>IFERROR(VLOOKUP($B328, Paste!$J$3:$L$833, 3, FALSE), "")</f>
        <v>40</v>
      </c>
      <c r="E328" s="11">
        <f>IFERROR(VLOOKUP($B328, Paste!$J$3:$L$833, 2, FALSE), "")</f>
        <v>58</v>
      </c>
      <c r="F328" s="11" t="str">
        <f>VLOOKUP($B328, Paste!$A$3:$H$1033, 8, FALSE)</f>
        <v>NSH</v>
      </c>
      <c r="G328" s="71">
        <f>VLOOKUP($B328, Paste!$A$3:$H$1033, 2, FALSE)</f>
        <v>83</v>
      </c>
      <c r="H328" s="71">
        <f>VLOOKUP($B328, Paste!$A$3:$H$1033, 3, FALSE)</f>
        <v>10.790000000000001</v>
      </c>
      <c r="I328" s="71">
        <f t="shared" si="5"/>
        <v>16.937383472222223</v>
      </c>
      <c r="J328" s="71">
        <f>VLOOKUP($B328, Paste!$A$3:$H$1033, 4, FALSE)</f>
        <v>27.727383472222225</v>
      </c>
      <c r="K328" s="71">
        <f>VLOOKUP($B328, Paste!$A$3:$H$1033, 5, FALSE)</f>
        <v>31.307017543859651</v>
      </c>
      <c r="L328" s="11">
        <f>IF(ISERROR(VLOOKUP(B328, Paste!$AB$3:$AD$2349, 3, FALSE)), "", VLOOKUP(B328, Paste!$AB$3:$AD$2349, 3, FALSE))</f>
        <v>54</v>
      </c>
      <c r="M328" s="27">
        <f>VLOOKUP($B328, Paste!$W$3:$Z$10064, IF($H$4="Cap Hit",3, IF($H$4="AAV", 4, 2)), FALSE)</f>
        <v>4</v>
      </c>
      <c r="N328" s="11">
        <f>IF(ISERROR(VLOOKUP(B328, Paste!$AB$3:$AC$2343, 1, FALSE)), "", VLOOKUP(B328, Paste!$AB$3:$AC$2343, 2, FALSE))</f>
        <v>58</v>
      </c>
      <c r="O328" s="18" t="str">
        <f>IF(VLOOKUP(B328, 'Points&amp;Potential'!$B$7:$O$921, 14, FALSE)=0, "", VLOOKUP(B328, 'Points&amp;Potential'!$B$7:$O$921, 14, FALSE))</f>
        <v/>
      </c>
      <c r="P328" s="7" t="str">
        <f>IF(ISERROR(VLOOKUP(B328, Paste!$T$3:$T$1045, 1, FALSE)), "", VLOOKUP(B328, Paste!$T$3:$U$1045, 2, FALSE))</f>
        <v/>
      </c>
    </row>
    <row r="329" spans="1:16">
      <c r="A329" s="11">
        <v>323</v>
      </c>
      <c r="B329" s="67" t="s">
        <v>358</v>
      </c>
      <c r="C329" s="11" t="str">
        <f>VLOOKUP($B329, Paste!$A$3:$H$1033, 6, FALSE)</f>
        <v>C</v>
      </c>
      <c r="D329" s="11">
        <f>IFERROR(VLOOKUP($B329, Paste!$J$3:$L$833, 3, FALSE), "")</f>
        <v>35</v>
      </c>
      <c r="E329" s="11">
        <f>IFERROR(VLOOKUP($B329, Paste!$J$3:$L$833, 2, FALSE), "")</f>
        <v>62</v>
      </c>
      <c r="F329" s="11" t="str">
        <f>VLOOKUP($B329, Paste!$A$3:$H$1033, 8, FALSE)</f>
        <v>WAS</v>
      </c>
      <c r="G329" s="71">
        <f>VLOOKUP($B329, Paste!$A$3:$H$1033, 2, FALSE)</f>
        <v>62</v>
      </c>
      <c r="H329" s="71">
        <f>VLOOKUP($B329, Paste!$A$3:$H$1033, 3, FALSE)</f>
        <v>16.422971966099006</v>
      </c>
      <c r="I329" s="71">
        <f t="shared" si="5"/>
        <v>14.996165471400992</v>
      </c>
      <c r="J329" s="71">
        <f>VLOOKUP($B329, Paste!$A$3:$H$1033, 4, FALSE)</f>
        <v>31.419137437499998</v>
      </c>
      <c r="K329" s="71">
        <f>VLOOKUP($B329, Paste!$A$3:$H$1033, 5, FALSE)</f>
        <v>31.205298013245034</v>
      </c>
      <c r="L329" s="11">
        <f>IF(ISERROR(VLOOKUP(B329, Paste!$AB$3:$AD$2349, 3, FALSE)), "", VLOOKUP(B329, Paste!$AB$3:$AD$2349, 3, FALSE))</f>
        <v>127</v>
      </c>
      <c r="M329" s="27">
        <f>VLOOKUP($B329, Paste!$W$3:$Z$10064, IF($H$4="Cap Hit",3, IF($H$4="AAV", 4, 2)), FALSE)</f>
        <v>7.5</v>
      </c>
      <c r="N329" s="11">
        <f>IF(ISERROR(VLOOKUP(B329, Paste!$AB$3:$AC$2343, 1, FALSE)), "", VLOOKUP(B329, Paste!$AB$3:$AC$2343, 2, FALSE))</f>
        <v>56</v>
      </c>
      <c r="O329" s="18" t="str">
        <f>IF(VLOOKUP(B329, 'Points&amp;Potential'!$B$7:$O$921, 14, FALSE)=0, "", VLOOKUP(B329, 'Points&amp;Potential'!$B$7:$O$921, 14, FALSE))</f>
        <v/>
      </c>
      <c r="P329" s="7" t="str">
        <f>IF(ISERROR(VLOOKUP(B329, Paste!$T$3:$T$1045, 1, FALSE)), "", VLOOKUP(B329, Paste!$T$3:$U$1045, 2, FALSE))</f>
        <v/>
      </c>
    </row>
    <row r="330" spans="1:16">
      <c r="A330" s="11">
        <v>324</v>
      </c>
      <c r="B330" s="67" t="s">
        <v>300</v>
      </c>
      <c r="C330" s="11" t="str">
        <f>VLOOKUP($B330, Paste!$A$3:$H$1033, 6, FALSE)</f>
        <v>LW</v>
      </c>
      <c r="D330" s="11">
        <f>IFERROR(VLOOKUP($B330, Paste!$J$3:$L$833, 3, FALSE), "")</f>
        <v>65</v>
      </c>
      <c r="E330" s="11">
        <f>IFERROR(VLOOKUP($B330, Paste!$J$3:$L$833, 2, FALSE), "")</f>
        <v>83</v>
      </c>
      <c r="F330" s="11" t="str">
        <f>VLOOKUP($B330, Paste!$A$3:$H$1033, 8, FALSE)</f>
        <v>BOS</v>
      </c>
      <c r="G330" s="71">
        <f>VLOOKUP($B330, Paste!$A$3:$H$1033, 2, FALSE)</f>
        <v>78</v>
      </c>
      <c r="H330" s="71">
        <f>VLOOKUP($B330, Paste!$A$3:$H$1033, 3, FALSE)</f>
        <v>14.04</v>
      </c>
      <c r="I330" s="71">
        <f t="shared" si="5"/>
        <v>22.156404146341465</v>
      </c>
      <c r="J330" s="71">
        <f>VLOOKUP($B330, Paste!$A$3:$H$1033, 4, FALSE)</f>
        <v>36.196404146341465</v>
      </c>
      <c r="K330" s="71">
        <f>VLOOKUP($B330, Paste!$A$3:$H$1033, 5, FALSE)</f>
        <v>31.200000000000003</v>
      </c>
      <c r="L330" s="11">
        <f>IF(ISERROR(VLOOKUP(B330, Paste!$AB$3:$AD$2349, 3, FALSE)), "", VLOOKUP(B330, Paste!$AB$3:$AD$2349, 3, FALSE))</f>
        <v>31</v>
      </c>
      <c r="M330" s="27">
        <f>VLOOKUP($B330, Paste!$W$3:$Z$10064, IF($H$4="Cap Hit",3, IF($H$4="AAV", 4, 2)), FALSE)</f>
        <v>0.97499999999999998</v>
      </c>
      <c r="N330" s="11">
        <f>IF(ISERROR(VLOOKUP(B330, Paste!$AB$3:$AC$2343, 1, FALSE)), "", VLOOKUP(B330, Paste!$AB$3:$AC$2343, 2, FALSE))</f>
        <v>23</v>
      </c>
      <c r="O330" s="18" t="str">
        <f>IF(VLOOKUP(B330, 'Points&amp;Potential'!$B$7:$O$921, 14, FALSE)=0, "", VLOOKUP(B330, 'Points&amp;Potential'!$B$7:$O$921, 14, FALSE))</f>
        <v/>
      </c>
      <c r="P330" s="7" t="str">
        <f>IF(ISERROR(VLOOKUP(B330, Paste!$T$3:$T$1045, 1, FALSE)), "", VLOOKUP(B330, Paste!$T$3:$U$1045, 2, FALSE))</f>
        <v>Y</v>
      </c>
    </row>
    <row r="331" spans="1:16">
      <c r="A331" s="11">
        <v>325</v>
      </c>
      <c r="B331" s="67" t="s">
        <v>155</v>
      </c>
      <c r="C331" s="11" t="str">
        <f>VLOOKUP($B331, Paste!$A$3:$H$1033, 6, FALSE)</f>
        <v>LW</v>
      </c>
      <c r="D331" s="11">
        <f>IFERROR(VLOOKUP($B331, Paste!$J$3:$L$833, 3, FALSE), "")</f>
        <v>70</v>
      </c>
      <c r="E331" s="11">
        <f>IFERROR(VLOOKUP($B331, Paste!$J$3:$L$833, 2, FALSE), "")</f>
        <v>82</v>
      </c>
      <c r="F331" s="11" t="str">
        <f>VLOOKUP($B331, Paste!$A$3:$H$1033, 8, FALSE)</f>
        <v>OTT</v>
      </c>
      <c r="G331" s="71">
        <f>VLOOKUP($B331, Paste!$A$3:$H$1033, 2, FALSE)</f>
        <v>80.333333333333329</v>
      </c>
      <c r="H331" s="71">
        <f>VLOOKUP($B331, Paste!$A$3:$H$1033, 3, FALSE)</f>
        <v>17.707957109951391</v>
      </c>
      <c r="I331" s="71">
        <f t="shared" si="5"/>
        <v>38.956902901622684</v>
      </c>
      <c r="J331" s="71">
        <f>VLOOKUP($B331, Paste!$A$3:$H$1033, 4, FALSE)</f>
        <v>56.664860011574078</v>
      </c>
      <c r="K331" s="71">
        <f>VLOOKUP($B331, Paste!$A$3:$H$1033, 5, FALSE)</f>
        <v>31.107801418439713</v>
      </c>
      <c r="L331" s="11">
        <f>IF(ISERROR(VLOOKUP(B331, Paste!$AB$3:$AD$2349, 3, FALSE)), "", VLOOKUP(B331, Paste!$AB$3:$AD$2349, 3, FALSE))</f>
        <v>81</v>
      </c>
      <c r="M331" s="27">
        <f>VLOOKUP($B331, Paste!$W$3:$Z$10064, IF($H$4="Cap Hit",3, IF($H$4="AAV", 4, 2)), FALSE)</f>
        <v>5.4</v>
      </c>
      <c r="N331" s="11">
        <f>IF(ISERROR(VLOOKUP(B331, Paste!$AB$3:$AC$2343, 1, FALSE)), "", VLOOKUP(B331, Paste!$AB$3:$AC$2343, 2, FALSE))</f>
        <v>48</v>
      </c>
      <c r="O331" s="18" t="str">
        <f>IF(VLOOKUP(B331, 'Points&amp;Potential'!$B$7:$O$921, 14, FALSE)=0, "", VLOOKUP(B331, 'Points&amp;Potential'!$B$7:$O$921, 14, FALSE))</f>
        <v/>
      </c>
      <c r="P331" s="7" t="str">
        <f>IF(ISERROR(VLOOKUP(B331, Paste!$T$3:$T$1045, 1, FALSE)), "", VLOOKUP(B331, Paste!$T$3:$U$1045, 2, FALSE))</f>
        <v/>
      </c>
    </row>
    <row r="332" spans="1:16">
      <c r="A332" s="11">
        <v>326</v>
      </c>
      <c r="B332" s="67" t="s">
        <v>521</v>
      </c>
      <c r="C332" s="11" t="str">
        <f>VLOOKUP($B332, Paste!$A$3:$H$1033, 6, FALSE)</f>
        <v>C</v>
      </c>
      <c r="D332" s="11" t="str">
        <f>IFERROR(VLOOKUP($B332, Paste!$J$3:$L$833, 3, FALSE), "")</f>
        <v/>
      </c>
      <c r="E332" s="11" t="str">
        <f>IFERROR(VLOOKUP($B332, Paste!$J$3:$L$833, 2, FALSE), "")</f>
        <v/>
      </c>
      <c r="F332" s="11" t="str">
        <f>VLOOKUP($B332, Paste!$A$3:$H$1033, 8, FALSE)</f>
        <v>STL</v>
      </c>
      <c r="G332" s="71">
        <f>VLOOKUP($B332, Paste!$A$3:$H$1033, 2, FALSE)</f>
        <v>65.333333333333343</v>
      </c>
      <c r="H332" s="71">
        <f>VLOOKUP($B332, Paste!$A$3:$H$1033, 3, FALSE)</f>
        <v>6.533333333333335</v>
      </c>
      <c r="I332" s="71">
        <f t="shared" si="5"/>
        <v>12.159266518518521</v>
      </c>
      <c r="J332" s="71">
        <f>VLOOKUP($B332, Paste!$A$3:$H$1033, 4, FALSE)</f>
        <v>18.692599851851856</v>
      </c>
      <c r="K332" s="71">
        <f>VLOOKUP($B332, Paste!$A$3:$H$1033, 5, FALSE)</f>
        <v>30.947368421052634</v>
      </c>
      <c r="L332" s="11">
        <f>IF(ISERROR(VLOOKUP(B332, Paste!$AB$3:$AD$2349, 3, FALSE)), "", VLOOKUP(B332, Paste!$AB$3:$AD$2349, 3, FALSE))</f>
        <v>79</v>
      </c>
      <c r="M332" s="27">
        <f>VLOOKUP($B332, Paste!$W$3:$Z$10064, IF($H$4="Cap Hit",3, IF($H$4="AAV", 4, 2)), FALSE)</f>
        <v>0.85</v>
      </c>
      <c r="N332" s="11">
        <f>IF(ISERROR(VLOOKUP(B332, Paste!$AB$3:$AC$2343, 1, FALSE)), "", VLOOKUP(B332, Paste!$AB$3:$AC$2343, 2, FALSE))</f>
        <v>29</v>
      </c>
      <c r="O332" s="18" t="str">
        <f>IF(VLOOKUP(B332, 'Points&amp;Potential'!$B$7:$O$921, 14, FALSE)=0, "", VLOOKUP(B332, 'Points&amp;Potential'!$B$7:$O$921, 14, FALSE))</f>
        <v/>
      </c>
      <c r="P332" s="7" t="str">
        <f>IF(ISERROR(VLOOKUP(B332, Paste!$T$3:$T$1045, 1, FALSE)), "", VLOOKUP(B332, Paste!$T$3:$U$1045, 2, FALSE))</f>
        <v/>
      </c>
    </row>
    <row r="333" spans="1:16">
      <c r="A333" s="11">
        <v>327</v>
      </c>
      <c r="B333" s="67" t="s">
        <v>685</v>
      </c>
      <c r="C333" s="11" t="str">
        <f>VLOOKUP($B333, Paste!$A$3:$H$1033, 6, FALSE)</f>
        <v>LW</v>
      </c>
      <c r="D333" s="11" t="str">
        <f>IFERROR(VLOOKUP($B333, Paste!$J$3:$L$833, 3, FALSE), "")</f>
        <v/>
      </c>
      <c r="E333" s="11" t="str">
        <f>IFERROR(VLOOKUP($B333, Paste!$J$3:$L$833, 2, FALSE), "")</f>
        <v/>
      </c>
      <c r="F333" s="11" t="str">
        <f>VLOOKUP($B333, Paste!$A$3:$H$1033, 8, FALSE)</f>
        <v>EDM</v>
      </c>
      <c r="G333" s="71">
        <f>VLOOKUP($B333, Paste!$A$3:$H$1033, 2, FALSE)</f>
        <v>66.666666666666671</v>
      </c>
      <c r="H333" s="71">
        <f>VLOOKUP($B333, Paste!$A$3:$H$1033, 3, FALSE)</f>
        <v>3.3333333333333339</v>
      </c>
      <c r="I333" s="71">
        <f t="shared" si="5"/>
        <v>7.1471854166666642</v>
      </c>
      <c r="J333" s="71">
        <f>VLOOKUP($B333, Paste!$A$3:$H$1033, 4, FALSE)</f>
        <v>10.480518749999998</v>
      </c>
      <c r="K333" s="71">
        <f>VLOOKUP($B333, Paste!$A$3:$H$1033, 5, FALSE)</f>
        <v>30.927835051546396</v>
      </c>
      <c r="L333" s="11">
        <f>IF(ISERROR(VLOOKUP(B333, Paste!$AB$3:$AD$2349, 3, FALSE)), "", VLOOKUP(B333, Paste!$AB$3:$AD$2349, 3, FALSE))</f>
        <v>20</v>
      </c>
      <c r="M333" s="27">
        <f>VLOOKUP($B333, Paste!$W$3:$Z$10064, IF($H$4="Cap Hit",3, IF($H$4="AAV", 4, 2)), FALSE)</f>
        <v>1.45</v>
      </c>
      <c r="N333" s="11">
        <f>IF(ISERROR(VLOOKUP(B333, Paste!$AB$3:$AC$2343, 1, FALSE)), "", VLOOKUP(B333, Paste!$AB$3:$AC$2343, 2, FALSE))</f>
        <v>20</v>
      </c>
      <c r="O333" s="18" t="str">
        <f>IF(VLOOKUP(B333, 'Points&amp;Potential'!$B$7:$O$921, 14, FALSE)=0, "", VLOOKUP(B333, 'Points&amp;Potential'!$B$7:$O$921, 14, FALSE))</f>
        <v/>
      </c>
      <c r="P333" s="7" t="str">
        <f>IF(ISERROR(VLOOKUP(B333, Paste!$T$3:$T$1045, 1, FALSE)), "", VLOOKUP(B333, Paste!$T$3:$U$1045, 2, FALSE))</f>
        <v/>
      </c>
    </row>
    <row r="334" spans="1:16">
      <c r="A334" s="11">
        <v>328</v>
      </c>
      <c r="B334" s="67" t="s">
        <v>118</v>
      </c>
      <c r="C334" s="11" t="str">
        <f>VLOOKUP($B334, Paste!$A$3:$H$1033, 6, FALSE)</f>
        <v>LW</v>
      </c>
      <c r="D334" s="11">
        <f>IFERROR(VLOOKUP($B334, Paste!$J$3:$L$833, 3, FALSE), "")</f>
        <v>65</v>
      </c>
      <c r="E334" s="11">
        <f>IFERROR(VLOOKUP($B334, Paste!$J$3:$L$833, 2, FALSE), "")</f>
        <v>75</v>
      </c>
      <c r="F334" s="11" t="str">
        <f>VLOOKUP($B334, Paste!$A$3:$H$1033, 8, FALSE)</f>
        <v>BOS</v>
      </c>
      <c r="G334" s="71">
        <f>VLOOKUP($B334, Paste!$A$3:$H$1033, 2, FALSE)</f>
        <v>82.333333333333329</v>
      </c>
      <c r="H334" s="71">
        <f>VLOOKUP($B334, Paste!$A$3:$H$1033, 3, FALSE)</f>
        <v>30.463333333333331</v>
      </c>
      <c r="I334" s="71">
        <f t="shared" si="5"/>
        <v>33.000440717592589</v>
      </c>
      <c r="J334" s="71">
        <f>VLOOKUP($B334, Paste!$A$3:$H$1033, 4, FALSE)</f>
        <v>63.46377405092592</v>
      </c>
      <c r="K334" s="71">
        <f>VLOOKUP($B334, Paste!$A$3:$H$1033, 5, FALSE)</f>
        <v>30.746887966804977</v>
      </c>
      <c r="L334" s="11">
        <f>IF(ISERROR(VLOOKUP(B334, Paste!$AB$3:$AD$2349, 3, FALSE)), "", VLOOKUP(B334, Paste!$AB$3:$AD$2349, 3, FALSE))</f>
        <v>25</v>
      </c>
      <c r="M334" s="27">
        <f>VLOOKUP($B334, Paste!$W$3:$Z$10064, IF($H$4="Cap Hit",3, IF($H$4="AAV", 4, 2)), FALSE)</f>
        <v>8</v>
      </c>
      <c r="N334" s="11">
        <f>IF(ISERROR(VLOOKUP(B334, Paste!$AB$3:$AC$2343, 1, FALSE)), "", VLOOKUP(B334, Paste!$AB$3:$AC$2343, 2, FALSE))</f>
        <v>18</v>
      </c>
      <c r="O334" s="18" t="str">
        <f>IF(VLOOKUP(B334, 'Points&amp;Potential'!$B$7:$O$921, 14, FALSE)=0, "", VLOOKUP(B334, 'Points&amp;Potential'!$B$7:$O$921, 14, FALSE))</f>
        <v/>
      </c>
      <c r="P334" s="7" t="str">
        <f>IF(ISERROR(VLOOKUP(B334, Paste!$T$3:$T$1045, 1, FALSE)), "", VLOOKUP(B334, Paste!$T$3:$U$1045, 2, FALSE))</f>
        <v/>
      </c>
    </row>
    <row r="335" spans="1:16">
      <c r="A335" s="11">
        <v>329</v>
      </c>
      <c r="B335" s="67" t="s">
        <v>321</v>
      </c>
      <c r="C335" s="11" t="str">
        <f>VLOOKUP($B335, Paste!$A$3:$H$1033, 6, FALSE)</f>
        <v>C</v>
      </c>
      <c r="D335" s="11">
        <f>IFERROR(VLOOKUP($B335, Paste!$J$3:$L$833, 3, FALSE), "")</f>
        <v>52</v>
      </c>
      <c r="E335" s="11">
        <f>IFERROR(VLOOKUP($B335, Paste!$J$3:$L$833, 2, FALSE), "")</f>
        <v>75</v>
      </c>
      <c r="F335" s="11" t="str">
        <f>VLOOKUP($B335, Paste!$A$3:$H$1033, 8, FALSE)</f>
        <v>STL</v>
      </c>
      <c r="G335" s="71">
        <f>VLOOKUP($B335, Paste!$A$3:$H$1033, 2, FALSE)</f>
        <v>83</v>
      </c>
      <c r="H335" s="71">
        <f>VLOOKUP($B335, Paste!$A$3:$H$1033, 3, FALSE)</f>
        <v>16.600000000000001</v>
      </c>
      <c r="I335" s="71">
        <f t="shared" si="5"/>
        <v>18.14626925000001</v>
      </c>
      <c r="J335" s="71">
        <f>VLOOKUP($B335, Paste!$A$3:$H$1033, 4, FALSE)</f>
        <v>34.746269250000012</v>
      </c>
      <c r="K335" s="71">
        <f>VLOOKUP($B335, Paste!$A$3:$H$1033, 5, FALSE)</f>
        <v>30.71</v>
      </c>
      <c r="L335" s="11">
        <f>IF(ISERROR(VLOOKUP(B335, Paste!$AB$3:$AD$2349, 3, FALSE)), "", VLOOKUP(B335, Paste!$AB$3:$AD$2349, 3, FALSE))</f>
        <v>99</v>
      </c>
      <c r="M335" s="27">
        <f>VLOOKUP($B335, Paste!$W$3:$Z$10064, IF($H$4="Cap Hit",3, IF($H$4="AAV", 4, 2)), FALSE)</f>
        <v>0.95</v>
      </c>
      <c r="N335" s="11">
        <f>IF(ISERROR(VLOOKUP(B335, Paste!$AB$3:$AC$2343, 1, FALSE)), "", VLOOKUP(B335, Paste!$AB$3:$AC$2343, 2, FALSE))</f>
        <v>31</v>
      </c>
      <c r="O335" s="18" t="str">
        <f>IF(VLOOKUP(B335, 'Points&amp;Potential'!$B$7:$O$921, 14, FALSE)=0, "", VLOOKUP(B335, 'Points&amp;Potential'!$B$7:$O$921, 14, FALSE))</f>
        <v/>
      </c>
      <c r="P335" s="7" t="str">
        <f>IF(ISERROR(VLOOKUP(B335, Paste!$T$3:$T$1045, 1, FALSE)), "", VLOOKUP(B335, Paste!$T$3:$U$1045, 2, FALSE))</f>
        <v/>
      </c>
    </row>
    <row r="336" spans="1:16">
      <c r="A336" s="11">
        <v>330</v>
      </c>
      <c r="B336" s="67" t="s">
        <v>402</v>
      </c>
      <c r="C336" s="11" t="str">
        <f>VLOOKUP($B336, Paste!$A$3:$H$1033, 6, FALSE)</f>
        <v>C</v>
      </c>
      <c r="D336" s="11">
        <f>IFERROR(VLOOKUP($B336, Paste!$J$3:$L$833, 3, FALSE), "")</f>
        <v>32</v>
      </c>
      <c r="E336" s="11">
        <f>IFERROR(VLOOKUP($B336, Paste!$J$3:$L$833, 2, FALSE), "")</f>
        <v>52</v>
      </c>
      <c r="F336" s="11" t="str">
        <f>VLOOKUP($B336, Paste!$A$3:$H$1033, 8, FALSE)</f>
        <v>NJD</v>
      </c>
      <c r="G336" s="71">
        <f>VLOOKUP($B336, Paste!$A$3:$H$1033, 2, FALSE)</f>
        <v>72</v>
      </c>
      <c r="H336" s="71">
        <f>VLOOKUP($B336, Paste!$A$3:$H$1033, 3, FALSE)</f>
        <v>11.915687100356088</v>
      </c>
      <c r="I336" s="71">
        <f t="shared" si="5"/>
        <v>16.094965762143918</v>
      </c>
      <c r="J336" s="71">
        <f>VLOOKUP($B336, Paste!$A$3:$H$1033, 4, FALSE)</f>
        <v>28.010652862500006</v>
      </c>
      <c r="K336" s="71">
        <f>VLOOKUP($B336, Paste!$A$3:$H$1033, 5, FALSE)</f>
        <v>30.681818181818183</v>
      </c>
      <c r="L336" s="11">
        <f>IF(ISERROR(VLOOKUP(B336, Paste!$AB$3:$AD$2349, 3, FALSE)), "", VLOOKUP(B336, Paste!$AB$3:$AD$2349, 3, FALSE))</f>
        <v>48</v>
      </c>
      <c r="M336" s="27">
        <f>VLOOKUP($B336, Paste!$W$3:$Z$10064, IF($H$4="Cap Hit",3, IF($H$4="AAV", 4, 2)), FALSE)</f>
        <v>2.5</v>
      </c>
      <c r="N336" s="11">
        <f>IF(ISERROR(VLOOKUP(B336, Paste!$AB$3:$AC$2343, 1, FALSE)), "", VLOOKUP(B336, Paste!$AB$3:$AC$2343, 2, FALSE))</f>
        <v>42</v>
      </c>
      <c r="O336" s="18" t="str">
        <f>IF(VLOOKUP(B336, 'Points&amp;Potential'!$B$7:$O$921, 14, FALSE)=0, "", VLOOKUP(B336, 'Points&amp;Potential'!$B$7:$O$921, 14, FALSE))</f>
        <v/>
      </c>
      <c r="P336" s="7" t="str">
        <f>IF(ISERROR(VLOOKUP(B336, Paste!$T$3:$T$1045, 1, FALSE)), "", VLOOKUP(B336, Paste!$T$3:$U$1045, 2, FALSE))</f>
        <v/>
      </c>
    </row>
    <row r="337" spans="1:16">
      <c r="A337" s="11">
        <v>331</v>
      </c>
      <c r="B337" s="67" t="s">
        <v>834</v>
      </c>
      <c r="C337" s="11" t="str">
        <f>VLOOKUP($B337, Paste!$A$3:$H$1033, 6, FALSE)</f>
        <v>RD</v>
      </c>
      <c r="D337" s="11" t="str">
        <f>IFERROR(VLOOKUP($B337, Paste!$J$3:$L$833, 3, FALSE), "")</f>
        <v/>
      </c>
      <c r="E337" s="11" t="str">
        <f>IFERROR(VLOOKUP($B337, Paste!$J$3:$L$833, 2, FALSE), "")</f>
        <v/>
      </c>
      <c r="F337" s="11" t="str">
        <f>VLOOKUP($B337, Paste!$A$3:$H$1033, 8, FALSE)</f>
        <v>UFA</v>
      </c>
      <c r="G337" s="71">
        <f>VLOOKUP($B337, Paste!$A$3:$H$1033, 2, FALSE)</f>
        <v>46.333333333333336</v>
      </c>
      <c r="H337" s="71">
        <f>VLOOKUP($B337, Paste!$A$3:$H$1033, 3, FALSE)</f>
        <v>0.81916459709323031</v>
      </c>
      <c r="I337" s="71">
        <f t="shared" si="5"/>
        <v>2.555404138323436</v>
      </c>
      <c r="J337" s="71">
        <f>VLOOKUP($B337, Paste!$A$3:$H$1033, 4, FALSE)</f>
        <v>3.3745687354166662</v>
      </c>
      <c r="K337" s="71">
        <f>VLOOKUP($B337, Paste!$A$3:$H$1033, 5, FALSE)</f>
        <v>30.656641604010026</v>
      </c>
      <c r="L337" s="11" t="str">
        <f>IF(ISERROR(VLOOKUP(B337, Paste!$AB$3:$AD$2349, 3, FALSE)), "", VLOOKUP(B337, Paste!$AB$3:$AD$2349, 3, FALSE))</f>
        <v/>
      </c>
      <c r="M337" s="27" t="e">
        <f>VLOOKUP($B337, Paste!$W$3:$Z$10064, IF($H$4="Cap Hit",3, IF($H$4="AAV", 4, 2)), FALSE)</f>
        <v>#N/A</v>
      </c>
      <c r="N337" s="11" t="str">
        <f>IF(ISERROR(VLOOKUP(B337, Paste!$AB$3:$AC$2343, 1, FALSE)), "", VLOOKUP(B337, Paste!$AB$3:$AC$2343, 2, FALSE))</f>
        <v/>
      </c>
      <c r="O337" s="18" t="str">
        <f>IF(VLOOKUP(B337, 'Points&amp;Potential'!$B$7:$O$921, 14, FALSE)=0, "", VLOOKUP(B337, 'Points&amp;Potential'!$B$7:$O$921, 14, FALSE))</f>
        <v/>
      </c>
      <c r="P337" s="7" t="str">
        <f>IF(ISERROR(VLOOKUP(B337, Paste!$T$3:$T$1045, 1, FALSE)), "", VLOOKUP(B337, Paste!$T$3:$U$1045, 2, FALSE))</f>
        <v/>
      </c>
    </row>
    <row r="338" spans="1:16">
      <c r="A338" s="11">
        <v>332</v>
      </c>
      <c r="B338" s="67" t="s">
        <v>128</v>
      </c>
      <c r="C338" s="11" t="str">
        <f>VLOOKUP($B338, Paste!$A$3:$H$1033, 6, FALSE)</f>
        <v>C</v>
      </c>
      <c r="D338" s="11">
        <f>IFERROR(VLOOKUP($B338, Paste!$J$3:$L$833, 3, FALSE), "")</f>
        <v>70</v>
      </c>
      <c r="E338" s="11">
        <f>IFERROR(VLOOKUP($B338, Paste!$J$3:$L$833, 2, FALSE), "")</f>
        <v>95</v>
      </c>
      <c r="F338" s="11" t="str">
        <f>VLOOKUP($B338, Paste!$A$3:$H$1033, 8, FALSE)</f>
        <v>VAN</v>
      </c>
      <c r="G338" s="71">
        <f>VLOOKUP($B338, Paste!$A$3:$H$1033, 2, FALSE)</f>
        <v>79</v>
      </c>
      <c r="H338" s="71">
        <f>VLOOKUP($B338, Paste!$A$3:$H$1033, 3, FALSE)</f>
        <v>19.785804029521938</v>
      </c>
      <c r="I338" s="71">
        <f t="shared" si="5"/>
        <v>41.189029303811395</v>
      </c>
      <c r="J338" s="71">
        <f>VLOOKUP($B338, Paste!$A$3:$H$1033, 4, FALSE)</f>
        <v>60.974833333333336</v>
      </c>
      <c r="K338" s="71">
        <f>VLOOKUP($B338, Paste!$A$3:$H$1033, 5, FALSE)</f>
        <v>30.640186915887849</v>
      </c>
      <c r="L338" s="11">
        <f>IF(ISERROR(VLOOKUP(B338, Paste!$AB$3:$AD$2349, 3, FALSE)), "", VLOOKUP(B338, Paste!$AB$3:$AD$2349, 3, FALSE))</f>
        <v>71</v>
      </c>
      <c r="M338" s="27">
        <f>VLOOKUP($B338, Paste!$W$3:$Z$10064, IF($H$4="Cap Hit",3, IF($H$4="AAV", 4, 2)), FALSE)</f>
        <v>4</v>
      </c>
      <c r="N338" s="11">
        <f>IF(ISERROR(VLOOKUP(B338, Paste!$AB$3:$AC$2343, 1, FALSE)), "", VLOOKUP(B338, Paste!$AB$3:$AC$2343, 2, FALSE))</f>
        <v>43</v>
      </c>
      <c r="O338" s="18" t="str">
        <f>IF(VLOOKUP(B338, 'Points&amp;Potential'!$B$7:$O$921, 14, FALSE)=0, "", VLOOKUP(B338, 'Points&amp;Potential'!$B$7:$O$921, 14, FALSE))</f>
        <v/>
      </c>
      <c r="P338" s="7" t="str">
        <f>IF(ISERROR(VLOOKUP(B338, Paste!$T$3:$T$1045, 1, FALSE)), "", VLOOKUP(B338, Paste!$T$3:$U$1045, 2, FALSE))</f>
        <v/>
      </c>
    </row>
    <row r="339" spans="1:16">
      <c r="A339" s="11">
        <v>333</v>
      </c>
      <c r="B339" s="67" t="s">
        <v>526</v>
      </c>
      <c r="C339" s="11" t="str">
        <f>VLOOKUP($B339, Paste!$A$3:$H$1033, 6, FALSE)</f>
        <v>LW</v>
      </c>
      <c r="D339" s="11">
        <f>IFERROR(VLOOKUP($B339, Paste!$J$3:$L$833, 3, FALSE), "")</f>
        <v>35</v>
      </c>
      <c r="E339" s="11">
        <f>IFERROR(VLOOKUP($B339, Paste!$J$3:$L$833, 2, FALSE), "")</f>
        <v>57</v>
      </c>
      <c r="F339" s="11" t="str">
        <f>VLOOKUP($B339, Paste!$A$3:$H$1033, 8, FALSE)</f>
        <v>NSH</v>
      </c>
      <c r="G339" s="71">
        <f>VLOOKUP($B339, Paste!$A$3:$H$1033, 2, FALSE)</f>
        <v>65.333333333333343</v>
      </c>
      <c r="H339" s="71">
        <f>VLOOKUP($B339, Paste!$A$3:$H$1033, 3, FALSE)</f>
        <v>8.4288230243912654</v>
      </c>
      <c r="I339" s="71">
        <f t="shared" si="5"/>
        <v>10.078551836719848</v>
      </c>
      <c r="J339" s="71">
        <f>VLOOKUP($B339, Paste!$A$3:$H$1033, 4, FALSE)</f>
        <v>18.507374861111114</v>
      </c>
      <c r="K339" s="71">
        <f>VLOOKUP($B339, Paste!$A$3:$H$1033, 5, FALSE)</f>
        <v>30.603508771929828</v>
      </c>
      <c r="L339" s="11">
        <f>IF(ISERROR(VLOOKUP(B339, Paste!$AB$3:$AD$2349, 3, FALSE)), "", VLOOKUP(B339, Paste!$AB$3:$AD$2349, 3, FALSE))</f>
        <v>82</v>
      </c>
      <c r="M339" s="27">
        <f>VLOOKUP($B339, Paste!$W$3:$Z$10064, IF($H$4="Cap Hit",3, IF($H$4="AAV", 4, 2)), FALSE)</f>
        <v>3.8</v>
      </c>
      <c r="N339" s="11">
        <f>IF(ISERROR(VLOOKUP(B339, Paste!$AB$3:$AC$2343, 1, FALSE)), "", VLOOKUP(B339, Paste!$AB$3:$AC$2343, 2, FALSE))</f>
        <v>20</v>
      </c>
      <c r="O339" s="18" t="str">
        <f>IF(VLOOKUP(B339, 'Points&amp;Potential'!$B$7:$O$921, 14, FALSE)=0, "", VLOOKUP(B339, 'Points&amp;Potential'!$B$7:$O$921, 14, FALSE))</f>
        <v/>
      </c>
      <c r="P339" s="7" t="str">
        <f>IF(ISERROR(VLOOKUP(B339, Paste!$T$3:$T$1045, 1, FALSE)), "", VLOOKUP(B339, Paste!$T$3:$U$1045, 2, FALSE))</f>
        <v/>
      </c>
    </row>
    <row r="340" spans="1:16">
      <c r="A340" s="11">
        <v>334</v>
      </c>
      <c r="B340" s="67" t="s">
        <v>355</v>
      </c>
      <c r="C340" s="11" t="str">
        <f>VLOOKUP($B340, Paste!$A$3:$H$1033, 6, FALSE)</f>
        <v>RW</v>
      </c>
      <c r="D340" s="11">
        <f>IFERROR(VLOOKUP($B340, Paste!$J$3:$L$833, 3, FALSE), "")</f>
        <v>42</v>
      </c>
      <c r="E340" s="11">
        <f>IFERROR(VLOOKUP($B340, Paste!$J$3:$L$833, 2, FALSE), "")</f>
        <v>57</v>
      </c>
      <c r="F340" s="11" t="str">
        <f>VLOOKUP($B340, Paste!$A$3:$H$1033, 8, FALSE)</f>
        <v>TOR</v>
      </c>
      <c r="G340" s="71">
        <f>VLOOKUP($B340, Paste!$A$3:$H$1033, 2, FALSE)</f>
        <v>71.666666666666671</v>
      </c>
      <c r="H340" s="71">
        <f>VLOOKUP($B340, Paste!$A$3:$H$1033, 3, FALSE)</f>
        <v>17.2</v>
      </c>
      <c r="I340" s="71">
        <f t="shared" si="5"/>
        <v>14.313625000000002</v>
      </c>
      <c r="J340" s="71">
        <f>VLOOKUP($B340, Paste!$A$3:$H$1033, 4, FALSE)</f>
        <v>31.513625000000001</v>
      </c>
      <c r="K340" s="71">
        <f>VLOOKUP($B340, Paste!$A$3:$H$1033, 5, FALSE)</f>
        <v>30.518341307814993</v>
      </c>
      <c r="L340" s="11">
        <f>IF(ISERROR(VLOOKUP(B340, Paste!$AB$3:$AD$2349, 3, FALSE)), "", VLOOKUP(B340, Paste!$AB$3:$AD$2349, 3, FALSE))</f>
        <v>105</v>
      </c>
      <c r="M340" s="27">
        <f>VLOOKUP($B340, Paste!$W$3:$Z$10064, IF($H$4="Cap Hit",3, IF($H$4="AAV", 4, 2)), FALSE)</f>
        <v>3</v>
      </c>
      <c r="N340" s="11">
        <f>IF(ISERROR(VLOOKUP(B340, Paste!$AB$3:$AC$2343, 1, FALSE)), "", VLOOKUP(B340, Paste!$AB$3:$AC$2343, 2, FALSE))</f>
        <v>30</v>
      </c>
      <c r="O340" s="18" t="str">
        <f>IF(VLOOKUP(B340, 'Points&amp;Potential'!$B$7:$O$921, 14, FALSE)=0, "", VLOOKUP(B340, 'Points&amp;Potential'!$B$7:$O$921, 14, FALSE))</f>
        <v/>
      </c>
      <c r="P340" s="7" t="str">
        <f>IF(ISERROR(VLOOKUP(B340, Paste!$T$3:$T$1045, 1, FALSE)), "", VLOOKUP(B340, Paste!$T$3:$U$1045, 2, FALSE))</f>
        <v/>
      </c>
    </row>
    <row r="341" spans="1:16">
      <c r="A341" s="11">
        <v>335</v>
      </c>
      <c r="B341" s="67" t="s">
        <v>381</v>
      </c>
      <c r="C341" s="11" t="str">
        <f>VLOOKUP($B341, Paste!$A$3:$H$1033, 6, FALSE)</f>
        <v>C</v>
      </c>
      <c r="D341" s="11" t="str">
        <f>IFERROR(VLOOKUP($B341, Paste!$J$3:$L$833, 3, FALSE), "")</f>
        <v/>
      </c>
      <c r="E341" s="11" t="str">
        <f>IFERROR(VLOOKUP($B341, Paste!$J$3:$L$833, 2, FALSE), "")</f>
        <v/>
      </c>
      <c r="F341" s="11" t="str">
        <f>VLOOKUP($B341, Paste!$A$3:$H$1033, 8, FALSE)</f>
        <v>CAR</v>
      </c>
      <c r="G341" s="71">
        <f>VLOOKUP($B341, Paste!$A$3:$H$1033, 2, FALSE)</f>
        <v>78.666666666666671</v>
      </c>
      <c r="H341" s="71">
        <f>VLOOKUP($B341, Paste!$A$3:$H$1033, 3, FALSE)</f>
        <v>14.768041074405209</v>
      </c>
      <c r="I341" s="71">
        <f t="shared" si="5"/>
        <v>14.832835814483682</v>
      </c>
      <c r="J341" s="71">
        <f>VLOOKUP($B341, Paste!$A$3:$H$1033, 4, FALSE)</f>
        <v>29.600876888888891</v>
      </c>
      <c r="K341" s="71">
        <f>VLOOKUP($B341, Paste!$A$3:$H$1033, 5, FALSE)</f>
        <v>30.440579710144927</v>
      </c>
      <c r="L341" s="11">
        <f>IF(ISERROR(VLOOKUP(B341, Paste!$AB$3:$AD$2349, 3, FALSE)), "", VLOOKUP(B341, Paste!$AB$3:$AD$2349, 3, FALSE))</f>
        <v>161</v>
      </c>
      <c r="M341" s="27">
        <f>VLOOKUP($B341, Paste!$W$3:$Z$10064, IF($H$4="Cap Hit",3, IF($H$4="AAV", 4, 2)), FALSE)</f>
        <v>2.65</v>
      </c>
      <c r="N341" s="11">
        <f>IF(ISERROR(VLOOKUP(B341, Paste!$AB$3:$AC$2343, 1, FALSE)), "", VLOOKUP(B341, Paste!$AB$3:$AC$2343, 2, FALSE))</f>
        <v>46</v>
      </c>
      <c r="O341" s="18" t="str">
        <f>IF(VLOOKUP(B341, 'Points&amp;Potential'!$B$7:$O$921, 14, FALSE)=0, "", VLOOKUP(B341, 'Points&amp;Potential'!$B$7:$O$921, 14, FALSE))</f>
        <v/>
      </c>
      <c r="P341" s="7" t="str">
        <f>IF(ISERROR(VLOOKUP(B341, Paste!$T$3:$T$1045, 1, FALSE)), "", VLOOKUP(B341, Paste!$T$3:$U$1045, 2, FALSE))</f>
        <v/>
      </c>
    </row>
    <row r="342" spans="1:16">
      <c r="A342" s="11">
        <v>336</v>
      </c>
      <c r="B342" s="67" t="s">
        <v>377</v>
      </c>
      <c r="C342" s="11" t="str">
        <f>VLOOKUP($B342, Paste!$A$3:$H$1033, 6, FALSE)</f>
        <v>LW</v>
      </c>
      <c r="D342" s="11">
        <f>IFERROR(VLOOKUP($B342, Paste!$J$3:$L$833, 3, FALSE), "")</f>
        <v>38</v>
      </c>
      <c r="E342" s="11">
        <f>IFERROR(VLOOKUP($B342, Paste!$J$3:$L$833, 2, FALSE), "")</f>
        <v>53</v>
      </c>
      <c r="F342" s="11" t="str">
        <f>VLOOKUP($B342, Paste!$A$3:$H$1033, 8, FALSE)</f>
        <v>OTT</v>
      </c>
      <c r="G342" s="71">
        <f>VLOOKUP($B342, Paste!$A$3:$H$1033, 2, FALSE)</f>
        <v>79.333333333333329</v>
      </c>
      <c r="H342" s="71">
        <f>VLOOKUP($B342, Paste!$A$3:$H$1033, 3, FALSE)</f>
        <v>18.094140010455995</v>
      </c>
      <c r="I342" s="71">
        <f t="shared" si="5"/>
        <v>11.707426656210679</v>
      </c>
      <c r="J342" s="71">
        <f>VLOOKUP($B342, Paste!$A$3:$H$1033, 4, FALSE)</f>
        <v>29.801566666666673</v>
      </c>
      <c r="K342" s="71">
        <f>VLOOKUP($B342, Paste!$A$3:$H$1033, 5, FALSE)</f>
        <v>30.433908045977009</v>
      </c>
      <c r="L342" s="11">
        <f>IF(ISERROR(VLOOKUP(B342, Paste!$AB$3:$AD$2349, 3, FALSE)), "", VLOOKUP(B342, Paste!$AB$3:$AD$2349, 3, FALSE))</f>
        <v>86</v>
      </c>
      <c r="M342" s="27">
        <f>VLOOKUP($B342, Paste!$W$3:$Z$10064, IF($H$4="Cap Hit",3, IF($H$4="AAV", 4, 2)), FALSE)</f>
        <v>3.5</v>
      </c>
      <c r="N342" s="11">
        <f>IF(ISERROR(VLOOKUP(B342, Paste!$AB$3:$AC$2343, 1, FALSE)), "", VLOOKUP(B342, Paste!$AB$3:$AC$2343, 2, FALSE))</f>
        <v>28</v>
      </c>
      <c r="O342" s="18" t="str">
        <f>IF(VLOOKUP(B342, 'Points&amp;Potential'!$B$7:$O$921, 14, FALSE)=0, "", VLOOKUP(B342, 'Points&amp;Potential'!$B$7:$O$921, 14, FALSE))</f>
        <v/>
      </c>
      <c r="P342" s="7" t="str">
        <f>IF(ISERROR(VLOOKUP(B342, Paste!$T$3:$T$1045, 1, FALSE)), "", VLOOKUP(B342, Paste!$T$3:$U$1045, 2, FALSE))</f>
        <v/>
      </c>
    </row>
    <row r="343" spans="1:16">
      <c r="A343" s="11">
        <v>337</v>
      </c>
      <c r="B343" s="67" t="s">
        <v>405</v>
      </c>
      <c r="C343" s="11" t="str">
        <f>VLOOKUP($B343, Paste!$A$3:$H$1033, 6, FALSE)</f>
        <v>RW</v>
      </c>
      <c r="D343" s="11" t="str">
        <f>IFERROR(VLOOKUP($B343, Paste!$J$3:$L$833, 3, FALSE), "")</f>
        <v/>
      </c>
      <c r="E343" s="11" t="str">
        <f>IFERROR(VLOOKUP($B343, Paste!$J$3:$L$833, 2, FALSE), "")</f>
        <v/>
      </c>
      <c r="F343" s="11" t="str">
        <f>VLOOKUP($B343, Paste!$A$3:$H$1033, 8, FALSE)</f>
        <v>CAR</v>
      </c>
      <c r="G343" s="71">
        <f>VLOOKUP($B343, Paste!$A$3:$H$1033, 2, FALSE)</f>
        <v>81.333333333333329</v>
      </c>
      <c r="H343" s="71">
        <f>VLOOKUP($B343, Paste!$A$3:$H$1033, 3, FALSE)</f>
        <v>13.597559107182411</v>
      </c>
      <c r="I343" s="71">
        <f t="shared" si="5"/>
        <v>14.127942309484256</v>
      </c>
      <c r="J343" s="71">
        <f>VLOOKUP($B343, Paste!$A$3:$H$1033, 4, FALSE)</f>
        <v>27.725501416666667</v>
      </c>
      <c r="K343" s="71">
        <f>VLOOKUP($B343, Paste!$A$3:$H$1033, 5, FALSE)</f>
        <v>30.414565826330531</v>
      </c>
      <c r="L343" s="11">
        <f>IF(ISERROR(VLOOKUP(B343, Paste!$AB$3:$AD$2349, 3, FALSE)), "", VLOOKUP(B343, Paste!$AB$3:$AD$2349, 3, FALSE))</f>
        <v>98</v>
      </c>
      <c r="M343" s="27">
        <f>VLOOKUP($B343, Paste!$W$3:$Z$10064, IF($H$4="Cap Hit",3, IF($H$4="AAV", 4, 2)), FALSE)</f>
        <v>3.05</v>
      </c>
      <c r="N343" s="11">
        <f>IF(ISERROR(VLOOKUP(B343, Paste!$AB$3:$AC$2343, 1, FALSE)), "", VLOOKUP(B343, Paste!$AB$3:$AC$2343, 2, FALSE))</f>
        <v>53</v>
      </c>
      <c r="O343" s="18" t="str">
        <f>IF(VLOOKUP(B343, 'Points&amp;Potential'!$B$7:$O$921, 14, FALSE)=0, "", VLOOKUP(B343, 'Points&amp;Potential'!$B$7:$O$921, 14, FALSE))</f>
        <v/>
      </c>
    </row>
    <row r="344" spans="1:16">
      <c r="A344" s="11">
        <v>338</v>
      </c>
      <c r="B344" s="67" t="s">
        <v>438</v>
      </c>
      <c r="C344" s="11" t="str">
        <f>VLOOKUP($B344, Paste!$A$3:$H$1033, 6, FALSE)</f>
        <v>LW</v>
      </c>
      <c r="D344" s="11" t="str">
        <f>IFERROR(VLOOKUP($B344, Paste!$J$3:$L$833, 3, FALSE), "")</f>
        <v/>
      </c>
      <c r="E344" s="11" t="str">
        <f>IFERROR(VLOOKUP($B344, Paste!$J$3:$L$833, 2, FALSE), "")</f>
        <v/>
      </c>
      <c r="F344" s="11" t="str">
        <f>VLOOKUP($B344, Paste!$A$3:$H$1033, 8, FALSE)</f>
        <v>COL</v>
      </c>
      <c r="G344" s="71">
        <f>VLOOKUP($B344, Paste!$A$3:$H$1033, 2, FALSE)</f>
        <v>82.666666666666671</v>
      </c>
      <c r="H344" s="71">
        <f>VLOOKUP($B344, Paste!$A$3:$H$1033, 3, FALSE)</f>
        <v>12.69221696672223</v>
      </c>
      <c r="I344" s="71">
        <f t="shared" si="5"/>
        <v>12.174029602722213</v>
      </c>
      <c r="J344" s="71">
        <f>VLOOKUP($B344, Paste!$A$3:$H$1033, 4, FALSE)</f>
        <v>24.866246569444442</v>
      </c>
      <c r="K344" s="71">
        <f>VLOOKUP($B344, Paste!$A$3:$H$1033, 5, FALSE)</f>
        <v>30.402203856749313</v>
      </c>
      <c r="L344" s="11">
        <f>IF(ISERROR(VLOOKUP(B344, Paste!$AB$3:$AD$2349, 3, FALSE)), "", VLOOKUP(B344, Paste!$AB$3:$AD$2349, 3, FALSE))</f>
        <v>174</v>
      </c>
      <c r="M344" s="27">
        <f>VLOOKUP($B344, Paste!$W$3:$Z$10064, IF($H$4="Cap Hit",3, IF($H$4="AAV", 4, 2)), FALSE)</f>
        <v>2</v>
      </c>
      <c r="N344" s="11">
        <f>IF(ISERROR(VLOOKUP(B344, Paste!$AB$3:$AC$2343, 1, FALSE)), "", VLOOKUP(B344, Paste!$AB$3:$AC$2343, 2, FALSE))</f>
        <v>64</v>
      </c>
      <c r="O344" s="18" t="str">
        <f>IF(VLOOKUP(B344, 'Points&amp;Potential'!$B$7:$O$921, 14, FALSE)=0, "", VLOOKUP(B344, 'Points&amp;Potential'!$B$7:$O$921, 14, FALSE))</f>
        <v/>
      </c>
      <c r="P344" s="7" t="str">
        <f>IF(ISERROR(VLOOKUP(B344, Paste!$T$3:$T$1045, 1, FALSE)), "", VLOOKUP(B344, Paste!$T$3:$U$1045, 2, FALSE))</f>
        <v/>
      </c>
    </row>
    <row r="345" spans="1:16">
      <c r="A345" s="11">
        <v>339</v>
      </c>
      <c r="B345" s="10" t="s">
        <v>280</v>
      </c>
      <c r="C345" s="11" t="str">
        <f>VLOOKUP($B345, Paste!$A$3:$H$1033, 6, FALSE)</f>
        <v>LW</v>
      </c>
      <c r="D345" s="11" t="str">
        <f>IFERROR(VLOOKUP($B345, Paste!$J$3:$L$833, 3, FALSE), "")</f>
        <v/>
      </c>
      <c r="E345" s="11" t="str">
        <f>IFERROR(VLOOKUP($B345, Paste!$J$3:$L$833, 2, FALSE), "")</f>
        <v/>
      </c>
      <c r="F345" s="11" t="str">
        <f>VLOOKUP($B345, Paste!$A$3:$H$1033, 8, FALSE)</f>
        <v>NJD</v>
      </c>
      <c r="G345" s="71">
        <f>VLOOKUP($B345, Paste!$A$3:$H$1033, 2, FALSE)</f>
        <v>76</v>
      </c>
      <c r="H345" s="71">
        <f>VLOOKUP($B345, Paste!$A$3:$H$1033, 3, FALSE)</f>
        <v>16.476795878245539</v>
      </c>
      <c r="I345" s="71">
        <f t="shared" si="5"/>
        <v>21.889481899532242</v>
      </c>
      <c r="J345" s="71">
        <f>VLOOKUP($B345, Paste!$A$3:$H$1033, 4, FALSE)</f>
        <v>38.366277777777782</v>
      </c>
      <c r="K345" s="71">
        <f>VLOOKUP($B345, Paste!$A$3:$H$1033, 5, FALSE)</f>
        <v>30.400000000000002</v>
      </c>
      <c r="L345" s="11">
        <f>IF(ISERROR(VLOOKUP(B345, Paste!$AB$3:$AD$2349, 3, FALSE)), "", VLOOKUP(B345, Paste!$AB$3:$AD$2349, 3, FALSE))</f>
        <v>74</v>
      </c>
      <c r="M345" s="27">
        <f>VLOOKUP($B345, Paste!$W$3:$Z$10064, IF($H$4="Cap Hit",3, IF($H$4="AAV", 4, 2)), FALSE)</f>
        <v>2.25</v>
      </c>
      <c r="N345" s="11">
        <f>IF(ISERROR(VLOOKUP(B345, Paste!$AB$3:$AC$2343, 1, FALSE)), "", VLOOKUP(B345, Paste!$AB$3:$AC$2343, 2, FALSE))</f>
        <v>23</v>
      </c>
      <c r="O345" s="18" t="str">
        <f>IF(VLOOKUP(B345, 'Points&amp;Potential'!$B$7:$O$921, 14, FALSE)=0, "", VLOOKUP(B345, 'Points&amp;Potential'!$B$7:$O$921, 14, FALSE))</f>
        <v/>
      </c>
      <c r="P345" s="7" t="str">
        <f>IF(ISERROR(VLOOKUP(B345, Paste!$T$3:$T$1045, 1, FALSE)), "", VLOOKUP(B345, Paste!$T$3:$U$1045, 2, FALSE))</f>
        <v/>
      </c>
    </row>
    <row r="346" spans="1:16">
      <c r="A346" s="11">
        <v>340</v>
      </c>
      <c r="B346" s="67" t="s">
        <v>476</v>
      </c>
      <c r="C346" s="11" t="str">
        <f>VLOOKUP($B346, Paste!$A$3:$H$1033, 6, FALSE)</f>
        <v>LW</v>
      </c>
      <c r="D346" s="11">
        <f>IFERROR(VLOOKUP($B346, Paste!$J$3:$L$833, 3, FALSE), "")</f>
        <v>40</v>
      </c>
      <c r="E346" s="11">
        <f>IFERROR(VLOOKUP($B346, Paste!$J$3:$L$833, 2, FALSE), "")</f>
        <v>65</v>
      </c>
      <c r="F346" s="11" t="str">
        <f>VLOOKUP($B346, Paste!$A$3:$H$1033, 8, FALSE)</f>
        <v>PIT</v>
      </c>
      <c r="G346" s="71">
        <f>VLOOKUP($B346, Paste!$A$3:$H$1033, 2, FALSE)</f>
        <v>76</v>
      </c>
      <c r="H346" s="71">
        <f>VLOOKUP($B346, Paste!$A$3:$H$1033, 3, FALSE)</f>
        <v>5.7213540029115322</v>
      </c>
      <c r="I346" s="71">
        <f t="shared" si="5"/>
        <v>15.54756266375513</v>
      </c>
      <c r="J346" s="71">
        <f>VLOOKUP($B346, Paste!$A$3:$H$1033, 4, FALSE)</f>
        <v>21.268916666666662</v>
      </c>
      <c r="K346" s="71">
        <f>VLOOKUP($B346, Paste!$A$3:$H$1033, 5, FALSE)</f>
        <v>30.400000000000002</v>
      </c>
      <c r="L346" s="11">
        <f>IF(ISERROR(VLOOKUP(B346, Paste!$AB$3:$AD$2349, 3, FALSE)), "", VLOOKUP(B346, Paste!$AB$3:$AD$2349, 3, FALSE))</f>
        <v>57</v>
      </c>
      <c r="M346" s="27">
        <f>VLOOKUP($B346, Paste!$W$3:$Z$10064, IF($H$4="Cap Hit",3, IF($H$4="AAV", 4, 2)), FALSE)</f>
        <v>1.4750000000000001</v>
      </c>
      <c r="N346" s="11">
        <f>IF(ISERROR(VLOOKUP(B346, Paste!$AB$3:$AC$2343, 1, FALSE)), "", VLOOKUP(B346, Paste!$AB$3:$AC$2343, 2, FALSE))</f>
        <v>30</v>
      </c>
      <c r="O346" s="18" t="str">
        <f>IF(VLOOKUP(B346, 'Points&amp;Potential'!$B$7:$O$921, 14, FALSE)=0, "", VLOOKUP(B346, 'Points&amp;Potential'!$B$7:$O$921, 14, FALSE))</f>
        <v/>
      </c>
      <c r="P346" s="7" t="str">
        <f>IF(ISERROR(VLOOKUP(B346, Paste!$T$3:$T$1045, 1, FALSE)), "", VLOOKUP(B346, Paste!$T$3:$U$1045, 2, FALSE))</f>
        <v/>
      </c>
    </row>
    <row r="347" spans="1:16">
      <c r="A347" s="11">
        <v>341</v>
      </c>
      <c r="B347" s="67" t="s">
        <v>605</v>
      </c>
      <c r="C347" s="11" t="str">
        <f>VLOOKUP($B347, Paste!$A$3:$H$1033, 6, FALSE)</f>
        <v>RW</v>
      </c>
      <c r="D347" s="11">
        <f>IFERROR(VLOOKUP($B347, Paste!$J$3:$L$833, 3, FALSE), "")</f>
        <v>28</v>
      </c>
      <c r="E347" s="11">
        <f>IFERROR(VLOOKUP($B347, Paste!$J$3:$L$833, 2, FALSE), "")</f>
        <v>53</v>
      </c>
      <c r="F347" s="11" t="str">
        <f>VLOOKUP($B347, Paste!$A$3:$H$1033, 8, FALSE)</f>
        <v>EDM</v>
      </c>
      <c r="G347" s="71">
        <f>VLOOKUP($B347, Paste!$A$3:$H$1033, 2, FALSE)</f>
        <v>63</v>
      </c>
      <c r="H347" s="71">
        <f>VLOOKUP($B347, Paste!$A$3:$H$1033, 3, FALSE)</f>
        <v>4.3459644316923693</v>
      </c>
      <c r="I347" s="71">
        <f t="shared" si="5"/>
        <v>10.105869599557629</v>
      </c>
      <c r="J347" s="71">
        <f>VLOOKUP($B347, Paste!$A$3:$H$1033, 4, FALSE)</f>
        <v>14.451834031249998</v>
      </c>
      <c r="K347" s="71">
        <f>VLOOKUP($B347, Paste!$A$3:$H$1033, 5, FALSE)</f>
        <v>30.295081967213115</v>
      </c>
      <c r="L347" s="11">
        <f>IF(ISERROR(VLOOKUP(B347, Paste!$AB$3:$AD$2349, 3, FALSE)), "", VLOOKUP(B347, Paste!$AB$3:$AD$2349, 3, FALSE))</f>
        <v>135</v>
      </c>
      <c r="M347" s="27">
        <f>VLOOKUP($B347, Paste!$W$3:$Z$10064, IF($H$4="Cap Hit",3, IF($H$4="AAV", 4, 2)), FALSE)</f>
        <v>1</v>
      </c>
      <c r="N347" s="11">
        <f>IF(ISERROR(VLOOKUP(B347, Paste!$AB$3:$AC$2343, 1, FALSE)), "", VLOOKUP(B347, Paste!$AB$3:$AC$2343, 2, FALSE))</f>
        <v>41</v>
      </c>
      <c r="O347" s="18" t="str">
        <f>IF(VLOOKUP(B347, 'Points&amp;Potential'!$B$7:$O$921, 14, FALSE)=0, "", VLOOKUP(B347, 'Points&amp;Potential'!$B$7:$O$921, 14, FALSE))</f>
        <v/>
      </c>
      <c r="P347" s="7" t="str">
        <f>IF(ISERROR(VLOOKUP(B347, Paste!$T$3:$T$1045, 1, FALSE)), "", VLOOKUP(B347, Paste!$T$3:$U$1045, 2, FALSE))</f>
        <v/>
      </c>
    </row>
    <row r="348" spans="1:16">
      <c r="A348" s="11">
        <v>342</v>
      </c>
      <c r="B348" s="67" t="s">
        <v>565</v>
      </c>
      <c r="C348" s="11" t="str">
        <f>VLOOKUP($B348, Paste!$A$3:$H$1033, 6, FALSE)</f>
        <v>RW</v>
      </c>
      <c r="D348" s="11" t="str">
        <f>IFERROR(VLOOKUP($B348, Paste!$J$3:$L$833, 3, FALSE), "")</f>
        <v/>
      </c>
      <c r="E348" s="11" t="str">
        <f>IFERROR(VLOOKUP($B348, Paste!$J$3:$L$833, 2, FALSE), "")</f>
        <v/>
      </c>
      <c r="F348" s="11" t="str">
        <f>VLOOKUP($B348, Paste!$A$3:$H$1033, 8, FALSE)</f>
        <v>TOR</v>
      </c>
      <c r="G348" s="71">
        <f>VLOOKUP($B348, Paste!$A$3:$H$1033, 2, FALSE)</f>
        <v>75</v>
      </c>
      <c r="H348" s="71">
        <f>VLOOKUP($B348, Paste!$A$3:$H$1033, 3, FALSE)</f>
        <v>9</v>
      </c>
      <c r="I348" s="71">
        <f t="shared" si="5"/>
        <v>7.2354374999999997</v>
      </c>
      <c r="J348" s="71">
        <f>VLOOKUP($B348, Paste!$A$3:$H$1033, 4, FALSE)</f>
        <v>16.2354375</v>
      </c>
      <c r="K348" s="71">
        <f>VLOOKUP($B348, Paste!$A$3:$H$1033, 5, FALSE)</f>
        <v>30.136986301369863</v>
      </c>
      <c r="L348" s="11">
        <f>IF(ISERROR(VLOOKUP(B348, Paste!$AB$3:$AD$2349, 3, FALSE)), "", VLOOKUP(B348, Paste!$AB$3:$AD$2349, 3, FALSE))</f>
        <v>105</v>
      </c>
      <c r="M348" s="27">
        <f>VLOOKUP($B348, Paste!$W$3:$Z$10064, IF($H$4="Cap Hit",3, IF($H$4="AAV", 4, 2)), FALSE)</f>
        <v>4.25</v>
      </c>
      <c r="N348" s="11">
        <f>IF(ISERROR(VLOOKUP(B348, Paste!$AB$3:$AC$2343, 1, FALSE)), "", VLOOKUP(B348, Paste!$AB$3:$AC$2343, 2, FALSE))</f>
        <v>59</v>
      </c>
      <c r="O348" s="18" t="str">
        <f>IF(VLOOKUP(B348, 'Points&amp;Potential'!$B$7:$O$921, 14, FALSE)=0, "", VLOOKUP(B348, 'Points&amp;Potential'!$B$7:$O$921, 14, FALSE))</f>
        <v/>
      </c>
      <c r="P348" s="7" t="str">
        <f>IF(ISERROR(VLOOKUP(B348, Paste!$T$3:$T$1045, 1, FALSE)), "", VLOOKUP(B348, Paste!$T$3:$U$1045, 2, FALSE))</f>
        <v/>
      </c>
    </row>
    <row r="349" spans="1:16">
      <c r="A349" s="11">
        <v>343</v>
      </c>
      <c r="B349" s="67" t="s">
        <v>453</v>
      </c>
      <c r="C349" s="11" t="str">
        <f>VLOOKUP($B349, Paste!$A$3:$H$1033, 6, FALSE)</f>
        <v>LD</v>
      </c>
      <c r="D349" s="11" t="str">
        <f>IFERROR(VLOOKUP($B349, Paste!$J$3:$L$833, 3, FALSE), "")</f>
        <v/>
      </c>
      <c r="E349" s="11" t="str">
        <f>IFERROR(VLOOKUP($B349, Paste!$J$3:$L$833, 2, FALSE), "")</f>
        <v/>
      </c>
      <c r="F349" s="11" t="str">
        <f>VLOOKUP($B349, Paste!$A$3:$H$1033, 8, FALSE)</f>
        <v>WAS</v>
      </c>
      <c r="G349" s="71">
        <f>VLOOKUP($B349, Paste!$A$3:$H$1033, 2, FALSE)</f>
        <v>78</v>
      </c>
      <c r="H349" s="71">
        <f>VLOOKUP($B349, Paste!$A$3:$H$1033, 3, FALSE)</f>
        <v>4.376102746077879</v>
      </c>
      <c r="I349" s="71">
        <f t="shared" si="5"/>
        <v>19.218680587255456</v>
      </c>
      <c r="J349" s="71">
        <f>VLOOKUP($B349, Paste!$A$3:$H$1033, 4, FALSE)</f>
        <v>23.594783333333336</v>
      </c>
      <c r="K349" s="71">
        <f>VLOOKUP($B349, Paste!$A$3:$H$1033, 5, FALSE)</f>
        <v>30.105263157894736</v>
      </c>
      <c r="L349" s="11">
        <f>IF(ISERROR(VLOOKUP(B349, Paste!$AB$3:$AD$2349, 3, FALSE)), "", VLOOKUP(B349, Paste!$AB$3:$AD$2349, 3, FALSE))</f>
        <v>117</v>
      </c>
      <c r="M349" s="27">
        <f>VLOOKUP($B349, Paste!$W$3:$Z$10064, IF($H$4="Cap Hit",3, IF($H$4="AAV", 4, 2)), FALSE)</f>
        <v>6</v>
      </c>
      <c r="N349" s="11">
        <f>IF(ISERROR(VLOOKUP(B349, Paste!$AB$3:$AC$2343, 1, FALSE)), "", VLOOKUP(B349, Paste!$AB$3:$AC$2343, 2, FALSE))</f>
        <v>156</v>
      </c>
      <c r="O349" s="18" t="str">
        <f>IF(VLOOKUP(B349, 'Points&amp;Potential'!$B$7:$O$921, 14, FALSE)=0, "", VLOOKUP(B349, 'Points&amp;Potential'!$B$7:$O$921, 14, FALSE))</f>
        <v/>
      </c>
      <c r="P349" s="7" t="str">
        <f>IF(ISERROR(VLOOKUP(B349, Paste!$T$3:$T$1045, 1, FALSE)), "", VLOOKUP(B349, Paste!$T$3:$U$1045, 2, FALSE))</f>
        <v/>
      </c>
    </row>
    <row r="350" spans="1:16">
      <c r="A350" s="11">
        <v>344</v>
      </c>
      <c r="B350" s="67" t="s">
        <v>36</v>
      </c>
      <c r="C350" s="11" t="str">
        <f>VLOOKUP($B350, Paste!$A$3:$H$1033, 6, FALSE)</f>
        <v>RW</v>
      </c>
      <c r="D350" s="11">
        <f>IFERROR(VLOOKUP($B350, Paste!$J$3:$L$833, 3, FALSE), "")</f>
        <v>105</v>
      </c>
      <c r="E350" s="11">
        <f>IFERROR(VLOOKUP($B350, Paste!$J$3:$L$833, 2, FALSE), "")</f>
        <v>112</v>
      </c>
      <c r="F350" s="11" t="str">
        <f>VLOOKUP($B350, Paste!$A$3:$H$1033, 8, FALSE)</f>
        <v>COL</v>
      </c>
      <c r="G350" s="71">
        <f>VLOOKUP($B350, Paste!$A$3:$H$1033, 2, FALSE)</f>
        <v>80</v>
      </c>
      <c r="H350" s="71">
        <f>VLOOKUP($B350, Paste!$A$3:$H$1033, 3, FALSE)</f>
        <v>32</v>
      </c>
      <c r="I350" s="71">
        <f t="shared" si="5"/>
        <v>75.804812500000011</v>
      </c>
      <c r="J350" s="71">
        <f>VLOOKUP($B350, Paste!$A$3:$H$1033, 4, FALSE)</f>
        <v>107.80481250000001</v>
      </c>
      <c r="K350" s="71">
        <f>VLOOKUP($B350, Paste!$A$3:$H$1033, 5, FALSE)</f>
        <v>30.085470085470085</v>
      </c>
      <c r="L350" s="11">
        <f>IF(ISERROR(VLOOKUP(B350, Paste!$AB$3:$AD$2349, 3, FALSE)), "", VLOOKUP(B350, Paste!$AB$3:$AD$2349, 3, FALSE))</f>
        <v>76</v>
      </c>
      <c r="M350" s="27">
        <f>VLOOKUP($B350, Paste!$W$3:$Z$10064, IF($H$4="Cap Hit",3, IF($H$4="AAV", 4, 2)), FALSE)</f>
        <v>14</v>
      </c>
      <c r="N350" s="11">
        <f>IF(ISERROR(VLOOKUP(B350, Paste!$AB$3:$AC$2343, 1, FALSE)), "", VLOOKUP(B350, Paste!$AB$3:$AC$2343, 2, FALSE))</f>
        <v>26</v>
      </c>
      <c r="O350" s="18" t="str">
        <f>IF(VLOOKUP(B350, 'Points&amp;Potential'!$B$7:$O$921, 14, FALSE)=0, "", VLOOKUP(B350, 'Points&amp;Potential'!$B$7:$O$921, 14, FALSE))</f>
        <v/>
      </c>
      <c r="P350" s="7" t="str">
        <f>IF(ISERROR(VLOOKUP(B350, Paste!$T$3:$T$1045, 1, FALSE)), "", VLOOKUP(B350, Paste!$T$3:$U$1045, 2, FALSE))</f>
        <v/>
      </c>
    </row>
    <row r="351" spans="1:16">
      <c r="A351" s="11">
        <v>345</v>
      </c>
      <c r="B351" s="67" t="s">
        <v>201</v>
      </c>
      <c r="C351" s="11" t="str">
        <f>VLOOKUP($B351, Paste!$A$3:$H$1033, 6, FALSE)</f>
        <v>RD</v>
      </c>
      <c r="D351" s="11">
        <f>IFERROR(VLOOKUP($B351, Paste!$J$3:$L$833, 3, FALSE), "")</f>
        <v>55</v>
      </c>
      <c r="E351" s="11">
        <f>IFERROR(VLOOKUP($B351, Paste!$J$3:$L$833, 2, FALSE), "")</f>
        <v>62</v>
      </c>
      <c r="F351" s="11" t="str">
        <f>VLOOKUP($B351, Paste!$A$3:$H$1033, 8, FALSE)</f>
        <v>MIN</v>
      </c>
      <c r="G351" s="71">
        <f>VLOOKUP($B351, Paste!$A$3:$H$1033, 2, FALSE)</f>
        <v>82</v>
      </c>
      <c r="H351" s="71">
        <f>VLOOKUP($B351, Paste!$A$3:$H$1033, 3, FALSE)</f>
        <v>13.940000000000001</v>
      </c>
      <c r="I351" s="71">
        <f t="shared" si="5"/>
        <v>35.50072466666667</v>
      </c>
      <c r="J351" s="71">
        <f>VLOOKUP($B351, Paste!$A$3:$H$1033, 4, FALSE)</f>
        <v>49.440724666666668</v>
      </c>
      <c r="K351" s="71">
        <f>VLOOKUP($B351, Paste!$A$3:$H$1033, 5, FALSE)</f>
        <v>30.066666666666663</v>
      </c>
      <c r="L351" s="11">
        <f>IF(ISERROR(VLOOKUP(B351, Paste!$AB$3:$AD$2349, 3, FALSE)), "", VLOOKUP(B351, Paste!$AB$3:$AD$2349, 3, FALSE))</f>
        <v>37</v>
      </c>
      <c r="M351" s="27">
        <f>VLOOKUP($B351, Paste!$W$3:$Z$10064, IF($H$4="Cap Hit",3, IF($H$4="AAV", 4, 2)), FALSE)</f>
        <v>10</v>
      </c>
      <c r="N351" s="11">
        <f>IF(ISERROR(VLOOKUP(B351, Paste!$AB$3:$AC$2343, 1, FALSE)), "", VLOOKUP(B351, Paste!$AB$3:$AC$2343, 2, FALSE))</f>
        <v>148</v>
      </c>
      <c r="O351" s="18" t="str">
        <f>IF(VLOOKUP(B351, 'Points&amp;Potential'!$B$7:$O$921, 14, FALSE)=0, "", VLOOKUP(B351, 'Points&amp;Potential'!$B$7:$O$921, 14, FALSE))</f>
        <v/>
      </c>
      <c r="P351" s="7" t="str">
        <f>IF(ISERROR(VLOOKUP(B351, Paste!$T$3:$T$1045, 1, FALSE)), "", VLOOKUP(B351, Paste!$T$3:$U$1045, 2, FALSE))</f>
        <v/>
      </c>
    </row>
    <row r="352" spans="1:16">
      <c r="A352" s="11">
        <v>346</v>
      </c>
      <c r="B352" s="67" t="s">
        <v>278</v>
      </c>
      <c r="C352" s="11" t="str">
        <f>VLOOKUP($B352, Paste!$A$3:$H$1033, 6, FALSE)</f>
        <v>RD</v>
      </c>
      <c r="D352" s="11">
        <f>IFERROR(VLOOKUP($B352, Paste!$J$3:$L$833, 3, FALSE), "")</f>
        <v>55</v>
      </c>
      <c r="E352" s="11">
        <f>IFERROR(VLOOKUP($B352, Paste!$J$3:$L$833, 2, FALSE), "")</f>
        <v>80</v>
      </c>
      <c r="F352" s="11" t="str">
        <f>VLOOKUP($B352, Paste!$A$3:$H$1033, 8, FALSE)</f>
        <v>CGY</v>
      </c>
      <c r="G352" s="71">
        <f>VLOOKUP($B352, Paste!$A$3:$H$1033, 2, FALSE)</f>
        <v>75</v>
      </c>
      <c r="H352" s="71">
        <f>VLOOKUP($B352, Paste!$A$3:$H$1033, 3, FALSE)</f>
        <v>11.25</v>
      </c>
      <c r="I352" s="71">
        <f t="shared" si="5"/>
        <v>27.176029687500005</v>
      </c>
      <c r="J352" s="71">
        <f>VLOOKUP($B352, Paste!$A$3:$H$1033, 4, FALSE)</f>
        <v>38.426029687500005</v>
      </c>
      <c r="K352" s="71">
        <f>VLOOKUP($B352, Paste!$A$3:$H$1033, 5, FALSE)</f>
        <v>30</v>
      </c>
      <c r="L352" s="11">
        <f>IF(ISERROR(VLOOKUP(B352, Paste!$AB$3:$AD$2349, 3, FALSE)), "", VLOOKUP(B352, Paste!$AB$3:$AD$2349, 3, FALSE))</f>
        <v>38</v>
      </c>
      <c r="M352" s="27">
        <f>VLOOKUP($B352, Paste!$W$3:$Z$10064, IF($H$4="Cap Hit",3, IF($H$4="AAV", 4, 2)), FALSE)</f>
        <v>0.97499999999999998</v>
      </c>
      <c r="N352" s="11">
        <f>IF(ISERROR(VLOOKUP(B352, Paste!$AB$3:$AC$2343, 1, FALSE)), "", VLOOKUP(B352, Paste!$AB$3:$AC$2343, 2, FALSE))</f>
        <v>74</v>
      </c>
      <c r="O352" s="18" t="str">
        <f>IF(VLOOKUP(B352, 'Points&amp;Potential'!$B$7:$O$921, 14, FALSE)=0, "", VLOOKUP(B352, 'Points&amp;Potential'!$B$7:$O$921, 14, FALSE))</f>
        <v/>
      </c>
      <c r="P352" s="7" t="str">
        <f>IF(ISERROR(VLOOKUP(B352, Paste!$T$3:$T$1045, 1, FALSE)), "", VLOOKUP(B352, Paste!$T$3:$U$1045, 2, FALSE))</f>
        <v/>
      </c>
    </row>
    <row r="353" spans="1:16">
      <c r="A353" s="11">
        <v>347</v>
      </c>
      <c r="B353" s="67" t="s">
        <v>514</v>
      </c>
      <c r="C353" s="11" t="str">
        <f>VLOOKUP($B353, Paste!$A$3:$H$1033, 6, FALSE)</f>
        <v>RD</v>
      </c>
      <c r="D353" s="11">
        <f>IFERROR(VLOOKUP($B353, Paste!$J$3:$L$833, 3, FALSE), "")</f>
        <v>35</v>
      </c>
      <c r="E353" s="11">
        <f>IFERROR(VLOOKUP($B353, Paste!$J$3:$L$833, 2, FALSE), "")</f>
        <v>45</v>
      </c>
      <c r="F353" s="11" t="str">
        <f>VLOOKUP($B353, Paste!$A$3:$H$1033, 8, FALSE)</f>
        <v>WAS</v>
      </c>
      <c r="G353" s="71">
        <f>VLOOKUP($B353, Paste!$A$3:$H$1033, 2, FALSE)</f>
        <v>61</v>
      </c>
      <c r="H353" s="71">
        <f>VLOOKUP($B353, Paste!$A$3:$H$1033, 3, FALSE)</f>
        <v>3.6599999999999997</v>
      </c>
      <c r="I353" s="71">
        <f t="shared" si="5"/>
        <v>15.390640583333333</v>
      </c>
      <c r="J353" s="71">
        <f>VLOOKUP($B353, Paste!$A$3:$H$1033, 4, FALSE)</f>
        <v>19.050640583333333</v>
      </c>
      <c r="K353" s="71">
        <f>VLOOKUP($B353, Paste!$A$3:$H$1033, 5, FALSE)</f>
        <v>29.78235294117647</v>
      </c>
      <c r="L353" s="11">
        <f>IF(ISERROR(VLOOKUP(B353, Paste!$AB$3:$AD$2349, 3, FALSE)), "", VLOOKUP(B353, Paste!$AB$3:$AD$2349, 3, FALSE))</f>
        <v>55</v>
      </c>
      <c r="M353" s="27">
        <f>VLOOKUP($B353, Paste!$W$3:$Z$10064, IF($H$4="Cap Hit",3, IF($H$4="AAV", 4, 2)), FALSE)</f>
        <v>3.7</v>
      </c>
      <c r="N353" s="11">
        <f>IF(ISERROR(VLOOKUP(B353, Paste!$AB$3:$AC$2343, 1, FALSE)), "", VLOOKUP(B353, Paste!$AB$3:$AC$2343, 2, FALSE))</f>
        <v>98</v>
      </c>
      <c r="O353" s="18" t="str">
        <f>IF(VLOOKUP(B353, 'Points&amp;Potential'!$B$7:$O$921, 14, FALSE)=0, "", VLOOKUP(B353, 'Points&amp;Potential'!$B$7:$O$921, 14, FALSE))</f>
        <v/>
      </c>
      <c r="P353" s="7" t="str">
        <f>IF(ISERROR(VLOOKUP(B353, Paste!$T$3:$T$1045, 1, FALSE)), "", VLOOKUP(B353, Paste!$T$3:$U$1045, 2, FALSE))</f>
        <v/>
      </c>
    </row>
    <row r="354" spans="1:16">
      <c r="A354" s="11">
        <v>348</v>
      </c>
      <c r="B354" s="67" t="s">
        <v>785</v>
      </c>
      <c r="C354" s="11" t="str">
        <f>VLOOKUP($B354, Paste!$A$3:$H$1033, 6, FALSE)</f>
        <v>RW</v>
      </c>
      <c r="D354" s="11" t="str">
        <f>IFERROR(VLOOKUP($B354, Paste!$J$3:$L$833, 3, FALSE), "")</f>
        <v/>
      </c>
      <c r="E354" s="11" t="str">
        <f>IFERROR(VLOOKUP($B354, Paste!$J$3:$L$833, 2, FALSE), "")</f>
        <v/>
      </c>
      <c r="F354" s="11" t="str">
        <f>VLOOKUP($B354, Paste!$A$3:$H$1033, 8, FALSE)</f>
        <v>UTA</v>
      </c>
      <c r="G354" s="71">
        <f>VLOOKUP($B354, Paste!$A$3:$H$1033, 2, FALSE)</f>
        <v>51</v>
      </c>
      <c r="H354" s="71">
        <f>VLOOKUP($B354, Paste!$A$3:$H$1033, 3, FALSE)</f>
        <v>3.2705380221426328</v>
      </c>
      <c r="I354" s="71">
        <f t="shared" si="5"/>
        <v>1.7735309153573668</v>
      </c>
      <c r="J354" s="71">
        <f>VLOOKUP($B354, Paste!$A$3:$H$1033, 4, FALSE)</f>
        <v>5.0440689374999996</v>
      </c>
      <c r="K354" s="71">
        <f>VLOOKUP($B354, Paste!$A$3:$H$1033, 5, FALSE)</f>
        <v>29.686567164179106</v>
      </c>
      <c r="L354" s="11">
        <f>IF(ISERROR(VLOOKUP(B354, Paste!$AB$3:$AD$2349, 3, FALSE)), "", VLOOKUP(B354, Paste!$AB$3:$AD$2349, 3, FALSE))</f>
        <v>130</v>
      </c>
      <c r="M354" s="27">
        <f>VLOOKUP($B354, Paste!$W$3:$Z$10064, IF($H$4="Cap Hit",3, IF($H$4="AAV", 4, 2)), FALSE)</f>
        <v>2.75</v>
      </c>
      <c r="N354" s="11">
        <f>IF(ISERROR(VLOOKUP(B354, Paste!$AB$3:$AC$2343, 1, FALSE)), "", VLOOKUP(B354, Paste!$AB$3:$AC$2343, 2, FALSE))</f>
        <v>33</v>
      </c>
      <c r="O354" s="18" t="str">
        <f>IF(VLOOKUP(B354, 'Points&amp;Potential'!$B$7:$O$921, 14, FALSE)=0, "", VLOOKUP(B354, 'Points&amp;Potential'!$B$7:$O$921, 14, FALSE))</f>
        <v/>
      </c>
      <c r="P354" s="7" t="str">
        <f>IF(ISERROR(VLOOKUP(B354, Paste!$T$3:$T$1045, 1, FALSE)), "", VLOOKUP(B354, Paste!$T$3:$U$1045, 2, FALSE))</f>
        <v/>
      </c>
    </row>
    <row r="355" spans="1:16">
      <c r="A355" s="11">
        <v>349</v>
      </c>
      <c r="B355" s="67" t="s">
        <v>343</v>
      </c>
      <c r="C355" s="11" t="str">
        <f>VLOOKUP($B355, Paste!$A$3:$H$1033, 6, FALSE)</f>
        <v>C</v>
      </c>
      <c r="D355" s="11">
        <f>IFERROR(VLOOKUP($B355, Paste!$J$3:$L$833, 3, FALSE), "")</f>
        <v>52</v>
      </c>
      <c r="E355" s="11">
        <f>IFERROR(VLOOKUP($B355, Paste!$J$3:$L$833, 2, FALSE), "")</f>
        <v>75</v>
      </c>
      <c r="F355" s="11" t="str">
        <f>VLOOKUP($B355, Paste!$A$3:$H$1033, 8, FALSE)</f>
        <v>MIN</v>
      </c>
      <c r="G355" s="71">
        <f>VLOOKUP($B355, Paste!$A$3:$H$1033, 2, FALSE)</f>
        <v>78</v>
      </c>
      <c r="H355" s="71">
        <f>VLOOKUP($B355, Paste!$A$3:$H$1033, 3, FALSE)</f>
        <v>10.033269406392694</v>
      </c>
      <c r="I355" s="71">
        <f t="shared" si="5"/>
        <v>22.508980593607301</v>
      </c>
      <c r="J355" s="71">
        <f>VLOOKUP($B355, Paste!$A$3:$H$1033, 4, FALSE)</f>
        <v>32.542249999999996</v>
      </c>
      <c r="K355" s="71">
        <f>VLOOKUP($B355, Paste!$A$3:$H$1033, 5, FALSE)</f>
        <v>29.64</v>
      </c>
      <c r="L355" s="11">
        <f>IF(ISERROR(VLOOKUP(B355, Paste!$AB$3:$AD$2349, 3, FALSE)), "", VLOOKUP(B355, Paste!$AB$3:$AD$2349, 3, FALSE))</f>
        <v>73</v>
      </c>
      <c r="M355" s="27">
        <f>VLOOKUP($B355, Paste!$W$3:$Z$10064, IF($H$4="Cap Hit",3, IF($H$4="AAV", 4, 2)), FALSE)</f>
        <v>0.95</v>
      </c>
      <c r="N355" s="11">
        <f>IF(ISERROR(VLOOKUP(B355, Paste!$AB$3:$AC$2343, 1, FALSE)), "", VLOOKUP(B355, Paste!$AB$3:$AC$2343, 2, FALSE))</f>
        <v>51</v>
      </c>
      <c r="O355" s="18" t="str">
        <f>IF(VLOOKUP(B355, 'Points&amp;Potential'!$B$7:$O$921, 14, FALSE)=0, "", VLOOKUP(B355, 'Points&amp;Potential'!$B$7:$O$921, 14, FALSE))</f>
        <v/>
      </c>
      <c r="P355" s="7" t="str">
        <f>IF(ISERROR(VLOOKUP(B355, Paste!$T$3:$T$1045, 1, FALSE)), "", VLOOKUP(B355, Paste!$T$3:$U$1045, 2, FALSE))</f>
        <v/>
      </c>
    </row>
    <row r="356" spans="1:16">
      <c r="A356" s="11">
        <v>350</v>
      </c>
      <c r="B356" s="10" t="s">
        <v>445</v>
      </c>
      <c r="C356" s="11" t="str">
        <f>VLOOKUP($B356, Paste!$A$3:$H$1033, 6, FALSE)</f>
        <v>LD</v>
      </c>
      <c r="D356" s="11">
        <f>IFERROR(VLOOKUP($B356, Paste!$J$3:$L$833, 3, FALSE), "")</f>
        <v>33</v>
      </c>
      <c r="E356" s="11">
        <f>IFERROR(VLOOKUP($B356, Paste!$J$3:$L$833, 2, FALSE), "")</f>
        <v>45</v>
      </c>
      <c r="F356" s="11" t="str">
        <f>VLOOKUP($B356, Paste!$A$3:$H$1033, 8, FALSE)</f>
        <v>UTA</v>
      </c>
      <c r="G356" s="71">
        <f>VLOOKUP($B356, Paste!$A$3:$H$1033, 2, FALSE)</f>
        <v>74</v>
      </c>
      <c r="H356" s="71">
        <f>VLOOKUP($B356, Paste!$A$3:$H$1033, 3, FALSE)</f>
        <v>3.2296888888888891</v>
      </c>
      <c r="I356" s="71">
        <f t="shared" si="5"/>
        <v>21.099555074525753</v>
      </c>
      <c r="J356" s="71">
        <f>VLOOKUP($B356, Paste!$A$3:$H$1033, 4, FALSE)</f>
        <v>24.329243963414644</v>
      </c>
      <c r="K356" s="71">
        <f>VLOOKUP($B356, Paste!$A$3:$H$1033, 5, FALSE)</f>
        <v>29.6</v>
      </c>
      <c r="L356" s="11">
        <f>IF(ISERROR(VLOOKUP(B356, Paste!$AB$3:$AD$2349, 3, FALSE)), "", VLOOKUP(B356, Paste!$AB$3:$AD$2349, 3, FALSE))</f>
        <v>44</v>
      </c>
      <c r="M356" s="27">
        <f>VLOOKUP($B356, Paste!$W$3:$Z$10064, IF($H$4="Cap Hit",3, IF($H$4="AAV", 4, 2)), FALSE)</f>
        <v>0.95</v>
      </c>
      <c r="N356" s="11">
        <f>IF(ISERROR(VLOOKUP(B356, Paste!$AB$3:$AC$2343, 1, FALSE)), "", VLOOKUP(B356, Paste!$AB$3:$AC$2343, 2, FALSE))</f>
        <v>81</v>
      </c>
      <c r="O356" s="18" t="str">
        <f>IF(VLOOKUP(B356, 'Points&amp;Potential'!$B$7:$O$921, 14, FALSE)=0, "", VLOOKUP(B356, 'Points&amp;Potential'!$B$7:$O$921, 14, FALSE))</f>
        <v/>
      </c>
      <c r="P356" s="7" t="str">
        <f>IF(ISERROR(VLOOKUP(B356, Paste!$T$3:$T$1045, 1, FALSE)), "", VLOOKUP(B356, Paste!$T$3:$U$1045, 2, FALSE))</f>
        <v/>
      </c>
    </row>
    <row r="357" spans="1:16">
      <c r="A357" s="11">
        <v>351</v>
      </c>
      <c r="B357" s="67" t="s">
        <v>158</v>
      </c>
      <c r="C357" s="11" t="str">
        <f>VLOOKUP($B357, Paste!$A$3:$H$1033, 6, FALSE)</f>
        <v>C</v>
      </c>
      <c r="D357" s="11">
        <f>IFERROR(VLOOKUP($B357, Paste!$J$3:$L$833, 3, FALSE), "")</f>
        <v>73</v>
      </c>
      <c r="E357" s="11">
        <f>IFERROR(VLOOKUP($B357, Paste!$J$3:$L$833, 2, FALSE), "")</f>
        <v>97</v>
      </c>
      <c r="F357" s="11" t="str">
        <f>VLOOKUP($B357, Paste!$A$3:$H$1033, 8, FALSE)</f>
        <v>SJS</v>
      </c>
      <c r="G357" s="71">
        <f>VLOOKUP($B357, Paste!$A$3:$H$1033, 2, FALSE)</f>
        <v>74</v>
      </c>
      <c r="H357" s="71">
        <f>VLOOKUP($B357, Paste!$A$3:$H$1033, 3, FALSE)</f>
        <v>18.5</v>
      </c>
      <c r="I357" s="71">
        <f t="shared" si="5"/>
        <v>37.959040000000009</v>
      </c>
      <c r="J357" s="71">
        <f>VLOOKUP($B357, Paste!$A$3:$H$1033, 4, FALSE)</f>
        <v>56.459040000000009</v>
      </c>
      <c r="K357" s="71">
        <f>VLOOKUP($B357, Paste!$A$3:$H$1033, 5, FALSE)</f>
        <v>29.6</v>
      </c>
      <c r="L357" s="11">
        <f>IF(ISERROR(VLOOKUP(B357, Paste!$AB$3:$AD$2349, 3, FALSE)), "", VLOOKUP(B357, Paste!$AB$3:$AD$2349, 3, FALSE))</f>
        <v>26</v>
      </c>
      <c r="M357" s="27">
        <f>VLOOKUP($B357, Paste!$W$3:$Z$10064, IF($H$4="Cap Hit",3, IF($H$4="AAV", 4, 2)), FALSE)</f>
        <v>0.97499999999999998</v>
      </c>
      <c r="N357" s="11">
        <f>IF(ISERROR(VLOOKUP(B357, Paste!$AB$3:$AC$2343, 1, FALSE)), "", VLOOKUP(B357, Paste!$AB$3:$AC$2343, 2, FALSE))</f>
        <v>41</v>
      </c>
      <c r="O357" s="18" t="str">
        <f>IF(VLOOKUP(B357, 'Points&amp;Potential'!$B$7:$O$921, 14, FALSE)=0, "", VLOOKUP(B357, 'Points&amp;Potential'!$B$7:$O$921, 14, FALSE))</f>
        <v/>
      </c>
      <c r="P357" s="7" t="str">
        <f>IF(ISERROR(VLOOKUP(B357, Paste!$T$3:$T$1045, 1, FALSE)), "", VLOOKUP(B357, Paste!$T$3:$U$1045, 2, FALSE))</f>
        <v/>
      </c>
    </row>
    <row r="358" spans="1:16">
      <c r="A358" s="11">
        <v>352</v>
      </c>
      <c r="B358" s="67" t="s">
        <v>212</v>
      </c>
      <c r="C358" s="11" t="str">
        <f>VLOOKUP($B358, Paste!$A$3:$H$1033, 6, FALSE)</f>
        <v>C</v>
      </c>
      <c r="D358" s="11">
        <f>IFERROR(VLOOKUP($B358, Paste!$J$3:$L$833, 3, FALSE), "")</f>
        <v>63</v>
      </c>
      <c r="E358" s="11">
        <f>IFERROR(VLOOKUP($B358, Paste!$J$3:$L$833, 2, FALSE), "")</f>
        <v>80</v>
      </c>
      <c r="F358" s="11" t="str">
        <f>VLOOKUP($B358, Paste!$A$3:$H$1033, 8, FALSE)</f>
        <v>CHI</v>
      </c>
      <c r="G358" s="71">
        <f>VLOOKUP($B358, Paste!$A$3:$H$1033, 2, FALSE)</f>
        <v>72</v>
      </c>
      <c r="H358" s="71">
        <f>VLOOKUP($B358, Paste!$A$3:$H$1033, 3, FALSE)</f>
        <v>20.160000000000004</v>
      </c>
      <c r="I358" s="71">
        <f t="shared" si="5"/>
        <v>26.776331749999983</v>
      </c>
      <c r="J358" s="71">
        <f>VLOOKUP($B358, Paste!$A$3:$H$1033, 4, FALSE)</f>
        <v>46.936331749999987</v>
      </c>
      <c r="K358" s="71">
        <f>VLOOKUP($B358, Paste!$A$3:$H$1033, 5, FALSE)</f>
        <v>29.508196721311478</v>
      </c>
      <c r="L358" s="11">
        <f>IF(ISERROR(VLOOKUP(B358, Paste!$AB$3:$AD$2349, 3, FALSE)), "", VLOOKUP(B358, Paste!$AB$3:$AD$2349, 3, FALSE))</f>
        <v>41</v>
      </c>
      <c r="M358" s="27">
        <f>VLOOKUP($B358, Paste!$W$3:$Z$10064, IF($H$4="Cap Hit",3, IF($H$4="AAV", 4, 2)), FALSE)</f>
        <v>9.1</v>
      </c>
      <c r="N358" s="11">
        <f>IF(ISERROR(VLOOKUP(B358, Paste!$AB$3:$AC$2343, 1, FALSE)), "", VLOOKUP(B358, Paste!$AB$3:$AC$2343, 2, FALSE))</f>
        <v>47</v>
      </c>
      <c r="O358" s="18" t="str">
        <f>IF(VLOOKUP(B358, 'Points&amp;Potential'!$B$7:$O$921, 14, FALSE)=0, "", VLOOKUP(B358, 'Points&amp;Potential'!$B$7:$O$921, 14, FALSE))</f>
        <v/>
      </c>
      <c r="P358" s="7" t="str">
        <f>IF(ISERROR(VLOOKUP(B358, Paste!$T$3:$T$1045, 1, FALSE)), "", VLOOKUP(B358, Paste!$T$3:$U$1045, 2, FALSE))</f>
        <v/>
      </c>
    </row>
    <row r="359" spans="1:16">
      <c r="A359" s="11">
        <v>353</v>
      </c>
      <c r="B359" s="67" t="s">
        <v>582</v>
      </c>
      <c r="C359" s="11" t="str">
        <f>VLOOKUP($B359, Paste!$A$3:$H$1033, 6, FALSE)</f>
        <v>RD</v>
      </c>
      <c r="D359" s="11">
        <f>IFERROR(VLOOKUP($B359, Paste!$J$3:$L$833, 3, FALSE), "")</f>
        <v>40</v>
      </c>
      <c r="E359" s="11">
        <f>IFERROR(VLOOKUP($B359, Paste!$J$3:$L$833, 2, FALSE), "")</f>
        <v>53</v>
      </c>
      <c r="F359" s="11" t="str">
        <f>VLOOKUP($B359, Paste!$A$3:$H$1033, 8, FALSE)</f>
        <v>NYR</v>
      </c>
      <c r="G359" s="71">
        <f>VLOOKUP($B359, Paste!$A$3:$H$1033, 2, FALSE)</f>
        <v>42</v>
      </c>
      <c r="H359" s="71">
        <f>VLOOKUP($B359, Paste!$A$3:$H$1033, 3, FALSE)</f>
        <v>4.2</v>
      </c>
      <c r="I359" s="71">
        <f t="shared" si="5"/>
        <v>11.583373666666663</v>
      </c>
      <c r="J359" s="71">
        <f>VLOOKUP($B359, Paste!$A$3:$H$1033, 4, FALSE)</f>
        <v>15.783373666666664</v>
      </c>
      <c r="K359" s="71">
        <f>VLOOKUP($B359, Paste!$A$3:$H$1033, 5, FALSE)</f>
        <v>29.4</v>
      </c>
      <c r="L359" s="11">
        <f>IF(ISERROR(VLOOKUP(B359, Paste!$AB$3:$AD$2349, 3, FALSE)), "", VLOOKUP(B359, Paste!$AB$3:$AD$2349, 3, FALSE))</f>
        <v>17</v>
      </c>
      <c r="M359" s="27" t="e">
        <f>VLOOKUP($B359, Paste!$W$3:$Z$10064, IF($H$4="Cap Hit",3, IF($H$4="AAV", 4, 2)), FALSE)</f>
        <v>#N/A</v>
      </c>
      <c r="N359" s="11">
        <f>IF(ISERROR(VLOOKUP(B359, Paste!$AB$3:$AC$2343, 1, FALSE)), "", VLOOKUP(B359, Paste!$AB$3:$AC$2343, 2, FALSE))</f>
        <v>44</v>
      </c>
      <c r="O359" s="18" t="str">
        <f>IF(VLOOKUP(B359, 'Points&amp;Potential'!$B$7:$O$921, 14, FALSE)=0, "", VLOOKUP(B359, 'Points&amp;Potential'!$B$7:$O$921, 14, FALSE))</f>
        <v/>
      </c>
      <c r="P359" s="7" t="str">
        <f>IF(ISERROR(VLOOKUP(B359, Paste!$T$3:$T$1045, 1, FALSE)), "", VLOOKUP(B359, Paste!$T$3:$U$1045, 2, FALSE))</f>
        <v/>
      </c>
    </row>
    <row r="360" spans="1:16">
      <c r="A360" s="11">
        <v>354</v>
      </c>
      <c r="B360" s="67" t="s">
        <v>344</v>
      </c>
      <c r="C360" s="11" t="str">
        <f>VLOOKUP($B360, Paste!$A$3:$H$1033, 6, FALSE)</f>
        <v>C</v>
      </c>
      <c r="D360" s="11">
        <f>IFERROR(VLOOKUP($B360, Paste!$J$3:$L$833, 3, FALSE), "")</f>
        <v>38</v>
      </c>
      <c r="E360" s="11">
        <f>IFERROR(VLOOKUP($B360, Paste!$J$3:$L$833, 2, FALSE), "")</f>
        <v>55</v>
      </c>
      <c r="F360" s="11" t="str">
        <f>VLOOKUP($B360, Paste!$A$3:$H$1033, 8, FALSE)</f>
        <v>FLA</v>
      </c>
      <c r="G360" s="71">
        <f>VLOOKUP($B360, Paste!$A$3:$H$1033, 2, FALSE)</f>
        <v>80.333333333333329</v>
      </c>
      <c r="H360" s="71">
        <f>VLOOKUP($B360, Paste!$A$3:$H$1033, 3, FALSE)</f>
        <v>11.005190126027109</v>
      </c>
      <c r="I360" s="71">
        <f t="shared" si="5"/>
        <v>21.536395533695114</v>
      </c>
      <c r="J360" s="71">
        <f>VLOOKUP($B360, Paste!$A$3:$H$1033, 4, FALSE)</f>
        <v>32.541585659722223</v>
      </c>
      <c r="K360" s="71">
        <f>VLOOKUP($B360, Paste!$A$3:$H$1033, 5, FALSE)</f>
        <v>29.398581560283684</v>
      </c>
      <c r="L360" s="11">
        <f>IF(ISERROR(VLOOKUP(B360, Paste!$AB$3:$AD$2349, 3, FALSE)), "", VLOOKUP(B360, Paste!$AB$3:$AD$2349, 3, FALSE))</f>
        <v>148</v>
      </c>
      <c r="M360" s="27">
        <f>VLOOKUP($B360, Paste!$W$3:$Z$10064, IF($H$4="Cap Hit",3, IF($H$4="AAV", 4, 2)), FALSE)</f>
        <v>3</v>
      </c>
      <c r="N360" s="11">
        <f>IF(ISERROR(VLOOKUP(B360, Paste!$AB$3:$AC$2343, 1, FALSE)), "", VLOOKUP(B360, Paste!$AB$3:$AC$2343, 2, FALSE))</f>
        <v>60</v>
      </c>
      <c r="O360" s="18" t="str">
        <f>IF(VLOOKUP(B360, 'Points&amp;Potential'!$B$7:$O$921, 14, FALSE)=0, "", VLOOKUP(B360, 'Points&amp;Potential'!$B$7:$O$921, 14, FALSE))</f>
        <v/>
      </c>
      <c r="P360" s="7" t="str">
        <f>IF(ISERROR(VLOOKUP(B360, Paste!$T$3:$T$1045, 1, FALSE)), "", VLOOKUP(B360, Paste!$T$3:$U$1045, 2, FALSE))</f>
        <v/>
      </c>
    </row>
    <row r="361" spans="1:16">
      <c r="A361" s="11">
        <v>355</v>
      </c>
      <c r="B361" s="67" t="s">
        <v>153</v>
      </c>
      <c r="C361" s="11" t="str">
        <f>VLOOKUP($B361, Paste!$A$3:$H$1033, 6, FALSE)</f>
        <v>RD</v>
      </c>
      <c r="D361" s="11">
        <f>IFERROR(VLOOKUP($B361, Paste!$J$3:$L$833, 3, FALSE), "")</f>
        <v>57</v>
      </c>
      <c r="E361" s="11">
        <f>IFERROR(VLOOKUP($B361, Paste!$J$3:$L$833, 2, FALSE), "")</f>
        <v>73</v>
      </c>
      <c r="F361" s="11" t="str">
        <f>VLOOKUP($B361, Paste!$A$3:$H$1033, 8, FALSE)</f>
        <v>PIT</v>
      </c>
      <c r="G361" s="71">
        <f>VLOOKUP($B361, Paste!$A$3:$H$1033, 2, FALSE)</f>
        <v>81.666666666666671</v>
      </c>
      <c r="H361" s="71">
        <f>VLOOKUP($B361, Paste!$A$3:$H$1033, 3, FALSE)</f>
        <v>12.613185212282399</v>
      </c>
      <c r="I361" s="71">
        <f t="shared" si="5"/>
        <v>44.149188068967618</v>
      </c>
      <c r="J361" s="71">
        <f>VLOOKUP($B361, Paste!$A$3:$H$1033, 4, FALSE)</f>
        <v>56.762373281250021</v>
      </c>
      <c r="K361" s="71">
        <f>VLOOKUP($B361, Paste!$A$3:$H$1033, 5, FALSE)</f>
        <v>29.386331938633194</v>
      </c>
      <c r="L361" s="11">
        <f>IF(ISERROR(VLOOKUP(B361, Paste!$AB$3:$AD$2349, 3, FALSE)), "", VLOOKUP(B361, Paste!$AB$3:$AD$2349, 3, FALSE))</f>
        <v>20</v>
      </c>
      <c r="M361" s="27">
        <f>VLOOKUP($B361, Paste!$W$3:$Z$10064, IF($H$4="Cap Hit",3, IF($H$4="AAV", 4, 2)), FALSE)</f>
        <v>9</v>
      </c>
      <c r="N361" s="11">
        <f>IF(ISERROR(VLOOKUP(B361, Paste!$AB$3:$AC$2343, 1, FALSE)), "", VLOOKUP(B361, Paste!$AB$3:$AC$2343, 2, FALSE))</f>
        <v>77</v>
      </c>
      <c r="O361" s="18" t="str">
        <f>IF(VLOOKUP(B361, 'Points&amp;Potential'!$B$7:$O$921, 14, FALSE)=0, "", VLOOKUP(B361, 'Points&amp;Potential'!$B$7:$O$921, 14, FALSE))</f>
        <v/>
      </c>
      <c r="P361" s="7" t="str">
        <f>IF(ISERROR(VLOOKUP(B361, Paste!$T$3:$T$1045, 1, FALSE)), "", VLOOKUP(B361, Paste!$T$3:$U$1045, 2, FALSE))</f>
        <v/>
      </c>
    </row>
    <row r="362" spans="1:16">
      <c r="A362" s="11">
        <v>356</v>
      </c>
      <c r="B362" s="67" t="s">
        <v>597</v>
      </c>
      <c r="C362" s="11" t="str">
        <f>VLOOKUP($B362, Paste!$A$3:$H$1033, 6, FALSE)</f>
        <v>LD</v>
      </c>
      <c r="D362" s="11" t="str">
        <f>IFERROR(VLOOKUP($B362, Paste!$J$3:$L$833, 3, FALSE), "")</f>
        <v/>
      </c>
      <c r="E362" s="11" t="str">
        <f>IFERROR(VLOOKUP($B362, Paste!$J$3:$L$833, 2, FALSE), "")</f>
        <v/>
      </c>
      <c r="F362" s="11" t="str">
        <f>VLOOKUP($B362, Paste!$A$3:$H$1033, 8, FALSE)</f>
        <v>COL</v>
      </c>
      <c r="G362" s="71">
        <f>VLOOKUP($B362, Paste!$A$3:$H$1033, 2, FALSE)</f>
        <v>84.333333333333329</v>
      </c>
      <c r="H362" s="71">
        <f>VLOOKUP($B362, Paste!$A$3:$H$1033, 3, FALSE)</f>
        <v>3.4746997170570424</v>
      </c>
      <c r="I362" s="71">
        <f t="shared" si="5"/>
        <v>11.450343749609624</v>
      </c>
      <c r="J362" s="71">
        <f>VLOOKUP($B362, Paste!$A$3:$H$1033, 4, FALSE)</f>
        <v>14.925043466666667</v>
      </c>
      <c r="K362" s="71">
        <f>VLOOKUP($B362, Paste!$A$3:$H$1033, 5, FALSE)</f>
        <v>29.363022941970311</v>
      </c>
      <c r="L362" s="11">
        <f>IF(ISERROR(VLOOKUP(B362, Paste!$AB$3:$AD$2349, 3, FALSE)), "", VLOOKUP(B362, Paste!$AB$3:$AD$2349, 3, FALSE))</f>
        <v>25</v>
      </c>
      <c r="M362" s="27">
        <f>VLOOKUP($B362, Paste!$W$3:$Z$10064, IF($H$4="Cap Hit",3, IF($H$4="AAV", 4, 2)), FALSE)</f>
        <v>6</v>
      </c>
      <c r="N362" s="11">
        <f>IF(ISERROR(VLOOKUP(B362, Paste!$AB$3:$AC$2343, 1, FALSE)), "", VLOOKUP(B362, Paste!$AB$3:$AC$2343, 2, FALSE))</f>
        <v>114</v>
      </c>
      <c r="O362" s="18" t="str">
        <f>IF(VLOOKUP(B362, 'Points&amp;Potential'!$B$7:$O$921, 14, FALSE)=0, "", VLOOKUP(B362, 'Points&amp;Potential'!$B$7:$O$921, 14, FALSE))</f>
        <v/>
      </c>
    </row>
    <row r="363" spans="1:16">
      <c r="A363" s="11">
        <v>357</v>
      </c>
      <c r="B363" s="67" t="s">
        <v>635</v>
      </c>
      <c r="C363" s="11" t="str">
        <f>VLOOKUP($B363, Paste!$A$3:$H$1033, 6, FALSE)</f>
        <v>LD</v>
      </c>
      <c r="D363" s="11" t="str">
        <f>IFERROR(VLOOKUP($B363, Paste!$J$3:$L$833, 3, FALSE), "")</f>
        <v/>
      </c>
      <c r="E363" s="11" t="str">
        <f>IFERROR(VLOOKUP($B363, Paste!$J$3:$L$833, 2, FALSE), "")</f>
        <v/>
      </c>
      <c r="F363" s="11" t="str">
        <f>VLOOKUP($B363, Paste!$A$3:$H$1033, 8, FALSE)</f>
        <v>PIT</v>
      </c>
      <c r="G363" s="71">
        <f>VLOOKUP($B363, Paste!$A$3:$H$1033, 2, FALSE)</f>
        <v>60</v>
      </c>
      <c r="H363" s="71">
        <f>VLOOKUP($B363, Paste!$A$3:$H$1033, 3, FALSE)</f>
        <v>3.4860869565217398</v>
      </c>
      <c r="I363" s="71">
        <f t="shared" si="5"/>
        <v>9.4179405434782613</v>
      </c>
      <c r="J363" s="71">
        <f>VLOOKUP($B363, Paste!$A$3:$H$1033, 4, FALSE)</f>
        <v>12.904027500000002</v>
      </c>
      <c r="K363" s="71">
        <f>VLOOKUP($B363, Paste!$A$3:$H$1033, 5, FALSE)</f>
        <v>29.333333333333332</v>
      </c>
      <c r="L363" s="11">
        <f>IF(ISERROR(VLOOKUP(B363, Paste!$AB$3:$AD$2349, 3, FALSE)), "", VLOOKUP(B363, Paste!$AB$3:$AD$2349, 3, FALSE))</f>
        <v>81</v>
      </c>
      <c r="M363" s="27">
        <f>VLOOKUP($B363, Paste!$W$3:$Z$10064, IF($H$4="Cap Hit",3, IF($H$4="AAV", 4, 2)), FALSE)</f>
        <v>0.85</v>
      </c>
      <c r="N363" s="11">
        <f>IF(ISERROR(VLOOKUP(B363, Paste!$AB$3:$AC$2343, 1, FALSE)), "", VLOOKUP(B363, Paste!$AB$3:$AC$2343, 2, FALSE))</f>
        <v>77</v>
      </c>
      <c r="O363" s="18" t="str">
        <f>IF(VLOOKUP(B363, 'Points&amp;Potential'!$B$7:$O$921, 14, FALSE)=0, "", VLOOKUP(B363, 'Points&amp;Potential'!$B$7:$O$921, 14, FALSE))</f>
        <v/>
      </c>
      <c r="P363" s="7" t="str">
        <f>IF(ISERROR(VLOOKUP(B363, Paste!$T$3:$T$1045, 1, FALSE)), "", VLOOKUP(B363, Paste!$T$3:$U$1045, 2, FALSE))</f>
        <v/>
      </c>
    </row>
    <row r="364" spans="1:16">
      <c r="A364" s="11">
        <v>358</v>
      </c>
      <c r="B364" s="67" t="s">
        <v>459</v>
      </c>
      <c r="C364" s="11" t="str">
        <f>VLOOKUP($B364, Paste!$A$3:$H$1033, 6, FALSE)</f>
        <v>LW</v>
      </c>
      <c r="D364" s="11" t="str">
        <f>IFERROR(VLOOKUP($B364, Paste!$J$3:$L$833, 3, FALSE), "")</f>
        <v/>
      </c>
      <c r="E364" s="11" t="str">
        <f>IFERROR(VLOOKUP($B364, Paste!$J$3:$L$833, 2, FALSE), "")</f>
        <v/>
      </c>
      <c r="F364" s="11" t="str">
        <f>VLOOKUP($B364, Paste!$A$3:$H$1033, 8, FALSE)</f>
        <v>TBL</v>
      </c>
      <c r="G364" s="71">
        <f>VLOOKUP($B364, Paste!$A$3:$H$1033, 2, FALSE)</f>
        <v>74</v>
      </c>
      <c r="H364" s="71">
        <f>VLOOKUP($B364, Paste!$A$3:$H$1033, 3, FALSE)</f>
        <v>11.84</v>
      </c>
      <c r="I364" s="71">
        <f t="shared" si="5"/>
        <v>11.325607499999997</v>
      </c>
      <c r="J364" s="71">
        <f>VLOOKUP($B364, Paste!$A$3:$H$1033, 4, FALSE)</f>
        <v>23.165607499999997</v>
      </c>
      <c r="K364" s="71">
        <f>VLOOKUP($B364, Paste!$A$3:$H$1033, 5, FALSE)</f>
        <v>29.291666666666664</v>
      </c>
      <c r="L364" s="11">
        <f>IF(ISERROR(VLOOKUP(B364, Paste!$AB$3:$AD$2349, 3, FALSE)), "", VLOOKUP(B364, Paste!$AB$3:$AD$2349, 3, FALSE))</f>
        <v>67</v>
      </c>
      <c r="M364" s="27">
        <f>VLOOKUP($B364, Paste!$W$3:$Z$10064, IF($H$4="Cap Hit",3, IF($H$4="AAV", 4, 2)), FALSE)</f>
        <v>1.55</v>
      </c>
      <c r="N364" s="11">
        <f>IF(ISERROR(VLOOKUP(B364, Paste!$AB$3:$AC$2343, 1, FALSE)), "", VLOOKUP(B364, Paste!$AB$3:$AC$2343, 2, FALSE))</f>
        <v>37</v>
      </c>
      <c r="O364" s="18" t="str">
        <f>IF(VLOOKUP(B364, 'Points&amp;Potential'!$B$7:$O$921, 14, FALSE)=0, "", VLOOKUP(B364, 'Points&amp;Potential'!$B$7:$O$921, 14, FALSE))</f>
        <v/>
      </c>
      <c r="P364" s="7" t="str">
        <f>IF(ISERROR(VLOOKUP(B364, Paste!$T$3:$T$1045, 1, FALSE)), "", VLOOKUP(B364, Paste!$T$3:$U$1045, 2, FALSE))</f>
        <v/>
      </c>
    </row>
    <row r="365" spans="1:16">
      <c r="A365" s="11">
        <v>359</v>
      </c>
      <c r="B365" s="67" t="s">
        <v>599</v>
      </c>
      <c r="C365" s="11" t="str">
        <f>VLOOKUP($B365, Paste!$A$3:$H$1033, 6, FALSE)</f>
        <v>LD</v>
      </c>
      <c r="D365" s="11">
        <f>IFERROR(VLOOKUP($B365, Paste!$J$3:$L$833, 3, FALSE), "")</f>
        <v>25</v>
      </c>
      <c r="E365" s="11">
        <f>IFERROR(VLOOKUP($B365, Paste!$J$3:$L$833, 2, FALSE), "")</f>
        <v>42</v>
      </c>
      <c r="F365" s="11" t="str">
        <f>VLOOKUP($B365, Paste!$A$3:$H$1033, 8, FALSE)</f>
        <v>UFA</v>
      </c>
      <c r="G365" s="71">
        <f>VLOOKUP($B365, Paste!$A$3:$H$1033, 2, FALSE)</f>
        <v>73.333333333333329</v>
      </c>
      <c r="H365" s="71">
        <f>VLOOKUP($B365, Paste!$A$3:$H$1033, 3, FALSE)</f>
        <v>1.1223692177815561</v>
      </c>
      <c r="I365" s="71">
        <f t="shared" si="5"/>
        <v>13.679918282218441</v>
      </c>
      <c r="J365" s="71">
        <f>VLOOKUP($B365, Paste!$A$3:$H$1033, 4, FALSE)</f>
        <v>14.802287499999997</v>
      </c>
      <c r="K365" s="71">
        <f>VLOOKUP($B365, Paste!$A$3:$H$1033, 5, FALSE)</f>
        <v>29.127725856697818</v>
      </c>
      <c r="L365" s="11" t="str">
        <f>IF(ISERROR(VLOOKUP(B365, Paste!$AB$3:$AD$2349, 3, FALSE)), "", VLOOKUP(B365, Paste!$AB$3:$AD$2349, 3, FALSE))</f>
        <v/>
      </c>
      <c r="M365" s="27" t="e">
        <f>VLOOKUP($B365, Paste!$W$3:$Z$10064, IF($H$4="Cap Hit",3, IF($H$4="AAV", 4, 2)), FALSE)</f>
        <v>#N/A</v>
      </c>
      <c r="N365" s="11" t="str">
        <f>IF(ISERROR(VLOOKUP(B365, Paste!$AB$3:$AC$2343, 1, FALSE)), "", VLOOKUP(B365, Paste!$AB$3:$AC$2343, 2, FALSE))</f>
        <v/>
      </c>
      <c r="O365" s="18" t="str">
        <f>IF(VLOOKUP(B365, 'Points&amp;Potential'!$B$7:$O$921, 14, FALSE)=0, "", VLOOKUP(B365, 'Points&amp;Potential'!$B$7:$O$921, 14, FALSE))</f>
        <v/>
      </c>
      <c r="P365" s="7" t="str">
        <f>IF(ISERROR(VLOOKUP(B365, Paste!$T$3:$T$1045, 1, FALSE)), "", VLOOKUP(B365, Paste!$T$3:$U$1045, 2, FALSE))</f>
        <v/>
      </c>
    </row>
    <row r="366" spans="1:16">
      <c r="A366" s="11">
        <v>360</v>
      </c>
      <c r="B366" s="67" t="s">
        <v>733</v>
      </c>
      <c r="C366" s="11" t="str">
        <f>VLOOKUP($B366, Paste!$A$3:$H$1033, 6, FALSE)</f>
        <v>RW</v>
      </c>
      <c r="D366" s="11" t="str">
        <f>IFERROR(VLOOKUP($B366, Paste!$J$3:$L$833, 3, FALSE), "")</f>
        <v/>
      </c>
      <c r="E366" s="11" t="str">
        <f>IFERROR(VLOOKUP($B366, Paste!$J$3:$L$833, 2, FALSE), "")</f>
        <v/>
      </c>
      <c r="F366" s="11" t="str">
        <f>VLOOKUP($B366, Paste!$A$3:$H$1033, 8, FALSE)</f>
        <v>UFA</v>
      </c>
      <c r="G366" s="71">
        <f>VLOOKUP($B366, Paste!$A$3:$H$1033, 2, FALSE)</f>
        <v>51.666666666666664</v>
      </c>
      <c r="H366" s="71">
        <f>VLOOKUP($B366, Paste!$A$3:$H$1033, 3, FALSE)</f>
        <v>5.5639916138065928</v>
      </c>
      <c r="I366" s="71">
        <f t="shared" si="5"/>
        <v>2.3578646361934084</v>
      </c>
      <c r="J366" s="71">
        <f>VLOOKUP($B366, Paste!$A$3:$H$1033, 4, FALSE)</f>
        <v>7.9218562500000012</v>
      </c>
      <c r="K366" s="71">
        <f>VLOOKUP($B366, Paste!$A$3:$H$1033, 5, FALSE)</f>
        <v>29.127516778523486</v>
      </c>
      <c r="L366" s="11" t="str">
        <f>IF(ISERROR(VLOOKUP(B366, Paste!$AB$3:$AD$2349, 3, FALSE)), "", VLOOKUP(B366, Paste!$AB$3:$AD$2349, 3, FALSE))</f>
        <v/>
      </c>
      <c r="M366" s="27" t="e">
        <f>VLOOKUP($B366, Paste!$W$3:$Z$10064, IF($H$4="Cap Hit",3, IF($H$4="AAV", 4, 2)), FALSE)</f>
        <v>#N/A</v>
      </c>
      <c r="N366" s="11" t="str">
        <f>IF(ISERROR(VLOOKUP(B366, Paste!$AB$3:$AC$2343, 1, FALSE)), "", VLOOKUP(B366, Paste!$AB$3:$AC$2343, 2, FALSE))</f>
        <v/>
      </c>
      <c r="O366" s="18" t="str">
        <f>IF(VLOOKUP(B366, 'Points&amp;Potential'!$B$7:$O$921, 14, FALSE)=0, "", VLOOKUP(B366, 'Points&amp;Potential'!$B$7:$O$921, 14, FALSE))</f>
        <v/>
      </c>
      <c r="P366" s="7" t="str">
        <f>IF(ISERROR(VLOOKUP(B366, Paste!$T$3:$T$1045, 1, FALSE)), "", VLOOKUP(B366, Paste!$T$3:$U$1045, 2, FALSE))</f>
        <v/>
      </c>
    </row>
    <row r="367" spans="1:16">
      <c r="A367" s="11">
        <v>361</v>
      </c>
      <c r="B367" s="10" t="s">
        <v>170</v>
      </c>
      <c r="C367" s="11" t="str">
        <f>VLOOKUP($B367, Paste!$A$3:$H$1033, 6, FALSE)</f>
        <v>C</v>
      </c>
      <c r="D367" s="11">
        <f>IFERROR(VLOOKUP($B367, Paste!$J$3:$L$833, 3, FALSE), "")</f>
        <v>65</v>
      </c>
      <c r="E367" s="11">
        <f>IFERROR(VLOOKUP($B367, Paste!$J$3:$L$833, 2, FALSE), "")</f>
        <v>77</v>
      </c>
      <c r="F367" s="11" t="str">
        <f>VLOOKUP($B367, Paste!$A$3:$H$1033, 8, FALSE)</f>
        <v>VGK</v>
      </c>
      <c r="G367" s="71">
        <f>VLOOKUP($B367, Paste!$A$3:$H$1033, 2, FALSE)</f>
        <v>75</v>
      </c>
      <c r="H367" s="71">
        <f>VLOOKUP($B367, Paste!$A$3:$H$1033, 3, FALSE)</f>
        <v>26.461422650129244</v>
      </c>
      <c r="I367" s="71">
        <f t="shared" si="5"/>
        <v>28.394110683204097</v>
      </c>
      <c r="J367" s="71">
        <f>VLOOKUP($B367, Paste!$A$3:$H$1033, 4, FALSE)</f>
        <v>54.855533333333341</v>
      </c>
      <c r="K367" s="71">
        <f>VLOOKUP($B367, Paste!$A$3:$H$1033, 5, FALSE)</f>
        <v>29.066985645933016</v>
      </c>
      <c r="L367" s="11">
        <f>IF(ISERROR(VLOOKUP(B367, Paste!$AB$3:$AD$2349, 3, FALSE)), "", VLOOKUP(B367, Paste!$AB$3:$AD$2349, 3, FALSE))</f>
        <v>98</v>
      </c>
      <c r="M367" s="27">
        <f>VLOOKUP($B367, Paste!$W$3:$Z$10064, IF($H$4="Cap Hit",3, IF($H$4="AAV", 4, 2)), FALSE)</f>
        <v>10</v>
      </c>
      <c r="N367" s="11">
        <f>IF(ISERROR(VLOOKUP(B367, Paste!$AB$3:$AC$2343, 1, FALSE)), "", VLOOKUP(B367, Paste!$AB$3:$AC$2343, 2, FALSE))</f>
        <v>45</v>
      </c>
      <c r="O367" s="18" t="str">
        <f>IF(VLOOKUP(B367, 'Points&amp;Potential'!$B$7:$O$921, 14, FALSE)=0, "", VLOOKUP(B367, 'Points&amp;Potential'!$B$7:$O$921, 14, FALSE))</f>
        <v/>
      </c>
      <c r="P367" s="7" t="str">
        <f>IF(ISERROR(VLOOKUP(B367, Paste!$T$3:$T$1045, 1, FALSE)), "", VLOOKUP(B367, Paste!$T$3:$U$1045, 2, FALSE))</f>
        <v/>
      </c>
    </row>
    <row r="368" spans="1:16">
      <c r="A368" s="11">
        <v>362</v>
      </c>
      <c r="B368" s="67" t="s">
        <v>410</v>
      </c>
      <c r="C368" s="11" t="str">
        <f>VLOOKUP($B368, Paste!$A$3:$H$1033, 6, FALSE)</f>
        <v>C</v>
      </c>
      <c r="D368" s="11">
        <f>IFERROR(VLOOKUP($B368, Paste!$J$3:$L$833, 3, FALSE), "")</f>
        <v>38</v>
      </c>
      <c r="E368" s="11">
        <f>IFERROR(VLOOKUP($B368, Paste!$J$3:$L$833, 2, FALSE), "")</f>
        <v>53</v>
      </c>
      <c r="F368" s="11" t="str">
        <f>VLOOKUP($B368, Paste!$A$3:$H$1033, 8, FALSE)</f>
        <v>DET</v>
      </c>
      <c r="G368" s="71">
        <f>VLOOKUP($B368, Paste!$A$3:$H$1033, 2, FALSE)</f>
        <v>80.333333333333329</v>
      </c>
      <c r="H368" s="71">
        <f>VLOOKUP($B368, Paste!$A$3:$H$1033, 3, FALSE)</f>
        <v>13.444204466525914</v>
      </c>
      <c r="I368" s="71">
        <f t="shared" si="5"/>
        <v>13.945847200140751</v>
      </c>
      <c r="J368" s="71">
        <f>VLOOKUP($B368, Paste!$A$3:$H$1033, 4, FALSE)</f>
        <v>27.390051666666665</v>
      </c>
      <c r="K368" s="71">
        <f>VLOOKUP($B368, Paste!$A$3:$H$1033, 5, FALSE)</f>
        <v>29.056737588652481</v>
      </c>
      <c r="L368" s="11">
        <f>IF(ISERROR(VLOOKUP(B368, Paste!$AB$3:$AD$2349, 3, FALSE)), "", VLOOKUP(B368, Paste!$AB$3:$AD$2349, 3, FALSE))</f>
        <v>32</v>
      </c>
      <c r="M368" s="27">
        <f>VLOOKUP($B368, Paste!$W$3:$Z$10064, IF($H$4="Cap Hit",3, IF($H$4="AAV", 4, 2)), FALSE)</f>
        <v>5.0999999999999996</v>
      </c>
      <c r="N368" s="11">
        <f>IF(ISERROR(VLOOKUP(B368, Paste!$AB$3:$AC$2343, 1, FALSE)), "", VLOOKUP(B368, Paste!$AB$3:$AC$2343, 2, FALSE))</f>
        <v>60</v>
      </c>
      <c r="O368" s="18" t="str">
        <f>IF(VLOOKUP(B368, 'Points&amp;Potential'!$B$7:$O$921, 14, FALSE)=0, "", VLOOKUP(B368, 'Points&amp;Potential'!$B$7:$O$921, 14, FALSE))</f>
        <v/>
      </c>
      <c r="P368" s="7" t="str">
        <f>IF(ISERROR(VLOOKUP(B368, Paste!$T$3:$T$1045, 1, FALSE)), "", VLOOKUP(B368, Paste!$T$3:$U$1045, 2, FALSE))</f>
        <v/>
      </c>
    </row>
    <row r="369" spans="1:16">
      <c r="A369" s="11">
        <v>363</v>
      </c>
      <c r="B369" s="67" t="s">
        <v>258</v>
      </c>
      <c r="C369" s="11" t="str">
        <f>VLOOKUP($B369, Paste!$A$3:$H$1033, 6, FALSE)</f>
        <v>LW</v>
      </c>
      <c r="D369" s="11">
        <f>IFERROR(VLOOKUP($B369, Paste!$J$3:$L$833, 3, FALSE), "")</f>
        <v>57</v>
      </c>
      <c r="E369" s="11">
        <f>IFERROR(VLOOKUP($B369, Paste!$J$3:$L$833, 2, FALSE), "")</f>
        <v>72</v>
      </c>
      <c r="F369" s="11" t="str">
        <f>VLOOKUP($B369, Paste!$A$3:$H$1033, 8, FALSE)</f>
        <v>SEA</v>
      </c>
      <c r="G369" s="71">
        <f>VLOOKUP($B369, Paste!$A$3:$H$1033, 2, FALSE)</f>
        <v>78</v>
      </c>
      <c r="H369" s="71">
        <f>VLOOKUP($B369, Paste!$A$3:$H$1033, 3, FALSE)</f>
        <v>17.16</v>
      </c>
      <c r="I369" s="71">
        <f t="shared" si="5"/>
        <v>23.672458333333335</v>
      </c>
      <c r="J369" s="71">
        <f>VLOOKUP($B369, Paste!$A$3:$H$1033, 4, FALSE)</f>
        <v>40.832458333333335</v>
      </c>
      <c r="K369" s="71">
        <f>VLOOKUP($B369, Paste!$A$3:$H$1033, 5, FALSE)</f>
        <v>28.86</v>
      </c>
      <c r="L369" s="11">
        <f>IF(ISERROR(VLOOKUP(B369, Paste!$AB$3:$AD$2349, 3, FALSE)), "", VLOOKUP(B369, Paste!$AB$3:$AD$2349, 3, FALSE))</f>
        <v>133</v>
      </c>
      <c r="M369" s="27">
        <f>VLOOKUP($B369, Paste!$W$3:$Z$10064, IF($H$4="Cap Hit",3, IF($H$4="AAV", 4, 2)), FALSE)</f>
        <v>4.5</v>
      </c>
      <c r="N369" s="11">
        <f>IF(ISERROR(VLOOKUP(B369, Paste!$AB$3:$AC$2343, 1, FALSE)), "", VLOOKUP(B369, Paste!$AB$3:$AC$2343, 2, FALSE))</f>
        <v>39</v>
      </c>
      <c r="O369" s="18" t="str">
        <f>IF(VLOOKUP(B369, 'Points&amp;Potential'!$B$7:$O$921, 14, FALSE)=0, "", VLOOKUP(B369, 'Points&amp;Potential'!$B$7:$O$921, 14, FALSE))</f>
        <v/>
      </c>
      <c r="P369" s="7" t="str">
        <f>IF(ISERROR(VLOOKUP(B369, Paste!$T$3:$T$1045, 1, FALSE)), "", VLOOKUP(B369, Paste!$T$3:$U$1045, 2, FALSE))</f>
        <v/>
      </c>
    </row>
    <row r="370" spans="1:16">
      <c r="A370" s="11">
        <v>364</v>
      </c>
      <c r="B370" s="67" t="s">
        <v>702</v>
      </c>
      <c r="C370" s="11" t="str">
        <f>VLOOKUP($B370, Paste!$A$3:$H$1033, 6, FALSE)</f>
        <v>RD</v>
      </c>
      <c r="D370" s="11">
        <f>IFERROR(VLOOKUP($B370, Paste!$J$3:$L$833, 3, FALSE), "")</f>
        <v>32</v>
      </c>
      <c r="E370" s="11">
        <f>IFERROR(VLOOKUP($B370, Paste!$J$3:$L$833, 2, FALSE), "")</f>
        <v>47</v>
      </c>
      <c r="F370" s="11" t="str">
        <f>VLOOKUP($B370, Paste!$A$3:$H$1033, 8, FALSE)</f>
        <v>PHI</v>
      </c>
      <c r="G370" s="71">
        <f>VLOOKUP($B370, Paste!$A$3:$H$1033, 2, FALSE)</f>
        <v>53</v>
      </c>
      <c r="H370" s="71">
        <f>VLOOKUP($B370, Paste!$A$3:$H$1033, 3, FALSE)</f>
        <v>1.7116013755650639</v>
      </c>
      <c r="I370" s="71">
        <f t="shared" si="5"/>
        <v>7.9012736244349373</v>
      </c>
      <c r="J370" s="71">
        <f>VLOOKUP($B370, Paste!$A$3:$H$1033, 4, FALSE)</f>
        <v>9.6128750000000007</v>
      </c>
      <c r="K370" s="71">
        <f>VLOOKUP($B370, Paste!$A$3:$H$1033, 5, FALSE)</f>
        <v>28.790123456790123</v>
      </c>
      <c r="L370" s="11">
        <f>IF(ISERROR(VLOOKUP(B370, Paste!$AB$3:$AD$2349, 3, FALSE)), "", VLOOKUP(B370, Paste!$AB$3:$AD$2349, 3, FALSE))</f>
        <v>31</v>
      </c>
      <c r="M370" s="27">
        <f>VLOOKUP($B370, Paste!$W$3:$Z$10064, IF($H$4="Cap Hit",3, IF($H$4="AAV", 4, 2)), FALSE)</f>
        <v>1.3</v>
      </c>
      <c r="N370" s="11">
        <f>IF(ISERROR(VLOOKUP(B370, Paste!$AB$3:$AC$2343, 1, FALSE)), "", VLOOKUP(B370, Paste!$AB$3:$AC$2343, 2, FALSE))</f>
        <v>47</v>
      </c>
      <c r="O370" s="18" t="str">
        <f>IF(VLOOKUP(B370, 'Points&amp;Potential'!$B$7:$O$921, 14, FALSE)=0, "", VLOOKUP(B370, 'Points&amp;Potential'!$B$7:$O$921, 14, FALSE))</f>
        <v/>
      </c>
      <c r="P370" s="7" t="str">
        <f>IF(ISERROR(VLOOKUP(B370, Paste!$T$3:$T$1045, 1, FALSE)), "", VLOOKUP(B370, Paste!$T$3:$U$1045, 2, FALSE))</f>
        <v/>
      </c>
    </row>
    <row r="371" spans="1:16">
      <c r="A371" s="11">
        <v>365</v>
      </c>
      <c r="B371" s="67" t="s">
        <v>247</v>
      </c>
      <c r="C371" s="11" t="str">
        <f>VLOOKUP($B371, Paste!$A$3:$H$1033, 6, FALSE)</f>
        <v>LW</v>
      </c>
      <c r="D371" s="11">
        <f>IFERROR(VLOOKUP($B371, Paste!$J$3:$L$833, 3, FALSE), "")</f>
        <v>45</v>
      </c>
      <c r="E371" s="11">
        <f>IFERROR(VLOOKUP($B371, Paste!$J$3:$L$833, 2, FALSE), "")</f>
        <v>60</v>
      </c>
      <c r="F371" s="11" t="str">
        <f>VLOOKUP($B371, Paste!$A$3:$H$1033, 8, FALSE)</f>
        <v>ANA</v>
      </c>
      <c r="G371" s="71">
        <f>VLOOKUP($B371, Paste!$A$3:$H$1033, 2, FALSE)</f>
        <v>77</v>
      </c>
      <c r="H371" s="71">
        <f>VLOOKUP($B371, Paste!$A$3:$H$1033, 3, FALSE)</f>
        <v>25.722762987325986</v>
      </c>
      <c r="I371" s="71">
        <f t="shared" si="5"/>
        <v>16.28228342934068</v>
      </c>
      <c r="J371" s="71">
        <f>VLOOKUP($B371, Paste!$A$3:$H$1033, 4, FALSE)</f>
        <v>42.005046416666666</v>
      </c>
      <c r="K371" s="71">
        <f>VLOOKUP($B371, Paste!$A$3:$H$1033, 5, FALSE)</f>
        <v>28.74666666666667</v>
      </c>
      <c r="L371" s="11">
        <f>IF(ISERROR(VLOOKUP(B371, Paste!$AB$3:$AD$2349, 3, FALSE)), "", VLOOKUP(B371, Paste!$AB$3:$AD$2349, 3, FALSE))</f>
        <v>64</v>
      </c>
      <c r="M371" s="27">
        <f>VLOOKUP($B371, Paste!$W$3:$Z$10064, IF($H$4="Cap Hit",3, IF($H$4="AAV", 4, 2)), FALSE)</f>
        <v>5</v>
      </c>
      <c r="N371" s="11">
        <f>IF(ISERROR(VLOOKUP(B371, Paste!$AB$3:$AC$2343, 1, FALSE)), "", VLOOKUP(B371, Paste!$AB$3:$AC$2343, 2, FALSE))</f>
        <v>19</v>
      </c>
      <c r="O371" s="18" t="str">
        <f>IF(VLOOKUP(B371, 'Points&amp;Potential'!$B$7:$O$921, 14, FALSE)=0, "", VLOOKUP(B371, 'Points&amp;Potential'!$B$7:$O$921, 14, FALSE))</f>
        <v/>
      </c>
      <c r="P371" s="7" t="str">
        <f>IF(ISERROR(VLOOKUP(B371, Paste!$T$3:$T$1045, 1, FALSE)), "", VLOOKUP(B371, Paste!$T$3:$U$1045, 2, FALSE))</f>
        <v/>
      </c>
    </row>
    <row r="372" spans="1:16">
      <c r="A372" s="11">
        <v>366</v>
      </c>
      <c r="B372" s="67" t="s">
        <v>385</v>
      </c>
      <c r="C372" s="11" t="str">
        <f>VLOOKUP($B372, Paste!$A$3:$H$1033, 6, FALSE)</f>
        <v>LW</v>
      </c>
      <c r="D372" s="11">
        <f>IFERROR(VLOOKUP($B372, Paste!$J$3:$L$833, 3, FALSE), "")</f>
        <v>32</v>
      </c>
      <c r="E372" s="11">
        <f>IFERROR(VLOOKUP($B372, Paste!$J$3:$L$833, 2, FALSE), "")</f>
        <v>53</v>
      </c>
      <c r="F372" s="11" t="str">
        <f>VLOOKUP($B372, Paste!$A$3:$H$1033, 8, FALSE)</f>
        <v>DAL</v>
      </c>
      <c r="G372" s="71">
        <f>VLOOKUP($B372, Paste!$A$3:$H$1033, 2, FALSE)</f>
        <v>78.333333333333329</v>
      </c>
      <c r="H372" s="71">
        <f>VLOOKUP($B372, Paste!$A$3:$H$1033, 3, FALSE)</f>
        <v>9.3392650562390447</v>
      </c>
      <c r="I372" s="71">
        <f t="shared" si="5"/>
        <v>20.062346517835024</v>
      </c>
      <c r="J372" s="71">
        <f>VLOOKUP($B372, Paste!$A$3:$H$1033, 4, FALSE)</f>
        <v>29.401611574074067</v>
      </c>
      <c r="K372" s="71">
        <f>VLOOKUP($B372, Paste!$A$3:$H$1033, 5, FALSE)</f>
        <v>28.733624454148472</v>
      </c>
      <c r="L372" s="11">
        <f>IF(ISERROR(VLOOKUP(B372, Paste!$AB$3:$AD$2349, 3, FALSE)), "", VLOOKUP(B372, Paste!$AB$3:$AD$2349, 3, FALSE))</f>
        <v>68</v>
      </c>
      <c r="M372" s="27">
        <f>VLOOKUP($B372, Paste!$W$3:$Z$10064, IF($H$4="Cap Hit",3, IF($H$4="AAV", 4, 2)), FALSE)</f>
        <v>2.2999999999999998</v>
      </c>
      <c r="N372" s="11">
        <f>IF(ISERROR(VLOOKUP(B372, Paste!$AB$3:$AC$2343, 1, FALSE)), "", VLOOKUP(B372, Paste!$AB$3:$AC$2343, 2, FALSE))</f>
        <v>31</v>
      </c>
      <c r="O372" s="18" t="str">
        <f>IF(VLOOKUP(B372, 'Points&amp;Potential'!$B$7:$O$921, 14, FALSE)=0, "", VLOOKUP(B372, 'Points&amp;Potential'!$B$7:$O$921, 14, FALSE))</f>
        <v/>
      </c>
      <c r="P372" s="7" t="str">
        <f>IF(ISERROR(VLOOKUP(B372, Paste!$T$3:$T$1045, 1, FALSE)), "", VLOOKUP(B372, Paste!$T$3:$U$1045, 2, FALSE))</f>
        <v/>
      </c>
    </row>
    <row r="373" spans="1:16">
      <c r="A373" s="11">
        <v>367</v>
      </c>
      <c r="B373" s="10" t="s">
        <v>52</v>
      </c>
      <c r="C373" s="11" t="str">
        <f>VLOOKUP($B373, Paste!$A$3:$H$1033, 6, FALSE)</f>
        <v>C</v>
      </c>
      <c r="D373" s="11">
        <f>IFERROR(VLOOKUP($B373, Paste!$J$3:$L$833, 3, FALSE), "")</f>
        <v>87</v>
      </c>
      <c r="E373" s="11">
        <f>IFERROR(VLOOKUP($B373, Paste!$J$3:$L$833, 2, FALSE), "")</f>
        <v>95</v>
      </c>
      <c r="F373" s="11" t="str">
        <f>VLOOKUP($B373, Paste!$A$3:$H$1033, 8, FALSE)</f>
        <v>DAL</v>
      </c>
      <c r="G373" s="71">
        <f>VLOOKUP($B373, Paste!$A$3:$H$1033, 2, FALSE)</f>
        <v>84</v>
      </c>
      <c r="H373" s="71">
        <f>VLOOKUP($B373, Paste!$A$3:$H$1033, 3, FALSE)</f>
        <v>37.338559167043606</v>
      </c>
      <c r="I373" s="71">
        <f t="shared" si="5"/>
        <v>51.029522499623077</v>
      </c>
      <c r="J373" s="71">
        <f>VLOOKUP($B373, Paste!$A$3:$H$1033, 4, FALSE)</f>
        <v>88.368081666666683</v>
      </c>
      <c r="K373" s="71">
        <f>VLOOKUP($B373, Paste!$A$3:$H$1033, 5, FALSE)</f>
        <v>28.682926829268293</v>
      </c>
      <c r="L373" s="11">
        <f>IF(ISERROR(VLOOKUP(B373, Paste!$AB$3:$AD$2349, 3, FALSE)), "", VLOOKUP(B373, Paste!$AB$3:$AD$2349, 3, FALSE))</f>
        <v>55</v>
      </c>
      <c r="M373" s="27">
        <f>VLOOKUP($B373, Paste!$W$3:$Z$10064, IF($H$4="Cap Hit",3, IF($H$4="AAV", 4, 2)), FALSE)</f>
        <v>8.4</v>
      </c>
      <c r="N373" s="11">
        <f>IF(ISERROR(VLOOKUP(B373, Paste!$AB$3:$AC$2343, 1, FALSE)), "", VLOOKUP(B373, Paste!$AB$3:$AC$2343, 2, FALSE))</f>
        <v>55</v>
      </c>
      <c r="O373" s="18" t="str">
        <f>IF(VLOOKUP(B373, 'Points&amp;Potential'!$B$7:$O$921, 14, FALSE)=0, "", VLOOKUP(B373, 'Points&amp;Potential'!$B$7:$O$921, 14, FALSE))</f>
        <v/>
      </c>
      <c r="P373" s="7" t="str">
        <f>IF(ISERROR(VLOOKUP(B373, Paste!$T$3:$T$1045, 1, FALSE)), "", VLOOKUP(B373, Paste!$T$3:$U$1045, 2, FALSE))</f>
        <v/>
      </c>
    </row>
    <row r="374" spans="1:16">
      <c r="A374" s="11">
        <v>368</v>
      </c>
      <c r="B374" s="67" t="s">
        <v>537</v>
      </c>
      <c r="C374" s="11" t="str">
        <f>VLOOKUP($B374, Paste!$A$3:$H$1033, 6, FALSE)</f>
        <v>LD</v>
      </c>
      <c r="D374" s="11">
        <f>IFERROR(VLOOKUP($B374, Paste!$J$3:$L$833, 3, FALSE), "")</f>
        <v>30</v>
      </c>
      <c r="E374" s="11">
        <f>IFERROR(VLOOKUP($B374, Paste!$J$3:$L$833, 2, FALSE), "")</f>
        <v>42</v>
      </c>
      <c r="F374" s="11" t="str">
        <f>VLOOKUP($B374, Paste!$A$3:$H$1033, 8, FALSE)</f>
        <v>EDM</v>
      </c>
      <c r="G374" s="71">
        <f>VLOOKUP($B374, Paste!$A$3:$H$1033, 2, FALSE)</f>
        <v>70</v>
      </c>
      <c r="H374" s="71">
        <f>VLOOKUP($B374, Paste!$A$3:$H$1033, 3, FALSE)</f>
        <v>6.3</v>
      </c>
      <c r="I374" s="71">
        <f t="shared" si="5"/>
        <v>11.358666666666664</v>
      </c>
      <c r="J374" s="71">
        <f>VLOOKUP($B374, Paste!$A$3:$H$1033, 4, FALSE)</f>
        <v>17.658666666666665</v>
      </c>
      <c r="K374" s="71">
        <f>VLOOKUP($B374, Paste!$A$3:$H$1033, 5, FALSE)</f>
        <v>28.674698795180721</v>
      </c>
      <c r="L374" s="11">
        <f>IF(ISERROR(VLOOKUP(B374, Paste!$AB$3:$AD$2349, 3, FALSE)), "", VLOOKUP(B374, Paste!$AB$3:$AD$2349, 3, FALSE))</f>
        <v>56</v>
      </c>
      <c r="M374" s="27">
        <f>VLOOKUP($B374, Paste!$W$3:$Z$10064, IF($H$4="Cap Hit",3, IF($H$4="AAV", 4, 2)), FALSE)</f>
        <v>1.75</v>
      </c>
      <c r="N374" s="11">
        <f>IF(ISERROR(VLOOKUP(B374, Paste!$AB$3:$AC$2343, 1, FALSE)), "", VLOOKUP(B374, Paste!$AB$3:$AC$2343, 2, FALSE))</f>
        <v>91</v>
      </c>
      <c r="O374" s="18" t="str">
        <f>IF(VLOOKUP(B374, 'Points&amp;Potential'!$B$7:$O$921, 14, FALSE)=0, "", VLOOKUP(B374, 'Points&amp;Potential'!$B$7:$O$921, 14, FALSE))</f>
        <v/>
      </c>
      <c r="P374" s="7" t="str">
        <f>IF(ISERROR(VLOOKUP(B374, Paste!$T$3:$T$1045, 1, FALSE)), "", VLOOKUP(B374, Paste!$T$3:$U$1045, 2, FALSE))</f>
        <v/>
      </c>
    </row>
    <row r="375" spans="1:16">
      <c r="A375" s="11">
        <v>369</v>
      </c>
      <c r="B375" s="67" t="s">
        <v>684</v>
      </c>
      <c r="C375" s="11" t="str">
        <f>VLOOKUP($B375, Paste!$A$3:$H$1033, 6, FALSE)</f>
        <v>RW</v>
      </c>
      <c r="D375" s="11" t="str">
        <f>IFERROR(VLOOKUP($B375, Paste!$J$3:$L$833, 3, FALSE), "")</f>
        <v/>
      </c>
      <c r="E375" s="11" t="str">
        <f>IFERROR(VLOOKUP($B375, Paste!$J$3:$L$833, 2, FALSE), "")</f>
        <v/>
      </c>
      <c r="F375" s="11" t="str">
        <f>VLOOKUP($B375, Paste!$A$3:$H$1033, 8, FALSE)</f>
        <v>CHI</v>
      </c>
      <c r="G375" s="71">
        <f>VLOOKUP($B375, Paste!$A$3:$H$1033, 2, FALSE)</f>
        <v>68</v>
      </c>
      <c r="H375" s="71">
        <f>VLOOKUP($B375, Paste!$A$3:$H$1033, 3, FALSE)</f>
        <v>4.095804226625182</v>
      </c>
      <c r="I375" s="71">
        <f t="shared" si="5"/>
        <v>6.4679107733748182</v>
      </c>
      <c r="J375" s="71">
        <f>VLOOKUP($B375, Paste!$A$3:$H$1033, 4, FALSE)</f>
        <v>10.563715</v>
      </c>
      <c r="K375" s="71">
        <f>VLOOKUP($B375, Paste!$A$3:$H$1033, 5, FALSE)</f>
        <v>28.666666666666668</v>
      </c>
      <c r="L375" s="11">
        <f>IF(ISERROR(VLOOKUP(B375, Paste!$AB$3:$AD$2349, 3, FALSE)), "", VLOOKUP(B375, Paste!$AB$3:$AD$2349, 3, FALSE))</f>
        <v>105</v>
      </c>
      <c r="M375" s="27">
        <f>VLOOKUP($B375, Paste!$W$3:$Z$10064, IF($H$4="Cap Hit",3, IF($H$4="AAV", 4, 2)), FALSE)</f>
        <v>0.9</v>
      </c>
      <c r="N375" s="11">
        <f>IF(ISERROR(VLOOKUP(B375, Paste!$AB$3:$AC$2343, 1, FALSE)), "", VLOOKUP(B375, Paste!$AB$3:$AC$2343, 2, FALSE))</f>
        <v>34</v>
      </c>
      <c r="O375" s="18" t="str">
        <f>IF(VLOOKUP(B375, 'Points&amp;Potential'!$B$7:$O$921, 14, FALSE)=0, "", VLOOKUP(B375, 'Points&amp;Potential'!$B$7:$O$921, 14, FALSE))</f>
        <v/>
      </c>
      <c r="P375" s="7" t="str">
        <f>IF(ISERROR(VLOOKUP(B375, Paste!$T$3:$T$1045, 1, FALSE)), "", VLOOKUP(B375, Paste!$T$3:$U$1045, 2, FALSE))</f>
        <v/>
      </c>
    </row>
    <row r="376" spans="1:16">
      <c r="A376" s="11">
        <v>370</v>
      </c>
      <c r="B376" s="67" t="s">
        <v>324</v>
      </c>
      <c r="C376" s="11" t="str">
        <f>VLOOKUP($B376, Paste!$A$3:$H$1033, 6, FALSE)</f>
        <v>LD</v>
      </c>
      <c r="D376" s="11">
        <f>IFERROR(VLOOKUP($B376, Paste!$J$3:$L$833, 3, FALSE), "")</f>
        <v>42</v>
      </c>
      <c r="E376" s="11">
        <f>IFERROR(VLOOKUP($B376, Paste!$J$3:$L$833, 2, FALSE), "")</f>
        <v>52</v>
      </c>
      <c r="F376" s="11" t="str">
        <f>VLOOKUP($B376, Paste!$A$3:$H$1033, 8, FALSE)</f>
        <v>BUF</v>
      </c>
      <c r="G376" s="71">
        <f>VLOOKUP($B376, Paste!$A$3:$H$1033, 2, FALSE)</f>
        <v>68</v>
      </c>
      <c r="H376" s="71">
        <f>VLOOKUP($B376, Paste!$A$3:$H$1033, 3, FALSE)</f>
        <v>8.16</v>
      </c>
      <c r="I376" s="71">
        <f t="shared" si="5"/>
        <v>26.313969444444435</v>
      </c>
      <c r="J376" s="71">
        <f>VLOOKUP($B376, Paste!$A$3:$H$1033, 4, FALSE)</f>
        <v>34.473969444444435</v>
      </c>
      <c r="K376" s="71">
        <f>VLOOKUP($B376, Paste!$A$3:$H$1033, 5, FALSE)</f>
        <v>28.552486187845304</v>
      </c>
      <c r="L376" s="11">
        <f>IF(ISERROR(VLOOKUP(B376, Paste!$AB$3:$AD$2349, 3, FALSE)), "", VLOOKUP(B376, Paste!$AB$3:$AD$2349, 3, FALSE))</f>
        <v>116</v>
      </c>
      <c r="M376" s="27">
        <f>VLOOKUP($B376, Paste!$W$3:$Z$10064, IF($H$4="Cap Hit",3, IF($H$4="AAV", 4, 2)), FALSE)</f>
        <v>4.2857139999999996</v>
      </c>
      <c r="N376" s="11">
        <f>IF(ISERROR(VLOOKUP(B376, Paste!$AB$3:$AC$2343, 1, FALSE)), "", VLOOKUP(B376, Paste!$AB$3:$AC$2343, 2, FALSE))</f>
        <v>122</v>
      </c>
      <c r="O376" s="18" t="str">
        <f>IF(VLOOKUP(B376, 'Points&amp;Potential'!$B$7:$O$921, 14, FALSE)=0, "", VLOOKUP(B376, 'Points&amp;Potential'!$B$7:$O$921, 14, FALSE))</f>
        <v/>
      </c>
      <c r="P376" s="7" t="str">
        <f>IF(ISERROR(VLOOKUP(B376, Paste!$T$3:$T$1045, 1, FALSE)), "", VLOOKUP(B376, Paste!$T$3:$U$1045, 2, FALSE))</f>
        <v/>
      </c>
    </row>
    <row r="377" spans="1:16">
      <c r="A377" s="11">
        <v>371</v>
      </c>
      <c r="B377" s="67" t="s">
        <v>551</v>
      </c>
      <c r="C377" s="11" t="str">
        <f>VLOOKUP($B377, Paste!$A$3:$H$1033, 6, FALSE)</f>
        <v>LD</v>
      </c>
      <c r="D377" s="11" t="str">
        <f>IFERROR(VLOOKUP($B377, Paste!$J$3:$L$833, 3, FALSE), "")</f>
        <v/>
      </c>
      <c r="E377" s="11" t="str">
        <f>IFERROR(VLOOKUP($B377, Paste!$J$3:$L$833, 2, FALSE), "")</f>
        <v/>
      </c>
      <c r="F377" s="11" t="str">
        <f>VLOOKUP($B377, Paste!$A$3:$H$1033, 8, FALSE)</f>
        <v>WPG</v>
      </c>
      <c r="G377" s="71">
        <f>VLOOKUP($B377, Paste!$A$3:$H$1033, 2, FALSE)</f>
        <v>70</v>
      </c>
      <c r="H377" s="71">
        <f>VLOOKUP($B377, Paste!$A$3:$H$1033, 3, FALSE)</f>
        <v>2.754023773355017</v>
      </c>
      <c r="I377" s="71">
        <f t="shared" si="5"/>
        <v>14.338345080811655</v>
      </c>
      <c r="J377" s="71">
        <f>VLOOKUP($B377, Paste!$A$3:$H$1033, 4, FALSE)</f>
        <v>17.092368854166672</v>
      </c>
      <c r="K377" s="71">
        <f>VLOOKUP($B377, Paste!$A$3:$H$1033, 5, FALSE)</f>
        <v>28.480392156862745</v>
      </c>
      <c r="L377" s="11">
        <f>IF(ISERROR(VLOOKUP(B377, Paste!$AB$3:$AD$2349, 3, FALSE)), "", VLOOKUP(B377, Paste!$AB$3:$AD$2349, 3, FALSE))</f>
        <v>60</v>
      </c>
      <c r="M377" s="27">
        <f>VLOOKUP($B377, Paste!$W$3:$Z$10064, IF($H$4="Cap Hit",3, IF($H$4="AAV", 4, 2)), FALSE)</f>
        <v>4.25</v>
      </c>
      <c r="N377" s="11">
        <f>IF(ISERROR(VLOOKUP(B377, Paste!$AB$3:$AC$2343, 1, FALSE)), "", VLOOKUP(B377, Paste!$AB$3:$AC$2343, 2, FALSE))</f>
        <v>116</v>
      </c>
      <c r="O377" s="18" t="str">
        <f>IF(VLOOKUP(B377, 'Points&amp;Potential'!$B$7:$O$921, 14, FALSE)=0, "", VLOOKUP(B377, 'Points&amp;Potential'!$B$7:$O$921, 14, FALSE))</f>
        <v/>
      </c>
      <c r="P377" s="7" t="str">
        <f>IF(ISERROR(VLOOKUP(B377, Paste!$T$3:$T$1045, 1, FALSE)), "", VLOOKUP(B377, Paste!$T$3:$U$1045, 2, FALSE))</f>
        <v/>
      </c>
    </row>
    <row r="378" spans="1:16">
      <c r="A378" s="11">
        <v>372</v>
      </c>
      <c r="B378" s="67" t="s">
        <v>120</v>
      </c>
      <c r="C378" s="11" t="str">
        <f>VLOOKUP($B378, Paste!$A$3:$H$1033, 6, FALSE)</f>
        <v>C</v>
      </c>
      <c r="D378" s="11">
        <f>IFERROR(VLOOKUP($B378, Paste!$J$3:$L$833, 3, FALSE), "")</f>
        <v>62</v>
      </c>
      <c r="E378" s="11">
        <f>IFERROR(VLOOKUP($B378, Paste!$J$3:$L$833, 2, FALSE), "")</f>
        <v>68</v>
      </c>
      <c r="F378" s="11" t="str">
        <f>VLOOKUP($B378, Paste!$A$3:$H$1033, 8, FALSE)</f>
        <v>BOS</v>
      </c>
      <c r="G378" s="71">
        <f>VLOOKUP($B378, Paste!$A$3:$H$1033, 2, FALSE)</f>
        <v>81.333333333333329</v>
      </c>
      <c r="H378" s="71">
        <f>VLOOKUP($B378, Paste!$A$3:$H$1033, 3, FALSE)</f>
        <v>24.4</v>
      </c>
      <c r="I378" s="71">
        <f t="shared" si="5"/>
        <v>37.911703333333335</v>
      </c>
      <c r="J378" s="71">
        <f>VLOOKUP($B378, Paste!$A$3:$H$1033, 4, FALSE)</f>
        <v>62.311703333333334</v>
      </c>
      <c r="K378" s="71">
        <f>VLOOKUP($B378, Paste!$A$3:$H$1033, 5, FALSE)</f>
        <v>28.466666666666661</v>
      </c>
      <c r="L378" s="11">
        <f>IF(ISERROR(VLOOKUP(B378, Paste!$AB$3:$AD$2349, 3, FALSE)), "", VLOOKUP(B378, Paste!$AB$3:$AD$2349, 3, FALSE))</f>
        <v>65</v>
      </c>
      <c r="M378" s="27">
        <f>VLOOKUP($B378, Paste!$W$3:$Z$10064, IF($H$4="Cap Hit",3, IF($H$4="AAV", 4, 2)), FALSE)</f>
        <v>4.75</v>
      </c>
      <c r="N378" s="11">
        <f>IF(ISERROR(VLOOKUP(B378, Paste!$AB$3:$AC$2343, 1, FALSE)), "", VLOOKUP(B378, Paste!$AB$3:$AC$2343, 2, FALSE))</f>
        <v>27</v>
      </c>
      <c r="O378" s="18" t="str">
        <f>IF(VLOOKUP(B378, 'Points&amp;Potential'!$B$7:$O$921, 14, FALSE)=0, "", VLOOKUP(B378, 'Points&amp;Potential'!$B$7:$O$921, 14, FALSE))</f>
        <v/>
      </c>
      <c r="P378" s="7" t="str">
        <f>IF(ISERROR(VLOOKUP(B378, Paste!$T$3:$T$1045, 1, FALSE)), "", VLOOKUP(B378, Paste!$T$3:$U$1045, 2, FALSE))</f>
        <v/>
      </c>
    </row>
    <row r="379" spans="1:16">
      <c r="A379" s="11">
        <v>373</v>
      </c>
      <c r="B379" s="67" t="s">
        <v>545</v>
      </c>
      <c r="C379" s="11" t="str">
        <f>VLOOKUP($B379, Paste!$A$3:$H$1033, 6, FALSE)</f>
        <v>LW</v>
      </c>
      <c r="D379" s="11" t="str">
        <f>IFERROR(VLOOKUP($B379, Paste!$J$3:$L$833, 3, FALSE), "")</f>
        <v/>
      </c>
      <c r="E379" s="11" t="str">
        <f>IFERROR(VLOOKUP($B379, Paste!$J$3:$L$833, 2, FALSE), "")</f>
        <v/>
      </c>
      <c r="F379" s="11" t="str">
        <f>VLOOKUP($B379, Paste!$A$3:$H$1033, 8, FALSE)</f>
        <v>STL</v>
      </c>
      <c r="G379" s="71">
        <f>VLOOKUP($B379, Paste!$A$3:$H$1033, 2, FALSE)</f>
        <v>77.666666666666671</v>
      </c>
      <c r="H379" s="71">
        <f>VLOOKUP($B379, Paste!$A$3:$H$1033, 3, FALSE)</f>
        <v>6.6124354703974122</v>
      </c>
      <c r="I379" s="71">
        <f t="shared" si="5"/>
        <v>10.753455807380366</v>
      </c>
      <c r="J379" s="71">
        <f>VLOOKUP($B379, Paste!$A$3:$H$1033, 4, FALSE)</f>
        <v>17.365891277777777</v>
      </c>
      <c r="K379" s="71">
        <f>VLOOKUP($B379, Paste!$A$3:$H$1033, 5, FALSE)</f>
        <v>28.397944199706316</v>
      </c>
      <c r="L379" s="11">
        <f>IF(ISERROR(VLOOKUP(B379, Paste!$AB$3:$AD$2349, 3, FALSE)), "", VLOOKUP(B379, Paste!$AB$3:$AD$2349, 3, FALSE))</f>
        <v>171</v>
      </c>
      <c r="M379" s="27">
        <f>VLOOKUP($B379, Paste!$W$3:$Z$10064, IF($H$4="Cap Hit",3, IF($H$4="AAV", 4, 2)), FALSE)</f>
        <v>2.85</v>
      </c>
      <c r="N379" s="11">
        <f>IF(ISERROR(VLOOKUP(B379, Paste!$AB$3:$AC$2343, 1, FALSE)), "", VLOOKUP(B379, Paste!$AB$3:$AC$2343, 2, FALSE))</f>
        <v>62</v>
      </c>
      <c r="O379" s="18" t="str">
        <f>IF(VLOOKUP(B379, 'Points&amp;Potential'!$B$7:$O$921, 14, FALSE)=0, "", VLOOKUP(B379, 'Points&amp;Potential'!$B$7:$O$921, 14, FALSE))</f>
        <v/>
      </c>
      <c r="P379" s="7" t="str">
        <f>IF(ISERROR(VLOOKUP(B379, Paste!$T$3:$T$1045, 1, FALSE)), "", VLOOKUP(B379, Paste!$T$3:$U$1045, 2, FALSE))</f>
        <v/>
      </c>
    </row>
    <row r="380" spans="1:16">
      <c r="A380" s="11">
        <v>374</v>
      </c>
      <c r="B380" s="67" t="s">
        <v>61</v>
      </c>
      <c r="C380" s="11" t="str">
        <f>VLOOKUP($B380, Paste!$A$3:$H$1033, 6, FALSE)</f>
        <v>RW</v>
      </c>
      <c r="D380" s="11">
        <f>IFERROR(VLOOKUP($B380, Paste!$J$3:$L$833, 3, FALSE), "")</f>
        <v>78</v>
      </c>
      <c r="E380" s="11">
        <f>IFERROR(VLOOKUP($B380, Paste!$J$3:$L$833, 2, FALSE), "")</f>
        <v>90</v>
      </c>
      <c r="F380" s="11" t="str">
        <f>VLOOKUP($B380, Paste!$A$3:$H$1033, 8, FALSE)</f>
        <v>UTA</v>
      </c>
      <c r="G380" s="71">
        <f>VLOOKUP($B380, Paste!$A$3:$H$1033, 2, FALSE)</f>
        <v>81</v>
      </c>
      <c r="H380" s="71">
        <f>VLOOKUP($B380, Paste!$A$3:$H$1033, 3, FALSE)</f>
        <v>41.31</v>
      </c>
      <c r="I380" s="71">
        <f t="shared" si="5"/>
        <v>41.174324999999996</v>
      </c>
      <c r="J380" s="71">
        <f>VLOOKUP($B380, Paste!$A$3:$H$1033, 4, FALSE)</f>
        <v>82.484324999999998</v>
      </c>
      <c r="K380" s="71">
        <f>VLOOKUP($B380, Paste!$A$3:$H$1033, 5, FALSE)</f>
        <v>28.391752577319586</v>
      </c>
      <c r="L380" s="11">
        <f>IF(ISERROR(VLOOKUP(B380, Paste!$AB$3:$AD$2349, 3, FALSE)), "", VLOOKUP(B380, Paste!$AB$3:$AD$2349, 3, FALSE))</f>
        <v>73</v>
      </c>
      <c r="M380" s="27">
        <f>VLOOKUP($B380, Paste!$W$3:$Z$10064, IF($H$4="Cap Hit",3, IF($H$4="AAV", 4, 2)), FALSE)</f>
        <v>9</v>
      </c>
      <c r="N380" s="11">
        <f>IF(ISERROR(VLOOKUP(B380, Paste!$AB$3:$AC$2343, 1, FALSE)), "", VLOOKUP(B380, Paste!$AB$3:$AC$2343, 2, FALSE))</f>
        <v>32</v>
      </c>
      <c r="O380" s="18" t="str">
        <f>IF(VLOOKUP(B380, 'Points&amp;Potential'!$B$7:$O$921, 14, FALSE)=0, "", VLOOKUP(B380, 'Points&amp;Potential'!$B$7:$O$921, 14, FALSE))</f>
        <v/>
      </c>
      <c r="P380" s="7" t="str">
        <f>IF(ISERROR(VLOOKUP(B380, Paste!$T$3:$T$1045, 1, FALSE)), "", VLOOKUP(B380, Paste!$T$3:$U$1045, 2, FALSE))</f>
        <v/>
      </c>
    </row>
    <row r="381" spans="1:16">
      <c r="A381" s="11">
        <v>375</v>
      </c>
      <c r="B381" s="67" t="s">
        <v>425</v>
      </c>
      <c r="C381" s="11" t="str">
        <f>VLOOKUP($B381, Paste!$A$3:$H$1033, 6, FALSE)</f>
        <v>C</v>
      </c>
      <c r="D381" s="11">
        <f>IFERROR(VLOOKUP($B381, Paste!$J$3:$L$833, 3, FALSE), "")</f>
        <v>45</v>
      </c>
      <c r="E381" s="11">
        <f>IFERROR(VLOOKUP($B381, Paste!$J$3:$L$833, 2, FALSE), "")</f>
        <v>65</v>
      </c>
      <c r="F381" s="11" t="str">
        <f>VLOOKUP($B381, Paste!$A$3:$H$1033, 8, FALSE)</f>
        <v>DET</v>
      </c>
      <c r="G381" s="71">
        <f>VLOOKUP($B381, Paste!$A$3:$H$1033, 2, FALSE)</f>
        <v>81</v>
      </c>
      <c r="H381" s="71">
        <f>VLOOKUP($B381, Paste!$A$3:$H$1033, 3, FALSE)</f>
        <v>13.978763949045605</v>
      </c>
      <c r="I381" s="71">
        <f t="shared" si="5"/>
        <v>11.879001050954392</v>
      </c>
      <c r="J381" s="71">
        <f>VLOOKUP($B381, Paste!$A$3:$H$1033, 4, FALSE)</f>
        <v>25.857764999999997</v>
      </c>
      <c r="K381" s="71">
        <f>VLOOKUP($B381, Paste!$A$3:$H$1033, 5, FALSE)</f>
        <v>28.349999999999998</v>
      </c>
      <c r="L381" s="11">
        <f>IF(ISERROR(VLOOKUP(B381, Paste!$AB$3:$AD$2349, 3, FALSE)), "", VLOOKUP(B381, Paste!$AB$3:$AD$2349, 3, FALSE))</f>
        <v>178</v>
      </c>
      <c r="M381" s="27">
        <f>VLOOKUP($B381, Paste!$W$3:$Z$10064, IF($H$4="Cap Hit",3, IF($H$4="AAV", 4, 2)), FALSE)</f>
        <v>0.85499999999999998</v>
      </c>
      <c r="N381" s="11">
        <f>IF(ISERROR(VLOOKUP(B381, Paste!$AB$3:$AC$2343, 1, FALSE)), "", VLOOKUP(B381, Paste!$AB$3:$AC$2343, 2, FALSE))</f>
        <v>57</v>
      </c>
      <c r="O381" s="18" t="str">
        <f>IF(VLOOKUP(B381, 'Points&amp;Potential'!$B$7:$O$921, 14, FALSE)=0, "", VLOOKUP(B381, 'Points&amp;Potential'!$B$7:$O$921, 14, FALSE))</f>
        <v/>
      </c>
      <c r="P381" s="7" t="str">
        <f>IF(ISERROR(VLOOKUP(B381, Paste!$T$3:$T$1045, 1, FALSE)), "", VLOOKUP(B381, Paste!$T$3:$U$1045, 2, FALSE))</f>
        <v/>
      </c>
    </row>
    <row r="382" spans="1:16">
      <c r="A382" s="11">
        <v>376</v>
      </c>
      <c r="B382" s="67" t="s">
        <v>167</v>
      </c>
      <c r="C382" s="11" t="str">
        <f>VLOOKUP($B382, Paste!$A$3:$H$1033, 6, FALSE)</f>
        <v>LW</v>
      </c>
      <c r="D382" s="11">
        <f>IFERROR(VLOOKUP($B382, Paste!$J$3:$L$833, 3, FALSE), "")</f>
        <v>63</v>
      </c>
      <c r="E382" s="11">
        <f>IFERROR(VLOOKUP($B382, Paste!$J$3:$L$833, 2, FALSE), "")</f>
        <v>78</v>
      </c>
      <c r="F382" s="11" t="str">
        <f>VLOOKUP($B382, Paste!$A$3:$H$1033, 8, FALSE)</f>
        <v>CGY</v>
      </c>
      <c r="G382" s="71">
        <f>VLOOKUP($B382, Paste!$A$3:$H$1033, 2, FALSE)</f>
        <v>81</v>
      </c>
      <c r="H382" s="71">
        <f>VLOOKUP($B382, Paste!$A$3:$H$1033, 3, FALSE)</f>
        <v>18.630000000000003</v>
      </c>
      <c r="I382" s="71">
        <f t="shared" si="5"/>
        <v>36.723375000000011</v>
      </c>
      <c r="J382" s="71">
        <f>VLOOKUP($B382, Paste!$A$3:$H$1033, 4, FALSE)</f>
        <v>55.353375000000014</v>
      </c>
      <c r="K382" s="71">
        <f>VLOOKUP($B382, Paste!$A$3:$H$1033, 5, FALSE)</f>
        <v>28.349999999999998</v>
      </c>
      <c r="L382" s="11">
        <f>IF(ISERROR(VLOOKUP(B382, Paste!$AB$3:$AD$2349, 3, FALSE)), "", VLOOKUP(B382, Paste!$AB$3:$AD$2349, 3, FALSE))</f>
        <v>29</v>
      </c>
      <c r="M382" s="27">
        <f>VLOOKUP($B382, Paste!$W$3:$Z$10064, IF($H$4="Cap Hit",3, IF($H$4="AAV", 4, 2)), FALSE)</f>
        <v>0.97499999999999998</v>
      </c>
      <c r="N382" s="11">
        <f>IF(ISERROR(VLOOKUP(B382, Paste!$AB$3:$AC$2343, 1, FALSE)), "", VLOOKUP(B382, Paste!$AB$3:$AC$2343, 2, FALSE))</f>
        <v>57</v>
      </c>
      <c r="O382" s="18" t="str">
        <f>IF(VLOOKUP(B382, 'Points&amp;Potential'!$B$7:$O$921, 14, FALSE)=0, "", VLOOKUP(B382, 'Points&amp;Potential'!$B$7:$O$921, 14, FALSE))</f>
        <v/>
      </c>
      <c r="P382" s="7" t="str">
        <f>IF(ISERROR(VLOOKUP(B382, Paste!$T$3:$T$1045, 1, FALSE)), "", VLOOKUP(B382, Paste!$T$3:$U$1045, 2, FALSE))</f>
        <v/>
      </c>
    </row>
    <row r="383" spans="1:16">
      <c r="A383" s="11">
        <v>377</v>
      </c>
      <c r="B383" s="67" t="s">
        <v>345</v>
      </c>
      <c r="C383" s="11" t="str">
        <f>VLOOKUP($B383, Paste!$A$3:$H$1033, 6, FALSE)</f>
        <v>LD</v>
      </c>
      <c r="D383" s="11">
        <f>IFERROR(VLOOKUP($B383, Paste!$J$3:$L$833, 3, FALSE), "")</f>
        <v>37</v>
      </c>
      <c r="E383" s="11">
        <f>IFERROR(VLOOKUP($B383, Paste!$J$3:$L$833, 2, FALSE), "")</f>
        <v>50</v>
      </c>
      <c r="F383" s="11" t="str">
        <f>VLOOKUP($B383, Paste!$A$3:$H$1033, 8, FALSE)</f>
        <v>CBJ</v>
      </c>
      <c r="G383" s="71">
        <f>VLOOKUP($B383, Paste!$A$3:$H$1033, 2, FALSE)</f>
        <v>84</v>
      </c>
      <c r="H383" s="71">
        <f>VLOOKUP($B383, Paste!$A$3:$H$1033, 3, FALSE)</f>
        <v>7.7200705863795891</v>
      </c>
      <c r="I383" s="71">
        <f t="shared" si="5"/>
        <v>24.698637296953745</v>
      </c>
      <c r="J383" s="71">
        <f>VLOOKUP($B383, Paste!$A$3:$H$1033, 4, FALSE)</f>
        <v>32.418707883333333</v>
      </c>
      <c r="K383" s="71">
        <f>VLOOKUP($B383, Paste!$A$3:$H$1033, 5, FALSE)</f>
        <v>28.341463414634148</v>
      </c>
      <c r="L383" s="11">
        <f>IF(ISERROR(VLOOKUP(B383, Paste!$AB$3:$AD$2349, 3, FALSE)), "", VLOOKUP(B383, Paste!$AB$3:$AD$2349, 3, FALSE))</f>
        <v>29</v>
      </c>
      <c r="M383" s="27">
        <f>VLOOKUP($B383, Paste!$W$3:$Z$10064, IF($H$4="Cap Hit",3, IF($H$4="AAV", 4, 2)), FALSE)</f>
        <v>9</v>
      </c>
      <c r="N383" s="11">
        <f>IF(ISERROR(VLOOKUP(B383, Paste!$AB$3:$AC$2343, 1, FALSE)), "", VLOOKUP(B383, Paste!$AB$3:$AC$2343, 2, FALSE))</f>
        <v>134</v>
      </c>
      <c r="O383" s="18" t="str">
        <f>IF(VLOOKUP(B383, 'Points&amp;Potential'!$B$7:$O$921, 14, FALSE)=0, "", VLOOKUP(B383, 'Points&amp;Potential'!$B$7:$O$921, 14, FALSE))</f>
        <v/>
      </c>
      <c r="P383" s="7" t="str">
        <f>IF(ISERROR(VLOOKUP(B383, Paste!$T$3:$T$1045, 1, FALSE)), "", VLOOKUP(B383, Paste!$T$3:$U$1045, 2, FALSE))</f>
        <v/>
      </c>
    </row>
    <row r="384" spans="1:16">
      <c r="A384" s="11">
        <v>378</v>
      </c>
      <c r="B384" s="67" t="s">
        <v>181</v>
      </c>
      <c r="C384" s="11" t="str">
        <f>VLOOKUP($B384, Paste!$A$3:$H$1033, 6, FALSE)</f>
        <v>RW</v>
      </c>
      <c r="D384" s="11">
        <f>IFERROR(VLOOKUP($B384, Paste!$J$3:$L$833, 3, FALSE), "")</f>
        <v>60</v>
      </c>
      <c r="E384" s="11">
        <f>IFERROR(VLOOKUP($B384, Paste!$J$3:$L$833, 2, FALSE), "")</f>
        <v>80</v>
      </c>
      <c r="F384" s="11" t="str">
        <f>VLOOKUP($B384, Paste!$A$3:$H$1033, 8, FALSE)</f>
        <v>SEA</v>
      </c>
      <c r="G384" s="71">
        <f>VLOOKUP($B384, Paste!$A$3:$H$1033, 2, FALSE)</f>
        <v>76</v>
      </c>
      <c r="H384" s="71">
        <f>VLOOKUP($B384, Paste!$A$3:$H$1033, 3, FALSE)</f>
        <v>15.959999999999999</v>
      </c>
      <c r="I384" s="71">
        <f t="shared" si="5"/>
        <v>37.239999999999995</v>
      </c>
      <c r="J384" s="71">
        <f>VLOOKUP($B384, Paste!$A$3:$H$1033, 4, FALSE)</f>
        <v>53.199999999999996</v>
      </c>
      <c r="K384" s="71">
        <f>VLOOKUP($B384, Paste!$A$3:$H$1033, 5, FALSE)</f>
        <v>28.175609756097561</v>
      </c>
      <c r="L384" s="11">
        <f>IF(ISERROR(VLOOKUP(B384, Paste!$AB$3:$AD$2349, 3, FALSE)), "", VLOOKUP(B384, Paste!$AB$3:$AD$2349, 3, FALSE))</f>
        <v>39</v>
      </c>
      <c r="M384" s="27">
        <f>VLOOKUP($B384, Paste!$W$3:$Z$10064, IF($H$4="Cap Hit",3, IF($H$4="AAV", 4, 2)), FALSE)</f>
        <v>4.5250000000000004</v>
      </c>
      <c r="N384" s="11">
        <f>IF(ISERROR(VLOOKUP(B384, Paste!$AB$3:$AC$2343, 1, FALSE)), "", VLOOKUP(B384, Paste!$AB$3:$AC$2343, 2, FALSE))</f>
        <v>23</v>
      </c>
      <c r="O384" s="18" t="str">
        <f>IF(VLOOKUP(B384, 'Points&amp;Potential'!$B$7:$O$921, 14, FALSE)=0, "", VLOOKUP(B384, 'Points&amp;Potential'!$B$7:$O$921, 14, FALSE))</f>
        <v/>
      </c>
      <c r="P384" s="7" t="str">
        <f>IF(ISERROR(VLOOKUP(B384, Paste!$T$3:$T$1045, 1, FALSE)), "", VLOOKUP(B384, Paste!$T$3:$U$1045, 2, FALSE))</f>
        <v/>
      </c>
    </row>
    <row r="385" spans="1:16">
      <c r="A385" s="11">
        <v>379</v>
      </c>
      <c r="B385" s="67" t="s">
        <v>72</v>
      </c>
      <c r="C385" s="11" t="str">
        <f>VLOOKUP($B385, Paste!$A$3:$H$1033, 6, FALSE)</f>
        <v>C</v>
      </c>
      <c r="D385" s="11">
        <f>IFERROR(VLOOKUP($B385, Paste!$J$3:$L$833, 3, FALSE), "")</f>
        <v>75</v>
      </c>
      <c r="E385" s="11">
        <f>IFERROR(VLOOKUP($B385, Paste!$J$3:$L$833, 2, FALSE), "")</f>
        <v>105</v>
      </c>
      <c r="F385" s="11" t="str">
        <f>VLOOKUP($B385, Paste!$A$3:$H$1033, 8, FALSE)</f>
        <v>CBJ</v>
      </c>
      <c r="G385" s="71">
        <f>VLOOKUP($B385, Paste!$A$3:$H$1033, 2, FALSE)</f>
        <v>83</v>
      </c>
      <c r="H385" s="71">
        <f>VLOOKUP($B385, Paste!$A$3:$H$1033, 3, FALSE)</f>
        <v>29.049999999999997</v>
      </c>
      <c r="I385" s="71">
        <f t="shared" si="5"/>
        <v>49.822700499999996</v>
      </c>
      <c r="J385" s="71">
        <f>VLOOKUP($B385, Paste!$A$3:$H$1033, 4, FALSE)</f>
        <v>78.872700499999993</v>
      </c>
      <c r="K385" s="71">
        <f>VLOOKUP($B385, Paste!$A$3:$H$1033, 5, FALSE)</f>
        <v>28.056338028169012</v>
      </c>
      <c r="L385" s="11">
        <f>IF(ISERROR(VLOOKUP(B385, Paste!$AB$3:$AD$2349, 3, FALSE)), "", VLOOKUP(B385, Paste!$AB$3:$AD$2349, 3, FALSE))</f>
        <v>133</v>
      </c>
      <c r="M385" s="27" t="e">
        <f>VLOOKUP($B385, Paste!$W$3:$Z$10064, IF($H$4="Cap Hit",3, IF($H$4="AAV", 4, 2)), FALSE)</f>
        <v>#N/A</v>
      </c>
      <c r="N385" s="11">
        <f>IF(ISERROR(VLOOKUP(B385, Paste!$AB$3:$AC$2343, 1, FALSE)), "", VLOOKUP(B385, Paste!$AB$3:$AC$2343, 2, FALSE))</f>
        <v>54</v>
      </c>
      <c r="O385" s="18" t="str">
        <f>IF(VLOOKUP(B385, 'Points&amp;Potential'!$B$7:$O$921, 14, FALSE)=0, "", VLOOKUP(B385, 'Points&amp;Potential'!$B$7:$O$921, 14, FALSE))</f>
        <v/>
      </c>
      <c r="P385" s="7" t="str">
        <f>IF(ISERROR(VLOOKUP(B385, Paste!$T$3:$T$1045, 1, FALSE)), "", VLOOKUP(B385, Paste!$T$3:$U$1045, 2, FALSE))</f>
        <v/>
      </c>
    </row>
    <row r="386" spans="1:16">
      <c r="A386" s="11">
        <v>380</v>
      </c>
      <c r="B386" s="67" t="s">
        <v>160</v>
      </c>
      <c r="C386" s="11" t="str">
        <f>VLOOKUP($B386, Paste!$A$3:$H$1033, 6, FALSE)</f>
        <v>C</v>
      </c>
      <c r="D386" s="11">
        <f>IFERROR(VLOOKUP($B386, Paste!$J$3:$L$833, 3, FALSE), "")</f>
        <v>57</v>
      </c>
      <c r="E386" s="11">
        <f>IFERROR(VLOOKUP($B386, Paste!$J$3:$L$833, 2, FALSE), "")</f>
        <v>70</v>
      </c>
      <c r="F386" s="11" t="str">
        <f>VLOOKUP($B386, Paste!$A$3:$H$1033, 8, FALSE)</f>
        <v>COL</v>
      </c>
      <c r="G386" s="71">
        <f>VLOOKUP($B386, Paste!$A$3:$H$1033, 2, FALSE)</f>
        <v>83</v>
      </c>
      <c r="H386" s="71">
        <f>VLOOKUP($B386, Paste!$A$3:$H$1033, 3, FALSE)</f>
        <v>30.505541946654237</v>
      </c>
      <c r="I386" s="71">
        <f t="shared" si="5"/>
        <v>25.753670220012442</v>
      </c>
      <c r="J386" s="71">
        <f>VLOOKUP($B386, Paste!$A$3:$H$1033, 4, FALSE)</f>
        <v>56.259212166666678</v>
      </c>
      <c r="K386" s="71">
        <f>VLOOKUP($B386, Paste!$A$3:$H$1033, 5, FALSE)</f>
        <v>28.008230452674898</v>
      </c>
      <c r="L386" s="11">
        <f>IF(ISERROR(VLOOKUP(B386, Paste!$AB$3:$AD$2349, 3, FALSE)), "", VLOOKUP(B386, Paste!$AB$3:$AD$2349, 3, FALSE))</f>
        <v>37</v>
      </c>
      <c r="M386" s="27">
        <f>VLOOKUP($B386, Paste!$W$3:$Z$10064, IF($H$4="Cap Hit",3, IF($H$4="AAV", 4, 2)), FALSE)</f>
        <v>9.5</v>
      </c>
      <c r="N386" s="11">
        <f>IF(ISERROR(VLOOKUP(B386, Paste!$AB$3:$AC$2343, 1, FALSE)), "", VLOOKUP(B386, Paste!$AB$3:$AC$2343, 2, FALSE))</f>
        <v>54</v>
      </c>
      <c r="O386" s="18" t="str">
        <f>IF(VLOOKUP(B386, 'Points&amp;Potential'!$B$7:$O$921, 14, FALSE)=0, "", VLOOKUP(B386, 'Points&amp;Potential'!$B$7:$O$921, 14, FALSE))</f>
        <v/>
      </c>
      <c r="P386" s="7" t="str">
        <f>IF(ISERROR(VLOOKUP(B386, Paste!$T$3:$T$1045, 1, FALSE)), "", VLOOKUP(B386, Paste!$T$3:$U$1045, 2, FALSE))</f>
        <v/>
      </c>
    </row>
    <row r="387" spans="1:16">
      <c r="A387" s="11">
        <v>381</v>
      </c>
      <c r="B387" s="67" t="s">
        <v>424</v>
      </c>
      <c r="C387" s="11" t="str">
        <f>VLOOKUP($B387, Paste!$A$3:$H$1033, 6, FALSE)</f>
        <v>LD</v>
      </c>
      <c r="D387" s="11">
        <f>IFERROR(VLOOKUP($B387, Paste!$J$3:$L$833, 3, FALSE), "")</f>
        <v>42</v>
      </c>
      <c r="E387" s="11">
        <f>IFERROR(VLOOKUP($B387, Paste!$J$3:$L$833, 2, FALSE), "")</f>
        <v>55</v>
      </c>
      <c r="F387" s="11" t="str">
        <f>VLOOKUP($B387, Paste!$A$3:$H$1033, 8, FALSE)</f>
        <v>BUF</v>
      </c>
      <c r="G387" s="71">
        <f>VLOOKUP($B387, Paste!$A$3:$H$1033, 2, FALSE)</f>
        <v>79</v>
      </c>
      <c r="H387" s="71">
        <f>VLOOKUP($B387, Paste!$A$3:$H$1033, 3, FALSE)</f>
        <v>7.6761326178335034</v>
      </c>
      <c r="I387" s="71">
        <f t="shared" si="5"/>
        <v>18.262793215499837</v>
      </c>
      <c r="J387" s="71">
        <f>VLOOKUP($B387, Paste!$A$3:$H$1033, 4, FALSE)</f>
        <v>25.938925833333339</v>
      </c>
      <c r="K387" s="71">
        <f>VLOOKUP($B387, Paste!$A$3:$H$1033, 5, FALSE)</f>
        <v>27.939024390243901</v>
      </c>
      <c r="L387" s="11">
        <f>IF(ISERROR(VLOOKUP(B387, Paste!$AB$3:$AD$2349, 3, FALSE)), "", VLOOKUP(B387, Paste!$AB$3:$AD$2349, 3, FALSE))</f>
        <v>44</v>
      </c>
      <c r="M387" s="27">
        <f>VLOOKUP($B387, Paste!$W$3:$Z$10064, IF($H$4="Cap Hit",3, IF($H$4="AAV", 4, 2)), FALSE)</f>
        <v>3.1</v>
      </c>
      <c r="N387" s="11">
        <f>IF(ISERROR(VLOOKUP(B387, Paste!$AB$3:$AC$2343, 1, FALSE)), "", VLOOKUP(B387, Paste!$AB$3:$AC$2343, 2, FALSE))</f>
        <v>93</v>
      </c>
      <c r="O387" s="18" t="str">
        <f>IF(VLOOKUP(B387, 'Points&amp;Potential'!$B$7:$O$921, 14, FALSE)=0, "", VLOOKUP(B387, 'Points&amp;Potential'!$B$7:$O$921, 14, FALSE))</f>
        <v/>
      </c>
      <c r="P387" s="7" t="str">
        <f>IF(ISERROR(VLOOKUP(B387, Paste!$T$3:$T$1045, 1, FALSE)), "", VLOOKUP(B387, Paste!$T$3:$U$1045, 2, FALSE))</f>
        <v/>
      </c>
    </row>
    <row r="388" spans="1:16">
      <c r="A388" s="11">
        <v>382</v>
      </c>
      <c r="B388" s="67" t="s">
        <v>205</v>
      </c>
      <c r="C388" s="11" t="str">
        <f>VLOOKUP($B388, Paste!$A$3:$H$1033, 6, FALSE)</f>
        <v>RW</v>
      </c>
      <c r="D388" s="11">
        <f>IFERROR(VLOOKUP($B388, Paste!$J$3:$L$833, 3, FALSE), "")</f>
        <v>48</v>
      </c>
      <c r="E388" s="11">
        <f>IFERROR(VLOOKUP($B388, Paste!$J$3:$L$833, 2, FALSE), "")</f>
        <v>60</v>
      </c>
      <c r="F388" s="11" t="str">
        <f>VLOOKUP($B388, Paste!$A$3:$H$1033, 8, FALSE)</f>
        <v>DET</v>
      </c>
      <c r="G388" s="71">
        <f>VLOOKUP($B388, Paste!$A$3:$H$1033, 2, FALSE)</f>
        <v>69</v>
      </c>
      <c r="H388" s="71">
        <f>VLOOKUP($B388, Paste!$A$3:$H$1033, 3, FALSE)</f>
        <v>20.305190979017862</v>
      </c>
      <c r="I388" s="71">
        <f t="shared" si="5"/>
        <v>28.256174552232142</v>
      </c>
      <c r="J388" s="71">
        <f>VLOOKUP($B388, Paste!$A$3:$H$1033, 4, FALSE)</f>
        <v>48.561365531250004</v>
      </c>
      <c r="K388" s="71">
        <f>VLOOKUP($B388, Paste!$A$3:$H$1033, 5, FALSE)</f>
        <v>27.779220779220779</v>
      </c>
      <c r="L388" s="11">
        <f>IF(ISERROR(VLOOKUP(B388, Paste!$AB$3:$AD$2349, 3, FALSE)), "", VLOOKUP(B388, Paste!$AB$3:$AD$2349, 3, FALSE))</f>
        <v>31</v>
      </c>
      <c r="M388" s="27">
        <f>VLOOKUP($B388, Paste!$W$3:$Z$10064, IF($H$4="Cap Hit",3, IF($H$4="AAV", 4, 2)), FALSE)</f>
        <v>5</v>
      </c>
      <c r="N388" s="11">
        <f>IF(ISERROR(VLOOKUP(B388, Paste!$AB$3:$AC$2343, 1, FALSE)), "", VLOOKUP(B388, Paste!$AB$3:$AC$2343, 2, FALSE))</f>
        <v>35</v>
      </c>
      <c r="O388" s="18" t="str">
        <f>IF(VLOOKUP(B388, 'Points&amp;Potential'!$B$7:$O$921, 14, FALSE)=0, "", VLOOKUP(B388, 'Points&amp;Potential'!$B$7:$O$921, 14, FALSE))</f>
        <v/>
      </c>
      <c r="P388" s="7" t="str">
        <f>IF(ISERROR(VLOOKUP(B388, Paste!$T$3:$T$1045, 1, FALSE)), "", VLOOKUP(B388, Paste!$T$3:$U$1045, 2, FALSE))</f>
        <v/>
      </c>
    </row>
    <row r="389" spans="1:16">
      <c r="A389" s="11">
        <v>383</v>
      </c>
      <c r="B389" s="67" t="s">
        <v>47</v>
      </c>
      <c r="C389" s="11" t="str">
        <f>VLOOKUP($B389, Paste!$A$3:$H$1033, 6, FALSE)</f>
        <v>LW</v>
      </c>
      <c r="D389" s="11">
        <f>IFERROR(VLOOKUP($B389, Paste!$J$3:$L$833, 3, FALSE), "")</f>
        <v>78</v>
      </c>
      <c r="E389" s="11">
        <f>IFERROR(VLOOKUP($B389, Paste!$J$3:$L$833, 2, FALSE), "")</f>
        <v>92</v>
      </c>
      <c r="F389" s="11" t="str">
        <f>VLOOKUP($B389, Paste!$A$3:$H$1033, 8, FALSE)</f>
        <v>DET</v>
      </c>
      <c r="G389" s="71">
        <f>VLOOKUP($B389, Paste!$A$3:$H$1033, 2, FALSE)</f>
        <v>83.333333333333329</v>
      </c>
      <c r="H389" s="71">
        <f>VLOOKUP($B389, Paste!$A$3:$H$1033, 3, FALSE)</f>
        <v>39.999999999999993</v>
      </c>
      <c r="I389" s="71">
        <f t="shared" si="5"/>
        <v>50.481562499999988</v>
      </c>
      <c r="J389" s="71">
        <f>VLOOKUP($B389, Paste!$A$3:$H$1033, 4, FALSE)</f>
        <v>90.481562499999981</v>
      </c>
      <c r="K389" s="71">
        <f>VLOOKUP($B389, Paste!$A$3:$H$1033, 5, FALSE)</f>
        <v>27.777777777777775</v>
      </c>
      <c r="L389" s="11">
        <f>IF(ISERROR(VLOOKUP(B389, Paste!$AB$3:$AD$2349, 3, FALSE)), "", VLOOKUP(B389, Paste!$AB$3:$AD$2349, 3, FALSE))</f>
        <v>33</v>
      </c>
      <c r="M389" s="27">
        <f>VLOOKUP($B389, Paste!$W$3:$Z$10064, IF($H$4="Cap Hit",3, IF($H$4="AAV", 4, 2)), FALSE)</f>
        <v>8.25</v>
      </c>
      <c r="N389" s="11">
        <f>IF(ISERROR(VLOOKUP(B389, Paste!$AB$3:$AC$2343, 1, FALSE)), "", VLOOKUP(B389, Paste!$AB$3:$AC$2343, 2, FALSE))</f>
        <v>38</v>
      </c>
      <c r="O389" s="18" t="str">
        <f>IF(VLOOKUP(B389, 'Points&amp;Potential'!$B$7:$O$921, 14, FALSE)=0, "", VLOOKUP(B389, 'Points&amp;Potential'!$B$7:$O$921, 14, FALSE))</f>
        <v/>
      </c>
      <c r="P389" s="7" t="str">
        <f>IF(ISERROR(VLOOKUP(B389, Paste!$T$3:$T$1045, 1, FALSE)), "", VLOOKUP(B389, Paste!$T$3:$U$1045, 2, FALSE))</f>
        <v/>
      </c>
    </row>
    <row r="390" spans="1:16">
      <c r="A390" s="11">
        <v>384</v>
      </c>
      <c r="B390" s="67" t="s">
        <v>134</v>
      </c>
      <c r="C390" s="11" t="str">
        <f>VLOOKUP($B390, Paste!$A$3:$H$1033, 6, FALSE)</f>
        <v>LD</v>
      </c>
      <c r="D390" s="11">
        <f>IFERROR(VLOOKUP($B390, Paste!$J$3:$L$833, 3, FALSE), "")</f>
        <v>65</v>
      </c>
      <c r="E390" s="11">
        <f>IFERROR(VLOOKUP($B390, Paste!$J$3:$L$833, 2, FALSE), "")</f>
        <v>75</v>
      </c>
      <c r="F390" s="11" t="str">
        <f>VLOOKUP($B390, Paste!$A$3:$H$1033, 8, FALSE)</f>
        <v>DAL</v>
      </c>
      <c r="G390" s="71">
        <f>VLOOKUP($B390, Paste!$A$3:$H$1033, 2, FALSE)</f>
        <v>72</v>
      </c>
      <c r="H390" s="71">
        <f>VLOOKUP($B390, Paste!$A$3:$H$1033, 3, FALSE)</f>
        <v>8.0471977373385819</v>
      </c>
      <c r="I390" s="71">
        <f t="shared" si="5"/>
        <v>51.492216287661421</v>
      </c>
      <c r="J390" s="71">
        <f>VLOOKUP($B390, Paste!$A$3:$H$1033, 4, FALSE)</f>
        <v>59.539414024999999</v>
      </c>
      <c r="K390" s="71">
        <f>VLOOKUP($B390, Paste!$A$3:$H$1033, 5, FALSE)</f>
        <v>27.636363636363633</v>
      </c>
      <c r="L390" s="11">
        <f>IF(ISERROR(VLOOKUP(B390, Paste!$AB$3:$AD$2349, 3, FALSE)), "", VLOOKUP(B390, Paste!$AB$3:$AD$2349, 3, FALSE))</f>
        <v>22</v>
      </c>
      <c r="M390" s="27">
        <f>VLOOKUP($B390, Paste!$W$3:$Z$10064, IF($H$4="Cap Hit",3, IF($H$4="AAV", 4, 2)), FALSE)</f>
        <v>11</v>
      </c>
      <c r="N390" s="11">
        <f>IF(ISERROR(VLOOKUP(B390, Paste!$AB$3:$AC$2343, 1, FALSE)), "", VLOOKUP(B390, Paste!$AB$3:$AC$2343, 2, FALSE))</f>
        <v>122</v>
      </c>
      <c r="O390" s="18" t="str">
        <f>IF(VLOOKUP(B390, 'Points&amp;Potential'!$B$7:$O$921, 14, FALSE)=0, "", VLOOKUP(B390, 'Points&amp;Potential'!$B$7:$O$921, 14, FALSE))</f>
        <v/>
      </c>
      <c r="P390" s="7" t="str">
        <f>IF(ISERROR(VLOOKUP(B390, Paste!$T$3:$T$1045, 1, FALSE)), "", VLOOKUP(B390, Paste!$T$3:$U$1045, 2, FALSE))</f>
        <v/>
      </c>
    </row>
    <row r="391" spans="1:16">
      <c r="A391" s="11">
        <v>385</v>
      </c>
      <c r="B391" s="10" t="s">
        <v>265</v>
      </c>
      <c r="C391" s="11" t="str">
        <f>VLOOKUP($B391, Paste!$A$3:$H$1033, 6, FALSE)</f>
        <v>RD</v>
      </c>
      <c r="D391" s="11">
        <f>IFERROR(VLOOKUP($B391, Paste!$J$3:$L$833, 3, FALSE), "")</f>
        <v>48</v>
      </c>
      <c r="E391" s="11">
        <f>IFERROR(VLOOKUP($B391, Paste!$J$3:$L$833, 2, FALSE), "")</f>
        <v>65</v>
      </c>
      <c r="F391" s="11" t="str">
        <f>VLOOKUP($B391, Paste!$A$3:$H$1033, 8, FALSE)</f>
        <v>OTT</v>
      </c>
      <c r="G391" s="71">
        <f>VLOOKUP($B391, Paste!$A$3:$H$1033, 2, FALSE)</f>
        <v>69</v>
      </c>
      <c r="H391" s="71">
        <f>VLOOKUP($B391, Paste!$A$3:$H$1033, 3, FALSE)</f>
        <v>11.561333333333332</v>
      </c>
      <c r="I391" s="71">
        <f t="shared" ref="I391:I454" si="6">J391-H391</f>
        <v>28.330134760416669</v>
      </c>
      <c r="J391" s="71">
        <f>VLOOKUP($B391, Paste!$A$3:$H$1033, 4, FALSE)</f>
        <v>39.891468093749999</v>
      </c>
      <c r="K391" s="71">
        <f>VLOOKUP($B391, Paste!$A$3:$H$1033, 5, FALSE)</f>
        <v>27.6</v>
      </c>
      <c r="L391" s="11">
        <f>IF(ISERROR(VLOOKUP(B391, Paste!$AB$3:$AD$2349, 3, FALSE)), "", VLOOKUP(B391, Paste!$AB$3:$AD$2349, 3, FALSE))</f>
        <v>35</v>
      </c>
      <c r="M391" s="27">
        <f>VLOOKUP($B391, Paste!$W$3:$Z$10064, IF($H$4="Cap Hit",3, IF($H$4="AAV", 4, 2)), FALSE)</f>
        <v>0.97499999999999998</v>
      </c>
      <c r="N391" s="11">
        <f>IF(ISERROR(VLOOKUP(B391, Paste!$AB$3:$AC$2343, 1, FALSE)), "", VLOOKUP(B391, Paste!$AB$3:$AC$2343, 2, FALSE))</f>
        <v>76</v>
      </c>
      <c r="O391" s="18" t="str">
        <f>IF(VLOOKUP(B391, 'Points&amp;Potential'!$B$7:$O$921, 14, FALSE)=0, "", VLOOKUP(B391, 'Points&amp;Potential'!$B$7:$O$921, 14, FALSE))</f>
        <v/>
      </c>
      <c r="P391" s="7" t="str">
        <f>IF(ISERROR(VLOOKUP(B391, Paste!$T$3:$T$1045, 1, FALSE)), "", VLOOKUP(B391, Paste!$T$3:$U$1045, 2, FALSE))</f>
        <v>Y</v>
      </c>
    </row>
    <row r="392" spans="1:16">
      <c r="A392" s="11">
        <v>386</v>
      </c>
      <c r="B392" s="10" t="s">
        <v>164</v>
      </c>
      <c r="C392" s="11" t="str">
        <f>VLOOKUP($B392, Paste!$A$3:$H$1033, 6, FALSE)</f>
        <v>LW</v>
      </c>
      <c r="D392" s="11">
        <f>IFERROR(VLOOKUP($B392, Paste!$J$3:$L$833, 3, FALSE), "")</f>
        <v>62</v>
      </c>
      <c r="E392" s="11">
        <f>IFERROR(VLOOKUP($B392, Paste!$J$3:$L$833, 2, FALSE), "")</f>
        <v>85</v>
      </c>
      <c r="F392" s="11" t="str">
        <f>VLOOKUP($B392, Paste!$A$3:$H$1033, 8, FALSE)</f>
        <v>EDM</v>
      </c>
      <c r="G392" s="71">
        <f>VLOOKUP($B392, Paste!$A$3:$H$1033, 2, FALSE)</f>
        <v>78</v>
      </c>
      <c r="H392" s="71">
        <f>VLOOKUP($B392, Paste!$A$3:$H$1033, 3, FALSE)</f>
        <v>19.333417176406822</v>
      </c>
      <c r="I392" s="71">
        <f t="shared" si="6"/>
        <v>36.666916823593169</v>
      </c>
      <c r="J392" s="71">
        <f>VLOOKUP($B392, Paste!$A$3:$H$1033, 4, FALSE)</f>
        <v>56.000333999999995</v>
      </c>
      <c r="K392" s="71">
        <f>VLOOKUP($B392, Paste!$A$3:$H$1033, 5, FALSE)</f>
        <v>27.469565217391306</v>
      </c>
      <c r="L392" s="11">
        <f>IF(ISERROR(VLOOKUP(B392, Paste!$AB$3:$AD$2349, 3, FALSE)), "", VLOOKUP(B392, Paste!$AB$3:$AD$2349, 3, FALSE))</f>
        <v>23</v>
      </c>
      <c r="M392" s="27">
        <f>VLOOKUP($B392, Paste!$W$3:$Z$10064, IF($H$4="Cap Hit",3, IF($H$4="AAV", 4, 2)), FALSE)</f>
        <v>6</v>
      </c>
      <c r="N392" s="11">
        <f>IF(ISERROR(VLOOKUP(B392, Paste!$AB$3:$AC$2343, 1, FALSE)), "", VLOOKUP(B392, Paste!$AB$3:$AC$2343, 2, FALSE))</f>
        <v>35</v>
      </c>
      <c r="O392" s="18" t="str">
        <f>IF(VLOOKUP(B392, 'Points&amp;Potential'!$B$7:$O$921, 14, FALSE)=0, "", VLOOKUP(B392, 'Points&amp;Potential'!$B$7:$O$921, 14, FALSE))</f>
        <v/>
      </c>
      <c r="P392" s="7" t="str">
        <f>IF(ISERROR(VLOOKUP(B392, Paste!$T$3:$T$1045, 1, FALSE)), "", VLOOKUP(B392, Paste!$T$3:$U$1045, 2, FALSE))</f>
        <v/>
      </c>
    </row>
    <row r="393" spans="1:16">
      <c r="A393" s="11">
        <v>387</v>
      </c>
      <c r="B393" s="67" t="s">
        <v>480</v>
      </c>
      <c r="C393" s="11" t="str">
        <f>VLOOKUP($B393, Paste!$A$3:$H$1033, 6, FALSE)</f>
        <v>LW</v>
      </c>
      <c r="D393" s="11">
        <f>IFERROR(VLOOKUP($B393, Paste!$J$3:$L$833, 3, FALSE), "")</f>
        <v>30</v>
      </c>
      <c r="E393" s="11">
        <f>IFERROR(VLOOKUP($B393, Paste!$J$3:$L$833, 2, FALSE), "")</f>
        <v>48</v>
      </c>
      <c r="F393" s="11" t="str">
        <f>VLOOKUP($B393, Paste!$A$3:$H$1033, 8, FALSE)</f>
        <v>LAK</v>
      </c>
      <c r="G393" s="71">
        <f>VLOOKUP($B393, Paste!$A$3:$H$1033, 2, FALSE)</f>
        <v>73.333333333333329</v>
      </c>
      <c r="H393" s="71">
        <f>VLOOKUP($B393, Paste!$A$3:$H$1033, 3, FALSE)</f>
        <v>13.232819160201235</v>
      </c>
      <c r="I393" s="71">
        <f t="shared" si="6"/>
        <v>7.7759382472061738</v>
      </c>
      <c r="J393" s="71">
        <f>VLOOKUP($B393, Paste!$A$3:$H$1033, 4, FALSE)</f>
        <v>21.008757407407408</v>
      </c>
      <c r="K393" s="71">
        <f>VLOOKUP($B393, Paste!$A$3:$H$1033, 5, FALSE)</f>
        <v>27.414330218068532</v>
      </c>
      <c r="L393" s="11">
        <f>IF(ISERROR(VLOOKUP(B393, Paste!$AB$3:$AD$2349, 3, FALSE)), "", VLOOKUP(B393, Paste!$AB$3:$AD$2349, 3, FALSE))</f>
        <v>81</v>
      </c>
      <c r="M393" s="27">
        <f>VLOOKUP($B393, Paste!$W$3:$Z$10064, IF($H$4="Cap Hit",3, IF($H$4="AAV", 4, 2)), FALSE)</f>
        <v>2.5</v>
      </c>
      <c r="N393" s="11">
        <f>IF(ISERROR(VLOOKUP(B393, Paste!$AB$3:$AC$2343, 1, FALSE)), "", VLOOKUP(B393, Paste!$AB$3:$AC$2343, 2, FALSE))</f>
        <v>40</v>
      </c>
      <c r="O393" s="18" t="str">
        <f>IF(VLOOKUP(B393, 'Points&amp;Potential'!$B$7:$O$921, 14, FALSE)=0, "", VLOOKUP(B393, 'Points&amp;Potential'!$B$7:$O$921, 14, FALSE))</f>
        <v/>
      </c>
      <c r="P393" s="7" t="str">
        <f>IF(ISERROR(VLOOKUP(B393, Paste!$T$3:$T$1045, 1, FALSE)), "", VLOOKUP(B393, Paste!$T$3:$U$1045, 2, FALSE))</f>
        <v/>
      </c>
    </row>
    <row r="394" spans="1:16">
      <c r="A394" s="11">
        <v>388</v>
      </c>
      <c r="B394" s="67" t="s">
        <v>562</v>
      </c>
      <c r="C394" s="11" t="str">
        <f>VLOOKUP($B394, Paste!$A$3:$H$1033, 6, FALSE)</f>
        <v>C</v>
      </c>
      <c r="D394" s="11" t="str">
        <f>IFERROR(VLOOKUP($B394, Paste!$J$3:$L$833, 3, FALSE), "")</f>
        <v/>
      </c>
      <c r="E394" s="11" t="str">
        <f>IFERROR(VLOOKUP($B394, Paste!$J$3:$L$833, 2, FALSE), "")</f>
        <v/>
      </c>
      <c r="F394" s="11" t="str">
        <f>VLOOKUP($B394, Paste!$A$3:$H$1033, 8, FALSE)</f>
        <v>FLA</v>
      </c>
      <c r="G394" s="71">
        <f>VLOOKUP($B394, Paste!$A$3:$H$1033, 2, FALSE)</f>
        <v>78.666666666666671</v>
      </c>
      <c r="H394" s="71">
        <f>VLOOKUP($B394, Paste!$A$3:$H$1033, 3, FALSE)</f>
        <v>8.7130162121676946</v>
      </c>
      <c r="I394" s="71">
        <f t="shared" si="6"/>
        <v>7.6894557878323013</v>
      </c>
      <c r="J394" s="71">
        <f>VLOOKUP($B394, Paste!$A$3:$H$1033, 4, FALSE)</f>
        <v>16.402471999999996</v>
      </c>
      <c r="K394" s="71">
        <f>VLOOKUP($B394, Paste!$A$3:$H$1033, 5, FALSE)</f>
        <v>27.362318840579711</v>
      </c>
      <c r="L394" s="11">
        <f>IF(ISERROR(VLOOKUP(B394, Paste!$AB$3:$AD$2349, 3, FALSE)), "", VLOOKUP(B394, Paste!$AB$3:$AD$2349, 3, FALSE))</f>
        <v>55</v>
      </c>
      <c r="M394" s="27">
        <f>VLOOKUP($B394, Paste!$W$3:$Z$10064, IF($H$4="Cap Hit",3, IF($H$4="AAV", 4, 2)), FALSE)</f>
        <v>0.85</v>
      </c>
      <c r="N394" s="11">
        <f>IF(ISERROR(VLOOKUP(B394, Paste!$AB$3:$AC$2343, 1, FALSE)), "", VLOOKUP(B394, Paste!$AB$3:$AC$2343, 2, FALSE))</f>
        <v>35</v>
      </c>
      <c r="O394" s="18" t="str">
        <f>IF(VLOOKUP(B394, 'Points&amp;Potential'!$B$7:$O$921, 14, FALSE)=0, "", VLOOKUP(B394, 'Points&amp;Potential'!$B$7:$O$921, 14, FALSE))</f>
        <v/>
      </c>
      <c r="P394" s="7" t="str">
        <f>IF(ISERROR(VLOOKUP(B394, Paste!$T$3:$T$1045, 1, FALSE)), "", VLOOKUP(B394, Paste!$T$3:$U$1045, 2, FALSE))</f>
        <v/>
      </c>
    </row>
    <row r="395" spans="1:16">
      <c r="A395" s="11">
        <v>389</v>
      </c>
      <c r="B395" s="67" t="s">
        <v>726</v>
      </c>
      <c r="C395" s="11" t="str">
        <f>VLOOKUP($B395, Paste!$A$3:$H$1033, 6, FALSE)</f>
        <v>RD</v>
      </c>
      <c r="D395" s="11" t="str">
        <f>IFERROR(VLOOKUP($B395, Paste!$J$3:$L$833, 3, FALSE), "")</f>
        <v/>
      </c>
      <c r="E395" s="11" t="str">
        <f>IFERROR(VLOOKUP($B395, Paste!$J$3:$L$833, 2, FALSE), "")</f>
        <v/>
      </c>
      <c r="F395" s="11" t="str">
        <f>VLOOKUP($B395, Paste!$A$3:$H$1033, 8, FALSE)</f>
        <v>UFA</v>
      </c>
      <c r="G395" s="71">
        <f>VLOOKUP($B395, Paste!$A$3:$H$1033, 2, FALSE)</f>
        <v>63.333333333333336</v>
      </c>
      <c r="H395" s="71">
        <f>VLOOKUP($B395, Paste!$A$3:$H$1033, 3, FALSE)</f>
        <v>1.7011020407865753</v>
      </c>
      <c r="I395" s="71">
        <f t="shared" si="6"/>
        <v>6.6136589592134269</v>
      </c>
      <c r="J395" s="71">
        <f>VLOOKUP($B395, Paste!$A$3:$H$1033, 4, FALSE)</f>
        <v>8.3147610000000025</v>
      </c>
      <c r="K395" s="71">
        <f>VLOOKUP($B395, Paste!$A$3:$H$1033, 5, FALSE)</f>
        <v>27.19202898550725</v>
      </c>
      <c r="L395" s="11" t="str">
        <f>IF(ISERROR(VLOOKUP(B395, Paste!$AB$3:$AD$2349, 3, FALSE)), "", VLOOKUP(B395, Paste!$AB$3:$AD$2349, 3, FALSE))</f>
        <v/>
      </c>
      <c r="M395" s="27" t="e">
        <f>VLOOKUP($B395, Paste!$W$3:$Z$10064, IF($H$4="Cap Hit",3, IF($H$4="AAV", 4, 2)), FALSE)</f>
        <v>#N/A</v>
      </c>
      <c r="N395" s="11" t="str">
        <f>IF(ISERROR(VLOOKUP(B395, Paste!$AB$3:$AC$2343, 1, FALSE)), "", VLOOKUP(B395, Paste!$AB$3:$AC$2343, 2, FALSE))</f>
        <v/>
      </c>
      <c r="O395" s="18" t="str">
        <f>IF(VLOOKUP(B395, 'Points&amp;Potential'!$B$7:$O$921, 14, FALSE)=0, "", VLOOKUP(B395, 'Points&amp;Potential'!$B$7:$O$921, 14, FALSE))</f>
        <v/>
      </c>
      <c r="P395" s="7" t="str">
        <f>IF(ISERROR(VLOOKUP(B395, Paste!$T$3:$T$1045, 1, FALSE)), "", VLOOKUP(B395, Paste!$T$3:$U$1045, 2, FALSE))</f>
        <v/>
      </c>
    </row>
    <row r="396" spans="1:16">
      <c r="A396" s="11">
        <v>390</v>
      </c>
      <c r="B396" s="67" t="s">
        <v>683</v>
      </c>
      <c r="C396" s="11" t="str">
        <f>VLOOKUP($B396, Paste!$A$3:$H$1033, 6, FALSE)</f>
        <v>RD</v>
      </c>
      <c r="D396" s="11" t="str">
        <f>IFERROR(VLOOKUP($B396, Paste!$J$3:$L$833, 3, FALSE), "")</f>
        <v/>
      </c>
      <c r="E396" s="11" t="str">
        <f>IFERROR(VLOOKUP($B396, Paste!$J$3:$L$833, 2, FALSE), "")</f>
        <v/>
      </c>
      <c r="F396" s="11" t="str">
        <f>VLOOKUP($B396, Paste!$A$3:$H$1033, 8, FALSE)</f>
        <v>TOR</v>
      </c>
      <c r="G396" s="71">
        <f>VLOOKUP($B396, Paste!$A$3:$H$1033, 2, FALSE)</f>
        <v>63.333333333333336</v>
      </c>
      <c r="H396" s="71">
        <f>VLOOKUP($B396, Paste!$A$3:$H$1033, 3, FALSE)</f>
        <v>2.3894372762666611</v>
      </c>
      <c r="I396" s="71">
        <f t="shared" si="6"/>
        <v>8.2012418904000093</v>
      </c>
      <c r="J396" s="71">
        <f>VLOOKUP($B396, Paste!$A$3:$H$1033, 4, FALSE)</f>
        <v>10.59067916666667</v>
      </c>
      <c r="K396" s="71">
        <f>VLOOKUP($B396, Paste!$A$3:$H$1033, 5, FALSE)</f>
        <v>27.19202898550725</v>
      </c>
      <c r="L396" s="11">
        <f>IF(ISERROR(VLOOKUP(B396, Paste!$AB$3:$AD$2349, 3, FALSE)), "", VLOOKUP(B396, Paste!$AB$3:$AD$2349, 3, FALSE))</f>
        <v>35</v>
      </c>
      <c r="M396" s="27">
        <f>VLOOKUP($B396, Paste!$W$3:$Z$10064, IF($H$4="Cap Hit",3, IF($H$4="AAV", 4, 2)), FALSE)</f>
        <v>1.5</v>
      </c>
      <c r="N396" s="11">
        <f>IF(ISERROR(VLOOKUP(B396, Paste!$AB$3:$AC$2343, 1, FALSE)), "", VLOOKUP(B396, Paste!$AB$3:$AC$2343, 2, FALSE))</f>
        <v>77</v>
      </c>
      <c r="O396" s="18" t="str">
        <f>IF(VLOOKUP(B396, 'Points&amp;Potential'!$B$7:$O$921, 14, FALSE)=0, "", VLOOKUP(B396, 'Points&amp;Potential'!$B$7:$O$921, 14, FALSE))</f>
        <v/>
      </c>
      <c r="P396" s="7" t="str">
        <f>IF(ISERROR(VLOOKUP(B396, Paste!$T$3:$T$1045, 1, FALSE)), "", VLOOKUP(B396, Paste!$T$3:$U$1045, 2, FALSE))</f>
        <v/>
      </c>
    </row>
    <row r="397" spans="1:16">
      <c r="A397" s="11">
        <v>391</v>
      </c>
      <c r="B397" s="67" t="s">
        <v>528</v>
      </c>
      <c r="C397" s="11" t="str">
        <f>VLOOKUP($B397, Paste!$A$3:$H$1033, 6, FALSE)</f>
        <v>C</v>
      </c>
      <c r="D397" s="11">
        <f>IFERROR(VLOOKUP($B397, Paste!$J$3:$L$833, 3, FALSE), "")</f>
        <v>38</v>
      </c>
      <c r="E397" s="11">
        <f>IFERROR(VLOOKUP($B397, Paste!$J$3:$L$833, 2, FALSE), "")</f>
        <v>65</v>
      </c>
      <c r="F397" s="11" t="str">
        <f>VLOOKUP($B397, Paste!$A$3:$H$1033, 8, FALSE)</f>
        <v>DET</v>
      </c>
      <c r="G397" s="71">
        <f>VLOOKUP($B397, Paste!$A$3:$H$1033, 2, FALSE)</f>
        <v>74</v>
      </c>
      <c r="H397" s="71">
        <f>VLOOKUP($B397, Paste!$A$3:$H$1033, 3, FALSE)</f>
        <v>9.2209508672122809</v>
      </c>
      <c r="I397" s="71">
        <f t="shared" si="6"/>
        <v>9.2392579452877222</v>
      </c>
      <c r="J397" s="71">
        <f>VLOOKUP($B397, Paste!$A$3:$H$1033, 4, FALSE)</f>
        <v>18.460208812500003</v>
      </c>
      <c r="K397" s="71">
        <f>VLOOKUP($B397, Paste!$A$3:$H$1033, 5, FALSE)</f>
        <v>27.064814814814817</v>
      </c>
      <c r="L397" s="11">
        <f>IF(ISERROR(VLOOKUP(B397, Paste!$AB$3:$AD$2349, 3, FALSE)), "", VLOOKUP(B397, Paste!$AB$3:$AD$2349, 3, FALSE))</f>
        <v>93</v>
      </c>
      <c r="M397" s="27">
        <f>VLOOKUP($B397, Paste!$W$3:$Z$10064, IF($H$4="Cap Hit",3, IF($H$4="AAV", 4, 2)), FALSE)</f>
        <v>2.95</v>
      </c>
      <c r="N397" s="11">
        <f>IF(ISERROR(VLOOKUP(B397, Paste!$AB$3:$AC$2343, 1, FALSE)), "", VLOOKUP(B397, Paste!$AB$3:$AC$2343, 2, FALSE))</f>
        <v>69</v>
      </c>
      <c r="O397" s="18" t="str">
        <f>IF(VLOOKUP(B397, 'Points&amp;Potential'!$B$7:$O$921, 14, FALSE)=0, "", VLOOKUP(B397, 'Points&amp;Potential'!$B$7:$O$921, 14, FALSE))</f>
        <v/>
      </c>
    </row>
    <row r="398" spans="1:16">
      <c r="A398" s="11">
        <v>392</v>
      </c>
      <c r="B398" s="67" t="s">
        <v>497</v>
      </c>
      <c r="C398" s="11" t="str">
        <f>VLOOKUP($B398, Paste!$A$3:$H$1033, 6, FALSE)</f>
        <v>RD</v>
      </c>
      <c r="D398" s="11" t="str">
        <f>IFERROR(VLOOKUP($B398, Paste!$J$3:$L$833, 3, FALSE), "")</f>
        <v/>
      </c>
      <c r="E398" s="11" t="str">
        <f>IFERROR(VLOOKUP($B398, Paste!$J$3:$L$833, 2, FALSE), "")</f>
        <v/>
      </c>
      <c r="F398" s="11" t="str">
        <f>VLOOKUP($B398, Paste!$A$3:$H$1033, 8, FALSE)</f>
        <v>WAS</v>
      </c>
      <c r="G398" s="71">
        <f>VLOOKUP($B398, Paste!$A$3:$H$1033, 2, FALSE)</f>
        <v>78.333333333333329</v>
      </c>
      <c r="H398" s="71">
        <f>VLOOKUP($B398, Paste!$A$3:$H$1033, 3, FALSE)</f>
        <v>3.1389676776906099</v>
      </c>
      <c r="I398" s="71">
        <f t="shared" si="6"/>
        <v>16.868801690596431</v>
      </c>
      <c r="J398" s="71">
        <f>VLOOKUP($B398, Paste!$A$3:$H$1033, 4, FALSE)</f>
        <v>20.00776936828704</v>
      </c>
      <c r="K398" s="71">
        <f>VLOOKUP($B398, Paste!$A$3:$H$1033, 5, FALSE)</f>
        <v>27.023289665211063</v>
      </c>
      <c r="L398" s="11">
        <f>IF(ISERROR(VLOOKUP(B398, Paste!$AB$3:$AD$2349, 3, FALSE)), "", VLOOKUP(B398, Paste!$AB$3:$AD$2349, 3, FALSE))</f>
        <v>110</v>
      </c>
      <c r="M398" s="27">
        <f>VLOOKUP($B398, Paste!$W$3:$Z$10064, IF($H$4="Cap Hit",3, IF($H$4="AAV", 4, 2)), FALSE)</f>
        <v>6.75</v>
      </c>
      <c r="N398" s="11">
        <f>IF(ISERROR(VLOOKUP(B398, Paste!$AB$3:$AC$2343, 1, FALSE)), "", VLOOKUP(B398, Paste!$AB$3:$AC$2343, 2, FALSE))</f>
        <v>133</v>
      </c>
      <c r="O398" s="18" t="str">
        <f>IF(VLOOKUP(B398, 'Points&amp;Potential'!$B$7:$O$921, 14, FALSE)=0, "", VLOOKUP(B398, 'Points&amp;Potential'!$B$7:$O$921, 14, FALSE))</f>
        <v/>
      </c>
      <c r="P398" s="7" t="str">
        <f>IF(ISERROR(VLOOKUP(B398, Paste!$T$3:$T$1045, 1, FALSE)), "", VLOOKUP(B398, Paste!$T$3:$U$1045, 2, FALSE))</f>
        <v/>
      </c>
    </row>
    <row r="399" spans="1:16">
      <c r="A399" s="11">
        <v>393</v>
      </c>
      <c r="B399" s="67" t="s">
        <v>320</v>
      </c>
      <c r="C399" s="11" t="str">
        <f>VLOOKUP($B399, Paste!$A$3:$H$1033, 6, FALSE)</f>
        <v>RW</v>
      </c>
      <c r="D399" s="11">
        <f>IFERROR(VLOOKUP($B399, Paste!$J$3:$L$833, 3, FALSE), "")</f>
        <v>53</v>
      </c>
      <c r="E399" s="11">
        <f>IFERROR(VLOOKUP($B399, Paste!$J$3:$L$833, 2, FALSE), "")</f>
        <v>77</v>
      </c>
      <c r="F399" s="11" t="str">
        <f>VLOOKUP($B399, Paste!$A$3:$H$1033, 8, FALSE)</f>
        <v>PHI</v>
      </c>
      <c r="G399" s="71">
        <f>VLOOKUP($B399, Paste!$A$3:$H$1033, 2, FALSE)</f>
        <v>73</v>
      </c>
      <c r="H399" s="71">
        <f>VLOOKUP($B399, Paste!$A$3:$H$1033, 3, FALSE)</f>
        <v>9.49</v>
      </c>
      <c r="I399" s="71">
        <f t="shared" si="6"/>
        <v>25.324566874999995</v>
      </c>
      <c r="J399" s="71">
        <f>VLOOKUP($B399, Paste!$A$3:$H$1033, 4, FALSE)</f>
        <v>34.814566874999997</v>
      </c>
      <c r="K399" s="71">
        <f>VLOOKUP($B399, Paste!$A$3:$H$1033, 5, FALSE)</f>
        <v>27.009999999999998</v>
      </c>
      <c r="L399" s="11">
        <f>IF(ISERROR(VLOOKUP(B399, Paste!$AB$3:$AD$2349, 3, FALSE)), "", VLOOKUP(B399, Paste!$AB$3:$AD$2349, 3, FALSE))</f>
        <v>80</v>
      </c>
      <c r="M399" s="27">
        <f>VLOOKUP($B399, Paste!$W$3:$Z$10064, IF($H$4="Cap Hit",3, IF($H$4="AAV", 4, 2)), FALSE)</f>
        <v>0.87</v>
      </c>
      <c r="N399" s="11">
        <f>IF(ISERROR(VLOOKUP(B399, Paste!$AB$3:$AC$2343, 1, FALSE)), "", VLOOKUP(B399, Paste!$AB$3:$AC$2343, 2, FALSE))</f>
        <v>32</v>
      </c>
      <c r="O399" s="18" t="str">
        <f>IF(VLOOKUP(B399, 'Points&amp;Potential'!$B$7:$O$921, 14, FALSE)=0, "", VLOOKUP(B399, 'Points&amp;Potential'!$B$7:$O$921, 14, FALSE))</f>
        <v/>
      </c>
      <c r="P399" s="7" t="str">
        <f>IF(ISERROR(VLOOKUP(B399, Paste!$T$3:$T$1045, 1, FALSE)), "", VLOOKUP(B399, Paste!$T$3:$U$1045, 2, FALSE))</f>
        <v/>
      </c>
    </row>
    <row r="400" spans="1:16">
      <c r="A400" s="11">
        <v>394</v>
      </c>
      <c r="B400" s="67" t="s">
        <v>188</v>
      </c>
      <c r="C400" s="11" t="str">
        <f>VLOOKUP($B400, Paste!$A$3:$H$1033, 6, FALSE)</f>
        <v>C</v>
      </c>
      <c r="D400" s="11">
        <f>IFERROR(VLOOKUP($B400, Paste!$J$3:$L$833, 3, FALSE), "")</f>
        <v>52</v>
      </c>
      <c r="E400" s="11">
        <f>IFERROR(VLOOKUP($B400, Paste!$J$3:$L$833, 2, FALSE), "")</f>
        <v>65</v>
      </c>
      <c r="F400" s="11" t="str">
        <f>VLOOKUP($B400, Paste!$A$3:$H$1033, 8, FALSE)</f>
        <v>ANA</v>
      </c>
      <c r="G400" s="71">
        <f>VLOOKUP($B400, Paste!$A$3:$H$1033, 2, FALSE)</f>
        <v>72</v>
      </c>
      <c r="H400" s="71">
        <f>VLOOKUP($B400, Paste!$A$3:$H$1033, 3, FALSE)</f>
        <v>18.443337503204937</v>
      </c>
      <c r="I400" s="71">
        <f t="shared" si="6"/>
        <v>33.525913746795055</v>
      </c>
      <c r="J400" s="71">
        <f>VLOOKUP($B400, Paste!$A$3:$H$1033, 4, FALSE)</f>
        <v>51.969251249999992</v>
      </c>
      <c r="K400" s="71">
        <f>VLOOKUP($B400, Paste!$A$3:$H$1033, 5, FALSE)</f>
        <v>26.742857142857144</v>
      </c>
      <c r="L400" s="11">
        <f>IF(ISERROR(VLOOKUP(B400, Paste!$AB$3:$AD$2349, 3, FALSE)), "", VLOOKUP(B400, Paste!$AB$3:$AD$2349, 3, FALSE))</f>
        <v>36</v>
      </c>
      <c r="M400" s="27">
        <f>VLOOKUP($B400, Paste!$W$3:$Z$10064, IF($H$4="Cap Hit",3, IF($H$4="AAV", 4, 2)), FALSE)</f>
        <v>7</v>
      </c>
      <c r="N400" s="11">
        <f>IF(ISERROR(VLOOKUP(B400, Paste!$AB$3:$AC$2343, 1, FALSE)), "", VLOOKUP(B400, Paste!$AB$3:$AC$2343, 2, FALSE))</f>
        <v>50</v>
      </c>
      <c r="O400" s="18" t="str">
        <f>IF(VLOOKUP(B400, 'Points&amp;Potential'!$B$7:$O$921, 14, FALSE)=0, "", VLOOKUP(B400, 'Points&amp;Potential'!$B$7:$O$921, 14, FALSE))</f>
        <v/>
      </c>
      <c r="P400" s="7" t="str">
        <f>IF(ISERROR(VLOOKUP(B400, Paste!$T$3:$T$1045, 1, FALSE)), "", VLOOKUP(B400, Paste!$T$3:$U$1045, 2, FALSE))</f>
        <v/>
      </c>
    </row>
    <row r="401" spans="1:16">
      <c r="A401" s="11">
        <v>395</v>
      </c>
      <c r="B401" s="67" t="s">
        <v>598</v>
      </c>
      <c r="C401" s="11" t="str">
        <f>VLOOKUP($B401, Paste!$A$3:$H$1033, 6, FALSE)</f>
        <v>LD</v>
      </c>
      <c r="D401" s="11" t="str">
        <f>IFERROR(VLOOKUP($B401, Paste!$J$3:$L$833, 3, FALSE), "")</f>
        <v/>
      </c>
      <c r="E401" s="11" t="str">
        <f>IFERROR(VLOOKUP($B401, Paste!$J$3:$L$833, 2, FALSE), "")</f>
        <v/>
      </c>
      <c r="F401" s="11" t="str">
        <f>VLOOKUP($B401, Paste!$A$3:$H$1033, 8, FALSE)</f>
        <v>FLA</v>
      </c>
      <c r="G401" s="71">
        <f>VLOOKUP($B401, Paste!$A$3:$H$1033, 2, FALSE)</f>
        <v>64</v>
      </c>
      <c r="H401" s="71">
        <f>VLOOKUP($B401, Paste!$A$3:$H$1033, 3, FALSE)</f>
        <v>4.0602389954029929</v>
      </c>
      <c r="I401" s="71">
        <f t="shared" si="6"/>
        <v>10.75434260459701</v>
      </c>
      <c r="J401" s="71">
        <f>VLOOKUP($B401, Paste!$A$3:$H$1033, 4, FALSE)</f>
        <v>14.814581600000004</v>
      </c>
      <c r="K401" s="71">
        <f>VLOOKUP($B401, Paste!$A$3:$H$1033, 5, FALSE)</f>
        <v>26.666666666666668</v>
      </c>
      <c r="L401" s="11">
        <f>IF(ISERROR(VLOOKUP(B401, Paste!$AB$3:$AD$2349, 3, FALSE)), "", VLOOKUP(B401, Paste!$AB$3:$AD$2349, 3, FALSE))</f>
        <v>77</v>
      </c>
      <c r="M401" s="27">
        <f>VLOOKUP($B401, Paste!$W$3:$Z$10064, IF($H$4="Cap Hit",3, IF($H$4="AAV", 4, 2)), FALSE)</f>
        <v>0.85</v>
      </c>
      <c r="N401" s="11">
        <f>IF(ISERROR(VLOOKUP(B401, Paste!$AB$3:$AC$2343, 1, FALSE)), "", VLOOKUP(B401, Paste!$AB$3:$AC$2343, 2, FALSE))</f>
        <v>54</v>
      </c>
      <c r="O401" s="18" t="str">
        <f>IF(VLOOKUP(B401, 'Points&amp;Potential'!$B$7:$O$921, 14, FALSE)=0, "", VLOOKUP(B401, 'Points&amp;Potential'!$B$7:$O$921, 14, FALSE))</f>
        <v/>
      </c>
      <c r="P401" s="7" t="str">
        <f>IF(ISERROR(VLOOKUP(B401, Paste!$T$3:$T$1045, 1, FALSE)), "", VLOOKUP(B401, Paste!$T$3:$U$1045, 2, FALSE))</f>
        <v/>
      </c>
    </row>
    <row r="402" spans="1:16">
      <c r="A402" s="11">
        <v>396</v>
      </c>
      <c r="B402" s="67" t="s">
        <v>489</v>
      </c>
      <c r="C402" s="11" t="str">
        <f>VLOOKUP($B402, Paste!$A$3:$H$1033, 6, FALSE)</f>
        <v>LD</v>
      </c>
      <c r="D402" s="11">
        <f>IFERROR(VLOOKUP($B402, Paste!$J$3:$L$833, 3, FALSE), "")</f>
        <v>41</v>
      </c>
      <c r="E402" s="11">
        <f>IFERROR(VLOOKUP($B402, Paste!$J$3:$L$833, 2, FALSE), "")</f>
        <v>55</v>
      </c>
      <c r="F402" s="11" t="str">
        <f>VLOOKUP($B402, Paste!$A$3:$H$1033, 8, FALSE)</f>
        <v>TOR</v>
      </c>
      <c r="G402" s="71">
        <f>VLOOKUP($B402, Paste!$A$3:$H$1033, 2, FALSE)</f>
        <v>72</v>
      </c>
      <c r="H402" s="71">
        <f>VLOOKUP($B402, Paste!$A$3:$H$1033, 3, FALSE)</f>
        <v>3.2399999999999998</v>
      </c>
      <c r="I402" s="71">
        <f t="shared" si="6"/>
        <v>17.366751219512196</v>
      </c>
      <c r="J402" s="71">
        <f>VLOOKUP($B402, Paste!$A$3:$H$1033, 4, FALSE)</f>
        <v>20.606751219512194</v>
      </c>
      <c r="K402" s="71">
        <f>VLOOKUP($B402, Paste!$A$3:$H$1033, 5, FALSE)</f>
        <v>26.64</v>
      </c>
      <c r="L402" s="11">
        <f>IF(ISERROR(VLOOKUP(B402, Paste!$AB$3:$AD$2349, 3, FALSE)), "", VLOOKUP(B402, Paste!$AB$3:$AD$2349, 3, FALSE))</f>
        <v>80</v>
      </c>
      <c r="M402" s="27">
        <f>VLOOKUP($B402, Paste!$W$3:$Z$10064, IF($H$4="Cap Hit",3, IF($H$4="AAV", 4, 2)), FALSE)</f>
        <v>1.55</v>
      </c>
      <c r="N402" s="11">
        <f>IF(ISERROR(VLOOKUP(B402, Paste!$AB$3:$AC$2343, 1, FALSE)), "", VLOOKUP(B402, Paste!$AB$3:$AC$2343, 2, FALSE))</f>
        <v>76</v>
      </c>
      <c r="O402" s="18" t="str">
        <f>IF(VLOOKUP(B402, 'Points&amp;Potential'!$B$7:$O$921, 14, FALSE)=0, "", VLOOKUP(B402, 'Points&amp;Potential'!$B$7:$O$921, 14, FALSE))</f>
        <v/>
      </c>
      <c r="P402" s="7" t="str">
        <f>IF(ISERROR(VLOOKUP(B402, Paste!$T$3:$T$1045, 1, FALSE)), "", VLOOKUP(B402, Paste!$T$3:$U$1045, 2, FALSE))</f>
        <v/>
      </c>
    </row>
    <row r="403" spans="1:16">
      <c r="A403" s="11">
        <v>397</v>
      </c>
      <c r="B403" s="67" t="s">
        <v>240</v>
      </c>
      <c r="C403" s="11" t="str">
        <f>VLOOKUP($B403, Paste!$A$3:$H$1033, 6, FALSE)</f>
        <v>RW</v>
      </c>
      <c r="D403" s="11">
        <f>IFERROR(VLOOKUP($B403, Paste!$J$3:$L$833, 3, FALSE), "")</f>
        <v>52</v>
      </c>
      <c r="E403" s="11">
        <f>IFERROR(VLOOKUP($B403, Paste!$J$3:$L$833, 2, FALSE), "")</f>
        <v>70</v>
      </c>
      <c r="F403" s="11" t="str">
        <f>VLOOKUP($B403, Paste!$A$3:$H$1033, 8, FALSE)</f>
        <v>NJD</v>
      </c>
      <c r="G403" s="71">
        <f>VLOOKUP($B403, Paste!$A$3:$H$1033, 2, FALSE)</f>
        <v>84</v>
      </c>
      <c r="H403" s="71">
        <f>VLOOKUP($B403, Paste!$A$3:$H$1033, 3, FALSE)</f>
        <v>20.794998651018702</v>
      </c>
      <c r="I403" s="71">
        <f t="shared" si="6"/>
        <v>22.191534682314632</v>
      </c>
      <c r="J403" s="71">
        <f>VLOOKUP($B403, Paste!$A$3:$H$1033, 4, FALSE)</f>
        <v>42.986533333333334</v>
      </c>
      <c r="K403" s="71">
        <f>VLOOKUP($B403, Paste!$A$3:$H$1033, 5, FALSE)</f>
        <v>26.634146341463413</v>
      </c>
      <c r="L403" s="11">
        <f>IF(ISERROR(VLOOKUP(B403, Paste!$AB$3:$AD$2349, 3, FALSE)), "", VLOOKUP(B403, Paste!$AB$3:$AD$2349, 3, FALSE))</f>
        <v>36</v>
      </c>
      <c r="M403" s="27">
        <f>VLOOKUP($B403, Paste!$W$3:$Z$10064, IF($H$4="Cap Hit",3, IF($H$4="AAV", 4, 2)), FALSE)</f>
        <v>4.75</v>
      </c>
      <c r="N403" s="11">
        <f>IF(ISERROR(VLOOKUP(B403, Paste!$AB$3:$AC$2343, 1, FALSE)), "", VLOOKUP(B403, Paste!$AB$3:$AC$2343, 2, FALSE))</f>
        <v>52</v>
      </c>
      <c r="O403" s="18" t="str">
        <f>IF(VLOOKUP(B403, 'Points&amp;Potential'!$B$7:$O$921, 14, FALSE)=0, "", VLOOKUP(B403, 'Points&amp;Potential'!$B$7:$O$921, 14, FALSE))</f>
        <v/>
      </c>
      <c r="P403" s="7" t="str">
        <f>IF(ISERROR(VLOOKUP(B403, Paste!$T$3:$T$1045, 1, FALSE)), "", VLOOKUP(B403, Paste!$T$3:$U$1045, 2, FALSE))</f>
        <v/>
      </c>
    </row>
    <row r="404" spans="1:16">
      <c r="A404" s="11">
        <v>398</v>
      </c>
      <c r="B404" s="67" t="s">
        <v>447</v>
      </c>
      <c r="C404" s="11" t="str">
        <f>VLOOKUP($B404, Paste!$A$3:$H$1033, 6, FALSE)</f>
        <v>LW</v>
      </c>
      <c r="D404" s="11">
        <f>IFERROR(VLOOKUP($B404, Paste!$J$3:$L$833, 3, FALSE), "")</f>
        <v>37</v>
      </c>
      <c r="E404" s="11">
        <f>IFERROR(VLOOKUP($B404, Paste!$J$3:$L$833, 2, FALSE), "")</f>
        <v>57</v>
      </c>
      <c r="F404" s="11" t="str">
        <f>VLOOKUP($B404, Paste!$A$3:$H$1033, 8, FALSE)</f>
        <v>PIT</v>
      </c>
      <c r="G404" s="71">
        <f>VLOOKUP($B404, Paste!$A$3:$H$1033, 2, FALSE)</f>
        <v>66</v>
      </c>
      <c r="H404" s="71">
        <f>VLOOKUP($B404, Paste!$A$3:$H$1033, 3, FALSE)</f>
        <v>8.8077823093531116</v>
      </c>
      <c r="I404" s="71">
        <f t="shared" si="6"/>
        <v>15.316042690646889</v>
      </c>
      <c r="J404" s="71">
        <f>VLOOKUP($B404, Paste!$A$3:$H$1033, 4, FALSE)</f>
        <v>24.123825</v>
      </c>
      <c r="K404" s="71">
        <f>VLOOKUP($B404, Paste!$A$3:$H$1033, 5, FALSE)</f>
        <v>26.400000000000002</v>
      </c>
      <c r="L404" s="11">
        <f>IF(ISERROR(VLOOKUP(B404, Paste!$AB$3:$AD$2349, 3, FALSE)), "", VLOOKUP(B404, Paste!$AB$3:$AD$2349, 3, FALSE))</f>
        <v>119</v>
      </c>
      <c r="M404" s="27">
        <f>VLOOKUP($B404, Paste!$W$3:$Z$10064, IF($H$4="Cap Hit",3, IF($H$4="AAV", 4, 2)), FALSE)</f>
        <v>1.1000000000000001</v>
      </c>
      <c r="N404" s="11">
        <f>IF(ISERROR(VLOOKUP(B404, Paste!$AB$3:$AC$2343, 1, FALSE)), "", VLOOKUP(B404, Paste!$AB$3:$AC$2343, 2, FALSE))</f>
        <v>23</v>
      </c>
      <c r="O404" s="18" t="str">
        <f>IF(VLOOKUP(B404, 'Points&amp;Potential'!$B$7:$O$921, 14, FALSE)=0, "", VLOOKUP(B404, 'Points&amp;Potential'!$B$7:$O$921, 14, FALSE))</f>
        <v/>
      </c>
      <c r="P404" s="7" t="str">
        <f>IF(ISERROR(VLOOKUP(B404, Paste!$T$3:$T$1045, 1, FALSE)), "", VLOOKUP(B404, Paste!$T$3:$U$1045, 2, FALSE))</f>
        <v/>
      </c>
    </row>
    <row r="405" spans="1:16">
      <c r="A405" s="11">
        <v>399</v>
      </c>
      <c r="B405" s="67" t="s">
        <v>227</v>
      </c>
      <c r="C405" s="11" t="str">
        <f>VLOOKUP($B405, Paste!$A$3:$H$1033, 6, FALSE)</f>
        <v>C</v>
      </c>
      <c r="D405" s="11">
        <f>IFERROR(VLOOKUP($B405, Paste!$J$3:$L$833, 3, FALSE), "")</f>
        <v>47</v>
      </c>
      <c r="E405" s="11">
        <f>IFERROR(VLOOKUP($B405, Paste!$J$3:$L$833, 2, FALSE), "")</f>
        <v>65</v>
      </c>
      <c r="F405" s="11" t="str">
        <f>VLOOKUP($B405, Paste!$A$3:$H$1033, 8, FALSE)</f>
        <v>BOS</v>
      </c>
      <c r="G405" s="71">
        <f>VLOOKUP($B405, Paste!$A$3:$H$1033, 2, FALSE)</f>
        <v>77.333333333333329</v>
      </c>
      <c r="H405" s="71">
        <f>VLOOKUP($B405, Paste!$A$3:$H$1033, 3, FALSE)</f>
        <v>16.383686029808818</v>
      </c>
      <c r="I405" s="71">
        <f t="shared" si="6"/>
        <v>29.335355303524498</v>
      </c>
      <c r="J405" s="71">
        <f>VLOOKUP($B405, Paste!$A$3:$H$1033, 4, FALSE)</f>
        <v>45.719041333333315</v>
      </c>
      <c r="K405" s="71">
        <f>VLOOKUP($B405, Paste!$A$3:$H$1033, 5, FALSE)</f>
        <v>26.348082595870203</v>
      </c>
      <c r="L405" s="11">
        <f>IF(ISERROR(VLOOKUP(B405, Paste!$AB$3:$AD$2349, 3, FALSE)), "", VLOOKUP(B405, Paste!$AB$3:$AD$2349, 3, FALSE))</f>
        <v>55</v>
      </c>
      <c r="M405" s="27">
        <f>VLOOKUP($B405, Paste!$W$3:$Z$10064, IF($H$4="Cap Hit",3, IF($H$4="AAV", 4, 2)), FALSE)</f>
        <v>9</v>
      </c>
      <c r="N405" s="11">
        <f>IF(ISERROR(VLOOKUP(B405, Paste!$AB$3:$AC$2343, 1, FALSE)), "", VLOOKUP(B405, Paste!$AB$3:$AC$2343, 2, FALSE))</f>
        <v>66</v>
      </c>
      <c r="O405" s="18" t="str">
        <f>IF(VLOOKUP(B405, 'Points&amp;Potential'!$B$7:$O$921, 14, FALSE)=0, "", VLOOKUP(B405, 'Points&amp;Potential'!$B$7:$O$921, 14, FALSE))</f>
        <v/>
      </c>
      <c r="P405" s="7" t="str">
        <f>IF(ISERROR(VLOOKUP(B405, Paste!$T$3:$T$1045, 1, FALSE)), "", VLOOKUP(B405, Paste!$T$3:$U$1045, 2, FALSE))</f>
        <v/>
      </c>
    </row>
    <row r="406" spans="1:16">
      <c r="A406" s="11">
        <v>400</v>
      </c>
      <c r="B406" s="67" t="s">
        <v>399</v>
      </c>
      <c r="C406" s="11" t="str">
        <f>VLOOKUP($B406, Paste!$A$3:$H$1033, 6, FALSE)</f>
        <v>LD</v>
      </c>
      <c r="D406" s="11">
        <f>IFERROR(VLOOKUP($B406, Paste!$J$3:$L$833, 3, FALSE), "")</f>
        <v>35</v>
      </c>
      <c r="E406" s="11">
        <f>IFERROR(VLOOKUP($B406, Paste!$J$3:$L$833, 2, FALSE), "")</f>
        <v>53</v>
      </c>
      <c r="F406" s="11" t="str">
        <f>VLOOKUP($B406, Paste!$A$3:$H$1033, 8, FALSE)</f>
        <v>TOR</v>
      </c>
      <c r="G406" s="71">
        <f>VLOOKUP($B406, Paste!$A$3:$H$1033, 2, FALSE)</f>
        <v>79.333333333333329</v>
      </c>
      <c r="H406" s="71">
        <f>VLOOKUP($B406, Paste!$A$3:$H$1033, 3, FALSE)</f>
        <v>8.3598867258370717</v>
      </c>
      <c r="I406" s="71">
        <f t="shared" si="6"/>
        <v>19.970300102287929</v>
      </c>
      <c r="J406" s="71">
        <f>VLOOKUP($B406, Paste!$A$3:$H$1033, 4, FALSE)</f>
        <v>28.330186828125001</v>
      </c>
      <c r="K406" s="71">
        <f>VLOOKUP($B406, Paste!$A$3:$H$1033, 5, FALSE)</f>
        <v>26.330459770114942</v>
      </c>
      <c r="L406" s="11">
        <f>IF(ISERROR(VLOOKUP(B406, Paste!$AB$3:$AD$2349, 3, FALSE)), "", VLOOKUP(B406, Paste!$AB$3:$AD$2349, 3, FALSE))</f>
        <v>32</v>
      </c>
      <c r="M406" s="27">
        <f>VLOOKUP($B406, Paste!$W$3:$Z$10064, IF($H$4="Cap Hit",3, IF($H$4="AAV", 4, 2)), FALSE)</f>
        <v>8</v>
      </c>
      <c r="N406" s="11">
        <f>IF(ISERROR(VLOOKUP(B406, Paste!$AB$3:$AC$2343, 1, FALSE)), "", VLOOKUP(B406, Paste!$AB$3:$AC$2343, 2, FALSE))</f>
        <v>111</v>
      </c>
      <c r="O406" s="18" t="str">
        <f>IF(VLOOKUP(B406, 'Points&amp;Potential'!$B$7:$O$921, 14, FALSE)=0, "", VLOOKUP(B406, 'Points&amp;Potential'!$B$7:$O$921, 14, FALSE))</f>
        <v/>
      </c>
      <c r="P406" s="7" t="str">
        <f>IF(ISERROR(VLOOKUP(B406, Paste!$T$3:$T$1045, 1, FALSE)), "", VLOOKUP(B406, Paste!$T$3:$U$1045, 2, FALSE))</f>
        <v/>
      </c>
    </row>
    <row r="407" spans="1:16">
      <c r="A407" s="11">
        <v>401</v>
      </c>
      <c r="B407" s="67" t="s">
        <v>282</v>
      </c>
      <c r="C407" s="11" t="str">
        <f>VLOOKUP($B407, Paste!$A$3:$H$1033, 6, FALSE)</f>
        <v>LW</v>
      </c>
      <c r="D407" s="11">
        <f>IFERROR(VLOOKUP($B407, Paste!$J$3:$L$833, 3, FALSE), "")</f>
        <v>50</v>
      </c>
      <c r="E407" s="11">
        <f>IFERROR(VLOOKUP($B407, Paste!$J$3:$L$833, 2, FALSE), "")</f>
        <v>65</v>
      </c>
      <c r="F407" s="11" t="str">
        <f>VLOOKUP($B407, Paste!$A$3:$H$1033, 8, FALSE)</f>
        <v>UFA</v>
      </c>
      <c r="G407" s="71">
        <f>VLOOKUP($B407, Paste!$A$3:$H$1033, 2, FALSE)</f>
        <v>82</v>
      </c>
      <c r="H407" s="71">
        <f>VLOOKUP($B407, Paste!$A$3:$H$1033, 3, FALSE)</f>
        <v>17.440415938795802</v>
      </c>
      <c r="I407" s="71">
        <f t="shared" si="6"/>
        <v>20.600929248704198</v>
      </c>
      <c r="J407" s="71">
        <f>VLOOKUP($B407, Paste!$A$3:$H$1033, 4, FALSE)</f>
        <v>38.041345187499999</v>
      </c>
      <c r="K407" s="71">
        <f>VLOOKUP($B407, Paste!$A$3:$H$1033, 5, FALSE)</f>
        <v>26.308333333333337</v>
      </c>
      <c r="L407" s="11" t="str">
        <f>IF(ISERROR(VLOOKUP(B407, Paste!$AB$3:$AD$2349, 3, FALSE)), "", VLOOKUP(B407, Paste!$AB$3:$AD$2349, 3, FALSE))</f>
        <v/>
      </c>
      <c r="M407" s="27" t="e">
        <f>VLOOKUP($B407, Paste!$W$3:$Z$10064, IF($H$4="Cap Hit",3, IF($H$4="AAV", 4, 2)), FALSE)</f>
        <v>#N/A</v>
      </c>
      <c r="N407" s="11" t="str">
        <f>IF(ISERROR(VLOOKUP(B407, Paste!$AB$3:$AC$2343, 1, FALSE)), "", VLOOKUP(B407, Paste!$AB$3:$AC$2343, 2, FALSE))</f>
        <v/>
      </c>
      <c r="O407" s="18" t="str">
        <f>IF(VLOOKUP(B407, 'Points&amp;Potential'!$B$7:$O$921, 14, FALSE)=0, "", VLOOKUP(B407, 'Points&amp;Potential'!$B$7:$O$921, 14, FALSE))</f>
        <v/>
      </c>
      <c r="P407" s="7" t="str">
        <f>IF(ISERROR(VLOOKUP(B407, Paste!$T$3:$T$1045, 1, FALSE)), "", VLOOKUP(B407, Paste!$T$3:$U$1045, 2, FALSE))</f>
        <v/>
      </c>
    </row>
    <row r="408" spans="1:16">
      <c r="A408" s="11">
        <v>402</v>
      </c>
      <c r="B408" s="67" t="s">
        <v>231</v>
      </c>
      <c r="C408" s="11" t="str">
        <f>VLOOKUP($B408, Paste!$A$3:$H$1033, 6, FALSE)</f>
        <v>RW</v>
      </c>
      <c r="D408" s="11">
        <f>IFERROR(VLOOKUP($B408, Paste!$J$3:$L$833, 3, FALSE), "")</f>
        <v>50</v>
      </c>
      <c r="E408" s="11">
        <f>IFERROR(VLOOKUP($B408, Paste!$J$3:$L$833, 2, FALSE), "")</f>
        <v>68</v>
      </c>
      <c r="F408" s="11" t="str">
        <f>VLOOKUP($B408, Paste!$A$3:$H$1033, 8, FALSE)</f>
        <v>LAK</v>
      </c>
      <c r="G408" s="71">
        <f>VLOOKUP($B408, Paste!$A$3:$H$1033, 2, FALSE)</f>
        <v>82</v>
      </c>
      <c r="H408" s="71">
        <f>VLOOKUP($B408, Paste!$A$3:$H$1033, 3, FALSE)</f>
        <v>20.5</v>
      </c>
      <c r="I408" s="71">
        <f t="shared" si="6"/>
        <v>24.239701111111103</v>
      </c>
      <c r="J408" s="71">
        <f>VLOOKUP($B408, Paste!$A$3:$H$1033, 4, FALSE)</f>
        <v>44.739701111111103</v>
      </c>
      <c r="K408" s="71">
        <f>VLOOKUP($B408, Paste!$A$3:$H$1033, 5, FALSE)</f>
        <v>26.240000000000002</v>
      </c>
      <c r="L408" s="11">
        <f>IF(ISERROR(VLOOKUP(B408, Paste!$AB$3:$AD$2349, 3, FALSE)), "", VLOOKUP(B408, Paste!$AB$3:$AD$2349, 3, FALSE))</f>
        <v>267</v>
      </c>
      <c r="M408" s="27">
        <f>VLOOKUP($B408, Paste!$W$3:$Z$10064, IF($H$4="Cap Hit",3, IF($H$4="AAV", 4, 2)), FALSE)</f>
        <v>3.5</v>
      </c>
      <c r="N408" s="11">
        <f>IF(ISERROR(VLOOKUP(B408, Paste!$AB$3:$AC$2343, 1, FALSE)), "", VLOOKUP(B408, Paste!$AB$3:$AC$2343, 2, FALSE))</f>
        <v>53</v>
      </c>
      <c r="O408" s="18" t="str">
        <f>IF(VLOOKUP(B408, 'Points&amp;Potential'!$B$7:$O$921, 14, FALSE)=0, "", VLOOKUP(B408, 'Points&amp;Potential'!$B$7:$O$921, 14, FALSE))</f>
        <v/>
      </c>
      <c r="P408" s="7" t="str">
        <f>IF(ISERROR(VLOOKUP(B408, Paste!$T$3:$T$1045, 1, FALSE)), "", VLOOKUP(B408, Paste!$T$3:$U$1045, 2, FALSE))</f>
        <v/>
      </c>
    </row>
    <row r="409" spans="1:16">
      <c r="A409" s="11">
        <v>403</v>
      </c>
      <c r="B409" s="67" t="s">
        <v>154</v>
      </c>
      <c r="C409" s="11" t="str">
        <f>VLOOKUP($B409, Paste!$A$3:$H$1033, 6, FALSE)</f>
        <v>RW</v>
      </c>
      <c r="D409" s="11">
        <f>IFERROR(VLOOKUP($B409, Paste!$J$3:$L$833, 3, FALSE), "")</f>
        <v>58</v>
      </c>
      <c r="E409" s="11">
        <f>IFERROR(VLOOKUP($B409, Paste!$J$3:$L$833, 2, FALSE), "")</f>
        <v>83</v>
      </c>
      <c r="F409" s="11" t="str">
        <f>VLOOKUP($B409, Paste!$A$3:$H$1033, 8, FALSE)</f>
        <v>CGY</v>
      </c>
      <c r="G409" s="71">
        <f>VLOOKUP($B409, Paste!$A$3:$H$1033, 2, FALSE)</f>
        <v>82</v>
      </c>
      <c r="H409" s="71">
        <f>VLOOKUP($B409, Paste!$A$3:$H$1033, 3, FALSE)</f>
        <v>24.599999999999998</v>
      </c>
      <c r="I409" s="71">
        <f t="shared" si="6"/>
        <v>32.098464374999992</v>
      </c>
      <c r="J409" s="71">
        <f>VLOOKUP($B409, Paste!$A$3:$H$1033, 4, FALSE)</f>
        <v>56.698464374999993</v>
      </c>
      <c r="K409" s="71">
        <f>VLOOKUP($B409, Paste!$A$3:$H$1033, 5, FALSE)</f>
        <v>26.188481675392669</v>
      </c>
      <c r="L409" s="11">
        <f>IF(ISERROR(VLOOKUP(B409, Paste!$AB$3:$AD$2349, 3, FALSE)), "", VLOOKUP(B409, Paste!$AB$3:$AD$2349, 3, FALSE))</f>
        <v>33</v>
      </c>
      <c r="M409" s="27">
        <f>VLOOKUP($B409, Paste!$W$3:$Z$10064, IF($H$4="Cap Hit",3, IF($H$4="AAV", 4, 2)), FALSE)</f>
        <v>7</v>
      </c>
      <c r="N409" s="11">
        <f>IF(ISERROR(VLOOKUP(B409, Paste!$AB$3:$AC$2343, 1, FALSE)), "", VLOOKUP(B409, Paste!$AB$3:$AC$2343, 2, FALSE))</f>
        <v>33</v>
      </c>
      <c r="O409" s="18" t="str">
        <f>IF(VLOOKUP(B409, 'Points&amp;Potential'!$B$7:$O$921, 14, FALSE)=0, "", VLOOKUP(B409, 'Points&amp;Potential'!$B$7:$O$921, 14, FALSE))</f>
        <v/>
      </c>
      <c r="P409" s="7" t="str">
        <f>IF(ISERROR(VLOOKUP(B409, Paste!$T$3:$T$1045, 1, FALSE)), "", VLOOKUP(B409, Paste!$T$3:$U$1045, 2, FALSE))</f>
        <v/>
      </c>
    </row>
    <row r="410" spans="1:16">
      <c r="A410" s="11">
        <v>404</v>
      </c>
      <c r="B410" s="10" t="s">
        <v>378</v>
      </c>
      <c r="C410" s="11" t="str">
        <f>VLOOKUP($B410, Paste!$A$3:$H$1033, 6, FALSE)</f>
        <v>LW</v>
      </c>
      <c r="D410" s="11">
        <f>IFERROR(VLOOKUP($B410, Paste!$J$3:$L$833, 3, FALSE), "")</f>
        <v>38</v>
      </c>
      <c r="E410" s="11">
        <f>IFERROR(VLOOKUP($B410, Paste!$J$3:$L$833, 2, FALSE), "")</f>
        <v>58</v>
      </c>
      <c r="F410" s="11" t="str">
        <f>VLOOKUP($B410, Paste!$A$3:$H$1033, 8, FALSE)</f>
        <v>WPG</v>
      </c>
      <c r="G410" s="71">
        <f>VLOOKUP($B410, Paste!$A$3:$H$1033, 2, FALSE)</f>
        <v>75.333333333333329</v>
      </c>
      <c r="H410" s="71">
        <f>VLOOKUP($B410, Paste!$A$3:$H$1033, 3, FALSE)</f>
        <v>13.559999999999999</v>
      </c>
      <c r="I410" s="71">
        <f t="shared" si="6"/>
        <v>16.13112666666667</v>
      </c>
      <c r="J410" s="71">
        <f>VLOOKUP($B410, Paste!$A$3:$H$1033, 4, FALSE)</f>
        <v>29.691126666666669</v>
      </c>
      <c r="K410" s="71">
        <f>VLOOKUP($B410, Paste!$A$3:$H$1033, 5, FALSE)</f>
        <v>26.024242424242424</v>
      </c>
      <c r="L410" s="11">
        <f>IF(ISERROR(VLOOKUP(B410, Paste!$AB$3:$AD$2349, 3, FALSE)), "", VLOOKUP(B410, Paste!$AB$3:$AD$2349, 3, FALSE))</f>
        <v>94</v>
      </c>
      <c r="M410" s="27">
        <f>VLOOKUP($B410, Paste!$W$3:$Z$10064, IF($H$4="Cap Hit",3, IF($H$4="AAV", 4, 2)), FALSE)</f>
        <v>4</v>
      </c>
      <c r="N410" s="11">
        <f>IF(ISERROR(VLOOKUP(B410, Paste!$AB$3:$AC$2343, 1, FALSE)), "", VLOOKUP(B410, Paste!$AB$3:$AC$2343, 2, FALSE))</f>
        <v>30</v>
      </c>
      <c r="O410" s="18" t="str">
        <f>IF(VLOOKUP(B410, 'Points&amp;Potential'!$B$7:$O$921, 14, FALSE)=0, "", VLOOKUP(B410, 'Points&amp;Potential'!$B$7:$O$921, 14, FALSE))</f>
        <v/>
      </c>
      <c r="P410" s="7" t="str">
        <f>IF(ISERROR(VLOOKUP(B410, Paste!$T$3:$T$1045, 1, FALSE)), "", VLOOKUP(B410, Paste!$T$3:$U$1045, 2, FALSE))</f>
        <v/>
      </c>
    </row>
    <row r="411" spans="1:16">
      <c r="A411" s="11">
        <v>405</v>
      </c>
      <c r="B411" s="10" t="s">
        <v>215</v>
      </c>
      <c r="C411" s="11" t="str">
        <f>VLOOKUP($B411, Paste!$A$3:$H$1033, 6, FALSE)</f>
        <v>LD</v>
      </c>
      <c r="D411" s="11">
        <f>IFERROR(VLOOKUP($B411, Paste!$J$3:$L$833, 3, FALSE), "")</f>
        <v>52</v>
      </c>
      <c r="E411" s="11">
        <f>IFERROR(VLOOKUP($B411, Paste!$J$3:$L$833, 2, FALSE), "")</f>
        <v>70</v>
      </c>
      <c r="F411" s="11" t="str">
        <f>VLOOKUP($B411, Paste!$A$3:$H$1033, 8, FALSE)</f>
        <v>NJD</v>
      </c>
      <c r="G411" s="71">
        <f>VLOOKUP($B411, Paste!$A$3:$H$1033, 2, FALSE)</f>
        <v>75.666666666666671</v>
      </c>
      <c r="H411" s="71">
        <f>VLOOKUP($B411, Paste!$A$3:$H$1033, 3, FALSE)</f>
        <v>8.0724784219568964</v>
      </c>
      <c r="I411" s="71">
        <f t="shared" si="6"/>
        <v>38.637868568783851</v>
      </c>
      <c r="J411" s="71">
        <f>VLOOKUP($B411, Paste!$A$3:$H$1033, 4, FALSE)</f>
        <v>46.710346990740746</v>
      </c>
      <c r="K411" s="71">
        <f>VLOOKUP($B411, Paste!$A$3:$H$1033, 5, FALSE)</f>
        <v>26.021116138763198</v>
      </c>
      <c r="L411" s="11">
        <f>IF(ISERROR(VLOOKUP(B411, Paste!$AB$3:$AD$2349, 3, FALSE)), "", VLOOKUP(B411, Paste!$AB$3:$AD$2349, 3, FALSE))</f>
        <v>21</v>
      </c>
      <c r="M411" s="27">
        <f>VLOOKUP($B411, Paste!$W$3:$Z$10064, IF($H$4="Cap Hit",3, IF($H$4="AAV", 4, 2)), FALSE)</f>
        <v>9</v>
      </c>
      <c r="N411" s="11">
        <f>IF(ISERROR(VLOOKUP(B411, Paste!$AB$3:$AC$2343, 1, FALSE)), "", VLOOKUP(B411, Paste!$AB$3:$AC$2343, 2, FALSE))</f>
        <v>64</v>
      </c>
      <c r="O411" s="18" t="str">
        <f>IF(VLOOKUP(B411, 'Points&amp;Potential'!$B$7:$O$921, 14, FALSE)=0, "", VLOOKUP(B411, 'Points&amp;Potential'!$B$7:$O$921, 14, FALSE))</f>
        <v/>
      </c>
      <c r="P411" s="7" t="str">
        <f>IF(ISERROR(VLOOKUP(B411, Paste!$T$3:$T$1045, 1, FALSE)), "", VLOOKUP(B411, Paste!$T$3:$U$1045, 2, FALSE))</f>
        <v/>
      </c>
    </row>
    <row r="412" spans="1:16">
      <c r="A412" s="11">
        <v>406</v>
      </c>
      <c r="B412" s="67" t="s">
        <v>384</v>
      </c>
      <c r="C412" s="11" t="str">
        <f>VLOOKUP($B412, Paste!$A$3:$H$1033, 6, FALSE)</f>
        <v>LD</v>
      </c>
      <c r="D412" s="11">
        <f>IFERROR(VLOOKUP($B412, Paste!$J$3:$L$833, 3, FALSE), "")</f>
        <v>32</v>
      </c>
      <c r="E412" s="11">
        <f>IFERROR(VLOOKUP($B412, Paste!$J$3:$L$833, 2, FALSE), "")</f>
        <v>50</v>
      </c>
      <c r="F412" s="11" t="str">
        <f>VLOOKUP($B412, Paste!$A$3:$H$1033, 8, FALSE)</f>
        <v>COL</v>
      </c>
      <c r="G412" s="71">
        <f>VLOOKUP($B412, Paste!$A$3:$H$1033, 2, FALSE)</f>
        <v>77.333333333333329</v>
      </c>
      <c r="H412" s="71">
        <f>VLOOKUP($B412, Paste!$A$3:$H$1033, 3, FALSE)</f>
        <v>7.9581059710713182</v>
      </c>
      <c r="I412" s="71">
        <f t="shared" si="6"/>
        <v>21.457067695595342</v>
      </c>
      <c r="J412" s="71">
        <f>VLOOKUP($B412, Paste!$A$3:$H$1033, 4, FALSE)</f>
        <v>29.415173666666661</v>
      </c>
      <c r="K412" s="71">
        <f>VLOOKUP($B412, Paste!$A$3:$H$1033, 5, FALSE)</f>
        <v>26.005899705014748</v>
      </c>
      <c r="L412" s="11">
        <f>IF(ISERROR(VLOOKUP(B412, Paste!$AB$3:$AD$2349, 3, FALSE)), "", VLOOKUP(B412, Paste!$AB$3:$AD$2349, 3, FALSE))</f>
        <v>35</v>
      </c>
      <c r="M412" s="27">
        <f>VLOOKUP($B412, Paste!$W$3:$Z$10064, IF($H$4="Cap Hit",3, IF($H$4="AAV", 4, 2)), FALSE)</f>
        <v>7.75</v>
      </c>
      <c r="N412" s="11">
        <f>IF(ISERROR(VLOOKUP(B412, Paste!$AB$3:$AC$2343, 1, FALSE)), "", VLOOKUP(B412, Paste!$AB$3:$AC$2343, 2, FALSE))</f>
        <v>101</v>
      </c>
      <c r="O412" s="18" t="str">
        <f>IF(VLOOKUP(B412, 'Points&amp;Potential'!$B$7:$O$921, 14, FALSE)=0, "", VLOOKUP(B412, 'Points&amp;Potential'!$B$7:$O$921, 14, FALSE))</f>
        <v/>
      </c>
      <c r="P412" s="7" t="str">
        <f>IF(ISERROR(VLOOKUP(B412, Paste!$T$3:$T$1045, 1, FALSE)), "", VLOOKUP(B412, Paste!$T$3:$U$1045, 2, FALSE))</f>
        <v/>
      </c>
    </row>
    <row r="413" spans="1:16">
      <c r="A413" s="11">
        <v>407</v>
      </c>
      <c r="B413" s="67" t="s">
        <v>136</v>
      </c>
      <c r="C413" s="11" t="str">
        <f>VLOOKUP($B413, Paste!$A$3:$H$1033, 6, FALSE)</f>
        <v>RW</v>
      </c>
      <c r="D413" s="11">
        <f>IFERROR(VLOOKUP($B413, Paste!$J$3:$L$833, 3, FALSE), "")</f>
        <v>58</v>
      </c>
      <c r="E413" s="11">
        <f>IFERROR(VLOOKUP($B413, Paste!$J$3:$L$833, 2, FALSE), "")</f>
        <v>70</v>
      </c>
      <c r="F413" s="11" t="str">
        <f>VLOOKUP($B413, Paste!$A$3:$H$1033, 8, FALSE)</f>
        <v>BUF</v>
      </c>
      <c r="G413" s="71">
        <f>VLOOKUP($B413, Paste!$A$3:$H$1033, 2, FALSE)</f>
        <v>83</v>
      </c>
      <c r="H413" s="71">
        <f>VLOOKUP($B413, Paste!$A$3:$H$1033, 3, FALSE)</f>
        <v>24</v>
      </c>
      <c r="I413" s="71">
        <f t="shared" si="6"/>
        <v>35.222866076388883</v>
      </c>
      <c r="J413" s="71">
        <f>VLOOKUP($B413, Paste!$A$3:$H$1033, 4, FALSE)</f>
        <v>59.222866076388883</v>
      </c>
      <c r="K413" s="71">
        <f>VLOOKUP($B413, Paste!$A$3:$H$1033, 5, FALSE)</f>
        <v>26</v>
      </c>
      <c r="L413" s="11">
        <f>IF(ISERROR(VLOOKUP(B413, Paste!$AB$3:$AD$2349, 3, FALSE)), "", VLOOKUP(B413, Paste!$AB$3:$AD$2349, 3, FALSE))</f>
        <v>87</v>
      </c>
      <c r="M413" s="27">
        <f>VLOOKUP($B413, Paste!$W$3:$Z$10064, IF($H$4="Cap Hit",3, IF($H$4="AAV", 4, 2)), FALSE)</f>
        <v>6.95</v>
      </c>
      <c r="N413" s="11">
        <f>IF(ISERROR(VLOOKUP(B413, Paste!$AB$3:$AC$2343, 1, FALSE)), "", VLOOKUP(B413, Paste!$AB$3:$AC$2343, 2, FALSE))</f>
        <v>33</v>
      </c>
      <c r="O413" s="18" t="str">
        <f>IF(VLOOKUP(B413, 'Points&amp;Potential'!$B$7:$O$921, 14, FALSE)=0, "", VLOOKUP(B413, 'Points&amp;Potential'!$B$7:$O$921, 14, FALSE))</f>
        <v/>
      </c>
      <c r="P413" s="7" t="str">
        <f>IF(ISERROR(VLOOKUP(B413, Paste!$T$3:$T$1045, 1, FALSE)), "", VLOOKUP(B413, Paste!$T$3:$U$1045, 2, FALSE))</f>
        <v/>
      </c>
    </row>
    <row r="414" spans="1:16">
      <c r="A414" s="11">
        <v>408</v>
      </c>
      <c r="B414" s="67" t="s">
        <v>475</v>
      </c>
      <c r="C414" s="11" t="str">
        <f>VLOOKUP($B414, Paste!$A$3:$H$1033, 6, FALSE)</f>
        <v>C</v>
      </c>
      <c r="D414" s="11" t="str">
        <f>IFERROR(VLOOKUP($B414, Paste!$J$3:$L$833, 3, FALSE), "")</f>
        <v/>
      </c>
      <c r="E414" s="11" t="str">
        <f>IFERROR(VLOOKUP($B414, Paste!$J$3:$L$833, 2, FALSE), "")</f>
        <v/>
      </c>
      <c r="F414" s="11" t="str">
        <f>VLOOKUP($B414, Paste!$A$3:$H$1033, 8, FALSE)</f>
        <v>NJD</v>
      </c>
      <c r="G414" s="71">
        <f>VLOOKUP($B414, Paste!$A$3:$H$1033, 2, FALSE)</f>
        <v>65</v>
      </c>
      <c r="H414" s="71">
        <f>VLOOKUP($B414, Paste!$A$3:$H$1033, 3, FALSE)</f>
        <v>11.05</v>
      </c>
      <c r="I414" s="71">
        <f t="shared" si="6"/>
        <v>10.401613109756099</v>
      </c>
      <c r="J414" s="71">
        <f>VLOOKUP($B414, Paste!$A$3:$H$1033, 4, FALSE)</f>
        <v>21.451613109756099</v>
      </c>
      <c r="K414" s="71">
        <f>VLOOKUP($B414, Paste!$A$3:$H$1033, 5, FALSE)</f>
        <v>26</v>
      </c>
      <c r="L414" s="11">
        <f>IF(ISERROR(VLOOKUP(B414, Paste!$AB$3:$AD$2349, 3, FALSE)), "", VLOOKUP(B414, Paste!$AB$3:$AD$2349, 3, FALSE))</f>
        <v>29</v>
      </c>
      <c r="M414" s="27">
        <f>VLOOKUP($B414, Paste!$W$3:$Z$10064, IF($H$4="Cap Hit",3, IF($H$4="AAV", 4, 2)), FALSE)</f>
        <v>0.85</v>
      </c>
      <c r="N414" s="11">
        <f>IF(ISERROR(VLOOKUP(B414, Paste!$AB$3:$AC$2343, 1, FALSE)), "", VLOOKUP(B414, Paste!$AB$3:$AC$2343, 2, FALSE))</f>
        <v>14</v>
      </c>
      <c r="O414" s="18" t="str">
        <f>IF(VLOOKUP(B414, 'Points&amp;Potential'!$B$7:$O$921, 14, FALSE)=0, "", VLOOKUP(B414, 'Points&amp;Potential'!$B$7:$O$921, 14, FALSE))</f>
        <v/>
      </c>
      <c r="P414" s="7" t="str">
        <f>IF(ISERROR(VLOOKUP(B414, Paste!$T$3:$T$1045, 1, FALSE)), "", VLOOKUP(B414, Paste!$T$3:$U$1045, 2, FALSE))</f>
        <v>Y</v>
      </c>
    </row>
    <row r="415" spans="1:16">
      <c r="A415" s="11">
        <v>409</v>
      </c>
      <c r="B415" s="67" t="s">
        <v>115</v>
      </c>
      <c r="C415" s="11" t="str">
        <f>VLOOKUP($B415, Paste!$A$3:$H$1033, 6, FALSE)</f>
        <v>RW</v>
      </c>
      <c r="D415" s="11">
        <f>IFERROR(VLOOKUP($B415, Paste!$J$3:$L$833, 3, FALSE), "")</f>
        <v>68</v>
      </c>
      <c r="E415" s="11">
        <f>IFERROR(VLOOKUP($B415, Paste!$J$3:$L$833, 2, FALSE), "")</f>
        <v>75</v>
      </c>
      <c r="F415" s="11" t="str">
        <f>VLOOKUP($B415, Paste!$A$3:$H$1033, 8, FALSE)</f>
        <v>NYR</v>
      </c>
      <c r="G415" s="71">
        <f>VLOOKUP($B415, Paste!$A$3:$H$1033, 2, FALSE)</f>
        <v>83</v>
      </c>
      <c r="H415" s="71">
        <f>VLOOKUP($B415, Paste!$A$3:$H$1033, 3, FALSE)</f>
        <v>33.25963444429884</v>
      </c>
      <c r="I415" s="71">
        <f t="shared" si="6"/>
        <v>30.756627170284503</v>
      </c>
      <c r="J415" s="71">
        <f>VLOOKUP($B415, Paste!$A$3:$H$1033, 4, FALSE)</f>
        <v>64.016261614583343</v>
      </c>
      <c r="K415" s="71">
        <f>VLOOKUP($B415, Paste!$A$3:$H$1033, 5, FALSE)</f>
        <v>25.962085308056874</v>
      </c>
      <c r="L415" s="11">
        <f>IF(ISERROR(VLOOKUP(B415, Paste!$AB$3:$AD$2349, 3, FALSE)), "", VLOOKUP(B415, Paste!$AB$3:$AD$2349, 3, FALSE))</f>
        <v>28</v>
      </c>
      <c r="M415" s="27">
        <f>VLOOKUP($B415, Paste!$W$3:$Z$10064, IF($H$4="Cap Hit",3, IF($H$4="AAV", 4, 2)), FALSE)</f>
        <v>14</v>
      </c>
      <c r="N415" s="11">
        <f>IF(ISERROR(VLOOKUP(B415, Paste!$AB$3:$AC$2343, 1, FALSE)), "", VLOOKUP(B415, Paste!$AB$3:$AC$2343, 2, FALSE))</f>
        <v>34</v>
      </c>
      <c r="O415" s="18" t="str">
        <f>IF(VLOOKUP(B415, 'Points&amp;Potential'!$B$7:$O$921, 14, FALSE)=0, "", VLOOKUP(B415, 'Points&amp;Potential'!$B$7:$O$921, 14, FALSE))</f>
        <v/>
      </c>
      <c r="P415" s="7" t="str">
        <f>IF(ISERROR(VLOOKUP(B415, Paste!$T$3:$T$1045, 1, FALSE)), "", VLOOKUP(B415, Paste!$T$3:$U$1045, 2, FALSE))</f>
        <v/>
      </c>
    </row>
    <row r="416" spans="1:16">
      <c r="A416" s="11">
        <v>410</v>
      </c>
      <c r="B416" s="10" t="s">
        <v>223</v>
      </c>
      <c r="C416" s="11" t="str">
        <f>VLOOKUP($B416, Paste!$A$3:$H$1033, 6, FALSE)</f>
        <v>C</v>
      </c>
      <c r="D416" s="11">
        <f>IFERROR(VLOOKUP($B416, Paste!$J$3:$L$833, 3, FALSE), "")</f>
        <v>48</v>
      </c>
      <c r="E416" s="11">
        <f>IFERROR(VLOOKUP($B416, Paste!$J$3:$L$833, 2, FALSE), "")</f>
        <v>60</v>
      </c>
      <c r="F416" s="11" t="str">
        <f>VLOOKUP($B416, Paste!$A$3:$H$1033, 8, FALSE)</f>
        <v>CBJ</v>
      </c>
      <c r="G416" s="71">
        <f>VLOOKUP($B416, Paste!$A$3:$H$1033, 2, FALSE)</f>
        <v>84.333333333333329</v>
      </c>
      <c r="H416" s="71">
        <f>VLOOKUP($B416, Paste!$A$3:$H$1033, 3, FALSE)</f>
        <v>21.041718904142524</v>
      </c>
      <c r="I416" s="71">
        <f t="shared" si="6"/>
        <v>24.828867762524158</v>
      </c>
      <c r="J416" s="71">
        <f>VLOOKUP($B416, Paste!$A$3:$H$1033, 4, FALSE)</f>
        <v>45.870586666666682</v>
      </c>
      <c r="K416" s="71">
        <f>VLOOKUP($B416, Paste!$A$3:$H$1033, 5, FALSE)</f>
        <v>25.948717948717949</v>
      </c>
      <c r="L416" s="11">
        <f>IF(ISERROR(VLOOKUP(B416, Paste!$AB$3:$AD$2349, 3, FALSE)), "", VLOOKUP(B416, Paste!$AB$3:$AD$2349, 3, FALSE))</f>
        <v>105</v>
      </c>
      <c r="M416" s="27">
        <f>VLOOKUP($B416, Paste!$W$3:$Z$10064, IF($H$4="Cap Hit",3, IF($H$4="AAV", 4, 2)), FALSE)</f>
        <v>6</v>
      </c>
      <c r="N416" s="11">
        <f>IF(ISERROR(VLOOKUP(B416, Paste!$AB$3:$AC$2343, 1, FALSE)), "", VLOOKUP(B416, Paste!$AB$3:$AC$2343, 2, FALSE))</f>
        <v>51</v>
      </c>
      <c r="O416" s="18" t="str">
        <f>IF(VLOOKUP(B416, 'Points&amp;Potential'!$B$7:$O$921, 14, FALSE)=0, "", VLOOKUP(B416, 'Points&amp;Potential'!$B$7:$O$921, 14, FALSE))</f>
        <v/>
      </c>
      <c r="P416" s="7" t="str">
        <f>IF(ISERROR(VLOOKUP(B416, Paste!$T$3:$T$1045, 1, FALSE)), "", VLOOKUP(B416, Paste!$T$3:$U$1045, 2, FALSE))</f>
        <v/>
      </c>
    </row>
    <row r="417" spans="1:16">
      <c r="A417" s="11">
        <v>411</v>
      </c>
      <c r="B417" s="10" t="s">
        <v>642</v>
      </c>
      <c r="C417" s="11" t="str">
        <f>VLOOKUP($B417, Paste!$A$3:$H$1033, 6, FALSE)</f>
        <v>LW</v>
      </c>
      <c r="D417" s="11">
        <f>IFERROR(VLOOKUP($B417, Paste!$J$3:$L$833, 3, FALSE), "")</f>
        <v>38</v>
      </c>
      <c r="E417" s="11">
        <f>IFERROR(VLOOKUP($B417, Paste!$J$3:$L$833, 2, FALSE), "")</f>
        <v>63</v>
      </c>
      <c r="F417" s="11" t="str">
        <f>VLOOKUP($B417, Paste!$A$3:$H$1033, 8, FALSE)</f>
        <v>PHI</v>
      </c>
      <c r="G417" s="71">
        <f>VLOOKUP($B417, Paste!$A$3:$H$1033, 2, FALSE)</f>
        <v>50</v>
      </c>
      <c r="H417" s="71">
        <f>VLOOKUP($B417, Paste!$A$3:$H$1033, 3, FALSE)</f>
        <v>2.2349025974025971</v>
      </c>
      <c r="I417" s="71">
        <f t="shared" si="6"/>
        <v>10.437041847041845</v>
      </c>
      <c r="J417" s="71">
        <f>VLOOKUP($B417, Paste!$A$3:$H$1033, 4, FALSE)</f>
        <v>12.671944444444442</v>
      </c>
      <c r="K417" s="71">
        <f>VLOOKUP($B417, Paste!$A$3:$H$1033, 5, FALSE)</f>
        <v>25.806451612903224</v>
      </c>
      <c r="L417" s="11">
        <f>IF(ISERROR(VLOOKUP(B417, Paste!$AB$3:$AD$2349, 3, FALSE)), "", VLOOKUP(B417, Paste!$AB$3:$AD$2349, 3, FALSE))</f>
        <v>80</v>
      </c>
      <c r="M417" s="27" t="e">
        <f>VLOOKUP($B417, Paste!$W$3:$Z$10064, IF($H$4="Cap Hit",3, IF($H$4="AAV", 4, 2)), FALSE)</f>
        <v>#N/A</v>
      </c>
      <c r="N417" s="11">
        <f>IF(ISERROR(VLOOKUP(B417, Paste!$AB$3:$AC$2343, 1, FALSE)), "", VLOOKUP(B417, Paste!$AB$3:$AC$2343, 2, FALSE))</f>
        <v>18</v>
      </c>
      <c r="O417" s="18" t="str">
        <f>IF(VLOOKUP(B417, 'Points&amp;Potential'!$B$7:$O$921, 14, FALSE)=0, "", VLOOKUP(B417, 'Points&amp;Potential'!$B$7:$O$921, 14, FALSE))</f>
        <v/>
      </c>
      <c r="P417" s="7" t="str">
        <f>IF(ISERROR(VLOOKUP(B417, Paste!$T$3:$T$1045, 1, FALSE)), "", VLOOKUP(B417, Paste!$T$3:$U$1045, 2, FALSE))</f>
        <v/>
      </c>
    </row>
    <row r="418" spans="1:16">
      <c r="A418" s="11">
        <v>412</v>
      </c>
      <c r="B418" s="67" t="s">
        <v>540</v>
      </c>
      <c r="C418" s="11" t="str">
        <f>VLOOKUP($B418, Paste!$A$3:$H$1033, 6, FALSE)</f>
        <v>RW</v>
      </c>
      <c r="D418" s="11">
        <f>IFERROR(VLOOKUP($B418, Paste!$J$3:$L$833, 3, FALSE), "")</f>
        <v>28</v>
      </c>
      <c r="E418" s="11">
        <f>IFERROR(VLOOKUP($B418, Paste!$J$3:$L$833, 2, FALSE), "")</f>
        <v>50</v>
      </c>
      <c r="F418" s="11" t="str">
        <f>VLOOKUP($B418, Paste!$A$3:$H$1033, 8, FALSE)</f>
        <v>CBJ</v>
      </c>
      <c r="G418" s="71">
        <f>VLOOKUP($B418, Paste!$A$3:$H$1033, 2, FALSE)</f>
        <v>68.333333333333329</v>
      </c>
      <c r="H418" s="71">
        <f>VLOOKUP($B418, Paste!$A$3:$H$1033, 3, FALSE)</f>
        <v>9.670518999865104</v>
      </c>
      <c r="I418" s="71">
        <f t="shared" si="6"/>
        <v>7.9007186043015647</v>
      </c>
      <c r="J418" s="71">
        <f>VLOOKUP($B418, Paste!$A$3:$H$1033, 4, FALSE)</f>
        <v>17.571237604166669</v>
      </c>
      <c r="K418" s="71">
        <f>VLOOKUP($B418, Paste!$A$3:$H$1033, 5, FALSE)</f>
        <v>25.753768844221106</v>
      </c>
      <c r="L418" s="11" t="str">
        <f>IF(ISERROR(VLOOKUP(B418, Paste!$AB$3:$AD$2349, 3, FALSE)), "", VLOOKUP(B418, Paste!$AB$3:$AD$2349, 3, FALSE))</f>
        <v/>
      </c>
      <c r="M418" s="27" t="e">
        <f>VLOOKUP($B418, Paste!$W$3:$Z$10064, IF($H$4="Cap Hit",3, IF($H$4="AAV", 4, 2)), FALSE)</f>
        <v>#N/A</v>
      </c>
      <c r="N418" s="11" t="str">
        <f>IF(ISERROR(VLOOKUP(B418, Paste!$AB$3:$AC$2343, 1, FALSE)), "", VLOOKUP(B418, Paste!$AB$3:$AC$2343, 2, FALSE))</f>
        <v/>
      </c>
      <c r="O418" s="18" t="str">
        <f>IF(VLOOKUP(B418, 'Points&amp;Potential'!$B$7:$O$921, 14, FALSE)=0, "", VLOOKUP(B418, 'Points&amp;Potential'!$B$7:$O$921, 14, FALSE))</f>
        <v/>
      </c>
      <c r="P418" s="7" t="str">
        <f>IF(ISERROR(VLOOKUP(B418, Paste!$T$3:$T$1045, 1, FALSE)), "", VLOOKUP(B418, Paste!$T$3:$U$1045, 2, FALSE))</f>
        <v/>
      </c>
    </row>
    <row r="419" spans="1:16">
      <c r="A419" s="11">
        <v>413</v>
      </c>
      <c r="B419" s="67" t="s">
        <v>177</v>
      </c>
      <c r="C419" s="11" t="str">
        <f>VLOOKUP($B419, Paste!$A$3:$H$1033, 6, FALSE)</f>
        <v>LW</v>
      </c>
      <c r="D419" s="11">
        <f>IFERROR(VLOOKUP($B419, Paste!$J$3:$L$833, 3, FALSE), "")</f>
        <v>58</v>
      </c>
      <c r="E419" s="11">
        <f>IFERROR(VLOOKUP($B419, Paste!$J$3:$L$833, 2, FALSE), "")</f>
        <v>80</v>
      </c>
      <c r="F419" s="11" t="str">
        <f>VLOOKUP($B419, Paste!$A$3:$H$1033, 8, FALSE)</f>
        <v>EDM</v>
      </c>
      <c r="G419" s="71">
        <f>VLOOKUP($B419, Paste!$A$3:$H$1033, 2, FALSE)</f>
        <v>83</v>
      </c>
      <c r="H419" s="71">
        <f>VLOOKUP($B419, Paste!$A$3:$H$1033, 3, FALSE)</f>
        <v>20.75</v>
      </c>
      <c r="I419" s="71">
        <f t="shared" si="6"/>
        <v>32.915569374999997</v>
      </c>
      <c r="J419" s="71">
        <f>VLOOKUP($B419, Paste!$A$3:$H$1033, 4, FALSE)</f>
        <v>53.665569374999997</v>
      </c>
      <c r="K419" s="71">
        <f>VLOOKUP($B419, Paste!$A$3:$H$1033, 5, FALSE)</f>
        <v>25.73</v>
      </c>
      <c r="L419" s="11">
        <f>IF(ISERROR(VLOOKUP(B419, Paste!$AB$3:$AD$2349, 3, FALSE)), "", VLOOKUP(B419, Paste!$AB$3:$AD$2349, 3, FALSE))</f>
        <v>17</v>
      </c>
      <c r="M419" s="27">
        <f>VLOOKUP($B419, Paste!$W$3:$Z$10064, IF($H$4="Cap Hit",3, IF($H$4="AAV", 4, 2)), FALSE)</f>
        <v>0.85499999999999998</v>
      </c>
      <c r="N419" s="11">
        <f>IF(ISERROR(VLOOKUP(B419, Paste!$AB$3:$AC$2343, 1, FALSE)), "", VLOOKUP(B419, Paste!$AB$3:$AC$2343, 2, FALSE))</f>
        <v>42</v>
      </c>
      <c r="O419" s="18" t="str">
        <f>IF(VLOOKUP(B419, 'Points&amp;Potential'!$B$7:$O$921, 14, FALSE)=0, "", VLOOKUP(B419, 'Points&amp;Potential'!$B$7:$O$921, 14, FALSE))</f>
        <v/>
      </c>
      <c r="P419" s="7" t="str">
        <f>IF(ISERROR(VLOOKUP(B419, Paste!$T$3:$T$1045, 1, FALSE)), "", VLOOKUP(B419, Paste!$T$3:$U$1045, 2, FALSE))</f>
        <v/>
      </c>
    </row>
    <row r="420" spans="1:16">
      <c r="A420" s="11">
        <v>414</v>
      </c>
      <c r="B420" s="67" t="s">
        <v>301</v>
      </c>
      <c r="C420" s="11" t="str">
        <f>VLOOKUP($B420, Paste!$A$3:$H$1033, 6, FALSE)</f>
        <v>RD</v>
      </c>
      <c r="D420" s="11">
        <f>IFERROR(VLOOKUP($B420, Paste!$J$3:$L$833, 3, FALSE), "")</f>
        <v>47</v>
      </c>
      <c r="E420" s="11">
        <f>IFERROR(VLOOKUP($B420, Paste!$J$3:$L$833, 2, FALSE), "")</f>
        <v>68</v>
      </c>
      <c r="F420" s="11" t="str">
        <f>VLOOKUP($B420, Paste!$A$3:$H$1033, 8, FALSE)</f>
        <v>PHI</v>
      </c>
      <c r="G420" s="71">
        <f>VLOOKUP($B420, Paste!$A$3:$H$1033, 2, FALSE)</f>
        <v>74</v>
      </c>
      <c r="H420" s="71">
        <f>VLOOKUP($B420, Paste!$A$3:$H$1033, 3, FALSE)</f>
        <v>8.879999999999999</v>
      </c>
      <c r="I420" s="71">
        <f t="shared" si="6"/>
        <v>27.309083333333344</v>
      </c>
      <c r="J420" s="71">
        <f>VLOOKUP($B420, Paste!$A$3:$H$1033, 4, FALSE)</f>
        <v>36.189083333333343</v>
      </c>
      <c r="K420" s="71">
        <f>VLOOKUP($B420, Paste!$A$3:$H$1033, 5, FALSE)</f>
        <v>25.615384615384613</v>
      </c>
      <c r="L420" s="11">
        <f>IF(ISERROR(VLOOKUP(B420, Paste!$AB$3:$AD$2349, 3, FALSE)), "", VLOOKUP(B420, Paste!$AB$3:$AD$2349, 3, FALSE))</f>
        <v>19</v>
      </c>
      <c r="M420" s="27">
        <f>VLOOKUP($B420, Paste!$W$3:$Z$10064, IF($H$4="Cap Hit",3, IF($H$4="AAV", 4, 2)), FALSE)</f>
        <v>8</v>
      </c>
      <c r="N420" s="11">
        <f>IF(ISERROR(VLOOKUP(B420, Paste!$AB$3:$AC$2343, 1, FALSE)), "", VLOOKUP(B420, Paste!$AB$3:$AC$2343, 2, FALSE))</f>
        <v>98</v>
      </c>
      <c r="O420" s="18" t="str">
        <f>IF(VLOOKUP(B420, 'Points&amp;Potential'!$B$7:$O$921, 14, FALSE)=0, "", VLOOKUP(B420, 'Points&amp;Potential'!$B$7:$O$921, 14, FALSE))</f>
        <v/>
      </c>
      <c r="P420" s="7" t="str">
        <f>IF(ISERROR(VLOOKUP(B420, Paste!$T$3:$T$1045, 1, FALSE)), "", VLOOKUP(B420, Paste!$T$3:$U$1045, 2, FALSE))</f>
        <v/>
      </c>
    </row>
    <row r="421" spans="1:16">
      <c r="A421" s="11">
        <v>415</v>
      </c>
      <c r="B421" s="67" t="s">
        <v>491</v>
      </c>
      <c r="C421" s="11" t="str">
        <f>VLOOKUP($B421, Paste!$A$3:$H$1033, 6, FALSE)</f>
        <v>LW</v>
      </c>
      <c r="D421" s="11">
        <f>IFERROR(VLOOKUP($B421, Paste!$J$3:$L$833, 3, FALSE), "")</f>
        <v>32</v>
      </c>
      <c r="E421" s="11">
        <f>IFERROR(VLOOKUP($B421, Paste!$J$3:$L$833, 2, FALSE), "")</f>
        <v>57</v>
      </c>
      <c r="F421" s="11" t="str">
        <f>VLOOKUP($B421, Paste!$A$3:$H$1033, 8, FALSE)</f>
        <v>MTL</v>
      </c>
      <c r="G421" s="71">
        <f>VLOOKUP($B421, Paste!$A$3:$H$1033, 2, FALSE)</f>
        <v>55.333333333333336</v>
      </c>
      <c r="H421" s="71">
        <f>VLOOKUP($B421, Paste!$A$3:$H$1033, 3, FALSE)</f>
        <v>9.3321017197178495</v>
      </c>
      <c r="I421" s="71">
        <f t="shared" si="6"/>
        <v>11.144799749032151</v>
      </c>
      <c r="J421" s="71">
        <f>VLOOKUP($B421, Paste!$A$3:$H$1033, 4, FALSE)</f>
        <v>20.47690146875</v>
      </c>
      <c r="K421" s="71">
        <f>VLOOKUP($B421, Paste!$A$3:$H$1033, 5, FALSE)</f>
        <v>25.591666666666669</v>
      </c>
      <c r="L421" s="11">
        <f>IF(ISERROR(VLOOKUP(B421, Paste!$AB$3:$AD$2349, 3, FALSE)), "", VLOOKUP(B421, Paste!$AB$3:$AD$2349, 3, FALSE))</f>
        <v>49</v>
      </c>
      <c r="M421" s="27">
        <f>VLOOKUP($B421, Paste!$W$3:$Z$10064, IF($H$4="Cap Hit",3, IF($H$4="AAV", 4, 2)), FALSE)</f>
        <v>2.8570000000000002</v>
      </c>
      <c r="N421" s="11">
        <f>IF(ISERROR(VLOOKUP(B421, Paste!$AB$3:$AC$2343, 1, FALSE)), "", VLOOKUP(B421, Paste!$AB$3:$AC$2343, 2, FALSE))</f>
        <v>22</v>
      </c>
      <c r="O421" s="18" t="str">
        <f>IF(VLOOKUP(B421, 'Points&amp;Potential'!$B$7:$O$921, 14, FALSE)=0, "", VLOOKUP(B421, 'Points&amp;Potential'!$B$7:$O$921, 14, FALSE))</f>
        <v/>
      </c>
      <c r="P421" s="7" t="str">
        <f>IF(ISERROR(VLOOKUP(B421, Paste!$T$3:$T$1045, 1, FALSE)), "", VLOOKUP(B421, Paste!$T$3:$U$1045, 2, FALSE))</f>
        <v/>
      </c>
    </row>
    <row r="422" spans="1:16">
      <c r="A422" s="11">
        <v>416</v>
      </c>
      <c r="B422" s="67" t="s">
        <v>446</v>
      </c>
      <c r="C422" s="11" t="str">
        <f>VLOOKUP($B422, Paste!$A$3:$H$1033, 6, FALSE)</f>
        <v>LW</v>
      </c>
      <c r="D422" s="11" t="str">
        <f>IFERROR(VLOOKUP($B422, Paste!$J$3:$L$833, 3, FALSE), "")</f>
        <v/>
      </c>
      <c r="E422" s="11" t="str">
        <f>IFERROR(VLOOKUP($B422, Paste!$J$3:$L$833, 2, FALSE), "")</f>
        <v/>
      </c>
      <c r="F422" s="11" t="str">
        <f>VLOOKUP($B422, Paste!$A$3:$H$1033, 8, FALSE)</f>
        <v>UFA</v>
      </c>
      <c r="G422" s="71">
        <f>VLOOKUP($B422, Paste!$A$3:$H$1033, 2, FALSE)</f>
        <v>61.333333333333336</v>
      </c>
      <c r="H422" s="71">
        <f>VLOOKUP($B422, Paste!$A$3:$H$1033, 3, FALSE)</f>
        <v>13.689685115040565</v>
      </c>
      <c r="I422" s="71">
        <f t="shared" si="6"/>
        <v>10.550595634959436</v>
      </c>
      <c r="J422" s="71">
        <f>VLOOKUP($B422, Paste!$A$3:$H$1033, 4, FALSE)</f>
        <v>24.24028075</v>
      </c>
      <c r="K422" s="71">
        <f>VLOOKUP($B422, Paste!$A$3:$H$1033, 5, FALSE)</f>
        <v>25.498127340823974</v>
      </c>
      <c r="L422" s="11" t="str">
        <f>IF(ISERROR(VLOOKUP(B422, Paste!$AB$3:$AD$2349, 3, FALSE)), "", VLOOKUP(B422, Paste!$AB$3:$AD$2349, 3, FALSE))</f>
        <v/>
      </c>
      <c r="M422" s="27" t="e">
        <f>VLOOKUP($B422, Paste!$W$3:$Z$10064, IF($H$4="Cap Hit",3, IF($H$4="AAV", 4, 2)), FALSE)</f>
        <v>#N/A</v>
      </c>
      <c r="N422" s="11" t="str">
        <f>IF(ISERROR(VLOOKUP(B422, Paste!$AB$3:$AC$2343, 1, FALSE)), "", VLOOKUP(B422, Paste!$AB$3:$AC$2343, 2, FALSE))</f>
        <v/>
      </c>
      <c r="O422" s="18" t="str">
        <f>IF(VLOOKUP(B422, 'Points&amp;Potential'!$B$7:$O$921, 14, FALSE)=0, "", VLOOKUP(B422, 'Points&amp;Potential'!$B$7:$O$921, 14, FALSE))</f>
        <v/>
      </c>
      <c r="P422" s="7" t="str">
        <f>IF(ISERROR(VLOOKUP(B422, Paste!$T$3:$T$1045, 1, FALSE)), "", VLOOKUP(B422, Paste!$T$3:$U$1045, 2, FALSE))</f>
        <v/>
      </c>
    </row>
    <row r="423" spans="1:16">
      <c r="A423" s="11">
        <v>417</v>
      </c>
      <c r="B423" s="67" t="s">
        <v>312</v>
      </c>
      <c r="C423" s="11" t="str">
        <f>VLOOKUP($B423, Paste!$A$3:$H$1033, 6, FALSE)</f>
        <v>RD</v>
      </c>
      <c r="D423" s="11">
        <f>IFERROR(VLOOKUP($B423, Paste!$J$3:$L$833, 3, FALSE), "")</f>
        <v>45</v>
      </c>
      <c r="E423" s="11">
        <f>IFERROR(VLOOKUP($B423, Paste!$J$3:$L$833, 2, FALSE), "")</f>
        <v>60</v>
      </c>
      <c r="F423" s="11" t="str">
        <f>VLOOKUP($B423, Paste!$A$3:$H$1033, 8, FALSE)</f>
        <v>FLA</v>
      </c>
      <c r="G423" s="71">
        <f>VLOOKUP($B423, Paste!$A$3:$H$1033, 2, FALSE)</f>
        <v>62.666666666666664</v>
      </c>
      <c r="H423" s="71">
        <f>VLOOKUP($B423, Paste!$A$3:$H$1033, 3, FALSE)</f>
        <v>8.0047710070640647</v>
      </c>
      <c r="I423" s="71">
        <f t="shared" si="6"/>
        <v>27.371151392935936</v>
      </c>
      <c r="J423" s="71">
        <f>VLOOKUP($B423, Paste!$A$3:$H$1033, 4, FALSE)</f>
        <v>35.3759224</v>
      </c>
      <c r="K423" s="71">
        <f>VLOOKUP($B423, Paste!$A$3:$H$1033, 5, FALSE)</f>
        <v>25.479853479853478</v>
      </c>
      <c r="L423" s="11">
        <f>IF(ISERROR(VLOOKUP(B423, Paste!$AB$3:$AD$2349, 3, FALSE)), "", VLOOKUP(B423, Paste!$AB$3:$AD$2349, 3, FALSE))</f>
        <v>62</v>
      </c>
      <c r="M423" s="27">
        <f>VLOOKUP($B423, Paste!$W$3:$Z$10064, IF($H$4="Cap Hit",3, IF($H$4="AAV", 4, 2)), FALSE)</f>
        <v>10.5</v>
      </c>
      <c r="N423" s="11">
        <f>IF(ISERROR(VLOOKUP(B423, Paste!$AB$3:$AC$2343, 1, FALSE)), "", VLOOKUP(B423, Paste!$AB$3:$AC$2343, 2, FALSE))</f>
        <v>78</v>
      </c>
      <c r="O423" s="18" t="str">
        <f>IF(VLOOKUP(B423, 'Points&amp;Potential'!$B$7:$O$921, 14, FALSE)=0, "", VLOOKUP(B423, 'Points&amp;Potential'!$B$7:$O$921, 14, FALSE))</f>
        <v/>
      </c>
      <c r="P423" s="7" t="str">
        <f>IF(ISERROR(VLOOKUP(B423, Paste!$T$3:$T$1045, 1, FALSE)), "", VLOOKUP(B423, Paste!$T$3:$U$1045, 2, FALSE))</f>
        <v/>
      </c>
    </row>
    <row r="424" spans="1:16">
      <c r="A424" s="11">
        <v>418</v>
      </c>
      <c r="B424" s="67" t="s">
        <v>677</v>
      </c>
      <c r="C424" s="11" t="str">
        <f>VLOOKUP($B424, Paste!$A$3:$H$1033, 6, FALSE)</f>
        <v>RW</v>
      </c>
      <c r="D424" s="11" t="str">
        <f>IFERROR(VLOOKUP($B424, Paste!$J$3:$L$833, 3, FALSE), "")</f>
        <v/>
      </c>
      <c r="E424" s="11" t="str">
        <f>IFERROR(VLOOKUP($B424, Paste!$J$3:$L$833, 2, FALSE), "")</f>
        <v/>
      </c>
      <c r="F424" s="11" t="str">
        <f>VLOOKUP($B424, Paste!$A$3:$H$1033, 8, FALSE)</f>
        <v>UFA</v>
      </c>
      <c r="G424" s="71">
        <f>VLOOKUP($B424, Paste!$A$3:$H$1033, 2, FALSE)</f>
        <v>52.333333333333336</v>
      </c>
      <c r="H424" s="71">
        <f>VLOOKUP($B424, Paste!$A$3:$H$1033, 3, FALSE)</f>
        <v>5.1939620371074682</v>
      </c>
      <c r="I424" s="71">
        <f t="shared" si="6"/>
        <v>5.5684361168277157</v>
      </c>
      <c r="J424" s="71">
        <f>VLOOKUP($B424, Paste!$A$3:$H$1033, 4, FALSE)</f>
        <v>10.762398153935184</v>
      </c>
      <c r="K424" s="71">
        <f>VLOOKUP($B424, Paste!$A$3:$H$1033, 5, FALSE)</f>
        <v>25.30022075055188</v>
      </c>
      <c r="L424" s="11" t="str">
        <f>IF(ISERROR(VLOOKUP(B424, Paste!$AB$3:$AD$2349, 3, FALSE)), "", VLOOKUP(B424, Paste!$AB$3:$AD$2349, 3, FALSE))</f>
        <v/>
      </c>
      <c r="M424" s="27" t="e">
        <f>VLOOKUP($B424, Paste!$W$3:$Z$10064, IF($H$4="Cap Hit",3, IF($H$4="AAV", 4, 2)), FALSE)</f>
        <v>#N/A</v>
      </c>
      <c r="N424" s="11" t="str">
        <f>IF(ISERROR(VLOOKUP(B424, Paste!$AB$3:$AC$2343, 1, FALSE)), "", VLOOKUP(B424, Paste!$AB$3:$AC$2343, 2, FALSE))</f>
        <v/>
      </c>
      <c r="O424" s="18" t="str">
        <f>IF(VLOOKUP(B424, 'Points&amp;Potential'!$B$7:$O$921, 14, FALSE)=0, "", VLOOKUP(B424, 'Points&amp;Potential'!$B$7:$O$921, 14, FALSE))</f>
        <v/>
      </c>
      <c r="P424" s="7" t="str">
        <f>IF(ISERROR(VLOOKUP(B424, Paste!$T$3:$T$1045, 1, FALSE)), "", VLOOKUP(B424, Paste!$T$3:$U$1045, 2, FALSE))</f>
        <v/>
      </c>
    </row>
    <row r="425" spans="1:16">
      <c r="A425" s="11">
        <v>419</v>
      </c>
      <c r="B425" s="67" t="s">
        <v>543</v>
      </c>
      <c r="C425" s="11" t="str">
        <f>VLOOKUP($B425, Paste!$A$3:$H$1033, 6, FALSE)</f>
        <v>C</v>
      </c>
      <c r="D425" s="11" t="str">
        <f>IFERROR(VLOOKUP($B425, Paste!$J$3:$L$833, 3, FALSE), "")</f>
        <v/>
      </c>
      <c r="E425" s="11" t="str">
        <f>IFERROR(VLOOKUP($B425, Paste!$J$3:$L$833, 2, FALSE), "")</f>
        <v/>
      </c>
      <c r="F425" s="11" t="str">
        <f>VLOOKUP($B425, Paste!$A$3:$H$1033, 8, FALSE)</f>
        <v>CAR</v>
      </c>
      <c r="G425" s="71">
        <f>VLOOKUP($B425, Paste!$A$3:$H$1033, 2, FALSE)</f>
        <v>71</v>
      </c>
      <c r="H425" s="71">
        <f>VLOOKUP($B425, Paste!$A$3:$H$1033, 3, FALSE)</f>
        <v>12.841549550138193</v>
      </c>
      <c r="I425" s="71">
        <f t="shared" si="6"/>
        <v>4.6131614498618028</v>
      </c>
      <c r="J425" s="71">
        <f>VLOOKUP($B425, Paste!$A$3:$H$1033, 4, FALSE)</f>
        <v>17.454710999999996</v>
      </c>
      <c r="K425" s="71">
        <f>VLOOKUP($B425, Paste!$A$3:$H$1033, 5, FALSE)</f>
        <v>25.293749999999999</v>
      </c>
      <c r="L425" s="11">
        <f>IF(ISERROR(VLOOKUP(B425, Paste!$AB$3:$AD$2349, 3, FALSE)), "", VLOOKUP(B425, Paste!$AB$3:$AD$2349, 3, FALSE))</f>
        <v>43</v>
      </c>
      <c r="M425" s="27">
        <f>VLOOKUP($B425, Paste!$W$3:$Z$10064, IF($H$4="Cap Hit",3, IF($H$4="AAV", 4, 2)), FALSE)</f>
        <v>1.85</v>
      </c>
      <c r="N425" s="11">
        <f>IF(ISERROR(VLOOKUP(B425, Paste!$AB$3:$AC$2343, 1, FALSE)), "", VLOOKUP(B425, Paste!$AB$3:$AC$2343, 2, FALSE))</f>
        <v>43</v>
      </c>
      <c r="O425" s="18" t="str">
        <f>IF(VLOOKUP(B425, 'Points&amp;Potential'!$B$7:$O$921, 14, FALSE)=0, "", VLOOKUP(B425, 'Points&amp;Potential'!$B$7:$O$921, 14, FALSE))</f>
        <v/>
      </c>
      <c r="P425" s="7" t="str">
        <f>IF(ISERROR(VLOOKUP(B425, Paste!$T$3:$T$1045, 1, FALSE)), "", VLOOKUP(B425, Paste!$T$3:$U$1045, 2, FALSE))</f>
        <v/>
      </c>
    </row>
    <row r="426" spans="1:16">
      <c r="A426" s="11">
        <v>420</v>
      </c>
      <c r="B426" s="10" t="s">
        <v>506</v>
      </c>
      <c r="C426" s="11" t="str">
        <f>VLOOKUP($B426, Paste!$A$3:$H$1033, 6, FALSE)</f>
        <v>LD</v>
      </c>
      <c r="D426" s="11">
        <f>IFERROR(VLOOKUP($B426, Paste!$J$3:$L$833, 3, FALSE), "")</f>
        <v>30</v>
      </c>
      <c r="E426" s="11">
        <f>IFERROR(VLOOKUP($B426, Paste!$J$3:$L$833, 2, FALSE), "")</f>
        <v>40</v>
      </c>
      <c r="F426" s="11" t="str">
        <f>VLOOKUP($B426, Paste!$A$3:$H$1033, 8, FALSE)</f>
        <v>CHI</v>
      </c>
      <c r="G426" s="71">
        <f>VLOOKUP($B426, Paste!$A$3:$H$1033, 2, FALSE)</f>
        <v>81.666666666666671</v>
      </c>
      <c r="H426" s="71">
        <f>VLOOKUP($B426, Paste!$A$3:$H$1033, 3, FALSE)</f>
        <v>2.71571577683972</v>
      </c>
      <c r="I426" s="71">
        <f t="shared" si="6"/>
        <v>16.700339130567691</v>
      </c>
      <c r="J426" s="71">
        <f>VLOOKUP($B426, Paste!$A$3:$H$1033, 4, FALSE)</f>
        <v>19.41605490740741</v>
      </c>
      <c r="K426" s="71">
        <f>VLOOKUP($B426, Paste!$A$3:$H$1033, 5, FALSE)</f>
        <v>25.285913528591351</v>
      </c>
      <c r="L426" s="11">
        <f>IF(ISERROR(VLOOKUP(B426, Paste!$AB$3:$AD$2349, 3, FALSE)), "", VLOOKUP(B426, Paste!$AB$3:$AD$2349, 3, FALSE))</f>
        <v>41</v>
      </c>
      <c r="M426" s="27">
        <f>VLOOKUP($B426, Paste!$W$3:$Z$10064, IF($H$4="Cap Hit",3, IF($H$4="AAV", 4, 2)), FALSE)</f>
        <v>5.8</v>
      </c>
      <c r="N426" s="11">
        <f>IF(ISERROR(VLOOKUP(B426, Paste!$AB$3:$AC$2343, 1, FALSE)), "", VLOOKUP(B426, Paste!$AB$3:$AC$2343, 2, FALSE))</f>
        <v>131</v>
      </c>
      <c r="O426" s="18" t="str">
        <f>IF(VLOOKUP(B426, 'Points&amp;Potential'!$B$7:$O$921, 14, FALSE)=0, "", VLOOKUP(B426, 'Points&amp;Potential'!$B$7:$O$921, 14, FALSE))</f>
        <v/>
      </c>
      <c r="P426" s="7" t="str">
        <f>IF(ISERROR(VLOOKUP(B426, Paste!$T$3:$T$1045, 1, FALSE)), "", VLOOKUP(B426, Paste!$T$3:$U$1045, 2, FALSE))</f>
        <v/>
      </c>
    </row>
    <row r="427" spans="1:16">
      <c r="A427" s="11">
        <v>421</v>
      </c>
      <c r="B427" s="67" t="s">
        <v>306</v>
      </c>
      <c r="C427" s="11" t="str">
        <f>VLOOKUP($B427, Paste!$A$3:$H$1033, 6, FALSE)</f>
        <v>C</v>
      </c>
      <c r="D427" s="11">
        <f>IFERROR(VLOOKUP($B427, Paste!$J$3:$L$833, 3, FALSE), "")</f>
        <v>37</v>
      </c>
      <c r="E427" s="11">
        <f>IFERROR(VLOOKUP($B427, Paste!$J$3:$L$833, 2, FALSE), "")</f>
        <v>50</v>
      </c>
      <c r="F427" s="11" t="str">
        <f>VLOOKUP($B427, Paste!$A$3:$H$1033, 8, FALSE)</f>
        <v>CGY</v>
      </c>
      <c r="G427" s="71">
        <f>VLOOKUP($B427, Paste!$A$3:$H$1033, 2, FALSE)</f>
        <v>84</v>
      </c>
      <c r="H427" s="71">
        <f>VLOOKUP($B427, Paste!$A$3:$H$1033, 3, FALSE)</f>
        <v>16.214075384725923</v>
      </c>
      <c r="I427" s="71">
        <f t="shared" si="6"/>
        <v>19.495277490274077</v>
      </c>
      <c r="J427" s="71">
        <f>VLOOKUP($B427, Paste!$A$3:$H$1033, 4, FALSE)</f>
        <v>35.709352875</v>
      </c>
      <c r="K427" s="71">
        <f>VLOOKUP($B427, Paste!$A$3:$H$1033, 5, FALSE)</f>
        <v>25.2</v>
      </c>
      <c r="L427" s="11">
        <f>IF(ISERROR(VLOOKUP(B427, Paste!$AB$3:$AD$2349, 3, FALSE)), "", VLOOKUP(B427, Paste!$AB$3:$AD$2349, 3, FALSE))</f>
        <v>25</v>
      </c>
      <c r="M427" s="27">
        <f>VLOOKUP($B427, Paste!$W$3:$Z$10064, IF($H$4="Cap Hit",3, IF($H$4="AAV", 4, 2)), FALSE)</f>
        <v>3.7</v>
      </c>
      <c r="N427" s="11">
        <f>IF(ISERROR(VLOOKUP(B427, Paste!$AB$3:$AC$2343, 1, FALSE)), "", VLOOKUP(B427, Paste!$AB$3:$AC$2343, 2, FALSE))</f>
        <v>34</v>
      </c>
      <c r="O427" s="18" t="str">
        <f>IF(VLOOKUP(B427, 'Points&amp;Potential'!$B$7:$O$921, 14, FALSE)=0, "", VLOOKUP(B427, 'Points&amp;Potential'!$B$7:$O$921, 14, FALSE))</f>
        <v/>
      </c>
      <c r="P427" s="7" t="str">
        <f>IF(ISERROR(VLOOKUP(B427, Paste!$T$3:$T$1045, 1, FALSE)), "", VLOOKUP(B427, Paste!$T$3:$U$1045, 2, FALSE))</f>
        <v/>
      </c>
    </row>
    <row r="428" spans="1:16">
      <c r="A428" s="11">
        <v>422</v>
      </c>
      <c r="B428" s="67" t="s">
        <v>639</v>
      </c>
      <c r="C428" s="11" t="str">
        <f>VLOOKUP($B428, Paste!$A$3:$H$1033, 6, FALSE)</f>
        <v>LW</v>
      </c>
      <c r="D428" s="11">
        <f>IFERROR(VLOOKUP($B428, Paste!$J$3:$L$833, 3, FALSE), "")</f>
        <v>28</v>
      </c>
      <c r="E428" s="11">
        <f>IFERROR(VLOOKUP($B428, Paste!$J$3:$L$833, 2, FALSE), "")</f>
        <v>60</v>
      </c>
      <c r="F428" s="11" t="str">
        <f>VLOOKUP($B428, Paste!$A$3:$H$1033, 8, FALSE)</f>
        <v>BOS</v>
      </c>
      <c r="G428" s="71">
        <f>VLOOKUP($B428, Paste!$A$3:$H$1033, 2, FALSE)</f>
        <v>37</v>
      </c>
      <c r="H428" s="71">
        <f>VLOOKUP($B428, Paste!$A$3:$H$1033, 3, FALSE)</f>
        <v>4.3075405214940101</v>
      </c>
      <c r="I428" s="71">
        <f t="shared" si="6"/>
        <v>8.450852537533768</v>
      </c>
      <c r="J428" s="71">
        <f>VLOOKUP($B428, Paste!$A$3:$H$1033, 4, FALSE)</f>
        <v>12.758393059027778</v>
      </c>
      <c r="K428" s="71">
        <f>VLOOKUP($B428, Paste!$A$3:$H$1033, 5, FALSE)</f>
        <v>25.16</v>
      </c>
      <c r="L428" s="11">
        <f>IF(ISERROR(VLOOKUP(B428, Paste!$AB$3:$AD$2349, 3, FALSE)), "", VLOOKUP(B428, Paste!$AB$3:$AD$2349, 3, FALSE))</f>
        <v>123</v>
      </c>
      <c r="M428" s="27">
        <f>VLOOKUP($B428, Paste!$W$3:$Z$10064, IF($H$4="Cap Hit",3, IF($H$4="AAV", 4, 2)), FALSE)</f>
        <v>1.7</v>
      </c>
      <c r="N428" s="11">
        <f>IF(ISERROR(VLOOKUP(B428, Paste!$AB$3:$AC$2343, 1, FALSE)), "", VLOOKUP(B428, Paste!$AB$3:$AC$2343, 2, FALSE))</f>
        <v>20</v>
      </c>
      <c r="O428" s="18" t="str">
        <f>IF(VLOOKUP(B428, 'Points&amp;Potential'!$B$7:$O$921, 14, FALSE)=0, "", VLOOKUP(B428, 'Points&amp;Potential'!$B$7:$O$921, 14, FALSE))</f>
        <v/>
      </c>
      <c r="P428" s="7" t="str">
        <f>IF(ISERROR(VLOOKUP(B428, Paste!$T$3:$T$1045, 1, FALSE)), "", VLOOKUP(B428, Paste!$T$3:$U$1045, 2, FALSE))</f>
        <v/>
      </c>
    </row>
    <row r="429" spans="1:16">
      <c r="A429" s="11">
        <v>423</v>
      </c>
      <c r="B429" s="67" t="s">
        <v>439</v>
      </c>
      <c r="C429" s="11" t="str">
        <f>VLOOKUP($B429, Paste!$A$3:$H$1033, 6, FALSE)</f>
        <v>LW</v>
      </c>
      <c r="D429" s="11" t="str">
        <f>IFERROR(VLOOKUP($B429, Paste!$J$3:$L$833, 3, FALSE), "")</f>
        <v/>
      </c>
      <c r="E429" s="11" t="str">
        <f>IFERROR(VLOOKUP($B429, Paste!$J$3:$L$833, 2, FALSE), "")</f>
        <v/>
      </c>
      <c r="F429" s="11" t="str">
        <f>VLOOKUP($B429, Paste!$A$3:$H$1033, 8, FALSE)</f>
        <v>NSH</v>
      </c>
      <c r="G429" s="71">
        <f>VLOOKUP($B429, Paste!$A$3:$H$1033, 2, FALSE)</f>
        <v>78</v>
      </c>
      <c r="H429" s="71">
        <f>VLOOKUP($B429, Paste!$A$3:$H$1033, 3, FALSE)</f>
        <v>13.00988111235408</v>
      </c>
      <c r="I429" s="71">
        <f t="shared" si="6"/>
        <v>11.711731387645923</v>
      </c>
      <c r="J429" s="71">
        <f>VLOOKUP($B429, Paste!$A$3:$H$1033, 4, FALSE)</f>
        <v>24.721612500000003</v>
      </c>
      <c r="K429" s="71">
        <f>VLOOKUP($B429, Paste!$A$3:$H$1033, 5, FALSE)</f>
        <v>24.944162436548226</v>
      </c>
      <c r="L429" s="11">
        <f>IF(ISERROR(VLOOKUP(B429, Paste!$AB$3:$AD$2349, 3, FALSE)), "", VLOOKUP(B429, Paste!$AB$3:$AD$2349, 3, FALSE))</f>
        <v>64</v>
      </c>
      <c r="M429" s="27">
        <f>VLOOKUP($B429, Paste!$W$3:$Z$10064, IF($H$4="Cap Hit",3, IF($H$4="AAV", 4, 2)), FALSE)</f>
        <v>3.5</v>
      </c>
      <c r="N429" s="11">
        <f>IF(ISERROR(VLOOKUP(B429, Paste!$AB$3:$AC$2343, 1, FALSE)), "", VLOOKUP(B429, Paste!$AB$3:$AC$2343, 2, FALSE))</f>
        <v>62</v>
      </c>
      <c r="O429" s="18" t="str">
        <f>IF(VLOOKUP(B429, 'Points&amp;Potential'!$B$7:$O$921, 14, FALSE)=0, "", VLOOKUP(B429, 'Points&amp;Potential'!$B$7:$O$921, 14, FALSE))</f>
        <v/>
      </c>
      <c r="P429" s="7" t="str">
        <f>IF(ISERROR(VLOOKUP(B429, Paste!$T$3:$T$1045, 1, FALSE)), "", VLOOKUP(B429, Paste!$T$3:$U$1045, 2, FALSE))</f>
        <v/>
      </c>
    </row>
    <row r="430" spans="1:16">
      <c r="A430" s="11">
        <v>424</v>
      </c>
      <c r="B430" s="67" t="s">
        <v>577</v>
      </c>
      <c r="C430" s="11" t="str">
        <f>VLOOKUP($B430, Paste!$A$3:$H$1033, 6, FALSE)</f>
        <v>LD</v>
      </c>
      <c r="D430" s="11" t="str">
        <f>IFERROR(VLOOKUP($B430, Paste!$J$3:$L$833, 3, FALSE), "")</f>
        <v/>
      </c>
      <c r="E430" s="11" t="str">
        <f>IFERROR(VLOOKUP($B430, Paste!$J$3:$L$833, 2, FALSE), "")</f>
        <v/>
      </c>
      <c r="F430" s="11" t="str">
        <f>VLOOKUP($B430, Paste!$A$3:$H$1033, 8, FALSE)</f>
        <v>LAK</v>
      </c>
      <c r="G430" s="71">
        <f>VLOOKUP($B430, Paste!$A$3:$H$1033, 2, FALSE)</f>
        <v>74</v>
      </c>
      <c r="H430" s="71">
        <f>VLOOKUP($B430, Paste!$A$3:$H$1033, 3, FALSE)</f>
        <v>3.1588530326787518</v>
      </c>
      <c r="I430" s="71">
        <f t="shared" si="6"/>
        <v>12.753588967321249</v>
      </c>
      <c r="J430" s="71">
        <f>VLOOKUP($B430, Paste!$A$3:$H$1033, 4, FALSE)</f>
        <v>15.912442</v>
      </c>
      <c r="K430" s="71">
        <f>VLOOKUP($B430, Paste!$A$3:$H$1033, 5, FALSE)</f>
        <v>24.903846153846157</v>
      </c>
      <c r="L430" s="11">
        <f>IF(ISERROR(VLOOKUP(B430, Paste!$AB$3:$AD$2349, 3, FALSE)), "", VLOOKUP(B430, Paste!$AB$3:$AD$2349, 3, FALSE))</f>
        <v>81</v>
      </c>
      <c r="M430" s="27">
        <f>VLOOKUP($B430, Paste!$W$3:$Z$10064, IF($H$4="Cap Hit",3, IF($H$4="AAV", 4, 2)), FALSE)</f>
        <v>4.5</v>
      </c>
      <c r="N430" s="11">
        <f>IF(ISERROR(VLOOKUP(B430, Paste!$AB$3:$AC$2343, 1, FALSE)), "", VLOOKUP(B430, Paste!$AB$3:$AC$2343, 2, FALSE))</f>
        <v>96</v>
      </c>
      <c r="O430" s="18" t="str">
        <f>IF(VLOOKUP(B430, 'Points&amp;Potential'!$B$7:$O$921, 14, FALSE)=0, "", VLOOKUP(B430, 'Points&amp;Potential'!$B$7:$O$921, 14, FALSE))</f>
        <v/>
      </c>
      <c r="P430" s="7" t="str">
        <f>IF(ISERROR(VLOOKUP(B430, Paste!$T$3:$T$1045, 1, FALSE)), "", VLOOKUP(B430, Paste!$T$3:$U$1045, 2, FALSE))</f>
        <v/>
      </c>
    </row>
    <row r="431" spans="1:16">
      <c r="A431" s="11">
        <v>425</v>
      </c>
      <c r="B431" s="67" t="s">
        <v>219</v>
      </c>
      <c r="C431" s="11" t="str">
        <f>VLOOKUP($B431, Paste!$A$3:$H$1033, 6, FALSE)</f>
        <v>RW</v>
      </c>
      <c r="D431" s="11">
        <f>IFERROR(VLOOKUP($B431, Paste!$J$3:$L$833, 3, FALSE), "")</f>
        <v>58</v>
      </c>
      <c r="E431" s="11">
        <f>IFERROR(VLOOKUP($B431, Paste!$J$3:$L$833, 2, FALSE), "")</f>
        <v>78</v>
      </c>
      <c r="F431" s="11" t="str">
        <f>VLOOKUP($B431, Paste!$A$3:$H$1033, 8, FALSE)</f>
        <v>NSH</v>
      </c>
      <c r="G431" s="71">
        <f>VLOOKUP($B431, Paste!$A$3:$H$1033, 2, FALSE)</f>
        <v>83</v>
      </c>
      <c r="H431" s="71">
        <f>VLOOKUP($B431, Paste!$A$3:$H$1033, 3, FALSE)</f>
        <v>20.75</v>
      </c>
      <c r="I431" s="71">
        <f t="shared" si="6"/>
        <v>25.63420416666667</v>
      </c>
      <c r="J431" s="71">
        <f>VLOOKUP($B431, Paste!$A$3:$H$1033, 4, FALSE)</f>
        <v>46.38420416666667</v>
      </c>
      <c r="K431" s="71">
        <f>VLOOKUP($B431, Paste!$A$3:$H$1033, 5, FALSE)</f>
        <v>24.9</v>
      </c>
      <c r="L431" s="11">
        <f>IF(ISERROR(VLOOKUP(B431, Paste!$AB$3:$AD$2349, 3, FALSE)), "", VLOOKUP(B431, Paste!$AB$3:$AD$2349, 3, FALSE))</f>
        <v>87</v>
      </c>
      <c r="M431" s="27">
        <f>VLOOKUP($B431, Paste!$W$3:$Z$10064, IF($H$4="Cap Hit",3, IF($H$4="AAV", 4, 2)), FALSE)</f>
        <v>4.5</v>
      </c>
      <c r="N431" s="11">
        <f>IF(ISERROR(VLOOKUP(B431, Paste!$AB$3:$AC$2343, 1, FALSE)), "", VLOOKUP(B431, Paste!$AB$3:$AC$2343, 2, FALSE))</f>
        <v>31</v>
      </c>
      <c r="O431" s="18" t="str">
        <f>IF(VLOOKUP(B431, 'Points&amp;Potential'!$B$7:$O$921, 14, FALSE)=0, "", VLOOKUP(B431, 'Points&amp;Potential'!$B$7:$O$921, 14, FALSE))</f>
        <v/>
      </c>
      <c r="P431" s="7" t="str">
        <f>IF(ISERROR(VLOOKUP(B431, Paste!$T$3:$T$1045, 1, FALSE)), "", VLOOKUP(B431, Paste!$T$3:$U$1045, 2, FALSE))</f>
        <v/>
      </c>
    </row>
    <row r="432" spans="1:16">
      <c r="A432" s="11">
        <v>426</v>
      </c>
      <c r="B432" s="67" t="s">
        <v>310</v>
      </c>
      <c r="C432" s="11" t="str">
        <f>VLOOKUP($B432, Paste!$A$3:$H$1033, 6, FALSE)</f>
        <v>C</v>
      </c>
      <c r="D432" s="11">
        <f>IFERROR(VLOOKUP($B432, Paste!$J$3:$L$833, 3, FALSE), "")</f>
        <v>43</v>
      </c>
      <c r="E432" s="11">
        <f>IFERROR(VLOOKUP($B432, Paste!$J$3:$L$833, 2, FALSE), "")</f>
        <v>65</v>
      </c>
      <c r="F432" s="11" t="str">
        <f>VLOOKUP($B432, Paste!$A$3:$H$1033, 8, FALSE)</f>
        <v>MTL</v>
      </c>
      <c r="G432" s="71">
        <f>VLOOKUP($B432, Paste!$A$3:$H$1033, 2, FALSE)</f>
        <v>83</v>
      </c>
      <c r="H432" s="71">
        <f>VLOOKUP($B432, Paste!$A$3:$H$1033, 3, FALSE)</f>
        <v>14.223273133494693</v>
      </c>
      <c r="I432" s="71">
        <f t="shared" si="6"/>
        <v>21.313326727616413</v>
      </c>
      <c r="J432" s="71">
        <f>VLOOKUP($B432, Paste!$A$3:$H$1033, 4, FALSE)</f>
        <v>35.536599861111107</v>
      </c>
      <c r="K432" s="71">
        <f>VLOOKUP($B432, Paste!$A$3:$H$1033, 5, FALSE)</f>
        <v>24.9</v>
      </c>
      <c r="L432" s="11">
        <f>IF(ISERROR(VLOOKUP(B432, Paste!$AB$3:$AD$2349, 3, FALSE)), "", VLOOKUP(B432, Paste!$AB$3:$AD$2349, 3, FALSE))</f>
        <v>39</v>
      </c>
      <c r="M432" s="27">
        <f>VLOOKUP($B432, Paste!$W$3:$Z$10064, IF($H$4="Cap Hit",3, IF($H$4="AAV", 4, 2)), FALSE)</f>
        <v>0.92500000000000004</v>
      </c>
      <c r="N432" s="11">
        <f>IF(ISERROR(VLOOKUP(B432, Paste!$AB$3:$AC$2343, 1, FALSE)), "", VLOOKUP(B432, Paste!$AB$3:$AC$2343, 2, FALSE))</f>
        <v>66</v>
      </c>
      <c r="O432" s="18" t="str">
        <f>IF(VLOOKUP(B432, 'Points&amp;Potential'!$B$7:$O$921, 14, FALSE)=0, "", VLOOKUP(B432, 'Points&amp;Potential'!$B$7:$O$921, 14, FALSE))</f>
        <v/>
      </c>
      <c r="P432" s="7" t="str">
        <f>IF(ISERROR(VLOOKUP(B432, Paste!$T$3:$T$1045, 1, FALSE)), "", VLOOKUP(B432, Paste!$T$3:$U$1045, 2, FALSE))</f>
        <v/>
      </c>
    </row>
    <row r="433" spans="1:16">
      <c r="A433" s="11">
        <v>427</v>
      </c>
      <c r="B433" s="67" t="s">
        <v>492</v>
      </c>
      <c r="C433" s="11" t="str">
        <f>VLOOKUP($B433, Paste!$A$3:$H$1033, 6, FALSE)</f>
        <v>LD</v>
      </c>
      <c r="D433" s="11" t="str">
        <f>IFERROR(VLOOKUP($B433, Paste!$J$3:$L$833, 3, FALSE), "")</f>
        <v/>
      </c>
      <c r="E433" s="11" t="str">
        <f>IFERROR(VLOOKUP($B433, Paste!$J$3:$L$833, 2, FALSE), "")</f>
        <v/>
      </c>
      <c r="F433" s="11" t="str">
        <f>VLOOKUP($B433, Paste!$A$3:$H$1033, 8, FALSE)</f>
        <v>LAK</v>
      </c>
      <c r="G433" s="71">
        <f>VLOOKUP($B433, Paste!$A$3:$H$1033, 2, FALSE)</f>
        <v>60</v>
      </c>
      <c r="H433" s="71">
        <f>VLOOKUP($B433, Paste!$A$3:$H$1033, 3, FALSE)</f>
        <v>3.9000000000000004</v>
      </c>
      <c r="I433" s="71">
        <f t="shared" si="6"/>
        <v>16.562400000000004</v>
      </c>
      <c r="J433" s="71">
        <f>VLOOKUP($B433, Paste!$A$3:$H$1033, 4, FALSE)</f>
        <v>20.462400000000002</v>
      </c>
      <c r="K433" s="71">
        <f>VLOOKUP($B433, Paste!$A$3:$H$1033, 5, FALSE)</f>
        <v>24.782608695652176</v>
      </c>
      <c r="L433" s="11">
        <f>IF(ISERROR(VLOOKUP(B433, Paste!$AB$3:$AD$2349, 3, FALSE)), "", VLOOKUP(B433, Paste!$AB$3:$AD$2349, 3, FALSE))</f>
        <v>40</v>
      </c>
      <c r="M433" s="27">
        <f>VLOOKUP($B433, Paste!$W$3:$Z$10064, IF($H$4="Cap Hit",3, IF($H$4="AAV", 4, 2)), FALSE)</f>
        <v>1</v>
      </c>
      <c r="N433" s="11">
        <f>IF(ISERROR(VLOOKUP(B433, Paste!$AB$3:$AC$2343, 1, FALSE)), "", VLOOKUP(B433, Paste!$AB$3:$AC$2343, 2, FALSE))</f>
        <v>49</v>
      </c>
      <c r="O433" s="18" t="str">
        <f>IF(VLOOKUP(B433, 'Points&amp;Potential'!$B$7:$O$921, 14, FALSE)=0, "", VLOOKUP(B433, 'Points&amp;Potential'!$B$7:$O$921, 14, FALSE))</f>
        <v/>
      </c>
      <c r="P433" s="7" t="str">
        <f>IF(ISERROR(VLOOKUP(B433, Paste!$T$3:$T$1045, 1, FALSE)), "", VLOOKUP(B433, Paste!$T$3:$U$1045, 2, FALSE))</f>
        <v/>
      </c>
    </row>
    <row r="434" spans="1:16">
      <c r="A434" s="11">
        <v>428</v>
      </c>
      <c r="B434" s="67" t="s">
        <v>156</v>
      </c>
      <c r="C434" s="11" t="str">
        <f>VLOOKUP($B434, Paste!$A$3:$H$1033, 6, FALSE)</f>
        <v>RW</v>
      </c>
      <c r="D434" s="11">
        <f>IFERROR(VLOOKUP($B434, Paste!$J$3:$L$833, 3, FALSE), "")</f>
        <v>52</v>
      </c>
      <c r="E434" s="11">
        <f>IFERROR(VLOOKUP($B434, Paste!$J$3:$L$833, 2, FALSE), "")</f>
        <v>65</v>
      </c>
      <c r="F434" s="11" t="str">
        <f>VLOOKUP($B434, Paste!$A$3:$H$1033, 8, FALSE)</f>
        <v>LAK</v>
      </c>
      <c r="G434" s="71">
        <f>VLOOKUP($B434, Paste!$A$3:$H$1033, 2, FALSE)</f>
        <v>67.666666666666671</v>
      </c>
      <c r="H434" s="71">
        <f>VLOOKUP($B434, Paste!$A$3:$H$1033, 3, FALSE)</f>
        <v>15.646190388517361</v>
      </c>
      <c r="I434" s="71">
        <f t="shared" si="6"/>
        <v>41.000483830232639</v>
      </c>
      <c r="J434" s="71">
        <f>VLOOKUP($B434, Paste!$A$3:$H$1033, 4, FALSE)</f>
        <v>56.64667421875</v>
      </c>
      <c r="K434" s="71">
        <f>VLOOKUP($B434, Paste!$A$3:$H$1033, 5, FALSE)</f>
        <v>24.730964467005077</v>
      </c>
      <c r="L434" s="11">
        <f>IF(ISERROR(VLOOKUP(B434, Paste!$AB$3:$AD$2349, 3, FALSE)), "", VLOOKUP(B434, Paste!$AB$3:$AD$2349, 3, FALSE))</f>
        <v>14</v>
      </c>
      <c r="M434" s="27">
        <f>VLOOKUP($B434, Paste!$W$3:$Z$10064, IF($H$4="Cap Hit",3, IF($H$4="AAV", 4, 2)), FALSE)</f>
        <v>1</v>
      </c>
      <c r="N434" s="11">
        <f>IF(ISERROR(VLOOKUP(B434, Paste!$AB$3:$AC$2343, 1, FALSE)), "", VLOOKUP(B434, Paste!$AB$3:$AC$2343, 2, FALSE))</f>
        <v>27</v>
      </c>
      <c r="O434" s="18" t="str">
        <f>IF(VLOOKUP(B434, 'Points&amp;Potential'!$B$7:$O$921, 14, FALSE)=0, "", VLOOKUP(B434, 'Points&amp;Potential'!$B$7:$O$921, 14, FALSE))</f>
        <v/>
      </c>
      <c r="P434" s="7" t="str">
        <f>IF(ISERROR(VLOOKUP(B434, Paste!$T$3:$T$1045, 1, FALSE)), "", VLOOKUP(B434, Paste!$T$3:$U$1045, 2, FALSE))</f>
        <v/>
      </c>
    </row>
    <row r="435" spans="1:16">
      <c r="A435" s="11">
        <v>429</v>
      </c>
      <c r="B435" s="67" t="s">
        <v>104</v>
      </c>
      <c r="C435" s="11" t="str">
        <f>VLOOKUP($B435, Paste!$A$3:$H$1033, 6, FALSE)</f>
        <v>RW</v>
      </c>
      <c r="D435" s="11">
        <f>IFERROR(VLOOKUP($B435, Paste!$J$3:$L$833, 3, FALSE), "")</f>
        <v>68</v>
      </c>
      <c r="E435" s="11">
        <f>IFERROR(VLOOKUP($B435, Paste!$J$3:$L$833, 2, FALSE), "")</f>
        <v>83</v>
      </c>
      <c r="F435" s="11" t="str">
        <f>VLOOKUP($B435, Paste!$A$3:$H$1033, 8, FALSE)</f>
        <v>BOS</v>
      </c>
      <c r="G435" s="71">
        <f>VLOOKUP($B435, Paste!$A$3:$H$1033, 2, FALSE)</f>
        <v>80</v>
      </c>
      <c r="H435" s="71">
        <f>VLOOKUP($B435, Paste!$A$3:$H$1033, 3, FALSE)</f>
        <v>35.200000000000003</v>
      </c>
      <c r="I435" s="71">
        <f t="shared" si="6"/>
        <v>33.490011249999995</v>
      </c>
      <c r="J435" s="71">
        <f>VLOOKUP($B435, Paste!$A$3:$H$1033, 4, FALSE)</f>
        <v>68.690011249999998</v>
      </c>
      <c r="K435" s="71">
        <f>VLOOKUP($B435, Paste!$A$3:$H$1033, 5, FALSE)</f>
        <v>24.615384615384617</v>
      </c>
      <c r="L435" s="11">
        <f>IF(ISERROR(VLOOKUP(B435, Paste!$AB$3:$AD$2349, 3, FALSE)), "", VLOOKUP(B435, Paste!$AB$3:$AD$2349, 3, FALSE))</f>
        <v>110</v>
      </c>
      <c r="M435" s="27">
        <f>VLOOKUP($B435, Paste!$W$3:$Z$10064, IF($H$4="Cap Hit",3, IF($H$4="AAV", 4, 2)), FALSE)</f>
        <v>5.25</v>
      </c>
      <c r="N435" s="11">
        <f>IF(ISERROR(VLOOKUP(B435, Paste!$AB$3:$AC$2343, 1, FALSE)), "", VLOOKUP(B435, Paste!$AB$3:$AC$2343, 2, FALSE))</f>
        <v>32</v>
      </c>
      <c r="O435" s="18" t="str">
        <f>IF(VLOOKUP(B435, 'Points&amp;Potential'!$B$7:$O$921, 14, FALSE)=0, "", VLOOKUP(B435, 'Points&amp;Potential'!$B$7:$O$921, 14, FALSE))</f>
        <v/>
      </c>
      <c r="P435" s="7" t="str">
        <f>IF(ISERROR(VLOOKUP(B435, Paste!$T$3:$T$1045, 1, FALSE)), "", VLOOKUP(B435, Paste!$T$3:$U$1045, 2, FALSE))</f>
        <v/>
      </c>
    </row>
    <row r="436" spans="1:16">
      <c r="A436" s="11">
        <v>430</v>
      </c>
      <c r="B436" s="67" t="s">
        <v>209</v>
      </c>
      <c r="C436" s="11" t="str">
        <f>VLOOKUP($B436, Paste!$A$3:$H$1033, 6, FALSE)</f>
        <v>C</v>
      </c>
      <c r="D436" s="11">
        <f>IFERROR(VLOOKUP($B436, Paste!$J$3:$L$833, 3, FALSE), "")</f>
        <v>53</v>
      </c>
      <c r="E436" s="11">
        <f>IFERROR(VLOOKUP($B436, Paste!$J$3:$L$833, 2, FALSE), "")</f>
        <v>70</v>
      </c>
      <c r="F436" s="11" t="str">
        <f>VLOOKUP($B436, Paste!$A$3:$H$1033, 8, FALSE)</f>
        <v>CGY</v>
      </c>
      <c r="G436" s="71">
        <f>VLOOKUP($B436, Paste!$A$3:$H$1033, 2, FALSE)</f>
        <v>80</v>
      </c>
      <c r="H436" s="71">
        <f>VLOOKUP($B436, Paste!$A$3:$H$1033, 3, FALSE)</f>
        <v>20</v>
      </c>
      <c r="I436" s="71">
        <f t="shared" si="6"/>
        <v>27.581462500000001</v>
      </c>
      <c r="J436" s="71">
        <f>VLOOKUP($B436, Paste!$A$3:$H$1033, 4, FALSE)</f>
        <v>47.581462500000001</v>
      </c>
      <c r="K436" s="71">
        <f>VLOOKUP($B436, Paste!$A$3:$H$1033, 5, FALSE)</f>
        <v>24.615384615384617</v>
      </c>
      <c r="L436" s="11">
        <f>IF(ISERROR(VLOOKUP(B436, Paste!$AB$3:$AD$2349, 3, FALSE)), "", VLOOKUP(B436, Paste!$AB$3:$AD$2349, 3, FALSE))</f>
        <v>60</v>
      </c>
      <c r="M436" s="27">
        <f>VLOOKUP($B436, Paste!$W$3:$Z$10064, IF($H$4="Cap Hit",3, IF($H$4="AAV", 4, 2)), FALSE)</f>
        <v>4.375</v>
      </c>
      <c r="N436" s="11">
        <f>IF(ISERROR(VLOOKUP(B436, Paste!$AB$3:$AC$2343, 1, FALSE)), "", VLOOKUP(B436, Paste!$AB$3:$AC$2343, 2, FALSE))</f>
        <v>44</v>
      </c>
      <c r="O436" s="18" t="str">
        <f>IF(VLOOKUP(B436, 'Points&amp;Potential'!$B$7:$O$921, 14, FALSE)=0, "", VLOOKUP(B436, 'Points&amp;Potential'!$B$7:$O$921, 14, FALSE))</f>
        <v/>
      </c>
      <c r="P436" s="7" t="str">
        <f>IF(ISERROR(VLOOKUP(B436, Paste!$T$3:$T$1045, 1, FALSE)), "", VLOOKUP(B436, Paste!$T$3:$U$1045, 2, FALSE))</f>
        <v/>
      </c>
    </row>
    <row r="437" spans="1:16">
      <c r="A437" s="11">
        <v>431</v>
      </c>
      <c r="B437" s="67" t="s">
        <v>709</v>
      </c>
      <c r="C437" s="11" t="str">
        <f>VLOOKUP($B437, Paste!$A$3:$H$1033, 6, FALSE)</f>
        <v>RW</v>
      </c>
      <c r="D437" s="11" t="str">
        <f>IFERROR(VLOOKUP($B437, Paste!$J$3:$L$833, 3, FALSE), "")</f>
        <v/>
      </c>
      <c r="E437" s="11" t="str">
        <f>IFERROR(VLOOKUP($B437, Paste!$J$3:$L$833, 2, FALSE), "")</f>
        <v/>
      </c>
      <c r="F437" s="11" t="str">
        <f>VLOOKUP($B437, Paste!$A$3:$H$1033, 8, FALSE)</f>
        <v>WPG</v>
      </c>
      <c r="G437" s="71">
        <f>VLOOKUP($B437, Paste!$A$3:$H$1033, 2, FALSE)</f>
        <v>52.666666666666664</v>
      </c>
      <c r="H437" s="71">
        <f>VLOOKUP($B437, Paste!$A$3:$H$1033, 3, FALSE)</f>
        <v>4.7227911437486867</v>
      </c>
      <c r="I437" s="71">
        <f t="shared" si="6"/>
        <v>4.6883398747698308</v>
      </c>
      <c r="J437" s="71">
        <f>VLOOKUP($B437, Paste!$A$3:$H$1033, 4, FALSE)</f>
        <v>9.4111310185185175</v>
      </c>
      <c r="K437" s="71">
        <f>VLOOKUP($B437, Paste!$A$3:$H$1033, 5, FALSE)</f>
        <v>24.600877192982455</v>
      </c>
      <c r="L437" s="11">
        <f>IF(ISERROR(VLOOKUP(B437, Paste!$AB$3:$AD$2349, 3, FALSE)), "", VLOOKUP(B437, Paste!$AB$3:$AD$2349, 3, FALSE))</f>
        <v>74</v>
      </c>
      <c r="M437" s="27">
        <f>VLOOKUP($B437, Paste!$W$3:$Z$10064, IF($H$4="Cap Hit",3, IF($H$4="AAV", 4, 2)), FALSE)</f>
        <v>0.85</v>
      </c>
      <c r="N437" s="11">
        <f>IF(ISERROR(VLOOKUP(B437, Paste!$AB$3:$AC$2343, 1, FALSE)), "", VLOOKUP(B437, Paste!$AB$3:$AC$2343, 2, FALSE))</f>
        <v>24</v>
      </c>
      <c r="O437" s="18" t="str">
        <f>IF(VLOOKUP(B437, 'Points&amp;Potential'!$B$7:$O$921, 14, FALSE)=0, "", VLOOKUP(B437, 'Points&amp;Potential'!$B$7:$O$921, 14, FALSE))</f>
        <v/>
      </c>
      <c r="P437" s="7" t="str">
        <f>IF(ISERROR(VLOOKUP(B437, Paste!$T$3:$T$1045, 1, FALSE)), "", VLOOKUP(B437, Paste!$T$3:$U$1045, 2, FALSE))</f>
        <v/>
      </c>
    </row>
    <row r="438" spans="1:16">
      <c r="A438" s="11">
        <v>432</v>
      </c>
      <c r="B438" s="67" t="s">
        <v>41</v>
      </c>
      <c r="C438" s="11" t="str">
        <f>VLOOKUP($B438, Paste!$A$3:$H$1033, 6, FALSE)</f>
        <v>C</v>
      </c>
      <c r="D438" s="11">
        <f>IFERROR(VLOOKUP($B438, Paste!$J$3:$L$833, 3, FALSE), "")</f>
        <v>93</v>
      </c>
      <c r="E438" s="11">
        <f>IFERROR(VLOOKUP($B438, Paste!$J$3:$L$833, 2, FALSE), "")</f>
        <v>105</v>
      </c>
      <c r="F438" s="11" t="str">
        <f>VLOOKUP($B438, Paste!$A$3:$H$1033, 8, FALSE)</f>
        <v>MTL</v>
      </c>
      <c r="G438" s="71">
        <f>VLOOKUP($B438, Paste!$A$3:$H$1033, 2, FALSE)</f>
        <v>84</v>
      </c>
      <c r="H438" s="71">
        <f>VLOOKUP($B438, Paste!$A$3:$H$1033, 3, FALSE)</f>
        <v>31.366018224318623</v>
      </c>
      <c r="I438" s="71">
        <f t="shared" si="6"/>
        <v>64.40391244234803</v>
      </c>
      <c r="J438" s="71">
        <f>VLOOKUP($B438, Paste!$A$3:$H$1033, 4, FALSE)</f>
        <v>95.769930666666653</v>
      </c>
      <c r="K438" s="71">
        <f>VLOOKUP($B438, Paste!$A$3:$H$1033, 5, FALSE)</f>
        <v>24.585365853658534</v>
      </c>
      <c r="L438" s="11">
        <f>IF(ISERROR(VLOOKUP(B438, Paste!$AB$3:$AD$2349, 3, FALSE)), "", VLOOKUP(B438, Paste!$AB$3:$AD$2349, 3, FALSE))</f>
        <v>66</v>
      </c>
      <c r="M438" s="27">
        <f>VLOOKUP($B438, Paste!$W$3:$Z$10064, IF($H$4="Cap Hit",3, IF($H$4="AAV", 4, 2)), FALSE)</f>
        <v>8.75</v>
      </c>
      <c r="N438" s="11">
        <f>IF(ISERROR(VLOOKUP(B438, Paste!$AB$3:$AC$2343, 1, FALSE)), "", VLOOKUP(B438, Paste!$AB$3:$AC$2343, 2, FALSE))</f>
        <v>59</v>
      </c>
      <c r="O438" s="18" t="str">
        <f>IF(VLOOKUP(B438, 'Points&amp;Potential'!$B$7:$O$921, 14, FALSE)=0, "", VLOOKUP(B438, 'Points&amp;Potential'!$B$7:$O$921, 14, FALSE))</f>
        <v/>
      </c>
      <c r="P438" s="7" t="str">
        <f>IF(ISERROR(VLOOKUP(B438, Paste!$T$3:$T$1045, 1, FALSE)), "", VLOOKUP(B438, Paste!$T$3:$U$1045, 2, FALSE))</f>
        <v/>
      </c>
    </row>
    <row r="439" spans="1:16">
      <c r="A439" s="11">
        <v>433</v>
      </c>
      <c r="B439" s="67" t="s">
        <v>35</v>
      </c>
      <c r="C439" s="11" t="str">
        <f>VLOOKUP($B439, Paste!$A$3:$H$1033, 6, FALSE)</f>
        <v>LW</v>
      </c>
      <c r="D439" s="11">
        <f>IFERROR(VLOOKUP($B439, Paste!$J$3:$L$833, 3, FALSE), "")</f>
        <v>93</v>
      </c>
      <c r="E439" s="11">
        <f>IFERROR(VLOOKUP($B439, Paste!$J$3:$L$833, 2, FALSE), "")</f>
        <v>110</v>
      </c>
      <c r="F439" s="11" t="str">
        <f>VLOOKUP($B439, Paste!$A$3:$H$1033, 8, FALSE)</f>
        <v>DAL</v>
      </c>
      <c r="G439" s="71">
        <f>VLOOKUP($B439, Paste!$A$3:$H$1033, 2, FALSE)</f>
        <v>84</v>
      </c>
      <c r="H439" s="71">
        <f>VLOOKUP($B439, Paste!$A$3:$H$1033, 3, FALSE)</f>
        <v>38.79345028039635</v>
      </c>
      <c r="I439" s="71">
        <f t="shared" si="6"/>
        <v>70.478485219603641</v>
      </c>
      <c r="J439" s="71">
        <f>VLOOKUP($B439, Paste!$A$3:$H$1033, 4, FALSE)</f>
        <v>109.2719355</v>
      </c>
      <c r="K439" s="71">
        <f>VLOOKUP($B439, Paste!$A$3:$H$1033, 5, FALSE)</f>
        <v>24.585365853658534</v>
      </c>
      <c r="L439" s="11">
        <f>IF(ISERROR(VLOOKUP(B439, Paste!$AB$3:$AD$2349, 3, FALSE)), "", VLOOKUP(B439, Paste!$AB$3:$AD$2349, 3, FALSE))</f>
        <v>59</v>
      </c>
      <c r="M439" s="27">
        <f>VLOOKUP($B439, Paste!$W$3:$Z$10064, IF($H$4="Cap Hit",3, IF($H$4="AAV", 4, 2)), FALSE)</f>
        <v>12</v>
      </c>
      <c r="N439" s="11">
        <f>IF(ISERROR(VLOOKUP(B439, Paste!$AB$3:$AC$2343, 1, FALSE)), "", VLOOKUP(B439, Paste!$AB$3:$AC$2343, 2, FALSE))</f>
        <v>34</v>
      </c>
      <c r="O439" s="18" t="str">
        <f>IF(VLOOKUP(B439, 'Points&amp;Potential'!$B$7:$O$921, 14, FALSE)=0, "", VLOOKUP(B439, 'Points&amp;Potential'!$B$7:$O$921, 14, FALSE))</f>
        <v/>
      </c>
      <c r="P439" s="7" t="str">
        <f>IF(ISERROR(VLOOKUP(B439, Paste!$T$3:$T$1045, 1, FALSE)), "", VLOOKUP(B439, Paste!$T$3:$U$1045, 2, FALSE))</f>
        <v/>
      </c>
    </row>
    <row r="440" spans="1:16">
      <c r="A440" s="11">
        <v>434</v>
      </c>
      <c r="B440" s="67" t="s">
        <v>207</v>
      </c>
      <c r="C440" s="11" t="str">
        <f>VLOOKUP($B440, Paste!$A$3:$H$1033, 6, FALSE)</f>
        <v>C</v>
      </c>
      <c r="D440" s="11">
        <f>IFERROR(VLOOKUP($B440, Paste!$J$3:$L$833, 3, FALSE), "")</f>
        <v>63</v>
      </c>
      <c r="E440" s="11">
        <f>IFERROR(VLOOKUP($B440, Paste!$J$3:$L$833, 2, FALSE), "")</f>
        <v>85</v>
      </c>
      <c r="F440" s="11" t="str">
        <f>VLOOKUP($B440, Paste!$A$3:$H$1033, 8, FALSE)</f>
        <v>BUF</v>
      </c>
      <c r="G440" s="71">
        <f>VLOOKUP($B440, Paste!$A$3:$H$1033, 2, FALSE)</f>
        <v>79</v>
      </c>
      <c r="H440" s="71">
        <f>VLOOKUP($B440, Paste!$A$3:$H$1033, 3, FALSE)</f>
        <v>21.330000000000002</v>
      </c>
      <c r="I440" s="71">
        <f t="shared" si="6"/>
        <v>26.863291666666679</v>
      </c>
      <c r="J440" s="71">
        <f>VLOOKUP($B440, Paste!$A$3:$H$1033, 4, FALSE)</f>
        <v>48.193291666666681</v>
      </c>
      <c r="K440" s="71">
        <f>VLOOKUP($B440, Paste!$A$3:$H$1033, 5, FALSE)</f>
        <v>24.49</v>
      </c>
      <c r="L440" s="11">
        <f>IF(ISERROR(VLOOKUP(B440, Paste!$AB$3:$AD$2349, 3, FALSE)), "", VLOOKUP(B440, Paste!$AB$3:$AD$2349, 3, FALSE))</f>
        <v>88</v>
      </c>
      <c r="M440" s="27">
        <f>VLOOKUP($B440, Paste!$W$3:$Z$10064, IF($H$4="Cap Hit",3, IF($H$4="AAV", 4, 2)), FALSE)</f>
        <v>0.97499999999999998</v>
      </c>
      <c r="N440" s="11">
        <f>IF(ISERROR(VLOOKUP(B440, Paste!$AB$3:$AC$2343, 1, FALSE)), "", VLOOKUP(B440, Paste!$AB$3:$AC$2343, 2, FALSE))</f>
        <v>26</v>
      </c>
      <c r="O440" s="18" t="str">
        <f>IF(VLOOKUP(B440, 'Points&amp;Potential'!$B$7:$O$921, 14, FALSE)=0, "", VLOOKUP(B440, 'Points&amp;Potential'!$B$7:$O$921, 14, FALSE))</f>
        <v/>
      </c>
      <c r="P440" s="7" t="str">
        <f>IF(ISERROR(VLOOKUP(B440, Paste!$T$3:$T$1045, 1, FALSE)), "", VLOOKUP(B440, Paste!$T$3:$U$1045, 2, FALSE))</f>
        <v>Y</v>
      </c>
    </row>
    <row r="441" spans="1:16">
      <c r="A441" s="11">
        <v>435</v>
      </c>
      <c r="B441" s="67" t="s">
        <v>488</v>
      </c>
      <c r="C441" s="11" t="str">
        <f>VLOOKUP($B441, Paste!$A$3:$H$1033, 6, FALSE)</f>
        <v>C</v>
      </c>
      <c r="D441" s="11" t="str">
        <f>IFERROR(VLOOKUP($B441, Paste!$J$3:$L$833, 3, FALSE), "")</f>
        <v/>
      </c>
      <c r="E441" s="11" t="str">
        <f>IFERROR(VLOOKUP($B441, Paste!$J$3:$L$833, 2, FALSE), "")</f>
        <v/>
      </c>
      <c r="F441" s="11" t="str">
        <f>VLOOKUP($B441, Paste!$A$3:$H$1033, 8, FALSE)</f>
        <v>PIT</v>
      </c>
      <c r="G441" s="71">
        <f>VLOOKUP($B441, Paste!$A$3:$H$1033, 2, FALSE)</f>
        <v>60.666666666666664</v>
      </c>
      <c r="H441" s="71">
        <f>VLOOKUP($B441, Paste!$A$3:$H$1033, 3, FALSE)</f>
        <v>8.5471130803557678</v>
      </c>
      <c r="I441" s="71">
        <f t="shared" si="6"/>
        <v>12.0859804613109</v>
      </c>
      <c r="J441" s="71">
        <f>VLOOKUP($B441, Paste!$A$3:$H$1033, 4, FALSE)</f>
        <v>20.633093541666668</v>
      </c>
      <c r="K441" s="71">
        <f>VLOOKUP($B441, Paste!$A$3:$H$1033, 5, FALSE)</f>
        <v>24.473484848484848</v>
      </c>
      <c r="L441" s="11">
        <f>IF(ISERROR(VLOOKUP(B441, Paste!$AB$3:$AD$2349, 3, FALSE)), "", VLOOKUP(B441, Paste!$AB$3:$AD$2349, 3, FALSE))</f>
        <v>60</v>
      </c>
      <c r="M441" s="27">
        <f>VLOOKUP($B441, Paste!$W$3:$Z$10064, IF($H$4="Cap Hit",3, IF($H$4="AAV", 4, 2)), FALSE)</f>
        <v>2.25</v>
      </c>
      <c r="N441" s="11">
        <f>IF(ISERROR(VLOOKUP(B441, Paste!$AB$3:$AC$2343, 1, FALSE)), "", VLOOKUP(B441, Paste!$AB$3:$AC$2343, 2, FALSE))</f>
        <v>36</v>
      </c>
      <c r="O441" s="18" t="str">
        <f>IF(VLOOKUP(B441, 'Points&amp;Potential'!$B$7:$O$921, 14, FALSE)=0, "", VLOOKUP(B441, 'Points&amp;Potential'!$B$7:$O$921, 14, FALSE))</f>
        <v/>
      </c>
      <c r="P441" s="7" t="str">
        <f>IF(ISERROR(VLOOKUP(B441, Paste!$T$3:$T$1045, 1, FALSE)), "", VLOOKUP(B441, Paste!$T$3:$U$1045, 2, FALSE))</f>
        <v/>
      </c>
    </row>
    <row r="442" spans="1:16">
      <c r="A442" s="11">
        <v>436</v>
      </c>
      <c r="B442" s="67" t="s">
        <v>757</v>
      </c>
      <c r="C442" s="11" t="str">
        <f>VLOOKUP($B442, Paste!$A$3:$H$1033, 6, FALSE)</f>
        <v>RD</v>
      </c>
      <c r="D442" s="11" t="str">
        <f>IFERROR(VLOOKUP($B442, Paste!$J$3:$L$833, 3, FALSE), "")</f>
        <v/>
      </c>
      <c r="E442" s="11" t="str">
        <f>IFERROR(VLOOKUP($B442, Paste!$J$3:$L$833, 2, FALSE), "")</f>
        <v/>
      </c>
      <c r="F442" s="11" t="str">
        <f>VLOOKUP($B442, Paste!$A$3:$H$1033, 8, FALSE)</f>
        <v>UFA</v>
      </c>
      <c r="G442" s="71">
        <f>VLOOKUP($B442, Paste!$A$3:$H$1033, 2, FALSE)</f>
        <v>43.333333333333336</v>
      </c>
      <c r="H442" s="71">
        <f>VLOOKUP($B442, Paste!$A$3:$H$1033, 3, FALSE)</f>
        <v>1.9963215559976002</v>
      </c>
      <c r="I442" s="71">
        <f t="shared" si="6"/>
        <v>4.6788534440024003</v>
      </c>
      <c r="J442" s="71">
        <f>VLOOKUP($B442, Paste!$A$3:$H$1033, 4, FALSE)</f>
        <v>6.6751750000000003</v>
      </c>
      <c r="K442" s="71">
        <f>VLOOKUP($B442, Paste!$A$3:$H$1033, 5, FALSE)</f>
        <v>24.462365591397852</v>
      </c>
      <c r="L442" s="11" t="str">
        <f>IF(ISERROR(VLOOKUP(B442, Paste!$AB$3:$AD$2349, 3, FALSE)), "", VLOOKUP(B442, Paste!$AB$3:$AD$2349, 3, FALSE))</f>
        <v/>
      </c>
      <c r="M442" s="27" t="e">
        <f>VLOOKUP($B442, Paste!$W$3:$Z$10064, IF($H$4="Cap Hit",3, IF($H$4="AAV", 4, 2)), FALSE)</f>
        <v>#N/A</v>
      </c>
      <c r="N442" s="11" t="str">
        <f>IF(ISERROR(VLOOKUP(B442, Paste!$AB$3:$AC$2343, 1, FALSE)), "", VLOOKUP(B442, Paste!$AB$3:$AC$2343, 2, FALSE))</f>
        <v/>
      </c>
      <c r="O442" s="18" t="str">
        <f>IF(VLOOKUP(B442, 'Points&amp;Potential'!$B$7:$O$921, 14, FALSE)=0, "", VLOOKUP(B442, 'Points&amp;Potential'!$B$7:$O$921, 14, FALSE))</f>
        <v/>
      </c>
      <c r="P442" s="7" t="str">
        <f>IF(ISERROR(VLOOKUP(B442, Paste!$T$3:$T$1045, 1, FALSE)), "", VLOOKUP(B442, Paste!$T$3:$U$1045, 2, FALSE))</f>
        <v/>
      </c>
    </row>
    <row r="443" spans="1:16">
      <c r="A443" s="11">
        <v>437</v>
      </c>
      <c r="B443" s="67" t="s">
        <v>648</v>
      </c>
      <c r="C443" s="11" t="str">
        <f>VLOOKUP($B443, Paste!$A$3:$H$1033, 6, FALSE)</f>
        <v>RW</v>
      </c>
      <c r="D443" s="11" t="str">
        <f>IFERROR(VLOOKUP($B443, Paste!$J$3:$L$833, 3, FALSE), "")</f>
        <v/>
      </c>
      <c r="E443" s="11" t="str">
        <f>IFERROR(VLOOKUP($B443, Paste!$J$3:$L$833, 2, FALSE), "")</f>
        <v/>
      </c>
      <c r="F443" s="11" t="str">
        <f>VLOOKUP($B443, Paste!$A$3:$H$1033, 8, FALSE)</f>
        <v>DAL</v>
      </c>
      <c r="G443" s="71">
        <f>VLOOKUP($B443, Paste!$A$3:$H$1033, 2, FALSE)</f>
        <v>61</v>
      </c>
      <c r="H443" s="71">
        <f>VLOOKUP($B443, Paste!$A$3:$H$1033, 3, FALSE)</f>
        <v>5.6423452209166483</v>
      </c>
      <c r="I443" s="71">
        <f t="shared" si="6"/>
        <v>6.6800341228333489</v>
      </c>
      <c r="J443" s="71">
        <f>VLOOKUP($B443, Paste!$A$3:$H$1033, 4, FALSE)</f>
        <v>12.322379343749997</v>
      </c>
      <c r="K443" s="71">
        <f>VLOOKUP($B443, Paste!$A$3:$H$1033, 5, FALSE)</f>
        <v>24.400000000000002</v>
      </c>
      <c r="L443" s="11">
        <f>IF(ISERROR(VLOOKUP(B443, Paste!$AB$3:$AD$2349, 3, FALSE)), "", VLOOKUP(B443, Paste!$AB$3:$AD$2349, 3, FALSE))</f>
        <v>92</v>
      </c>
      <c r="M443" s="27">
        <f>VLOOKUP($B443, Paste!$W$3:$Z$10064, IF($H$4="Cap Hit",3, IF($H$4="AAV", 4, 2)), FALSE)</f>
        <v>0.77500000000000002</v>
      </c>
      <c r="N443" s="11">
        <f>IF(ISERROR(VLOOKUP(B443, Paste!$AB$3:$AC$2343, 1, FALSE)), "", VLOOKUP(B443, Paste!$AB$3:$AC$2343, 2, FALSE))</f>
        <v>31</v>
      </c>
      <c r="O443" s="18" t="str">
        <f>IF(VLOOKUP(B443, 'Points&amp;Potential'!$B$7:$O$921, 14, FALSE)=0, "", VLOOKUP(B443, 'Points&amp;Potential'!$B$7:$O$921, 14, FALSE))</f>
        <v/>
      </c>
      <c r="P443" s="7" t="str">
        <f>IF(ISERROR(VLOOKUP(B443, Paste!$T$3:$T$1045, 1, FALSE)), "", VLOOKUP(B443, Paste!$T$3:$U$1045, 2, FALSE))</f>
        <v/>
      </c>
    </row>
    <row r="444" spans="1:16">
      <c r="A444" s="11">
        <v>438</v>
      </c>
      <c r="B444" s="67" t="s">
        <v>558</v>
      </c>
      <c r="C444" s="11" t="str">
        <f>VLOOKUP($B444, Paste!$A$3:$H$1033, 6, FALSE)</f>
        <v>RD</v>
      </c>
      <c r="D444" s="11" t="str">
        <f>IFERROR(VLOOKUP($B444, Paste!$J$3:$L$833, 3, FALSE), "")</f>
        <v/>
      </c>
      <c r="E444" s="11" t="str">
        <f>IFERROR(VLOOKUP($B444, Paste!$J$3:$L$833, 2, FALSE), "")</f>
        <v/>
      </c>
      <c r="F444" s="11" t="str">
        <f>VLOOKUP($B444, Paste!$A$3:$H$1033, 8, FALSE)</f>
        <v>PHI</v>
      </c>
      <c r="G444" s="71">
        <f>VLOOKUP($B444, Paste!$A$3:$H$1033, 2, FALSE)</f>
        <v>61</v>
      </c>
      <c r="H444" s="71">
        <f>VLOOKUP($B444, Paste!$A$3:$H$1033, 3, FALSE)</f>
        <v>2.3053278539243625</v>
      </c>
      <c r="I444" s="71">
        <f t="shared" si="6"/>
        <v>14.335873187186747</v>
      </c>
      <c r="J444" s="71">
        <f>VLOOKUP($B444, Paste!$A$3:$H$1033, 4, FALSE)</f>
        <v>16.64120104111111</v>
      </c>
      <c r="K444" s="71">
        <f>VLOOKUP($B444, Paste!$A$3:$H$1033, 5, FALSE)</f>
        <v>24.400000000000002</v>
      </c>
      <c r="L444" s="11">
        <f>IF(ISERROR(VLOOKUP(B444, Paste!$AB$3:$AD$2349, 3, FALSE)), "", VLOOKUP(B444, Paste!$AB$3:$AD$2349, 3, FALSE))</f>
        <v>61</v>
      </c>
      <c r="M444" s="27">
        <f>VLOOKUP($B444, Paste!$W$3:$Z$10064, IF($H$4="Cap Hit",3, IF($H$4="AAV", 4, 2)), FALSE)</f>
        <v>5.5</v>
      </c>
      <c r="N444" s="11">
        <f>IF(ISERROR(VLOOKUP(B444, Paste!$AB$3:$AC$2343, 1, FALSE)), "", VLOOKUP(B444, Paste!$AB$3:$AC$2343, 2, FALSE))</f>
        <v>85</v>
      </c>
      <c r="O444" s="18" t="str">
        <f>IF(VLOOKUP(B444, 'Points&amp;Potential'!$B$7:$O$921, 14, FALSE)=0, "", VLOOKUP(B444, 'Points&amp;Potential'!$B$7:$O$921, 14, FALSE))</f>
        <v/>
      </c>
    </row>
    <row r="445" spans="1:16">
      <c r="A445" s="11">
        <v>439</v>
      </c>
      <c r="B445" s="10" t="s">
        <v>63</v>
      </c>
      <c r="C445" s="11" t="str">
        <f>VLOOKUP($B445, Paste!$A$3:$H$1033, 6, FALSE)</f>
        <v>LD</v>
      </c>
      <c r="D445" s="11">
        <f>IFERROR(VLOOKUP($B445, Paste!$J$3:$L$833, 3, FALSE), "")</f>
        <v>78</v>
      </c>
      <c r="E445" s="11">
        <f>IFERROR(VLOOKUP($B445, Paste!$J$3:$L$833, 2, FALSE), "")</f>
        <v>93</v>
      </c>
      <c r="F445" s="11" t="str">
        <f>VLOOKUP($B445, Paste!$A$3:$H$1033, 8, FALSE)</f>
        <v>CBJ</v>
      </c>
      <c r="G445" s="71">
        <f>VLOOKUP($B445, Paste!$A$3:$H$1033, 2, FALSE)</f>
        <v>77.333333333333329</v>
      </c>
      <c r="H445" s="71">
        <f>VLOOKUP($B445, Paste!$A$3:$H$1033, 3, FALSE)</f>
        <v>21.653333333333332</v>
      </c>
      <c r="I445" s="71">
        <f t="shared" si="6"/>
        <v>60.245121699259258</v>
      </c>
      <c r="J445" s="71">
        <f>VLOOKUP($B445, Paste!$A$3:$H$1033, 4, FALSE)</f>
        <v>81.898455032592594</v>
      </c>
      <c r="K445" s="71">
        <f>VLOOKUP($B445, Paste!$A$3:$H$1033, 5, FALSE)</f>
        <v>24.294985250737462</v>
      </c>
      <c r="L445" s="11">
        <f>IF(ISERROR(VLOOKUP(B445, Paste!$AB$3:$AD$2349, 3, FALSE)), "", VLOOKUP(B445, Paste!$AB$3:$AD$2349, 3, FALSE))</f>
        <v>25</v>
      </c>
      <c r="M445" s="27">
        <f>VLOOKUP($B445, Paste!$W$3:$Z$10064, IF($H$4="Cap Hit",3, IF($H$4="AAV", 4, 2)), FALSE)</f>
        <v>9.5</v>
      </c>
      <c r="N445" s="11">
        <f>IF(ISERROR(VLOOKUP(B445, Paste!$AB$3:$AC$2343, 1, FALSE)), "", VLOOKUP(B445, Paste!$AB$3:$AC$2343, 2, FALSE))</f>
        <v>104</v>
      </c>
      <c r="O445" s="18" t="str">
        <f>IF(VLOOKUP(B445, 'Points&amp;Potential'!$B$7:$O$921, 14, FALSE)=0, "", VLOOKUP(B445, 'Points&amp;Potential'!$B$7:$O$921, 14, FALSE))</f>
        <v/>
      </c>
      <c r="P445" s="7" t="str">
        <f>IF(ISERROR(VLOOKUP(B445, Paste!$T$3:$T$1045, 1, FALSE)), "", VLOOKUP(B445, Paste!$T$3:$U$1045, 2, FALSE))</f>
        <v/>
      </c>
    </row>
    <row r="446" spans="1:16">
      <c r="A446" s="11">
        <v>440</v>
      </c>
      <c r="B446" s="67" t="s">
        <v>485</v>
      </c>
      <c r="C446" s="11" t="str">
        <f>VLOOKUP($B446, Paste!$A$3:$H$1033, 6, FALSE)</f>
        <v>C</v>
      </c>
      <c r="D446" s="11" t="str">
        <f>IFERROR(VLOOKUP($B446, Paste!$J$3:$L$833, 3, FALSE), "")</f>
        <v/>
      </c>
      <c r="E446" s="11" t="str">
        <f>IFERROR(VLOOKUP($B446, Paste!$J$3:$L$833, 2, FALSE), "")</f>
        <v/>
      </c>
      <c r="F446" s="11" t="str">
        <f>VLOOKUP($B446, Paste!$A$3:$H$1033, 8, FALSE)</f>
        <v>UFA</v>
      </c>
      <c r="G446" s="71">
        <f>VLOOKUP($B446, Paste!$A$3:$H$1033, 2, FALSE)</f>
        <v>78</v>
      </c>
      <c r="H446" s="71">
        <f>VLOOKUP($B446, Paste!$A$3:$H$1033, 3, FALSE)</f>
        <v>11.744231083580676</v>
      </c>
      <c r="I446" s="71">
        <f t="shared" si="6"/>
        <v>8.9400429164193227</v>
      </c>
      <c r="J446" s="71">
        <f>VLOOKUP($B446, Paste!$A$3:$H$1033, 4, FALSE)</f>
        <v>20.684273999999998</v>
      </c>
      <c r="K446" s="71">
        <f>VLOOKUP($B446, Paste!$A$3:$H$1033, 5, FALSE)</f>
        <v>24.289473684210527</v>
      </c>
      <c r="L446" s="11" t="str">
        <f>IF(ISERROR(VLOOKUP(B446, Paste!$AB$3:$AD$2349, 3, FALSE)), "", VLOOKUP(B446, Paste!$AB$3:$AD$2349, 3, FALSE))</f>
        <v/>
      </c>
      <c r="M446" s="27" t="e">
        <f>VLOOKUP($B446, Paste!$W$3:$Z$10064, IF($H$4="Cap Hit",3, IF($H$4="AAV", 4, 2)), FALSE)</f>
        <v>#N/A</v>
      </c>
      <c r="N446" s="11" t="str">
        <f>IF(ISERROR(VLOOKUP(B446, Paste!$AB$3:$AC$2343, 1, FALSE)), "", VLOOKUP(B446, Paste!$AB$3:$AC$2343, 2, FALSE))</f>
        <v/>
      </c>
      <c r="O446" s="18" t="str">
        <f>IF(VLOOKUP(B446, 'Points&amp;Potential'!$B$7:$O$921, 14, FALSE)=0, "", VLOOKUP(B446, 'Points&amp;Potential'!$B$7:$O$921, 14, FALSE))</f>
        <v/>
      </c>
      <c r="P446" s="7" t="str">
        <f>IF(ISERROR(VLOOKUP(B446, Paste!$T$3:$T$1045, 1, FALSE)), "", VLOOKUP(B446, Paste!$T$3:$U$1045, 2, FALSE))</f>
        <v/>
      </c>
    </row>
    <row r="447" spans="1:16">
      <c r="A447" s="11">
        <v>441</v>
      </c>
      <c r="B447" s="67" t="s">
        <v>146</v>
      </c>
      <c r="C447" s="11" t="str">
        <f>VLOOKUP($B447, Paste!$A$3:$H$1033, 6, FALSE)</f>
        <v>LD</v>
      </c>
      <c r="D447" s="11">
        <f>IFERROR(VLOOKUP($B447, Paste!$J$3:$L$833, 3, FALSE), "")</f>
        <v>57</v>
      </c>
      <c r="E447" s="11">
        <f>IFERROR(VLOOKUP($B447, Paste!$J$3:$L$833, 2, FALSE), "")</f>
        <v>65</v>
      </c>
      <c r="F447" s="11" t="str">
        <f>VLOOKUP($B447, Paste!$A$3:$H$1033, 8, FALSE)</f>
        <v>ANA</v>
      </c>
      <c r="G447" s="71">
        <f>VLOOKUP($B447, Paste!$A$3:$H$1033, 2, FALSE)</f>
        <v>78</v>
      </c>
      <c r="H447" s="71">
        <f>VLOOKUP($B447, Paste!$A$3:$H$1033, 3, FALSE)</f>
        <v>12</v>
      </c>
      <c r="I447" s="71">
        <f t="shared" si="6"/>
        <v>46.289130900000004</v>
      </c>
      <c r="J447" s="71">
        <f>VLOOKUP($B447, Paste!$A$3:$H$1033, 4, FALSE)</f>
        <v>58.289130900000004</v>
      </c>
      <c r="K447" s="71">
        <f>VLOOKUP($B447, Paste!$A$3:$H$1033, 5, FALSE)</f>
        <v>24.289473684210527</v>
      </c>
      <c r="L447" s="11">
        <f>IF(ISERROR(VLOOKUP(B447, Paste!$AB$3:$AD$2349, 3, FALSE)), "", VLOOKUP(B447, Paste!$AB$3:$AD$2349, 3, FALSE))</f>
        <v>70</v>
      </c>
      <c r="M447" s="27">
        <f>VLOOKUP($B447, Paste!$W$3:$Z$10064, IF($H$4="Cap Hit",3, IF($H$4="AAV", 4, 2)), FALSE)</f>
        <v>9</v>
      </c>
      <c r="N447" s="11">
        <f>IF(ISERROR(VLOOKUP(B447, Paste!$AB$3:$AC$2343, 1, FALSE)), "", VLOOKUP(B447, Paste!$AB$3:$AC$2343, 2, FALSE))</f>
        <v>133</v>
      </c>
      <c r="O447" s="18" t="str">
        <f>IF(VLOOKUP(B447, 'Points&amp;Potential'!$B$7:$O$921, 14, FALSE)=0, "", VLOOKUP(B447, 'Points&amp;Potential'!$B$7:$O$921, 14, FALSE))</f>
        <v/>
      </c>
      <c r="P447" s="7" t="str">
        <f>IF(ISERROR(VLOOKUP(B447, Paste!$T$3:$T$1045, 1, FALSE)), "", VLOOKUP(B447, Paste!$T$3:$U$1045, 2, FALSE))</f>
        <v/>
      </c>
    </row>
    <row r="448" spans="1:16">
      <c r="A448" s="11">
        <v>442</v>
      </c>
      <c r="B448" s="67" t="s">
        <v>108</v>
      </c>
      <c r="C448" s="11" t="str">
        <f>VLOOKUP($B448, Paste!$A$3:$H$1033, 6, FALSE)</f>
        <v>LW</v>
      </c>
      <c r="D448" s="11">
        <f>IFERROR(VLOOKUP($B448, Paste!$J$3:$L$833, 3, FALSE), "")</f>
        <v>72</v>
      </c>
      <c r="E448" s="11">
        <f>IFERROR(VLOOKUP($B448, Paste!$J$3:$L$833, 2, FALSE), "")</f>
        <v>85</v>
      </c>
      <c r="F448" s="11" t="str">
        <f>VLOOKUP($B448, Paste!$A$3:$H$1033, 8, FALSE)</f>
        <v>STL</v>
      </c>
      <c r="G448" s="71">
        <f>VLOOKUP($B448, Paste!$A$3:$H$1033, 2, FALSE)</f>
        <v>71</v>
      </c>
      <c r="H448" s="71">
        <f>VLOOKUP($B448, Paste!$A$3:$H$1033, 3, FALSE)</f>
        <v>26.98</v>
      </c>
      <c r="I448" s="71">
        <f t="shared" si="6"/>
        <v>40.023291666666651</v>
      </c>
      <c r="J448" s="71">
        <f>VLOOKUP($B448, Paste!$A$3:$H$1033, 4, FALSE)</f>
        <v>67.003291666666655</v>
      </c>
      <c r="K448" s="71">
        <f>VLOOKUP($B448, Paste!$A$3:$H$1033, 5, FALSE)</f>
        <v>24.074712643678158</v>
      </c>
      <c r="L448" s="11">
        <f>IF(ISERROR(VLOOKUP(B448, Paste!$AB$3:$AD$2349, 3, FALSE)), "", VLOOKUP(B448, Paste!$AB$3:$AD$2349, 3, FALSE))</f>
        <v>157</v>
      </c>
      <c r="M448" s="27">
        <f>VLOOKUP($B448, Paste!$W$3:$Z$10064, IF($H$4="Cap Hit",3, IF($H$4="AAV", 4, 2)), FALSE)</f>
        <v>10</v>
      </c>
      <c r="N448" s="11">
        <f>IF(ISERROR(VLOOKUP(B448, Paste!$AB$3:$AC$2343, 1, FALSE)), "", VLOOKUP(B448, Paste!$AB$3:$AC$2343, 2, FALSE))</f>
        <v>46</v>
      </c>
      <c r="O448" s="18" t="str">
        <f>IF(VLOOKUP(B448, 'Points&amp;Potential'!$B$7:$O$921, 14, FALSE)=0, "", VLOOKUP(B448, 'Points&amp;Potential'!$B$7:$O$921, 14, FALSE))</f>
        <v/>
      </c>
      <c r="P448" s="7" t="str">
        <f>IF(ISERROR(VLOOKUP(B448, Paste!$T$3:$T$1045, 1, FALSE)), "", VLOOKUP(B448, Paste!$T$3:$U$1045, 2, FALSE))</f>
        <v/>
      </c>
    </row>
    <row r="449" spans="1:16">
      <c r="A449" s="11">
        <v>443</v>
      </c>
      <c r="B449" s="67" t="s">
        <v>140</v>
      </c>
      <c r="C449" s="11" t="str">
        <f>VLOOKUP($B449, Paste!$A$3:$H$1033, 6, FALSE)</f>
        <v>C</v>
      </c>
      <c r="D449" s="11">
        <f>IFERROR(VLOOKUP($B449, Paste!$J$3:$L$833, 3, FALSE), "")</f>
        <v>72</v>
      </c>
      <c r="E449" s="11">
        <f>IFERROR(VLOOKUP($B449, Paste!$J$3:$L$833, 2, FALSE), "")</f>
        <v>88</v>
      </c>
      <c r="F449" s="11" t="str">
        <f>VLOOKUP($B449, Paste!$A$3:$H$1033, 8, FALSE)</f>
        <v>DAL</v>
      </c>
      <c r="G449" s="71">
        <f>VLOOKUP($B449, Paste!$A$3:$H$1033, 2, FALSE)</f>
        <v>71.666666666666671</v>
      </c>
      <c r="H449" s="71">
        <f>VLOOKUP($B449, Paste!$A$3:$H$1033, 3, FALSE)</f>
        <v>24.879812016308112</v>
      </c>
      <c r="I449" s="71">
        <f t="shared" si="6"/>
        <v>34.106311421191876</v>
      </c>
      <c r="J449" s="71">
        <f>VLOOKUP($B449, Paste!$A$3:$H$1033, 4, FALSE)</f>
        <v>58.986123437499991</v>
      </c>
      <c r="K449" s="71">
        <f>VLOOKUP($B449, Paste!$A$3:$H$1033, 5, FALSE)</f>
        <v>24.003189792663481</v>
      </c>
      <c r="L449" s="11">
        <f>IF(ISERROR(VLOOKUP(B449, Paste!$AB$3:$AD$2349, 3, FALSE)), "", VLOOKUP(B449, Paste!$AB$3:$AD$2349, 3, FALSE))</f>
        <v>65</v>
      </c>
      <c r="M449" s="27">
        <f>VLOOKUP($B449, Paste!$W$3:$Z$10064, IF($H$4="Cap Hit",3, IF($H$4="AAV", 4, 2)), FALSE)</f>
        <v>10</v>
      </c>
      <c r="N449" s="11">
        <f>IF(ISERROR(VLOOKUP(B449, Paste!$AB$3:$AC$2343, 1, FALSE)), "", VLOOKUP(B449, Paste!$AB$3:$AC$2343, 2, FALSE))</f>
        <v>36</v>
      </c>
      <c r="O449" s="18" t="str">
        <f>IF(VLOOKUP(B449, 'Points&amp;Potential'!$B$7:$O$921, 14, FALSE)=0, "", VLOOKUP(B449, 'Points&amp;Potential'!$B$7:$O$921, 14, FALSE))</f>
        <v/>
      </c>
      <c r="P449" s="7" t="str">
        <f>IF(ISERROR(VLOOKUP(B449, Paste!$T$3:$T$1045, 1, FALSE)), "", VLOOKUP(B449, Paste!$T$3:$U$1045, 2, FALSE))</f>
        <v/>
      </c>
    </row>
    <row r="450" spans="1:16">
      <c r="A450" s="11">
        <v>444</v>
      </c>
      <c r="B450" s="10" t="s">
        <v>437</v>
      </c>
      <c r="C450" s="11" t="str">
        <f>VLOOKUP($B450, Paste!$A$3:$H$1033, 6, FALSE)</f>
        <v>C</v>
      </c>
      <c r="D450" s="11">
        <f>IFERROR(VLOOKUP($B450, Paste!$J$3:$L$833, 3, FALSE), "")</f>
        <v>33</v>
      </c>
      <c r="E450" s="11">
        <f>IFERROR(VLOOKUP($B450, Paste!$J$3:$L$833, 2, FALSE), "")</f>
        <v>53</v>
      </c>
      <c r="F450" s="11" t="str">
        <f>VLOOKUP($B450, Paste!$A$3:$H$1033, 8, FALSE)</f>
        <v>WPG</v>
      </c>
      <c r="G450" s="71">
        <f>VLOOKUP($B450, Paste!$A$3:$H$1033, 2, FALSE)</f>
        <v>75</v>
      </c>
      <c r="H450" s="71">
        <f>VLOOKUP($B450, Paste!$A$3:$H$1033, 3, FALSE)</f>
        <v>10.679869914500895</v>
      </c>
      <c r="I450" s="71">
        <f t="shared" si="6"/>
        <v>14.266358210499106</v>
      </c>
      <c r="J450" s="71">
        <f>VLOOKUP($B450, Paste!$A$3:$H$1033, 4, FALSE)</f>
        <v>24.946228125000001</v>
      </c>
      <c r="K450" s="71">
        <f>VLOOKUP($B450, Paste!$A$3:$H$1033, 5, FALSE)</f>
        <v>23.972602739726025</v>
      </c>
      <c r="L450" s="11">
        <f>IF(ISERROR(VLOOKUP(B450, Paste!$AB$3:$AD$2349, 3, FALSE)), "", VLOOKUP(B450, Paste!$AB$3:$AD$2349, 3, FALSE))</f>
        <v>135</v>
      </c>
      <c r="M450" s="27">
        <f>VLOOKUP($B450, Paste!$W$3:$Z$10064, IF($H$4="Cap Hit",3, IF($H$4="AAV", 4, 2)), FALSE)</f>
        <v>1.7</v>
      </c>
      <c r="N450" s="11">
        <f>IF(ISERROR(VLOOKUP(B450, Paste!$AB$3:$AC$2343, 1, FALSE)), "", VLOOKUP(B450, Paste!$AB$3:$AC$2343, 2, FALSE))</f>
        <v>42</v>
      </c>
      <c r="O450" s="18" t="str">
        <f>IF(VLOOKUP(B450, 'Points&amp;Potential'!$B$7:$O$921, 14, FALSE)=0, "", VLOOKUP(B450, 'Points&amp;Potential'!$B$7:$O$921, 14, FALSE))</f>
        <v/>
      </c>
      <c r="P450" s="7" t="str">
        <f>IF(ISERROR(VLOOKUP(B450, Paste!$T$3:$T$1045, 1, FALSE)), "", VLOOKUP(B450, Paste!$T$3:$U$1045, 2, FALSE))</f>
        <v/>
      </c>
    </row>
    <row r="451" spans="1:16">
      <c r="A451" s="11">
        <v>445</v>
      </c>
      <c r="B451" s="67" t="s">
        <v>626</v>
      </c>
      <c r="C451" s="11" t="str">
        <f>VLOOKUP($B451, Paste!$A$3:$H$1033, 6, FALSE)</f>
        <v>RD</v>
      </c>
      <c r="D451" s="11" t="str">
        <f>IFERROR(VLOOKUP($B451, Paste!$J$3:$L$833, 3, FALSE), "")</f>
        <v/>
      </c>
      <c r="E451" s="11" t="str">
        <f>IFERROR(VLOOKUP($B451, Paste!$J$3:$L$833, 2, FALSE), "")</f>
        <v/>
      </c>
      <c r="F451" s="11" t="str">
        <f>VLOOKUP($B451, Paste!$A$3:$H$1033, 8, FALSE)</f>
        <v>PIT</v>
      </c>
      <c r="G451" s="71">
        <f>VLOOKUP($B451, Paste!$A$3:$H$1033, 2, FALSE)</f>
        <v>75.333333333333329</v>
      </c>
      <c r="H451" s="71">
        <f>VLOOKUP($B451, Paste!$A$3:$H$1033, 3, FALSE)</f>
        <v>1.6761264477458879</v>
      </c>
      <c r="I451" s="71">
        <f t="shared" si="6"/>
        <v>11.551753368920782</v>
      </c>
      <c r="J451" s="71">
        <f>VLOOKUP($B451, Paste!$A$3:$H$1033, 4, FALSE)</f>
        <v>13.22787981666667</v>
      </c>
      <c r="K451" s="71">
        <f>VLOOKUP($B451, Paste!$A$3:$H$1033, 5, FALSE)</f>
        <v>23.969696969696969</v>
      </c>
      <c r="L451" s="11">
        <f>IF(ISERROR(VLOOKUP(B451, Paste!$AB$3:$AD$2349, 3, FALSE)), "", VLOOKUP(B451, Paste!$AB$3:$AD$2349, 3, FALSE))</f>
        <v>11</v>
      </c>
      <c r="M451" s="27">
        <f>VLOOKUP($B451, Paste!$W$3:$Z$10064, IF($H$4="Cap Hit",3, IF($H$4="AAV", 4, 2)), FALSE)</f>
        <v>4</v>
      </c>
      <c r="N451" s="11">
        <f>IF(ISERROR(VLOOKUP(B451, Paste!$AB$3:$AC$2343, 1, FALSE)), "", VLOOKUP(B451, Paste!$AB$3:$AC$2343, 2, FALSE))</f>
        <v>105</v>
      </c>
      <c r="O451" s="18" t="str">
        <f>IF(VLOOKUP(B451, 'Points&amp;Potential'!$B$7:$O$921, 14, FALSE)=0, "", VLOOKUP(B451, 'Points&amp;Potential'!$B$7:$O$921, 14, FALSE))</f>
        <v/>
      </c>
      <c r="P451" s="7" t="str">
        <f>IF(ISERROR(VLOOKUP(B451, Paste!$T$3:$T$1045, 1, FALSE)), "", VLOOKUP(B451, Paste!$T$3:$U$1045, 2, FALSE))</f>
        <v/>
      </c>
    </row>
    <row r="452" spans="1:16">
      <c r="A452" s="11">
        <v>446</v>
      </c>
      <c r="B452" s="67" t="s">
        <v>432</v>
      </c>
      <c r="C452" s="11" t="str">
        <f>VLOOKUP($B452, Paste!$A$3:$H$1033, 6, FALSE)</f>
        <v>C</v>
      </c>
      <c r="D452" s="11">
        <f>IFERROR(VLOOKUP($B452, Paste!$J$3:$L$833, 3, FALSE), "")</f>
        <v>32</v>
      </c>
      <c r="E452" s="11">
        <f>IFERROR(VLOOKUP($B452, Paste!$J$3:$L$833, 2, FALSE), "")</f>
        <v>48</v>
      </c>
      <c r="F452" s="11" t="str">
        <f>VLOOKUP($B452, Paste!$A$3:$H$1033, 8, FALSE)</f>
        <v>MTL</v>
      </c>
      <c r="G452" s="71">
        <f>VLOOKUP($B452, Paste!$A$3:$H$1033, 2, FALSE)</f>
        <v>79.666666666666671</v>
      </c>
      <c r="H452" s="71">
        <f>VLOOKUP($B452, Paste!$A$3:$H$1033, 3, FALSE)</f>
        <v>9.2107627064223294</v>
      </c>
      <c r="I452" s="71">
        <f t="shared" si="6"/>
        <v>16.063497251911006</v>
      </c>
      <c r="J452" s="71">
        <f>VLOOKUP($B452, Paste!$A$3:$H$1033, 4, FALSE)</f>
        <v>25.274259958333335</v>
      </c>
      <c r="K452" s="71">
        <f>VLOOKUP($B452, Paste!$A$3:$H$1033, 5, FALSE)</f>
        <v>23.934191702432049</v>
      </c>
      <c r="L452" s="11">
        <f>IF(ISERROR(VLOOKUP(B452, Paste!$AB$3:$AD$2349, 3, FALSE)), "", VLOOKUP(B452, Paste!$AB$3:$AD$2349, 3, FALSE))</f>
        <v>78</v>
      </c>
      <c r="M452" s="27">
        <f>VLOOKUP($B452, Paste!$W$3:$Z$10064, IF($H$4="Cap Hit",3, IF($H$4="AAV", 4, 2)), FALSE)</f>
        <v>5.75</v>
      </c>
      <c r="N452" s="11">
        <f>IF(ISERROR(VLOOKUP(B452, Paste!$AB$3:$AC$2343, 1, FALSE)), "", VLOOKUP(B452, Paste!$AB$3:$AC$2343, 2, FALSE))</f>
        <v>54</v>
      </c>
      <c r="O452" s="18" t="str">
        <f>IF(VLOOKUP(B452, 'Points&amp;Potential'!$B$7:$O$921, 14, FALSE)=0, "", VLOOKUP(B452, 'Points&amp;Potential'!$B$7:$O$921, 14, FALSE))</f>
        <v/>
      </c>
      <c r="P452" s="7" t="str">
        <f>IF(ISERROR(VLOOKUP(B452, Paste!$T$3:$T$1045, 1, FALSE)), "", VLOOKUP(B452, Paste!$T$3:$U$1045, 2, FALSE))</f>
        <v/>
      </c>
    </row>
    <row r="453" spans="1:16">
      <c r="A453" s="11">
        <v>447</v>
      </c>
      <c r="B453" s="67" t="s">
        <v>329</v>
      </c>
      <c r="C453" s="11" t="str">
        <f>VLOOKUP($B453, Paste!$A$3:$H$1033, 6, FALSE)</f>
        <v>LD</v>
      </c>
      <c r="D453" s="11">
        <f>IFERROR(VLOOKUP($B453, Paste!$J$3:$L$833, 3, FALSE), "")</f>
        <v>45</v>
      </c>
      <c r="E453" s="11">
        <f>IFERROR(VLOOKUP($B453, Paste!$J$3:$L$833, 2, FALSE), "")</f>
        <v>63</v>
      </c>
      <c r="F453" s="11" t="str">
        <f>VLOOKUP($B453, Paste!$A$3:$H$1033, 8, FALSE)</f>
        <v>OTT</v>
      </c>
      <c r="G453" s="71">
        <f>VLOOKUP($B453, Paste!$A$3:$H$1033, 2, FALSE)</f>
        <v>64.666666666666657</v>
      </c>
      <c r="H453" s="71">
        <f>VLOOKUP($B453, Paste!$A$3:$H$1033, 3, FALSE)</f>
        <v>8.4978982532335667</v>
      </c>
      <c r="I453" s="71">
        <f t="shared" si="6"/>
        <v>25.467372016673842</v>
      </c>
      <c r="J453" s="71">
        <f>VLOOKUP($B453, Paste!$A$3:$H$1033, 4, FALSE)</f>
        <v>33.965270269907407</v>
      </c>
      <c r="K453" s="71">
        <f>VLOOKUP($B453, Paste!$A$3:$H$1033, 5, FALSE)</f>
        <v>23.926666666666662</v>
      </c>
      <c r="L453" s="11">
        <f>IF(ISERROR(VLOOKUP(B453, Paste!$AB$3:$AD$2349, 3, FALSE)), "", VLOOKUP(B453, Paste!$AB$3:$AD$2349, 3, FALSE))</f>
        <v>44</v>
      </c>
      <c r="M453" s="27">
        <f>VLOOKUP($B453, Paste!$W$3:$Z$10064, IF($H$4="Cap Hit",3, IF($H$4="AAV", 4, 2)), FALSE)</f>
        <v>10</v>
      </c>
      <c r="N453" s="11">
        <f>IF(ISERROR(VLOOKUP(B453, Paste!$AB$3:$AC$2343, 1, FALSE)), "", VLOOKUP(B453, Paste!$AB$3:$AC$2343, 2, FALSE))</f>
        <v>118</v>
      </c>
      <c r="O453" s="18" t="str">
        <f>IF(VLOOKUP(B453, 'Points&amp;Potential'!$B$7:$O$921, 14, FALSE)=0, "", VLOOKUP(B453, 'Points&amp;Potential'!$B$7:$O$921, 14, FALSE))</f>
        <v/>
      </c>
      <c r="P453" s="7" t="str">
        <f>IF(ISERROR(VLOOKUP(B453, Paste!$T$3:$T$1045, 1, FALSE)), "", VLOOKUP(B453, Paste!$T$3:$U$1045, 2, FALSE))</f>
        <v/>
      </c>
    </row>
    <row r="454" spans="1:16">
      <c r="A454" s="11">
        <v>448</v>
      </c>
      <c r="B454" s="67" t="s">
        <v>804</v>
      </c>
      <c r="C454" s="11" t="str">
        <f>VLOOKUP($B454, Paste!$A$3:$H$1033, 6, FALSE)</f>
        <v>LD</v>
      </c>
      <c r="D454" s="11" t="str">
        <f>IFERROR(VLOOKUP($B454, Paste!$J$3:$L$833, 3, FALSE), "")</f>
        <v/>
      </c>
      <c r="E454" s="11" t="str">
        <f>IFERROR(VLOOKUP($B454, Paste!$J$3:$L$833, 2, FALSE), "")</f>
        <v/>
      </c>
      <c r="F454" s="11" t="str">
        <f>VLOOKUP($B454, Paste!$A$3:$H$1033, 8, FALSE)</f>
        <v>PIT</v>
      </c>
      <c r="G454" s="71">
        <f>VLOOKUP($B454, Paste!$A$3:$H$1033, 2, FALSE)</f>
        <v>53</v>
      </c>
      <c r="H454" s="71">
        <f>VLOOKUP($B454, Paste!$A$3:$H$1033, 3, FALSE)</f>
        <v>1.7322152815446408</v>
      </c>
      <c r="I454" s="71">
        <f t="shared" si="6"/>
        <v>2.6385357184553584</v>
      </c>
      <c r="J454" s="71">
        <f>VLOOKUP($B454, Paste!$A$3:$H$1033, 4, FALSE)</f>
        <v>4.3707509999999994</v>
      </c>
      <c r="K454" s="71">
        <f>VLOOKUP($B454, Paste!$A$3:$H$1033, 5, FALSE)</f>
        <v>23.901960784313726</v>
      </c>
      <c r="L454" s="11">
        <f>IF(ISERROR(VLOOKUP(B454, Paste!$AB$3:$AD$2349, 3, FALSE)), "", VLOOKUP(B454, Paste!$AB$3:$AD$2349, 3, FALSE))</f>
        <v>59</v>
      </c>
      <c r="M454" s="27">
        <f>VLOOKUP($B454, Paste!$W$3:$Z$10064, IF($H$4="Cap Hit",3, IF($H$4="AAV", 4, 2)), FALSE)</f>
        <v>4.75</v>
      </c>
      <c r="N454" s="11">
        <f>IF(ISERROR(VLOOKUP(B454, Paste!$AB$3:$AC$2343, 1, FALSE)), "", VLOOKUP(B454, Paste!$AB$3:$AC$2343, 2, FALSE))</f>
        <v>88</v>
      </c>
      <c r="O454" s="18" t="str">
        <f>IF(VLOOKUP(B454, 'Points&amp;Potential'!$B$7:$O$921, 14, FALSE)=0, "", VLOOKUP(B454, 'Points&amp;Potential'!$B$7:$O$921, 14, FALSE))</f>
        <v/>
      </c>
      <c r="P454" s="7" t="str">
        <f>IF(ISERROR(VLOOKUP(B454, Paste!$T$3:$T$1045, 1, FALSE)), "", VLOOKUP(B454, Paste!$T$3:$U$1045, 2, FALSE))</f>
        <v/>
      </c>
    </row>
    <row r="455" spans="1:16">
      <c r="A455" s="11">
        <v>449</v>
      </c>
      <c r="B455" s="10" t="s">
        <v>85</v>
      </c>
      <c r="C455" s="11" t="str">
        <f>VLOOKUP($B455, Paste!$A$3:$H$1033, 6, FALSE)</f>
        <v>RW</v>
      </c>
      <c r="D455" s="11">
        <f>IFERROR(VLOOKUP($B455, Paste!$J$3:$L$833, 3, FALSE), "")</f>
        <v>77</v>
      </c>
      <c r="E455" s="11">
        <f>IFERROR(VLOOKUP($B455, Paste!$J$3:$L$833, 2, FALSE), "")</f>
        <v>92</v>
      </c>
      <c r="F455" s="11" t="str">
        <f>VLOOKUP($B455, Paste!$A$3:$H$1033, 8, FALSE)</f>
        <v>ANA</v>
      </c>
      <c r="G455" s="71">
        <f>VLOOKUP($B455, Paste!$A$3:$H$1033, 2, FALSE)</f>
        <v>79</v>
      </c>
      <c r="H455" s="71">
        <f>VLOOKUP($B455, Paste!$A$3:$H$1033, 3, FALSE)</f>
        <v>41.08</v>
      </c>
      <c r="I455" s="71">
        <f t="shared" ref="I455:I518" si="7">J455-H455</f>
        <v>32.499019999999987</v>
      </c>
      <c r="J455" s="71">
        <f>VLOOKUP($B455, Paste!$A$3:$H$1033, 4, FALSE)</f>
        <v>73.579019999999986</v>
      </c>
      <c r="K455" s="71">
        <f>VLOOKUP($B455, Paste!$A$3:$H$1033, 5, FALSE)</f>
        <v>23.849056603773583</v>
      </c>
      <c r="L455" s="11">
        <f>IF(ISERROR(VLOOKUP(B455, Paste!$AB$3:$AD$2349, 3, FALSE)), "", VLOOKUP(B455, Paste!$AB$3:$AD$2349, 3, FALSE))</f>
        <v>67</v>
      </c>
      <c r="M455" s="27" t="e">
        <f>VLOOKUP($B455, Paste!$W$3:$Z$10064, IF($H$4="Cap Hit",3, IF($H$4="AAV", 4, 2)), FALSE)</f>
        <v>#N/A</v>
      </c>
      <c r="N455" s="11">
        <f>IF(ISERROR(VLOOKUP(B455, Paste!$AB$3:$AC$2343, 1, FALSE)), "", VLOOKUP(B455, Paste!$AB$3:$AC$2343, 2, FALSE))</f>
        <v>32</v>
      </c>
      <c r="O455" s="18" t="str">
        <f>IF(VLOOKUP(B455, 'Points&amp;Potential'!$B$7:$O$921, 14, FALSE)=0, "", VLOOKUP(B455, 'Points&amp;Potential'!$B$7:$O$921, 14, FALSE))</f>
        <v/>
      </c>
      <c r="P455" s="7" t="str">
        <f>IF(ISERROR(VLOOKUP(B455, Paste!$T$3:$T$1045, 1, FALSE)), "", VLOOKUP(B455, Paste!$T$3:$U$1045, 2, FALSE))</f>
        <v/>
      </c>
    </row>
    <row r="456" spans="1:16">
      <c r="A456" s="11">
        <v>450</v>
      </c>
      <c r="B456" s="67" t="s">
        <v>149</v>
      </c>
      <c r="C456" s="11" t="str">
        <f>VLOOKUP($B456, Paste!$A$3:$H$1033, 6, FALSE)</f>
        <v>RW</v>
      </c>
      <c r="D456" s="11">
        <f>IFERROR(VLOOKUP($B456, Paste!$J$3:$L$833, 3, FALSE), "")</f>
        <v>63</v>
      </c>
      <c r="E456" s="11">
        <f>IFERROR(VLOOKUP($B456, Paste!$J$3:$L$833, 2, FALSE), "")</f>
        <v>73</v>
      </c>
      <c r="F456" s="11" t="str">
        <f>VLOOKUP($B456, Paste!$A$3:$H$1033, 8, FALSE)</f>
        <v>NSH</v>
      </c>
      <c r="G456" s="71">
        <f>VLOOKUP($B456, Paste!$A$3:$H$1033, 2, FALSE)</f>
        <v>80</v>
      </c>
      <c r="H456" s="71">
        <f>VLOOKUP($B456, Paste!$A$3:$H$1033, 3, FALSE)</f>
        <v>13.216750346202266</v>
      </c>
      <c r="I456" s="71">
        <f t="shared" si="7"/>
        <v>44.479209098242173</v>
      </c>
      <c r="J456" s="71">
        <f>VLOOKUP($B456, Paste!$A$3:$H$1033, 4, FALSE)</f>
        <v>57.695959444444441</v>
      </c>
      <c r="K456" s="71">
        <f>VLOOKUP($B456, Paste!$A$3:$H$1033, 5, FALSE)</f>
        <v>23.755458515283845</v>
      </c>
      <c r="L456" s="11">
        <f>IF(ISERROR(VLOOKUP(B456, Paste!$AB$3:$AD$2349, 3, FALSE)), "", VLOOKUP(B456, Paste!$AB$3:$AD$2349, 3, FALSE))</f>
        <v>27</v>
      </c>
      <c r="M456" s="27">
        <f>VLOOKUP($B456, Paste!$W$3:$Z$10064, IF($H$4="Cap Hit",3, IF($H$4="AAV", 4, 2)), FALSE)</f>
        <v>2.25</v>
      </c>
      <c r="N456" s="11">
        <f>IF(ISERROR(VLOOKUP(B456, Paste!$AB$3:$AC$2343, 1, FALSE)), "", VLOOKUP(B456, Paste!$AB$3:$AC$2343, 2, FALSE))</f>
        <v>21</v>
      </c>
      <c r="O456" s="18" t="str">
        <f>IF(VLOOKUP(B456, 'Points&amp;Potential'!$B$7:$O$921, 14, FALSE)=0, "", VLOOKUP(B456, 'Points&amp;Potential'!$B$7:$O$921, 14, FALSE))</f>
        <v/>
      </c>
      <c r="P456" s="7" t="str">
        <f>IF(ISERROR(VLOOKUP(B456, Paste!$T$3:$T$1045, 1, FALSE)), "", VLOOKUP(B456, Paste!$T$3:$U$1045, 2, FALSE))</f>
        <v/>
      </c>
    </row>
    <row r="457" spans="1:16">
      <c r="A457" s="11">
        <v>451</v>
      </c>
      <c r="B457" s="10" t="s">
        <v>189</v>
      </c>
      <c r="C457" s="11" t="str">
        <f>VLOOKUP($B457, Paste!$A$3:$H$1033, 6, FALSE)</f>
        <v>LW</v>
      </c>
      <c r="D457" s="11">
        <f>IFERROR(VLOOKUP($B457, Paste!$J$3:$L$833, 3, FALSE), "")</f>
        <v>60</v>
      </c>
      <c r="E457" s="11">
        <f>IFERROR(VLOOKUP($B457, Paste!$J$3:$L$833, 2, FALSE), "")</f>
        <v>82</v>
      </c>
      <c r="F457" s="11" t="str">
        <f>VLOOKUP($B457, Paste!$A$3:$H$1033, 8, FALSE)</f>
        <v>NYR</v>
      </c>
      <c r="G457" s="71">
        <f>VLOOKUP($B457, Paste!$A$3:$H$1033, 2, FALSE)</f>
        <v>79</v>
      </c>
      <c r="H457" s="71">
        <f>VLOOKUP($B457, Paste!$A$3:$H$1033, 3, FALSE)</f>
        <v>19.75</v>
      </c>
      <c r="I457" s="71">
        <f t="shared" si="7"/>
        <v>31.866789583333336</v>
      </c>
      <c r="J457" s="71">
        <f>VLOOKUP($B457, Paste!$A$3:$H$1033, 4, FALSE)</f>
        <v>51.616789583333336</v>
      </c>
      <c r="K457" s="71">
        <f>VLOOKUP($B457, Paste!$A$3:$H$1033, 5, FALSE)</f>
        <v>23.7</v>
      </c>
      <c r="L457" s="11">
        <f>IF(ISERROR(VLOOKUP(B457, Paste!$AB$3:$AD$2349, 3, FALSE)), "", VLOOKUP(B457, Paste!$AB$3:$AD$2349, 3, FALSE))</f>
        <v>44</v>
      </c>
      <c r="M457" s="27">
        <f>VLOOKUP($B457, Paste!$W$3:$Z$10064, IF($H$4="Cap Hit",3, IF($H$4="AAV", 4, 2)), FALSE)</f>
        <v>0.95</v>
      </c>
      <c r="N457" s="11">
        <f>IF(ISERROR(VLOOKUP(B457, Paste!$AB$3:$AC$2343, 1, FALSE)), "", VLOOKUP(B457, Paste!$AB$3:$AC$2343, 2, FALSE))</f>
        <v>40</v>
      </c>
      <c r="O457" s="18" t="str">
        <f>IF(VLOOKUP(B457, 'Points&amp;Potential'!$B$7:$O$921, 14, FALSE)=0, "", VLOOKUP(B457, 'Points&amp;Potential'!$B$7:$O$921, 14, FALSE))</f>
        <v/>
      </c>
      <c r="P457" s="7" t="str">
        <f>IF(ISERROR(VLOOKUP(B457, Paste!$T$3:$T$1045, 1, FALSE)), "", VLOOKUP(B457, Paste!$T$3:$U$1045, 2, FALSE))</f>
        <v/>
      </c>
    </row>
    <row r="458" spans="1:16">
      <c r="A458" s="11">
        <v>452</v>
      </c>
      <c r="B458" s="67" t="s">
        <v>657</v>
      </c>
      <c r="C458" s="11" t="str">
        <f>VLOOKUP($B458, Paste!$A$3:$H$1033, 6, FALSE)</f>
        <v>LW</v>
      </c>
      <c r="D458" s="11" t="str">
        <f>IFERROR(VLOOKUP($B458, Paste!$J$3:$L$833, 3, FALSE), "")</f>
        <v/>
      </c>
      <c r="E458" s="11" t="str">
        <f>IFERROR(VLOOKUP($B458, Paste!$J$3:$L$833, 2, FALSE), "")</f>
        <v/>
      </c>
      <c r="F458" s="11" t="str">
        <f>VLOOKUP($B458, Paste!$A$3:$H$1033, 8, FALSE)</f>
        <v>UFA</v>
      </c>
      <c r="G458" s="71">
        <f>VLOOKUP($B458, Paste!$A$3:$H$1033, 2, FALSE)</f>
        <v>46.333333333333336</v>
      </c>
      <c r="H458" s="71">
        <f>VLOOKUP($B458, Paste!$A$3:$H$1033, 3, FALSE)</f>
        <v>8.3727313083640151</v>
      </c>
      <c r="I458" s="71">
        <f t="shared" si="7"/>
        <v>3.5161993166359871</v>
      </c>
      <c r="J458" s="71">
        <f>VLOOKUP($B458, Paste!$A$3:$H$1033, 4, FALSE)</f>
        <v>11.888930625000002</v>
      </c>
      <c r="K458" s="71">
        <f>VLOOKUP($B458, Paste!$A$3:$H$1033, 5, FALSE)</f>
        <v>23.68922305764411</v>
      </c>
      <c r="L458" s="11" t="str">
        <f>IF(ISERROR(VLOOKUP(B458, Paste!$AB$3:$AD$2349, 3, FALSE)), "", VLOOKUP(B458, Paste!$AB$3:$AD$2349, 3, FALSE))</f>
        <v/>
      </c>
      <c r="M458" s="27" t="e">
        <f>VLOOKUP($B458, Paste!$W$3:$Z$10064, IF($H$4="Cap Hit",3, IF($H$4="AAV", 4, 2)), FALSE)</f>
        <v>#N/A</v>
      </c>
      <c r="N458" s="11" t="str">
        <f>IF(ISERROR(VLOOKUP(B458, Paste!$AB$3:$AC$2343, 1, FALSE)), "", VLOOKUP(B458, Paste!$AB$3:$AC$2343, 2, FALSE))</f>
        <v/>
      </c>
      <c r="O458" s="18" t="str">
        <f>IF(VLOOKUP(B458, 'Points&amp;Potential'!$B$7:$O$921, 14, FALSE)=0, "", VLOOKUP(B458, 'Points&amp;Potential'!$B$7:$O$921, 14, FALSE))</f>
        <v/>
      </c>
      <c r="P458" s="7" t="str">
        <f>IF(ISERROR(VLOOKUP(B458, Paste!$T$3:$T$1045, 1, FALSE)), "", VLOOKUP(B458, Paste!$T$3:$U$1045, 2, FALSE))</f>
        <v/>
      </c>
    </row>
    <row r="459" spans="1:16">
      <c r="A459" s="11">
        <v>453</v>
      </c>
      <c r="B459" s="67" t="s">
        <v>139</v>
      </c>
      <c r="C459" s="11" t="str">
        <f>VLOOKUP($B459, Paste!$A$3:$H$1033, 6, FALSE)</f>
        <v>LW</v>
      </c>
      <c r="D459" s="11">
        <f>IFERROR(VLOOKUP($B459, Paste!$J$3:$L$833, 3, FALSE), "")</f>
        <v>65</v>
      </c>
      <c r="E459" s="11">
        <f>IFERROR(VLOOKUP($B459, Paste!$J$3:$L$833, 2, FALSE), "")</f>
        <v>75</v>
      </c>
      <c r="F459" s="11" t="str">
        <f>VLOOKUP($B459, Paste!$A$3:$H$1033, 8, FALSE)</f>
        <v>WAS</v>
      </c>
      <c r="G459" s="71">
        <f>VLOOKUP($B459, Paste!$A$3:$H$1033, 2, FALSE)</f>
        <v>78.666666666666671</v>
      </c>
      <c r="H459" s="71">
        <f>VLOOKUP($B459, Paste!$A$3:$H$1033, 3, FALSE)</f>
        <v>26.74666666666667</v>
      </c>
      <c r="I459" s="71">
        <f t="shared" si="7"/>
        <v>32.351542520833334</v>
      </c>
      <c r="J459" s="71">
        <f>VLOOKUP($B459, Paste!$A$3:$H$1033, 4, FALSE)</f>
        <v>59.098209187500004</v>
      </c>
      <c r="K459" s="71">
        <f>VLOOKUP($B459, Paste!$A$3:$H$1033, 5, FALSE)</f>
        <v>23.6</v>
      </c>
      <c r="L459" s="11">
        <f>IF(ISERROR(VLOOKUP(B459, Paste!$AB$3:$AD$2349, 3, FALSE)), "", VLOOKUP(B459, Paste!$AB$3:$AD$2349, 3, FALSE))</f>
        <v>31</v>
      </c>
      <c r="M459" s="27">
        <f>VLOOKUP($B459, Paste!$W$3:$Z$10064, IF($H$4="Cap Hit",3, IF($H$4="AAV", 4, 2)), FALSE)</f>
        <v>3.75</v>
      </c>
      <c r="N459" s="11">
        <f>IF(ISERROR(VLOOKUP(B459, Paste!$AB$3:$AC$2343, 1, FALSE)), "", VLOOKUP(B459, Paste!$AB$3:$AC$2343, 2, FALSE))</f>
        <v>43</v>
      </c>
      <c r="O459" s="18" t="str">
        <f>IF(VLOOKUP(B459, 'Points&amp;Potential'!$B$7:$O$921, 14, FALSE)=0, "", VLOOKUP(B459, 'Points&amp;Potential'!$B$7:$O$921, 14, FALSE))</f>
        <v/>
      </c>
      <c r="P459" s="7" t="str">
        <f>IF(ISERROR(VLOOKUP(B459, Paste!$T$3:$T$1045, 1, FALSE)), "", VLOOKUP(B459, Paste!$T$3:$U$1045, 2, FALSE))</f>
        <v/>
      </c>
    </row>
    <row r="460" spans="1:16">
      <c r="A460" s="11">
        <v>454</v>
      </c>
      <c r="B460" s="67" t="s">
        <v>379</v>
      </c>
      <c r="C460" s="11" t="str">
        <f>VLOOKUP($B460, Paste!$A$3:$H$1033, 6, FALSE)</f>
        <v>RD</v>
      </c>
      <c r="D460" s="11" t="str">
        <f>IFERROR(VLOOKUP($B460, Paste!$J$3:$L$833, 3, FALSE), "")</f>
        <v/>
      </c>
      <c r="E460" s="11" t="str">
        <f>IFERROR(VLOOKUP($B460, Paste!$J$3:$L$833, 2, FALSE), "")</f>
        <v/>
      </c>
      <c r="F460" s="11" t="str">
        <f>VLOOKUP($B460, Paste!$A$3:$H$1033, 8, FALSE)</f>
        <v>UTA</v>
      </c>
      <c r="G460" s="71">
        <f>VLOOKUP($B460, Paste!$A$3:$H$1033, 2, FALSE)</f>
        <v>76</v>
      </c>
      <c r="H460" s="71">
        <f>VLOOKUP($B460, Paste!$A$3:$H$1033, 3, FALSE)</f>
        <v>3.3550772254565357</v>
      </c>
      <c r="I460" s="71">
        <f t="shared" si="7"/>
        <v>26.324892441210128</v>
      </c>
      <c r="J460" s="71">
        <f>VLOOKUP($B460, Paste!$A$3:$H$1033, 4, FALSE)</f>
        <v>29.679969666666665</v>
      </c>
      <c r="K460" s="71">
        <f>VLOOKUP($B460, Paste!$A$3:$H$1033, 5, FALSE)</f>
        <v>23.6</v>
      </c>
      <c r="L460" s="11">
        <f>IF(ISERROR(VLOOKUP(B460, Paste!$AB$3:$AD$2349, 3, FALSE)), "", VLOOKUP(B460, Paste!$AB$3:$AD$2349, 3, FALSE))</f>
        <v>23</v>
      </c>
      <c r="M460" s="27">
        <f>VLOOKUP($B460, Paste!$W$3:$Z$10064, IF($H$4="Cap Hit",3, IF($H$4="AAV", 4, 2)), FALSE)</f>
        <v>5.3</v>
      </c>
      <c r="N460" s="11">
        <f>IF(ISERROR(VLOOKUP(B460, Paste!$AB$3:$AC$2343, 1, FALSE)), "", VLOOKUP(B460, Paste!$AB$3:$AC$2343, 2, FALSE))</f>
        <v>81</v>
      </c>
      <c r="O460" s="18" t="str">
        <f>IF(VLOOKUP(B460, 'Points&amp;Potential'!$B$7:$O$921, 14, FALSE)=0, "", VLOOKUP(B460, 'Points&amp;Potential'!$B$7:$O$921, 14, FALSE))</f>
        <v/>
      </c>
      <c r="P460" s="7" t="str">
        <f>IF(ISERROR(VLOOKUP(B460, Paste!$T$3:$T$1045, 1, FALSE)), "", VLOOKUP(B460, Paste!$T$3:$U$1045, 2, FALSE))</f>
        <v/>
      </c>
    </row>
    <row r="461" spans="1:16">
      <c r="A461" s="11">
        <v>455</v>
      </c>
      <c r="B461" s="67" t="s">
        <v>673</v>
      </c>
      <c r="C461" s="11" t="str">
        <f>VLOOKUP($B461, Paste!$A$3:$H$1033, 6, FALSE)</f>
        <v>RD</v>
      </c>
      <c r="D461" s="11">
        <f>IFERROR(VLOOKUP($B461, Paste!$J$3:$L$833, 3, FALSE), "")</f>
        <v>30</v>
      </c>
      <c r="E461" s="11">
        <f>IFERROR(VLOOKUP($B461, Paste!$J$3:$L$833, 2, FALSE), "")</f>
        <v>45</v>
      </c>
      <c r="F461" s="11" t="str">
        <f>VLOOKUP($B461, Paste!$A$3:$H$1033, 8, FALSE)</f>
        <v>NSH</v>
      </c>
      <c r="G461" s="71">
        <f>VLOOKUP($B461, Paste!$A$3:$H$1033, 2, FALSE)</f>
        <v>68</v>
      </c>
      <c r="H461" s="71">
        <f>VLOOKUP($B461, Paste!$A$3:$H$1033, 3, FALSE)</f>
        <v>4.0516791869200182</v>
      </c>
      <c r="I461" s="71">
        <f t="shared" si="7"/>
        <v>6.966828313079982</v>
      </c>
      <c r="J461" s="71">
        <f>VLOOKUP($B461, Paste!$A$3:$H$1033, 4, FALSE)</f>
        <v>11.0185075</v>
      </c>
      <c r="K461" s="71">
        <f>VLOOKUP($B461, Paste!$A$3:$H$1033, 5, FALSE)</f>
        <v>23.506172839506171</v>
      </c>
      <c r="L461" s="11">
        <f>IF(ISERROR(VLOOKUP(B461, Paste!$AB$3:$AD$2349, 3, FALSE)), "", VLOOKUP(B461, Paste!$AB$3:$AD$2349, 3, FALSE))</f>
        <v>58</v>
      </c>
      <c r="M461" s="27">
        <f>VLOOKUP($B461, Paste!$W$3:$Z$10064, IF($H$4="Cap Hit",3, IF($H$4="AAV", 4, 2)), FALSE)</f>
        <v>1.575</v>
      </c>
      <c r="N461" s="11">
        <f>IF(ISERROR(VLOOKUP(B461, Paste!$AB$3:$AC$2343, 1, FALSE)), "", VLOOKUP(B461, Paste!$AB$3:$AC$2343, 2, FALSE))</f>
        <v>84</v>
      </c>
      <c r="O461" s="18" t="str">
        <f>IF(VLOOKUP(B461, 'Points&amp;Potential'!$B$7:$O$921, 14, FALSE)=0, "", VLOOKUP(B461, 'Points&amp;Potential'!$B$7:$O$921, 14, FALSE))</f>
        <v/>
      </c>
      <c r="P461" s="7" t="str">
        <f>IF(ISERROR(VLOOKUP(B461, Paste!$T$3:$T$1045, 1, FALSE)), "", VLOOKUP(B461, Paste!$T$3:$U$1045, 2, FALSE))</f>
        <v/>
      </c>
    </row>
    <row r="462" spans="1:16">
      <c r="A462" s="11">
        <v>456</v>
      </c>
      <c r="B462" s="67" t="s">
        <v>629</v>
      </c>
      <c r="C462" s="11" t="str">
        <f>VLOOKUP($B462, Paste!$A$3:$H$1033, 6, FALSE)</f>
        <v>RD</v>
      </c>
      <c r="D462" s="11">
        <f>IFERROR(VLOOKUP($B462, Paste!$J$3:$L$833, 3, FALSE), "")</f>
        <v>37</v>
      </c>
      <c r="E462" s="11">
        <f>IFERROR(VLOOKUP($B462, Paste!$J$3:$L$833, 2, FALSE), "")</f>
        <v>48</v>
      </c>
      <c r="F462" s="11" t="str">
        <f>VLOOKUP($B462, Paste!$A$3:$H$1033, 8, FALSE)</f>
        <v>PIT</v>
      </c>
      <c r="G462" s="71">
        <f>VLOOKUP($B462, Paste!$A$3:$H$1033, 2, FALSE)</f>
        <v>47</v>
      </c>
      <c r="H462" s="71">
        <f>VLOOKUP($B462, Paste!$A$3:$H$1033, 3, FALSE)</f>
        <v>4.55987037037037</v>
      </c>
      <c r="I462" s="71">
        <f t="shared" si="7"/>
        <v>8.6138379629629647</v>
      </c>
      <c r="J462" s="71">
        <f>VLOOKUP($B462, Paste!$A$3:$H$1033, 4, FALSE)</f>
        <v>13.173708333333334</v>
      </c>
      <c r="K462" s="71">
        <f>VLOOKUP($B462, Paste!$A$3:$H$1033, 5, FALSE)</f>
        <v>23.5</v>
      </c>
      <c r="L462" s="11">
        <f>IF(ISERROR(VLOOKUP(B462, Paste!$AB$3:$AD$2349, 3, FALSE)), "", VLOOKUP(B462, Paste!$AB$3:$AD$2349, 3, FALSE))</f>
        <v>38</v>
      </c>
      <c r="M462" s="27">
        <f>VLOOKUP($B462, Paste!$W$3:$Z$10064, IF($H$4="Cap Hit",3, IF($H$4="AAV", 4, 2)), FALSE)</f>
        <v>0.875</v>
      </c>
      <c r="N462" s="11">
        <f>IF(ISERROR(VLOOKUP(B462, Paste!$AB$3:$AC$2343, 1, FALSE)), "", VLOOKUP(B462, Paste!$AB$3:$AC$2343, 2, FALSE))</f>
        <v>61</v>
      </c>
      <c r="O462" s="18" t="str">
        <f>IF(VLOOKUP(B462, 'Points&amp;Potential'!$B$7:$O$921, 14, FALSE)=0, "", VLOOKUP(B462, 'Points&amp;Potential'!$B$7:$O$921, 14, FALSE))</f>
        <v/>
      </c>
      <c r="P462" s="7" t="str">
        <f>IF(ISERROR(VLOOKUP(B462, Paste!$T$3:$T$1045, 1, FALSE)), "", VLOOKUP(B462, Paste!$T$3:$U$1045, 2, FALSE))</f>
        <v>Y</v>
      </c>
    </row>
    <row r="463" spans="1:16">
      <c r="A463" s="11">
        <v>457</v>
      </c>
      <c r="B463" s="67" t="s">
        <v>744</v>
      </c>
      <c r="C463" s="11" t="str">
        <f>VLOOKUP($B463, Paste!$A$3:$H$1033, 6, FALSE)</f>
        <v>RW</v>
      </c>
      <c r="D463" s="11" t="str">
        <f>IFERROR(VLOOKUP($B463, Paste!$J$3:$L$833, 3, FALSE), "")</f>
        <v/>
      </c>
      <c r="E463" s="11" t="str">
        <f>IFERROR(VLOOKUP($B463, Paste!$J$3:$L$833, 2, FALSE), "")</f>
        <v/>
      </c>
      <c r="F463" s="11" t="str">
        <f>VLOOKUP($B463, Paste!$A$3:$H$1033, 8, FALSE)</f>
        <v>UFA</v>
      </c>
      <c r="G463" s="71">
        <f>VLOOKUP($B463, Paste!$A$3:$H$1033, 2, FALSE)</f>
        <v>56.666666666666664</v>
      </c>
      <c r="H463" s="71">
        <f>VLOOKUP($B463, Paste!$A$3:$H$1033, 3, FALSE)</f>
        <v>3.9593922350182131</v>
      </c>
      <c r="I463" s="71">
        <f t="shared" si="7"/>
        <v>3.3923994316484531</v>
      </c>
      <c r="J463" s="71">
        <f>VLOOKUP($B463, Paste!$A$3:$H$1033, 4, FALSE)</f>
        <v>7.3517916666666663</v>
      </c>
      <c r="K463" s="71">
        <f>VLOOKUP($B463, Paste!$A$3:$H$1033, 5, FALSE)</f>
        <v>23.49593495934959</v>
      </c>
      <c r="L463" s="11" t="str">
        <f>IF(ISERROR(VLOOKUP(B463, Paste!$AB$3:$AD$2349, 3, FALSE)), "", VLOOKUP(B463, Paste!$AB$3:$AD$2349, 3, FALSE))</f>
        <v/>
      </c>
      <c r="M463" s="27" t="e">
        <f>VLOOKUP($B463, Paste!$W$3:$Z$10064, IF($H$4="Cap Hit",3, IF($H$4="AAV", 4, 2)), FALSE)</f>
        <v>#N/A</v>
      </c>
      <c r="N463" s="11" t="str">
        <f>IF(ISERROR(VLOOKUP(B463, Paste!$AB$3:$AC$2343, 1, FALSE)), "", VLOOKUP(B463, Paste!$AB$3:$AC$2343, 2, FALSE))</f>
        <v/>
      </c>
      <c r="O463" s="18" t="str">
        <f>IF(VLOOKUP(B463, 'Points&amp;Potential'!$B$7:$O$921, 14, FALSE)=0, "", VLOOKUP(B463, 'Points&amp;Potential'!$B$7:$O$921, 14, FALSE))</f>
        <v/>
      </c>
      <c r="P463" s="7" t="str">
        <f>IF(ISERROR(VLOOKUP(B463, Paste!$T$3:$T$1045, 1, FALSE)), "", VLOOKUP(B463, Paste!$T$3:$U$1045, 2, FALSE))</f>
        <v/>
      </c>
    </row>
    <row r="464" spans="1:16">
      <c r="A464" s="11">
        <v>458</v>
      </c>
      <c r="B464" s="67" t="s">
        <v>458</v>
      </c>
      <c r="C464" s="11" t="str">
        <f>VLOOKUP($B464, Paste!$A$3:$H$1033, 6, FALSE)</f>
        <v>LW</v>
      </c>
      <c r="D464" s="11" t="str">
        <f>IFERROR(VLOOKUP($B464, Paste!$J$3:$L$833, 3, FALSE), "")</f>
        <v/>
      </c>
      <c r="E464" s="11" t="str">
        <f>IFERROR(VLOOKUP($B464, Paste!$J$3:$L$833, 2, FALSE), "")</f>
        <v/>
      </c>
      <c r="F464" s="11" t="str">
        <f>VLOOKUP($B464, Paste!$A$3:$H$1033, 8, FALSE)</f>
        <v>PIT</v>
      </c>
      <c r="G464" s="71">
        <f>VLOOKUP($B464, Paste!$A$3:$H$1033, 2, FALSE)</f>
        <v>77</v>
      </c>
      <c r="H464" s="71">
        <f>VLOOKUP($B464, Paste!$A$3:$H$1033, 3, FALSE)</f>
        <v>11.092365442365441</v>
      </c>
      <c r="I464" s="71">
        <f t="shared" si="7"/>
        <v>12.159825057634553</v>
      </c>
      <c r="J464" s="71">
        <f>VLOOKUP($B464, Paste!$A$3:$H$1033, 4, FALSE)</f>
        <v>23.252190499999994</v>
      </c>
      <c r="K464" s="71">
        <f>VLOOKUP($B464, Paste!$A$3:$H$1033, 5, FALSE)</f>
        <v>23.484999999999999</v>
      </c>
      <c r="L464" s="11">
        <f>IF(ISERROR(VLOOKUP(B464, Paste!$AB$3:$AD$2349, 3, FALSE)), "", VLOOKUP(B464, Paste!$AB$3:$AD$2349, 3, FALSE))</f>
        <v>131</v>
      </c>
      <c r="M464" s="27">
        <f>VLOOKUP($B464, Paste!$W$3:$Z$10064, IF($H$4="Cap Hit",3, IF($H$4="AAV", 4, 2)), FALSE)</f>
        <v>2.25</v>
      </c>
      <c r="N464" s="11">
        <f>IF(ISERROR(VLOOKUP(B464, Paste!$AB$3:$AC$2343, 1, FALSE)), "", VLOOKUP(B464, Paste!$AB$3:$AC$2343, 2, FALSE))</f>
        <v>50</v>
      </c>
      <c r="O464" s="18" t="str">
        <f>IF(VLOOKUP(B464, 'Points&amp;Potential'!$B$7:$O$921, 14, FALSE)=0, "", VLOOKUP(B464, 'Points&amp;Potential'!$B$7:$O$921, 14, FALSE))</f>
        <v/>
      </c>
      <c r="P464" s="7" t="str">
        <f>IF(ISERROR(VLOOKUP(B464, Paste!$T$3:$T$1045, 1, FALSE)), "", VLOOKUP(B464, Paste!$T$3:$U$1045, 2, FALSE))</f>
        <v/>
      </c>
    </row>
    <row r="465" spans="1:16" ht="15" customHeight="1">
      <c r="A465" s="11">
        <v>459</v>
      </c>
      <c r="B465" s="67" t="s">
        <v>762</v>
      </c>
      <c r="C465" s="11" t="str">
        <f>VLOOKUP($B465, Paste!$A$3:$H$1033, 6, FALSE)</f>
        <v>LD</v>
      </c>
      <c r="D465" s="11" t="str">
        <f>IFERROR(VLOOKUP($B465, Paste!$J$3:$L$833, 3, FALSE), "")</f>
        <v/>
      </c>
      <c r="E465" s="11" t="str">
        <f>IFERROR(VLOOKUP($B465, Paste!$J$3:$L$833, 2, FALSE), "")</f>
        <v/>
      </c>
      <c r="F465" s="11" t="str">
        <f>VLOOKUP($B465, Paste!$A$3:$H$1033, 8, FALSE)</f>
        <v>UFA</v>
      </c>
      <c r="G465" s="71">
        <f>VLOOKUP($B465, Paste!$A$3:$H$1033, 2, FALSE)</f>
        <v>45.333333333333336</v>
      </c>
      <c r="H465" s="71">
        <f>VLOOKUP($B465, Paste!$A$3:$H$1033, 3, FALSE)</f>
        <v>1.9401480539847049</v>
      </c>
      <c r="I465" s="71">
        <f t="shared" si="7"/>
        <v>4.4790425015708522</v>
      </c>
      <c r="J465" s="71">
        <f>VLOOKUP($B465, Paste!$A$3:$H$1033, 4, FALSE)</f>
        <v>6.4191905555555575</v>
      </c>
      <c r="K465" s="71">
        <f>VLOOKUP($B465, Paste!$A$3:$H$1033, 5, FALSE)</f>
        <v>23.364102564102563</v>
      </c>
      <c r="L465" s="11" t="str">
        <f>IF(ISERROR(VLOOKUP(B465, Paste!$AB$3:$AD$2349, 3, FALSE)), "", VLOOKUP(B465, Paste!$AB$3:$AD$2349, 3, FALSE))</f>
        <v/>
      </c>
      <c r="M465" s="27" t="e">
        <f>VLOOKUP($B465, Paste!$W$3:$Z$10064, IF($H$4="Cap Hit",3, IF($H$4="AAV", 4, 2)), FALSE)</f>
        <v>#N/A</v>
      </c>
      <c r="N465" s="11" t="str">
        <f>IF(ISERROR(VLOOKUP(B465, Paste!$AB$3:$AC$2343, 1, FALSE)), "", VLOOKUP(B465, Paste!$AB$3:$AC$2343, 2, FALSE))</f>
        <v/>
      </c>
      <c r="O465" s="18" t="str">
        <f>IF(VLOOKUP(B465, 'Points&amp;Potential'!$B$7:$O$921, 14, FALSE)=0, "", VLOOKUP(B465, 'Points&amp;Potential'!$B$7:$O$921, 14, FALSE))</f>
        <v/>
      </c>
      <c r="P465" s="7" t="str">
        <f>IF(ISERROR(VLOOKUP(B465, Paste!$T$3:$T$1045, 1, FALSE)), "", VLOOKUP(B465, Paste!$T$3:$U$1045, 2, FALSE))</f>
        <v/>
      </c>
    </row>
    <row r="466" spans="1:16">
      <c r="A466" s="11">
        <v>460</v>
      </c>
      <c r="B466" s="67" t="s">
        <v>547</v>
      </c>
      <c r="C466" s="11" t="str">
        <f>VLOOKUP($B466, Paste!$A$3:$H$1033, 6, FALSE)</f>
        <v>C</v>
      </c>
      <c r="D466" s="11" t="str">
        <f>IFERROR(VLOOKUP($B466, Paste!$J$3:$L$833, 3, FALSE), "")</f>
        <v/>
      </c>
      <c r="E466" s="11" t="str">
        <f>IFERROR(VLOOKUP($B466, Paste!$J$3:$L$833, 2, FALSE), "")</f>
        <v/>
      </c>
      <c r="F466" s="11" t="str">
        <f>VLOOKUP($B466, Paste!$A$3:$H$1033, 8, FALSE)</f>
        <v>DAL</v>
      </c>
      <c r="G466" s="71">
        <f>VLOOKUP($B466, Paste!$A$3:$H$1033, 2, FALSE)</f>
        <v>69.333333333333329</v>
      </c>
      <c r="H466" s="71">
        <f>VLOOKUP($B466, Paste!$A$3:$H$1033, 3, FALSE)</f>
        <v>4.2141494130929615</v>
      </c>
      <c r="I466" s="71">
        <f t="shared" si="7"/>
        <v>13.119183920240371</v>
      </c>
      <c r="J466" s="71">
        <f>VLOOKUP($B466, Paste!$A$3:$H$1033, 4, FALSE)</f>
        <v>17.333333333333332</v>
      </c>
      <c r="K466" s="71">
        <f>VLOOKUP($B466, Paste!$A$3:$H$1033, 5, FALSE)</f>
        <v>23.339933993399338</v>
      </c>
      <c r="L466" s="11">
        <f>IF(ISERROR(VLOOKUP(B466, Paste!$AB$3:$AD$2349, 3, FALSE)), "", VLOOKUP(B466, Paste!$AB$3:$AD$2349, 3, FALSE))</f>
        <v>90</v>
      </c>
      <c r="M466" s="27">
        <f>VLOOKUP($B466, Paste!$W$3:$Z$10064, IF($H$4="Cap Hit",3, IF($H$4="AAV", 4, 2)), FALSE)</f>
        <v>2.25</v>
      </c>
      <c r="N466" s="11">
        <f>IF(ISERROR(VLOOKUP(B466, Paste!$AB$3:$AC$2343, 1, FALSE)), "", VLOOKUP(B466, Paste!$AB$3:$AC$2343, 2, FALSE))</f>
        <v>49</v>
      </c>
      <c r="O466" s="18" t="str">
        <f>IF(VLOOKUP(B466, 'Points&amp;Potential'!$B$7:$O$921, 14, FALSE)=0, "", VLOOKUP(B466, 'Points&amp;Potential'!$B$7:$O$921, 14, FALSE))</f>
        <v/>
      </c>
      <c r="P466" s="7" t="str">
        <f>IF(ISERROR(VLOOKUP(B466, Paste!$T$3:$T$1045, 1, FALSE)), "", VLOOKUP(B466, Paste!$T$3:$U$1045, 2, FALSE))</f>
        <v/>
      </c>
    </row>
    <row r="467" spans="1:16">
      <c r="A467" s="11">
        <v>461</v>
      </c>
      <c r="B467" s="67" t="s">
        <v>199</v>
      </c>
      <c r="C467" s="11" t="str">
        <f>VLOOKUP($B467, Paste!$A$3:$H$1033, 6, FALSE)</f>
        <v>RW</v>
      </c>
      <c r="D467" s="11">
        <f>IFERROR(VLOOKUP($B467, Paste!$J$3:$L$833, 3, FALSE), "")</f>
        <v>45</v>
      </c>
      <c r="E467" s="11">
        <f>IFERROR(VLOOKUP($B467, Paste!$J$3:$L$833, 2, FALSE), "")</f>
        <v>65</v>
      </c>
      <c r="F467" s="11" t="str">
        <f>VLOOKUP($B467, Paste!$A$3:$H$1033, 8, FALSE)</f>
        <v>SEA</v>
      </c>
      <c r="G467" s="71">
        <f>VLOOKUP($B467, Paste!$A$3:$H$1033, 2, FALSE)</f>
        <v>79</v>
      </c>
      <c r="H467" s="71">
        <f>VLOOKUP($B467, Paste!$A$3:$H$1033, 3, FALSE)</f>
        <v>19.967567980960837</v>
      </c>
      <c r="I467" s="71">
        <f t="shared" si="7"/>
        <v>30.101242112789159</v>
      </c>
      <c r="J467" s="71">
        <f>VLOOKUP($B467, Paste!$A$3:$H$1033, 4, FALSE)</f>
        <v>50.068810093749995</v>
      </c>
      <c r="K467" s="71">
        <f>VLOOKUP($B467, Paste!$A$3:$H$1033, 5, FALSE)</f>
        <v>23.305</v>
      </c>
      <c r="L467" s="11">
        <f>IF(ISERROR(VLOOKUP(B467, Paste!$AB$3:$AD$2349, 3, FALSE)), "", VLOOKUP(B467, Paste!$AB$3:$AD$2349, 3, FALSE))</f>
        <v>39</v>
      </c>
      <c r="M467" s="27">
        <f>VLOOKUP($B467, Paste!$W$3:$Z$10064, IF($H$4="Cap Hit",3, IF($H$4="AAV", 4, 2)), FALSE)</f>
        <v>5.5</v>
      </c>
      <c r="N467" s="11">
        <f>IF(ISERROR(VLOOKUP(B467, Paste!$AB$3:$AC$2343, 1, FALSE)), "", VLOOKUP(B467, Paste!$AB$3:$AC$2343, 2, FALSE))</f>
        <v>39</v>
      </c>
      <c r="O467" s="18" t="str">
        <f>IF(VLOOKUP(B467, 'Points&amp;Potential'!$B$7:$O$921, 14, FALSE)=0, "", VLOOKUP(B467, 'Points&amp;Potential'!$B$7:$O$921, 14, FALSE))</f>
        <v/>
      </c>
      <c r="P467" s="7" t="str">
        <f>IF(ISERROR(VLOOKUP(B467, Paste!$T$3:$T$1045, 1, FALSE)), "", VLOOKUP(B467, Paste!$T$3:$U$1045, 2, FALSE))</f>
        <v/>
      </c>
    </row>
    <row r="468" spans="1:16">
      <c r="A468" s="11">
        <v>462</v>
      </c>
      <c r="B468" s="67" t="s">
        <v>222</v>
      </c>
      <c r="C468" s="11" t="str">
        <f>VLOOKUP($B468, Paste!$A$3:$H$1033, 6, FALSE)</f>
        <v>LW</v>
      </c>
      <c r="D468" s="11">
        <f>IFERROR(VLOOKUP($B468, Paste!$J$3:$L$833, 3, FALSE), "")</f>
        <v>52</v>
      </c>
      <c r="E468" s="11">
        <f>IFERROR(VLOOKUP($B468, Paste!$J$3:$L$833, 2, FALSE), "")</f>
        <v>63</v>
      </c>
      <c r="F468" s="11" t="str">
        <f>VLOOKUP($B468, Paste!$A$3:$H$1033, 8, FALSE)</f>
        <v>COL</v>
      </c>
      <c r="G468" s="71">
        <f>VLOOKUP($B468, Paste!$A$3:$H$1033, 2, FALSE)</f>
        <v>67</v>
      </c>
      <c r="H468" s="71">
        <f>VLOOKUP($B468, Paste!$A$3:$H$1033, 3, FALSE)</f>
        <v>23.226304679153326</v>
      </c>
      <c r="I468" s="71">
        <f t="shared" si="7"/>
        <v>22.885224245846683</v>
      </c>
      <c r="J468" s="71">
        <f>VLOOKUP($B468, Paste!$A$3:$H$1033, 4, FALSE)</f>
        <v>46.111528925000009</v>
      </c>
      <c r="K468" s="71">
        <f>VLOOKUP($B468, Paste!$A$3:$H$1033, 5, FALSE)</f>
        <v>23.304347826086957</v>
      </c>
      <c r="L468" s="11">
        <f>IF(ISERROR(VLOOKUP(B468, Paste!$AB$3:$AD$2349, 3, FALSE)), "", VLOOKUP(B468, Paste!$AB$3:$AD$2349, 3, FALSE))</f>
        <v>40</v>
      </c>
      <c r="M468" s="27">
        <f>VLOOKUP($B468, Paste!$W$3:$Z$10064, IF($H$4="Cap Hit",3, IF($H$4="AAV", 4, 2)), FALSE)</f>
        <v>4</v>
      </c>
      <c r="N468" s="11">
        <f>IF(ISERROR(VLOOKUP(B468, Paste!$AB$3:$AC$2343, 1, FALSE)), "", VLOOKUP(B468, Paste!$AB$3:$AC$2343, 2, FALSE))</f>
        <v>37</v>
      </c>
      <c r="O468" s="18" t="str">
        <f>IF(VLOOKUP(B468, 'Points&amp;Potential'!$B$7:$O$921, 14, FALSE)=0, "", VLOOKUP(B468, 'Points&amp;Potential'!$B$7:$O$921, 14, FALSE))</f>
        <v/>
      </c>
      <c r="P468" s="7" t="str">
        <f>IF(ISERROR(VLOOKUP(B468, Paste!$T$3:$T$1045, 1, FALSE)), "", VLOOKUP(B468, Paste!$T$3:$U$1045, 2, FALSE))</f>
        <v/>
      </c>
    </row>
    <row r="469" spans="1:16">
      <c r="A469" s="11">
        <v>463</v>
      </c>
      <c r="B469" s="67" t="s">
        <v>539</v>
      </c>
      <c r="C469" s="11" t="str">
        <f>VLOOKUP($B469, Paste!$A$3:$H$1033, 6, FALSE)</f>
        <v>LD</v>
      </c>
      <c r="D469" s="11" t="str">
        <f>IFERROR(VLOOKUP($B469, Paste!$J$3:$L$833, 3, FALSE), "")</f>
        <v/>
      </c>
      <c r="E469" s="11" t="str">
        <f>IFERROR(VLOOKUP($B469, Paste!$J$3:$L$833, 2, FALSE), "")</f>
        <v/>
      </c>
      <c r="F469" s="11" t="str">
        <f>VLOOKUP($B469, Paste!$A$3:$H$1033, 8, FALSE)</f>
        <v>UTA</v>
      </c>
      <c r="G469" s="71">
        <f>VLOOKUP($B469, Paste!$A$3:$H$1033, 2, FALSE)</f>
        <v>77</v>
      </c>
      <c r="H469" s="71">
        <f>VLOOKUP($B469, Paste!$A$3:$H$1033, 3, FALSE)</f>
        <v>4.068049345702021</v>
      </c>
      <c r="I469" s="71">
        <f t="shared" si="7"/>
        <v>13.510236379297979</v>
      </c>
      <c r="J469" s="71">
        <f>VLOOKUP($B469, Paste!$A$3:$H$1033, 4, FALSE)</f>
        <v>17.578285725000001</v>
      </c>
      <c r="K469" s="71">
        <f>VLOOKUP($B469, Paste!$A$3:$H$1033, 5, FALSE)</f>
        <v>23.271111111111111</v>
      </c>
      <c r="L469" s="11">
        <f>IF(ISERROR(VLOOKUP(B469, Paste!$AB$3:$AD$2349, 3, FALSE)), "", VLOOKUP(B469, Paste!$AB$3:$AD$2349, 3, FALSE))</f>
        <v>65</v>
      </c>
      <c r="M469" s="27">
        <f>VLOOKUP($B469, Paste!$W$3:$Z$10064, IF($H$4="Cap Hit",3, IF($H$4="AAV", 4, 2)), FALSE)</f>
        <v>4</v>
      </c>
      <c r="N469" s="11">
        <f>IF(ISERROR(VLOOKUP(B469, Paste!$AB$3:$AC$2343, 1, FALSE)), "", VLOOKUP(B469, Paste!$AB$3:$AC$2343, 2, FALSE))</f>
        <v>85</v>
      </c>
      <c r="O469" s="18" t="str">
        <f>IF(VLOOKUP(B469, 'Points&amp;Potential'!$B$7:$O$921, 14, FALSE)=0, "", VLOOKUP(B469, 'Points&amp;Potential'!$B$7:$O$921, 14, FALSE))</f>
        <v/>
      </c>
      <c r="P469" s="7" t="str">
        <f>IF(ISERROR(VLOOKUP(B469, Paste!$T$3:$T$1045, 1, FALSE)), "", VLOOKUP(B469, Paste!$T$3:$U$1045, 2, FALSE))</f>
        <v/>
      </c>
    </row>
    <row r="470" spans="1:16">
      <c r="A470" s="11">
        <v>464</v>
      </c>
      <c r="B470" s="67" t="s">
        <v>535</v>
      </c>
      <c r="C470" s="11" t="str">
        <f>VLOOKUP($B470, Paste!$A$3:$H$1033, 6, FALSE)</f>
        <v>LD</v>
      </c>
      <c r="D470" s="11">
        <f>IFERROR(VLOOKUP($B470, Paste!$J$3:$L$833, 3, FALSE), "")</f>
        <v>27</v>
      </c>
      <c r="E470" s="11">
        <f>IFERROR(VLOOKUP($B470, Paste!$J$3:$L$833, 2, FALSE), "")</f>
        <v>35</v>
      </c>
      <c r="F470" s="11" t="str">
        <f>VLOOKUP($B470, Paste!$A$3:$H$1033, 8, FALSE)</f>
        <v>LAK</v>
      </c>
      <c r="G470" s="71">
        <f>VLOOKUP($B470, Paste!$A$3:$H$1033, 2, FALSE)</f>
        <v>79</v>
      </c>
      <c r="H470" s="71">
        <f>VLOOKUP($B470, Paste!$A$3:$H$1033, 3, FALSE)</f>
        <v>3.9699312087649021</v>
      </c>
      <c r="I470" s="71">
        <f t="shared" si="7"/>
        <v>13.702024658457319</v>
      </c>
      <c r="J470" s="71">
        <f>VLOOKUP($B470, Paste!$A$3:$H$1033, 4, FALSE)</f>
        <v>17.67195586722222</v>
      </c>
      <c r="K470" s="71">
        <f>VLOOKUP($B470, Paste!$A$3:$H$1033, 5, FALSE)</f>
        <v>23.255411255411257</v>
      </c>
      <c r="L470" s="11">
        <f>IF(ISERROR(VLOOKUP(B470, Paste!$AB$3:$AD$2349, 3, FALSE)), "", VLOOKUP(B470, Paste!$AB$3:$AD$2349, 3, FALSE))</f>
        <v>115</v>
      </c>
      <c r="M470" s="27">
        <f>VLOOKUP($B470, Paste!$W$3:$Z$10064, IF($H$4="Cap Hit",3, IF($H$4="AAV", 4, 2)), FALSE)</f>
        <v>4.2</v>
      </c>
      <c r="N470" s="11">
        <f>IF(ISERROR(VLOOKUP(B470, Paste!$AB$3:$AC$2343, 1, FALSE)), "", VLOOKUP(B470, Paste!$AB$3:$AC$2343, 2, FALSE))</f>
        <v>132</v>
      </c>
      <c r="O470" s="18" t="str">
        <f>IF(VLOOKUP(B470, 'Points&amp;Potential'!$B$7:$O$921, 14, FALSE)=0, "", VLOOKUP(B470, 'Points&amp;Potential'!$B$7:$O$921, 14, FALSE))</f>
        <v/>
      </c>
      <c r="P470" s="7" t="str">
        <f>IF(ISERROR(VLOOKUP(B470, Paste!$T$3:$T$1045, 1, FALSE)), "", VLOOKUP(B470, Paste!$T$3:$U$1045, 2, FALSE))</f>
        <v/>
      </c>
    </row>
    <row r="471" spans="1:16">
      <c r="A471" s="11">
        <v>465</v>
      </c>
      <c r="B471" s="67" t="s">
        <v>246</v>
      </c>
      <c r="C471" s="11" t="str">
        <f>VLOOKUP($B471, Paste!$A$3:$H$1033, 6, FALSE)</f>
        <v>LW</v>
      </c>
      <c r="D471" s="11">
        <f>IFERROR(VLOOKUP($B471, Paste!$J$3:$L$833, 3, FALSE), "")</f>
        <v>47</v>
      </c>
      <c r="E471" s="11">
        <f>IFERROR(VLOOKUP($B471, Paste!$J$3:$L$833, 2, FALSE), "")</f>
        <v>63</v>
      </c>
      <c r="F471" s="11" t="str">
        <f>VLOOKUP($B471, Paste!$A$3:$H$1033, 8, FALSE)</f>
        <v>BOS</v>
      </c>
      <c r="G471" s="71">
        <f>VLOOKUP($B471, Paste!$A$3:$H$1033, 2, FALSE)</f>
        <v>79.333333333333329</v>
      </c>
      <c r="H471" s="71">
        <f>VLOOKUP($B471, Paste!$A$3:$H$1033, 3, FALSE)</f>
        <v>15.730798451542643</v>
      </c>
      <c r="I471" s="71">
        <f t="shared" si="7"/>
        <v>26.287777328549939</v>
      </c>
      <c r="J471" s="71">
        <f>VLOOKUP($B471, Paste!$A$3:$H$1033, 4, FALSE)</f>
        <v>42.018575780092583</v>
      </c>
      <c r="K471" s="71">
        <f>VLOOKUP($B471, Paste!$A$3:$H$1033, 5, FALSE)</f>
        <v>23.252873563218387</v>
      </c>
      <c r="L471" s="11">
        <f>IF(ISERROR(VLOOKUP(B471, Paste!$AB$3:$AD$2349, 3, FALSE)), "", VLOOKUP(B471, Paste!$AB$3:$AD$2349, 3, FALSE))</f>
        <v>27</v>
      </c>
      <c r="M471" s="27">
        <f>VLOOKUP($B471, Paste!$W$3:$Z$10064, IF($H$4="Cap Hit",3, IF($H$4="AAV", 4, 2)), FALSE)</f>
        <v>6</v>
      </c>
      <c r="N471" s="11">
        <f>IF(ISERROR(VLOOKUP(B471, Paste!$AB$3:$AC$2343, 1, FALSE)), "", VLOOKUP(B471, Paste!$AB$3:$AC$2343, 2, FALSE))</f>
        <v>24</v>
      </c>
      <c r="O471" s="18" t="str">
        <f>IF(VLOOKUP(B471, 'Points&amp;Potential'!$B$7:$O$921, 14, FALSE)=0, "", VLOOKUP(B471, 'Points&amp;Potential'!$B$7:$O$921, 14, FALSE))</f>
        <v/>
      </c>
      <c r="P471" s="7" t="str">
        <f>IF(ISERROR(VLOOKUP(B471, Paste!$T$3:$T$1045, 1, FALSE)), "", VLOOKUP(B471, Paste!$T$3:$U$1045, 2, FALSE))</f>
        <v/>
      </c>
    </row>
    <row r="472" spans="1:16">
      <c r="A472" s="11">
        <v>466</v>
      </c>
      <c r="B472" s="10" t="s">
        <v>434</v>
      </c>
      <c r="C472" s="11" t="str">
        <f>VLOOKUP($B472, Paste!$A$3:$H$1033, 6, FALSE)</f>
        <v>RD</v>
      </c>
      <c r="D472" s="11">
        <f>IFERROR(VLOOKUP($B472, Paste!$J$3:$L$833, 3, FALSE), "")</f>
        <v>42</v>
      </c>
      <c r="E472" s="11">
        <f>IFERROR(VLOOKUP($B472, Paste!$J$3:$L$833, 2, FALSE), "")</f>
        <v>58</v>
      </c>
      <c r="F472" s="11" t="str">
        <f>VLOOKUP($B472, Paste!$A$3:$H$1033, 8, FALSE)</f>
        <v>VAN</v>
      </c>
      <c r="G472" s="71">
        <f>VLOOKUP($B472, Paste!$A$3:$H$1033, 2, FALSE)</f>
        <v>77</v>
      </c>
      <c r="H472" s="71">
        <f>VLOOKUP($B472, Paste!$A$3:$H$1033, 3, FALSE)</f>
        <v>6.2087231638418068</v>
      </c>
      <c r="I472" s="71">
        <f t="shared" si="7"/>
        <v>18.913561523658192</v>
      </c>
      <c r="J472" s="71">
        <f>VLOOKUP($B472, Paste!$A$3:$H$1033, 4, FALSE)</f>
        <v>25.122284687499999</v>
      </c>
      <c r="K472" s="71">
        <f>VLOOKUP($B472, Paste!$A$3:$H$1033, 5, FALSE)</f>
        <v>23.099999999999998</v>
      </c>
      <c r="L472" s="11">
        <f>IF(ISERROR(VLOOKUP(B472, Paste!$AB$3:$AD$2349, 3, FALSE)), "", VLOOKUP(B472, Paste!$AB$3:$AD$2349, 3, FALSE))</f>
        <v>42</v>
      </c>
      <c r="M472" s="27">
        <f>VLOOKUP($B472, Paste!$W$3:$Z$10064, IF($H$4="Cap Hit",3, IF($H$4="AAV", 4, 2)), FALSE)</f>
        <v>0.95</v>
      </c>
      <c r="N472" s="11">
        <f>IF(ISERROR(VLOOKUP(B472, Paste!$AB$3:$AC$2343, 1, FALSE)), "", VLOOKUP(B472, Paste!$AB$3:$AC$2343, 2, FALSE))</f>
        <v>92</v>
      </c>
      <c r="O472" s="18" t="str">
        <f>IF(VLOOKUP(B472, 'Points&amp;Potential'!$B$7:$O$921, 14, FALSE)=0, "", VLOOKUP(B472, 'Points&amp;Potential'!$B$7:$O$921, 14, FALSE))</f>
        <v/>
      </c>
      <c r="P472" s="7" t="str">
        <f>IF(ISERROR(VLOOKUP(B472, Paste!$T$3:$T$1045, 1, FALSE)), "", VLOOKUP(B472, Paste!$T$3:$U$1045, 2, FALSE))</f>
        <v/>
      </c>
    </row>
    <row r="473" spans="1:16">
      <c r="A473" s="11">
        <v>467</v>
      </c>
      <c r="B473" s="67" t="s">
        <v>317</v>
      </c>
      <c r="C473" s="11" t="str">
        <f>VLOOKUP($B473, Paste!$A$3:$H$1033, 6, FALSE)</f>
        <v>LD</v>
      </c>
      <c r="D473" s="11">
        <f>IFERROR(VLOOKUP($B473, Paste!$J$3:$L$833, 3, FALSE), "")</f>
        <v>48</v>
      </c>
      <c r="E473" s="11">
        <f>IFERROR(VLOOKUP($B473, Paste!$J$3:$L$833, 2, FALSE), "")</f>
        <v>68</v>
      </c>
      <c r="F473" s="11" t="str">
        <f>VLOOKUP($B473, Paste!$A$3:$H$1033, 8, FALSE)</f>
        <v>CBJ</v>
      </c>
      <c r="G473" s="71">
        <f>VLOOKUP($B473, Paste!$A$3:$H$1033, 2, FALSE)</f>
        <v>77</v>
      </c>
      <c r="H473" s="71">
        <f>VLOOKUP($B473, Paste!$A$3:$H$1033, 3, FALSE)</f>
        <v>13.090000000000002</v>
      </c>
      <c r="I473" s="71">
        <f t="shared" si="7"/>
        <v>21.774496333333339</v>
      </c>
      <c r="J473" s="71">
        <f>VLOOKUP($B473, Paste!$A$3:$H$1033, 4, FALSE)</f>
        <v>34.864496333333342</v>
      </c>
      <c r="K473" s="71">
        <f>VLOOKUP($B473, Paste!$A$3:$H$1033, 5, FALSE)</f>
        <v>23.099999999999998</v>
      </c>
      <c r="L473" s="11">
        <f>IF(ISERROR(VLOOKUP(B473, Paste!$AB$3:$AD$2349, 3, FALSE)), "", VLOOKUP(B473, Paste!$AB$3:$AD$2349, 3, FALSE))</f>
        <v>34</v>
      </c>
      <c r="M473" s="27">
        <f>VLOOKUP($B473, Paste!$W$3:$Z$10064, IF($H$4="Cap Hit",3, IF($H$4="AAV", 4, 2)), FALSE)</f>
        <v>0.85499999999999998</v>
      </c>
      <c r="N473" s="11">
        <f>IF(ISERROR(VLOOKUP(B473, Paste!$AB$3:$AC$2343, 1, FALSE)), "", VLOOKUP(B473, Paste!$AB$3:$AC$2343, 2, FALSE))</f>
        <v>99</v>
      </c>
      <c r="O473" s="18" t="str">
        <f>IF(VLOOKUP(B473, 'Points&amp;Potential'!$B$7:$O$921, 14, FALSE)=0, "", VLOOKUP(B473, 'Points&amp;Potential'!$B$7:$O$921, 14, FALSE))</f>
        <v/>
      </c>
      <c r="P473" s="7" t="str">
        <f>IF(ISERROR(VLOOKUP(B473, Paste!$T$3:$T$1045, 1, FALSE)), "", VLOOKUP(B473, Paste!$T$3:$U$1045, 2, FALSE))</f>
        <v/>
      </c>
    </row>
    <row r="474" spans="1:16">
      <c r="A474" s="11">
        <v>468</v>
      </c>
      <c r="B474" s="67" t="s">
        <v>735</v>
      </c>
      <c r="C474" s="11" t="str">
        <f>VLOOKUP($B474, Paste!$A$3:$H$1033, 6, FALSE)</f>
        <v>RD</v>
      </c>
      <c r="D474" s="11" t="str">
        <f>IFERROR(VLOOKUP($B474, Paste!$J$3:$L$833, 3, FALSE), "")</f>
        <v/>
      </c>
      <c r="E474" s="11" t="str">
        <f>IFERROR(VLOOKUP($B474, Paste!$J$3:$L$833, 2, FALSE), "")</f>
        <v/>
      </c>
      <c r="F474" s="11" t="str">
        <f>VLOOKUP($B474, Paste!$A$3:$H$1033, 8, FALSE)</f>
        <v>DET</v>
      </c>
      <c r="G474" s="71">
        <f>VLOOKUP($B474, Paste!$A$3:$H$1033, 2, FALSE)</f>
        <v>60.333333333333336</v>
      </c>
      <c r="H474" s="71">
        <f>VLOOKUP($B474, Paste!$A$3:$H$1033, 3, FALSE)</f>
        <v>2.3610048019320646</v>
      </c>
      <c r="I474" s="71">
        <f t="shared" si="7"/>
        <v>5.237921549919788</v>
      </c>
      <c r="J474" s="71">
        <f>VLOOKUP($B474, Paste!$A$3:$H$1033, 4, FALSE)</f>
        <v>7.5989263518518522</v>
      </c>
      <c r="K474" s="71">
        <f>VLOOKUP($B474, Paste!$A$3:$H$1033, 5, FALSE)</f>
        <v>23.099047619047617</v>
      </c>
      <c r="L474" s="11">
        <f>IF(ISERROR(VLOOKUP(B474, Paste!$AB$3:$AD$2349, 3, FALSE)), "", VLOOKUP(B474, Paste!$AB$3:$AD$2349, 3, FALSE))</f>
        <v>63</v>
      </c>
      <c r="M474" s="27">
        <f>VLOOKUP($B474, Paste!$W$3:$Z$10064, IF($H$4="Cap Hit",3, IF($H$4="AAV", 4, 2)), FALSE)</f>
        <v>1.6</v>
      </c>
      <c r="N474" s="11">
        <f>IF(ISERROR(VLOOKUP(B474, Paste!$AB$3:$AC$2343, 1, FALSE)), "", VLOOKUP(B474, Paste!$AB$3:$AC$2343, 2, FALSE))</f>
        <v>75</v>
      </c>
      <c r="O474" s="18" t="str">
        <f>IF(VLOOKUP(B474, 'Points&amp;Potential'!$B$7:$O$921, 14, FALSE)=0, "", VLOOKUP(B474, 'Points&amp;Potential'!$B$7:$O$921, 14, FALSE))</f>
        <v/>
      </c>
      <c r="P474" s="7" t="str">
        <f>IF(ISERROR(VLOOKUP(B474, Paste!$T$3:$T$1045, 1, FALSE)), "", VLOOKUP(B474, Paste!$T$3:$U$1045, 2, FALSE))</f>
        <v/>
      </c>
    </row>
    <row r="475" spans="1:16">
      <c r="A475" s="11">
        <v>469</v>
      </c>
      <c r="B475" s="67" t="s">
        <v>665</v>
      </c>
      <c r="C475" s="11" t="str">
        <f>VLOOKUP($B475, Paste!$A$3:$H$1033, 6, FALSE)</f>
        <v>RD</v>
      </c>
      <c r="D475" s="11">
        <f>IFERROR(VLOOKUP($B475, Paste!$J$3:$L$833, 3, FALSE), "")</f>
        <v>30</v>
      </c>
      <c r="E475" s="11">
        <f>IFERROR(VLOOKUP($B475, Paste!$J$3:$L$833, 2, FALSE), "")</f>
        <v>42</v>
      </c>
      <c r="F475" s="11" t="str">
        <f>VLOOKUP($B475, Paste!$A$3:$H$1033, 8, FALSE)</f>
        <v>BUF</v>
      </c>
      <c r="G475" s="71">
        <f>VLOOKUP($B475, Paste!$A$3:$H$1033, 2, FALSE)</f>
        <v>46</v>
      </c>
      <c r="H475" s="71">
        <f>VLOOKUP($B475, Paste!$A$3:$H$1033, 3, FALSE)</f>
        <v>1.3683257918552036</v>
      </c>
      <c r="I475" s="71">
        <f t="shared" si="7"/>
        <v>10.058888516755907</v>
      </c>
      <c r="J475" s="71">
        <f>VLOOKUP($B475, Paste!$A$3:$H$1033, 4, FALSE)</f>
        <v>11.427214308611111</v>
      </c>
      <c r="K475" s="71">
        <f>VLOOKUP($B475, Paste!$A$3:$H$1033, 5, FALSE)</f>
        <v>23</v>
      </c>
      <c r="L475" s="11">
        <f>IF(ISERROR(VLOOKUP(B475, Paste!$AB$3:$AD$2349, 3, FALSE)), "", VLOOKUP(B475, Paste!$AB$3:$AD$2349, 3, FALSE))</f>
        <v>35</v>
      </c>
      <c r="M475" s="27">
        <f>VLOOKUP($B475, Paste!$W$3:$Z$10064, IF($H$4="Cap Hit",3, IF($H$4="AAV", 4, 2)), FALSE)</f>
        <v>2.2000000000000002</v>
      </c>
      <c r="N475" s="11">
        <f>IF(ISERROR(VLOOKUP(B475, Paste!$AB$3:$AC$2343, 1, FALSE)), "", VLOOKUP(B475, Paste!$AB$3:$AC$2343, 2, FALSE))</f>
        <v>69</v>
      </c>
      <c r="O475" s="18" t="str">
        <f>IF(VLOOKUP(B475, 'Points&amp;Potential'!$B$7:$O$921, 14, FALSE)=0, "", VLOOKUP(B475, 'Points&amp;Potential'!$B$7:$O$921, 14, FALSE))</f>
        <v/>
      </c>
      <c r="P475" s="7" t="str">
        <f>IF(ISERROR(VLOOKUP(B475, Paste!$T$3:$T$1045, 1, FALSE)), "", VLOOKUP(B475, Paste!$T$3:$U$1045, 2, FALSE))</f>
        <v/>
      </c>
    </row>
    <row r="476" spans="1:16">
      <c r="A476" s="11">
        <v>470</v>
      </c>
      <c r="B476" s="67" t="s">
        <v>183</v>
      </c>
      <c r="C476" s="11" t="str">
        <f>VLOOKUP($B476, Paste!$A$3:$H$1033, 6, FALSE)</f>
        <v>RW</v>
      </c>
      <c r="D476" s="11">
        <f>IFERROR(VLOOKUP($B476, Paste!$J$3:$L$833, 3, FALSE), "")</f>
        <v>55</v>
      </c>
      <c r="E476" s="11">
        <f>IFERROR(VLOOKUP($B476, Paste!$J$3:$L$833, 2, FALSE), "")</f>
        <v>75</v>
      </c>
      <c r="F476" s="11" t="str">
        <f>VLOOKUP($B476, Paste!$A$3:$H$1033, 8, FALSE)</f>
        <v>CBJ</v>
      </c>
      <c r="G476" s="71">
        <f>VLOOKUP($B476, Paste!$A$3:$H$1033, 2, FALSE)</f>
        <v>69</v>
      </c>
      <c r="H476" s="71">
        <f>VLOOKUP($B476, Paste!$A$3:$H$1033, 3, FALSE)</f>
        <v>26.675511216423871</v>
      </c>
      <c r="I476" s="71">
        <f t="shared" si="7"/>
        <v>26.451958783576131</v>
      </c>
      <c r="J476" s="71">
        <f>VLOOKUP($B476, Paste!$A$3:$H$1033, 4, FALSE)</f>
        <v>53.127470000000002</v>
      </c>
      <c r="K476" s="71">
        <f>VLOOKUP($B476, Paste!$A$3:$H$1033, 5, FALSE)</f>
        <v>22.863905325443788</v>
      </c>
      <c r="L476" s="11">
        <f>IF(ISERROR(VLOOKUP(B476, Paste!$AB$3:$AD$2349, 3, FALSE)), "", VLOOKUP(B476, Paste!$AB$3:$AD$2349, 3, FALSE))</f>
        <v>55</v>
      </c>
      <c r="M476" s="27">
        <f>VLOOKUP($B476, Paste!$W$3:$Z$10064, IF($H$4="Cap Hit",3, IF($H$4="AAV", 4, 2)), FALSE)</f>
        <v>7.3</v>
      </c>
      <c r="N476" s="11">
        <f>IF(ISERROR(VLOOKUP(B476, Paste!$AB$3:$AC$2343, 1, FALSE)), "", VLOOKUP(B476, Paste!$AB$3:$AC$2343, 2, FALSE))</f>
        <v>28</v>
      </c>
      <c r="O476" s="18" t="str">
        <f>IF(VLOOKUP(B476, 'Points&amp;Potential'!$B$7:$O$921, 14, FALSE)=0, "", VLOOKUP(B476, 'Points&amp;Potential'!$B$7:$O$921, 14, FALSE))</f>
        <v/>
      </c>
      <c r="P476" s="7" t="str">
        <f>IF(ISERROR(VLOOKUP(B476, Paste!$T$3:$T$1045, 1, FALSE)), "", VLOOKUP(B476, Paste!$T$3:$U$1045, 2, FALSE))</f>
        <v/>
      </c>
    </row>
    <row r="477" spans="1:16">
      <c r="A477" s="11">
        <v>471</v>
      </c>
      <c r="B477" s="67" t="s">
        <v>113</v>
      </c>
      <c r="C477" s="11" t="str">
        <f>VLOOKUP($B477, Paste!$A$3:$H$1033, 6, FALSE)</f>
        <v>RW</v>
      </c>
      <c r="D477" s="11">
        <f>IFERROR(VLOOKUP($B477, Paste!$J$3:$L$833, 3, FALSE), "")</f>
        <v>63</v>
      </c>
      <c r="E477" s="11">
        <f>IFERROR(VLOOKUP($B477, Paste!$J$3:$L$833, 2, FALSE), "")</f>
        <v>73</v>
      </c>
      <c r="F477" s="11" t="str">
        <f>VLOOKUP($B477, Paste!$A$3:$H$1033, 8, FALSE)</f>
        <v>PIT</v>
      </c>
      <c r="G477" s="71">
        <f>VLOOKUP($B477, Paste!$A$3:$H$1033, 2, FALSE)</f>
        <v>73</v>
      </c>
      <c r="H477" s="71">
        <f>VLOOKUP($B477, Paste!$A$3:$H$1033, 3, FALSE)</f>
        <v>30.397686495724503</v>
      </c>
      <c r="I477" s="71">
        <f t="shared" si="7"/>
        <v>33.860506473025481</v>
      </c>
      <c r="J477" s="71">
        <f>VLOOKUP($B477, Paste!$A$3:$H$1033, 4, FALSE)</f>
        <v>64.258192968749981</v>
      </c>
      <c r="K477" s="71">
        <f>VLOOKUP($B477, Paste!$A$3:$H$1033, 5, FALSE)</f>
        <v>22.790243902439023</v>
      </c>
      <c r="L477" s="11">
        <f>IF(ISERROR(VLOOKUP(B477, Paste!$AB$3:$AD$2349, 3, FALSE)), "", VLOOKUP(B477, Paste!$AB$3:$AD$2349, 3, FALSE))</f>
        <v>44</v>
      </c>
      <c r="M477" s="27">
        <f>VLOOKUP($B477, Paste!$W$3:$Z$10064, IF($H$4="Cap Hit",3, IF($H$4="AAV", 4, 2)), FALSE)</f>
        <v>5.13</v>
      </c>
      <c r="N477" s="11">
        <f>IF(ISERROR(VLOOKUP(B477, Paste!$AB$3:$AC$2343, 1, FALSE)), "", VLOOKUP(B477, Paste!$AB$3:$AC$2343, 2, FALSE))</f>
        <v>58</v>
      </c>
      <c r="O477" s="18" t="str">
        <f>IF(VLOOKUP(B477, 'Points&amp;Potential'!$B$7:$O$921, 14, FALSE)=0, "", VLOOKUP(B477, 'Points&amp;Potential'!$B$7:$O$921, 14, FALSE))</f>
        <v/>
      </c>
      <c r="P477" s="7" t="str">
        <f>IF(ISERROR(VLOOKUP(B477, Paste!$T$3:$T$1045, 1, FALSE)), "", VLOOKUP(B477, Paste!$T$3:$U$1045, 2, FALSE))</f>
        <v/>
      </c>
    </row>
    <row r="478" spans="1:16">
      <c r="A478" s="11">
        <v>472</v>
      </c>
      <c r="B478" s="10" t="s">
        <v>242</v>
      </c>
      <c r="C478" s="11" t="str">
        <f>VLOOKUP($B478, Paste!$A$3:$H$1033, 6, FALSE)</f>
        <v>LW</v>
      </c>
      <c r="D478" s="11">
        <f>IFERROR(VLOOKUP($B478, Paste!$J$3:$L$833, 3, FALSE), "")</f>
        <v>52</v>
      </c>
      <c r="E478" s="11">
        <f>IFERROR(VLOOKUP($B478, Paste!$J$3:$L$833, 2, FALSE), "")</f>
        <v>73</v>
      </c>
      <c r="F478" s="11" t="str">
        <f>VLOOKUP($B478, Paste!$A$3:$H$1033, 8, FALSE)</f>
        <v>CGY</v>
      </c>
      <c r="G478" s="71">
        <f>VLOOKUP($B478, Paste!$A$3:$H$1033, 2, FALSE)</f>
        <v>75</v>
      </c>
      <c r="H478" s="71">
        <f>VLOOKUP($B478, Paste!$A$3:$H$1033, 3, FALSE)</f>
        <v>18</v>
      </c>
      <c r="I478" s="71">
        <f t="shared" si="7"/>
        <v>24.751190625000007</v>
      </c>
      <c r="J478" s="71">
        <f>VLOOKUP($B478, Paste!$A$3:$H$1033, 4, FALSE)</f>
        <v>42.751190625000007</v>
      </c>
      <c r="K478" s="71">
        <f>VLOOKUP($B478, Paste!$A$3:$H$1033, 5, FALSE)</f>
        <v>22.774869109947645</v>
      </c>
      <c r="L478" s="11">
        <f>IF(ISERROR(VLOOKUP(B478, Paste!$AB$3:$AD$2349, 3, FALSE)), "", VLOOKUP(B478, Paste!$AB$3:$AD$2349, 3, FALSE))</f>
        <v>46</v>
      </c>
      <c r="M478" s="27">
        <f>VLOOKUP($B478, Paste!$W$3:$Z$10064, IF($H$4="Cap Hit",3, IF($H$4="AAV", 4, 2)), FALSE)</f>
        <v>3.7749999999999999</v>
      </c>
      <c r="N478" s="11">
        <f>IF(ISERROR(VLOOKUP(B478, Paste!$AB$3:$AC$2343, 1, FALSE)), "", VLOOKUP(B478, Paste!$AB$3:$AC$2343, 2, FALSE))</f>
        <v>29</v>
      </c>
      <c r="O478" s="18" t="str">
        <f>IF(VLOOKUP(B478, 'Points&amp;Potential'!$B$7:$O$921, 14, FALSE)=0, "", VLOOKUP(B478, 'Points&amp;Potential'!$B$7:$O$921, 14, FALSE))</f>
        <v/>
      </c>
      <c r="P478" s="7" t="str">
        <f>IF(ISERROR(VLOOKUP(B478, Paste!$T$3:$T$1045, 1, FALSE)), "", VLOOKUP(B478, Paste!$T$3:$U$1045, 2, FALSE))</f>
        <v/>
      </c>
    </row>
    <row r="479" spans="1:16">
      <c r="A479" s="11">
        <v>473</v>
      </c>
      <c r="B479" s="67" t="s">
        <v>46</v>
      </c>
      <c r="C479" s="11" t="str">
        <f>VLOOKUP($B479, Paste!$A$3:$H$1033, 6, FALSE)</f>
        <v>RW</v>
      </c>
      <c r="D479" s="11">
        <f>IFERROR(VLOOKUP($B479, Paste!$J$3:$L$833, 3, FALSE), "")</f>
        <v>90</v>
      </c>
      <c r="E479" s="11">
        <f>IFERROR(VLOOKUP($B479, Paste!$J$3:$L$833, 2, FALSE), "")</f>
        <v>110</v>
      </c>
      <c r="F479" s="11" t="str">
        <f>VLOOKUP($B479, Paste!$A$3:$H$1033, 8, FALSE)</f>
        <v>TOR</v>
      </c>
      <c r="G479" s="71">
        <f>VLOOKUP($B479, Paste!$A$3:$H$1033, 2, FALSE)</f>
        <v>79</v>
      </c>
      <c r="H479" s="71">
        <f>VLOOKUP($B479, Paste!$A$3:$H$1033, 3, FALSE)</f>
        <v>37.92</v>
      </c>
      <c r="I479" s="71">
        <f t="shared" si="7"/>
        <v>53.360155000000006</v>
      </c>
      <c r="J479" s="71">
        <f>VLOOKUP($B479, Paste!$A$3:$H$1033, 4, FALSE)</f>
        <v>91.280155000000008</v>
      </c>
      <c r="K479" s="71">
        <f>VLOOKUP($B479, Paste!$A$3:$H$1033, 5, FALSE)</f>
        <v>22.768558951965066</v>
      </c>
      <c r="L479" s="11">
        <f>IF(ISERROR(VLOOKUP(B479, Paste!$AB$3:$AD$2349, 3, FALSE)), "", VLOOKUP(B479, Paste!$AB$3:$AD$2349, 3, FALSE))</f>
        <v>16</v>
      </c>
      <c r="M479" s="27">
        <f>VLOOKUP($B479, Paste!$W$3:$Z$10064, IF($H$4="Cap Hit",3, IF($H$4="AAV", 4, 2)), FALSE)</f>
        <v>13.5</v>
      </c>
      <c r="N479" s="11">
        <f>IF(ISERROR(VLOOKUP(B479, Paste!$AB$3:$AC$2343, 1, FALSE)), "", VLOOKUP(B479, Paste!$AB$3:$AC$2343, 2, FALSE))</f>
        <v>29</v>
      </c>
      <c r="O479" s="18" t="str">
        <f>IF(VLOOKUP(B479, 'Points&amp;Potential'!$B$7:$O$921, 14, FALSE)=0, "", VLOOKUP(B479, 'Points&amp;Potential'!$B$7:$O$921, 14, FALSE))</f>
        <v/>
      </c>
      <c r="P479" s="7" t="str">
        <f>IF(ISERROR(VLOOKUP(B479, Paste!$T$3:$T$1045, 1, FALSE)), "", VLOOKUP(B479, Paste!$T$3:$U$1045, 2, FALSE))</f>
        <v/>
      </c>
    </row>
    <row r="480" spans="1:16">
      <c r="A480" s="11">
        <v>474</v>
      </c>
      <c r="B480" s="67" t="s">
        <v>770</v>
      </c>
      <c r="C480" s="11" t="str">
        <f>VLOOKUP($B480, Paste!$A$3:$H$1033, 6, FALSE)</f>
        <v>LD</v>
      </c>
      <c r="D480" s="11" t="str">
        <f>IFERROR(VLOOKUP($B480, Paste!$J$3:$L$833, 3, FALSE), "")</f>
        <v/>
      </c>
      <c r="E480" s="11" t="str">
        <f>IFERROR(VLOOKUP($B480, Paste!$J$3:$L$833, 2, FALSE), "")</f>
        <v/>
      </c>
      <c r="F480" s="11" t="str">
        <f>VLOOKUP($B480, Paste!$A$3:$H$1033, 8, FALSE)</f>
        <v>UFA</v>
      </c>
      <c r="G480" s="71">
        <f>VLOOKUP($B480, Paste!$A$3:$H$1033, 2, FALSE)</f>
        <v>32.333333333333329</v>
      </c>
      <c r="H480" s="71">
        <f>VLOOKUP($B480, Paste!$A$3:$H$1033, 3, FALSE)</f>
        <v>0.32913821432339946</v>
      </c>
      <c r="I480" s="71">
        <f t="shared" si="7"/>
        <v>5.7527617856766007</v>
      </c>
      <c r="J480" s="71">
        <f>VLOOKUP($B480, Paste!$A$3:$H$1033, 4, FALSE)</f>
        <v>6.0819000000000001</v>
      </c>
      <c r="K480" s="71">
        <f>VLOOKUP($B480, Paste!$A$3:$H$1033, 5, FALSE)</f>
        <v>22.739926739926737</v>
      </c>
      <c r="L480" s="11" t="str">
        <f>IF(ISERROR(VLOOKUP(B480, Paste!$AB$3:$AD$2349, 3, FALSE)), "", VLOOKUP(B480, Paste!$AB$3:$AD$2349, 3, FALSE))</f>
        <v/>
      </c>
      <c r="M480" s="27" t="e">
        <f>VLOOKUP($B480, Paste!$W$3:$Z$10064, IF($H$4="Cap Hit",3, IF($H$4="AAV", 4, 2)), FALSE)</f>
        <v>#N/A</v>
      </c>
      <c r="N480" s="11" t="str">
        <f>IF(ISERROR(VLOOKUP(B480, Paste!$AB$3:$AC$2343, 1, FALSE)), "", VLOOKUP(B480, Paste!$AB$3:$AC$2343, 2, FALSE))</f>
        <v/>
      </c>
      <c r="O480" s="18" t="str">
        <f>IF(VLOOKUP(B480, 'Points&amp;Potential'!$B$7:$O$921, 14, FALSE)=0, "", VLOOKUP(B480, 'Points&amp;Potential'!$B$7:$O$921, 14, FALSE))</f>
        <v/>
      </c>
      <c r="P480" s="7" t="str">
        <f>IF(ISERROR(VLOOKUP(B480, Paste!$T$3:$T$1045, 1, FALSE)), "", VLOOKUP(B480, Paste!$T$3:$U$1045, 2, FALSE))</f>
        <v/>
      </c>
    </row>
    <row r="481" spans="1:16">
      <c r="A481" s="11">
        <v>475</v>
      </c>
      <c r="B481" s="67" t="s">
        <v>359</v>
      </c>
      <c r="C481" s="11" t="str">
        <f>VLOOKUP($B481, Paste!$A$3:$H$1033, 6, FALSE)</f>
        <v>LD</v>
      </c>
      <c r="D481" s="11">
        <f>IFERROR(VLOOKUP($B481, Paste!$J$3:$L$833, 3, FALSE), "")</f>
        <v>40</v>
      </c>
      <c r="E481" s="11">
        <f>IFERROR(VLOOKUP($B481, Paste!$J$3:$L$833, 2, FALSE), "")</f>
        <v>57</v>
      </c>
      <c r="F481" s="11" t="str">
        <f>VLOOKUP($B481, Paste!$A$3:$H$1033, 8, FALSE)</f>
        <v>ANA</v>
      </c>
      <c r="G481" s="71">
        <f>VLOOKUP($B481, Paste!$A$3:$H$1033, 2, FALSE)</f>
        <v>76</v>
      </c>
      <c r="H481" s="71">
        <f>VLOOKUP($B481, Paste!$A$3:$H$1033, 3, FALSE)</f>
        <v>8</v>
      </c>
      <c r="I481" s="71">
        <f t="shared" si="7"/>
        <v>23.224600000000002</v>
      </c>
      <c r="J481" s="71">
        <f>VLOOKUP($B481, Paste!$A$3:$H$1033, 4, FALSE)</f>
        <v>31.224600000000002</v>
      </c>
      <c r="K481" s="71">
        <f>VLOOKUP($B481, Paste!$A$3:$H$1033, 5, FALSE)</f>
        <v>22.725490196078432</v>
      </c>
      <c r="L481" s="11">
        <f>IF(ISERROR(VLOOKUP(B481, Paste!$AB$3:$AD$2349, 3, FALSE)), "", VLOOKUP(B481, Paste!$AB$3:$AD$2349, 3, FALSE))</f>
        <v>61</v>
      </c>
      <c r="M481" s="27">
        <f>VLOOKUP($B481, Paste!$W$3:$Z$10064, IF($H$4="Cap Hit",3, IF($H$4="AAV", 4, 2)), FALSE)</f>
        <v>7.2</v>
      </c>
      <c r="N481" s="11">
        <f>IF(ISERROR(VLOOKUP(B481, Paste!$AB$3:$AC$2343, 1, FALSE)), "", VLOOKUP(B481, Paste!$AB$3:$AC$2343, 2, FALSE))</f>
        <v>122</v>
      </c>
      <c r="O481" s="18" t="str">
        <f>IF(VLOOKUP(B481, 'Points&amp;Potential'!$B$7:$O$921, 14, FALSE)=0, "", VLOOKUP(B481, 'Points&amp;Potential'!$B$7:$O$921, 14, FALSE))</f>
        <v/>
      </c>
      <c r="P481" s="7" t="str">
        <f>IF(ISERROR(VLOOKUP(B481, Paste!$T$3:$T$1045, 1, FALSE)), "", VLOOKUP(B481, Paste!$T$3:$U$1045, 2, FALSE))</f>
        <v/>
      </c>
    </row>
    <row r="482" spans="1:16">
      <c r="A482" s="11">
        <v>476</v>
      </c>
      <c r="B482" s="67" t="s">
        <v>714</v>
      </c>
      <c r="C482" s="11" t="str">
        <f>VLOOKUP($B482, Paste!$A$3:$H$1033, 6, FALSE)</f>
        <v>RD</v>
      </c>
      <c r="D482" s="11" t="str">
        <f>IFERROR(VLOOKUP($B482, Paste!$J$3:$L$833, 3, FALSE), "")</f>
        <v/>
      </c>
      <c r="E482" s="11" t="str">
        <f>IFERROR(VLOOKUP($B482, Paste!$J$3:$L$833, 2, FALSE), "")</f>
        <v/>
      </c>
      <c r="F482" s="11" t="str">
        <f>VLOOKUP($B482, Paste!$A$3:$H$1033, 8, FALSE)</f>
        <v>WPG</v>
      </c>
      <c r="G482" s="71">
        <f>VLOOKUP($B482, Paste!$A$3:$H$1033, 2, FALSE)</f>
        <v>48</v>
      </c>
      <c r="H482" s="71">
        <f>VLOOKUP($B482, Paste!$A$3:$H$1033, 3, FALSE)</f>
        <v>2.575368421052632</v>
      </c>
      <c r="I482" s="71">
        <f t="shared" si="7"/>
        <v>6.5804449122807025</v>
      </c>
      <c r="J482" s="71">
        <f>VLOOKUP($B482, Paste!$A$3:$H$1033, 4, FALSE)</f>
        <v>9.1558133333333345</v>
      </c>
      <c r="K482" s="71">
        <f>VLOOKUP($B482, Paste!$A$3:$H$1033, 5, FALSE)</f>
        <v>22.641509433962263</v>
      </c>
      <c r="L482" s="11">
        <f>IF(ISERROR(VLOOKUP(B482, Paste!$AB$3:$AD$2349, 3, FALSE)), "", VLOOKUP(B482, Paste!$AB$3:$AD$2349, 3, FALSE))</f>
        <v>104</v>
      </c>
      <c r="M482" s="27">
        <f>VLOOKUP($B482, Paste!$W$3:$Z$10064, IF($H$4="Cap Hit",3, IF($H$4="AAV", 4, 2)), FALSE)</f>
        <v>0.77500000000000002</v>
      </c>
      <c r="N482" s="11">
        <f>IF(ISERROR(VLOOKUP(B482, Paste!$AB$3:$AC$2343, 1, FALSE)), "", VLOOKUP(B482, Paste!$AB$3:$AC$2343, 2, FALSE))</f>
        <v>57</v>
      </c>
      <c r="O482" s="18" t="str">
        <f>IF(VLOOKUP(B482, 'Points&amp;Potential'!$B$7:$O$921, 14, FALSE)=0, "", VLOOKUP(B482, 'Points&amp;Potential'!$B$7:$O$921, 14, FALSE))</f>
        <v/>
      </c>
      <c r="P482" s="7" t="str">
        <f>IF(ISERROR(VLOOKUP(B482, Paste!$T$3:$T$1045, 1, FALSE)), "", VLOOKUP(B482, Paste!$T$3:$U$1045, 2, FALSE))</f>
        <v/>
      </c>
    </row>
    <row r="483" spans="1:16">
      <c r="A483" s="11">
        <v>477</v>
      </c>
      <c r="B483" s="67" t="s">
        <v>83</v>
      </c>
      <c r="C483" s="11" t="str">
        <f>VLOOKUP($B483, Paste!$A$3:$H$1033, 6, FALSE)</f>
        <v>C</v>
      </c>
      <c r="D483" s="11">
        <f>IFERROR(VLOOKUP($B483, Paste!$J$3:$L$833, 3, FALSE), "")</f>
        <v>85</v>
      </c>
      <c r="E483" s="11">
        <f>IFERROR(VLOOKUP($B483, Paste!$J$3:$L$833, 2, FALSE), "")</f>
        <v>100</v>
      </c>
      <c r="F483" s="11" t="str">
        <f>VLOOKUP($B483, Paste!$A$3:$H$1033, 8, FALSE)</f>
        <v>ANA</v>
      </c>
      <c r="G483" s="71">
        <f>VLOOKUP($B483, Paste!$A$3:$H$1033, 2, FALSE)</f>
        <v>72</v>
      </c>
      <c r="H483" s="71">
        <f>VLOOKUP($B483, Paste!$A$3:$H$1033, 3, FALSE)</f>
        <v>32.4</v>
      </c>
      <c r="I483" s="71">
        <f t="shared" si="7"/>
        <v>41.737049999999989</v>
      </c>
      <c r="J483" s="71">
        <f>VLOOKUP($B483, Paste!$A$3:$H$1033, 4, FALSE)</f>
        <v>74.137049999999988</v>
      </c>
      <c r="K483" s="71">
        <f>VLOOKUP($B483, Paste!$A$3:$H$1033, 5, FALSE)</f>
        <v>22.567164179104481</v>
      </c>
      <c r="L483" s="11">
        <f>IF(ISERROR(VLOOKUP(B483, Paste!$AB$3:$AD$2349, 3, FALSE)), "", VLOOKUP(B483, Paste!$AB$3:$AD$2349, 3, FALSE))</f>
        <v>22</v>
      </c>
      <c r="M483" s="27">
        <f>VLOOKUP($B483, Paste!$W$3:$Z$10064, IF($H$4="Cap Hit",3, IF($H$4="AAV", 4, 2)), FALSE)</f>
        <v>20.8</v>
      </c>
      <c r="N483" s="11">
        <f>IF(ISERROR(VLOOKUP(B483, Paste!$AB$3:$AC$2343, 1, FALSE)), "", VLOOKUP(B483, Paste!$AB$3:$AC$2343, 2, FALSE))</f>
        <v>33</v>
      </c>
      <c r="O483" s="18" t="str">
        <f>IF(VLOOKUP(B483, 'Points&amp;Potential'!$B$7:$O$921, 14, FALSE)=0, "", VLOOKUP(B483, 'Points&amp;Potential'!$B$7:$O$921, 14, FALSE))</f>
        <v/>
      </c>
    </row>
    <row r="484" spans="1:16">
      <c r="A484" s="11">
        <v>478</v>
      </c>
      <c r="B484" s="10" t="s">
        <v>80</v>
      </c>
      <c r="C484" s="11" t="str">
        <f>VLOOKUP($B484, Paste!$A$3:$H$1033, 6, FALSE)</f>
        <v>LW</v>
      </c>
      <c r="D484" s="11">
        <f>IFERROR(VLOOKUP($B484, Paste!$J$3:$L$833, 3, FALSE), "")</f>
        <v>75</v>
      </c>
      <c r="E484" s="11">
        <f>IFERROR(VLOOKUP($B484, Paste!$J$3:$L$833, 2, FALSE), "")</f>
        <v>85</v>
      </c>
      <c r="F484" s="11" t="str">
        <f>VLOOKUP($B484, Paste!$A$3:$H$1033, 8, FALSE)</f>
        <v>CBJ</v>
      </c>
      <c r="G484" s="71">
        <f>VLOOKUP($B484, Paste!$A$3:$H$1033, 2, FALSE)</f>
        <v>79.666666666666671</v>
      </c>
      <c r="H484" s="71">
        <f>VLOOKUP($B484, Paste!$A$3:$H$1033, 3, FALSE)</f>
        <v>28.371350524408008</v>
      </c>
      <c r="I484" s="71">
        <f t="shared" si="7"/>
        <v>47.485344944341996</v>
      </c>
      <c r="J484" s="71">
        <f>VLOOKUP($B484, Paste!$A$3:$H$1033, 4, FALSE)</f>
        <v>75.856695468750004</v>
      </c>
      <c r="K484" s="71">
        <f>VLOOKUP($B484, Paste!$A$3:$H$1033, 5, FALSE)</f>
        <v>22.566523605150216</v>
      </c>
      <c r="L484" s="11">
        <f>IF(ISERROR(VLOOKUP(B484, Paste!$AB$3:$AD$2349, 3, FALSE)), "", VLOOKUP(B484, Paste!$AB$3:$AD$2349, 3, FALSE))</f>
        <v>60</v>
      </c>
      <c r="M484" s="27">
        <f>VLOOKUP($B484, Paste!$W$3:$Z$10064, IF($H$4="Cap Hit",3, IF($H$4="AAV", 4, 2)), FALSE)</f>
        <v>3.9750000000000001</v>
      </c>
      <c r="N484" s="11">
        <f>IF(ISERROR(VLOOKUP(B484, Paste!$AB$3:$AC$2343, 1, FALSE)), "", VLOOKUP(B484, Paste!$AB$3:$AC$2343, 2, FALSE))</f>
        <v>41</v>
      </c>
      <c r="O484" s="18" t="str">
        <f>IF(VLOOKUP(B484, 'Points&amp;Potential'!$B$7:$O$921, 14, FALSE)=0, "", VLOOKUP(B484, 'Points&amp;Potential'!$B$7:$O$921, 14, FALSE))</f>
        <v/>
      </c>
      <c r="P484" s="7" t="str">
        <f>IF(ISERROR(VLOOKUP(B484, Paste!$T$3:$T$1045, 1, FALSE)), "", VLOOKUP(B484, Paste!$T$3:$U$1045, 2, FALSE))</f>
        <v/>
      </c>
    </row>
    <row r="485" spans="1:16">
      <c r="A485" s="11">
        <v>479</v>
      </c>
      <c r="B485" s="67" t="s">
        <v>159</v>
      </c>
      <c r="C485" s="11" t="str">
        <f>VLOOKUP($B485, Paste!$A$3:$H$1033, 6, FALSE)</f>
        <v>LW</v>
      </c>
      <c r="D485" s="11">
        <f>IFERROR(VLOOKUP($B485, Paste!$J$3:$L$833, 3, FALSE), "")</f>
        <v>60</v>
      </c>
      <c r="E485" s="11">
        <f>IFERROR(VLOOKUP($B485, Paste!$J$3:$L$833, 2, FALSE), "")</f>
        <v>70</v>
      </c>
      <c r="F485" s="11" t="str">
        <f>VLOOKUP($B485, Paste!$A$3:$H$1033, 8, FALSE)</f>
        <v>VGK</v>
      </c>
      <c r="G485" s="71">
        <f>VLOOKUP($B485, Paste!$A$3:$H$1033, 2, FALSE)</f>
        <v>80</v>
      </c>
      <c r="H485" s="71">
        <f>VLOOKUP($B485, Paste!$A$3:$H$1033, 3, FALSE)</f>
        <v>22.685677414769238</v>
      </c>
      <c r="I485" s="71">
        <f t="shared" si="7"/>
        <v>33.701685085230771</v>
      </c>
      <c r="J485" s="71">
        <f>VLOOKUP($B485, Paste!$A$3:$H$1033, 4, FALSE)</f>
        <v>56.387362500000009</v>
      </c>
      <c r="K485" s="71">
        <f>VLOOKUP($B485, Paste!$A$3:$H$1033, 5, FALSE)</f>
        <v>22.564102564102562</v>
      </c>
      <c r="L485" s="11">
        <f>IF(ISERROR(VLOOKUP(B485, Paste!$AB$3:$AD$2349, 3, FALSE)), "", VLOOKUP(B485, Paste!$AB$3:$AD$2349, 3, FALSE))</f>
        <v>126</v>
      </c>
      <c r="M485" s="27">
        <f>VLOOKUP($B485, Paste!$W$3:$Z$10064, IF($H$4="Cap Hit",3, IF($H$4="AAV", 4, 2)), FALSE)</f>
        <v>4.2</v>
      </c>
      <c r="N485" s="11">
        <f>IF(ISERROR(VLOOKUP(B485, Paste!$AB$3:$AC$2343, 1, FALSE)), "", VLOOKUP(B485, Paste!$AB$3:$AC$2343, 2, FALSE))</f>
        <v>37</v>
      </c>
      <c r="O485" s="18" t="str">
        <f>IF(VLOOKUP(B485, 'Points&amp;Potential'!$B$7:$O$921, 14, FALSE)=0, "", VLOOKUP(B485, 'Points&amp;Potential'!$B$7:$O$921, 14, FALSE))</f>
        <v/>
      </c>
      <c r="P485" s="7" t="str">
        <f>IF(ISERROR(VLOOKUP(B485, Paste!$T$3:$T$1045, 1, FALSE)), "", VLOOKUP(B485, Paste!$T$3:$U$1045, 2, FALSE))</f>
        <v/>
      </c>
    </row>
    <row r="486" spans="1:16">
      <c r="A486" s="11">
        <v>480</v>
      </c>
      <c r="B486" s="67" t="s">
        <v>84</v>
      </c>
      <c r="C486" s="11" t="str">
        <f>VLOOKUP($B486, Paste!$A$3:$H$1033, 6, FALSE)</f>
        <v>C</v>
      </c>
      <c r="D486" s="11">
        <f>IFERROR(VLOOKUP($B486, Paste!$J$3:$L$833, 3, FALSE), "")</f>
        <v>67</v>
      </c>
      <c r="E486" s="11">
        <f>IFERROR(VLOOKUP($B486, Paste!$J$3:$L$833, 2, FALSE), "")</f>
        <v>75</v>
      </c>
      <c r="F486" s="11" t="str">
        <f>VLOOKUP($B486, Paste!$A$3:$H$1033, 8, FALSE)</f>
        <v>NYR</v>
      </c>
      <c r="G486" s="71">
        <f>VLOOKUP($B486, Paste!$A$3:$H$1033, 2, FALSE)</f>
        <v>83.333333333333329</v>
      </c>
      <c r="H486" s="71">
        <f>VLOOKUP($B486, Paste!$A$3:$H$1033, 3, FALSE)</f>
        <v>27.015907472035643</v>
      </c>
      <c r="I486" s="71">
        <f t="shared" si="7"/>
        <v>46.780389402964339</v>
      </c>
      <c r="J486" s="71">
        <f>VLOOKUP($B486, Paste!$A$3:$H$1033, 4, FALSE)</f>
        <v>73.796296874999982</v>
      </c>
      <c r="K486" s="71">
        <f>VLOOKUP($B486, Paste!$A$3:$H$1033, 5, FALSE)</f>
        <v>22.540983606557379</v>
      </c>
      <c r="L486" s="11">
        <f>IF(ISERROR(VLOOKUP(B486, Paste!$AB$3:$AD$2349, 3, FALSE)), "", VLOOKUP(B486, Paste!$AB$3:$AD$2349, 3, FALSE))</f>
        <v>68</v>
      </c>
      <c r="M486" s="27">
        <f>VLOOKUP($B486, Paste!$W$3:$Z$10064, IF($H$4="Cap Hit",3, IF($H$4="AAV", 4, 2)), FALSE)</f>
        <v>10</v>
      </c>
      <c r="N486" s="11">
        <f>IF(ISERROR(VLOOKUP(B486, Paste!$AB$3:$AC$2343, 1, FALSE)), "", VLOOKUP(B486, Paste!$AB$3:$AC$2343, 2, FALSE))</f>
        <v>52</v>
      </c>
      <c r="O486" s="18" t="str">
        <f>IF(VLOOKUP(B486, 'Points&amp;Potential'!$B$7:$O$921, 14, FALSE)=0, "", VLOOKUP(B486, 'Points&amp;Potential'!$B$7:$O$921, 14, FALSE))</f>
        <v/>
      </c>
      <c r="P486" s="7" t="str">
        <f>IF(ISERROR(VLOOKUP(B486, Paste!$T$3:$T$1045, 1, FALSE)), "", VLOOKUP(B486, Paste!$T$3:$U$1045, 2, FALSE))</f>
        <v/>
      </c>
    </row>
    <row r="487" spans="1:16">
      <c r="A487" s="11">
        <v>481</v>
      </c>
      <c r="B487" s="67" t="s">
        <v>221</v>
      </c>
      <c r="C487" s="11" t="str">
        <f>VLOOKUP($B487, Paste!$A$3:$H$1033, 6, FALSE)</f>
        <v>RW</v>
      </c>
      <c r="D487" s="11">
        <f>IFERROR(VLOOKUP($B487, Paste!$J$3:$L$833, 3, FALSE), "")</f>
        <v>50</v>
      </c>
      <c r="E487" s="11">
        <f>IFERROR(VLOOKUP($B487, Paste!$J$3:$L$833, 2, FALSE), "")</f>
        <v>67</v>
      </c>
      <c r="F487" s="11" t="str">
        <f>VLOOKUP($B487, Paste!$A$3:$H$1033, 8, FALSE)</f>
        <v>OTT</v>
      </c>
      <c r="G487" s="71">
        <f>VLOOKUP($B487, Paste!$A$3:$H$1033, 2, FALSE)</f>
        <v>83.666666666666671</v>
      </c>
      <c r="H487" s="71">
        <f>VLOOKUP($B487, Paste!$A$3:$H$1033, 3, FALSE)</f>
        <v>16.138983367108821</v>
      </c>
      <c r="I487" s="71">
        <f t="shared" si="7"/>
        <v>30.05474288289119</v>
      </c>
      <c r="J487" s="71">
        <f>VLOOKUP($B487, Paste!$A$3:$H$1033, 4, FALSE)</f>
        <v>46.193726250000012</v>
      </c>
      <c r="K487" s="71">
        <f>VLOOKUP($B487, Paste!$A$3:$H$1033, 5, FALSE)</f>
        <v>22.538775510204083</v>
      </c>
      <c r="L487" s="11">
        <f>IF(ISERROR(VLOOKUP(B487, Paste!$AB$3:$AD$2349, 3, FALSE)), "", VLOOKUP(B487, Paste!$AB$3:$AD$2349, 3, FALSE))</f>
        <v>59</v>
      </c>
      <c r="M487" s="27">
        <f>VLOOKUP($B487, Paste!$W$3:$Z$10064, IF($H$4="Cap Hit",3, IF($H$4="AAV", 4, 2)), FALSE)</f>
        <v>2</v>
      </c>
      <c r="N487" s="11">
        <f>IF(ISERROR(VLOOKUP(B487, Paste!$AB$3:$AC$2343, 1, FALSE)), "", VLOOKUP(B487, Paste!$AB$3:$AC$2343, 2, FALSE))</f>
        <v>25</v>
      </c>
      <c r="O487" s="18" t="str">
        <f>IF(VLOOKUP(B487, 'Points&amp;Potential'!$B$7:$O$921, 14, FALSE)=0, "", VLOOKUP(B487, 'Points&amp;Potential'!$B$7:$O$921, 14, FALSE))</f>
        <v/>
      </c>
      <c r="P487" s="7" t="str">
        <f>IF(ISERROR(VLOOKUP(B487, Paste!$T$3:$T$1045, 1, FALSE)), "", VLOOKUP(B487, Paste!$T$3:$U$1045, 2, FALSE))</f>
        <v/>
      </c>
    </row>
    <row r="488" spans="1:16">
      <c r="A488" s="11">
        <v>482</v>
      </c>
      <c r="B488" s="67" t="s">
        <v>636</v>
      </c>
      <c r="C488" s="11" t="str">
        <f>VLOOKUP($B488, Paste!$A$3:$H$1033, 6, FALSE)</f>
        <v>LD</v>
      </c>
      <c r="D488" s="11" t="str">
        <f>IFERROR(VLOOKUP($B488, Paste!$J$3:$L$833, 3, FALSE), "")</f>
        <v/>
      </c>
      <c r="E488" s="11" t="str">
        <f>IFERROR(VLOOKUP($B488, Paste!$J$3:$L$833, 2, FALSE), "")</f>
        <v/>
      </c>
      <c r="F488" s="11" t="str">
        <f>VLOOKUP($B488, Paste!$A$3:$H$1033, 8, FALSE)</f>
        <v>CGY</v>
      </c>
      <c r="G488" s="71">
        <f>VLOOKUP($B488, Paste!$A$3:$H$1033, 2, FALSE)</f>
        <v>70</v>
      </c>
      <c r="H488" s="71">
        <f>VLOOKUP($B488, Paste!$A$3:$H$1033, 3, FALSE)</f>
        <v>3.7967836257309941</v>
      </c>
      <c r="I488" s="71">
        <f t="shared" si="7"/>
        <v>9.0201872076023388</v>
      </c>
      <c r="J488" s="71">
        <f>VLOOKUP($B488, Paste!$A$3:$H$1033, 4, FALSE)</f>
        <v>12.816970833333333</v>
      </c>
      <c r="K488" s="71">
        <f>VLOOKUP($B488, Paste!$A$3:$H$1033, 5, FALSE)</f>
        <v>22.528735632183906</v>
      </c>
      <c r="L488" s="11">
        <f>IF(ISERROR(VLOOKUP(B488, Paste!$AB$3:$AD$2349, 3, FALSE)), "", VLOOKUP(B488, Paste!$AB$3:$AD$2349, 3, FALSE))</f>
        <v>106</v>
      </c>
      <c r="M488" s="27">
        <f>VLOOKUP($B488, Paste!$W$3:$Z$10064, IF($H$4="Cap Hit",3, IF($H$4="AAV", 4, 2)), FALSE)</f>
        <v>0.77500000000000002</v>
      </c>
      <c r="N488" s="11">
        <f>IF(ISERROR(VLOOKUP(B488, Paste!$AB$3:$AC$2343, 1, FALSE)), "", VLOOKUP(B488, Paste!$AB$3:$AC$2343, 2, FALSE))</f>
        <v>119</v>
      </c>
      <c r="O488" s="18" t="str">
        <f>IF(VLOOKUP(B488, 'Points&amp;Potential'!$B$7:$O$921, 14, FALSE)=0, "", VLOOKUP(B488, 'Points&amp;Potential'!$B$7:$O$921, 14, FALSE))</f>
        <v/>
      </c>
      <c r="P488" s="7" t="str">
        <f>IF(ISERROR(VLOOKUP(B488, Paste!$T$3:$T$1045, 1, FALSE)), "", VLOOKUP(B488, Paste!$T$3:$U$1045, 2, FALSE))</f>
        <v/>
      </c>
    </row>
    <row r="489" spans="1:16">
      <c r="A489" s="11">
        <v>483</v>
      </c>
      <c r="B489" s="67" t="s">
        <v>346</v>
      </c>
      <c r="C489" s="11" t="str">
        <f>VLOOKUP($B489, Paste!$A$3:$H$1033, 6, FALSE)</f>
        <v>LD</v>
      </c>
      <c r="D489" s="11">
        <f>IFERROR(VLOOKUP($B489, Paste!$J$3:$L$833, 3, FALSE), "")</f>
        <v>35</v>
      </c>
      <c r="E489" s="11">
        <f>IFERROR(VLOOKUP($B489, Paste!$J$3:$L$833, 2, FALSE), "")</f>
        <v>55</v>
      </c>
      <c r="F489" s="11" t="str">
        <f>VLOOKUP($B489, Paste!$A$3:$H$1033, 8, FALSE)</f>
        <v>SEA</v>
      </c>
      <c r="G489" s="71">
        <f>VLOOKUP($B489, Paste!$A$3:$H$1033, 2, FALSE)</f>
        <v>32</v>
      </c>
      <c r="H489" s="71">
        <f>VLOOKUP($B489, Paste!$A$3:$H$1033, 3, FALSE)</f>
        <v>3.2</v>
      </c>
      <c r="I489" s="71">
        <f t="shared" si="7"/>
        <v>3.7822154471544707</v>
      </c>
      <c r="J489" s="71">
        <f>VLOOKUP($B489, Paste!$A$3:$H$1033, 4, FALSE)</f>
        <v>6.9822154471544708</v>
      </c>
      <c r="K489" s="71">
        <f>VLOOKUP($B489, Paste!$A$3:$H$1033, 5, FALSE)</f>
        <v>10.56</v>
      </c>
      <c r="L489" s="11" t="str">
        <f>IF(ISERROR(VLOOKUP(B489, Paste!$AB$3:$AD$2349, 3, FALSE)), "", VLOOKUP(B489, Paste!$AB$3:$AD$2349, 3, FALSE))</f>
        <v/>
      </c>
      <c r="M489" s="27">
        <f>VLOOKUP($B489, Paste!$W$3:$Z$10064, IF($H$4="Cap Hit",3, IF($H$4="AAV", 4, 2)), FALSE)</f>
        <v>0.95</v>
      </c>
      <c r="N489" s="11" t="str">
        <f>IF(ISERROR(VLOOKUP(B489, Paste!$AB$3:$AC$2343, 1, FALSE)), "", VLOOKUP(B489, Paste!$AB$3:$AC$2343, 2, FALSE))</f>
        <v/>
      </c>
      <c r="O489" s="18" t="str">
        <f>IF(VLOOKUP(B489, 'Points&amp;Potential'!$B$7:$O$921, 14, FALSE)=0, "", VLOOKUP(B489, 'Points&amp;Potential'!$B$7:$O$921, 14, FALSE))</f>
        <v/>
      </c>
      <c r="P489" s="7" t="str">
        <f>IF(ISERROR(VLOOKUP(B489, Paste!$T$3:$T$1045, 1, FALSE)), "", VLOOKUP(B489, Paste!$T$3:$U$1045, 2, FALSE))</f>
        <v>Y</v>
      </c>
    </row>
    <row r="490" spans="1:16">
      <c r="A490" s="11">
        <v>484</v>
      </c>
      <c r="B490" s="67" t="s">
        <v>548</v>
      </c>
      <c r="C490" s="11" t="str">
        <f>VLOOKUP($B490, Paste!$A$3:$H$1033, 6, FALSE)</f>
        <v>C</v>
      </c>
      <c r="D490" s="11">
        <f>IFERROR(VLOOKUP($B490, Paste!$J$3:$L$833, 3, FALSE), "")</f>
        <v>35</v>
      </c>
      <c r="E490" s="11">
        <f>IFERROR(VLOOKUP($B490, Paste!$J$3:$L$833, 2, FALSE), "")</f>
        <v>65</v>
      </c>
      <c r="F490" s="11" t="str">
        <f>VLOOKUP($B490, Paste!$A$3:$H$1033, 8, FALSE)</f>
        <v>MTL</v>
      </c>
      <c r="G490" s="71">
        <f>VLOOKUP($B490, Paste!$A$3:$H$1033, 2, FALSE)</f>
        <v>56</v>
      </c>
      <c r="H490" s="71">
        <f>VLOOKUP($B490, Paste!$A$3:$H$1033, 3, FALSE)</f>
        <v>4.1427272727272726</v>
      </c>
      <c r="I490" s="71">
        <f t="shared" si="7"/>
        <v>13.182272727272723</v>
      </c>
      <c r="J490" s="71">
        <f>VLOOKUP($B490, Paste!$A$3:$H$1033, 4, FALSE)</f>
        <v>17.324999999999996</v>
      </c>
      <c r="K490" s="71">
        <f>VLOOKUP($B490, Paste!$A$3:$H$1033, 5, FALSE)</f>
        <v>22.400000000000002</v>
      </c>
      <c r="L490" s="11">
        <f>IF(ISERROR(VLOOKUP(B490, Paste!$AB$3:$AD$2349, 3, FALSE)), "", VLOOKUP(B490, Paste!$AB$3:$AD$2349, 3, FALSE))</f>
        <v>97</v>
      </c>
      <c r="M490" s="27">
        <f>VLOOKUP($B490, Paste!$W$3:$Z$10064, IF($H$4="Cap Hit",3, IF($H$4="AAV", 4, 2)), FALSE)</f>
        <v>0.83499999999999996</v>
      </c>
      <c r="N490" s="11">
        <f>IF(ISERROR(VLOOKUP(B490, Paste!$AB$3:$AC$2343, 1, FALSE)), "", VLOOKUP(B490, Paste!$AB$3:$AC$2343, 2, FALSE))</f>
        <v>34</v>
      </c>
      <c r="O490" s="18" t="str">
        <f>IF(VLOOKUP(B490, 'Points&amp;Potential'!$B$7:$O$921, 14, FALSE)=0, "", VLOOKUP(B490, 'Points&amp;Potential'!$B$7:$O$921, 14, FALSE))</f>
        <v/>
      </c>
      <c r="P490" s="7" t="str">
        <f>IF(ISERROR(VLOOKUP(B490, Paste!$T$3:$T$1045, 1, FALSE)), "", VLOOKUP(B490, Paste!$T$3:$U$1045, 2, FALSE))</f>
        <v/>
      </c>
    </row>
    <row r="491" spans="1:16">
      <c r="A491" s="11">
        <v>485</v>
      </c>
      <c r="B491" s="67" t="s">
        <v>772</v>
      </c>
      <c r="C491" s="11" t="str">
        <f>VLOOKUP($B491, Paste!$A$3:$H$1033, 6, FALSE)</f>
        <v>RD</v>
      </c>
      <c r="D491" s="11" t="str">
        <f>IFERROR(VLOOKUP($B491, Paste!$J$3:$L$833, 3, FALSE), "")</f>
        <v/>
      </c>
      <c r="E491" s="11" t="str">
        <f>IFERROR(VLOOKUP($B491, Paste!$J$3:$L$833, 2, FALSE), "")</f>
        <v/>
      </c>
      <c r="F491" s="11" t="str">
        <f>VLOOKUP($B491, Paste!$A$3:$H$1033, 8, FALSE)</f>
        <v>OTT</v>
      </c>
      <c r="G491" s="71">
        <f>VLOOKUP($B491, Paste!$A$3:$H$1033, 2, FALSE)</f>
        <v>59</v>
      </c>
      <c r="H491" s="71">
        <f>VLOOKUP($B491, Paste!$A$3:$H$1033, 3, FALSE)</f>
        <v>0.3672301002079788</v>
      </c>
      <c r="I491" s="71">
        <f t="shared" si="7"/>
        <v>5.6649249175697998</v>
      </c>
      <c r="J491" s="71">
        <f>VLOOKUP($B491, Paste!$A$3:$H$1033, 4, FALSE)</f>
        <v>6.0321550177777787</v>
      </c>
      <c r="K491" s="71">
        <f>VLOOKUP($B491, Paste!$A$3:$H$1033, 5, FALSE)</f>
        <v>22.357894736842105</v>
      </c>
      <c r="L491" s="11">
        <f>IF(ISERROR(VLOOKUP(B491, Paste!$AB$3:$AD$2349, 3, FALSE)), "", VLOOKUP(B491, Paste!$AB$3:$AD$2349, 3, FALSE))</f>
        <v>48</v>
      </c>
      <c r="M491" s="27">
        <f>VLOOKUP($B491, Paste!$W$3:$Z$10064, IF($H$4="Cap Hit",3, IF($H$4="AAV", 4, 2)), FALSE)</f>
        <v>0.82499999999999996</v>
      </c>
      <c r="N491" s="11">
        <f>IF(ISERROR(VLOOKUP(B491, Paste!$AB$3:$AC$2343, 1, FALSE)), "", VLOOKUP(B491, Paste!$AB$3:$AC$2343, 2, FALSE))</f>
        <v>65</v>
      </c>
      <c r="O491" s="18" t="str">
        <f>IF(VLOOKUP(B491, 'Points&amp;Potential'!$B$7:$O$921, 14, FALSE)=0, "", VLOOKUP(B491, 'Points&amp;Potential'!$B$7:$O$921, 14, FALSE))</f>
        <v/>
      </c>
      <c r="P491" s="7" t="str">
        <f>IF(ISERROR(VLOOKUP(B491, Paste!$T$3:$T$1045, 1, FALSE)), "", VLOOKUP(B491, Paste!$T$3:$U$1045, 2, FALSE))</f>
        <v/>
      </c>
    </row>
    <row r="492" spans="1:16">
      <c r="A492" s="11">
        <v>486</v>
      </c>
      <c r="B492" s="67" t="s">
        <v>74</v>
      </c>
      <c r="C492" s="11" t="str">
        <f>VLOOKUP($B492, Paste!$A$3:$H$1033, 6, FALSE)</f>
        <v>RW</v>
      </c>
      <c r="D492" s="11">
        <f>IFERROR(VLOOKUP($B492, Paste!$J$3:$L$833, 3, FALSE), "")</f>
        <v>87</v>
      </c>
      <c r="E492" s="11">
        <f>IFERROR(VLOOKUP($B492, Paste!$J$3:$L$833, 2, FALSE), "")</f>
        <v>100</v>
      </c>
      <c r="F492" s="11" t="str">
        <f>VLOOKUP($B492, Paste!$A$3:$H$1033, 8, FALSE)</f>
        <v>FLA</v>
      </c>
      <c r="G492" s="71">
        <f>VLOOKUP($B492, Paste!$A$3:$H$1033, 2, FALSE)</f>
        <v>77</v>
      </c>
      <c r="H492" s="71">
        <f>VLOOKUP($B492, Paste!$A$3:$H$1033, 3, FALSE)</f>
        <v>41.272124660729297</v>
      </c>
      <c r="I492" s="71">
        <f t="shared" si="7"/>
        <v>37.199263526770714</v>
      </c>
      <c r="J492" s="71">
        <f>VLOOKUP($B492, Paste!$A$3:$H$1033, 4, FALSE)</f>
        <v>78.471388187500011</v>
      </c>
      <c r="K492" s="71">
        <f>VLOOKUP($B492, Paste!$A$3:$H$1033, 5, FALSE)</f>
        <v>22.33</v>
      </c>
      <c r="L492" s="11">
        <f>IF(ISERROR(VLOOKUP(B492, Paste!$AB$3:$AD$2349, 3, FALSE)), "", VLOOKUP(B492, Paste!$AB$3:$AD$2349, 3, FALSE))</f>
        <v>73</v>
      </c>
      <c r="M492" s="27">
        <f>VLOOKUP($B492, Paste!$W$3:$Z$10064, IF($H$4="Cap Hit",3, IF($H$4="AAV", 4, 2)), FALSE)</f>
        <v>10</v>
      </c>
      <c r="N492" s="11">
        <f>IF(ISERROR(VLOOKUP(B492, Paste!$AB$3:$AC$2343, 1, FALSE)), "", VLOOKUP(B492, Paste!$AB$3:$AC$2343, 2, FALSE))</f>
        <v>54</v>
      </c>
      <c r="O492" s="18" t="str">
        <f>IF(VLOOKUP(B492, 'Points&amp;Potential'!$B$7:$O$921, 14, FALSE)=0, "", VLOOKUP(B492, 'Points&amp;Potential'!$B$7:$O$921, 14, FALSE))</f>
        <v/>
      </c>
      <c r="P492" s="7" t="str">
        <f>IF(ISERROR(VLOOKUP(B492, Paste!$T$3:$T$1045, 1, FALSE)), "", VLOOKUP(B492, Paste!$T$3:$U$1045, 2, FALSE))</f>
        <v/>
      </c>
    </row>
    <row r="493" spans="1:16">
      <c r="A493" s="11">
        <v>487</v>
      </c>
      <c r="B493" s="67" t="s">
        <v>309</v>
      </c>
      <c r="C493" s="11" t="str">
        <f>VLOOKUP($B493, Paste!$A$3:$H$1033, 6, FALSE)</f>
        <v>C</v>
      </c>
      <c r="D493" s="11">
        <f>IFERROR(VLOOKUP($B493, Paste!$J$3:$L$833, 3, FALSE), "")</f>
        <v>37</v>
      </c>
      <c r="E493" s="11">
        <f>IFERROR(VLOOKUP($B493, Paste!$J$3:$L$833, 2, FALSE), "")</f>
        <v>70</v>
      </c>
      <c r="F493" s="11" t="str">
        <f>VLOOKUP($B493, Paste!$A$3:$H$1033, 8, FALSE)</f>
        <v>NSH</v>
      </c>
      <c r="G493" s="71">
        <f>VLOOKUP($B493, Paste!$A$3:$H$1033, 2, FALSE)</f>
        <v>74</v>
      </c>
      <c r="H493" s="71">
        <f>VLOOKUP($B493, Paste!$A$3:$H$1033, 3, FALSE)</f>
        <v>18.5</v>
      </c>
      <c r="I493" s="71">
        <f t="shared" si="7"/>
        <v>17.0490275152439</v>
      </c>
      <c r="J493" s="71">
        <f>VLOOKUP($B493, Paste!$A$3:$H$1033, 4, FALSE)</f>
        <v>35.5490275152439</v>
      </c>
      <c r="K493" s="71">
        <f>VLOOKUP($B493, Paste!$A$3:$H$1033, 5, FALSE)</f>
        <v>22.2</v>
      </c>
      <c r="L493" s="11">
        <f>IF(ISERROR(VLOOKUP(B493, Paste!$AB$3:$AD$2349, 3, FALSE)), "", VLOOKUP(B493, Paste!$AB$3:$AD$2349, 3, FALSE))</f>
        <v>44</v>
      </c>
      <c r="M493" s="27" t="e">
        <f>VLOOKUP($B493, Paste!$W$3:$Z$10064, IF($H$4="Cap Hit",3, IF($H$4="AAV", 4, 2)), FALSE)</f>
        <v>#N/A</v>
      </c>
      <c r="N493" s="11">
        <f>IF(ISERROR(VLOOKUP(B493, Paste!$AB$3:$AC$2343, 1, FALSE)), "", VLOOKUP(B493, Paste!$AB$3:$AC$2343, 2, FALSE))</f>
        <v>22</v>
      </c>
      <c r="O493" s="18" t="str">
        <f>IF(VLOOKUP(B493, 'Points&amp;Potential'!$B$7:$O$921, 14, FALSE)=0, "", VLOOKUP(B493, 'Points&amp;Potential'!$B$7:$O$921, 14, FALSE))</f>
        <v/>
      </c>
      <c r="P493" s="7" t="str">
        <f>IF(ISERROR(VLOOKUP(B493, Paste!$T$3:$T$1045, 1, FALSE)), "", VLOOKUP(B493, Paste!$T$3:$U$1045, 2, FALSE))</f>
        <v>Y</v>
      </c>
    </row>
    <row r="494" spans="1:16">
      <c r="A494" s="11">
        <v>488</v>
      </c>
      <c r="B494" s="67" t="s">
        <v>81</v>
      </c>
      <c r="C494" s="11" t="str">
        <f>VLOOKUP($B494, Paste!$A$3:$H$1033, 6, FALSE)</f>
        <v>RW</v>
      </c>
      <c r="D494" s="11">
        <f>IFERROR(VLOOKUP($B494, Paste!$J$3:$L$833, 3, FALSE), "")</f>
        <v>80</v>
      </c>
      <c r="E494" s="11">
        <f>IFERROR(VLOOKUP($B494, Paste!$J$3:$L$833, 2, FALSE), "")</f>
        <v>110</v>
      </c>
      <c r="F494" s="11" t="str">
        <f>VLOOKUP($B494, Paste!$A$3:$H$1033, 8, FALSE)</f>
        <v>MTL</v>
      </c>
      <c r="G494" s="71">
        <f>VLOOKUP($B494, Paste!$A$3:$H$1033, 2, FALSE)</f>
        <v>82</v>
      </c>
      <c r="H494" s="71">
        <f>VLOOKUP($B494, Paste!$A$3:$H$1033, 3, FALSE)</f>
        <v>27.881102362204732</v>
      </c>
      <c r="I494" s="71">
        <f t="shared" si="7"/>
        <v>47.58813362737861</v>
      </c>
      <c r="J494" s="71">
        <f>VLOOKUP($B494, Paste!$A$3:$H$1033, 4, FALSE)</f>
        <v>75.469235989583339</v>
      </c>
      <c r="K494" s="71">
        <f>VLOOKUP($B494, Paste!$A$3:$H$1033, 5, FALSE)</f>
        <v>22.126984126984127</v>
      </c>
      <c r="L494" s="11">
        <f>IF(ISERROR(VLOOKUP(B494, Paste!$AB$3:$AD$2349, 3, FALSE)), "", VLOOKUP(B494, Paste!$AB$3:$AD$2349, 3, FALSE))</f>
        <v>32</v>
      </c>
      <c r="M494" s="27">
        <f>VLOOKUP($B494, Paste!$W$3:$Z$10064, IF($H$4="Cap Hit",3, IF($H$4="AAV", 4, 2)), FALSE)</f>
        <v>0.97499999999999998</v>
      </c>
      <c r="N494" s="11">
        <f>IF(ISERROR(VLOOKUP(B494, Paste!$AB$3:$AC$2343, 1, FALSE)), "", VLOOKUP(B494, Paste!$AB$3:$AC$2343, 2, FALSE))</f>
        <v>29</v>
      </c>
      <c r="O494" s="18" t="str">
        <f>IF(VLOOKUP(B494, 'Points&amp;Potential'!$B$7:$O$921, 14, FALSE)=0, "", VLOOKUP(B494, 'Points&amp;Potential'!$B$7:$O$921, 14, FALSE))</f>
        <v/>
      </c>
      <c r="P494" s="7" t="str">
        <f>IF(ISERROR(VLOOKUP(B494, Paste!$T$3:$T$1045, 1, FALSE)), "", VLOOKUP(B494, Paste!$T$3:$U$1045, 2, FALSE))</f>
        <v/>
      </c>
    </row>
    <row r="495" spans="1:16">
      <c r="A495" s="11">
        <v>489</v>
      </c>
      <c r="B495" s="67" t="s">
        <v>193</v>
      </c>
      <c r="C495" s="11" t="str">
        <f>VLOOKUP($B495, Paste!$A$3:$H$1033, 6, FALSE)</f>
        <v>C</v>
      </c>
      <c r="D495" s="11" t="str">
        <f>IFERROR(VLOOKUP($B495, Paste!$J$3:$L$833, 3, FALSE), "")</f>
        <v/>
      </c>
      <c r="E495" s="11" t="str">
        <f>IFERROR(VLOOKUP($B495, Paste!$J$3:$L$833, 2, FALSE), "")</f>
        <v/>
      </c>
      <c r="F495" s="11" t="str">
        <f>VLOOKUP($B495, Paste!$A$3:$H$1033, 8, FALSE)</f>
        <v>PHI</v>
      </c>
      <c r="G495" s="71">
        <f>VLOOKUP($B495, Paste!$A$3:$H$1033, 2, FALSE)</f>
        <v>79</v>
      </c>
      <c r="H495" s="71">
        <f>VLOOKUP($B495, Paste!$A$3:$H$1033, 3, FALSE)</f>
        <v>17.38</v>
      </c>
      <c r="I495" s="71">
        <f t="shared" si="7"/>
        <v>32.993323000000004</v>
      </c>
      <c r="J495" s="71">
        <f>VLOOKUP($B495, Paste!$A$3:$H$1033, 4, FALSE)</f>
        <v>50.373323000000006</v>
      </c>
      <c r="K495" s="71">
        <f>VLOOKUP($B495, Paste!$A$3:$H$1033, 5, FALSE)</f>
        <v>22.12</v>
      </c>
      <c r="L495" s="11">
        <f>IF(ISERROR(VLOOKUP(B495, Paste!$AB$3:$AD$2349, 3, FALSE)), "", VLOOKUP(B495, Paste!$AB$3:$AD$2349, 3, FALSE))</f>
        <v>36</v>
      </c>
      <c r="M495" s="27">
        <f>VLOOKUP($B495, Paste!$W$3:$Z$10064, IF($H$4="Cap Hit",3, IF($H$4="AAV", 4, 2)), FALSE)</f>
        <v>6</v>
      </c>
      <c r="N495" s="11">
        <f>IF(ISERROR(VLOOKUP(B495, Paste!$AB$3:$AC$2343, 1, FALSE)), "", VLOOKUP(B495, Paste!$AB$3:$AC$2343, 2, FALSE))</f>
        <v>55</v>
      </c>
      <c r="O495" s="18" t="str">
        <f>IF(VLOOKUP(B495, 'Points&amp;Potential'!$B$7:$O$921, 14, FALSE)=0, "", VLOOKUP(B495, 'Points&amp;Potential'!$B$7:$O$921, 14, FALSE))</f>
        <v/>
      </c>
      <c r="P495" s="7" t="str">
        <f>IF(ISERROR(VLOOKUP(B495, Paste!$T$3:$T$1045, 1, FALSE)), "", VLOOKUP(B495, Paste!$T$3:$U$1045, 2, FALSE))</f>
        <v/>
      </c>
    </row>
    <row r="496" spans="1:16">
      <c r="A496" s="11">
        <v>490</v>
      </c>
      <c r="B496" s="67" t="s">
        <v>237</v>
      </c>
      <c r="C496" s="11" t="str">
        <f>VLOOKUP($B496, Paste!$A$3:$H$1033, 6, FALSE)</f>
        <v>LW</v>
      </c>
      <c r="D496" s="11">
        <f>IFERROR(VLOOKUP($B496, Paste!$J$3:$L$833, 3, FALSE), "")</f>
        <v>50</v>
      </c>
      <c r="E496" s="11">
        <f>IFERROR(VLOOKUP($B496, Paste!$J$3:$L$833, 2, FALSE), "")</f>
        <v>68</v>
      </c>
      <c r="F496" s="11" t="str">
        <f>VLOOKUP($B496, Paste!$A$3:$H$1033, 8, FALSE)</f>
        <v>MTL</v>
      </c>
      <c r="G496" s="71">
        <f>VLOOKUP($B496, Paste!$A$3:$H$1033, 2, FALSE)</f>
        <v>76</v>
      </c>
      <c r="H496" s="71">
        <f>VLOOKUP($B496, Paste!$A$3:$H$1033, 3, FALSE)</f>
        <v>19.156200629696773</v>
      </c>
      <c r="I496" s="71">
        <f t="shared" si="7"/>
        <v>24.506849648081005</v>
      </c>
      <c r="J496" s="71">
        <f>VLOOKUP($B496, Paste!$A$3:$H$1033, 4, FALSE)</f>
        <v>43.663050277777778</v>
      </c>
      <c r="K496" s="71">
        <f>VLOOKUP($B496, Paste!$A$3:$H$1033, 5, FALSE)</f>
        <v>22.078212290502794</v>
      </c>
      <c r="L496" s="11">
        <f>IF(ISERROR(VLOOKUP(B496, Paste!$AB$3:$AD$2349, 3, FALSE)), "", VLOOKUP(B496, Paste!$AB$3:$AD$2349, 3, FALSE))</f>
        <v>84</v>
      </c>
      <c r="M496" s="27">
        <f>VLOOKUP($B496, Paste!$W$3:$Z$10064, IF($H$4="Cap Hit",3, IF($H$4="AAV", 4, 2)), FALSE)</f>
        <v>2.7</v>
      </c>
      <c r="N496" s="11">
        <f>IF(ISERROR(VLOOKUP(B496, Paste!$AB$3:$AC$2343, 1, FALSE)), "", VLOOKUP(B496, Paste!$AB$3:$AC$2343, 2, FALSE))</f>
        <v>30</v>
      </c>
      <c r="O496" s="18" t="str">
        <f>IF(VLOOKUP(B496, 'Points&amp;Potential'!$B$7:$O$921, 14, FALSE)=0, "", VLOOKUP(B496, 'Points&amp;Potential'!$B$7:$O$921, 14, FALSE))</f>
        <v/>
      </c>
      <c r="P496" s="7" t="str">
        <f>IF(ISERROR(VLOOKUP(B496, Paste!$T$3:$T$1045, 1, FALSE)), "", VLOOKUP(B496, Paste!$T$3:$U$1045, 2, FALSE))</f>
        <v/>
      </c>
    </row>
    <row r="497" spans="1:16">
      <c r="A497" s="11">
        <v>491</v>
      </c>
      <c r="B497" s="67" t="s">
        <v>76</v>
      </c>
      <c r="C497" s="11" t="str">
        <f>VLOOKUP($B497, Paste!$A$3:$H$1033, 6, FALSE)</f>
        <v>RW</v>
      </c>
      <c r="D497" s="11">
        <f>IFERROR(VLOOKUP($B497, Paste!$J$3:$L$833, 3, FALSE), "")</f>
        <v>80</v>
      </c>
      <c r="E497" s="11">
        <f>IFERROR(VLOOKUP($B497, Paste!$J$3:$L$833, 2, FALSE), "")</f>
        <v>92</v>
      </c>
      <c r="F497" s="11" t="str">
        <f>VLOOKUP($B497, Paste!$A$3:$H$1033, 8, FALSE)</f>
        <v>DET</v>
      </c>
      <c r="G497" s="71">
        <f>VLOOKUP($B497, Paste!$A$3:$H$1033, 2, FALSE)</f>
        <v>76.666666666666671</v>
      </c>
      <c r="H497" s="71">
        <f>VLOOKUP($B497, Paste!$A$3:$H$1033, 3, FALSE)</f>
        <v>26.638858490569287</v>
      </c>
      <c r="I497" s="71">
        <f t="shared" si="7"/>
        <v>51.47443630109737</v>
      </c>
      <c r="J497" s="71">
        <f>VLOOKUP($B497, Paste!$A$3:$H$1033, 4, FALSE)</f>
        <v>78.113294791666661</v>
      </c>
      <c r="K497" s="71">
        <f>VLOOKUP($B497, Paste!$A$3:$H$1033, 5, FALSE)</f>
        <v>21.994535519125684</v>
      </c>
      <c r="L497" s="11">
        <f>IF(ISERROR(VLOOKUP(B497, Paste!$AB$3:$AD$2349, 3, FALSE)), "", VLOOKUP(B497, Paste!$AB$3:$AD$2349, 3, FALSE))</f>
        <v>41</v>
      </c>
      <c r="M497" s="27">
        <f>VLOOKUP($B497, Paste!$W$3:$Z$10064, IF($H$4="Cap Hit",3, IF($H$4="AAV", 4, 2)), FALSE)</f>
        <v>8.0749999999999993</v>
      </c>
      <c r="N497" s="11">
        <f>IF(ISERROR(VLOOKUP(B497, Paste!$AB$3:$AC$2343, 1, FALSE)), "", VLOOKUP(B497, Paste!$AB$3:$AC$2343, 2, FALSE))</f>
        <v>31</v>
      </c>
      <c r="O497" s="18" t="str">
        <f>IF(VLOOKUP(B497, 'Points&amp;Potential'!$B$7:$O$921, 14, FALSE)=0, "", VLOOKUP(B497, 'Points&amp;Potential'!$B$7:$O$921, 14, FALSE))</f>
        <v/>
      </c>
      <c r="P497" s="7" t="str">
        <f>IF(ISERROR(VLOOKUP(B497, Paste!$T$3:$T$1045, 1, FALSE)), "", VLOOKUP(B497, Paste!$T$3:$U$1045, 2, FALSE))</f>
        <v/>
      </c>
    </row>
    <row r="498" spans="1:16">
      <c r="A498" s="11">
        <v>492</v>
      </c>
      <c r="B498" s="67" t="s">
        <v>109</v>
      </c>
      <c r="C498" s="11" t="str">
        <f>VLOOKUP($B498, Paste!$A$3:$H$1033, 6, FALSE)</f>
        <v>C</v>
      </c>
      <c r="D498" s="11">
        <f>IFERROR(VLOOKUP($B498, Paste!$J$3:$L$833, 3, FALSE), "")</f>
        <v>52</v>
      </c>
      <c r="E498" s="11">
        <f>IFERROR(VLOOKUP($B498, Paste!$J$3:$L$833, 2, FALSE), "")</f>
        <v>78</v>
      </c>
      <c r="F498" s="11" t="str">
        <f>VLOOKUP($B498, Paste!$A$3:$H$1033, 8, FALSE)</f>
        <v>NSH</v>
      </c>
      <c r="G498" s="71">
        <f>VLOOKUP($B498, Paste!$A$3:$H$1033, 2, FALSE)</f>
        <v>83</v>
      </c>
      <c r="H498" s="71">
        <f>VLOOKUP($B498, Paste!$A$3:$H$1033, 3, FALSE)</f>
        <v>24.09830346176669</v>
      </c>
      <c r="I498" s="71">
        <f t="shared" si="7"/>
        <v>42.579227788233297</v>
      </c>
      <c r="J498" s="71">
        <f>VLOOKUP($B498, Paste!$A$3:$H$1033, 4, FALSE)</f>
        <v>66.677531249999987</v>
      </c>
      <c r="K498" s="71">
        <f>VLOOKUP($B498, Paste!$A$3:$H$1033, 5, FALSE)</f>
        <v>21.950413223140497</v>
      </c>
      <c r="L498" s="11">
        <f>IF(ISERROR(VLOOKUP(B498, Paste!$AB$3:$AD$2349, 3, FALSE)), "", VLOOKUP(B498, Paste!$AB$3:$AD$2349, 3, FALSE))</f>
        <v>21</v>
      </c>
      <c r="M498" s="27">
        <f>VLOOKUP($B498, Paste!$W$3:$Z$10064, IF($H$4="Cap Hit",3, IF($H$4="AAV", 4, 2)), FALSE)</f>
        <v>4</v>
      </c>
      <c r="N498" s="11">
        <f>IF(ISERROR(VLOOKUP(B498, Paste!$AB$3:$AC$2343, 1, FALSE)), "", VLOOKUP(B498, Paste!$AB$3:$AC$2343, 2, FALSE))</f>
        <v>62</v>
      </c>
      <c r="O498" s="18" t="str">
        <f>IF(VLOOKUP(B498, 'Points&amp;Potential'!$B$7:$O$921, 14, FALSE)=0, "", VLOOKUP(B498, 'Points&amp;Potential'!$B$7:$O$921, 14, FALSE))</f>
        <v/>
      </c>
      <c r="P498" s="7" t="str">
        <f>IF(ISERROR(VLOOKUP(B498, Paste!$T$3:$T$1045, 1, FALSE)), "", VLOOKUP(B498, Paste!$T$3:$U$1045, 2, FALSE))</f>
        <v/>
      </c>
    </row>
    <row r="499" spans="1:16">
      <c r="A499" s="11">
        <v>493</v>
      </c>
      <c r="B499" s="67" t="s">
        <v>283</v>
      </c>
      <c r="C499" s="11" t="str">
        <f>VLOOKUP($B499, Paste!$A$3:$H$1033, 6, FALSE)</f>
        <v>RW</v>
      </c>
      <c r="D499" s="11">
        <f>IFERROR(VLOOKUP($B499, Paste!$J$3:$L$833, 3, FALSE), "")</f>
        <v>53</v>
      </c>
      <c r="E499" s="11">
        <f>IFERROR(VLOOKUP($B499, Paste!$J$3:$L$833, 2, FALSE), "")</f>
        <v>70</v>
      </c>
      <c r="F499" s="11" t="str">
        <f>VLOOKUP($B499, Paste!$A$3:$H$1033, 8, FALSE)</f>
        <v>MIN</v>
      </c>
      <c r="G499" s="71">
        <f>VLOOKUP($B499, Paste!$A$3:$H$1033, 2, FALSE)</f>
        <v>73</v>
      </c>
      <c r="H499" s="71">
        <f>VLOOKUP($B499, Paste!$A$3:$H$1033, 3, FALSE)</f>
        <v>13.860938842641289</v>
      </c>
      <c r="I499" s="71">
        <f t="shared" si="7"/>
        <v>24.062074490692055</v>
      </c>
      <c r="J499" s="71">
        <f>VLOOKUP($B499, Paste!$A$3:$H$1033, 4, FALSE)</f>
        <v>37.923013333333344</v>
      </c>
      <c r="K499" s="71">
        <f>VLOOKUP($B499, Paste!$A$3:$H$1033, 5, FALSE)</f>
        <v>21.9</v>
      </c>
      <c r="L499" s="11">
        <f>IF(ISERROR(VLOOKUP(B499, Paste!$AB$3:$AD$2349, 3, FALSE)), "", VLOOKUP(B499, Paste!$AB$3:$AD$2349, 3, FALSE))</f>
        <v>88</v>
      </c>
      <c r="M499" s="27">
        <f>VLOOKUP($B499, Paste!$W$3:$Z$10064, IF($H$4="Cap Hit",3, IF($H$4="AAV", 4, 2)), FALSE)</f>
        <v>2.75</v>
      </c>
      <c r="N499" s="11">
        <f>IF(ISERROR(VLOOKUP(B499, Paste!$AB$3:$AC$2343, 1, FALSE)), "", VLOOKUP(B499, Paste!$AB$3:$AC$2343, 2, FALSE))</f>
        <v>47</v>
      </c>
      <c r="O499" s="18" t="str">
        <f>IF(VLOOKUP(B499, 'Points&amp;Potential'!$B$7:$O$921, 14, FALSE)=0, "", VLOOKUP(B499, 'Points&amp;Potential'!$B$7:$O$921, 14, FALSE))</f>
        <v/>
      </c>
      <c r="P499" s="7" t="str">
        <f>IF(ISERROR(VLOOKUP(B499, Paste!$T$3:$T$1045, 1, FALSE)), "", VLOOKUP(B499, Paste!$T$3:$U$1045, 2, FALSE))</f>
        <v/>
      </c>
    </row>
    <row r="500" spans="1:16">
      <c r="A500" s="11">
        <v>494</v>
      </c>
      <c r="B500" s="67" t="s">
        <v>203</v>
      </c>
      <c r="C500" s="11" t="str">
        <f>VLOOKUP($B500, Paste!$A$3:$H$1033, 6, FALSE)</f>
        <v>RW</v>
      </c>
      <c r="D500" s="11">
        <f>IFERROR(VLOOKUP($B500, Paste!$J$3:$L$833, 3, FALSE), "")</f>
        <v>58</v>
      </c>
      <c r="E500" s="11">
        <f>IFERROR(VLOOKUP($B500, Paste!$J$3:$L$833, 2, FALSE), "")</f>
        <v>78</v>
      </c>
      <c r="F500" s="11" t="str">
        <f>VLOOKUP($B500, Paste!$A$3:$H$1033, 8, FALSE)</f>
        <v>NYI</v>
      </c>
      <c r="G500" s="71">
        <f>VLOOKUP($B500, Paste!$A$3:$H$1033, 2, FALSE)</f>
        <v>73</v>
      </c>
      <c r="H500" s="71">
        <f>VLOOKUP($B500, Paste!$A$3:$H$1033, 3, FALSE)</f>
        <v>10.95</v>
      </c>
      <c r="I500" s="71">
        <f t="shared" si="7"/>
        <v>38.040026250000011</v>
      </c>
      <c r="J500" s="71">
        <f>VLOOKUP($B500, Paste!$A$3:$H$1033, 4, FALSE)</f>
        <v>48.990026250000007</v>
      </c>
      <c r="K500" s="71">
        <f>VLOOKUP($B500, Paste!$A$3:$H$1033, 5, FALSE)</f>
        <v>21.9</v>
      </c>
      <c r="L500" s="11">
        <f>IF(ISERROR(VLOOKUP(B500, Paste!$AB$3:$AD$2349, 3, FALSE)), "", VLOOKUP(B500, Paste!$AB$3:$AD$2349, 3, FALSE))</f>
        <v>37</v>
      </c>
      <c r="M500" s="27">
        <f>VLOOKUP($B500, Paste!$W$3:$Z$10064, IF($H$4="Cap Hit",3, IF($H$4="AAV", 4, 2)), FALSE)</f>
        <v>0.97499999999999998</v>
      </c>
      <c r="N500" s="11">
        <f>IF(ISERROR(VLOOKUP(B500, Paste!$AB$3:$AC$2343, 1, FALSE)), "", VLOOKUP(B500, Paste!$AB$3:$AC$2343, 2, FALSE))</f>
        <v>37</v>
      </c>
      <c r="O500" s="18" t="str">
        <f>IF(VLOOKUP(B500, 'Points&amp;Potential'!$B$7:$O$921, 14, FALSE)=0, "", VLOOKUP(B500, 'Points&amp;Potential'!$B$7:$O$921, 14, FALSE))</f>
        <v/>
      </c>
      <c r="P500" s="7" t="str">
        <f>IF(ISERROR(VLOOKUP(B500, Paste!$T$3:$T$1045, 1, FALSE)), "", VLOOKUP(B500, Paste!$T$3:$U$1045, 2, FALSE))</f>
        <v>Y</v>
      </c>
    </row>
    <row r="501" spans="1:16">
      <c r="A501" s="11">
        <v>495</v>
      </c>
      <c r="B501" s="10" t="s">
        <v>812</v>
      </c>
      <c r="C501" s="11" t="str">
        <f>VLOOKUP($B501, Paste!$A$3:$H$1033, 6, FALSE)</f>
        <v>LW</v>
      </c>
      <c r="D501" s="11" t="str">
        <f>IFERROR(VLOOKUP($B501, Paste!$J$3:$L$833, 3, FALSE), "")</f>
        <v/>
      </c>
      <c r="E501" s="11" t="str">
        <f>IFERROR(VLOOKUP($B501, Paste!$J$3:$L$833, 2, FALSE), "")</f>
        <v/>
      </c>
      <c r="F501" s="11" t="str">
        <f>VLOOKUP($B501, Paste!$A$3:$H$1033, 8, FALSE)</f>
        <v>ANA</v>
      </c>
      <c r="G501" s="71">
        <f>VLOOKUP($B501, Paste!$A$3:$H$1033, 2, FALSE)</f>
        <v>37</v>
      </c>
      <c r="H501" s="71">
        <f>VLOOKUP($B501, Paste!$A$3:$H$1033, 3, FALSE)</f>
        <v>2.3099847009365688</v>
      </c>
      <c r="I501" s="71">
        <f t="shared" si="7"/>
        <v>1.6878005490634309</v>
      </c>
      <c r="J501" s="71">
        <f>VLOOKUP($B501, Paste!$A$3:$H$1033, 4, FALSE)</f>
        <v>3.9977852499999997</v>
      </c>
      <c r="K501" s="71">
        <f>VLOOKUP($B501, Paste!$A$3:$H$1033, 5, FALSE)</f>
        <v>21.847619047619048</v>
      </c>
      <c r="L501" s="11">
        <f>IF(ISERROR(VLOOKUP(B501, Paste!$AB$3:$AD$2349, 3, FALSE)), "", VLOOKUP(B501, Paste!$AB$3:$AD$2349, 3, FALSE))</f>
        <v>102</v>
      </c>
      <c r="M501" s="27">
        <f>VLOOKUP($B501, Paste!$W$3:$Z$10064, IF($H$4="Cap Hit",3, IF($H$4="AAV", 4, 2)), FALSE)</f>
        <v>1.85</v>
      </c>
      <c r="N501" s="11">
        <f>IF(ISERROR(VLOOKUP(B501, Paste!$AB$3:$AC$2343, 1, FALSE)), "", VLOOKUP(B501, Paste!$AB$3:$AC$2343, 2, FALSE))</f>
        <v>18</v>
      </c>
      <c r="O501" s="18" t="str">
        <f>IF(VLOOKUP(B501, 'Points&amp;Potential'!$B$7:$O$921, 14, FALSE)=0, "", VLOOKUP(B501, 'Points&amp;Potential'!$B$7:$O$921, 14, FALSE))</f>
        <v/>
      </c>
      <c r="P501" s="7" t="str">
        <f>IF(ISERROR(VLOOKUP(B501, Paste!$T$3:$T$1045, 1, FALSE)), "", VLOOKUP(B501, Paste!$T$3:$U$1045, 2, FALSE))</f>
        <v/>
      </c>
    </row>
    <row r="502" spans="1:16">
      <c r="A502" s="11">
        <v>496</v>
      </c>
      <c r="B502" s="67" t="s">
        <v>419</v>
      </c>
      <c r="C502" s="11" t="str">
        <f>VLOOKUP($B502, Paste!$A$3:$H$1033, 6, FALSE)</f>
        <v>LD</v>
      </c>
      <c r="D502" s="11">
        <f>IFERROR(VLOOKUP($B502, Paste!$J$3:$L$833, 3, FALSE), "")</f>
        <v>38</v>
      </c>
      <c r="E502" s="11">
        <f>IFERROR(VLOOKUP($B502, Paste!$J$3:$L$833, 2, FALSE), "")</f>
        <v>50</v>
      </c>
      <c r="F502" s="11" t="str">
        <f>VLOOKUP($B502, Paste!$A$3:$H$1033, 8, FALSE)</f>
        <v>BOS</v>
      </c>
      <c r="G502" s="71">
        <f>VLOOKUP($B502, Paste!$A$3:$H$1033, 2, FALSE)</f>
        <v>77</v>
      </c>
      <c r="H502" s="71">
        <f>VLOOKUP($B502, Paste!$A$3:$H$1033, 3, FALSE)</f>
        <v>6.6935908283763057</v>
      </c>
      <c r="I502" s="71">
        <f t="shared" si="7"/>
        <v>19.664115546623698</v>
      </c>
      <c r="J502" s="71">
        <f>VLOOKUP($B502, Paste!$A$3:$H$1033, 4, FALSE)</f>
        <v>26.357706375000003</v>
      </c>
      <c r="K502" s="71">
        <f>VLOOKUP($B502, Paste!$A$3:$H$1033, 5, FALSE)</f>
        <v>21.769633507853406</v>
      </c>
      <c r="L502" s="11">
        <f>IF(ISERROR(VLOOKUP(B502, Paste!$AB$3:$AD$2349, 3, FALSE)), "", VLOOKUP(B502, Paste!$AB$3:$AD$2349, 3, FALSE))</f>
        <v>35</v>
      </c>
      <c r="M502" s="27">
        <f>VLOOKUP($B502, Paste!$W$3:$Z$10064, IF($H$4="Cap Hit",3, IF($H$4="AAV", 4, 2)), FALSE)</f>
        <v>3.2</v>
      </c>
      <c r="N502" s="11">
        <f>IF(ISERROR(VLOOKUP(B502, Paste!$AB$3:$AC$2343, 1, FALSE)), "", VLOOKUP(B502, Paste!$AB$3:$AC$2343, 2, FALSE))</f>
        <v>96</v>
      </c>
      <c r="O502" s="18" t="str">
        <f>IF(VLOOKUP(B502, 'Points&amp;Potential'!$B$7:$O$921, 14, FALSE)=0, "", VLOOKUP(B502, 'Points&amp;Potential'!$B$7:$O$921, 14, FALSE))</f>
        <v/>
      </c>
      <c r="P502" s="7" t="str">
        <f>IF(ISERROR(VLOOKUP(B502, Paste!$T$3:$T$1045, 1, FALSE)), "", VLOOKUP(B502, Paste!$T$3:$U$1045, 2, FALSE))</f>
        <v/>
      </c>
    </row>
    <row r="503" spans="1:16">
      <c r="A503" s="11">
        <v>497</v>
      </c>
      <c r="B503" s="67" t="s">
        <v>628</v>
      </c>
      <c r="C503" s="11" t="str">
        <f>VLOOKUP($B503, Paste!$A$3:$H$1033, 6, FALSE)</f>
        <v>RD</v>
      </c>
      <c r="D503" s="11" t="str">
        <f>IFERROR(VLOOKUP($B503, Paste!$J$3:$L$833, 3, FALSE), "")</f>
        <v/>
      </c>
      <c r="E503" s="11" t="str">
        <f>IFERROR(VLOOKUP($B503, Paste!$J$3:$L$833, 2, FALSE), "")</f>
        <v/>
      </c>
      <c r="F503" s="11" t="str">
        <f>VLOOKUP($B503, Paste!$A$3:$H$1033, 8, FALSE)</f>
        <v>TOR</v>
      </c>
      <c r="G503" s="71">
        <f>VLOOKUP($B503, Paste!$A$3:$H$1033, 2, FALSE)</f>
        <v>73</v>
      </c>
      <c r="H503" s="71">
        <f>VLOOKUP($B503, Paste!$A$3:$H$1033, 3, FALSE)</f>
        <v>1.7432968667852389</v>
      </c>
      <c r="I503" s="71">
        <f t="shared" si="7"/>
        <v>11.465460008214762</v>
      </c>
      <c r="J503" s="71">
        <f>VLOOKUP($B503, Paste!$A$3:$H$1033, 4, FALSE)</f>
        <v>13.208756875000001</v>
      </c>
      <c r="K503" s="71">
        <f>VLOOKUP($B503, Paste!$A$3:$H$1033, 5, FALSE)</f>
        <v>21.763975155279503</v>
      </c>
      <c r="L503" s="11">
        <f>IF(ISERROR(VLOOKUP(B503, Paste!$AB$3:$AD$2349, 3, FALSE)), "", VLOOKUP(B503, Paste!$AB$3:$AD$2349, 3, FALSE))</f>
        <v>18</v>
      </c>
      <c r="M503" s="27">
        <f>VLOOKUP($B503, Paste!$W$3:$Z$10064, IF($H$4="Cap Hit",3, IF($H$4="AAV", 4, 2)), FALSE)</f>
        <v>5.6</v>
      </c>
      <c r="N503" s="11">
        <f>IF(ISERROR(VLOOKUP(B503, Paste!$AB$3:$AC$2343, 1, FALSE)), "", VLOOKUP(B503, Paste!$AB$3:$AC$2343, 2, FALSE))</f>
        <v>161</v>
      </c>
      <c r="O503" s="18" t="str">
        <f>IF(VLOOKUP(B503, 'Points&amp;Potential'!$B$7:$O$921, 14, FALSE)=0, "", VLOOKUP(B503, 'Points&amp;Potential'!$B$7:$O$921, 14, FALSE))</f>
        <v/>
      </c>
      <c r="P503" s="7" t="str">
        <f>IF(ISERROR(VLOOKUP(B503, Paste!$T$3:$T$1045, 1, FALSE)), "", VLOOKUP(B503, Paste!$T$3:$U$1045, 2, FALSE))</f>
        <v/>
      </c>
    </row>
    <row r="504" spans="1:16">
      <c r="A504" s="11">
        <v>498</v>
      </c>
      <c r="B504" s="67" t="s">
        <v>456</v>
      </c>
      <c r="C504" s="11" t="str">
        <f>VLOOKUP($B504, Paste!$A$3:$H$1033, 6, FALSE)</f>
        <v>LW</v>
      </c>
      <c r="D504" s="11">
        <f>IFERROR(VLOOKUP($B504, Paste!$J$3:$L$833, 3, FALSE), "")</f>
        <v>38</v>
      </c>
      <c r="E504" s="11">
        <f>IFERROR(VLOOKUP($B504, Paste!$J$3:$L$833, 2, FALSE), "")</f>
        <v>65</v>
      </c>
      <c r="F504" s="11" t="str">
        <f>VLOOKUP($B504, Paste!$A$3:$H$1033, 8, FALSE)</f>
        <v>WPG</v>
      </c>
      <c r="G504" s="71">
        <f>VLOOKUP($B504, Paste!$A$3:$H$1033, 2, FALSE)</f>
        <v>62</v>
      </c>
      <c r="H504" s="71">
        <f>VLOOKUP($B504, Paste!$A$3:$H$1033, 3, FALSE)</f>
        <v>7.4399999999999995</v>
      </c>
      <c r="I504" s="71">
        <f t="shared" si="7"/>
        <v>16.026196646341461</v>
      </c>
      <c r="J504" s="71">
        <f>VLOOKUP($B504, Paste!$A$3:$H$1033, 4, FALSE)</f>
        <v>23.466196646341462</v>
      </c>
      <c r="K504" s="71">
        <f>VLOOKUP($B504, Paste!$A$3:$H$1033, 5, FALSE)</f>
        <v>21.7</v>
      </c>
      <c r="L504" s="11">
        <f>IF(ISERROR(VLOOKUP(B504, Paste!$AB$3:$AD$2349, 3, FALSE)), "", VLOOKUP(B504, Paste!$AB$3:$AD$2349, 3, FALSE))</f>
        <v>117</v>
      </c>
      <c r="M504" s="27">
        <f>VLOOKUP($B504, Paste!$W$3:$Z$10064, IF($H$4="Cap Hit",3, IF($H$4="AAV", 4, 2)), FALSE)</f>
        <v>0.85</v>
      </c>
      <c r="N504" s="11">
        <f>IF(ISERROR(VLOOKUP(B504, Paste!$AB$3:$AC$2343, 1, FALSE)), "", VLOOKUP(B504, Paste!$AB$3:$AC$2343, 2, FALSE))</f>
        <v>35</v>
      </c>
      <c r="O504" s="18" t="str">
        <f>IF(VLOOKUP(B504, 'Points&amp;Potential'!$B$7:$O$921, 14, FALSE)=0, "", VLOOKUP(B504, 'Points&amp;Potential'!$B$7:$O$921, 14, FALSE))</f>
        <v/>
      </c>
      <c r="P504" s="7" t="str">
        <f>IF(ISERROR(VLOOKUP(B504, Paste!$T$3:$T$1045, 1, FALSE)), "", VLOOKUP(B504, Paste!$T$3:$U$1045, 2, FALSE))</f>
        <v>Y</v>
      </c>
    </row>
    <row r="505" spans="1:16">
      <c r="A505" s="11">
        <v>499</v>
      </c>
      <c r="B505" s="67" t="s">
        <v>420</v>
      </c>
      <c r="C505" s="11" t="str">
        <f>VLOOKUP($B505, Paste!$A$3:$H$1033, 6, FALSE)</f>
        <v>C</v>
      </c>
      <c r="D505" s="11">
        <f>IFERROR(VLOOKUP($B505, Paste!$J$3:$L$833, 3, FALSE), "")</f>
        <v>42</v>
      </c>
      <c r="E505" s="11">
        <f>IFERROR(VLOOKUP($B505, Paste!$J$3:$L$833, 2, FALSE), "")</f>
        <v>65</v>
      </c>
      <c r="F505" s="11" t="str">
        <f>VLOOKUP($B505, Paste!$A$3:$H$1033, 8, FALSE)</f>
        <v>LAK</v>
      </c>
      <c r="G505" s="71">
        <f>VLOOKUP($B505, Paste!$A$3:$H$1033, 2, FALSE)</f>
        <v>69</v>
      </c>
      <c r="H505" s="71">
        <f>VLOOKUP($B505, Paste!$A$3:$H$1033, 3, FALSE)</f>
        <v>7.59</v>
      </c>
      <c r="I505" s="71">
        <f t="shared" si="7"/>
        <v>18.6967</v>
      </c>
      <c r="J505" s="71">
        <f>VLOOKUP($B505, Paste!$A$3:$H$1033, 4, FALSE)</f>
        <v>26.2867</v>
      </c>
      <c r="K505" s="71">
        <f>VLOOKUP($B505, Paste!$A$3:$H$1033, 5, FALSE)</f>
        <v>21.62</v>
      </c>
      <c r="L505" s="11">
        <f>IF(ISERROR(VLOOKUP(B505, Paste!$AB$3:$AD$2349, 3, FALSE)), "", VLOOKUP(B505, Paste!$AB$3:$AD$2349, 3, FALSE))</f>
        <v>62</v>
      </c>
      <c r="M505" s="27">
        <f>VLOOKUP($B505, Paste!$W$3:$Z$10064, IF($H$4="Cap Hit",3, IF($H$4="AAV", 4, 2)), FALSE)</f>
        <v>0.77500000000000002</v>
      </c>
      <c r="N505" s="11">
        <f>IF(ISERROR(VLOOKUP(B505, Paste!$AB$3:$AC$2343, 1, FALSE)), "", VLOOKUP(B505, Paste!$AB$3:$AC$2343, 2, FALSE))</f>
        <v>35</v>
      </c>
      <c r="O505" s="18" t="str">
        <f>IF(VLOOKUP(B505, 'Points&amp;Potential'!$B$7:$O$921, 14, FALSE)=0, "", VLOOKUP(B505, 'Points&amp;Potential'!$B$7:$O$921, 14, FALSE))</f>
        <v/>
      </c>
      <c r="P505" s="7" t="str">
        <f>IF(ISERROR(VLOOKUP(B505, Paste!$T$3:$T$1045, 1, FALSE)), "", VLOOKUP(B505, Paste!$T$3:$U$1045, 2, FALSE))</f>
        <v/>
      </c>
    </row>
    <row r="506" spans="1:16">
      <c r="A506" s="11">
        <v>500</v>
      </c>
      <c r="B506" s="67" t="s">
        <v>518</v>
      </c>
      <c r="C506" s="11" t="str">
        <f>VLOOKUP($B506, Paste!$A$3:$H$1033, 6, FALSE)</f>
        <v>LW</v>
      </c>
      <c r="D506" s="11">
        <f>IFERROR(VLOOKUP($B506, Paste!$J$3:$L$833, 3, FALSE), "")</f>
        <v>30</v>
      </c>
      <c r="E506" s="11">
        <f>IFERROR(VLOOKUP($B506, Paste!$J$3:$L$833, 2, FALSE), "")</f>
        <v>50</v>
      </c>
      <c r="F506" s="11" t="str">
        <f>VLOOKUP($B506, Paste!$A$3:$H$1033, 8, FALSE)</f>
        <v>NYI</v>
      </c>
      <c r="G506" s="71">
        <f>VLOOKUP($B506, Paste!$A$3:$H$1033, 2, FALSE)</f>
        <v>78</v>
      </c>
      <c r="H506" s="71">
        <f>VLOOKUP($B506, Paste!$A$3:$H$1033, 3, FALSE)</f>
        <v>9.846557767201249</v>
      </c>
      <c r="I506" s="71">
        <f t="shared" si="7"/>
        <v>9.0571858577987516</v>
      </c>
      <c r="J506" s="71">
        <f>VLOOKUP($B506, Paste!$A$3:$H$1033, 4, FALSE)</f>
        <v>18.903743625000001</v>
      </c>
      <c r="K506" s="71">
        <f>VLOOKUP($B506, Paste!$A$3:$H$1033, 5, FALSE)</f>
        <v>21.55263157894737</v>
      </c>
      <c r="L506" s="11">
        <f>IF(ISERROR(VLOOKUP(B506, Paste!$AB$3:$AD$2349, 3, FALSE)), "", VLOOKUP(B506, Paste!$AB$3:$AD$2349, 3, FALSE))</f>
        <v>119</v>
      </c>
      <c r="M506" s="27">
        <f>VLOOKUP($B506, Paste!$W$3:$Z$10064, IF($H$4="Cap Hit",3, IF($H$4="AAV", 4, 2)), FALSE)</f>
        <v>4.95</v>
      </c>
      <c r="N506" s="11">
        <f>IF(ISERROR(VLOOKUP(B506, Paste!$AB$3:$AC$2343, 1, FALSE)), "", VLOOKUP(B506, Paste!$AB$3:$AC$2343, 2, FALSE))</f>
        <v>59</v>
      </c>
      <c r="O506" s="18" t="str">
        <f>IF(VLOOKUP(B506, 'Points&amp;Potential'!$B$7:$O$921, 14, FALSE)=0, "", VLOOKUP(B506, 'Points&amp;Potential'!$B$7:$O$921, 14, FALSE))</f>
        <v/>
      </c>
      <c r="P506" s="7" t="str">
        <f>IF(ISERROR(VLOOKUP(B506, Paste!$T$3:$T$1045, 1, FALSE)), "", VLOOKUP(B506, Paste!$T$3:$U$1045, 2, FALSE))</f>
        <v/>
      </c>
    </row>
    <row r="507" spans="1:16">
      <c r="A507" s="11">
        <v>501</v>
      </c>
      <c r="B507" s="67" t="s">
        <v>191</v>
      </c>
      <c r="C507" s="11" t="str">
        <f>VLOOKUP($B507, Paste!$A$3:$H$1033, 6, FALSE)</f>
        <v>C</v>
      </c>
      <c r="D507" s="11">
        <f>IFERROR(VLOOKUP($B507, Paste!$J$3:$L$833, 3, FALSE), "")</f>
        <v>52</v>
      </c>
      <c r="E507" s="11">
        <f>IFERROR(VLOOKUP($B507, Paste!$J$3:$L$833, 2, FALSE), "")</f>
        <v>65</v>
      </c>
      <c r="F507" s="11" t="str">
        <f>VLOOKUP($B507, Paste!$A$3:$H$1033, 8, FALSE)</f>
        <v>SEA</v>
      </c>
      <c r="G507" s="71">
        <f>VLOOKUP($B507, Paste!$A$3:$H$1033, 2, FALSE)</f>
        <v>79.666666666666671</v>
      </c>
      <c r="H507" s="71">
        <f>VLOOKUP($B507, Paste!$A$3:$H$1033, 3, FALSE)</f>
        <v>15.933333333333335</v>
      </c>
      <c r="I507" s="71">
        <f t="shared" si="7"/>
        <v>34.947028124999989</v>
      </c>
      <c r="J507" s="71">
        <f>VLOOKUP($B507, Paste!$A$3:$H$1033, 4, FALSE)</f>
        <v>50.880361458333326</v>
      </c>
      <c r="K507" s="71">
        <f>VLOOKUP($B507, Paste!$A$3:$H$1033, 5, FALSE)</f>
        <v>21.540772532188843</v>
      </c>
      <c r="L507" s="11">
        <f>IF(ISERROR(VLOOKUP(B507, Paste!$AB$3:$AD$2349, 3, FALSE)), "", VLOOKUP(B507, Paste!$AB$3:$AD$2349, 3, FALSE))</f>
        <v>24</v>
      </c>
      <c r="M507" s="27">
        <f>VLOOKUP($B507, Paste!$W$3:$Z$10064, IF($H$4="Cap Hit",3, IF($H$4="AAV", 4, 2)), FALSE)</f>
        <v>6.25</v>
      </c>
      <c r="N507" s="11">
        <f>IF(ISERROR(VLOOKUP(B507, Paste!$AB$3:$AC$2343, 1, FALSE)), "", VLOOKUP(B507, Paste!$AB$3:$AC$2343, 2, FALSE))</f>
        <v>50</v>
      </c>
      <c r="O507" s="18" t="str">
        <f>IF(VLOOKUP(B507, 'Points&amp;Potential'!$B$7:$O$921, 14, FALSE)=0, "", VLOOKUP(B507, 'Points&amp;Potential'!$B$7:$O$921, 14, FALSE))</f>
        <v/>
      </c>
      <c r="P507" s="7" t="str">
        <f>IF(ISERROR(VLOOKUP(B507, Paste!$T$3:$T$1045, 1, FALSE)), "", VLOOKUP(B507, Paste!$T$3:$U$1045, 2, FALSE))</f>
        <v/>
      </c>
    </row>
    <row r="508" spans="1:16">
      <c r="A508" s="11">
        <v>502</v>
      </c>
      <c r="B508" s="67" t="s">
        <v>722</v>
      </c>
      <c r="C508" s="11" t="str">
        <f>VLOOKUP($B508, Paste!$A$3:$H$1033, 6, FALSE)</f>
        <v>LW</v>
      </c>
      <c r="D508" s="11" t="str">
        <f>IFERROR(VLOOKUP($B508, Paste!$J$3:$L$833, 3, FALSE), "")</f>
        <v/>
      </c>
      <c r="E508" s="11" t="str">
        <f>IFERROR(VLOOKUP($B508, Paste!$J$3:$L$833, 2, FALSE), "")</f>
        <v/>
      </c>
      <c r="F508" s="11" t="str">
        <f>VLOOKUP($B508, Paste!$A$3:$H$1033, 8, FALSE)</f>
        <v>NYI</v>
      </c>
      <c r="G508" s="71">
        <f>VLOOKUP($B508, Paste!$A$3:$H$1033, 2, FALSE)</f>
        <v>57</v>
      </c>
      <c r="H508" s="71">
        <f>VLOOKUP($B508, Paste!$A$3:$H$1033, 3, FALSE)</f>
        <v>3.7938307973466148</v>
      </c>
      <c r="I508" s="71">
        <f t="shared" si="7"/>
        <v>4.611659358903383</v>
      </c>
      <c r="J508" s="71">
        <f>VLOOKUP($B508, Paste!$A$3:$H$1033, 4, FALSE)</f>
        <v>8.4054901562499982</v>
      </c>
      <c r="K508" s="71">
        <f>VLOOKUP($B508, Paste!$A$3:$H$1033, 5, FALSE)</f>
        <v>21.540697674418606</v>
      </c>
      <c r="L508" s="11">
        <f>IF(ISERROR(VLOOKUP(B508, Paste!$AB$3:$AD$2349, 3, FALSE)), "", VLOOKUP(B508, Paste!$AB$3:$AD$2349, 3, FALSE))</f>
        <v>125</v>
      </c>
      <c r="M508" s="27">
        <f>VLOOKUP($B508, Paste!$W$3:$Z$10064, IF($H$4="Cap Hit",3, IF($H$4="AAV", 4, 2)), FALSE)</f>
        <v>0.77500000000000002</v>
      </c>
      <c r="N508" s="11">
        <f>IF(ISERROR(VLOOKUP(B508, Paste!$AB$3:$AC$2343, 1, FALSE)), "", VLOOKUP(B508, Paste!$AB$3:$AC$2343, 2, FALSE))</f>
        <v>23</v>
      </c>
      <c r="O508" s="18" t="str">
        <f>IF(VLOOKUP(B508, 'Points&amp;Potential'!$B$7:$O$921, 14, FALSE)=0, "", VLOOKUP(B508, 'Points&amp;Potential'!$B$7:$O$921, 14, FALSE))</f>
        <v/>
      </c>
      <c r="P508" s="7" t="str">
        <f>IF(ISERROR(VLOOKUP(B508, Paste!$T$3:$T$1045, 1, FALSE)), "", VLOOKUP(B508, Paste!$T$3:$U$1045, 2, FALSE))</f>
        <v/>
      </c>
    </row>
    <row r="509" spans="1:16">
      <c r="A509" s="11">
        <v>503</v>
      </c>
      <c r="B509" s="67" t="s">
        <v>534</v>
      </c>
      <c r="C509" s="11" t="str">
        <f>VLOOKUP($B509, Paste!$A$3:$H$1033, 6, FALSE)</f>
        <v>RD</v>
      </c>
      <c r="D509" s="11">
        <f>IFERROR(VLOOKUP($B509, Paste!$J$3:$L$833, 3, FALSE), "")</f>
        <v>30</v>
      </c>
      <c r="E509" s="11">
        <f>IFERROR(VLOOKUP($B509, Paste!$J$3:$L$833, 2, FALSE), "")</f>
        <v>48</v>
      </c>
      <c r="F509" s="11" t="str">
        <f>VLOOKUP($B509, Paste!$A$3:$H$1033, 8, FALSE)</f>
        <v>DAL</v>
      </c>
      <c r="G509" s="71">
        <f>VLOOKUP($B509, Paste!$A$3:$H$1033, 2, FALSE)</f>
        <v>62</v>
      </c>
      <c r="H509" s="71">
        <f>VLOOKUP($B509, Paste!$A$3:$H$1033, 3, FALSE)</f>
        <v>6.2</v>
      </c>
      <c r="I509" s="71">
        <f t="shared" si="7"/>
        <v>11.481370972222223</v>
      </c>
      <c r="J509" s="71">
        <f>VLOOKUP($B509, Paste!$A$3:$H$1033, 4, FALSE)</f>
        <v>17.681370972222222</v>
      </c>
      <c r="K509" s="71">
        <f>VLOOKUP($B509, Paste!$A$3:$H$1033, 5, FALSE)</f>
        <v>21.493333333333332</v>
      </c>
      <c r="L509" s="11">
        <f>IF(ISERROR(VLOOKUP(B509, Paste!$AB$3:$AD$2349, 3, FALSE)), "", VLOOKUP(B509, Paste!$AB$3:$AD$2349, 3, FALSE))</f>
        <v>37</v>
      </c>
      <c r="M509" s="27">
        <f>VLOOKUP($B509, Paste!$W$3:$Z$10064, IF($H$4="Cap Hit",3, IF($H$4="AAV", 4, 2)), FALSE)</f>
        <v>1.75</v>
      </c>
      <c r="N509" s="11">
        <f>IF(ISERROR(VLOOKUP(B509, Paste!$AB$3:$AC$2343, 1, FALSE)), "", VLOOKUP(B509, Paste!$AB$3:$AC$2343, 2, FALSE))</f>
        <v>60</v>
      </c>
      <c r="O509" s="18" t="str">
        <f>IF(VLOOKUP(B509, 'Points&amp;Potential'!$B$7:$O$921, 14, FALSE)=0, "", VLOOKUP(B509, 'Points&amp;Potential'!$B$7:$O$921, 14, FALSE))</f>
        <v/>
      </c>
      <c r="P509" s="7" t="str">
        <f>IF(ISERROR(VLOOKUP(B509, Paste!$T$3:$T$1045, 1, FALSE)), "", VLOOKUP(B509, Paste!$T$3:$U$1045, 2, FALSE))</f>
        <v/>
      </c>
    </row>
    <row r="510" spans="1:16">
      <c r="A510" s="11">
        <v>504</v>
      </c>
      <c r="B510" s="67" t="s">
        <v>353</v>
      </c>
      <c r="C510" s="11" t="str">
        <f>VLOOKUP($B510, Paste!$A$3:$H$1033, 6, FALSE)</f>
        <v>RW</v>
      </c>
      <c r="D510" s="11">
        <f>IFERROR(VLOOKUP($B510, Paste!$J$3:$L$833, 3, FALSE), "")</f>
        <v>35</v>
      </c>
      <c r="E510" s="11">
        <f>IFERROR(VLOOKUP($B510, Paste!$J$3:$L$833, 2, FALSE), "")</f>
        <v>53</v>
      </c>
      <c r="F510" s="11" t="str">
        <f>VLOOKUP($B510, Paste!$A$3:$H$1033, 8, FALSE)</f>
        <v>OTT</v>
      </c>
      <c r="G510" s="71">
        <f>VLOOKUP($B510, Paste!$A$3:$H$1033, 2, FALSE)</f>
        <v>84</v>
      </c>
      <c r="H510" s="71">
        <f>VLOOKUP($B510, Paste!$A$3:$H$1033, 3, FALSE)</f>
        <v>19.06646563582564</v>
      </c>
      <c r="I510" s="71">
        <f t="shared" si="7"/>
        <v>12.822694989174355</v>
      </c>
      <c r="J510" s="71">
        <f>VLOOKUP($B510, Paste!$A$3:$H$1033, 4, FALSE)</f>
        <v>31.889160624999995</v>
      </c>
      <c r="K510" s="71">
        <f>VLOOKUP($B510, Paste!$A$3:$H$1033, 5, FALSE)</f>
        <v>21.338709677419356</v>
      </c>
      <c r="L510" s="11">
        <f>IF(ISERROR(VLOOKUP(B510, Paste!$AB$3:$AD$2349, 3, FALSE)), "", VLOOKUP(B510, Paste!$AB$3:$AD$2349, 3, FALSE))</f>
        <v>151</v>
      </c>
      <c r="M510" s="27">
        <f>VLOOKUP($B510, Paste!$W$3:$Z$10064, IF($H$4="Cap Hit",3, IF($H$4="AAV", 4, 2)), FALSE)</f>
        <v>3.8</v>
      </c>
      <c r="N510" s="11">
        <f>IF(ISERROR(VLOOKUP(B510, Paste!$AB$3:$AC$2343, 1, FALSE)), "", VLOOKUP(B510, Paste!$AB$3:$AC$2343, 2, FALSE))</f>
        <v>42</v>
      </c>
      <c r="O510" s="18" t="str">
        <f>IF(VLOOKUP(B510, 'Points&amp;Potential'!$B$7:$O$921, 14, FALSE)=0, "", VLOOKUP(B510, 'Points&amp;Potential'!$B$7:$O$921, 14, FALSE))</f>
        <v/>
      </c>
      <c r="P510" s="7" t="str">
        <f>IF(ISERROR(VLOOKUP(B510, Paste!$T$3:$T$1045, 1, FALSE)), "", VLOOKUP(B510, Paste!$T$3:$U$1045, 2, FALSE))</f>
        <v/>
      </c>
    </row>
    <row r="511" spans="1:16">
      <c r="A511" s="11">
        <v>505</v>
      </c>
      <c r="B511" s="67" t="s">
        <v>270</v>
      </c>
      <c r="C511" s="11" t="str">
        <f>VLOOKUP($B511, Paste!$A$3:$H$1033, 6, FALSE)</f>
        <v>RW</v>
      </c>
      <c r="D511" s="11">
        <f>IFERROR(VLOOKUP($B511, Paste!$J$3:$L$833, 3, FALSE), "")</f>
        <v>48</v>
      </c>
      <c r="E511" s="11">
        <f>IFERROR(VLOOKUP($B511, Paste!$J$3:$L$833, 2, FALSE), "")</f>
        <v>67</v>
      </c>
      <c r="F511" s="11" t="str">
        <f>VLOOKUP($B511, Paste!$A$3:$H$1033, 8, FALSE)</f>
        <v>NYI</v>
      </c>
      <c r="G511" s="71">
        <f>VLOOKUP($B511, Paste!$A$3:$H$1033, 2, FALSE)</f>
        <v>83</v>
      </c>
      <c r="H511" s="71">
        <f>VLOOKUP($B511, Paste!$A$3:$H$1033, 3, FALSE)</f>
        <v>20.75</v>
      </c>
      <c r="I511" s="71">
        <f t="shared" si="7"/>
        <v>18.509</v>
      </c>
      <c r="J511" s="71">
        <f>VLOOKUP($B511, Paste!$A$3:$H$1033, 4, FALSE)</f>
        <v>39.259</v>
      </c>
      <c r="K511" s="71">
        <f>VLOOKUP($B511, Paste!$A$3:$H$1033, 5, FALSE)</f>
        <v>21.310810810810811</v>
      </c>
      <c r="L511" s="11">
        <f>IF(ISERROR(VLOOKUP(B511, Paste!$AB$3:$AD$2349, 3, FALSE)), "", VLOOKUP(B511, Paste!$AB$3:$AD$2349, 3, FALSE))</f>
        <v>270</v>
      </c>
      <c r="M511" s="27">
        <f>VLOOKUP($B511, Paste!$W$3:$Z$10064, IF($H$4="Cap Hit",3, IF($H$4="AAV", 4, 2)), FALSE)</f>
        <v>1.1000000000000001</v>
      </c>
      <c r="N511" s="11">
        <f>IF(ISERROR(VLOOKUP(B511, Paste!$AB$3:$AC$2343, 1, FALSE)), "", VLOOKUP(B511, Paste!$AB$3:$AC$2343, 2, FALSE))</f>
        <v>50</v>
      </c>
      <c r="O511" s="18" t="str">
        <f>IF(VLOOKUP(B511, 'Points&amp;Potential'!$B$7:$O$921, 14, FALSE)=0, "", VLOOKUP(B511, 'Points&amp;Potential'!$B$7:$O$921, 14, FALSE))</f>
        <v/>
      </c>
      <c r="P511" s="7" t="str">
        <f>IF(ISERROR(VLOOKUP(B511, Paste!$T$3:$T$1045, 1, FALSE)), "", VLOOKUP(B511, Paste!$T$3:$U$1045, 2, FALSE))</f>
        <v/>
      </c>
    </row>
    <row r="512" spans="1:16">
      <c r="A512" s="11">
        <v>506</v>
      </c>
      <c r="B512" s="67" t="s">
        <v>126</v>
      </c>
      <c r="C512" s="11" t="str">
        <f>VLOOKUP($B512, Paste!$A$3:$H$1033, 6, FALSE)</f>
        <v>LW</v>
      </c>
      <c r="D512" s="11">
        <f>IFERROR(VLOOKUP($B512, Paste!$J$3:$L$833, 3, FALSE), "")</f>
        <v>65</v>
      </c>
      <c r="E512" s="11">
        <f>IFERROR(VLOOKUP($B512, Paste!$J$3:$L$833, 2, FALSE), "")</f>
        <v>73</v>
      </c>
      <c r="F512" s="11" t="str">
        <f>VLOOKUP($B512, Paste!$A$3:$H$1033, 8, FALSE)</f>
        <v>SEA</v>
      </c>
      <c r="G512" s="71">
        <f>VLOOKUP($B512, Paste!$A$3:$H$1033, 2, FALSE)</f>
        <v>76</v>
      </c>
      <c r="H512" s="71">
        <f>VLOOKUP($B512, Paste!$A$3:$H$1033, 3, FALSE)</f>
        <v>25.137394302368879</v>
      </c>
      <c r="I512" s="71">
        <f t="shared" si="7"/>
        <v>36.093119308742232</v>
      </c>
      <c r="J512" s="71">
        <f>VLOOKUP($B512, Paste!$A$3:$H$1033, 4, FALSE)</f>
        <v>61.230513611111107</v>
      </c>
      <c r="K512" s="71">
        <f>VLOOKUP($B512, Paste!$A$3:$H$1033, 5, FALSE)</f>
        <v>21.308411214953271</v>
      </c>
      <c r="L512" s="11">
        <f>IF(ISERROR(VLOOKUP(B512, Paste!$AB$3:$AD$2349, 3, FALSE)), "", VLOOKUP(B512, Paste!$AB$3:$AD$2349, 3, FALSE))</f>
        <v>47</v>
      </c>
      <c r="M512" s="27">
        <f>VLOOKUP($B512, Paste!$W$3:$Z$10064, IF($H$4="Cap Hit",3, IF($H$4="AAV", 4, 2)), FALSE)</f>
        <v>4.25</v>
      </c>
      <c r="N512" s="11">
        <f>IF(ISERROR(VLOOKUP(B512, Paste!$AB$3:$AC$2343, 1, FALSE)), "", VLOOKUP(B512, Paste!$AB$3:$AC$2343, 2, FALSE))</f>
        <v>37</v>
      </c>
      <c r="O512" s="18" t="str">
        <f>IF(VLOOKUP(B512, 'Points&amp;Potential'!$B$7:$O$921, 14, FALSE)=0, "", VLOOKUP(B512, 'Points&amp;Potential'!$B$7:$O$921, 14, FALSE))</f>
        <v/>
      </c>
      <c r="P512" s="7" t="str">
        <f>IF(ISERROR(VLOOKUP(B512, Paste!$T$3:$T$1045, 1, FALSE)), "", VLOOKUP(B512, Paste!$T$3:$U$1045, 2, FALSE))</f>
        <v/>
      </c>
    </row>
    <row r="513" spans="1:16">
      <c r="A513" s="11">
        <v>507</v>
      </c>
      <c r="B513" s="67" t="s">
        <v>729</v>
      </c>
      <c r="C513" s="11" t="str">
        <f>VLOOKUP($B513, Paste!$A$3:$H$1033, 6, FALSE)</f>
        <v>LW</v>
      </c>
      <c r="D513" s="11" t="str">
        <f>IFERROR(VLOOKUP($B513, Paste!$J$3:$L$833, 3, FALSE), "")</f>
        <v/>
      </c>
      <c r="E513" s="11" t="str">
        <f>IFERROR(VLOOKUP($B513, Paste!$J$3:$L$833, 2, FALSE), "")</f>
        <v/>
      </c>
      <c r="F513" s="11" t="str">
        <f>VLOOKUP($B513, Paste!$A$3:$H$1033, 8, FALSE)</f>
        <v>EDM</v>
      </c>
      <c r="G513" s="71">
        <f>VLOOKUP($B513, Paste!$A$3:$H$1033, 2, FALSE)</f>
        <v>35</v>
      </c>
      <c r="H513" s="71">
        <f>VLOOKUP($B513, Paste!$A$3:$H$1033, 3, FALSE)</f>
        <v>3.0001160690015181</v>
      </c>
      <c r="I513" s="71">
        <f t="shared" si="7"/>
        <v>5.1486860143318154</v>
      </c>
      <c r="J513" s="71">
        <f>VLOOKUP($B513, Paste!$A$3:$H$1033, 4, FALSE)</f>
        <v>8.148802083333333</v>
      </c>
      <c r="K513" s="71">
        <f>VLOOKUP($B513, Paste!$A$3:$H$1033, 5, FALSE)</f>
        <v>21.212121212121211</v>
      </c>
      <c r="L513" s="11">
        <f>IF(ISERROR(VLOOKUP(B513, Paste!$AB$3:$AD$2349, 3, FALSE)), "", VLOOKUP(B513, Paste!$AB$3:$AD$2349, 3, FALSE))</f>
        <v>90</v>
      </c>
      <c r="M513" s="27">
        <f>VLOOKUP($B513, Paste!$W$3:$Z$10064, IF($H$4="Cap Hit",3, IF($H$4="AAV", 4, 2)), FALSE)</f>
        <v>0.85</v>
      </c>
      <c r="N513" s="11">
        <f>IF(ISERROR(VLOOKUP(B513, Paste!$AB$3:$AC$2343, 1, FALSE)), "", VLOOKUP(B513, Paste!$AB$3:$AC$2343, 2, FALSE))</f>
        <v>7</v>
      </c>
      <c r="O513" s="18" t="str">
        <f>IF(VLOOKUP(B513, 'Points&amp;Potential'!$B$7:$O$921, 14, FALSE)=0, "", VLOOKUP(B513, 'Points&amp;Potential'!$B$7:$O$921, 14, FALSE))</f>
        <v/>
      </c>
      <c r="P513" s="7" t="str">
        <f>IF(ISERROR(VLOOKUP(B513, Paste!$T$3:$T$1045, 1, FALSE)), "", VLOOKUP(B513, Paste!$T$3:$U$1045, 2, FALSE))</f>
        <v/>
      </c>
    </row>
    <row r="514" spans="1:16">
      <c r="A514" s="11">
        <v>508</v>
      </c>
      <c r="B514" s="67" t="s">
        <v>414</v>
      </c>
      <c r="C514" s="11" t="str">
        <f>VLOOKUP($B514, Paste!$A$3:$H$1033, 6, FALSE)</f>
        <v>C</v>
      </c>
      <c r="D514" s="11">
        <f>IFERROR(VLOOKUP($B514, Paste!$J$3:$L$833, 3, FALSE), "")</f>
        <v>37</v>
      </c>
      <c r="E514" s="11">
        <f>IFERROR(VLOOKUP($B514, Paste!$J$3:$L$833, 2, FALSE), "")</f>
        <v>50</v>
      </c>
      <c r="F514" s="11" t="str">
        <f>VLOOKUP($B514, Paste!$A$3:$H$1033, 8, FALSE)</f>
        <v>MTL</v>
      </c>
      <c r="G514" s="71">
        <f>VLOOKUP($B514, Paste!$A$3:$H$1033, 2, FALSE)</f>
        <v>79.333333333333329</v>
      </c>
      <c r="H514" s="71">
        <f>VLOOKUP($B514, Paste!$A$3:$H$1033, 3, FALSE)</f>
        <v>11.260346037282387</v>
      </c>
      <c r="I514" s="71">
        <f t="shared" si="7"/>
        <v>15.709851150217604</v>
      </c>
      <c r="J514" s="71">
        <f>VLOOKUP($B514, Paste!$A$3:$H$1033, 4, FALSE)</f>
        <v>26.970197187499991</v>
      </c>
      <c r="K514" s="71">
        <f>VLOOKUP($B514, Paste!$A$3:$H$1033, 5, FALSE)</f>
        <v>21.201149425287355</v>
      </c>
      <c r="L514" s="11">
        <f>IF(ISERROR(VLOOKUP(B514, Paste!$AB$3:$AD$2349, 3, FALSE)), "", VLOOKUP(B514, Paste!$AB$3:$AD$2349, 3, FALSE))</f>
        <v>102</v>
      </c>
      <c r="M514" s="27">
        <f>VLOOKUP($B514, Paste!$W$3:$Z$10064, IF($H$4="Cap Hit",3, IF($H$4="AAV", 4, 2)), FALSE)</f>
        <v>3.55</v>
      </c>
      <c r="N514" s="11">
        <f>IF(ISERROR(VLOOKUP(B514, Paste!$AB$3:$AC$2343, 1, FALSE)), "", VLOOKUP(B514, Paste!$AB$3:$AC$2343, 2, FALSE))</f>
        <v>61</v>
      </c>
      <c r="O514" s="18" t="str">
        <f>IF(VLOOKUP(B514, 'Points&amp;Potential'!$B$7:$O$921, 14, FALSE)=0, "", VLOOKUP(B514, 'Points&amp;Potential'!$B$7:$O$921, 14, FALSE))</f>
        <v/>
      </c>
      <c r="P514" s="7" t="str">
        <f>IF(ISERROR(VLOOKUP(B514, Paste!$T$3:$T$1045, 1, FALSE)), "", VLOOKUP(B514, Paste!$T$3:$U$1045, 2, FALSE))</f>
        <v/>
      </c>
    </row>
    <row r="515" spans="1:16">
      <c r="A515" s="11">
        <v>509</v>
      </c>
      <c r="B515" s="67" t="s">
        <v>98</v>
      </c>
      <c r="C515" s="11" t="str">
        <f>VLOOKUP($B515, Paste!$A$3:$H$1033, 6, FALSE)</f>
        <v>C</v>
      </c>
      <c r="D515" s="11">
        <f>IFERROR(VLOOKUP($B515, Paste!$J$3:$L$833, 3, FALSE), "")</f>
        <v>75</v>
      </c>
      <c r="E515" s="11">
        <f>IFERROR(VLOOKUP($B515, Paste!$J$3:$L$833, 2, FALSE), "")</f>
        <v>88</v>
      </c>
      <c r="F515" s="11" t="str">
        <f>VLOOKUP($B515, Paste!$A$3:$H$1033, 8, FALSE)</f>
        <v>NJD</v>
      </c>
      <c r="G515" s="71">
        <f>VLOOKUP($B515, Paste!$A$3:$H$1033, 2, FALSE)</f>
        <v>79</v>
      </c>
      <c r="H515" s="71">
        <f>VLOOKUP($B515, Paste!$A$3:$H$1033, 3, FALSE)</f>
        <v>31.3783407215317</v>
      </c>
      <c r="I515" s="71">
        <f t="shared" si="7"/>
        <v>38.054234531940509</v>
      </c>
      <c r="J515" s="71">
        <f>VLOOKUP($B515, Paste!$A$3:$H$1033, 4, FALSE)</f>
        <v>69.432575253472208</v>
      </c>
      <c r="K515" s="71">
        <f>VLOOKUP($B515, Paste!$A$3:$H$1033, 5, FALSE)</f>
        <v>21.135964912280702</v>
      </c>
      <c r="L515" s="11">
        <f>IF(ISERROR(VLOOKUP(B515, Paste!$AB$3:$AD$2349, 3, FALSE)), "", VLOOKUP(B515, Paste!$AB$3:$AD$2349, 3, FALSE))</f>
        <v>50</v>
      </c>
      <c r="M515" s="27">
        <f>VLOOKUP($B515, Paste!$W$3:$Z$10064, IF($H$4="Cap Hit",3, IF($H$4="AAV", 4, 2)), FALSE)</f>
        <v>8</v>
      </c>
      <c r="N515" s="11">
        <f>IF(ISERROR(VLOOKUP(B515, Paste!$AB$3:$AC$2343, 1, FALSE)), "", VLOOKUP(B515, Paste!$AB$3:$AC$2343, 2, FALSE))</f>
        <v>58</v>
      </c>
      <c r="O515" s="18" t="str">
        <f>IF(VLOOKUP(B515, 'Points&amp;Potential'!$B$7:$O$921, 14, FALSE)=0, "", VLOOKUP(B515, 'Points&amp;Potential'!$B$7:$O$921, 14, FALSE))</f>
        <v/>
      </c>
      <c r="P515" s="7" t="str">
        <f>IF(ISERROR(VLOOKUP(B515, Paste!$T$3:$T$1045, 1, FALSE)), "", VLOOKUP(B515, Paste!$T$3:$U$1045, 2, FALSE))</f>
        <v/>
      </c>
    </row>
    <row r="516" spans="1:16">
      <c r="A516" s="11">
        <v>510</v>
      </c>
      <c r="B516" s="67" t="s">
        <v>416</v>
      </c>
      <c r="C516" s="11" t="str">
        <f>VLOOKUP($B516, Paste!$A$3:$H$1033, 6, FALSE)</f>
        <v>LD</v>
      </c>
      <c r="D516" s="11" t="str">
        <f>IFERROR(VLOOKUP($B516, Paste!$J$3:$L$833, 3, FALSE), "")</f>
        <v/>
      </c>
      <c r="E516" s="11" t="str">
        <f>IFERROR(VLOOKUP($B516, Paste!$J$3:$L$833, 2, FALSE), "")</f>
        <v/>
      </c>
      <c r="F516" s="11" t="str">
        <f>VLOOKUP($B516, Paste!$A$3:$H$1033, 8, FALSE)</f>
        <v>TBL</v>
      </c>
      <c r="G516" s="71">
        <f>VLOOKUP($B516, Paste!$A$3:$H$1033, 2, FALSE)</f>
        <v>73</v>
      </c>
      <c r="H516" s="71">
        <f>VLOOKUP($B516, Paste!$A$3:$H$1033, 3, FALSE)</f>
        <v>6.5699999999999994</v>
      </c>
      <c r="I516" s="71">
        <f t="shared" si="7"/>
        <v>20.339077500000002</v>
      </c>
      <c r="J516" s="71">
        <f>VLOOKUP($B516, Paste!$A$3:$H$1033, 4, FALSE)</f>
        <v>26.909077500000002</v>
      </c>
      <c r="K516" s="71">
        <f>VLOOKUP($B516, Paste!$A$3:$H$1033, 5, FALSE)</f>
        <v>21.112745098039216</v>
      </c>
      <c r="L516" s="11">
        <f>IF(ISERROR(VLOOKUP(B516, Paste!$AB$3:$AD$2349, 3, FALSE)), "", VLOOKUP(B516, Paste!$AB$3:$AD$2349, 3, FALSE))</f>
        <v>26</v>
      </c>
      <c r="M516" s="27">
        <f>VLOOKUP($B516, Paste!$W$3:$Z$10064, IF($H$4="Cap Hit",3, IF($H$4="AAV", 4, 2)), FALSE)</f>
        <v>4.0999999999999996</v>
      </c>
      <c r="N516" s="11">
        <f>IF(ISERROR(VLOOKUP(B516, Paste!$AB$3:$AC$2343, 1, FALSE)), "", VLOOKUP(B516, Paste!$AB$3:$AC$2343, 2, FALSE))</f>
        <v>110</v>
      </c>
      <c r="O516" s="18" t="str">
        <f>IF(VLOOKUP(B516, 'Points&amp;Potential'!$B$7:$O$921, 14, FALSE)=0, "", VLOOKUP(B516, 'Points&amp;Potential'!$B$7:$O$921, 14, FALSE))</f>
        <v/>
      </c>
      <c r="P516" s="7" t="str">
        <f>IF(ISERROR(VLOOKUP(B516, Paste!$T$3:$T$1045, 1, FALSE)), "", VLOOKUP(B516, Paste!$T$3:$U$1045, 2, FALSE))</f>
        <v/>
      </c>
    </row>
    <row r="517" spans="1:16">
      <c r="A517" s="11">
        <v>511</v>
      </c>
      <c r="B517" s="67" t="s">
        <v>175</v>
      </c>
      <c r="C517" s="11" t="str">
        <f>VLOOKUP($B517, Paste!$A$3:$H$1033, 6, FALSE)</f>
        <v>C</v>
      </c>
      <c r="D517" s="11">
        <f>IFERROR(VLOOKUP($B517, Paste!$J$3:$L$833, 3, FALSE), "")</f>
        <v>68</v>
      </c>
      <c r="E517" s="11">
        <f>IFERROR(VLOOKUP($B517, Paste!$J$3:$L$833, 2, FALSE), "")</f>
        <v>87</v>
      </c>
      <c r="F517" s="11" t="str">
        <f>VLOOKUP($B517, Paste!$A$3:$H$1033, 8, FALSE)</f>
        <v>CAR</v>
      </c>
      <c r="G517" s="71">
        <f>VLOOKUP($B517, Paste!$A$3:$H$1033, 2, FALSE)</f>
        <v>82</v>
      </c>
      <c r="H517" s="71">
        <f>VLOOKUP($B517, Paste!$A$3:$H$1033, 3, FALSE)</f>
        <v>23.779999999999998</v>
      </c>
      <c r="I517" s="71">
        <f t="shared" si="7"/>
        <v>30.441475000000008</v>
      </c>
      <c r="J517" s="71">
        <f>VLOOKUP($B517, Paste!$A$3:$H$1033, 4, FALSE)</f>
        <v>54.221475000000005</v>
      </c>
      <c r="K517" s="71">
        <f>VLOOKUP($B517, Paste!$A$3:$H$1033, 5, FALSE)</f>
        <v>21.060109289617486</v>
      </c>
      <c r="L517" s="11">
        <f>IF(ISERROR(VLOOKUP(B517, Paste!$AB$3:$AD$2349, 3, FALSE)), "", VLOOKUP(B517, Paste!$AB$3:$AD$2349, 3, FALSE))</f>
        <v>53</v>
      </c>
      <c r="M517" s="27">
        <f>VLOOKUP($B517, Paste!$W$3:$Z$10064, IF($H$4="Cap Hit",3, IF($H$4="AAV", 4, 2)), FALSE)</f>
        <v>6</v>
      </c>
      <c r="N517" s="11">
        <f>IF(ISERROR(VLOOKUP(B517, Paste!$AB$3:$AC$2343, 1, FALSE)), "", VLOOKUP(B517, Paste!$AB$3:$AC$2343, 2, FALSE))</f>
        <v>29</v>
      </c>
      <c r="O517" s="18" t="str">
        <f>IF(VLOOKUP(B517, 'Points&amp;Potential'!$B$7:$O$921, 14, FALSE)=0, "", VLOOKUP(B517, 'Points&amp;Potential'!$B$7:$O$921, 14, FALSE))</f>
        <v/>
      </c>
      <c r="P517" s="7" t="str">
        <f>IF(ISERROR(VLOOKUP(B517, Paste!$T$3:$T$1045, 1, FALSE)), "", VLOOKUP(B517, Paste!$T$3:$U$1045, 2, FALSE))</f>
        <v/>
      </c>
    </row>
    <row r="518" spans="1:16">
      <c r="A518" s="11">
        <v>512</v>
      </c>
      <c r="B518" s="67" t="s">
        <v>448</v>
      </c>
      <c r="C518" s="11" t="str">
        <f>VLOOKUP($B518, Paste!$A$3:$H$1033, 6, FALSE)</f>
        <v>C</v>
      </c>
      <c r="D518" s="11">
        <f>IFERROR(VLOOKUP($B518, Paste!$J$3:$L$833, 3, FALSE), "")</f>
        <v>30</v>
      </c>
      <c r="E518" s="11">
        <f>IFERROR(VLOOKUP($B518, Paste!$J$3:$L$833, 2, FALSE), "")</f>
        <v>58</v>
      </c>
      <c r="F518" s="11" t="str">
        <f>VLOOKUP($B518, Paste!$A$3:$H$1033, 8, FALSE)</f>
        <v>TBL</v>
      </c>
      <c r="G518" s="71">
        <f>VLOOKUP($B518, Paste!$A$3:$H$1033, 2, FALSE)</f>
        <v>70</v>
      </c>
      <c r="H518" s="71">
        <f>VLOOKUP($B518, Paste!$A$3:$H$1033, 3, FALSE)</f>
        <v>9.9265245478036181</v>
      </c>
      <c r="I518" s="71">
        <f t="shared" si="7"/>
        <v>14.112301841085271</v>
      </c>
      <c r="J518" s="71">
        <f>VLOOKUP($B518, Paste!$A$3:$H$1033, 4, FALSE)</f>
        <v>24.038826388888889</v>
      </c>
      <c r="K518" s="71">
        <f>VLOOKUP($B518, Paste!$A$3:$H$1033, 5, FALSE)</f>
        <v>21</v>
      </c>
      <c r="L518" s="11">
        <f>IF(ISERROR(VLOOKUP(B518, Paste!$AB$3:$AD$2349, 3, FALSE)), "", VLOOKUP(B518, Paste!$AB$3:$AD$2349, 3, FALSE))</f>
        <v>104</v>
      </c>
      <c r="M518" s="27">
        <f>VLOOKUP($B518, Paste!$W$3:$Z$10064, IF($H$4="Cap Hit",3, IF($H$4="AAV", 4, 2)), FALSE)</f>
        <v>0.87250000000000005</v>
      </c>
      <c r="N518" s="11">
        <f>IF(ISERROR(VLOOKUP(B518, Paste!$AB$3:$AC$2343, 1, FALSE)), "", VLOOKUP(B518, Paste!$AB$3:$AC$2343, 2, FALSE))</f>
        <v>23</v>
      </c>
      <c r="O518" s="18" t="str">
        <f>IF(VLOOKUP(B518, 'Points&amp;Potential'!$B$7:$O$921, 14, FALSE)=0, "", VLOOKUP(B518, 'Points&amp;Potential'!$B$7:$O$921, 14, FALSE))</f>
        <v/>
      </c>
      <c r="P518" s="7" t="str">
        <f>IF(ISERROR(VLOOKUP(B518, Paste!$T$3:$T$1045, 1, FALSE)), "", VLOOKUP(B518, Paste!$T$3:$U$1045, 2, FALSE))</f>
        <v/>
      </c>
    </row>
    <row r="519" spans="1:16">
      <c r="A519" s="11">
        <v>513</v>
      </c>
      <c r="B519" s="67" t="s">
        <v>127</v>
      </c>
      <c r="C519" s="11" t="str">
        <f>VLOOKUP($B519, Paste!$A$3:$H$1033, 6, FALSE)</f>
        <v>LD</v>
      </c>
      <c r="D519" s="11">
        <f>IFERROR(VLOOKUP($B519, Paste!$J$3:$L$833, 3, FALSE), "")</f>
        <v>58</v>
      </c>
      <c r="E519" s="11">
        <f>IFERROR(VLOOKUP($B519, Paste!$J$3:$L$833, 2, FALSE), "")</f>
        <v>75</v>
      </c>
      <c r="F519" s="11" t="str">
        <f>VLOOKUP($B519, Paste!$A$3:$H$1033, 8, FALSE)</f>
        <v>VGK</v>
      </c>
      <c r="G519" s="71">
        <f>VLOOKUP($B519, Paste!$A$3:$H$1033, 2, FALSE)</f>
        <v>69</v>
      </c>
      <c r="H519" s="71">
        <f>VLOOKUP($B519, Paste!$A$3:$H$1033, 3, FALSE)</f>
        <v>10.35</v>
      </c>
      <c r="I519" s="71">
        <f t="shared" ref="I519:I582" si="8">J519-H519</f>
        <v>50.718514208333332</v>
      </c>
      <c r="J519" s="71">
        <f>VLOOKUP($B519, Paste!$A$3:$H$1033, 4, FALSE)</f>
        <v>61.068514208333333</v>
      </c>
      <c r="K519" s="71">
        <f>VLOOKUP($B519, Paste!$A$3:$H$1033, 5, FALSE)</f>
        <v>21</v>
      </c>
      <c r="L519" s="11">
        <f>IF(ISERROR(VLOOKUP(B519, Paste!$AB$3:$AD$2349, 3, FALSE)), "", VLOOKUP(B519, Paste!$AB$3:$AD$2349, 3, FALSE))</f>
        <v>4</v>
      </c>
      <c r="M519" s="27">
        <f>VLOOKUP($B519, Paste!$W$3:$Z$10064, IF($H$4="Cap Hit",3, IF($H$4="AAV", 4, 2)), FALSE)</f>
        <v>9.5</v>
      </c>
      <c r="N519" s="11">
        <f>IF(ISERROR(VLOOKUP(B519, Paste!$AB$3:$AC$2343, 1, FALSE)), "", VLOOKUP(B519, Paste!$AB$3:$AC$2343, 2, FALSE))</f>
        <v>85</v>
      </c>
      <c r="O519" s="18" t="str">
        <f>IF(VLOOKUP(B519, 'Points&amp;Potential'!$B$7:$O$921, 14, FALSE)=0, "", VLOOKUP(B519, 'Points&amp;Potential'!$B$7:$O$921, 14, FALSE))</f>
        <v/>
      </c>
      <c r="P519" s="7" t="str">
        <f>IF(ISERROR(VLOOKUP(B519, Paste!$T$3:$T$1045, 1, FALSE)), "", VLOOKUP(B519, Paste!$T$3:$U$1045, 2, FALSE))</f>
        <v/>
      </c>
    </row>
    <row r="520" spans="1:16">
      <c r="A520" s="11">
        <v>514</v>
      </c>
      <c r="B520" s="67" t="s">
        <v>383</v>
      </c>
      <c r="C520" s="11" t="str">
        <f>VLOOKUP($B520, Paste!$A$3:$H$1033, 6, FALSE)</f>
        <v>C</v>
      </c>
      <c r="D520" s="11">
        <f>IFERROR(VLOOKUP($B520, Paste!$J$3:$L$833, 3, FALSE), "")</f>
        <v>38</v>
      </c>
      <c r="E520" s="11">
        <f>IFERROR(VLOOKUP($B520, Paste!$J$3:$L$833, 2, FALSE), "")</f>
        <v>68</v>
      </c>
      <c r="F520" s="11" t="str">
        <f>VLOOKUP($B520, Paste!$A$3:$H$1033, 8, FALSE)</f>
        <v>VAN</v>
      </c>
      <c r="G520" s="71">
        <f>VLOOKUP($B520, Paste!$A$3:$H$1033, 2, FALSE)</f>
        <v>51</v>
      </c>
      <c r="H520" s="71">
        <f>VLOOKUP($B520, Paste!$A$3:$H$1033, 3, FALSE)</f>
        <v>12.75</v>
      </c>
      <c r="I520" s="71">
        <f t="shared" si="8"/>
        <v>16.70881125</v>
      </c>
      <c r="J520" s="71">
        <f>VLOOKUP($B520, Paste!$A$3:$H$1033, 4, FALSE)</f>
        <v>29.45881125</v>
      </c>
      <c r="K520" s="71">
        <f>VLOOKUP($B520, Paste!$A$3:$H$1033, 5, FALSE)</f>
        <v>20.91</v>
      </c>
      <c r="L520" s="11">
        <f>IF(ISERROR(VLOOKUP(B520, Paste!$AB$3:$AD$2349, 3, FALSE)), "", VLOOKUP(B520, Paste!$AB$3:$AD$2349, 3, FALSE))</f>
        <v>17</v>
      </c>
      <c r="M520" s="27">
        <f>VLOOKUP($B520, Paste!$W$3:$Z$10064, IF($H$4="Cap Hit",3, IF($H$4="AAV", 4, 2)), FALSE)</f>
        <v>4.875</v>
      </c>
      <c r="N520" s="11">
        <f>IF(ISERROR(VLOOKUP(B520, Paste!$AB$3:$AC$2343, 1, FALSE)), "", VLOOKUP(B520, Paste!$AB$3:$AC$2343, 2, FALSE))</f>
        <v>15</v>
      </c>
      <c r="O520" s="18" t="str">
        <f>IF(VLOOKUP(B520, 'Points&amp;Potential'!$B$7:$O$921, 14, FALSE)=0, "", VLOOKUP(B520, 'Points&amp;Potential'!$B$7:$O$921, 14, FALSE))</f>
        <v/>
      </c>
      <c r="P520" s="7" t="str">
        <f>IF(ISERROR(VLOOKUP(B520, Paste!$T$3:$T$1045, 1, FALSE)), "", VLOOKUP(B520, Paste!$T$3:$U$1045, 2, FALSE))</f>
        <v/>
      </c>
    </row>
    <row r="521" spans="1:16">
      <c r="A521" s="11">
        <v>515</v>
      </c>
      <c r="B521" s="67" t="s">
        <v>87</v>
      </c>
      <c r="C521" s="11" t="str">
        <f>VLOOKUP($B521, Paste!$A$3:$H$1033, 6, FALSE)</f>
        <v>LW</v>
      </c>
      <c r="D521" s="11">
        <f>IFERROR(VLOOKUP($B521, Paste!$J$3:$L$833, 3, FALSE), "")</f>
        <v>73</v>
      </c>
      <c r="E521" s="11">
        <f>IFERROR(VLOOKUP($B521, Paste!$J$3:$L$833, 2, FALSE), "")</f>
        <v>83</v>
      </c>
      <c r="F521" s="11" t="str">
        <f>VLOOKUP($B521, Paste!$A$3:$H$1033, 8, FALSE)</f>
        <v>CAR</v>
      </c>
      <c r="G521" s="71">
        <f>VLOOKUP($B521, Paste!$A$3:$H$1033, 2, FALSE)</f>
        <v>81</v>
      </c>
      <c r="H521" s="71">
        <f>VLOOKUP($B521, Paste!$A$3:$H$1033, 3, FALSE)</f>
        <v>26.73</v>
      </c>
      <c r="I521" s="71">
        <f t="shared" si="8"/>
        <v>45.354735000000005</v>
      </c>
      <c r="J521" s="71">
        <f>VLOOKUP($B521, Paste!$A$3:$H$1033, 4, FALSE)</f>
        <v>72.084735000000009</v>
      </c>
      <c r="K521" s="71">
        <f>VLOOKUP($B521, Paste!$A$3:$H$1033, 5, FALSE)</f>
        <v>20.858369098712444</v>
      </c>
      <c r="L521" s="11">
        <f>IF(ISERROR(VLOOKUP(B521, Paste!$AB$3:$AD$2349, 3, FALSE)), "", VLOOKUP(B521, Paste!$AB$3:$AD$2349, 3, FALSE))</f>
        <v>24</v>
      </c>
      <c r="M521" s="27">
        <f>VLOOKUP($B521, Paste!$W$3:$Z$10064, IF($H$4="Cap Hit",3, IF($H$4="AAV", 4, 2)), FALSE)</f>
        <v>10</v>
      </c>
      <c r="N521" s="11">
        <f>IF(ISERROR(VLOOKUP(B521, Paste!$AB$3:$AC$2343, 1, FALSE)), "", VLOOKUP(B521, Paste!$AB$3:$AC$2343, 2, FALSE))</f>
        <v>24</v>
      </c>
      <c r="O521" s="18" t="str">
        <f>IF(VLOOKUP(B521, 'Points&amp;Potential'!$B$7:$O$921, 14, FALSE)=0, "", VLOOKUP(B521, 'Points&amp;Potential'!$B$7:$O$921, 14, FALSE))</f>
        <v/>
      </c>
      <c r="P521" s="7" t="str">
        <f>IF(ISERROR(VLOOKUP(B521, Paste!$T$3:$T$1045, 1, FALSE)), "", VLOOKUP(B521, Paste!$T$3:$U$1045, 2, FALSE))</f>
        <v/>
      </c>
    </row>
    <row r="522" spans="1:16">
      <c r="A522" s="11">
        <v>516</v>
      </c>
      <c r="B522" s="67" t="s">
        <v>206</v>
      </c>
      <c r="C522" s="11" t="str">
        <f>VLOOKUP($B522, Paste!$A$3:$H$1033, 6, FALSE)</f>
        <v>RW</v>
      </c>
      <c r="D522" s="11">
        <f>IFERROR(VLOOKUP($B522, Paste!$J$3:$L$833, 3, FALSE), "")</f>
        <v>38</v>
      </c>
      <c r="E522" s="11">
        <f>IFERROR(VLOOKUP($B522, Paste!$J$3:$L$833, 2, FALSE), "")</f>
        <v>55</v>
      </c>
      <c r="F522" s="11" t="str">
        <f>VLOOKUP($B522, Paste!$A$3:$H$1033, 8, FALSE)</f>
        <v>NYI</v>
      </c>
      <c r="G522" s="71">
        <f>VLOOKUP($B522, Paste!$A$3:$H$1033, 2, FALSE)</f>
        <v>72</v>
      </c>
      <c r="H522" s="71">
        <f>VLOOKUP($B522, Paste!$A$3:$H$1033, 3, FALSE)</f>
        <v>22.301810937227753</v>
      </c>
      <c r="I522" s="71">
        <f t="shared" si="8"/>
        <v>26.085033062772244</v>
      </c>
      <c r="J522" s="71">
        <f>VLOOKUP($B522, Paste!$A$3:$H$1033, 4, FALSE)</f>
        <v>48.386843999999996</v>
      </c>
      <c r="K522" s="71">
        <f>VLOOKUP($B522, Paste!$A$3:$H$1033, 5, FALSE)</f>
        <v>20.571428571428569</v>
      </c>
      <c r="L522" s="11">
        <f>IF(ISERROR(VLOOKUP(B522, Paste!$AB$3:$AD$2349, 3, FALSE)), "", VLOOKUP(B522, Paste!$AB$3:$AD$2349, 3, FALSE))</f>
        <v>51</v>
      </c>
      <c r="M522" s="27">
        <f>VLOOKUP($B522, Paste!$W$3:$Z$10064, IF($H$4="Cap Hit",3, IF($H$4="AAV", 4, 2)), FALSE)</f>
        <v>4.75</v>
      </c>
      <c r="N522" s="11">
        <f>IF(ISERROR(VLOOKUP(B522, Paste!$AB$3:$AC$2343, 1, FALSE)), "", VLOOKUP(B522, Paste!$AB$3:$AC$2343, 2, FALSE))</f>
        <v>36</v>
      </c>
      <c r="O522" s="18" t="str">
        <f>IF(VLOOKUP(B522, 'Points&amp;Potential'!$B$7:$O$921, 14, FALSE)=0, "", VLOOKUP(B522, 'Points&amp;Potential'!$B$7:$O$921, 14, FALSE))</f>
        <v/>
      </c>
      <c r="P522" s="7" t="str">
        <f>IF(ISERROR(VLOOKUP(B522, Paste!$T$3:$T$1045, 1, FALSE)), "", VLOOKUP(B522, Paste!$T$3:$U$1045, 2, FALSE))</f>
        <v/>
      </c>
    </row>
    <row r="523" spans="1:16">
      <c r="A523" s="11">
        <v>517</v>
      </c>
      <c r="B523" s="67" t="s">
        <v>230</v>
      </c>
      <c r="C523" s="11" t="str">
        <f>VLOOKUP($B523, Paste!$A$3:$H$1033, 6, FALSE)</f>
        <v>RW</v>
      </c>
      <c r="D523" s="11">
        <f>IFERROR(VLOOKUP($B523, Paste!$J$3:$L$833, 3, FALSE), "")</f>
        <v>58</v>
      </c>
      <c r="E523" s="11">
        <f>IFERROR(VLOOKUP($B523, Paste!$J$3:$L$833, 2, FALSE), "")</f>
        <v>75</v>
      </c>
      <c r="F523" s="11" t="str">
        <f>VLOOKUP($B523, Paste!$A$3:$H$1033, 8, FALSE)</f>
        <v>CBJ</v>
      </c>
      <c r="G523" s="71">
        <f>VLOOKUP($B523, Paste!$A$3:$H$1033, 2, FALSE)</f>
        <v>79</v>
      </c>
      <c r="H523" s="71">
        <f>VLOOKUP($B523, Paste!$A$3:$H$1033, 3, FALSE)</f>
        <v>19.75</v>
      </c>
      <c r="I523" s="71">
        <f t="shared" si="8"/>
        <v>25.036087500000001</v>
      </c>
      <c r="J523" s="71">
        <f>VLOOKUP($B523, Paste!$A$3:$H$1033, 4, FALSE)</f>
        <v>44.786087500000001</v>
      </c>
      <c r="K523" s="71">
        <f>VLOOKUP($B523, Paste!$A$3:$H$1033, 5, FALSE)</f>
        <v>20.54</v>
      </c>
      <c r="L523" s="11">
        <f>IF(ISERROR(VLOOKUP(B523, Paste!$AB$3:$AD$2349, 3, FALSE)), "", VLOOKUP(B523, Paste!$AB$3:$AD$2349, 3, FALSE))</f>
        <v>16</v>
      </c>
      <c r="M523" s="27">
        <f>VLOOKUP($B523, Paste!$W$3:$Z$10064, IF($H$4="Cap Hit",3, IF($H$4="AAV", 4, 2)), FALSE)</f>
        <v>1.8</v>
      </c>
      <c r="N523" s="11">
        <f>IF(ISERROR(VLOOKUP(B523, Paste!$AB$3:$AC$2343, 1, FALSE)), "", VLOOKUP(B523, Paste!$AB$3:$AC$2343, 2, FALSE))</f>
        <v>36</v>
      </c>
      <c r="O523" s="18" t="str">
        <f>IF(VLOOKUP(B523, 'Points&amp;Potential'!$B$7:$O$921, 14, FALSE)=0, "", VLOOKUP(B523, 'Points&amp;Potential'!$B$7:$O$921, 14, FALSE))</f>
        <v/>
      </c>
      <c r="P523" s="7" t="str">
        <f>IF(ISERROR(VLOOKUP(B523, Paste!$T$3:$T$1045, 1, FALSE)), "", VLOOKUP(B523, Paste!$T$3:$U$1045, 2, FALSE))</f>
        <v/>
      </c>
    </row>
    <row r="524" spans="1:16">
      <c r="A524" s="11">
        <v>518</v>
      </c>
      <c r="B524" s="10" t="s">
        <v>169</v>
      </c>
      <c r="C524" s="11" t="str">
        <f>VLOOKUP($B524, Paste!$A$3:$H$1033, 6, FALSE)</f>
        <v>LW</v>
      </c>
      <c r="D524" s="11">
        <f>IFERROR(VLOOKUP($B524, Paste!$J$3:$L$833, 3, FALSE), "")</f>
        <v>58</v>
      </c>
      <c r="E524" s="11">
        <f>IFERROR(VLOOKUP($B524, Paste!$J$3:$L$833, 2, FALSE), "")</f>
        <v>70</v>
      </c>
      <c r="F524" s="11" t="str">
        <f>VLOOKUP($B524, Paste!$A$3:$H$1033, 8, FALSE)</f>
        <v>WAS</v>
      </c>
      <c r="G524" s="71">
        <f>VLOOKUP($B524, Paste!$A$3:$H$1033, 2, FALSE)</f>
        <v>77.333333333333329</v>
      </c>
      <c r="H524" s="71">
        <f>VLOOKUP($B524, Paste!$A$3:$H$1033, 3, FALSE)</f>
        <v>28.61333333333333</v>
      </c>
      <c r="I524" s="71">
        <f t="shared" si="8"/>
        <v>26.301775555555551</v>
      </c>
      <c r="J524" s="71">
        <f>VLOOKUP($B524, Paste!$A$3:$H$1033, 4, FALSE)</f>
        <v>54.915108888888881</v>
      </c>
      <c r="K524" s="71">
        <f>VLOOKUP($B524, Paste!$A$3:$H$1033, 5, FALSE)</f>
        <v>20.530973451327434</v>
      </c>
      <c r="L524" s="11">
        <f>IF(ISERROR(VLOOKUP(B524, Paste!$AB$3:$AD$2349, 3, FALSE)), "", VLOOKUP(B524, Paste!$AB$3:$AD$2349, 3, FALSE))</f>
        <v>120</v>
      </c>
      <c r="M524" s="27">
        <f>VLOOKUP($B524, Paste!$W$3:$Z$10064, IF($H$4="Cap Hit",3, IF($H$4="AAV", 4, 2)), FALSE)</f>
        <v>4.25</v>
      </c>
      <c r="N524" s="11">
        <f>IF(ISERROR(VLOOKUP(B524, Paste!$AB$3:$AC$2343, 1, FALSE)), "", VLOOKUP(B524, Paste!$AB$3:$AC$2343, 2, FALSE))</f>
        <v>15</v>
      </c>
      <c r="O524" s="18" t="str">
        <f>IF(VLOOKUP(B524, 'Points&amp;Potential'!$B$7:$O$921, 14, FALSE)=0, "", VLOOKUP(B524, 'Points&amp;Potential'!$B$7:$O$921, 14, FALSE))</f>
        <v/>
      </c>
      <c r="P524" s="7" t="str">
        <f>IF(ISERROR(VLOOKUP(B524, Paste!$T$3:$T$1045, 1, FALSE)), "", VLOOKUP(B524, Paste!$T$3:$U$1045, 2, FALSE))</f>
        <v/>
      </c>
    </row>
    <row r="525" spans="1:16">
      <c r="A525" s="11">
        <v>519</v>
      </c>
      <c r="B525" s="67" t="s">
        <v>245</v>
      </c>
      <c r="C525" s="11" t="str">
        <f>VLOOKUP($B525, Paste!$A$3:$H$1033, 6, FALSE)</f>
        <v>LD</v>
      </c>
      <c r="D525" s="11">
        <f>IFERROR(VLOOKUP($B525, Paste!$J$3:$L$833, 3, FALSE), "")</f>
        <v>55</v>
      </c>
      <c r="E525" s="11">
        <f>IFERROR(VLOOKUP($B525, Paste!$J$3:$L$833, 2, FALSE), "")</f>
        <v>70</v>
      </c>
      <c r="F525" s="11" t="str">
        <f>VLOOKUP($B525, Paste!$A$3:$H$1033, 8, FALSE)</f>
        <v>DAL</v>
      </c>
      <c r="G525" s="71">
        <f>VLOOKUP($B525, Paste!$A$3:$H$1033, 2, FALSE)</f>
        <v>77.666666666666671</v>
      </c>
      <c r="H525" s="71">
        <f>VLOOKUP($B525, Paste!$A$3:$H$1033, 3, FALSE)</f>
        <v>11.959587994692045</v>
      </c>
      <c r="I525" s="71">
        <f t="shared" si="8"/>
        <v>30.074476046974624</v>
      </c>
      <c r="J525" s="71">
        <f>VLOOKUP($B525, Paste!$A$3:$H$1033, 4, FALSE)</f>
        <v>42.034064041666667</v>
      </c>
      <c r="K525" s="71">
        <f>VLOOKUP($B525, Paste!$A$3:$H$1033, 5, FALSE)</f>
        <v>20.528634361233483</v>
      </c>
      <c r="L525" s="11">
        <f>IF(ISERROR(VLOOKUP(B525, Paste!$AB$3:$AD$2349, 3, FALSE)), "", VLOOKUP(B525, Paste!$AB$3:$AD$2349, 3, FALSE))</f>
        <v>47</v>
      </c>
      <c r="M525" s="27">
        <f>VLOOKUP($B525, Paste!$W$3:$Z$10064, IF($H$4="Cap Hit",3, IF($H$4="AAV", 4, 2)), FALSE)</f>
        <v>13</v>
      </c>
      <c r="N525" s="11">
        <f>IF(ISERROR(VLOOKUP(B525, Paste!$AB$3:$AC$2343, 1, FALSE)), "", VLOOKUP(B525, Paste!$AB$3:$AC$2343, 2, FALSE))</f>
        <v>171</v>
      </c>
      <c r="O525" s="18" t="str">
        <f>IF(VLOOKUP(B525, 'Points&amp;Potential'!$B$7:$O$921, 14, FALSE)=0, "", VLOOKUP(B525, 'Points&amp;Potential'!$B$7:$O$921, 14, FALSE))</f>
        <v/>
      </c>
      <c r="P525" s="7" t="str">
        <f>IF(ISERROR(VLOOKUP(B525, Paste!$T$3:$T$1045, 1, FALSE)), "", VLOOKUP(B525, Paste!$T$3:$U$1045, 2, FALSE))</f>
        <v/>
      </c>
    </row>
    <row r="526" spans="1:16">
      <c r="A526" s="11">
        <v>520</v>
      </c>
      <c r="B526" s="67" t="s">
        <v>196</v>
      </c>
      <c r="C526" s="11" t="str">
        <f>VLOOKUP($B526, Paste!$A$3:$H$1033, 6, FALSE)</f>
        <v>RW</v>
      </c>
      <c r="D526" s="11">
        <f>IFERROR(VLOOKUP($B526, Paste!$J$3:$L$833, 3, FALSE), "")</f>
        <v>58</v>
      </c>
      <c r="E526" s="11">
        <f>IFERROR(VLOOKUP($B526, Paste!$J$3:$L$833, 2, FALSE), "")</f>
        <v>73</v>
      </c>
      <c r="F526" s="11" t="str">
        <f>VLOOKUP($B526, Paste!$A$3:$H$1033, 8, FALSE)</f>
        <v>PHI</v>
      </c>
      <c r="G526" s="71">
        <f>VLOOKUP($B526, Paste!$A$3:$H$1033, 2, FALSE)</f>
        <v>80.666666666666671</v>
      </c>
      <c r="H526" s="71">
        <f>VLOOKUP($B526, Paste!$A$3:$H$1033, 3, FALSE)</f>
        <v>26.620000000000005</v>
      </c>
      <c r="I526" s="71">
        <f t="shared" si="8"/>
        <v>23.471035079861096</v>
      </c>
      <c r="J526" s="71">
        <f>VLOOKUP($B526, Paste!$A$3:$H$1033, 4, FALSE)</f>
        <v>50.091035079861101</v>
      </c>
      <c r="K526" s="71">
        <f>VLOOKUP($B526, Paste!$A$3:$H$1033, 5, FALSE)</f>
        <v>20.508474576271187</v>
      </c>
      <c r="L526" s="11">
        <f>IF(ISERROR(VLOOKUP(B526, Paste!$AB$3:$AD$2349, 3, FALSE)), "", VLOOKUP(B526, Paste!$AB$3:$AD$2349, 3, FALSE))</f>
        <v>147</v>
      </c>
      <c r="M526" s="27">
        <f>VLOOKUP($B526, Paste!$W$3:$Z$10064, IF($H$4="Cap Hit",3, IF($H$4="AAV", 4, 2)), FALSE)</f>
        <v>7.5</v>
      </c>
      <c r="N526" s="11">
        <f>IF(ISERROR(VLOOKUP(B526, Paste!$AB$3:$AC$2343, 1, FALSE)), "", VLOOKUP(B526, Paste!$AB$3:$AC$2343, 2, FALSE))</f>
        <v>55</v>
      </c>
      <c r="O526" s="18" t="str">
        <f>IF(VLOOKUP(B526, 'Points&amp;Potential'!$B$7:$O$921, 14, FALSE)=0, "", VLOOKUP(B526, 'Points&amp;Potential'!$B$7:$O$921, 14, FALSE))</f>
        <v/>
      </c>
      <c r="P526" s="7" t="str">
        <f>IF(ISERROR(VLOOKUP(B526, Paste!$T$3:$T$1045, 1, FALSE)), "", VLOOKUP(B526, Paste!$T$3:$U$1045, 2, FALSE))</f>
        <v/>
      </c>
    </row>
    <row r="527" spans="1:16">
      <c r="A527" s="11">
        <v>521</v>
      </c>
      <c r="B527" s="67" t="s">
        <v>249</v>
      </c>
      <c r="C527" s="11" t="str">
        <f>VLOOKUP($B527, Paste!$A$3:$H$1033, 6, FALSE)</f>
        <v>LD</v>
      </c>
      <c r="D527" s="11">
        <f>IFERROR(VLOOKUP($B527, Paste!$J$3:$L$833, 3, FALSE), "")</f>
        <v>45</v>
      </c>
      <c r="E527" s="11">
        <f>IFERROR(VLOOKUP($B527, Paste!$J$3:$L$833, 2, FALSE), "")</f>
        <v>60</v>
      </c>
      <c r="F527" s="11" t="str">
        <f>VLOOKUP($B527, Paste!$A$3:$H$1033, 8, FALSE)</f>
        <v>BUF</v>
      </c>
      <c r="G527" s="71">
        <f>VLOOKUP($B527, Paste!$A$3:$H$1033, 2, FALSE)</f>
        <v>80.666666666666671</v>
      </c>
      <c r="H527" s="71">
        <f>VLOOKUP($B527, Paste!$A$3:$H$1033, 3, FALSE)</f>
        <v>8.0666666666666682</v>
      </c>
      <c r="I527" s="71">
        <f t="shared" si="8"/>
        <v>33.745589166666669</v>
      </c>
      <c r="J527" s="71">
        <f>VLOOKUP($B527, Paste!$A$3:$H$1033, 4, FALSE)</f>
        <v>41.812255833333339</v>
      </c>
      <c r="K527" s="71">
        <f>VLOOKUP($B527, Paste!$A$3:$H$1033, 5, FALSE)</f>
        <v>20.508474576271187</v>
      </c>
      <c r="L527" s="11">
        <f>IF(ISERROR(VLOOKUP(B527, Paste!$AB$3:$AD$2349, 3, FALSE)), "", VLOOKUP(B527, Paste!$AB$3:$AD$2349, 3, FALSE))</f>
        <v>32</v>
      </c>
      <c r="M527" s="27">
        <f>VLOOKUP($B527, Paste!$W$3:$Z$10064, IF($H$4="Cap Hit",3, IF($H$4="AAV", 4, 2)), FALSE)</f>
        <v>8.35</v>
      </c>
      <c r="N527" s="11">
        <f>IF(ISERROR(VLOOKUP(B527, Paste!$AB$3:$AC$2343, 1, FALSE)), "", VLOOKUP(B527, Paste!$AB$3:$AC$2343, 2, FALSE))</f>
        <v>109</v>
      </c>
      <c r="O527" s="18" t="str">
        <f>IF(VLOOKUP(B527, 'Points&amp;Potential'!$B$7:$O$921, 14, FALSE)=0, "", VLOOKUP(B527, 'Points&amp;Potential'!$B$7:$O$921, 14, FALSE))</f>
        <v/>
      </c>
      <c r="P527" s="7" t="str">
        <f>IF(ISERROR(VLOOKUP(B527, Paste!$T$3:$T$1045, 1, FALSE)), "", VLOOKUP(B527, Paste!$T$3:$U$1045, 2, FALSE))</f>
        <v/>
      </c>
    </row>
    <row r="528" spans="1:16">
      <c r="A528" s="11">
        <v>522</v>
      </c>
      <c r="B528" s="10" t="s">
        <v>43</v>
      </c>
      <c r="C528" s="11" t="str">
        <f>VLOOKUP($B528, Paste!$A$3:$H$1033, 6, FALSE)</f>
        <v>LW</v>
      </c>
      <c r="D528" s="11">
        <f>IFERROR(VLOOKUP($B528, Paste!$J$3:$L$833, 3, FALSE), "")</f>
        <v>83</v>
      </c>
      <c r="E528" s="11">
        <f>IFERROR(VLOOKUP($B528, Paste!$J$3:$L$833, 2, FALSE), "")</f>
        <v>102</v>
      </c>
      <c r="F528" s="11" t="str">
        <f>VLOOKUP($B528, Paste!$A$3:$H$1033, 8, FALSE)</f>
        <v>LAK</v>
      </c>
      <c r="G528" s="71">
        <f>VLOOKUP($B528, Paste!$A$3:$H$1033, 2, FALSE)</f>
        <v>82</v>
      </c>
      <c r="H528" s="71">
        <f>VLOOKUP($B528, Paste!$A$3:$H$1033, 3, FALSE)</f>
        <v>36.811714205744117</v>
      </c>
      <c r="I528" s="71">
        <f t="shared" si="8"/>
        <v>57.420507669255876</v>
      </c>
      <c r="J528" s="71">
        <f>VLOOKUP($B528, Paste!$A$3:$H$1033, 4, FALSE)</f>
        <v>94.232221874999993</v>
      </c>
      <c r="K528" s="71">
        <f>VLOOKUP($B528, Paste!$A$3:$H$1033, 5, FALSE)</f>
        <v>20.5</v>
      </c>
      <c r="L528" s="11">
        <f>IF(ISERROR(VLOOKUP(B528, Paste!$AB$3:$AD$2349, 3, FALSE)), "", VLOOKUP(B528, Paste!$AB$3:$AD$2349, 3, FALSE))</f>
        <v>16</v>
      </c>
      <c r="M528" s="27">
        <f>VLOOKUP($B528, Paste!$W$3:$Z$10064, IF($H$4="Cap Hit",3, IF($H$4="AAV", 4, 2)), FALSE)</f>
        <v>12</v>
      </c>
      <c r="N528" s="11">
        <f>IF(ISERROR(VLOOKUP(B528, Paste!$AB$3:$AC$2343, 1, FALSE)), "", VLOOKUP(B528, Paste!$AB$3:$AC$2343, 2, FALSE))</f>
        <v>16</v>
      </c>
      <c r="O528" s="18" t="str">
        <f>IF(VLOOKUP(B528, 'Points&amp;Potential'!$B$7:$O$921, 14, FALSE)=0, "", VLOOKUP(B528, 'Points&amp;Potential'!$B$7:$O$921, 14, FALSE))</f>
        <v/>
      </c>
      <c r="P528" s="7" t="str">
        <f>IF(ISERROR(VLOOKUP(B528, Paste!$T$3:$T$1045, 1, FALSE)), "", VLOOKUP(B528, Paste!$T$3:$U$1045, 2, FALSE))</f>
        <v/>
      </c>
    </row>
    <row r="529" spans="1:16">
      <c r="A529" s="11">
        <v>523</v>
      </c>
      <c r="B529" s="67" t="s">
        <v>504</v>
      </c>
      <c r="C529" s="11" t="str">
        <f>VLOOKUP($B529, Paste!$A$3:$H$1033, 6, FALSE)</f>
        <v>RD</v>
      </c>
      <c r="D529" s="11">
        <f>IFERROR(VLOOKUP($B529, Paste!$J$3:$L$833, 3, FALSE), "")</f>
        <v>28</v>
      </c>
      <c r="E529" s="11">
        <f>IFERROR(VLOOKUP($B529, Paste!$J$3:$L$833, 2, FALSE), "")</f>
        <v>42</v>
      </c>
      <c r="F529" s="11" t="str">
        <f>VLOOKUP($B529, Paste!$A$3:$H$1033, 8, FALSE)</f>
        <v>NYR</v>
      </c>
      <c r="G529" s="71">
        <f>VLOOKUP($B529, Paste!$A$3:$H$1033, 2, FALSE)</f>
        <v>83.333333333333329</v>
      </c>
      <c r="H529" s="71">
        <f>VLOOKUP($B529, Paste!$A$3:$H$1033, 3, FALSE)</f>
        <v>4.5541413446470198</v>
      </c>
      <c r="I529" s="71">
        <f t="shared" si="8"/>
        <v>15.091431572019646</v>
      </c>
      <c r="J529" s="71">
        <f>VLOOKUP($B529, Paste!$A$3:$H$1033, 4, FALSE)</f>
        <v>19.645572916666666</v>
      </c>
      <c r="K529" s="71">
        <f>VLOOKUP($B529, Paste!$A$3:$H$1033, 5, FALSE)</f>
        <v>20.491803278688522</v>
      </c>
      <c r="L529" s="11">
        <f>IF(ISERROR(VLOOKUP(B529, Paste!$AB$3:$AD$2349, 3, FALSE)), "", VLOOKUP(B529, Paste!$AB$3:$AD$2349, 3, FALSE))</f>
        <v>163</v>
      </c>
      <c r="M529" s="27">
        <f>VLOOKUP($B529, Paste!$W$3:$Z$10064, IF($H$4="Cap Hit",3, IF($H$4="AAV", 4, 2)), FALSE)</f>
        <v>5.5</v>
      </c>
      <c r="N529" s="11">
        <f>IF(ISERROR(VLOOKUP(B529, Paste!$AB$3:$AC$2343, 1, FALSE)), "", VLOOKUP(B529, Paste!$AB$3:$AC$2343, 2, FALSE))</f>
        <v>143</v>
      </c>
      <c r="O529" s="18" t="str">
        <f>IF(VLOOKUP(B529, 'Points&amp;Potential'!$B$7:$O$921, 14, FALSE)=0, "", VLOOKUP(B529, 'Points&amp;Potential'!$B$7:$O$921, 14, FALSE))</f>
        <v/>
      </c>
      <c r="P529" s="7" t="str">
        <f>IF(ISERROR(VLOOKUP(B529, Paste!$T$3:$T$1045, 1, FALSE)), "", VLOOKUP(B529, Paste!$T$3:$U$1045, 2, FALSE))</f>
        <v/>
      </c>
    </row>
    <row r="530" spans="1:16">
      <c r="A530" s="11">
        <v>524</v>
      </c>
      <c r="B530" s="67" t="s">
        <v>151</v>
      </c>
      <c r="C530" s="11" t="str">
        <f>VLOOKUP($B530, Paste!$A$3:$H$1033, 6, FALSE)</f>
        <v>RW</v>
      </c>
      <c r="D530" s="11">
        <f>IFERROR(VLOOKUP($B530, Paste!$J$3:$L$833, 3, FALSE), "")</f>
        <v>53</v>
      </c>
      <c r="E530" s="11">
        <f>IFERROR(VLOOKUP($B530, Paste!$J$3:$L$833, 2, FALSE), "")</f>
        <v>75</v>
      </c>
      <c r="F530" s="11" t="str">
        <f>VLOOKUP($B530, Paste!$A$3:$H$1033, 8, FALSE)</f>
        <v>STL</v>
      </c>
      <c r="G530" s="71">
        <f>VLOOKUP($B530, Paste!$A$3:$H$1033, 2, FALSE)</f>
        <v>73</v>
      </c>
      <c r="H530" s="71">
        <f>VLOOKUP($B530, Paste!$A$3:$H$1033, 3, FALSE)</f>
        <v>21.9</v>
      </c>
      <c r="I530" s="71">
        <f t="shared" si="8"/>
        <v>35.181522666666666</v>
      </c>
      <c r="J530" s="71">
        <f>VLOOKUP($B530, Paste!$A$3:$H$1033, 4, FALSE)</f>
        <v>57.081522666666665</v>
      </c>
      <c r="K530" s="71">
        <f>VLOOKUP($B530, Paste!$A$3:$H$1033, 5, FALSE)</f>
        <v>20.440000000000001</v>
      </c>
      <c r="L530" s="11">
        <f>IF(ISERROR(VLOOKUP(B530, Paste!$AB$3:$AD$2349, 3, FALSE)), "", VLOOKUP(B530, Paste!$AB$3:$AD$2349, 3, FALSE))</f>
        <v>81</v>
      </c>
      <c r="M530" s="27">
        <f>VLOOKUP($B530, Paste!$W$3:$Z$10064, IF($H$4="Cap Hit",3, IF($H$4="AAV", 4, 2)), FALSE)</f>
        <v>0.95</v>
      </c>
      <c r="N530" s="11">
        <f>IF(ISERROR(VLOOKUP(B530, Paste!$AB$3:$AC$2343, 1, FALSE)), "", VLOOKUP(B530, Paste!$AB$3:$AC$2343, 2, FALSE))</f>
        <v>44</v>
      </c>
      <c r="O530" s="18" t="str">
        <f>IF(VLOOKUP(B530, 'Points&amp;Potential'!$B$7:$O$921, 14, FALSE)=0, "", VLOOKUP(B530, 'Points&amp;Potential'!$B$7:$O$921, 14, FALSE))</f>
        <v/>
      </c>
      <c r="P530" s="7" t="str">
        <f>IF(ISERROR(VLOOKUP(B530, Paste!$T$3:$T$1045, 1, FALSE)), "", VLOOKUP(B530, Paste!$T$3:$U$1045, 2, FALSE))</f>
        <v/>
      </c>
    </row>
    <row r="531" spans="1:16">
      <c r="A531" s="11">
        <v>525</v>
      </c>
      <c r="B531" s="67" t="s">
        <v>441</v>
      </c>
      <c r="C531" s="11" t="str">
        <f>VLOOKUP($B531, Paste!$A$3:$H$1033, 6, FALSE)</f>
        <v>LD</v>
      </c>
      <c r="D531" s="11">
        <f>IFERROR(VLOOKUP($B531, Paste!$J$3:$L$833, 3, FALSE), "")</f>
        <v>48</v>
      </c>
      <c r="E531" s="11">
        <f>IFERROR(VLOOKUP($B531, Paste!$J$3:$L$833, 2, FALSE), "")</f>
        <v>70</v>
      </c>
      <c r="F531" s="11" t="str">
        <f>VLOOKUP($B531, Paste!$A$3:$H$1033, 8, FALSE)</f>
        <v>SJS</v>
      </c>
      <c r="G531" s="71">
        <f>VLOOKUP($B531, Paste!$A$3:$H$1033, 2, FALSE)</f>
        <v>68</v>
      </c>
      <c r="H531" s="71">
        <f>VLOOKUP($B531, Paste!$A$3:$H$1033, 3, FALSE)</f>
        <v>3.511402469135803</v>
      </c>
      <c r="I531" s="71">
        <f t="shared" si="8"/>
        <v>21.208104725986153</v>
      </c>
      <c r="J531" s="71">
        <f>VLOOKUP($B531, Paste!$A$3:$H$1033, 4, FALSE)</f>
        <v>24.719507195121956</v>
      </c>
      <c r="K531" s="71">
        <f>VLOOKUP($B531, Paste!$A$3:$H$1033, 5, FALSE)</f>
        <v>20.399999999999999</v>
      </c>
      <c r="L531" s="11">
        <f>IF(ISERROR(VLOOKUP(B531, Paste!$AB$3:$AD$2349, 3, FALSE)), "", VLOOKUP(B531, Paste!$AB$3:$AD$2349, 3, FALSE))</f>
        <v>77</v>
      </c>
      <c r="M531" s="27">
        <f>VLOOKUP($B531, Paste!$W$3:$Z$10064, IF($H$4="Cap Hit",3, IF($H$4="AAV", 4, 2)), FALSE)</f>
        <v>0.97499999999999998</v>
      </c>
      <c r="N531" s="11">
        <f>IF(ISERROR(VLOOKUP(B531, Paste!$AB$3:$AC$2343, 1, FALSE)), "", VLOOKUP(B531, Paste!$AB$3:$AC$2343, 2, FALSE))</f>
        <v>73</v>
      </c>
      <c r="O531" s="18" t="str">
        <f>IF(VLOOKUP(B531, 'Points&amp;Potential'!$B$7:$O$921, 14, FALSE)=0, "", VLOOKUP(B531, 'Points&amp;Potential'!$B$7:$O$921, 14, FALSE))</f>
        <v/>
      </c>
      <c r="P531" s="7" t="str">
        <f>IF(ISERROR(VLOOKUP(B531, Paste!$T$3:$T$1045, 1, FALSE)), "", VLOOKUP(B531, Paste!$T$3:$U$1045, 2, FALSE))</f>
        <v/>
      </c>
    </row>
    <row r="532" spans="1:16">
      <c r="A532" s="11">
        <v>526</v>
      </c>
      <c r="B532" s="67" t="s">
        <v>467</v>
      </c>
      <c r="C532" s="11" t="str">
        <f>VLOOKUP($B532, Paste!$A$3:$H$1033, 6, FALSE)</f>
        <v>C</v>
      </c>
      <c r="D532" s="11">
        <f>IFERROR(VLOOKUP($B532, Paste!$J$3:$L$833, 3, FALSE), "")</f>
        <v>38</v>
      </c>
      <c r="E532" s="11">
        <f>IFERROR(VLOOKUP($B532, Paste!$J$3:$L$833, 2, FALSE), "")</f>
        <v>68</v>
      </c>
      <c r="F532" s="11" t="str">
        <f>VLOOKUP($B532, Paste!$A$3:$H$1033, 8, FALSE)</f>
        <v>VAN</v>
      </c>
      <c r="G532" s="71">
        <f>VLOOKUP($B532, Paste!$A$3:$H$1033, 2, FALSE)</f>
        <v>69</v>
      </c>
      <c r="H532" s="71">
        <f>VLOOKUP($B532, Paste!$A$3:$H$1033, 3, FALSE)</f>
        <v>9.2609651378033746</v>
      </c>
      <c r="I532" s="71">
        <f t="shared" si="8"/>
        <v>13.184159862196623</v>
      </c>
      <c r="J532" s="71">
        <f>VLOOKUP($B532, Paste!$A$3:$H$1033, 4, FALSE)</f>
        <v>22.445124999999997</v>
      </c>
      <c r="K532" s="71">
        <f>VLOOKUP($B532, Paste!$A$3:$H$1033, 5, FALSE)</f>
        <v>20.355</v>
      </c>
      <c r="L532" s="11">
        <f>IF(ISERROR(VLOOKUP(B532, Paste!$AB$3:$AD$2349, 3, FALSE)), "", VLOOKUP(B532, Paste!$AB$3:$AD$2349, 3, FALSE))</f>
        <v>169</v>
      </c>
      <c r="M532" s="27">
        <f>VLOOKUP($B532, Paste!$W$3:$Z$10064, IF($H$4="Cap Hit",3, IF($H$4="AAV", 4, 2)), FALSE)</f>
        <v>0.77500000000000002</v>
      </c>
      <c r="N532" s="11">
        <f>IF(ISERROR(VLOOKUP(B532, Paste!$AB$3:$AC$2343, 1, FALSE)), "", VLOOKUP(B532, Paste!$AB$3:$AC$2343, 2, FALSE))</f>
        <v>17</v>
      </c>
      <c r="O532" s="18" t="str">
        <f>IF(VLOOKUP(B532, 'Points&amp;Potential'!$B$7:$O$921, 14, FALSE)=0, "", VLOOKUP(B532, 'Points&amp;Potential'!$B$7:$O$921, 14, FALSE))</f>
        <v/>
      </c>
      <c r="P532" s="7" t="str">
        <f>IF(ISERROR(VLOOKUP(B532, Paste!$T$3:$T$1045, 1, FALSE)), "", VLOOKUP(B532, Paste!$T$3:$U$1045, 2, FALSE))</f>
        <v/>
      </c>
    </row>
    <row r="533" spans="1:16">
      <c r="A533" s="11">
        <v>527</v>
      </c>
      <c r="B533" s="67" t="s">
        <v>742</v>
      </c>
      <c r="C533" s="11" t="str">
        <f>VLOOKUP($B533, Paste!$A$3:$H$1033, 6, FALSE)</f>
        <v>LD</v>
      </c>
      <c r="D533" s="11" t="str">
        <f>IFERROR(VLOOKUP($B533, Paste!$J$3:$L$833, 3, FALSE), "")</f>
        <v/>
      </c>
      <c r="E533" s="11" t="str">
        <f>IFERROR(VLOOKUP($B533, Paste!$J$3:$L$833, 2, FALSE), "")</f>
        <v/>
      </c>
      <c r="F533" s="11" t="str">
        <f>VLOOKUP($B533, Paste!$A$3:$H$1033, 8, FALSE)</f>
        <v>UFA</v>
      </c>
      <c r="G533" s="71">
        <f>VLOOKUP($B533, Paste!$A$3:$H$1033, 2, FALSE)</f>
        <v>42.333333333333336</v>
      </c>
      <c r="H533" s="71">
        <f>VLOOKUP($B533, Paste!$A$3:$H$1033, 3, FALSE)</f>
        <v>3.1426808215246798</v>
      </c>
      <c r="I533" s="71">
        <f t="shared" si="8"/>
        <v>4.2515118555586549</v>
      </c>
      <c r="J533" s="71">
        <f>VLOOKUP($B533, Paste!$A$3:$H$1033, 4, FALSE)</f>
        <v>7.3941926770833346</v>
      </c>
      <c r="K533" s="71">
        <f>VLOOKUP($B533, Paste!$A$3:$H$1033, 5, FALSE)</f>
        <v>20.292011019283748</v>
      </c>
      <c r="L533" s="11" t="str">
        <f>IF(ISERROR(VLOOKUP(B533, Paste!$AB$3:$AD$2349, 3, FALSE)), "", VLOOKUP(B533, Paste!$AB$3:$AD$2349, 3, FALSE))</f>
        <v/>
      </c>
      <c r="M533" s="27" t="e">
        <f>VLOOKUP($B533, Paste!$W$3:$Z$10064, IF($H$4="Cap Hit",3, IF($H$4="AAV", 4, 2)), FALSE)</f>
        <v>#N/A</v>
      </c>
      <c r="N533" s="11" t="str">
        <f>IF(ISERROR(VLOOKUP(B533, Paste!$AB$3:$AC$2343, 1, FALSE)), "", VLOOKUP(B533, Paste!$AB$3:$AC$2343, 2, FALSE))</f>
        <v/>
      </c>
      <c r="O533" s="18" t="str">
        <f>IF(VLOOKUP(B533, 'Points&amp;Potential'!$B$7:$O$921, 14, FALSE)=0, "", VLOOKUP(B533, 'Points&amp;Potential'!$B$7:$O$921, 14, FALSE))</f>
        <v/>
      </c>
      <c r="P533" s="7" t="str">
        <f>IF(ISERROR(VLOOKUP(B533, Paste!$T$3:$T$1045, 1, FALSE)), "", VLOOKUP(B533, Paste!$T$3:$U$1045, 2, FALSE))</f>
        <v/>
      </c>
    </row>
    <row r="534" spans="1:16">
      <c r="A534" s="11">
        <v>528</v>
      </c>
      <c r="B534" s="67" t="s">
        <v>650</v>
      </c>
      <c r="C534" s="11" t="str">
        <f>VLOOKUP($B534, Paste!$A$3:$H$1033, 6, FALSE)</f>
        <v>RD</v>
      </c>
      <c r="D534" s="11" t="str">
        <f>IFERROR(VLOOKUP($B534, Paste!$J$3:$L$833, 3, FALSE), "")</f>
        <v/>
      </c>
      <c r="E534" s="11" t="str">
        <f>IFERROR(VLOOKUP($B534, Paste!$J$3:$L$833, 2, FALSE), "")</f>
        <v/>
      </c>
      <c r="F534" s="11" t="str">
        <f>VLOOKUP($B534, Paste!$A$3:$H$1033, 8, FALSE)</f>
        <v>NJD</v>
      </c>
      <c r="G534" s="71">
        <f>VLOOKUP($B534, Paste!$A$3:$H$1033, 2, FALSE)</f>
        <v>66</v>
      </c>
      <c r="H534" s="71">
        <f>VLOOKUP($B534, Paste!$A$3:$H$1033, 3, FALSE)</f>
        <v>2.3416717251296695</v>
      </c>
      <c r="I534" s="71">
        <f t="shared" si="8"/>
        <v>9.8506834498703295</v>
      </c>
      <c r="J534" s="71">
        <f>VLOOKUP($B534, Paste!$A$3:$H$1033, 4, FALSE)</f>
        <v>12.192355174999999</v>
      </c>
      <c r="K534" s="71">
        <f>VLOOKUP($B534, Paste!$A$3:$H$1033, 5, FALSE)</f>
        <v>20.279329608938546</v>
      </c>
      <c r="L534" s="11">
        <f>IF(ISERROR(VLOOKUP(B534, Paste!$AB$3:$AD$2349, 3, FALSE)), "", VLOOKUP(B534, Paste!$AB$3:$AD$2349, 3, FALSE))</f>
        <v>20</v>
      </c>
      <c r="M534" s="27">
        <f>VLOOKUP($B534, Paste!$W$3:$Z$10064, IF($H$4="Cap Hit",3, IF($H$4="AAV", 4, 2)), FALSE)</f>
        <v>6</v>
      </c>
      <c r="N534" s="11">
        <f>IF(ISERROR(VLOOKUP(B534, Paste!$AB$3:$AC$2343, 1, FALSE)), "", VLOOKUP(B534, Paste!$AB$3:$AC$2343, 2, FALSE))</f>
        <v>125</v>
      </c>
      <c r="O534" s="18" t="str">
        <f>IF(VLOOKUP(B534, 'Points&amp;Potential'!$B$7:$O$921, 14, FALSE)=0, "", VLOOKUP(B534, 'Points&amp;Potential'!$B$7:$O$921, 14, FALSE))</f>
        <v/>
      </c>
      <c r="P534" s="7" t="str">
        <f>IF(ISERROR(VLOOKUP(B534, Paste!$T$3:$T$1045, 1, FALSE)), "", VLOOKUP(B534, Paste!$T$3:$U$1045, 2, FALSE))</f>
        <v/>
      </c>
    </row>
    <row r="535" spans="1:16">
      <c r="A535" s="11">
        <v>529</v>
      </c>
      <c r="B535" s="67" t="s">
        <v>731</v>
      </c>
      <c r="C535" s="11" t="str">
        <f>VLOOKUP($B535, Paste!$A$3:$H$1033, 6, FALSE)</f>
        <v>RD</v>
      </c>
      <c r="D535" s="11" t="str">
        <f>IFERROR(VLOOKUP($B535, Paste!$J$3:$L$833, 3, FALSE), "")</f>
        <v/>
      </c>
      <c r="E535" s="11" t="str">
        <f>IFERROR(VLOOKUP($B535, Paste!$J$3:$L$833, 2, FALSE), "")</f>
        <v/>
      </c>
      <c r="F535" s="11" t="str">
        <f>VLOOKUP($B535, Paste!$A$3:$H$1033, 8, FALSE)</f>
        <v>COL</v>
      </c>
      <c r="G535" s="71">
        <f>VLOOKUP($B535, Paste!$A$3:$H$1033, 2, FALSE)</f>
        <v>49</v>
      </c>
      <c r="H535" s="71">
        <f>VLOOKUP($B535, Paste!$A$3:$H$1033, 3, FALSE)</f>
        <v>1.3669200696422918</v>
      </c>
      <c r="I535" s="71">
        <f t="shared" si="8"/>
        <v>6.6832594414688202</v>
      </c>
      <c r="J535" s="71">
        <f>VLOOKUP($B535, Paste!$A$3:$H$1033, 4, FALSE)</f>
        <v>8.0501795111111125</v>
      </c>
      <c r="K535" s="71">
        <f>VLOOKUP($B535, Paste!$A$3:$H$1033, 5, FALSE)</f>
        <v>20.156028368794324</v>
      </c>
      <c r="L535" s="11">
        <f>IF(ISERROR(VLOOKUP(B535, Paste!$AB$3:$AD$2349, 3, FALSE)), "", VLOOKUP(B535, Paste!$AB$3:$AD$2349, 3, FALSE))</f>
        <v>108</v>
      </c>
      <c r="M535" s="27">
        <f>VLOOKUP($B535, Paste!$W$3:$Z$10064, IF($H$4="Cap Hit",3, IF($H$4="AAV", 4, 2)), FALSE)</f>
        <v>1.1000000000000001</v>
      </c>
      <c r="N535" s="11">
        <f>IF(ISERROR(VLOOKUP(B535, Paste!$AB$3:$AC$2343, 1, FALSE)), "", VLOOKUP(B535, Paste!$AB$3:$AC$2343, 2, FALSE))</f>
        <v>47</v>
      </c>
      <c r="O535" s="18" t="str">
        <f>IF(VLOOKUP(B535, 'Points&amp;Potential'!$B$7:$O$921, 14, FALSE)=0, "", VLOOKUP(B535, 'Points&amp;Potential'!$B$7:$O$921, 14, FALSE))</f>
        <v/>
      </c>
      <c r="P535" s="7" t="str">
        <f>IF(ISERROR(VLOOKUP(B535, Paste!$T$3:$T$1045, 1, FALSE)), "", VLOOKUP(B535, Paste!$T$3:$U$1045, 2, FALSE))</f>
        <v/>
      </c>
    </row>
    <row r="536" spans="1:16">
      <c r="A536" s="11">
        <v>530</v>
      </c>
      <c r="B536" s="67" t="s">
        <v>39</v>
      </c>
      <c r="C536" s="11" t="str">
        <f>VLOOKUP($B536, Paste!$A$3:$H$1033, 6, FALSE)</f>
        <v>RW</v>
      </c>
      <c r="D536" s="11">
        <f>IFERROR(VLOOKUP($B536, Paste!$J$3:$L$833, 3, FALSE), "")</f>
        <v>98</v>
      </c>
      <c r="E536" s="11">
        <f>IFERROR(VLOOKUP($B536, Paste!$J$3:$L$833, 2, FALSE), "")</f>
        <v>118</v>
      </c>
      <c r="F536" s="11" t="str">
        <f>VLOOKUP($B536, Paste!$A$3:$H$1033, 8, FALSE)</f>
        <v>VGK</v>
      </c>
      <c r="G536" s="71">
        <f>VLOOKUP($B536, Paste!$A$3:$H$1033, 2, FALSE)</f>
        <v>83</v>
      </c>
      <c r="H536" s="71">
        <f>VLOOKUP($B536, Paste!$A$3:$H$1033, 3, FALSE)</f>
        <v>27.235264918676599</v>
      </c>
      <c r="I536" s="71">
        <f t="shared" si="8"/>
        <v>71.736269456323384</v>
      </c>
      <c r="J536" s="71">
        <f>VLOOKUP($B536, Paste!$A$3:$H$1033, 4, FALSE)</f>
        <v>98.971534374999976</v>
      </c>
      <c r="K536" s="71">
        <f>VLOOKUP($B536, Paste!$A$3:$H$1033, 5, FALSE)</f>
        <v>20.121212121212121</v>
      </c>
      <c r="L536" s="11">
        <f>IF(ISERROR(VLOOKUP(B536, Paste!$AB$3:$AD$2349, 3, FALSE)), "", VLOOKUP(B536, Paste!$AB$3:$AD$2349, 3, FALSE))</f>
        <v>33</v>
      </c>
      <c r="M536" s="27">
        <f>VLOOKUP($B536, Paste!$W$3:$Z$10064, IF($H$4="Cap Hit",3, IF($H$4="AAV", 4, 2)), FALSE)</f>
        <v>15</v>
      </c>
      <c r="N536" s="11">
        <f>IF(ISERROR(VLOOKUP(B536, Paste!$AB$3:$AC$2343, 1, FALSE)), "", VLOOKUP(B536, Paste!$AB$3:$AC$2343, 2, FALSE))</f>
        <v>50</v>
      </c>
      <c r="O536" s="18" t="str">
        <f>IF(VLOOKUP(B536, 'Points&amp;Potential'!$B$7:$O$921, 14, FALSE)=0, "", VLOOKUP(B536, 'Points&amp;Potential'!$B$7:$O$921, 14, FALSE))</f>
        <v/>
      </c>
      <c r="P536" s="7" t="str">
        <f>IF(ISERROR(VLOOKUP(B536, Paste!$T$3:$T$1045, 1, FALSE)), "", VLOOKUP(B536, Paste!$T$3:$U$1045, 2, FALSE))</f>
        <v/>
      </c>
    </row>
    <row r="537" spans="1:16">
      <c r="A537" s="11">
        <v>531</v>
      </c>
      <c r="B537" s="67" t="s">
        <v>706</v>
      </c>
      <c r="C537" s="11" t="str">
        <f>VLOOKUP($B537, Paste!$A$3:$H$1033, 6, FALSE)</f>
        <v>LD</v>
      </c>
      <c r="D537" s="11" t="str">
        <f>IFERROR(VLOOKUP($B537, Paste!$J$3:$L$833, 3, FALSE), "")</f>
        <v/>
      </c>
      <c r="E537" s="11" t="str">
        <f>IFERROR(VLOOKUP($B537, Paste!$J$3:$L$833, 2, FALSE), "")</f>
        <v/>
      </c>
      <c r="F537" s="11" t="str">
        <f>VLOOKUP($B537, Paste!$A$3:$H$1033, 8, FALSE)</f>
        <v>NYR</v>
      </c>
      <c r="G537" s="71">
        <f>VLOOKUP($B537, Paste!$A$3:$H$1033, 2, FALSE)</f>
        <v>53</v>
      </c>
      <c r="H537" s="71">
        <f>VLOOKUP($B537, Paste!$A$3:$H$1033, 3, FALSE)</f>
        <v>0.85850393225283483</v>
      </c>
      <c r="I537" s="71">
        <f t="shared" si="8"/>
        <v>8.6421368764971636</v>
      </c>
      <c r="J537" s="71">
        <f>VLOOKUP($B537, Paste!$A$3:$H$1033, 4, FALSE)</f>
        <v>9.5006408087499992</v>
      </c>
      <c r="K537" s="71">
        <f>VLOOKUP($B537, Paste!$A$3:$H$1033, 5, FALSE)</f>
        <v>20.091503267973856</v>
      </c>
      <c r="L537" s="11">
        <f>IF(ISERROR(VLOOKUP(B537, Paste!$AB$3:$AD$2349, 3, FALSE)), "", VLOOKUP(B537, Paste!$AB$3:$AD$2349, 3, FALSE))</f>
        <v>19</v>
      </c>
      <c r="M537" s="27">
        <f>VLOOKUP($B537, Paste!$W$3:$Z$10064, IF($H$4="Cap Hit",3, IF($H$4="AAV", 4, 2)), FALSE)</f>
        <v>1.65</v>
      </c>
      <c r="N537" s="11">
        <f>IF(ISERROR(VLOOKUP(B537, Paste!$AB$3:$AC$2343, 1, FALSE)), "", VLOOKUP(B537, Paste!$AB$3:$AC$2343, 2, FALSE))</f>
        <v>50</v>
      </c>
      <c r="O537" s="18" t="str">
        <f>IF(VLOOKUP(B537, 'Points&amp;Potential'!$B$7:$O$921, 14, FALSE)=0, "", VLOOKUP(B537, 'Points&amp;Potential'!$B$7:$O$921, 14, FALSE))</f>
        <v/>
      </c>
      <c r="P537" s="7" t="str">
        <f>IF(ISERROR(VLOOKUP(B537, Paste!$T$3:$T$1045, 1, FALSE)), "", VLOOKUP(B537, Paste!$T$3:$U$1045, 2, FALSE))</f>
        <v/>
      </c>
    </row>
    <row r="538" spans="1:16">
      <c r="A538" s="11">
        <v>532</v>
      </c>
      <c r="B538" s="67" t="s">
        <v>376</v>
      </c>
      <c r="C538" s="11" t="str">
        <f>VLOOKUP($B538, Paste!$A$3:$H$1033, 6, FALSE)</f>
        <v>LW</v>
      </c>
      <c r="D538" s="11">
        <f>IFERROR(VLOOKUP($B538, Paste!$J$3:$L$833, 3, FALSE), "")</f>
        <v>45</v>
      </c>
      <c r="E538" s="11">
        <f>IFERROR(VLOOKUP($B538, Paste!$J$3:$L$833, 2, FALSE), "")</f>
        <v>60</v>
      </c>
      <c r="F538" s="11" t="str">
        <f>VLOOKUP($B538, Paste!$A$3:$H$1033, 8, FALSE)</f>
        <v>BOS</v>
      </c>
      <c r="G538" s="71">
        <f>VLOOKUP($B538, Paste!$A$3:$H$1033, 2, FALSE)</f>
        <v>80</v>
      </c>
      <c r="H538" s="71">
        <f>VLOOKUP($B538, Paste!$A$3:$H$1033, 3, FALSE)</f>
        <v>16</v>
      </c>
      <c r="I538" s="71">
        <f t="shared" si="8"/>
        <v>13.870133333333339</v>
      </c>
      <c r="J538" s="71">
        <f>VLOOKUP($B538, Paste!$A$3:$H$1033, 4, FALSE)</f>
        <v>29.870133333333339</v>
      </c>
      <c r="K538" s="71">
        <f>VLOOKUP($B538, Paste!$A$3:$H$1033, 5, FALSE)</f>
        <v>20</v>
      </c>
      <c r="L538" s="11">
        <f>IF(ISERROR(VLOOKUP(B538, Paste!$AB$3:$AD$2349, 3, FALSE)), "", VLOOKUP(B538, Paste!$AB$3:$AD$2349, 3, FALSE))</f>
        <v>54</v>
      </c>
      <c r="M538" s="27">
        <f>VLOOKUP($B538, Paste!$W$3:$Z$10064, IF($H$4="Cap Hit",3, IF($H$4="AAV", 4, 2)), FALSE)</f>
        <v>0.9</v>
      </c>
      <c r="N538" s="11">
        <f>IF(ISERROR(VLOOKUP(B538, Paste!$AB$3:$AC$2343, 1, FALSE)), "", VLOOKUP(B538, Paste!$AB$3:$AC$2343, 2, FALSE))</f>
        <v>47</v>
      </c>
      <c r="O538" s="18" t="str">
        <f>IF(VLOOKUP(B538, 'Points&amp;Potential'!$B$7:$O$921, 14, FALSE)=0, "", VLOOKUP(B538, 'Points&amp;Potential'!$B$7:$O$921, 14, FALSE))</f>
        <v/>
      </c>
      <c r="P538" s="7" t="str">
        <f>IF(ISERROR(VLOOKUP(B538, Paste!$T$3:$T$1045, 1, FALSE)), "", VLOOKUP(B538, Paste!$T$3:$U$1045, 2, FALSE))</f>
        <v/>
      </c>
    </row>
    <row r="539" spans="1:16">
      <c r="A539" s="11">
        <v>533</v>
      </c>
      <c r="B539" s="67" t="s">
        <v>388</v>
      </c>
      <c r="C539" s="11" t="str">
        <f>VLOOKUP($B539, Paste!$A$3:$H$1033, 6, FALSE)</f>
        <v>LW</v>
      </c>
      <c r="D539" s="11">
        <f>IFERROR(VLOOKUP($B539, Paste!$J$3:$L$833, 3, FALSE), "")</f>
        <v>55</v>
      </c>
      <c r="E539" s="11">
        <f>IFERROR(VLOOKUP($B539, Paste!$J$3:$L$833, 2, FALSE), "")</f>
        <v>77</v>
      </c>
      <c r="F539" s="11" t="str">
        <f>VLOOKUP($B539, Paste!$A$3:$H$1033, 8, FALSE)</f>
        <v>BUF</v>
      </c>
      <c r="G539" s="71">
        <f>VLOOKUP($B539, Paste!$A$3:$H$1033, 2, FALSE)</f>
        <v>68</v>
      </c>
      <c r="H539" s="71">
        <f>VLOOKUP($B539, Paste!$A$3:$H$1033, 3, FALSE)</f>
        <v>10.214732787674532</v>
      </c>
      <c r="I539" s="71">
        <f t="shared" si="8"/>
        <v>18.953423323436581</v>
      </c>
      <c r="J539" s="71">
        <f>VLOOKUP($B539, Paste!$A$3:$H$1033, 4, FALSE)</f>
        <v>29.168156111111113</v>
      </c>
      <c r="K539" s="71">
        <f>VLOOKUP($B539, Paste!$A$3:$H$1033, 5, FALSE)</f>
        <v>19.946666666666665</v>
      </c>
      <c r="L539" s="11">
        <f>IF(ISERROR(VLOOKUP(B539, Paste!$AB$3:$AD$2349, 3, FALSE)), "", VLOOKUP(B539, Paste!$AB$3:$AD$2349, 3, FALSE))</f>
        <v>46</v>
      </c>
      <c r="M539" s="27">
        <f>VLOOKUP($B539, Paste!$W$3:$Z$10064, IF($H$4="Cap Hit",3, IF($H$4="AAV", 4, 2)), FALSE)</f>
        <v>0.85499999999999998</v>
      </c>
      <c r="N539" s="11">
        <f>IF(ISERROR(VLOOKUP(B539, Paste!$AB$3:$AC$2343, 1, FALSE)), "", VLOOKUP(B539, Paste!$AB$3:$AC$2343, 2, FALSE))</f>
        <v>43</v>
      </c>
      <c r="O539" s="18" t="str">
        <f>IF(VLOOKUP(B539, 'Points&amp;Potential'!$B$7:$O$921, 14, FALSE)=0, "", VLOOKUP(B539, 'Points&amp;Potential'!$B$7:$O$921, 14, FALSE))</f>
        <v/>
      </c>
      <c r="P539" s="7" t="str">
        <f>IF(ISERROR(VLOOKUP(B539, Paste!$T$3:$T$1045, 1, FALSE)), "", VLOOKUP(B539, Paste!$T$3:$U$1045, 2, FALSE))</f>
        <v/>
      </c>
    </row>
    <row r="540" spans="1:16">
      <c r="A540" s="11">
        <v>534</v>
      </c>
      <c r="B540" s="10" t="s">
        <v>290</v>
      </c>
      <c r="C540" s="11" t="str">
        <f>VLOOKUP($B540, Paste!$A$3:$H$1033, 6, FALSE)</f>
        <v>RD</v>
      </c>
      <c r="D540" s="11">
        <f>IFERROR(VLOOKUP($B540, Paste!$J$3:$L$833, 3, FALSE), "")</f>
        <v>35</v>
      </c>
      <c r="E540" s="11">
        <f>IFERROR(VLOOKUP($B540, Paste!$J$3:$L$833, 2, FALSE), "")</f>
        <v>40</v>
      </c>
      <c r="F540" s="11" t="str">
        <f>VLOOKUP($B540, Paste!$A$3:$H$1033, 8, FALSE)</f>
        <v>COL</v>
      </c>
      <c r="G540" s="71">
        <f>VLOOKUP($B540, Paste!$A$3:$H$1033, 2, FALSE)</f>
        <v>82</v>
      </c>
      <c r="H540" s="71">
        <f>VLOOKUP($B540, Paste!$A$3:$H$1033, 3, FALSE)</f>
        <v>8.9336930043873028</v>
      </c>
      <c r="I540" s="71">
        <f t="shared" si="8"/>
        <v>28.363414317834916</v>
      </c>
      <c r="J540" s="71">
        <f>VLOOKUP($B540, Paste!$A$3:$H$1033, 4, FALSE)</f>
        <v>37.297107322222217</v>
      </c>
      <c r="K540" s="71">
        <f>VLOOKUP($B540, Paste!$A$3:$H$1033, 5, FALSE)</f>
        <v>19.933701657458563</v>
      </c>
      <c r="L540" s="11">
        <f>IF(ISERROR(VLOOKUP(B540, Paste!$AB$3:$AD$2349, 3, FALSE)), "", VLOOKUP(B540, Paste!$AB$3:$AD$2349, 3, FALSE))</f>
        <v>49</v>
      </c>
      <c r="M540" s="27">
        <f>VLOOKUP($B540, Paste!$W$3:$Z$10064, IF($H$4="Cap Hit",3, IF($H$4="AAV", 4, 2)), FALSE)</f>
        <v>5.5</v>
      </c>
      <c r="N540" s="11">
        <f>IF(ISERROR(VLOOKUP(B540, Paste!$AB$3:$AC$2343, 1, FALSE)), "", VLOOKUP(B540, Paste!$AB$3:$AC$2343, 2, FALSE))</f>
        <v>101</v>
      </c>
      <c r="O540" s="18" t="str">
        <f>IF(VLOOKUP(B540, 'Points&amp;Potential'!$B$7:$O$921, 14, FALSE)=0, "", VLOOKUP(B540, 'Points&amp;Potential'!$B$7:$O$921, 14, FALSE))</f>
        <v/>
      </c>
      <c r="P540" s="7" t="str">
        <f>IF(ISERROR(VLOOKUP(B540, Paste!$T$3:$T$1045, 1, FALSE)), "", VLOOKUP(B540, Paste!$T$3:$U$1045, 2, FALSE))</f>
        <v/>
      </c>
    </row>
    <row r="541" spans="1:16">
      <c r="A541" s="11">
        <v>535</v>
      </c>
      <c r="B541" s="67" t="s">
        <v>64</v>
      </c>
      <c r="C541" s="11" t="str">
        <f>VLOOKUP($B541, Paste!$A$3:$H$1033, 6, FALSE)</f>
        <v>C</v>
      </c>
      <c r="D541" s="11">
        <f>IFERROR(VLOOKUP($B541, Paste!$J$3:$L$833, 3, FALSE), "")</f>
        <v>92</v>
      </c>
      <c r="E541" s="11">
        <f>IFERROR(VLOOKUP($B541, Paste!$J$3:$L$833, 2, FALSE), "")</f>
        <v>105</v>
      </c>
      <c r="F541" s="11" t="str">
        <f>VLOOKUP($B541, Paste!$A$3:$H$1033, 8, FALSE)</f>
        <v>TOR</v>
      </c>
      <c r="G541" s="71">
        <f>VLOOKUP($B541, Paste!$A$3:$H$1033, 2, FALSE)</f>
        <v>71.333333333333329</v>
      </c>
      <c r="H541" s="71">
        <f>VLOOKUP($B541, Paste!$A$3:$H$1033, 3, FALSE)</f>
        <v>40.603455862657121</v>
      </c>
      <c r="I541" s="71">
        <f t="shared" si="8"/>
        <v>40.97588538734292</v>
      </c>
      <c r="J541" s="71">
        <f>VLOOKUP($B541, Paste!$A$3:$H$1033, 4, FALSE)</f>
        <v>81.579341250000041</v>
      </c>
      <c r="K541" s="71">
        <f>VLOOKUP($B541, Paste!$A$3:$H$1033, 5, FALSE)</f>
        <v>19.891025641025639</v>
      </c>
      <c r="L541" s="11">
        <f>IF(ISERROR(VLOOKUP(B541, Paste!$AB$3:$AD$2349, 3, FALSE)), "", VLOOKUP(B541, Paste!$AB$3:$AD$2349, 3, FALSE))</f>
        <v>57</v>
      </c>
      <c r="M541" s="27">
        <f>VLOOKUP($B541, Paste!$W$3:$Z$10064, IF($H$4="Cap Hit",3, IF($H$4="AAV", 4, 2)), FALSE)</f>
        <v>15.2</v>
      </c>
      <c r="N541" s="11">
        <f>IF(ISERROR(VLOOKUP(B541, Paste!$AB$3:$AC$2343, 1, FALSE)), "", VLOOKUP(B541, Paste!$AB$3:$AC$2343, 2, FALSE))</f>
        <v>93</v>
      </c>
      <c r="O541" s="18" t="str">
        <f>IF(VLOOKUP(B541, 'Points&amp;Potential'!$B$7:$O$921, 14, FALSE)=0, "", VLOOKUP(B541, 'Points&amp;Potential'!$B$7:$O$921, 14, FALSE))</f>
        <v/>
      </c>
      <c r="P541" s="7" t="str">
        <f>IF(ISERROR(VLOOKUP(B541, Paste!$T$3:$T$1045, 1, FALSE)), "", VLOOKUP(B541, Paste!$T$3:$U$1045, 2, FALSE))</f>
        <v/>
      </c>
    </row>
    <row r="542" spans="1:16">
      <c r="A542" s="11">
        <v>536</v>
      </c>
      <c r="B542" s="67" t="s">
        <v>338</v>
      </c>
      <c r="C542" s="11" t="str">
        <f>VLOOKUP($B542, Paste!$A$3:$H$1033, 6, FALSE)</f>
        <v>C</v>
      </c>
      <c r="D542" s="11">
        <f>IFERROR(VLOOKUP($B542, Paste!$J$3:$L$833, 3, FALSE), "")</f>
        <v>35</v>
      </c>
      <c r="E542" s="11">
        <f>IFERROR(VLOOKUP($B542, Paste!$J$3:$L$833, 2, FALSE), "")</f>
        <v>50</v>
      </c>
      <c r="F542" s="11" t="str">
        <f>VLOOKUP($B542, Paste!$A$3:$H$1033, 8, FALSE)</f>
        <v>DET</v>
      </c>
      <c r="G542" s="71">
        <f>VLOOKUP($B542, Paste!$A$3:$H$1033, 2, FALSE)</f>
        <v>73.333333333333329</v>
      </c>
      <c r="H542" s="71">
        <f>VLOOKUP($B542, Paste!$A$3:$H$1033, 3, FALSE)</f>
        <v>11.499839731940801</v>
      </c>
      <c r="I542" s="71">
        <f t="shared" si="8"/>
        <v>21.750275059725858</v>
      </c>
      <c r="J542" s="71">
        <f>VLOOKUP($B542, Paste!$A$3:$H$1033, 4, FALSE)</f>
        <v>33.250114791666661</v>
      </c>
      <c r="K542" s="71">
        <f>VLOOKUP($B542, Paste!$A$3:$H$1033, 5, FALSE)</f>
        <v>19.875389408099686</v>
      </c>
      <c r="L542" s="11">
        <f>IF(ISERROR(VLOOKUP(B542, Paste!$AB$3:$AD$2349, 3, FALSE)), "", VLOOKUP(B542, Paste!$AB$3:$AD$2349, 3, FALSE))</f>
        <v>29</v>
      </c>
      <c r="M542" s="27">
        <f>VLOOKUP($B542, Paste!$W$3:$Z$10064, IF($H$4="Cap Hit",3, IF($H$4="AAV", 4, 2)), FALSE)</f>
        <v>5.75</v>
      </c>
      <c r="N542" s="11">
        <f>IF(ISERROR(VLOOKUP(B542, Paste!$AB$3:$AC$2343, 1, FALSE)), "", VLOOKUP(B542, Paste!$AB$3:$AC$2343, 2, FALSE))</f>
        <v>48</v>
      </c>
      <c r="O542" s="18" t="str">
        <f>IF(VLOOKUP(B542, 'Points&amp;Potential'!$B$7:$O$921, 14, FALSE)=0, "", VLOOKUP(B542, 'Points&amp;Potential'!$B$7:$O$921, 14, FALSE))</f>
        <v/>
      </c>
      <c r="P542" s="7" t="str">
        <f>IF(ISERROR(VLOOKUP(B542, Paste!$T$3:$T$1045, 1, FALSE)), "", VLOOKUP(B542, Paste!$T$3:$U$1045, 2, FALSE))</f>
        <v/>
      </c>
    </row>
    <row r="543" spans="1:16">
      <c r="A543" s="11">
        <v>537</v>
      </c>
      <c r="B543" s="67" t="s">
        <v>272</v>
      </c>
      <c r="C543" s="11" t="str">
        <f>VLOOKUP($B543, Paste!$A$3:$H$1033, 6, FALSE)</f>
        <v>C</v>
      </c>
      <c r="D543" s="11">
        <f>IFERROR(VLOOKUP($B543, Paste!$J$3:$L$833, 3, FALSE), "")</f>
        <v>42</v>
      </c>
      <c r="E543" s="11">
        <f>IFERROR(VLOOKUP($B543, Paste!$J$3:$L$833, 2, FALSE), "")</f>
        <v>57</v>
      </c>
      <c r="F543" s="11" t="str">
        <f>VLOOKUP($B543, Paste!$A$3:$H$1033, 8, FALSE)</f>
        <v>PHI</v>
      </c>
      <c r="G543" s="71">
        <f>VLOOKUP($B543, Paste!$A$3:$H$1033, 2, FALSE)</f>
        <v>75</v>
      </c>
      <c r="H543" s="71">
        <f>VLOOKUP($B543, Paste!$A$3:$H$1033, 3, FALSE)</f>
        <v>15.75</v>
      </c>
      <c r="I543" s="71">
        <f t="shared" si="8"/>
        <v>23.326914062499995</v>
      </c>
      <c r="J543" s="71">
        <f>VLOOKUP($B543, Paste!$A$3:$H$1033, 4, FALSE)</f>
        <v>39.076914062499995</v>
      </c>
      <c r="K543" s="71">
        <f>VLOOKUP($B543, Paste!$A$3:$H$1033, 5, FALSE)</f>
        <v>19.863013698630137</v>
      </c>
      <c r="L543" s="11">
        <f>IF(ISERROR(VLOOKUP(B543, Paste!$AB$3:$AD$2349, 3, FALSE)), "", VLOOKUP(B543, Paste!$AB$3:$AD$2349, 3, FALSE))</f>
        <v>102</v>
      </c>
      <c r="M543" s="27">
        <f>VLOOKUP($B543, Paste!$W$3:$Z$10064, IF($H$4="Cap Hit",3, IF($H$4="AAV", 4, 2)), FALSE)</f>
        <v>5</v>
      </c>
      <c r="N543" s="11">
        <f>IF(ISERROR(VLOOKUP(B543, Paste!$AB$3:$AC$2343, 1, FALSE)), "", VLOOKUP(B543, Paste!$AB$3:$AC$2343, 2, FALSE))</f>
        <v>50</v>
      </c>
      <c r="O543" s="18" t="str">
        <f>IF(VLOOKUP(B543, 'Points&amp;Potential'!$B$7:$O$921, 14, FALSE)=0, "", VLOOKUP(B543, 'Points&amp;Potential'!$B$7:$O$921, 14, FALSE))</f>
        <v/>
      </c>
      <c r="P543" s="7" t="str">
        <f>IF(ISERROR(VLOOKUP(B543, Paste!$T$3:$T$1045, 1, FALSE)), "", VLOOKUP(B543, Paste!$T$3:$U$1045, 2, FALSE))</f>
        <v/>
      </c>
    </row>
    <row r="544" spans="1:16">
      <c r="A544" s="11">
        <v>538</v>
      </c>
      <c r="B544" s="67" t="s">
        <v>674</v>
      </c>
      <c r="C544" s="11" t="str">
        <f>VLOOKUP($B544, Paste!$A$3:$H$1033, 6, FALSE)</f>
        <v>C</v>
      </c>
      <c r="D544" s="11">
        <f>IFERROR(VLOOKUP($B544, Paste!$J$3:$L$833, 3, FALSE), "")</f>
        <v>30</v>
      </c>
      <c r="E544" s="11">
        <f>IFERROR(VLOOKUP($B544, Paste!$J$3:$L$833, 2, FALSE), "")</f>
        <v>58</v>
      </c>
      <c r="F544" s="11" t="str">
        <f>VLOOKUP($B544, Paste!$A$3:$H$1033, 8, FALSE)</f>
        <v>NYR</v>
      </c>
      <c r="G544" s="71">
        <f>VLOOKUP($B544, Paste!$A$3:$H$1033, 2, FALSE)</f>
        <v>70</v>
      </c>
      <c r="H544" s="71">
        <f>VLOOKUP($B544, Paste!$A$3:$H$1033, 3, FALSE)</f>
        <v>6.2650911764722288</v>
      </c>
      <c r="I544" s="71">
        <f t="shared" si="8"/>
        <v>4.7104244138055495</v>
      </c>
      <c r="J544" s="71">
        <f>VLOOKUP($B544, Paste!$A$3:$H$1033, 4, FALSE)</f>
        <v>10.975515590277778</v>
      </c>
      <c r="K544" s="71">
        <f>VLOOKUP($B544, Paste!$A$3:$H$1033, 5, FALSE)</f>
        <v>19.86046511627907</v>
      </c>
      <c r="L544" s="11">
        <f>IF(ISERROR(VLOOKUP(B544, Paste!$AB$3:$AD$2349, 3, FALSE)), "", VLOOKUP(B544, Paste!$AB$3:$AD$2349, 3, FALSE))</f>
        <v>172</v>
      </c>
      <c r="M544" s="27">
        <f>VLOOKUP($B544, Paste!$W$3:$Z$10064, IF($H$4="Cap Hit",3, IF($H$4="AAV", 4, 2)), FALSE)</f>
        <v>1.2</v>
      </c>
      <c r="N544" s="11">
        <f>IF(ISERROR(VLOOKUP(B544, Paste!$AB$3:$AC$2343, 1, FALSE)), "", VLOOKUP(B544, Paste!$AB$3:$AC$2343, 2, FALSE))</f>
        <v>36</v>
      </c>
      <c r="O544" s="18" t="str">
        <f>IF(VLOOKUP(B544, 'Points&amp;Potential'!$B$7:$O$921, 14, FALSE)=0, "", VLOOKUP(B544, 'Points&amp;Potential'!$B$7:$O$921, 14, FALSE))</f>
        <v/>
      </c>
      <c r="P544" s="7" t="str">
        <f>IF(ISERROR(VLOOKUP(B544, Paste!$T$3:$T$1045, 1, FALSE)), "", VLOOKUP(B544, Paste!$T$3:$U$1045, 2, FALSE))</f>
        <v/>
      </c>
    </row>
    <row r="545" spans="1:16">
      <c r="A545" s="11">
        <v>539</v>
      </c>
      <c r="B545" s="67" t="s">
        <v>466</v>
      </c>
      <c r="C545" s="11" t="str">
        <f>VLOOKUP($B545, Paste!$A$3:$H$1033, 6, FALSE)</f>
        <v>RD</v>
      </c>
      <c r="D545" s="11">
        <f>IFERROR(VLOOKUP($B545, Paste!$J$3:$L$833, 3, FALSE), "")</f>
        <v>33</v>
      </c>
      <c r="E545" s="11">
        <f>IFERROR(VLOOKUP($B545, Paste!$J$3:$L$833, 2, FALSE), "")</f>
        <v>42</v>
      </c>
      <c r="F545" s="11" t="str">
        <f>VLOOKUP($B545, Paste!$A$3:$H$1033, 8, FALSE)</f>
        <v>STL</v>
      </c>
      <c r="G545" s="71">
        <f>VLOOKUP($B545, Paste!$A$3:$H$1033, 2, FALSE)</f>
        <v>76.333333333333329</v>
      </c>
      <c r="H545" s="71">
        <f>VLOOKUP($B545, Paste!$A$3:$H$1033, 3, FALSE)</f>
        <v>9.6751323916051373</v>
      </c>
      <c r="I545" s="71">
        <f t="shared" si="8"/>
        <v>12.857322608394865</v>
      </c>
      <c r="J545" s="71">
        <f>VLOOKUP($B545, Paste!$A$3:$H$1033, 4, FALSE)</f>
        <v>22.532455000000002</v>
      </c>
      <c r="K545" s="71">
        <f>VLOOKUP($B545, Paste!$A$3:$H$1033, 5, FALSE)</f>
        <v>19.846666666666668</v>
      </c>
      <c r="L545" s="11">
        <f>IF(ISERROR(VLOOKUP(B545, Paste!$AB$3:$AD$2349, 3, FALSE)), "", VLOOKUP(B545, Paste!$AB$3:$AD$2349, 3, FALSE))</f>
        <v>95</v>
      </c>
      <c r="M545" s="27">
        <f>VLOOKUP($B545, Paste!$W$3:$Z$10064, IF($H$4="Cap Hit",3, IF($H$4="AAV", 4, 2)), FALSE)</f>
        <v>8</v>
      </c>
      <c r="N545" s="11">
        <f>IF(ISERROR(VLOOKUP(B545, Paste!$AB$3:$AC$2343, 1, FALSE)), "", VLOOKUP(B545, Paste!$AB$3:$AC$2343, 2, FALSE))</f>
        <v>160</v>
      </c>
      <c r="O545" s="18" t="str">
        <f>IF(VLOOKUP(B545, 'Points&amp;Potential'!$B$7:$O$921, 14, FALSE)=0, "", VLOOKUP(B545, 'Points&amp;Potential'!$B$7:$O$921, 14, FALSE))</f>
        <v/>
      </c>
      <c r="P545" s="7" t="str">
        <f>IF(ISERROR(VLOOKUP(B545, Paste!$T$3:$T$1045, 1, FALSE)), "", VLOOKUP(B545, Paste!$T$3:$U$1045, 2, FALSE))</f>
        <v/>
      </c>
    </row>
    <row r="546" spans="1:16">
      <c r="A546" s="11">
        <v>540</v>
      </c>
      <c r="B546" s="10" t="s">
        <v>505</v>
      </c>
      <c r="C546" s="11" t="str">
        <f>VLOOKUP($B546, Paste!$A$3:$H$1033, 6, FALSE)</f>
        <v>C</v>
      </c>
      <c r="D546" s="11">
        <f>IFERROR(VLOOKUP($B546, Paste!$J$3:$L$833, 3, FALSE), "")</f>
        <v>45</v>
      </c>
      <c r="E546" s="11">
        <f>IFERROR(VLOOKUP($B546, Paste!$J$3:$L$833, 2, FALSE), "")</f>
        <v>65</v>
      </c>
      <c r="F546" s="11" t="str">
        <f>VLOOKUP($B546, Paste!$A$3:$H$1033, 8, FALSE)</f>
        <v>DET</v>
      </c>
      <c r="G546" s="71">
        <f>VLOOKUP($B546, Paste!$A$3:$H$1033, 2, FALSE)</f>
        <v>66</v>
      </c>
      <c r="H546" s="71">
        <f>VLOOKUP($B546, Paste!$A$3:$H$1033, 3, FALSE)</f>
        <v>6.6000000000000005</v>
      </c>
      <c r="I546" s="71">
        <f t="shared" si="8"/>
        <v>12.993227500000003</v>
      </c>
      <c r="J546" s="71">
        <f>VLOOKUP($B546, Paste!$A$3:$H$1033, 4, FALSE)</f>
        <v>19.593227500000005</v>
      </c>
      <c r="K546" s="71">
        <f>VLOOKUP($B546, Paste!$A$3:$H$1033, 5, FALSE)</f>
        <v>19.8</v>
      </c>
      <c r="L546" s="11">
        <f>IF(ISERROR(VLOOKUP(B546, Paste!$AB$3:$AD$2349, 3, FALSE)), "", VLOOKUP(B546, Paste!$AB$3:$AD$2349, 3, FALSE))</f>
        <v>23</v>
      </c>
      <c r="M546" s="27">
        <f>VLOOKUP($B546, Paste!$W$3:$Z$10064, IF($H$4="Cap Hit",3, IF($H$4="AAV", 4, 2)), FALSE)</f>
        <v>0.95</v>
      </c>
      <c r="N546" s="11">
        <f>IF(ISERROR(VLOOKUP(B546, Paste!$AB$3:$AC$2343, 1, FALSE)), "", VLOOKUP(B546, Paste!$AB$3:$AC$2343, 2, FALSE))</f>
        <v>25</v>
      </c>
      <c r="O546" s="18" t="str">
        <f>IF(VLOOKUP(B546, 'Points&amp;Potential'!$B$7:$O$921, 14, FALSE)=0, "", VLOOKUP(B546, 'Points&amp;Potential'!$B$7:$O$921, 14, FALSE))</f>
        <v/>
      </c>
      <c r="P546" s="7" t="str">
        <f>IF(ISERROR(VLOOKUP(B546, Paste!$T$3:$T$1045, 1, FALSE)), "", VLOOKUP(B546, Paste!$T$3:$U$1045, 2, FALSE))</f>
        <v/>
      </c>
    </row>
    <row r="547" spans="1:16">
      <c r="A547" s="11">
        <v>541</v>
      </c>
      <c r="B547" s="67" t="s">
        <v>259</v>
      </c>
      <c r="C547" s="11" t="str">
        <f>VLOOKUP($B547, Paste!$A$3:$H$1033, 6, FALSE)</f>
        <v>C</v>
      </c>
      <c r="D547" s="11" t="str">
        <f>IFERROR(VLOOKUP($B547, Paste!$J$3:$L$833, 3, FALSE), "")</f>
        <v/>
      </c>
      <c r="E547" s="11" t="str">
        <f>IFERROR(VLOOKUP($B547, Paste!$J$3:$L$833, 2, FALSE), "")</f>
        <v/>
      </c>
      <c r="F547" s="11" t="str">
        <f>VLOOKUP($B547, Paste!$A$3:$H$1033, 8, FALSE)</f>
        <v>PIT</v>
      </c>
      <c r="G547" s="71">
        <f>VLOOKUP($B547, Paste!$A$3:$H$1033, 2, FALSE)</f>
        <v>79</v>
      </c>
      <c r="H547" s="71">
        <f>VLOOKUP($B547, Paste!$A$3:$H$1033, 3, FALSE)</f>
        <v>16.196866985847119</v>
      </c>
      <c r="I547" s="71">
        <f t="shared" si="8"/>
        <v>24.523386764152878</v>
      </c>
      <c r="J547" s="71">
        <f>VLOOKUP($B547, Paste!$A$3:$H$1033, 4, FALSE)</f>
        <v>40.720253749999998</v>
      </c>
      <c r="K547" s="71">
        <f>VLOOKUP($B547, Paste!$A$3:$H$1033, 5, FALSE)</f>
        <v>19.75</v>
      </c>
      <c r="L547" s="11">
        <f>IF(ISERROR(VLOOKUP(B547, Paste!$AB$3:$AD$2349, 3, FALSE)), "", VLOOKUP(B547, Paste!$AB$3:$AD$2349, 3, FALSE))</f>
        <v>34</v>
      </c>
      <c r="M547" s="27">
        <f>VLOOKUP($B547, Paste!$W$3:$Z$10064, IF($H$4="Cap Hit",3, IF($H$4="AAV", 4, 2)), FALSE)</f>
        <v>0.97499999999999998</v>
      </c>
      <c r="N547" s="11">
        <f>IF(ISERROR(VLOOKUP(B547, Paste!$AB$3:$AC$2343, 1, FALSE)), "", VLOOKUP(B547, Paste!$AB$3:$AC$2343, 2, FALSE))</f>
        <v>55</v>
      </c>
      <c r="O547" s="18" t="str">
        <f>IF(VLOOKUP(B547, 'Points&amp;Potential'!$B$7:$O$921, 14, FALSE)=0, "", VLOOKUP(B547, 'Points&amp;Potential'!$B$7:$O$921, 14, FALSE))</f>
        <v/>
      </c>
      <c r="P547" s="7" t="str">
        <f>IF(ISERROR(VLOOKUP(B547, Paste!$T$3:$T$1045, 1, FALSE)), "", VLOOKUP(B547, Paste!$T$3:$U$1045, 2, FALSE))</f>
        <v/>
      </c>
    </row>
    <row r="548" spans="1:16">
      <c r="A548" s="11">
        <v>542</v>
      </c>
      <c r="B548" s="67" t="s">
        <v>145</v>
      </c>
      <c r="C548" s="11" t="str">
        <f>VLOOKUP($B548, Paste!$A$3:$H$1033, 6, FALSE)</f>
        <v>C</v>
      </c>
      <c r="D548" s="11">
        <f>IFERROR(VLOOKUP($B548, Paste!$J$3:$L$833, 3, FALSE), "")</f>
        <v>67</v>
      </c>
      <c r="E548" s="11">
        <f>IFERROR(VLOOKUP($B548, Paste!$J$3:$L$833, 2, FALSE), "")</f>
        <v>78</v>
      </c>
      <c r="F548" s="11" t="str">
        <f>VLOOKUP($B548, Paste!$A$3:$H$1033, 8, FALSE)</f>
        <v>SEA</v>
      </c>
      <c r="G548" s="71">
        <f>VLOOKUP($B548, Paste!$A$3:$H$1033, 2, FALSE)</f>
        <v>83</v>
      </c>
      <c r="H548" s="71">
        <f>VLOOKUP($B548, Paste!$A$3:$H$1033, 3, FALSE)</f>
        <v>20.75</v>
      </c>
      <c r="I548" s="71">
        <f t="shared" si="8"/>
        <v>37.551897500000017</v>
      </c>
      <c r="J548" s="71">
        <f>VLOOKUP($B548, Paste!$A$3:$H$1033, 4, FALSE)</f>
        <v>58.301897500000017</v>
      </c>
      <c r="K548" s="71">
        <f>VLOOKUP($B548, Paste!$A$3:$H$1033, 5, FALSE)</f>
        <v>19.630705394190869</v>
      </c>
      <c r="L548" s="11">
        <f>IF(ISERROR(VLOOKUP(B548, Paste!$AB$3:$AD$2349, 3, FALSE)), "", VLOOKUP(B548, Paste!$AB$3:$AD$2349, 3, FALSE))</f>
        <v>42</v>
      </c>
      <c r="M548" s="27">
        <f>VLOOKUP($B548, Paste!$W$3:$Z$10064, IF($H$4="Cap Hit",3, IF($H$4="AAV", 4, 2)), FALSE)</f>
        <v>7.15</v>
      </c>
      <c r="N548" s="11">
        <f>IF(ISERROR(VLOOKUP(B548, Paste!$AB$3:$AC$2343, 1, FALSE)), "", VLOOKUP(B548, Paste!$AB$3:$AC$2343, 2, FALSE))</f>
        <v>74</v>
      </c>
      <c r="O548" s="18" t="str">
        <f>IF(VLOOKUP(B548, 'Points&amp;Potential'!$B$7:$O$921, 14, FALSE)=0, "", VLOOKUP(B548, 'Points&amp;Potential'!$B$7:$O$921, 14, FALSE))</f>
        <v/>
      </c>
      <c r="P548" s="7" t="str">
        <f>IF(ISERROR(VLOOKUP(B548, Paste!$T$3:$T$1045, 1, FALSE)), "", VLOOKUP(B548, Paste!$T$3:$U$1045, 2, FALSE))</f>
        <v/>
      </c>
    </row>
    <row r="549" spans="1:16">
      <c r="A549" s="11">
        <v>543</v>
      </c>
      <c r="B549" s="67" t="s">
        <v>451</v>
      </c>
      <c r="C549" s="11" t="str">
        <f>VLOOKUP($B549, Paste!$A$3:$H$1033, 6, FALSE)</f>
        <v>LD</v>
      </c>
      <c r="D549" s="11" t="str">
        <f>IFERROR(VLOOKUP($B549, Paste!$J$3:$L$833, 3, FALSE), "")</f>
        <v/>
      </c>
      <c r="E549" s="11" t="str">
        <f>IFERROR(VLOOKUP($B549, Paste!$J$3:$L$833, 2, FALSE), "")</f>
        <v/>
      </c>
      <c r="F549" s="11" t="str">
        <f>VLOOKUP($B549, Paste!$A$3:$H$1033, 8, FALSE)</f>
        <v>EDM</v>
      </c>
      <c r="G549" s="71">
        <f>VLOOKUP($B549, Paste!$A$3:$H$1033, 2, FALSE)</f>
        <v>70</v>
      </c>
      <c r="H549" s="71">
        <f>VLOOKUP($B549, Paste!$A$3:$H$1033, 3, FALSE)</f>
        <v>4.55</v>
      </c>
      <c r="I549" s="71">
        <f t="shared" si="8"/>
        <v>19.182284333333332</v>
      </c>
      <c r="J549" s="71">
        <f>VLOOKUP($B549, Paste!$A$3:$H$1033, 4, FALSE)</f>
        <v>23.732284333333332</v>
      </c>
      <c r="K549" s="71">
        <f>VLOOKUP($B549, Paste!$A$3:$H$1033, 5, FALSE)</f>
        <v>19.600000000000001</v>
      </c>
      <c r="L549" s="11">
        <f>IF(ISERROR(VLOOKUP(B549, Paste!$AB$3:$AD$2349, 3, FALSE)), "", VLOOKUP(B549, Paste!$AB$3:$AD$2349, 3, FALSE))</f>
        <v>35</v>
      </c>
      <c r="M549" s="27">
        <f>VLOOKUP($B549, Paste!$W$3:$Z$10064, IF($H$4="Cap Hit",3, IF($H$4="AAV", 4, 2)), FALSE)</f>
        <v>4</v>
      </c>
      <c r="N549" s="11">
        <f>IF(ISERROR(VLOOKUP(B549, Paste!$AB$3:$AC$2343, 1, FALSE)), "", VLOOKUP(B549, Paste!$AB$3:$AC$2343, 2, FALSE))</f>
        <v>86</v>
      </c>
      <c r="O549" s="18" t="str">
        <f>IF(VLOOKUP(B549, 'Points&amp;Potential'!$B$7:$O$921, 14, FALSE)=0, "", VLOOKUP(B549, 'Points&amp;Potential'!$B$7:$O$921, 14, FALSE))</f>
        <v/>
      </c>
      <c r="P549" s="7" t="str">
        <f>IF(ISERROR(VLOOKUP(B549, Paste!$T$3:$T$1045, 1, FALSE)), "", VLOOKUP(B549, Paste!$T$3:$U$1045, 2, FALSE))</f>
        <v/>
      </c>
    </row>
    <row r="550" spans="1:16">
      <c r="A550" s="11">
        <v>544</v>
      </c>
      <c r="B550" s="67" t="s">
        <v>397</v>
      </c>
      <c r="C550" s="11" t="str">
        <f>VLOOKUP($B550, Paste!$A$3:$H$1033, 6, FALSE)</f>
        <v>LW</v>
      </c>
      <c r="D550" s="11" t="str">
        <f>IFERROR(VLOOKUP($B550, Paste!$J$3:$L$833, 3, FALSE), "")</f>
        <v/>
      </c>
      <c r="E550" s="11" t="str">
        <f>IFERROR(VLOOKUP($B550, Paste!$J$3:$L$833, 2, FALSE), "")</f>
        <v/>
      </c>
      <c r="F550" s="11" t="str">
        <f>VLOOKUP($B550, Paste!$A$3:$H$1033, 8, FALSE)</f>
        <v>UFA</v>
      </c>
      <c r="G550" s="71">
        <f>VLOOKUP($B550, Paste!$A$3:$H$1033, 2, FALSE)</f>
        <v>73.333333333333329</v>
      </c>
      <c r="H550" s="71">
        <f>VLOOKUP($B550, Paste!$A$3:$H$1033, 3, FALSE)</f>
        <v>14.510567359993731</v>
      </c>
      <c r="I550" s="71">
        <f t="shared" si="8"/>
        <v>13.923069862228489</v>
      </c>
      <c r="J550" s="71">
        <f>VLOOKUP($B550, Paste!$A$3:$H$1033, 4, FALSE)</f>
        <v>28.43363722222222</v>
      </c>
      <c r="K550" s="71">
        <f>VLOOKUP($B550, Paste!$A$3:$H$1033, 5, FALSE)</f>
        <v>19.532710280373827</v>
      </c>
      <c r="L550" s="11" t="str">
        <f>IF(ISERROR(VLOOKUP(B550, Paste!$AB$3:$AD$2349, 3, FALSE)), "", VLOOKUP(B550, Paste!$AB$3:$AD$2349, 3, FALSE))</f>
        <v/>
      </c>
      <c r="M550" s="27" t="e">
        <f>VLOOKUP($B550, Paste!$W$3:$Z$10064, IF($H$4="Cap Hit",3, IF($H$4="AAV", 4, 2)), FALSE)</f>
        <v>#N/A</v>
      </c>
      <c r="N550" s="11" t="str">
        <f>IF(ISERROR(VLOOKUP(B550, Paste!$AB$3:$AC$2343, 1, FALSE)), "", VLOOKUP(B550, Paste!$AB$3:$AC$2343, 2, FALSE))</f>
        <v/>
      </c>
      <c r="O550" s="18" t="str">
        <f>IF(VLOOKUP(B550, 'Points&amp;Potential'!$B$7:$O$921, 14, FALSE)=0, "", VLOOKUP(B550, 'Points&amp;Potential'!$B$7:$O$921, 14, FALSE))</f>
        <v/>
      </c>
      <c r="P550" s="7" t="str">
        <f>IF(ISERROR(VLOOKUP(B550, Paste!$T$3:$T$1045, 1, FALSE)), "", VLOOKUP(B550, Paste!$T$3:$U$1045, 2, FALSE))</f>
        <v/>
      </c>
    </row>
    <row r="551" spans="1:16">
      <c r="A551" s="11">
        <v>545</v>
      </c>
      <c r="B551" s="67" t="s">
        <v>736</v>
      </c>
      <c r="C551" s="11" t="str">
        <f>VLOOKUP($B551, Paste!$A$3:$H$1033, 6, FALSE)</f>
        <v>LW</v>
      </c>
      <c r="D551" s="11" t="str">
        <f>IFERROR(VLOOKUP($B551, Paste!$J$3:$L$833, 3, FALSE), "")</f>
        <v/>
      </c>
      <c r="E551" s="11" t="str">
        <f>IFERROR(VLOOKUP($B551, Paste!$J$3:$L$833, 2, FALSE), "")</f>
        <v/>
      </c>
      <c r="F551" s="11" t="str">
        <f>VLOOKUP($B551, Paste!$A$3:$H$1033, 8, FALSE)</f>
        <v>UFA</v>
      </c>
      <c r="G551" s="71">
        <f>VLOOKUP($B551, Paste!$A$3:$H$1033, 2, FALSE)</f>
        <v>78</v>
      </c>
      <c r="H551" s="71">
        <f>VLOOKUP($B551, Paste!$A$3:$H$1033, 3, FALSE)</f>
        <v>5.3118045261698494</v>
      </c>
      <c r="I551" s="71">
        <f t="shared" si="8"/>
        <v>2.1989714738301505</v>
      </c>
      <c r="J551" s="71">
        <f>VLOOKUP($B551, Paste!$A$3:$H$1033, 4, FALSE)</f>
        <v>7.5107759999999999</v>
      </c>
      <c r="K551" s="71">
        <f>VLOOKUP($B551, Paste!$A$3:$H$1033, 5, FALSE)</f>
        <v>19.5</v>
      </c>
      <c r="L551" s="11" t="str">
        <f>IF(ISERROR(VLOOKUP(B551, Paste!$AB$3:$AD$2349, 3, FALSE)), "", VLOOKUP(B551, Paste!$AB$3:$AD$2349, 3, FALSE))</f>
        <v/>
      </c>
      <c r="M551" s="27" t="e">
        <f>VLOOKUP($B551, Paste!$W$3:$Z$10064, IF($H$4="Cap Hit",3, IF($H$4="AAV", 4, 2)), FALSE)</f>
        <v>#N/A</v>
      </c>
      <c r="N551" s="11" t="str">
        <f>IF(ISERROR(VLOOKUP(B551, Paste!$AB$3:$AC$2343, 1, FALSE)), "", VLOOKUP(B551, Paste!$AB$3:$AC$2343, 2, FALSE))</f>
        <v/>
      </c>
      <c r="O551" s="18" t="str">
        <f>IF(VLOOKUP(B551, 'Points&amp;Potential'!$B$7:$O$921, 14, FALSE)=0, "", VLOOKUP(B551, 'Points&amp;Potential'!$B$7:$O$921, 14, FALSE))</f>
        <v/>
      </c>
      <c r="P551" s="7" t="str">
        <f>IF(ISERROR(VLOOKUP(B551, Paste!$T$3:$T$1045, 1, FALSE)), "", VLOOKUP(B551, Paste!$T$3:$U$1045, 2, FALSE))</f>
        <v/>
      </c>
    </row>
    <row r="552" spans="1:16">
      <c r="A552" s="11">
        <v>546</v>
      </c>
      <c r="B552" s="67" t="s">
        <v>493</v>
      </c>
      <c r="C552" s="11" t="str">
        <f>VLOOKUP($B552, Paste!$A$3:$H$1033, 6, FALSE)</f>
        <v>LW</v>
      </c>
      <c r="D552" s="11">
        <f>IFERROR(VLOOKUP($B552, Paste!$J$3:$L$833, 3, FALSE), "")</f>
        <v>42</v>
      </c>
      <c r="E552" s="11">
        <f>IFERROR(VLOOKUP($B552, Paste!$J$3:$L$833, 2, FALSE), "")</f>
        <v>65</v>
      </c>
      <c r="F552" s="11" t="str">
        <f>VLOOKUP($B552, Paste!$A$3:$H$1033, 8, FALSE)</f>
        <v>STL</v>
      </c>
      <c r="G552" s="71">
        <f>VLOOKUP($B552, Paste!$A$3:$H$1033, 2, FALSE)</f>
        <v>65</v>
      </c>
      <c r="H552" s="71">
        <f>VLOOKUP($B552, Paste!$A$3:$H$1033, 3, FALSE)</f>
        <v>13</v>
      </c>
      <c r="I552" s="71">
        <f t="shared" si="8"/>
        <v>7.3828559548611103</v>
      </c>
      <c r="J552" s="71">
        <f>VLOOKUP($B552, Paste!$A$3:$H$1033, 4, FALSE)</f>
        <v>20.38285595486111</v>
      </c>
      <c r="K552" s="71">
        <f>VLOOKUP($B552, Paste!$A$3:$H$1033, 5, FALSE)</f>
        <v>19.5</v>
      </c>
      <c r="L552" s="11">
        <f>IF(ISERROR(VLOOKUP(B552, Paste!$AB$3:$AD$2349, 3, FALSE)), "", VLOOKUP(B552, Paste!$AB$3:$AD$2349, 3, FALSE))</f>
        <v>78</v>
      </c>
      <c r="M552" s="27">
        <f>VLOOKUP($B552, Paste!$W$3:$Z$10064, IF($H$4="Cap Hit",3, IF($H$4="AAV", 4, 2)), FALSE)</f>
        <v>0.85</v>
      </c>
      <c r="N552" s="11">
        <f>IF(ISERROR(VLOOKUP(B552, Paste!$AB$3:$AC$2343, 1, FALSE)), "", VLOOKUP(B552, Paste!$AB$3:$AC$2343, 2, FALSE))</f>
        <v>16</v>
      </c>
      <c r="O552" s="18" t="str">
        <f>IF(VLOOKUP(B552, 'Points&amp;Potential'!$B$7:$O$921, 14, FALSE)=0, "", VLOOKUP(B552, 'Points&amp;Potential'!$B$7:$O$921, 14, FALSE))</f>
        <v/>
      </c>
      <c r="P552" s="7" t="str">
        <f>IF(ISERROR(VLOOKUP(B552, Paste!$T$3:$T$1045, 1, FALSE)), "", VLOOKUP(B552, Paste!$T$3:$U$1045, 2, FALSE))</f>
        <v/>
      </c>
    </row>
    <row r="553" spans="1:16">
      <c r="A553" s="11">
        <v>547</v>
      </c>
      <c r="B553" s="67" t="s">
        <v>326</v>
      </c>
      <c r="C553" s="11" t="str">
        <f>VLOOKUP($B553, Paste!$A$3:$H$1033, 6, FALSE)</f>
        <v>LW</v>
      </c>
      <c r="D553" s="11">
        <f>IFERROR(VLOOKUP($B553, Paste!$J$3:$L$833, 3, FALSE), "")</f>
        <v>42</v>
      </c>
      <c r="E553" s="11">
        <f>IFERROR(VLOOKUP($B553, Paste!$J$3:$L$833, 2, FALSE), "")</f>
        <v>70</v>
      </c>
      <c r="F553" s="11" t="str">
        <f>VLOOKUP($B553, Paste!$A$3:$H$1033, 8, FALSE)</f>
        <v>PHI</v>
      </c>
      <c r="G553" s="71">
        <f>VLOOKUP($B553, Paste!$A$3:$H$1033, 2, FALSE)</f>
        <v>65</v>
      </c>
      <c r="H553" s="71">
        <f>VLOOKUP($B553, Paste!$A$3:$H$1033, 3, FALSE)</f>
        <v>12.295583972719523</v>
      </c>
      <c r="I553" s="71">
        <f t="shared" si="8"/>
        <v>22.042133041169368</v>
      </c>
      <c r="J553" s="71">
        <f>VLOOKUP($B553, Paste!$A$3:$H$1033, 4, FALSE)</f>
        <v>34.337717013888891</v>
      </c>
      <c r="K553" s="71">
        <f>VLOOKUP($B553, Paste!$A$3:$H$1033, 5, FALSE)</f>
        <v>19.5</v>
      </c>
      <c r="L553" s="11">
        <f>IF(ISERROR(VLOOKUP(B553, Paste!$AB$3:$AD$2349, 3, FALSE)), "", VLOOKUP(B553, Paste!$AB$3:$AD$2349, 3, FALSE))</f>
        <v>67</v>
      </c>
      <c r="M553" s="27">
        <f>VLOOKUP($B553, Paste!$W$3:$Z$10064, IF($H$4="Cap Hit",3, IF($H$4="AAV", 4, 2)), FALSE)</f>
        <v>0.95</v>
      </c>
      <c r="N553" s="11">
        <f>IF(ISERROR(VLOOKUP(B553, Paste!$AB$3:$AC$2343, 1, FALSE)), "", VLOOKUP(B553, Paste!$AB$3:$AC$2343, 2, FALSE))</f>
        <v>27</v>
      </c>
      <c r="O553" s="18" t="str">
        <f>IF(VLOOKUP(B553, 'Points&amp;Potential'!$B$7:$O$921, 14, FALSE)=0, "", VLOOKUP(B553, 'Points&amp;Potential'!$B$7:$O$921, 14, FALSE))</f>
        <v/>
      </c>
      <c r="P553" s="7" t="str">
        <f>IF(ISERROR(VLOOKUP(B553, Paste!$T$3:$T$1045, 1, FALSE)), "", VLOOKUP(B553, Paste!$T$3:$U$1045, 2, FALSE))</f>
        <v>Y</v>
      </c>
    </row>
    <row r="554" spans="1:16">
      <c r="A554" s="11">
        <v>548</v>
      </c>
      <c r="B554" s="67" t="s">
        <v>641</v>
      </c>
      <c r="C554" s="11" t="str">
        <f>VLOOKUP($B554, Paste!$A$3:$H$1033, 6, FALSE)</f>
        <v>RD</v>
      </c>
      <c r="D554" s="11" t="str">
        <f>IFERROR(VLOOKUP($B554, Paste!$J$3:$L$833, 3, FALSE), "")</f>
        <v/>
      </c>
      <c r="E554" s="11" t="str">
        <f>IFERROR(VLOOKUP($B554, Paste!$J$3:$L$833, 2, FALSE), "")</f>
        <v/>
      </c>
      <c r="F554" s="11" t="str">
        <f>VLOOKUP($B554, Paste!$A$3:$H$1033, 8, FALSE)</f>
        <v>SJS</v>
      </c>
      <c r="G554" s="71">
        <f>VLOOKUP($B554, Paste!$A$3:$H$1033, 2, FALSE)</f>
        <v>39</v>
      </c>
      <c r="H554" s="71">
        <f>VLOOKUP($B554, Paste!$A$3:$H$1033, 3, FALSE)</f>
        <v>5.85</v>
      </c>
      <c r="I554" s="71">
        <f t="shared" si="8"/>
        <v>6.8826676829268312</v>
      </c>
      <c r="J554" s="71">
        <f>VLOOKUP($B554, Paste!$A$3:$H$1033, 4, FALSE)</f>
        <v>12.732667682926831</v>
      </c>
      <c r="K554" s="71">
        <f>VLOOKUP($B554, Paste!$A$3:$H$1033, 5, FALSE)</f>
        <v>19.5</v>
      </c>
      <c r="L554" s="11">
        <f>IF(ISERROR(VLOOKUP(B554, Paste!$AB$3:$AD$2349, 3, FALSE)), "", VLOOKUP(B554, Paste!$AB$3:$AD$2349, 3, FALSE))</f>
        <v>59</v>
      </c>
      <c r="M554" s="27" t="e">
        <f>VLOOKUP($B554, Paste!$W$3:$Z$10064, IF($H$4="Cap Hit",3, IF($H$4="AAV", 4, 2)), FALSE)</f>
        <v>#N/A</v>
      </c>
      <c r="N554" s="11">
        <f>IF(ISERROR(VLOOKUP(B554, Paste!$AB$3:$AC$2343, 1, FALSE)), "", VLOOKUP(B554, Paste!$AB$3:$AC$2343, 2, FALSE))</f>
        <v>40</v>
      </c>
      <c r="O554" s="18" t="str">
        <f>IF(VLOOKUP(B554, 'Points&amp;Potential'!$B$7:$O$921, 14, FALSE)=0, "", VLOOKUP(B554, 'Points&amp;Potential'!$B$7:$O$921, 14, FALSE))</f>
        <v/>
      </c>
      <c r="P554" s="7" t="str">
        <f>IF(ISERROR(VLOOKUP(B554, Paste!$T$3:$T$1045, 1, FALSE)), "", VLOOKUP(B554, Paste!$T$3:$U$1045, 2, FALSE))</f>
        <v/>
      </c>
    </row>
    <row r="555" spans="1:16">
      <c r="A555" s="11">
        <v>549</v>
      </c>
      <c r="B555" s="67" t="s">
        <v>88</v>
      </c>
      <c r="C555" s="11" t="str">
        <f>VLOOKUP($B555, Paste!$A$3:$H$1033, 6, FALSE)</f>
        <v>RW</v>
      </c>
      <c r="D555" s="11">
        <f>IFERROR(VLOOKUP($B555, Paste!$J$3:$L$833, 3, FALSE), "")</f>
        <v>68</v>
      </c>
      <c r="E555" s="11">
        <f>IFERROR(VLOOKUP($B555, Paste!$J$3:$L$833, 2, FALSE), "")</f>
        <v>80</v>
      </c>
      <c r="F555" s="11" t="str">
        <f>VLOOKUP($B555, Paste!$A$3:$H$1033, 8, FALSE)</f>
        <v>WPG</v>
      </c>
      <c r="G555" s="71">
        <f>VLOOKUP($B555, Paste!$A$3:$H$1033, 2, FALSE)</f>
        <v>75</v>
      </c>
      <c r="H555" s="71">
        <f>VLOOKUP($B555, Paste!$A$3:$H$1033, 3, FALSE)</f>
        <v>28.89059641232252</v>
      </c>
      <c r="I555" s="71">
        <f t="shared" si="8"/>
        <v>42.74876257205247</v>
      </c>
      <c r="J555" s="71">
        <f>VLOOKUP($B555, Paste!$A$3:$H$1033, 4, FALSE)</f>
        <v>71.639358984374994</v>
      </c>
      <c r="K555" s="71">
        <f>VLOOKUP($B555, Paste!$A$3:$H$1033, 5, FALSE)</f>
        <v>19.5</v>
      </c>
      <c r="L555" s="11">
        <f>IF(ISERROR(VLOOKUP(B555, Paste!$AB$3:$AD$2349, 3, FALSE)), "", VLOOKUP(B555, Paste!$AB$3:$AD$2349, 3, FALSE))</f>
        <v>23</v>
      </c>
      <c r="M555" s="27">
        <f>VLOOKUP($B555, Paste!$W$3:$Z$10064, IF($H$4="Cap Hit",3, IF($H$4="AAV", 4, 2)), FALSE)</f>
        <v>7</v>
      </c>
      <c r="N555" s="11">
        <f>IF(ISERROR(VLOOKUP(B555, Paste!$AB$3:$AC$2343, 1, FALSE)), "", VLOOKUP(B555, Paste!$AB$3:$AC$2343, 2, FALSE))</f>
        <v>38</v>
      </c>
      <c r="O555" s="18" t="str">
        <f>IF(VLOOKUP(B555, 'Points&amp;Potential'!$B$7:$O$921, 14, FALSE)=0, "", VLOOKUP(B555, 'Points&amp;Potential'!$B$7:$O$921, 14, FALSE))</f>
        <v/>
      </c>
      <c r="P555" s="7" t="str">
        <f>IF(ISERROR(VLOOKUP(B555, Paste!$T$3:$T$1045, 1, FALSE)), "", VLOOKUP(B555, Paste!$T$3:$U$1045, 2, FALSE))</f>
        <v/>
      </c>
    </row>
    <row r="556" spans="1:16">
      <c r="A556" s="11">
        <v>550</v>
      </c>
      <c r="B556" s="67" t="s">
        <v>147</v>
      </c>
      <c r="C556" s="11" t="str">
        <f>VLOOKUP($B556, Paste!$A$3:$H$1033, 6, FALSE)</f>
        <v>RW</v>
      </c>
      <c r="D556" s="11">
        <f>IFERROR(VLOOKUP($B556, Paste!$J$3:$L$833, 3, FALSE), "")</f>
        <v>62</v>
      </c>
      <c r="E556" s="11">
        <f>IFERROR(VLOOKUP($B556, Paste!$J$3:$L$833, 2, FALSE), "")</f>
        <v>80</v>
      </c>
      <c r="F556" s="11" t="str">
        <f>VLOOKUP($B556, Paste!$A$3:$H$1033, 8, FALSE)</f>
        <v>BUF</v>
      </c>
      <c r="G556" s="71">
        <f>VLOOKUP($B556, Paste!$A$3:$H$1033, 2, FALSE)</f>
        <v>81</v>
      </c>
      <c r="H556" s="71">
        <f>VLOOKUP($B556, Paste!$A$3:$H$1033, 3, FALSE)</f>
        <v>24</v>
      </c>
      <c r="I556" s="71">
        <f t="shared" si="8"/>
        <v>33.925747687499999</v>
      </c>
      <c r="J556" s="71">
        <f>VLOOKUP($B556, Paste!$A$3:$H$1033, 4, FALSE)</f>
        <v>57.925747687499999</v>
      </c>
      <c r="K556" s="71">
        <f>VLOOKUP($B556, Paste!$A$3:$H$1033, 5, FALSE)</f>
        <v>19.475409836065573</v>
      </c>
      <c r="L556" s="11">
        <f>IF(ISERROR(VLOOKUP(B556, Paste!$AB$3:$AD$2349, 3, FALSE)), "", VLOOKUP(B556, Paste!$AB$3:$AD$2349, 3, FALSE))</f>
        <v>49</v>
      </c>
      <c r="M556" s="27">
        <f>VLOOKUP($B556, Paste!$W$3:$Z$10064, IF($H$4="Cap Hit",3, IF($H$4="AAV", 4, 2)), FALSE)</f>
        <v>3.25</v>
      </c>
      <c r="N556" s="11">
        <f>IF(ISERROR(VLOOKUP(B556, Paste!$AB$3:$AC$2343, 1, FALSE)), "", VLOOKUP(B556, Paste!$AB$3:$AC$2343, 2, FALSE))</f>
        <v>24</v>
      </c>
      <c r="O556" s="18" t="str">
        <f>IF(VLOOKUP(B556, 'Points&amp;Potential'!$B$7:$O$921, 14, FALSE)=0, "", VLOOKUP(B556, 'Points&amp;Potential'!$B$7:$O$921, 14, FALSE))</f>
        <v/>
      </c>
      <c r="P556" s="7" t="str">
        <f>IF(ISERROR(VLOOKUP(B556, Paste!$T$3:$T$1045, 1, FALSE)), "", VLOOKUP(B556, Paste!$T$3:$U$1045, 2, FALSE))</f>
        <v/>
      </c>
    </row>
    <row r="557" spans="1:16">
      <c r="A557" s="11">
        <v>551</v>
      </c>
      <c r="B557" s="67" t="s">
        <v>337</v>
      </c>
      <c r="C557" s="11" t="str">
        <f>VLOOKUP($B557, Paste!$A$3:$H$1033, 6, FALSE)</f>
        <v>LW</v>
      </c>
      <c r="D557" s="11">
        <f>IFERROR(VLOOKUP($B557, Paste!$J$3:$L$833, 3, FALSE), "")</f>
        <v>55</v>
      </c>
      <c r="E557" s="11">
        <f>IFERROR(VLOOKUP($B557, Paste!$J$3:$L$833, 2, FALSE), "")</f>
        <v>73</v>
      </c>
      <c r="F557" s="11" t="str">
        <f>VLOOKUP($B557, Paste!$A$3:$H$1033, 8, FALSE)</f>
        <v>CHI</v>
      </c>
      <c r="G557" s="71">
        <f>VLOOKUP($B557, Paste!$A$3:$H$1033, 2, FALSE)</f>
        <v>76</v>
      </c>
      <c r="H557" s="71">
        <f>VLOOKUP($B557, Paste!$A$3:$H$1033, 3, FALSE)</f>
        <v>11.4</v>
      </c>
      <c r="I557" s="71">
        <f t="shared" si="8"/>
        <v>22.025892500000005</v>
      </c>
      <c r="J557" s="71">
        <f>VLOOKUP($B557, Paste!$A$3:$H$1033, 4, FALSE)</f>
        <v>33.425892500000003</v>
      </c>
      <c r="K557" s="71">
        <f>VLOOKUP($B557, Paste!$A$3:$H$1033, 5, FALSE)</f>
        <v>19.422222222222221</v>
      </c>
      <c r="L557" s="11">
        <f>IF(ISERROR(VLOOKUP(B557, Paste!$AB$3:$AD$2349, 3, FALSE)), "", VLOOKUP(B557, Paste!$AB$3:$AD$2349, 3, FALSE))</f>
        <v>39</v>
      </c>
      <c r="M557" s="27">
        <f>VLOOKUP($B557, Paste!$W$3:$Z$10064, IF($H$4="Cap Hit",3, IF($H$4="AAV", 4, 2)), FALSE)</f>
        <v>0.95</v>
      </c>
      <c r="N557" s="11">
        <f>IF(ISERROR(VLOOKUP(B557, Paste!$AB$3:$AC$2343, 1, FALSE)), "", VLOOKUP(B557, Paste!$AB$3:$AC$2343, 2, FALSE))</f>
        <v>21</v>
      </c>
      <c r="O557" s="18" t="str">
        <f>IF(VLOOKUP(B557, 'Points&amp;Potential'!$B$7:$O$921, 14, FALSE)=0, "", VLOOKUP(B557, 'Points&amp;Potential'!$B$7:$O$921, 14, FALSE))</f>
        <v/>
      </c>
      <c r="P557" s="7" t="str">
        <f>IF(ISERROR(VLOOKUP(B557, Paste!$T$3:$T$1045, 1, FALSE)), "", VLOOKUP(B557, Paste!$T$3:$U$1045, 2, FALSE))</f>
        <v/>
      </c>
    </row>
    <row r="558" spans="1:16">
      <c r="A558" s="11">
        <v>552</v>
      </c>
      <c r="B558" s="67" t="s">
        <v>752</v>
      </c>
      <c r="C558" s="11" t="str">
        <f>VLOOKUP($B558, Paste!$A$3:$H$1033, 6, FALSE)</f>
        <v>LD</v>
      </c>
      <c r="D558" s="11" t="str">
        <f>IFERROR(VLOOKUP($B558, Paste!$J$3:$L$833, 3, FALSE), "")</f>
        <v/>
      </c>
      <c r="E558" s="11" t="str">
        <f>IFERROR(VLOOKUP($B558, Paste!$J$3:$L$833, 2, FALSE), "")</f>
        <v/>
      </c>
      <c r="F558" s="11" t="str">
        <f>VLOOKUP($B558, Paste!$A$3:$H$1033, 8, FALSE)</f>
        <v>UFA</v>
      </c>
      <c r="G558" s="71">
        <f>VLOOKUP($B558, Paste!$A$3:$H$1033, 2, FALSE)</f>
        <v>52.666666666666664</v>
      </c>
      <c r="H558" s="71">
        <f>VLOOKUP($B558, Paste!$A$3:$H$1033, 3, FALSE)</f>
        <v>2.624982329473375</v>
      </c>
      <c r="I558" s="71">
        <f t="shared" si="8"/>
        <v>4.3999149205266228</v>
      </c>
      <c r="J558" s="71">
        <f>VLOOKUP($B558, Paste!$A$3:$H$1033, 4, FALSE)</f>
        <v>7.0248972499999978</v>
      </c>
      <c r="K558" s="71">
        <f>VLOOKUP($B558, Paste!$A$3:$H$1033, 5, FALSE)</f>
        <v>19.403508771929822</v>
      </c>
      <c r="L558" s="11" t="str">
        <f>IF(ISERROR(VLOOKUP(B558, Paste!$AB$3:$AD$2349, 3, FALSE)), "", VLOOKUP(B558, Paste!$AB$3:$AD$2349, 3, FALSE))</f>
        <v/>
      </c>
      <c r="M558" s="27" t="e">
        <f>VLOOKUP($B558, Paste!$W$3:$Z$10064, IF($H$4="Cap Hit",3, IF($H$4="AAV", 4, 2)), FALSE)</f>
        <v>#N/A</v>
      </c>
      <c r="N558" s="11" t="str">
        <f>IF(ISERROR(VLOOKUP(B558, Paste!$AB$3:$AC$2343, 1, FALSE)), "", VLOOKUP(B558, Paste!$AB$3:$AC$2343, 2, FALSE))</f>
        <v/>
      </c>
      <c r="O558" s="18" t="str">
        <f>IF(VLOOKUP(B558, 'Points&amp;Potential'!$B$7:$O$921, 14, FALSE)=0, "", VLOOKUP(B558, 'Points&amp;Potential'!$B$7:$O$921, 14, FALSE))</f>
        <v/>
      </c>
      <c r="P558" s="7" t="str">
        <f>IF(ISERROR(VLOOKUP(B558, Paste!$T$3:$T$1045, 1, FALSE)), "", VLOOKUP(B558, Paste!$T$3:$U$1045, 2, FALSE))</f>
        <v/>
      </c>
    </row>
    <row r="559" spans="1:16">
      <c r="A559" s="11">
        <v>553</v>
      </c>
      <c r="B559" s="67" t="s">
        <v>122</v>
      </c>
      <c r="C559" s="11" t="str">
        <f>VLOOKUP($B559, Paste!$A$3:$H$1033, 6, FALSE)</f>
        <v>RW</v>
      </c>
      <c r="D559" s="11">
        <f>IFERROR(VLOOKUP($B559, Paste!$J$3:$L$833, 3, FALSE), "")</f>
        <v>62</v>
      </c>
      <c r="E559" s="11">
        <f>IFERROR(VLOOKUP($B559, Paste!$J$3:$L$833, 2, FALSE), "")</f>
        <v>77</v>
      </c>
      <c r="F559" s="11" t="str">
        <f>VLOOKUP($B559, Paste!$A$3:$H$1033, 8, FALSE)</f>
        <v>WAS</v>
      </c>
      <c r="G559" s="71">
        <f>VLOOKUP($B559, Paste!$A$3:$H$1033, 2, FALSE)</f>
        <v>80.666666666666671</v>
      </c>
      <c r="H559" s="71">
        <f>VLOOKUP($B559, Paste!$A$3:$H$1033, 3, FALSE)</f>
        <v>32.266666666666673</v>
      </c>
      <c r="I559" s="71">
        <f t="shared" si="8"/>
        <v>29.820702083333323</v>
      </c>
      <c r="J559" s="71">
        <f>VLOOKUP($B559, Paste!$A$3:$H$1033, 4, FALSE)</f>
        <v>62.087368749999996</v>
      </c>
      <c r="K559" s="71">
        <f>VLOOKUP($B559, Paste!$A$3:$H$1033, 5, FALSE)</f>
        <v>19.36</v>
      </c>
      <c r="L559" s="11">
        <f>IF(ISERROR(VLOOKUP(B559, Paste!$AB$3:$AD$2349, 3, FALSE)), "", VLOOKUP(B559, Paste!$AB$3:$AD$2349, 3, FALSE))</f>
        <v>26</v>
      </c>
      <c r="M559" s="27">
        <f>VLOOKUP($B559, Paste!$W$3:$Z$10064, IF($H$4="Cap Hit",3, IF($H$4="AAV", 4, 2)), FALSE)</f>
        <v>10.5</v>
      </c>
      <c r="N559" s="11">
        <f>IF(ISERROR(VLOOKUP(B559, Paste!$AB$3:$AC$2343, 1, FALSE)), "", VLOOKUP(B559, Paste!$AB$3:$AC$2343, 2, FALSE))</f>
        <v>32</v>
      </c>
      <c r="O559" s="18" t="str">
        <f>IF(VLOOKUP(B559, 'Points&amp;Potential'!$B$7:$O$921, 14, FALSE)=0, "", VLOOKUP(B559, 'Points&amp;Potential'!$B$7:$O$921, 14, FALSE))</f>
        <v/>
      </c>
      <c r="P559" s="7" t="str">
        <f>IF(ISERROR(VLOOKUP(B559, Paste!$T$3:$T$1045, 1, FALSE)), "", VLOOKUP(B559, Paste!$T$3:$U$1045, 2, FALSE))</f>
        <v/>
      </c>
    </row>
    <row r="560" spans="1:16">
      <c r="A560" s="11">
        <v>554</v>
      </c>
      <c r="B560" s="67" t="s">
        <v>356</v>
      </c>
      <c r="C560" s="11" t="str">
        <f>VLOOKUP($B560, Paste!$A$3:$H$1033, 6, FALSE)</f>
        <v>LW</v>
      </c>
      <c r="D560" s="11">
        <f>IFERROR(VLOOKUP($B560, Paste!$J$3:$L$833, 3, FALSE), "")</f>
        <v>35</v>
      </c>
      <c r="E560" s="11">
        <f>IFERROR(VLOOKUP($B560, Paste!$J$3:$L$833, 2, FALSE), "")</f>
        <v>57</v>
      </c>
      <c r="F560" s="11" t="str">
        <f>VLOOKUP($B560, Paste!$A$3:$H$1033, 8, FALSE)</f>
        <v>NYI</v>
      </c>
      <c r="G560" s="71">
        <f>VLOOKUP($B560, Paste!$A$3:$H$1033, 2, FALSE)</f>
        <v>61.666666666666664</v>
      </c>
      <c r="H560" s="71">
        <f>VLOOKUP($B560, Paste!$A$3:$H$1033, 3, FALSE)</f>
        <v>17.266666666666669</v>
      </c>
      <c r="I560" s="71">
        <f t="shared" si="8"/>
        <v>14.212239583333332</v>
      </c>
      <c r="J560" s="71">
        <f>VLOOKUP($B560, Paste!$A$3:$H$1033, 4, FALSE)</f>
        <v>31.478906250000001</v>
      </c>
      <c r="K560" s="71">
        <f>VLOOKUP($B560, Paste!$A$3:$H$1033, 5, FALSE)</f>
        <v>19.292364990689013</v>
      </c>
      <c r="L560" s="11">
        <f>IF(ISERROR(VLOOKUP(B560, Paste!$AB$3:$AD$2349, 3, FALSE)), "", VLOOKUP(B560, Paste!$AB$3:$AD$2349, 3, FALSE))</f>
        <v>31</v>
      </c>
      <c r="M560" s="27">
        <f>VLOOKUP($B560, Paste!$W$3:$Z$10064, IF($H$4="Cap Hit",3, IF($H$4="AAV", 4, 2)), FALSE)</f>
        <v>3.5</v>
      </c>
      <c r="N560" s="11">
        <f>IF(ISERROR(VLOOKUP(B560, Paste!$AB$3:$AC$2343, 1, FALSE)), "", VLOOKUP(B560, Paste!$AB$3:$AC$2343, 2, FALSE))</f>
        <v>37</v>
      </c>
      <c r="O560" s="18" t="str">
        <f>IF(VLOOKUP(B560, 'Points&amp;Potential'!$B$7:$O$921, 14, FALSE)=0, "", VLOOKUP(B560, 'Points&amp;Potential'!$B$7:$O$921, 14, FALSE))</f>
        <v/>
      </c>
      <c r="P560" s="7" t="str">
        <f>IF(ISERROR(VLOOKUP(B560, Paste!$T$3:$T$1045, 1, FALSE)), "", VLOOKUP(B560, Paste!$T$3:$U$1045, 2, FALSE))</f>
        <v/>
      </c>
    </row>
    <row r="561" spans="1:16">
      <c r="A561" s="11">
        <v>555</v>
      </c>
      <c r="B561" s="67" t="s">
        <v>590</v>
      </c>
      <c r="C561" s="11" t="str">
        <f>VLOOKUP($B561, Paste!$A$3:$H$1033, 6, FALSE)</f>
        <v>LW</v>
      </c>
      <c r="D561" s="11" t="str">
        <f>IFERROR(VLOOKUP($B561, Paste!$J$3:$L$833, 3, FALSE), "")</f>
        <v/>
      </c>
      <c r="E561" s="11" t="str">
        <f>IFERROR(VLOOKUP($B561, Paste!$J$3:$L$833, 2, FALSE), "")</f>
        <v/>
      </c>
      <c r="F561" s="11" t="str">
        <f>VLOOKUP($B561, Paste!$A$3:$H$1033, 8, FALSE)</f>
        <v>UFA</v>
      </c>
      <c r="G561" s="71">
        <f>VLOOKUP($B561, Paste!$A$3:$H$1033, 2, FALSE)</f>
        <v>64.666666666666657</v>
      </c>
      <c r="H561" s="71">
        <f>VLOOKUP($B561, Paste!$A$3:$H$1033, 3, FALSE)</f>
        <v>7.797410622359747</v>
      </c>
      <c r="I561" s="71">
        <f t="shared" si="8"/>
        <v>7.4681199818069182</v>
      </c>
      <c r="J561" s="71">
        <f>VLOOKUP($B561, Paste!$A$3:$H$1033, 4, FALSE)</f>
        <v>15.265530604166665</v>
      </c>
      <c r="K561" s="71">
        <f>VLOOKUP($B561, Paste!$A$3:$H$1033, 5, FALSE)</f>
        <v>19.262411347517727</v>
      </c>
      <c r="L561" s="11" t="str">
        <f>IF(ISERROR(VLOOKUP(B561, Paste!$AB$3:$AD$2349, 3, FALSE)), "", VLOOKUP(B561, Paste!$AB$3:$AD$2349, 3, FALSE))</f>
        <v/>
      </c>
      <c r="M561" s="27" t="e">
        <f>VLOOKUP($B561, Paste!$W$3:$Z$10064, IF($H$4="Cap Hit",3, IF($H$4="AAV", 4, 2)), FALSE)</f>
        <v>#N/A</v>
      </c>
      <c r="N561" s="11" t="str">
        <f>IF(ISERROR(VLOOKUP(B561, Paste!$AB$3:$AC$2343, 1, FALSE)), "", VLOOKUP(B561, Paste!$AB$3:$AC$2343, 2, FALSE))</f>
        <v/>
      </c>
      <c r="O561" s="18" t="str">
        <f>IF(VLOOKUP(B561, 'Points&amp;Potential'!$B$7:$O$921, 14, FALSE)=0, "", VLOOKUP(B561, 'Points&amp;Potential'!$B$7:$O$921, 14, FALSE))</f>
        <v/>
      </c>
      <c r="P561" s="7" t="str">
        <f>IF(ISERROR(VLOOKUP(B561, Paste!$T$3:$T$1045, 1, FALSE)), "", VLOOKUP(B561, Paste!$T$3:$U$1045, 2, FALSE))</f>
        <v/>
      </c>
    </row>
    <row r="562" spans="1:16">
      <c r="A562" s="11">
        <v>556</v>
      </c>
      <c r="B562" s="67" t="s">
        <v>325</v>
      </c>
      <c r="C562" s="11" t="str">
        <f>VLOOKUP($B562, Paste!$A$3:$H$1033, 6, FALSE)</f>
        <v>RW</v>
      </c>
      <c r="D562" s="11">
        <f>IFERROR(VLOOKUP($B562, Paste!$J$3:$L$833, 3, FALSE), "")</f>
        <v>40</v>
      </c>
      <c r="E562" s="11">
        <f>IFERROR(VLOOKUP($B562, Paste!$J$3:$L$833, 2, FALSE), "")</f>
        <v>55</v>
      </c>
      <c r="F562" s="11" t="str">
        <f>VLOOKUP($B562, Paste!$A$3:$H$1033, 8, FALSE)</f>
        <v>COL</v>
      </c>
      <c r="G562" s="71">
        <f>VLOOKUP($B562, Paste!$A$3:$H$1033, 2, FALSE)</f>
        <v>66.333333333333329</v>
      </c>
      <c r="H562" s="71">
        <f>VLOOKUP($B562, Paste!$A$3:$H$1033, 3, FALSE)</f>
        <v>16.209549863307664</v>
      </c>
      <c r="I562" s="71">
        <f t="shared" si="8"/>
        <v>18.263583726275662</v>
      </c>
      <c r="J562" s="71">
        <f>VLOOKUP($B562, Paste!$A$3:$H$1033, 4, FALSE)</f>
        <v>34.473133589583327</v>
      </c>
      <c r="K562" s="71">
        <f>VLOOKUP($B562, Paste!$A$3:$H$1033, 5, FALSE)</f>
        <v>19.246977547495678</v>
      </c>
      <c r="L562" s="11">
        <f>IF(ISERROR(VLOOKUP(B562, Paste!$AB$3:$AD$2349, 3, FALSE)), "", VLOOKUP(B562, Paste!$AB$3:$AD$2349, 3, FALSE))</f>
        <v>43</v>
      </c>
      <c r="M562" s="27">
        <f>VLOOKUP($B562, Paste!$W$3:$Z$10064, IF($H$4="Cap Hit",3, IF($H$4="AAV", 4, 2)), FALSE)</f>
        <v>4</v>
      </c>
      <c r="N562" s="11">
        <f>IF(ISERROR(VLOOKUP(B562, Paste!$AB$3:$AC$2343, 1, FALSE)), "", VLOOKUP(B562, Paste!$AB$3:$AC$2343, 2, FALSE))</f>
        <v>50</v>
      </c>
      <c r="O562" s="18" t="str">
        <f>IF(VLOOKUP(B562, 'Points&amp;Potential'!$B$7:$O$921, 14, FALSE)=0, "", VLOOKUP(B562, 'Points&amp;Potential'!$B$7:$O$921, 14, FALSE))</f>
        <v/>
      </c>
      <c r="P562" s="7" t="str">
        <f>IF(ISERROR(VLOOKUP(B562, Paste!$T$3:$T$1045, 1, FALSE)), "", VLOOKUP(B562, Paste!$T$3:$U$1045, 2, FALSE))</f>
        <v/>
      </c>
    </row>
    <row r="563" spans="1:16">
      <c r="A563" s="11">
        <v>557</v>
      </c>
      <c r="B563" s="67" t="s">
        <v>600</v>
      </c>
      <c r="C563" s="11" t="str">
        <f>VLOOKUP($B563, Paste!$A$3:$H$1033, 6, FALSE)</f>
        <v>LD</v>
      </c>
      <c r="D563" s="11" t="str">
        <f>IFERROR(VLOOKUP($B563, Paste!$J$3:$L$833, 3, FALSE), "")</f>
        <v/>
      </c>
      <c r="E563" s="11" t="str">
        <f>IFERROR(VLOOKUP($B563, Paste!$J$3:$L$833, 2, FALSE), "")</f>
        <v/>
      </c>
      <c r="F563" s="11" t="str">
        <f>VLOOKUP($B563, Paste!$A$3:$H$1033, 8, FALSE)</f>
        <v>LAK</v>
      </c>
      <c r="G563" s="71">
        <f>VLOOKUP($B563, Paste!$A$3:$H$1033, 2, FALSE)</f>
        <v>82.666666666666671</v>
      </c>
      <c r="H563" s="71">
        <f>VLOOKUP($B563, Paste!$A$3:$H$1033, 3, FALSE)</f>
        <v>3.6125289980626114</v>
      </c>
      <c r="I563" s="71">
        <f t="shared" si="8"/>
        <v>11.08079055193739</v>
      </c>
      <c r="J563" s="71">
        <f>VLOOKUP($B563, Paste!$A$3:$H$1033, 4, FALSE)</f>
        <v>14.693319550000002</v>
      </c>
      <c r="K563" s="71">
        <f>VLOOKUP($B563, Paste!$A$3:$H$1033, 5, FALSE)</f>
        <v>19.12947658402204</v>
      </c>
      <c r="L563" s="11">
        <f>IF(ISERROR(VLOOKUP(B563, Paste!$AB$3:$AD$2349, 3, FALSE)), "", VLOOKUP(B563, Paste!$AB$3:$AD$2349, 3, FALSE))</f>
        <v>41</v>
      </c>
      <c r="M563" s="27">
        <f>VLOOKUP($B563, Paste!$W$3:$Z$10064, IF($H$4="Cap Hit",3, IF($H$4="AAV", 4, 2)), FALSE)</f>
        <v>4</v>
      </c>
      <c r="N563" s="11">
        <f>IF(ISERROR(VLOOKUP(B563, Paste!$AB$3:$AC$2343, 1, FALSE)), "", VLOOKUP(B563, Paste!$AB$3:$AC$2343, 2, FALSE))</f>
        <v>99</v>
      </c>
      <c r="O563" s="18" t="str">
        <f>IF(VLOOKUP(B563, 'Points&amp;Potential'!$B$7:$O$921, 14, FALSE)=0, "", VLOOKUP(B563, 'Points&amp;Potential'!$B$7:$O$921, 14, FALSE))</f>
        <v/>
      </c>
      <c r="P563" s="7" t="str">
        <f>IF(ISERROR(VLOOKUP(B563, Paste!$T$3:$T$1045, 1, FALSE)), "", VLOOKUP(B563, Paste!$T$3:$U$1045, 2, FALSE))</f>
        <v/>
      </c>
    </row>
    <row r="564" spans="1:16">
      <c r="A564" s="11">
        <v>558</v>
      </c>
      <c r="B564" s="67" t="s">
        <v>655</v>
      </c>
      <c r="C564" s="11" t="str">
        <f>VLOOKUP($B564, Paste!$A$3:$H$1033, 6, FALSE)</f>
        <v>LW</v>
      </c>
      <c r="D564" s="11" t="str">
        <f>IFERROR(VLOOKUP($B564, Paste!$J$3:$L$833, 3, FALSE), "")</f>
        <v/>
      </c>
      <c r="E564" s="11" t="str">
        <f>IFERROR(VLOOKUP($B564, Paste!$J$3:$L$833, 2, FALSE), "")</f>
        <v/>
      </c>
      <c r="F564" s="11" t="str">
        <f>VLOOKUP($B564, Paste!$A$3:$H$1033, 8, FALSE)</f>
        <v>PHI</v>
      </c>
      <c r="G564" s="71">
        <f>VLOOKUP($B564, Paste!$A$3:$H$1033, 2, FALSE)</f>
        <v>53</v>
      </c>
      <c r="H564" s="71">
        <f>VLOOKUP($B564, Paste!$A$3:$H$1033, 3, FALSE)</f>
        <v>7.07953157047542</v>
      </c>
      <c r="I564" s="71">
        <f t="shared" si="8"/>
        <v>4.8486981170245782</v>
      </c>
      <c r="J564" s="71">
        <f>VLOOKUP($B564, Paste!$A$3:$H$1033, 4, FALSE)</f>
        <v>11.928229687499998</v>
      </c>
      <c r="K564" s="71">
        <f>VLOOKUP($B564, Paste!$A$3:$H$1033, 5, FALSE)</f>
        <v>19.052287581699346</v>
      </c>
      <c r="L564" s="11">
        <f>IF(ISERROR(VLOOKUP(B564, Paste!$AB$3:$AD$2349, 3, FALSE)), "", VLOOKUP(B564, Paste!$AB$3:$AD$2349, 3, FALSE))</f>
        <v>148</v>
      </c>
      <c r="M564" s="27">
        <f>VLOOKUP($B564, Paste!$W$3:$Z$10064, IF($H$4="Cap Hit",3, IF($H$4="AAV", 4, 2)), FALSE)</f>
        <v>1</v>
      </c>
      <c r="N564" s="11">
        <f>IF(ISERROR(VLOOKUP(B564, Paste!$AB$3:$AC$2343, 1, FALSE)), "", VLOOKUP(B564, Paste!$AB$3:$AC$2343, 2, FALSE))</f>
        <v>24</v>
      </c>
      <c r="O564" s="18" t="str">
        <f>IF(VLOOKUP(B564, 'Points&amp;Potential'!$B$7:$O$921, 14, FALSE)=0, "", VLOOKUP(B564, 'Points&amp;Potential'!$B$7:$O$921, 14, FALSE))</f>
        <v/>
      </c>
      <c r="P564" s="7" t="str">
        <f>IF(ISERROR(VLOOKUP(B564, Paste!$T$3:$T$1045, 1, FALSE)), "", VLOOKUP(B564, Paste!$T$3:$U$1045, 2, FALSE))</f>
        <v/>
      </c>
    </row>
    <row r="565" spans="1:16">
      <c r="A565" s="11">
        <v>559</v>
      </c>
      <c r="B565" s="10" t="s">
        <v>524</v>
      </c>
      <c r="C565" s="11" t="str">
        <f>VLOOKUP($B565, Paste!$A$3:$H$1033, 6, FALSE)</f>
        <v>LD</v>
      </c>
      <c r="D565" s="11">
        <f>IFERROR(VLOOKUP($B565, Paste!$J$3:$L$833, 3, FALSE), "")</f>
        <v>35</v>
      </c>
      <c r="E565" s="11">
        <f>IFERROR(VLOOKUP($B565, Paste!$J$3:$L$833, 2, FALSE), "")</f>
        <v>50</v>
      </c>
      <c r="F565" s="11" t="str">
        <f>VLOOKUP($B565, Paste!$A$3:$H$1033, 8, FALSE)</f>
        <v>NYI</v>
      </c>
      <c r="G565" s="71">
        <f>VLOOKUP($B565, Paste!$A$3:$H$1033, 2, FALSE)</f>
        <v>66</v>
      </c>
      <c r="H565" s="71">
        <f>VLOOKUP($B565, Paste!$A$3:$H$1033, 3, FALSE)</f>
        <v>2.9174560778727452</v>
      </c>
      <c r="I565" s="71">
        <f t="shared" si="8"/>
        <v>15.628543922127257</v>
      </c>
      <c r="J565" s="71">
        <f>VLOOKUP($B565, Paste!$A$3:$H$1033, 4, FALSE)</f>
        <v>18.546000000000003</v>
      </c>
      <c r="K565" s="71">
        <f>VLOOKUP($B565, Paste!$A$3:$H$1033, 5, FALSE)</f>
        <v>18.974999999999998</v>
      </c>
      <c r="L565" s="11">
        <f>IF(ISERROR(VLOOKUP(B565, Paste!$AB$3:$AD$2349, 3, FALSE)), "", VLOOKUP(B565, Paste!$AB$3:$AD$2349, 3, FALSE))</f>
        <v>139</v>
      </c>
      <c r="M565" s="27">
        <f>VLOOKUP($B565, Paste!$W$3:$Z$10064, IF($H$4="Cap Hit",3, IF($H$4="AAV", 4, 2)), FALSE)</f>
        <v>6.25</v>
      </c>
      <c r="N565" s="11">
        <f>IF(ISERROR(VLOOKUP(B565, Paste!$AB$3:$AC$2343, 1, FALSE)), "", VLOOKUP(B565, Paste!$AB$3:$AC$2343, 2, FALSE))</f>
        <v>152</v>
      </c>
      <c r="O565" s="18" t="str">
        <f>IF(VLOOKUP(B565, 'Points&amp;Potential'!$B$7:$O$921, 14, FALSE)=0, "", VLOOKUP(B565, 'Points&amp;Potential'!$B$7:$O$921, 14, FALSE))</f>
        <v/>
      </c>
      <c r="P565" s="7" t="str">
        <f>IF(ISERROR(VLOOKUP(B565, Paste!$T$3:$T$1045, 1, FALSE)), "", VLOOKUP(B565, Paste!$T$3:$U$1045, 2, FALSE))</f>
        <v/>
      </c>
    </row>
    <row r="566" spans="1:16">
      <c r="A566" s="11">
        <v>560</v>
      </c>
      <c r="B566" s="67" t="s">
        <v>288</v>
      </c>
      <c r="C566" s="11" t="str">
        <f>VLOOKUP($B566, Paste!$A$3:$H$1033, 6, FALSE)</f>
        <v>C</v>
      </c>
      <c r="D566" s="11">
        <f>IFERROR(VLOOKUP($B566, Paste!$J$3:$L$833, 3, FALSE), "")</f>
        <v>53</v>
      </c>
      <c r="E566" s="11">
        <f>IFERROR(VLOOKUP($B566, Paste!$J$3:$L$833, 2, FALSE), "")</f>
        <v>68</v>
      </c>
      <c r="F566" s="11" t="str">
        <f>VLOOKUP($B566, Paste!$A$3:$H$1033, 8, FALSE)</f>
        <v>BOS</v>
      </c>
      <c r="G566" s="71">
        <f>VLOOKUP($B566, Paste!$A$3:$H$1033, 2, FALSE)</f>
        <v>84</v>
      </c>
      <c r="H566" s="71">
        <f>VLOOKUP($B566, Paste!$A$3:$H$1033, 3, FALSE)</f>
        <v>16.8</v>
      </c>
      <c r="I566" s="71">
        <f t="shared" si="8"/>
        <v>20.653641225000012</v>
      </c>
      <c r="J566" s="71">
        <f>VLOOKUP($B566, Paste!$A$3:$H$1033, 4, FALSE)</f>
        <v>37.453641225000013</v>
      </c>
      <c r="K566" s="71">
        <f>VLOOKUP($B566, Paste!$A$3:$H$1033, 5, FALSE)</f>
        <v>18.841121495327101</v>
      </c>
      <c r="L566" s="11">
        <f>IF(ISERROR(VLOOKUP(B566, Paste!$AB$3:$AD$2349, 3, FALSE)), "", VLOOKUP(B566, Paste!$AB$3:$AD$2349, 3, FALSE))</f>
        <v>151</v>
      </c>
      <c r="M566" s="27">
        <f>VLOOKUP($B566, Paste!$W$3:$Z$10064, IF($H$4="Cap Hit",3, IF($H$4="AAV", 4, 2)), FALSE)</f>
        <v>0.78749999999999998</v>
      </c>
      <c r="N566" s="11">
        <f>IF(ISERROR(VLOOKUP(B566, Paste!$AB$3:$AC$2343, 1, FALSE)), "", VLOOKUP(B566, Paste!$AB$3:$AC$2343, 2, FALSE))</f>
        <v>59</v>
      </c>
      <c r="O566" s="18" t="str">
        <f>IF(VLOOKUP(B566, 'Points&amp;Potential'!$B$7:$O$921, 14, FALSE)=0, "", VLOOKUP(B566, 'Points&amp;Potential'!$B$7:$O$921, 14, FALSE))</f>
        <v/>
      </c>
      <c r="P566" s="7" t="str">
        <f>IF(ISERROR(VLOOKUP(B566, Paste!$T$3:$T$1045, 1, FALSE)), "", VLOOKUP(B566, Paste!$T$3:$U$1045, 2, FALSE))</f>
        <v/>
      </c>
    </row>
    <row r="567" spans="1:16">
      <c r="A567" s="11">
        <v>561</v>
      </c>
      <c r="B567" s="67" t="s">
        <v>354</v>
      </c>
      <c r="C567" s="11" t="str">
        <f>VLOOKUP($B567, Paste!$A$3:$H$1033, 6, FALSE)</f>
        <v>RW</v>
      </c>
      <c r="D567" s="11">
        <f>IFERROR(VLOOKUP($B567, Paste!$J$3:$L$833, 3, FALSE), "")</f>
        <v>48</v>
      </c>
      <c r="E567" s="11">
        <f>IFERROR(VLOOKUP($B567, Paste!$J$3:$L$833, 2, FALSE), "")</f>
        <v>82</v>
      </c>
      <c r="F567" s="11" t="str">
        <f>VLOOKUP($B567, Paste!$A$3:$H$1033, 8, FALSE)</f>
        <v>CHI</v>
      </c>
      <c r="G567" s="71">
        <f>VLOOKUP($B567, Paste!$A$3:$H$1033, 2, FALSE)</f>
        <v>78</v>
      </c>
      <c r="H567" s="71">
        <f>VLOOKUP($B567, Paste!$A$3:$H$1033, 3, FALSE)</f>
        <v>17.16</v>
      </c>
      <c r="I567" s="71">
        <f t="shared" si="8"/>
        <v>14.604560208333325</v>
      </c>
      <c r="J567" s="71">
        <f>VLOOKUP($B567, Paste!$A$3:$H$1033, 4, FALSE)</f>
        <v>31.764560208333325</v>
      </c>
      <c r="K567" s="71">
        <f>VLOOKUP($B567, Paste!$A$3:$H$1033, 5, FALSE)</f>
        <v>18.72</v>
      </c>
      <c r="L567" s="11">
        <f>IF(ISERROR(VLOOKUP(B567, Paste!$AB$3:$AD$2349, 3, FALSE)), "", VLOOKUP(B567, Paste!$AB$3:$AD$2349, 3, FALSE))</f>
        <v>119</v>
      </c>
      <c r="M567" s="27">
        <f>VLOOKUP($B567, Paste!$W$3:$Z$10064, IF($H$4="Cap Hit",3, IF($H$4="AAV", 4, 2)), FALSE)</f>
        <v>0.87</v>
      </c>
      <c r="N567" s="11">
        <f>IF(ISERROR(VLOOKUP(B567, Paste!$AB$3:$AC$2343, 1, FALSE)), "", VLOOKUP(B567, Paste!$AB$3:$AC$2343, 2, FALSE))</f>
        <v>27</v>
      </c>
      <c r="O567" s="18" t="str">
        <f>IF(VLOOKUP(B567, 'Points&amp;Potential'!$B$7:$O$921, 14, FALSE)=0, "", VLOOKUP(B567, 'Points&amp;Potential'!$B$7:$O$921, 14, FALSE))</f>
        <v/>
      </c>
      <c r="P567" s="7" t="str">
        <f>IF(ISERROR(VLOOKUP(B567, Paste!$T$3:$T$1045, 1, FALSE)), "", VLOOKUP(B567, Paste!$T$3:$U$1045, 2, FALSE))</f>
        <v/>
      </c>
    </row>
    <row r="568" spans="1:16">
      <c r="A568" s="11">
        <v>562</v>
      </c>
      <c r="B568" s="67" t="s">
        <v>754</v>
      </c>
      <c r="C568" s="11" t="str">
        <f>VLOOKUP($B568, Paste!$A$3:$H$1033, 6, FALSE)</f>
        <v>C</v>
      </c>
      <c r="D568" s="11">
        <f>IFERROR(VLOOKUP($B568, Paste!$J$3:$L$833, 3, FALSE), "")</f>
        <v>40</v>
      </c>
      <c r="E568" s="11">
        <f>IFERROR(VLOOKUP($B568, Paste!$J$3:$L$833, 2, FALSE), "")</f>
        <v>58</v>
      </c>
      <c r="F568" s="11" t="str">
        <f>VLOOKUP($B568, Paste!$A$3:$H$1033, 8, FALSE)</f>
        <v>FLA</v>
      </c>
      <c r="G568" s="71">
        <f>VLOOKUP($B568, Paste!$A$3:$H$1033, 2, FALSE)</f>
        <v>38</v>
      </c>
      <c r="H568" s="71">
        <f>VLOOKUP($B568, Paste!$A$3:$H$1033, 3, FALSE)</f>
        <v>3.5414009164009164</v>
      </c>
      <c r="I568" s="71">
        <f t="shared" si="8"/>
        <v>3.2801302919324167</v>
      </c>
      <c r="J568" s="71">
        <f>VLOOKUP($B568, Paste!$A$3:$H$1033, 4, FALSE)</f>
        <v>6.821531208333333</v>
      </c>
      <c r="K568" s="71">
        <f>VLOOKUP($B568, Paste!$A$3:$H$1033, 5, FALSE)</f>
        <v>18.654545454545456</v>
      </c>
      <c r="L568" s="11">
        <f>IF(ISERROR(VLOOKUP(B568, Paste!$AB$3:$AD$2349, 3, FALSE)), "", VLOOKUP(B568, Paste!$AB$3:$AD$2349, 3, FALSE))</f>
        <v>51</v>
      </c>
      <c r="M568" s="27">
        <f>VLOOKUP($B568, Paste!$W$3:$Z$10064, IF($H$4="Cap Hit",3, IF($H$4="AAV", 4, 2)), FALSE)</f>
        <v>0.85</v>
      </c>
      <c r="N568" s="11">
        <f>IF(ISERROR(VLOOKUP(B568, Paste!$AB$3:$AC$2343, 1, FALSE)), "", VLOOKUP(B568, Paste!$AB$3:$AC$2343, 2, FALSE))</f>
        <v>32</v>
      </c>
      <c r="O568" s="18" t="str">
        <f>IF(VLOOKUP(B568, 'Points&amp;Potential'!$B$7:$O$921, 14, FALSE)=0, "", VLOOKUP(B568, 'Points&amp;Potential'!$B$7:$O$921, 14, FALSE))</f>
        <v/>
      </c>
      <c r="P568" s="7" t="str">
        <f>IF(ISERROR(VLOOKUP(B568, Paste!$T$3:$T$1045, 1, FALSE)), "", VLOOKUP(B568, Paste!$T$3:$U$1045, 2, FALSE))</f>
        <v/>
      </c>
    </row>
    <row r="569" spans="1:16">
      <c r="A569" s="11">
        <v>563</v>
      </c>
      <c r="B569" s="67" t="s">
        <v>45</v>
      </c>
      <c r="C569" s="11" t="str">
        <f>VLOOKUP($B569, Paste!$A$3:$H$1033, 6, FALSE)</f>
        <v>C</v>
      </c>
      <c r="D569" s="11">
        <f>IFERROR(VLOOKUP($B569, Paste!$J$3:$L$833, 3, FALSE), "")</f>
        <v>92</v>
      </c>
      <c r="E569" s="11">
        <f>IFERROR(VLOOKUP($B569, Paste!$J$3:$L$833, 2, FALSE), "")</f>
        <v>112</v>
      </c>
      <c r="F569" s="11" t="str">
        <f>VLOOKUP($B569, Paste!$A$3:$H$1033, 8, FALSE)</f>
        <v>VGK</v>
      </c>
      <c r="G569" s="71">
        <f>VLOOKUP($B569, Paste!$A$3:$H$1033, 2, FALSE)</f>
        <v>75</v>
      </c>
      <c r="H569" s="71">
        <f>VLOOKUP($B569, Paste!$A$3:$H$1033, 3, FALSE)</f>
        <v>29.374971668447238</v>
      </c>
      <c r="I569" s="71">
        <f t="shared" si="8"/>
        <v>62.932164269052755</v>
      </c>
      <c r="J569" s="71">
        <f>VLOOKUP($B569, Paste!$A$3:$H$1033, 4, FALSE)</f>
        <v>92.307135937499993</v>
      </c>
      <c r="K569" s="71">
        <f>VLOOKUP($B569, Paste!$A$3:$H$1033, 5, FALSE)</f>
        <v>18.574766355140188</v>
      </c>
      <c r="L569" s="11">
        <f>IF(ISERROR(VLOOKUP(B569, Paste!$AB$3:$AD$2349, 3, FALSE)), "", VLOOKUP(B569, Paste!$AB$3:$AD$2349, 3, FALSE))</f>
        <v>29</v>
      </c>
      <c r="M569" s="27">
        <f>VLOOKUP($B569, Paste!$W$3:$Z$10064, IF($H$4="Cap Hit",3, IF($H$4="AAV", 4, 2)), FALSE)</f>
        <v>17.7</v>
      </c>
      <c r="N569" s="11">
        <f>IF(ISERROR(VLOOKUP(B569, Paste!$AB$3:$AC$2343, 1, FALSE)), "", VLOOKUP(B569, Paste!$AB$3:$AC$2343, 2, FALSE))</f>
        <v>45</v>
      </c>
      <c r="O569" s="18" t="str">
        <f>IF(VLOOKUP(B569, 'Points&amp;Potential'!$B$7:$O$921, 14, FALSE)=0, "", VLOOKUP(B569, 'Points&amp;Potential'!$B$7:$O$921, 14, FALSE))</f>
        <v/>
      </c>
      <c r="P569" s="7" t="str">
        <f>IF(ISERROR(VLOOKUP(B569, Paste!$T$3:$T$1045, 1, FALSE)), "", VLOOKUP(B569, Paste!$T$3:$U$1045, 2, FALSE))</f>
        <v/>
      </c>
    </row>
    <row r="570" spans="1:16">
      <c r="A570" s="11">
        <v>564</v>
      </c>
      <c r="B570" s="67" t="s">
        <v>363</v>
      </c>
      <c r="C570" s="11" t="str">
        <f>VLOOKUP($B570, Paste!$A$3:$H$1033, 6, FALSE)</f>
        <v>C</v>
      </c>
      <c r="D570" s="11">
        <f>IFERROR(VLOOKUP($B570, Paste!$J$3:$L$833, 3, FALSE), "")</f>
        <v>42</v>
      </c>
      <c r="E570" s="11">
        <f>IFERROR(VLOOKUP($B570, Paste!$J$3:$L$833, 2, FALSE), "")</f>
        <v>55</v>
      </c>
      <c r="F570" s="11" t="str">
        <f>VLOOKUP($B570, Paste!$A$3:$H$1033, 8, FALSE)</f>
        <v>STL</v>
      </c>
      <c r="G570" s="71">
        <f>VLOOKUP($B570, Paste!$A$3:$H$1033, 2, FALSE)</f>
        <v>72.666666666666671</v>
      </c>
      <c r="H570" s="71">
        <f>VLOOKUP($B570, Paste!$A$3:$H$1033, 3, FALSE)</f>
        <v>14.533333333333335</v>
      </c>
      <c r="I570" s="71">
        <f t="shared" si="8"/>
        <v>16.513545416666666</v>
      </c>
      <c r="J570" s="71">
        <f>VLOOKUP($B570, Paste!$A$3:$H$1033, 4, FALSE)</f>
        <v>31.046878750000001</v>
      </c>
      <c r="K570" s="71">
        <f>VLOOKUP($B570, Paste!$A$3:$H$1033, 5, FALSE)</f>
        <v>18.509433962264151</v>
      </c>
      <c r="L570" s="11">
        <f>IF(ISERROR(VLOOKUP(B570, Paste!$AB$3:$AD$2349, 3, FALSE)), "", VLOOKUP(B570, Paste!$AB$3:$AD$2349, 3, FALSE))</f>
        <v>51</v>
      </c>
      <c r="M570" s="27">
        <f>VLOOKUP($B570, Paste!$W$3:$Z$10064, IF($H$4="Cap Hit",3, IF($H$4="AAV", 4, 2)), FALSE)</f>
        <v>4.25</v>
      </c>
      <c r="N570" s="11">
        <f>IF(ISERROR(VLOOKUP(B570, Paste!$AB$3:$AC$2343, 1, FALSE)), "", VLOOKUP(B570, Paste!$AB$3:$AC$2343, 2, FALSE))</f>
        <v>32</v>
      </c>
      <c r="O570" s="18" t="str">
        <f>IF(VLOOKUP(B570, 'Points&amp;Potential'!$B$7:$O$921, 14, FALSE)=0, "", VLOOKUP(B570, 'Points&amp;Potential'!$B$7:$O$921, 14, FALSE))</f>
        <v/>
      </c>
      <c r="P570" s="7" t="str">
        <f>IF(ISERROR(VLOOKUP(B570, Paste!$T$3:$T$1045, 1, FALSE)), "", VLOOKUP(B570, Paste!$T$3:$U$1045, 2, FALSE))</f>
        <v/>
      </c>
    </row>
    <row r="571" spans="1:16">
      <c r="A571" s="11">
        <v>565</v>
      </c>
      <c r="B571" s="67" t="s">
        <v>477</v>
      </c>
      <c r="C571" s="11" t="str">
        <f>VLOOKUP($B571, Paste!$A$3:$H$1033, 6, FALSE)</f>
        <v>C</v>
      </c>
      <c r="D571" s="11">
        <f>IFERROR(VLOOKUP($B571, Paste!$J$3:$L$833, 3, FALSE), "")</f>
        <v>47</v>
      </c>
      <c r="E571" s="11">
        <f>IFERROR(VLOOKUP($B571, Paste!$J$3:$L$833, 2, FALSE), "")</f>
        <v>67</v>
      </c>
      <c r="F571" s="11" t="str">
        <f>VLOOKUP($B571, Paste!$A$3:$H$1033, 8, FALSE)</f>
        <v>COL</v>
      </c>
      <c r="G571" s="71">
        <f>VLOOKUP($B571, Paste!$A$3:$H$1033, 2, FALSE)</f>
        <v>74</v>
      </c>
      <c r="H571" s="71">
        <f>VLOOKUP($B571, Paste!$A$3:$H$1033, 3, FALSE)</f>
        <v>10.360000000000001</v>
      </c>
      <c r="I571" s="71">
        <f t="shared" si="8"/>
        <v>10.852585625000001</v>
      </c>
      <c r="J571" s="71">
        <f>VLOOKUP($B571, Paste!$A$3:$H$1033, 4, FALSE)</f>
        <v>21.212585625000003</v>
      </c>
      <c r="K571" s="71">
        <f>VLOOKUP($B571, Paste!$A$3:$H$1033, 5, FALSE)</f>
        <v>18.5</v>
      </c>
      <c r="L571" s="11">
        <f>IF(ISERROR(VLOOKUP(B571, Paste!$AB$3:$AD$2349, 3, FALSE)), "", VLOOKUP(B571, Paste!$AB$3:$AD$2349, 3, FALSE))</f>
        <v>67</v>
      </c>
      <c r="M571" s="27">
        <f>VLOOKUP($B571, Paste!$W$3:$Z$10064, IF($H$4="Cap Hit",3, IF($H$4="AAV", 4, 2)), FALSE)</f>
        <v>1.25</v>
      </c>
      <c r="N571" s="11">
        <f>IF(ISERROR(VLOOKUP(B571, Paste!$AB$3:$AC$2343, 1, FALSE)), "", VLOOKUP(B571, Paste!$AB$3:$AC$2343, 2, FALSE))</f>
        <v>33</v>
      </c>
      <c r="O571" s="18" t="str">
        <f>IF(VLOOKUP(B571, 'Points&amp;Potential'!$B$7:$O$921, 14, FALSE)=0, "", VLOOKUP(B571, 'Points&amp;Potential'!$B$7:$O$921, 14, FALSE))</f>
        <v/>
      </c>
      <c r="P571" s="7" t="str">
        <f>IF(ISERROR(VLOOKUP(B571, Paste!$T$3:$T$1045, 1, FALSE)), "", VLOOKUP(B571, Paste!$T$3:$U$1045, 2, FALSE))</f>
        <v/>
      </c>
    </row>
    <row r="572" spans="1:16">
      <c r="A572" s="11">
        <v>566</v>
      </c>
      <c r="B572" s="67" t="s">
        <v>817</v>
      </c>
      <c r="C572" s="11" t="str">
        <f>VLOOKUP($B572, Paste!$A$3:$H$1033, 6, FALSE)</f>
        <v>C</v>
      </c>
      <c r="D572" s="11" t="str">
        <f>IFERROR(VLOOKUP($B572, Paste!$J$3:$L$833, 3, FALSE), "")</f>
        <v/>
      </c>
      <c r="E572" s="11" t="str">
        <f>IFERROR(VLOOKUP($B572, Paste!$J$3:$L$833, 2, FALSE), "")</f>
        <v/>
      </c>
      <c r="F572" s="11" t="str">
        <f>VLOOKUP($B572, Paste!$A$3:$H$1033, 8, FALSE)</f>
        <v>FLA</v>
      </c>
      <c r="G572" s="71">
        <f>VLOOKUP($B572, Paste!$A$3:$H$1033, 2, FALSE)</f>
        <v>42</v>
      </c>
      <c r="H572" s="71">
        <f>VLOOKUP($B572, Paste!$A$3:$H$1033, 3, FALSE)</f>
        <v>2.9928469426796207</v>
      </c>
      <c r="I572" s="71">
        <f t="shared" si="8"/>
        <v>0.92463480732037873</v>
      </c>
      <c r="J572" s="71">
        <f>VLOOKUP($B572, Paste!$A$3:$H$1033, 4, FALSE)</f>
        <v>3.9174817499999994</v>
      </c>
      <c r="K572" s="71">
        <f>VLOOKUP($B572, Paste!$A$3:$H$1033, 5, FALSE)</f>
        <v>18.5</v>
      </c>
      <c r="L572" s="11">
        <f>IF(ISERROR(VLOOKUP(B572, Paste!$AB$3:$AD$2349, 3, FALSE)), "", VLOOKUP(B572, Paste!$AB$3:$AD$2349, 3, FALSE))</f>
        <v>63</v>
      </c>
      <c r="M572" s="27">
        <f>VLOOKUP($B572, Paste!$W$3:$Z$10064, IF($H$4="Cap Hit",3, IF($H$4="AAV", 4, 2)), FALSE)</f>
        <v>0.85</v>
      </c>
      <c r="N572" s="11">
        <f>IF(ISERROR(VLOOKUP(B572, Paste!$AB$3:$AC$2343, 1, FALSE)), "", VLOOKUP(B572, Paste!$AB$3:$AC$2343, 2, FALSE))</f>
        <v>14</v>
      </c>
      <c r="O572" s="18" t="str">
        <f>IF(VLOOKUP(B572, 'Points&amp;Potential'!$B$7:$O$921, 14, FALSE)=0, "", VLOOKUP(B572, 'Points&amp;Potential'!$B$7:$O$921, 14, FALSE))</f>
        <v/>
      </c>
      <c r="P572" s="7" t="str">
        <f>IF(ISERROR(VLOOKUP(B572, Paste!$T$3:$T$1045, 1, FALSE)), "", VLOOKUP(B572, Paste!$T$3:$U$1045, 2, FALSE))</f>
        <v/>
      </c>
    </row>
    <row r="573" spans="1:16">
      <c r="A573" s="11">
        <v>567</v>
      </c>
      <c r="B573" s="10" t="s">
        <v>652</v>
      </c>
      <c r="C573" s="11" t="str">
        <f>VLOOKUP($B573, Paste!$A$3:$H$1033, 6, FALSE)</f>
        <v>RD</v>
      </c>
      <c r="D573" s="11" t="str">
        <f>IFERROR(VLOOKUP($B573, Paste!$J$3:$L$833, 3, FALSE), "")</f>
        <v/>
      </c>
      <c r="E573" s="11" t="str">
        <f>IFERROR(VLOOKUP($B573, Paste!$J$3:$L$833, 2, FALSE), "")</f>
        <v/>
      </c>
      <c r="F573" s="11" t="str">
        <f>VLOOKUP($B573, Paste!$A$3:$H$1033, 8, FALSE)</f>
        <v>EDM</v>
      </c>
      <c r="G573" s="71">
        <f>VLOOKUP($B573, Paste!$A$3:$H$1033, 2, FALSE)</f>
        <v>70</v>
      </c>
      <c r="H573" s="71">
        <f>VLOOKUP($B573, Paste!$A$3:$H$1033, 3, FALSE)</f>
        <v>1.9241632013647954</v>
      </c>
      <c r="I573" s="71">
        <f t="shared" si="8"/>
        <v>10.111199784746315</v>
      </c>
      <c r="J573" s="71">
        <f>VLOOKUP($B573, Paste!$A$3:$H$1033, 4, FALSE)</f>
        <v>12.03536298611111</v>
      </c>
      <c r="K573" s="71">
        <f>VLOOKUP($B573, Paste!$A$3:$H$1033, 5, FALSE)</f>
        <v>18.483146067415728</v>
      </c>
      <c r="L573" s="11">
        <f>IF(ISERROR(VLOOKUP(B573, Paste!$AB$3:$AD$2349, 3, FALSE)), "", VLOOKUP(B573, Paste!$AB$3:$AD$2349, 3, FALSE))</f>
        <v>109</v>
      </c>
      <c r="M573" s="27">
        <f>VLOOKUP($B573, Paste!$W$3:$Z$10064, IF($H$4="Cap Hit",3, IF($H$4="AAV", 4, 2)), FALSE)</f>
        <v>1.3</v>
      </c>
      <c r="N573" s="11">
        <f>IF(ISERROR(VLOOKUP(B573, Paste!$AB$3:$AC$2343, 1, FALSE)), "", VLOOKUP(B573, Paste!$AB$3:$AC$2343, 2, FALSE))</f>
        <v>98</v>
      </c>
      <c r="O573" s="18" t="str">
        <f>IF(VLOOKUP(B573, 'Points&amp;Potential'!$B$7:$O$921, 14, FALSE)=0, "", VLOOKUP(B573, 'Points&amp;Potential'!$B$7:$O$921, 14, FALSE))</f>
        <v/>
      </c>
      <c r="P573" s="7" t="str">
        <f>IF(ISERROR(VLOOKUP(B573, Paste!$T$3:$T$1045, 1, FALSE)), "", VLOOKUP(B573, Paste!$T$3:$U$1045, 2, FALSE))</f>
        <v/>
      </c>
    </row>
    <row r="574" spans="1:16">
      <c r="A574" s="11">
        <v>568</v>
      </c>
      <c r="B574" s="67" t="s">
        <v>57</v>
      </c>
      <c r="C574" s="11" t="str">
        <f>VLOOKUP($B574, Paste!$A$3:$H$1033, 6, FALSE)</f>
        <v>RD</v>
      </c>
      <c r="D574" s="11">
        <f>IFERROR(VLOOKUP($B574, Paste!$J$3:$L$833, 3, FALSE), "")</f>
        <v>92</v>
      </c>
      <c r="E574" s="11">
        <f>IFERROR(VLOOKUP($B574, Paste!$J$3:$L$833, 2, FALSE), "")</f>
        <v>108</v>
      </c>
      <c r="F574" s="11" t="str">
        <f>VLOOKUP($B574, Paste!$A$3:$H$1033, 8, FALSE)</f>
        <v>COL</v>
      </c>
      <c r="G574" s="71">
        <f>VLOOKUP($B574, Paste!$A$3:$H$1033, 2, FALSE)</f>
        <v>79.333333333333329</v>
      </c>
      <c r="H574" s="71">
        <f>VLOOKUP($B574, Paste!$A$3:$H$1033, 3, FALSE)</f>
        <v>23.630922601840606</v>
      </c>
      <c r="I574" s="71">
        <f t="shared" si="8"/>
        <v>62.83347455871494</v>
      </c>
      <c r="J574" s="71">
        <f>VLOOKUP($B574, Paste!$A$3:$H$1033, 4, FALSE)</f>
        <v>86.464397160555549</v>
      </c>
      <c r="K574" s="71">
        <f>VLOOKUP($B574, Paste!$A$3:$H$1033, 5, FALSE)</f>
        <v>18.46551724137931</v>
      </c>
      <c r="L574" s="11">
        <f>IF(ISERROR(VLOOKUP(B574, Paste!$AB$3:$AD$2349, 3, FALSE)), "", VLOOKUP(B574, Paste!$AB$3:$AD$2349, 3, FALSE))</f>
        <v>44</v>
      </c>
      <c r="M574" s="27">
        <f>VLOOKUP($B574, Paste!$W$3:$Z$10064, IF($H$4="Cap Hit",3, IF($H$4="AAV", 4, 2)), FALSE)</f>
        <v>8.6999999999999993</v>
      </c>
      <c r="N574" s="11">
        <f>IF(ISERROR(VLOOKUP(B574, Paste!$AB$3:$AC$2343, 1, FALSE)), "", VLOOKUP(B574, Paste!$AB$3:$AC$2343, 2, FALSE))</f>
        <v>127</v>
      </c>
      <c r="O574" s="18" t="str">
        <f>IF(VLOOKUP(B574, 'Points&amp;Potential'!$B$7:$O$921, 14, FALSE)=0, "", VLOOKUP(B574, 'Points&amp;Potential'!$B$7:$O$921, 14, FALSE))</f>
        <v/>
      </c>
      <c r="P574" s="7" t="str">
        <f>IF(ISERROR(VLOOKUP(B574, Paste!$T$3:$T$1045, 1, FALSE)), "", VLOOKUP(B574, Paste!$T$3:$U$1045, 2, FALSE))</f>
        <v/>
      </c>
    </row>
    <row r="575" spans="1:16">
      <c r="A575" s="11">
        <v>569</v>
      </c>
      <c r="B575" s="67" t="s">
        <v>644</v>
      </c>
      <c r="C575" s="11" t="str">
        <f>VLOOKUP($B575, Paste!$A$3:$H$1033, 6, FALSE)</f>
        <v>RD</v>
      </c>
      <c r="D575" s="11" t="str">
        <f>IFERROR(VLOOKUP($B575, Paste!$J$3:$L$833, 3, FALSE), "")</f>
        <v/>
      </c>
      <c r="E575" s="11" t="str">
        <f>IFERROR(VLOOKUP($B575, Paste!$J$3:$L$833, 2, FALSE), "")</f>
        <v/>
      </c>
      <c r="F575" s="11" t="str">
        <f>VLOOKUP($B575, Paste!$A$3:$H$1033, 8, FALSE)</f>
        <v>LAK</v>
      </c>
      <c r="G575" s="71">
        <f>VLOOKUP($B575, Paste!$A$3:$H$1033, 2, FALSE)</f>
        <v>84</v>
      </c>
      <c r="H575" s="71">
        <f>VLOOKUP($B575, Paste!$A$3:$H$1033, 3, FALSE)</f>
        <v>2.9007208126581165</v>
      </c>
      <c r="I575" s="71">
        <f t="shared" si="8"/>
        <v>9.5961681373418859</v>
      </c>
      <c r="J575" s="71">
        <f>VLOOKUP($B575, Paste!$A$3:$H$1033, 4, FALSE)</f>
        <v>12.496888950000002</v>
      </c>
      <c r="K575" s="71">
        <f>VLOOKUP($B575, Paste!$A$3:$H$1033, 5, FALSE)</f>
        <v>18.439024390243901</v>
      </c>
      <c r="L575" s="11">
        <f>IF(ISERROR(VLOOKUP(B575, Paste!$AB$3:$AD$2349, 3, FALSE)), "", VLOOKUP(B575, Paste!$AB$3:$AD$2349, 3, FALSE))</f>
        <v>42</v>
      </c>
      <c r="M575" s="27">
        <f>VLOOKUP($B575, Paste!$W$3:$Z$10064, IF($H$4="Cap Hit",3, IF($H$4="AAV", 4, 2)), FALSE)</f>
        <v>4.5</v>
      </c>
      <c r="N575" s="11">
        <f>IF(ISERROR(VLOOKUP(B575, Paste!$AB$3:$AC$2343, 1, FALSE)), "", VLOOKUP(B575, Paste!$AB$3:$AC$2343, 2, FALSE))</f>
        <v>109</v>
      </c>
      <c r="O575" s="18" t="str">
        <f>IF(VLOOKUP(B575, 'Points&amp;Potential'!$B$7:$O$921, 14, FALSE)=0, "", VLOOKUP(B575, 'Points&amp;Potential'!$B$7:$O$921, 14, FALSE))</f>
        <v/>
      </c>
      <c r="P575" s="7" t="str">
        <f>IF(ISERROR(VLOOKUP(B575, Paste!$T$3:$T$1045, 1, FALSE)), "", VLOOKUP(B575, Paste!$T$3:$U$1045, 2, FALSE))</f>
        <v/>
      </c>
    </row>
    <row r="576" spans="1:16">
      <c r="A576" s="11">
        <v>570</v>
      </c>
      <c r="B576" s="67" t="s">
        <v>430</v>
      </c>
      <c r="C576" s="11" t="str">
        <f>VLOOKUP($B576, Paste!$A$3:$H$1033, 6, FALSE)</f>
        <v>C</v>
      </c>
      <c r="D576" s="11">
        <f>IFERROR(VLOOKUP($B576, Paste!$J$3:$L$833, 3, FALSE), "")</f>
        <v>35</v>
      </c>
      <c r="E576" s="11">
        <f>IFERROR(VLOOKUP($B576, Paste!$J$3:$L$833, 2, FALSE), "")</f>
        <v>57</v>
      </c>
      <c r="F576" s="11" t="str">
        <f>VLOOKUP($B576, Paste!$A$3:$H$1033, 8, FALSE)</f>
        <v>UFA</v>
      </c>
      <c r="G576" s="71">
        <f>VLOOKUP($B576, Paste!$A$3:$H$1033, 2, FALSE)</f>
        <v>58.333333333333336</v>
      </c>
      <c r="H576" s="71">
        <f>VLOOKUP($B576, Paste!$A$3:$H$1033, 3, FALSE)</f>
        <v>10.119849238753551</v>
      </c>
      <c r="I576" s="71">
        <f t="shared" si="8"/>
        <v>15.341284383931628</v>
      </c>
      <c r="J576" s="71">
        <f>VLOOKUP($B576, Paste!$A$3:$H$1033, 4, FALSE)</f>
        <v>25.461133622685178</v>
      </c>
      <c r="K576" s="71">
        <f>VLOOKUP($B576, Paste!$A$3:$H$1033, 5, FALSE)</f>
        <v>18.293885601577909</v>
      </c>
      <c r="L576" s="11" t="str">
        <f>IF(ISERROR(VLOOKUP(B576, Paste!$AB$3:$AD$2349, 3, FALSE)), "", VLOOKUP(B576, Paste!$AB$3:$AD$2349, 3, FALSE))</f>
        <v/>
      </c>
      <c r="M576" s="27" t="e">
        <f>VLOOKUP($B576, Paste!$W$3:$Z$10064, IF($H$4="Cap Hit",3, IF($H$4="AAV", 4, 2)), FALSE)</f>
        <v>#N/A</v>
      </c>
      <c r="N576" s="11" t="str">
        <f>IF(ISERROR(VLOOKUP(B576, Paste!$AB$3:$AC$2343, 1, FALSE)), "", VLOOKUP(B576, Paste!$AB$3:$AC$2343, 2, FALSE))</f>
        <v/>
      </c>
      <c r="O576" s="18" t="str">
        <f>IF(VLOOKUP(B576, 'Points&amp;Potential'!$B$7:$O$921, 14, FALSE)=0, "", VLOOKUP(B576, 'Points&amp;Potential'!$B$7:$O$921, 14, FALSE))</f>
        <v/>
      </c>
      <c r="P576" s="7" t="str">
        <f>IF(ISERROR(VLOOKUP(B576, Paste!$T$3:$T$1045, 1, FALSE)), "", VLOOKUP(B576, Paste!$T$3:$U$1045, 2, FALSE))</f>
        <v/>
      </c>
    </row>
    <row r="577" spans="1:16">
      <c r="A577" s="11">
        <v>571</v>
      </c>
      <c r="B577" s="67" t="s">
        <v>333</v>
      </c>
      <c r="C577" s="11" t="str">
        <f>VLOOKUP($B577, Paste!$A$3:$H$1033, 6, FALSE)</f>
        <v>RW</v>
      </c>
      <c r="D577" s="11">
        <f>IFERROR(VLOOKUP($B577, Paste!$J$3:$L$833, 3, FALSE), "")</f>
        <v>43</v>
      </c>
      <c r="E577" s="11">
        <f>IFERROR(VLOOKUP($B577, Paste!$J$3:$L$833, 2, FALSE), "")</f>
        <v>65</v>
      </c>
      <c r="F577" s="11" t="str">
        <f>VLOOKUP($B577, Paste!$A$3:$H$1033, 8, FALSE)</f>
        <v>UFA</v>
      </c>
      <c r="G577" s="71">
        <f>VLOOKUP($B577, Paste!$A$3:$H$1033, 2, FALSE)</f>
        <v>64</v>
      </c>
      <c r="H577" s="71">
        <f>VLOOKUP($B577, Paste!$A$3:$H$1033, 3, FALSE)</f>
        <v>11.505619660991487</v>
      </c>
      <c r="I577" s="71">
        <f t="shared" si="8"/>
        <v>22.246930339008514</v>
      </c>
      <c r="J577" s="71">
        <f>VLOOKUP($B577, Paste!$A$3:$H$1033, 4, FALSE)</f>
        <v>33.752549999999999</v>
      </c>
      <c r="K577" s="71">
        <f>VLOOKUP($B577, Paste!$A$3:$H$1033, 5, FALSE)</f>
        <v>18.236559139784948</v>
      </c>
      <c r="L577" s="11" t="str">
        <f>IF(ISERROR(VLOOKUP(B577, Paste!$AB$3:$AD$2349, 3, FALSE)), "", VLOOKUP(B577, Paste!$AB$3:$AD$2349, 3, FALSE))</f>
        <v/>
      </c>
      <c r="M577" s="27">
        <f>VLOOKUP($B577, Paste!$W$3:$Z$10064, IF($H$4="Cap Hit",3, IF($H$4="AAV", 4, 2)), FALSE)</f>
        <v>4</v>
      </c>
      <c r="N577" s="11" t="str">
        <f>IF(ISERROR(VLOOKUP(B577, Paste!$AB$3:$AC$2343, 1, FALSE)), "", VLOOKUP(B577, Paste!$AB$3:$AC$2343, 2, FALSE))</f>
        <v/>
      </c>
      <c r="O577" s="18" t="str">
        <f>IF(VLOOKUP(B577, 'Points&amp;Potential'!$B$7:$O$921, 14, FALSE)=0, "", VLOOKUP(B577, 'Points&amp;Potential'!$B$7:$O$921, 14, FALSE))</f>
        <v/>
      </c>
      <c r="P577" s="7" t="str">
        <f>IF(ISERROR(VLOOKUP(B577, Paste!$T$3:$T$1045, 1, FALSE)), "", VLOOKUP(B577, Paste!$T$3:$U$1045, 2, FALSE))</f>
        <v/>
      </c>
    </row>
    <row r="578" spans="1:16">
      <c r="A578" s="11">
        <v>572</v>
      </c>
      <c r="B578" s="67" t="s">
        <v>408</v>
      </c>
      <c r="C578" s="11" t="str">
        <f>VLOOKUP($B578, Paste!$A$3:$H$1033, 6, FALSE)</f>
        <v>C</v>
      </c>
      <c r="D578" s="11">
        <f>IFERROR(VLOOKUP($B578, Paste!$J$3:$L$833, 3, FALSE), "")</f>
        <v>38</v>
      </c>
      <c r="E578" s="11">
        <f>IFERROR(VLOOKUP($B578, Paste!$J$3:$L$833, 2, FALSE), "")</f>
        <v>68</v>
      </c>
      <c r="F578" s="11" t="str">
        <f>VLOOKUP($B578, Paste!$A$3:$H$1033, 8, FALSE)</f>
        <v>OTT</v>
      </c>
      <c r="G578" s="71">
        <f>VLOOKUP($B578, Paste!$A$3:$H$1033, 2, FALSE)</f>
        <v>67</v>
      </c>
      <c r="H578" s="71">
        <f>VLOOKUP($B578, Paste!$A$3:$H$1033, 3, FALSE)</f>
        <v>8.0872941176470583</v>
      </c>
      <c r="I578" s="71">
        <f t="shared" si="8"/>
        <v>19.402433660130718</v>
      </c>
      <c r="J578" s="71">
        <f>VLOOKUP($B578, Paste!$A$3:$H$1033, 4, FALSE)</f>
        <v>27.489727777777777</v>
      </c>
      <c r="K578" s="71">
        <f>VLOOKUP($B578, Paste!$A$3:$H$1033, 5, FALSE)</f>
        <v>18.09</v>
      </c>
      <c r="L578" s="11">
        <f>IF(ISERROR(VLOOKUP(B578, Paste!$AB$3:$AD$2349, 3, FALSE)), "", VLOOKUP(B578, Paste!$AB$3:$AD$2349, 3, FALSE))</f>
        <v>74</v>
      </c>
      <c r="M578" s="27">
        <f>VLOOKUP($B578, Paste!$W$3:$Z$10064, IF($H$4="Cap Hit",3, IF($H$4="AAV", 4, 2)), FALSE)</f>
        <v>0.97499999999999998</v>
      </c>
      <c r="N578" s="11">
        <f>IF(ISERROR(VLOOKUP(B578, Paste!$AB$3:$AC$2343, 1, FALSE)), "", VLOOKUP(B578, Paste!$AB$3:$AC$2343, 2, FALSE))</f>
        <v>20</v>
      </c>
      <c r="O578" s="18" t="str">
        <f>IF(VLOOKUP(B578, 'Points&amp;Potential'!$B$7:$O$921, 14, FALSE)=0, "", VLOOKUP(B578, 'Points&amp;Potential'!$B$7:$O$921, 14, FALSE))</f>
        <v/>
      </c>
      <c r="P578" s="7" t="str">
        <f>IF(ISERROR(VLOOKUP(B578, Paste!$T$3:$T$1045, 1, FALSE)), "", VLOOKUP(B578, Paste!$T$3:$U$1045, 2, FALSE))</f>
        <v/>
      </c>
    </row>
    <row r="579" spans="1:16">
      <c r="A579" s="11">
        <v>573</v>
      </c>
      <c r="B579" s="67" t="s">
        <v>271</v>
      </c>
      <c r="C579" s="11" t="str">
        <f>VLOOKUP($B579, Paste!$A$3:$H$1033, 6, FALSE)</f>
        <v>LD</v>
      </c>
      <c r="D579" s="11">
        <f>IFERROR(VLOOKUP($B579, Paste!$J$3:$L$833, 3, FALSE), "")</f>
        <v>42</v>
      </c>
      <c r="E579" s="11">
        <f>IFERROR(VLOOKUP($B579, Paste!$J$3:$L$833, 2, FALSE), "")</f>
        <v>55</v>
      </c>
      <c r="F579" s="11" t="str">
        <f>VLOOKUP($B579, Paste!$A$3:$H$1033, 8, FALSE)</f>
        <v>VGK</v>
      </c>
      <c r="G579" s="71">
        <f>VLOOKUP($B579, Paste!$A$3:$H$1033, 2, FALSE)</f>
        <v>80</v>
      </c>
      <c r="H579" s="71">
        <f>VLOOKUP($B579, Paste!$A$3:$H$1033, 3, FALSE)</f>
        <v>8.62070045521026</v>
      </c>
      <c r="I579" s="71">
        <f t="shared" si="8"/>
        <v>30.551911811456407</v>
      </c>
      <c r="J579" s="71">
        <f>VLOOKUP($B579, Paste!$A$3:$H$1033, 4, FALSE)</f>
        <v>39.172612266666668</v>
      </c>
      <c r="K579" s="71">
        <f>VLOOKUP($B579, Paste!$A$3:$H$1033, 5, FALSE)</f>
        <v>18.00865800865801</v>
      </c>
      <c r="L579" s="11">
        <f>IF(ISERROR(VLOOKUP(B579, Paste!$AB$3:$AD$2349, 3, FALSE)), "", VLOOKUP(B579, Paste!$AB$3:$AD$2349, 3, FALSE))</f>
        <v>42</v>
      </c>
      <c r="M579" s="27">
        <f>VLOOKUP($B579, Paste!$W$3:$Z$10064, IF($H$4="Cap Hit",3, IF($H$4="AAV", 4, 2)), FALSE)</f>
        <v>9.5</v>
      </c>
      <c r="N579" s="11">
        <f>IF(ISERROR(VLOOKUP(B579, Paste!$AB$3:$AC$2343, 1, FALSE)), "", VLOOKUP(B579, Paste!$AB$3:$AC$2343, 2, FALSE))</f>
        <v>112</v>
      </c>
      <c r="O579" s="18" t="str">
        <f>IF(VLOOKUP(B579, 'Points&amp;Potential'!$B$7:$O$921, 14, FALSE)=0, "", VLOOKUP(B579, 'Points&amp;Potential'!$B$7:$O$921, 14, FALSE))</f>
        <v/>
      </c>
      <c r="P579" s="7" t="str">
        <f>IF(ISERROR(VLOOKUP(B579, Paste!$T$3:$T$1045, 1, FALSE)), "", VLOOKUP(B579, Paste!$T$3:$U$1045, 2, FALSE))</f>
        <v/>
      </c>
    </row>
    <row r="580" spans="1:16">
      <c r="A580" s="11">
        <v>574</v>
      </c>
      <c r="B580" s="67" t="s">
        <v>77</v>
      </c>
      <c r="C580" s="11" t="str">
        <f>VLOOKUP($B580, Paste!$A$3:$H$1033, 6, FALSE)</f>
        <v>C</v>
      </c>
      <c r="D580" s="11">
        <f>IFERROR(VLOOKUP($B580, Paste!$J$3:$L$833, 3, FALSE), "")</f>
        <v>80</v>
      </c>
      <c r="E580" s="11">
        <f>IFERROR(VLOOKUP($B580, Paste!$J$3:$L$833, 2, FALSE), "")</f>
        <v>100</v>
      </c>
      <c r="F580" s="11" t="str">
        <f>VLOOKUP($B580, Paste!$A$3:$H$1033, 8, FALSE)</f>
        <v>FLA</v>
      </c>
      <c r="G580" s="71">
        <f>VLOOKUP($B580, Paste!$A$3:$H$1033, 2, FALSE)</f>
        <v>75</v>
      </c>
      <c r="H580" s="71">
        <f>VLOOKUP($B580, Paste!$A$3:$H$1033, 3, FALSE)</f>
        <v>23.25</v>
      </c>
      <c r="I580" s="71">
        <f t="shared" si="8"/>
        <v>54.705960937499995</v>
      </c>
      <c r="J580" s="71">
        <f>VLOOKUP($B580, Paste!$A$3:$H$1033, 4, FALSE)</f>
        <v>77.955960937499995</v>
      </c>
      <c r="K580" s="71">
        <f>VLOOKUP($B580, Paste!$A$3:$H$1033, 5, FALSE)</f>
        <v>18</v>
      </c>
      <c r="L580" s="11">
        <f>IF(ISERROR(VLOOKUP(B580, Paste!$AB$3:$AD$2349, 3, FALSE)), "", VLOOKUP(B580, Paste!$AB$3:$AD$2349, 3, FALSE))</f>
        <v>90</v>
      </c>
      <c r="M580" s="27">
        <f>VLOOKUP($B580, Paste!$W$3:$Z$10064, IF($H$4="Cap Hit",3, IF($H$4="AAV", 4, 2)), FALSE)</f>
        <v>11.6</v>
      </c>
      <c r="N580" s="11">
        <f>IF(ISERROR(VLOOKUP(B580, Paste!$AB$3:$AC$2343, 1, FALSE)), "", VLOOKUP(B580, Paste!$AB$3:$AC$2343, 2, FALSE))</f>
        <v>53</v>
      </c>
      <c r="O580" s="18" t="str">
        <f>IF(VLOOKUP(B580, 'Points&amp;Potential'!$B$7:$O$921, 14, FALSE)=0, "", VLOOKUP(B580, 'Points&amp;Potential'!$B$7:$O$921, 14, FALSE))</f>
        <v/>
      </c>
      <c r="P580" s="7" t="str">
        <f>IF(ISERROR(VLOOKUP(B580, Paste!$T$3:$T$1045, 1, FALSE)), "", VLOOKUP(B580, Paste!$T$3:$U$1045, 2, FALSE))</f>
        <v/>
      </c>
    </row>
    <row r="581" spans="1:16">
      <c r="A581" s="11">
        <v>575</v>
      </c>
      <c r="B581" s="67" t="s">
        <v>656</v>
      </c>
      <c r="C581" s="11" t="str">
        <f>VLOOKUP($B581, Paste!$A$3:$H$1033, 6, FALSE)</f>
        <v>RW</v>
      </c>
      <c r="D581" s="11" t="str">
        <f>IFERROR(VLOOKUP($B581, Paste!$J$3:$L$833, 3, FALSE), "")</f>
        <v/>
      </c>
      <c r="E581" s="11" t="str">
        <f>IFERROR(VLOOKUP($B581, Paste!$J$3:$L$833, 2, FALSE), "")</f>
        <v/>
      </c>
      <c r="F581" s="11" t="str">
        <f>VLOOKUP($B581, Paste!$A$3:$H$1033, 8, FALSE)</f>
        <v>BUF</v>
      </c>
      <c r="G581" s="71">
        <f>VLOOKUP($B581, Paste!$A$3:$H$1033, 2, FALSE)</f>
        <v>47.333333333333336</v>
      </c>
      <c r="H581" s="71">
        <f>VLOOKUP($B581, Paste!$A$3:$H$1033, 3, FALSE)</f>
        <v>6</v>
      </c>
      <c r="I581" s="71">
        <f t="shared" si="8"/>
        <v>5.8967600000000004</v>
      </c>
      <c r="J581" s="71">
        <f>VLOOKUP($B581, Paste!$A$3:$H$1033, 4, FALSE)</f>
        <v>11.89676</v>
      </c>
      <c r="K581" s="71">
        <f>VLOOKUP($B581, Paste!$A$3:$H$1033, 5, FALSE)</f>
        <v>18</v>
      </c>
      <c r="L581" s="11">
        <f>IF(ISERROR(VLOOKUP(B581, Paste!$AB$3:$AD$2349, 3, FALSE)), "", VLOOKUP(B581, Paste!$AB$3:$AD$2349, 3, FALSE))</f>
        <v>82</v>
      </c>
      <c r="M581" s="27">
        <f>VLOOKUP($B581, Paste!$W$3:$Z$10064, IF($H$4="Cap Hit",3, IF($H$4="AAV", 4, 2)), FALSE)</f>
        <v>1.8</v>
      </c>
      <c r="N581" s="11">
        <f>IF(ISERROR(VLOOKUP(B581, Paste!$AB$3:$AC$2343, 1, FALSE)), "", VLOOKUP(B581, Paste!$AB$3:$AC$2343, 2, FALSE))</f>
        <v>35</v>
      </c>
      <c r="O581" s="18" t="str">
        <f>IF(VLOOKUP(B581, 'Points&amp;Potential'!$B$7:$O$921, 14, FALSE)=0, "", VLOOKUP(B581, 'Points&amp;Potential'!$B$7:$O$921, 14, FALSE))</f>
        <v/>
      </c>
      <c r="P581" s="7" t="str">
        <f>IF(ISERROR(VLOOKUP(B581, Paste!$T$3:$T$1045, 1, FALSE)), "", VLOOKUP(B581, Paste!$T$3:$U$1045, 2, FALSE))</f>
        <v/>
      </c>
    </row>
    <row r="582" spans="1:16">
      <c r="A582" s="11">
        <v>576</v>
      </c>
      <c r="B582" s="67" t="s">
        <v>472</v>
      </c>
      <c r="C582" s="11" t="str">
        <f>VLOOKUP($B582, Paste!$A$3:$H$1033, 6, FALSE)</f>
        <v>LW</v>
      </c>
      <c r="D582" s="11">
        <f>IFERROR(VLOOKUP($B582, Paste!$J$3:$L$833, 3, FALSE), "")</f>
        <v>35</v>
      </c>
      <c r="E582" s="11">
        <f>IFERROR(VLOOKUP($B582, Paste!$J$3:$L$833, 2, FALSE), "")</f>
        <v>70</v>
      </c>
      <c r="F582" s="11" t="str">
        <f>VLOOKUP($B582, Paste!$A$3:$H$1033, 8, FALSE)</f>
        <v>NJD</v>
      </c>
      <c r="G582" s="71">
        <f>VLOOKUP($B582, Paste!$A$3:$H$1033, 2, FALSE)</f>
        <v>72</v>
      </c>
      <c r="H582" s="71">
        <f>VLOOKUP($B582, Paste!$A$3:$H$1033, 3, FALSE)</f>
        <v>8.64</v>
      </c>
      <c r="I582" s="71">
        <f t="shared" si="8"/>
        <v>13.219860000000004</v>
      </c>
      <c r="J582" s="71">
        <f>VLOOKUP($B582, Paste!$A$3:$H$1033, 4, FALSE)</f>
        <v>21.859860000000005</v>
      </c>
      <c r="K582" s="71">
        <f>VLOOKUP($B582, Paste!$A$3:$H$1033, 5, FALSE)</f>
        <v>18</v>
      </c>
      <c r="L582" s="11">
        <f>IF(ISERROR(VLOOKUP(B582, Paste!$AB$3:$AD$2349, 3, FALSE)), "", VLOOKUP(B582, Paste!$AB$3:$AD$2349, 3, FALSE))</f>
        <v>50</v>
      </c>
      <c r="M582" s="27">
        <f>VLOOKUP($B582, Paste!$W$3:$Z$10064, IF($H$4="Cap Hit",3, IF($H$4="AAV", 4, 2)), FALSE)</f>
        <v>0.95</v>
      </c>
      <c r="N582" s="11">
        <f>IF(ISERROR(VLOOKUP(B582, Paste!$AB$3:$AC$2343, 1, FALSE)), "", VLOOKUP(B582, Paste!$AB$3:$AC$2343, 2, FALSE))</f>
        <v>40</v>
      </c>
      <c r="O582" s="18" t="str">
        <f>IF(VLOOKUP(B582, 'Points&amp;Potential'!$B$7:$O$921, 14, FALSE)=0, "", VLOOKUP(B582, 'Points&amp;Potential'!$B$7:$O$921, 14, FALSE))</f>
        <v/>
      </c>
      <c r="P582" s="7" t="str">
        <f>IF(ISERROR(VLOOKUP(B582, Paste!$T$3:$T$1045, 1, FALSE)), "", VLOOKUP(B582, Paste!$T$3:$U$1045, 2, FALSE))</f>
        <v/>
      </c>
    </row>
    <row r="583" spans="1:16">
      <c r="A583" s="11">
        <v>577</v>
      </c>
      <c r="B583" s="67" t="s">
        <v>566</v>
      </c>
      <c r="C583" s="11" t="str">
        <f>VLOOKUP($B583, Paste!$A$3:$H$1033, 6, FALSE)</f>
        <v>LD</v>
      </c>
      <c r="D583" s="11" t="str">
        <f>IFERROR(VLOOKUP($B583, Paste!$J$3:$L$833, 3, FALSE), "")</f>
        <v/>
      </c>
      <c r="E583" s="11" t="str">
        <f>IFERROR(VLOOKUP($B583, Paste!$J$3:$L$833, 2, FALSE), "")</f>
        <v/>
      </c>
      <c r="F583" s="11" t="str">
        <f>VLOOKUP($B583, Paste!$A$3:$H$1033, 8, FALSE)</f>
        <v>MIN</v>
      </c>
      <c r="G583" s="71">
        <f>VLOOKUP($B583, Paste!$A$3:$H$1033, 2, FALSE)</f>
        <v>60</v>
      </c>
      <c r="H583" s="71">
        <f>VLOOKUP($B583, Paste!$A$3:$H$1033, 3, FALSE)</f>
        <v>4.7293848765835191</v>
      </c>
      <c r="I583" s="71">
        <f t="shared" ref="I583:I646" si="9">J583-H583</f>
        <v>11.433955498416481</v>
      </c>
      <c r="J583" s="71">
        <f>VLOOKUP($B583, Paste!$A$3:$H$1033, 4, FALSE)</f>
        <v>16.163340375000001</v>
      </c>
      <c r="K583" s="71">
        <f>VLOOKUP($B583, Paste!$A$3:$H$1033, 5, FALSE)</f>
        <v>18</v>
      </c>
      <c r="L583" s="11">
        <f>IF(ISERROR(VLOOKUP(B583, Paste!$AB$3:$AD$2349, 3, FALSE)), "", VLOOKUP(B583, Paste!$AB$3:$AD$2349, 3, FALSE))</f>
        <v>18</v>
      </c>
      <c r="M583" s="27">
        <f>VLOOKUP($B583, Paste!$W$3:$Z$10064, IF($H$4="Cap Hit",3, IF($H$4="AAV", 4, 2)), FALSE)</f>
        <v>7.5</v>
      </c>
      <c r="N583" s="11">
        <f>IF(ISERROR(VLOOKUP(B583, Paste!$AB$3:$AC$2343, 1, FALSE)), "", VLOOKUP(B583, Paste!$AB$3:$AC$2343, 2, FALSE))</f>
        <v>114</v>
      </c>
      <c r="O583" s="18" t="str">
        <f>IF(VLOOKUP(B583, 'Points&amp;Potential'!$B$7:$O$921, 14, FALSE)=0, "", VLOOKUP(B583, 'Points&amp;Potential'!$B$7:$O$921, 14, FALSE))</f>
        <v/>
      </c>
      <c r="P583" s="7" t="str">
        <f>IF(ISERROR(VLOOKUP(B583, Paste!$T$3:$T$1045, 1, FALSE)), "", VLOOKUP(B583, Paste!$T$3:$U$1045, 2, FALSE))</f>
        <v/>
      </c>
    </row>
    <row r="584" spans="1:16">
      <c r="A584" s="11">
        <v>578</v>
      </c>
      <c r="B584" s="67" t="s">
        <v>693</v>
      </c>
      <c r="C584" s="11" t="str">
        <f>VLOOKUP($B584, Paste!$A$3:$H$1033, 6, FALSE)</f>
        <v>LD</v>
      </c>
      <c r="D584" s="11" t="str">
        <f>IFERROR(VLOOKUP($B584, Paste!$J$3:$L$833, 3, FALSE), "")</f>
        <v/>
      </c>
      <c r="E584" s="11" t="str">
        <f>IFERROR(VLOOKUP($B584, Paste!$J$3:$L$833, 2, FALSE), "")</f>
        <v/>
      </c>
      <c r="F584" s="11" t="str">
        <f>VLOOKUP($B584, Paste!$A$3:$H$1033, 8, FALSE)</f>
        <v>EDM</v>
      </c>
      <c r="G584" s="71">
        <f>VLOOKUP($B584, Paste!$A$3:$H$1033, 2, FALSE)</f>
        <v>70</v>
      </c>
      <c r="H584" s="71">
        <f>VLOOKUP($B584, Paste!$A$3:$H$1033, 3, FALSE)</f>
        <v>4.2</v>
      </c>
      <c r="I584" s="71">
        <f t="shared" si="9"/>
        <v>5.8623439583333345</v>
      </c>
      <c r="J584" s="71">
        <f>VLOOKUP($B584, Paste!$A$3:$H$1033, 4, FALSE)</f>
        <v>10.062343958333335</v>
      </c>
      <c r="K584" s="71">
        <f>VLOOKUP($B584, Paste!$A$3:$H$1033, 5, FALSE)</f>
        <v>17.98165137614679</v>
      </c>
      <c r="L584" s="11">
        <f>IF(ISERROR(VLOOKUP(B584, Paste!$AB$3:$AD$2349, 3, FALSE)), "", VLOOKUP(B584, Paste!$AB$3:$AD$2349, 3, FALSE))</f>
        <v>15</v>
      </c>
      <c r="M584" s="27">
        <f>VLOOKUP($B584, Paste!$W$3:$Z$10064, IF($H$4="Cap Hit",3, IF($H$4="AAV", 4, 2)), FALSE)</f>
        <v>1.5249999999999999</v>
      </c>
      <c r="N584" s="11">
        <f>IF(ISERROR(VLOOKUP(B584, Paste!$AB$3:$AC$2343, 1, FALSE)), "", VLOOKUP(B584, Paste!$AB$3:$AC$2343, 2, FALSE))</f>
        <v>75</v>
      </c>
      <c r="O584" s="18" t="str">
        <f>IF(VLOOKUP(B584, 'Points&amp;Potential'!$B$7:$O$921, 14, FALSE)=0, "", VLOOKUP(B584, 'Points&amp;Potential'!$B$7:$O$921, 14, FALSE))</f>
        <v/>
      </c>
      <c r="P584" s="7" t="str">
        <f>IF(ISERROR(VLOOKUP(B584, Paste!$T$3:$T$1045, 1, FALSE)), "", VLOOKUP(B584, Paste!$T$3:$U$1045, 2, FALSE))</f>
        <v/>
      </c>
    </row>
    <row r="585" spans="1:16">
      <c r="A585" s="11">
        <v>579</v>
      </c>
      <c r="B585" s="67" t="s">
        <v>573</v>
      </c>
      <c r="C585" s="11" t="str">
        <f>VLOOKUP($B585, Paste!$A$3:$H$1033, 6, FALSE)</f>
        <v>RD</v>
      </c>
      <c r="D585" s="11" t="str">
        <f>IFERROR(VLOOKUP($B585, Paste!$J$3:$L$833, 3, FALSE), "")</f>
        <v/>
      </c>
      <c r="E585" s="11" t="str">
        <f>IFERROR(VLOOKUP($B585, Paste!$J$3:$L$833, 2, FALSE), "")</f>
        <v/>
      </c>
      <c r="F585" s="11" t="str">
        <f>VLOOKUP($B585, Paste!$A$3:$H$1033, 8, FALSE)</f>
        <v>BOS</v>
      </c>
      <c r="G585" s="71">
        <f>VLOOKUP($B585, Paste!$A$3:$H$1033, 2, FALSE)</f>
        <v>60.333333333333336</v>
      </c>
      <c r="H585" s="71">
        <f>VLOOKUP($B585, Paste!$A$3:$H$1033, 3, FALSE)</f>
        <v>2.7595138290714978</v>
      </c>
      <c r="I585" s="71">
        <f t="shared" si="9"/>
        <v>13.261278837595171</v>
      </c>
      <c r="J585" s="71">
        <f>VLOOKUP($B585, Paste!$A$3:$H$1033, 4, FALSE)</f>
        <v>16.020792666666669</v>
      </c>
      <c r="K585" s="71">
        <f>VLOOKUP($B585, Paste!$A$3:$H$1033, 5, FALSE)</f>
        <v>17.92761904761905</v>
      </c>
      <c r="L585" s="11">
        <f>IF(ISERROR(VLOOKUP(B585, Paste!$AB$3:$AD$2349, 3, FALSE)), "", VLOOKUP(B585, Paste!$AB$3:$AD$2349, 3, FALSE))</f>
        <v>45</v>
      </c>
      <c r="M585" s="27">
        <f>VLOOKUP($B585, Paste!$W$3:$Z$10064, IF($H$4="Cap Hit",3, IF($H$4="AAV", 4, 2)), FALSE)</f>
        <v>3</v>
      </c>
      <c r="N585" s="11">
        <f>IF(ISERROR(VLOOKUP(B585, Paste!$AB$3:$AC$2343, 1, FALSE)), "", VLOOKUP(B585, Paste!$AB$3:$AC$2343, 2, FALSE))</f>
        <v>54</v>
      </c>
      <c r="O585" s="18" t="str">
        <f>IF(VLOOKUP(B585, 'Points&amp;Potential'!$B$7:$O$921, 14, FALSE)=0, "", VLOOKUP(B585, 'Points&amp;Potential'!$B$7:$O$921, 14, FALSE))</f>
        <v/>
      </c>
      <c r="P585" s="7" t="str">
        <f>IF(ISERROR(VLOOKUP(B585, Paste!$T$3:$T$1045, 1, FALSE)), "", VLOOKUP(B585, Paste!$T$3:$U$1045, 2, FALSE))</f>
        <v/>
      </c>
    </row>
    <row r="586" spans="1:16">
      <c r="A586" s="11">
        <v>580</v>
      </c>
      <c r="B586" s="67" t="s">
        <v>608</v>
      </c>
      <c r="C586" s="11" t="str">
        <f>VLOOKUP($B586, Paste!$A$3:$H$1033, 6, FALSE)</f>
        <v>LD</v>
      </c>
      <c r="D586" s="11" t="str">
        <f>IFERROR(VLOOKUP($B586, Paste!$J$3:$L$833, 3, FALSE), "")</f>
        <v/>
      </c>
      <c r="E586" s="11" t="str">
        <f>IFERROR(VLOOKUP($B586, Paste!$J$3:$L$833, 2, FALSE), "")</f>
        <v/>
      </c>
      <c r="F586" s="11" t="str">
        <f>VLOOKUP($B586, Paste!$A$3:$H$1033, 8, FALSE)</f>
        <v>NSH</v>
      </c>
      <c r="G586" s="71">
        <f>VLOOKUP($B586, Paste!$A$3:$H$1033, 2, FALSE)</f>
        <v>62</v>
      </c>
      <c r="H586" s="71">
        <f>VLOOKUP($B586, Paste!$A$3:$H$1033, 3, FALSE)</f>
        <v>1.7380391621238231</v>
      </c>
      <c r="I586" s="71">
        <f t="shared" si="9"/>
        <v>12.363826393431729</v>
      </c>
      <c r="J586" s="71">
        <f>VLOOKUP($B586, Paste!$A$3:$H$1033, 4, FALSE)</f>
        <v>14.101865555555552</v>
      </c>
      <c r="K586" s="71">
        <f>VLOOKUP($B586, Paste!$A$3:$H$1033, 5, FALSE)</f>
        <v>17.860082304526749</v>
      </c>
      <c r="L586" s="11">
        <f>IF(ISERROR(VLOOKUP(B586, Paste!$AB$3:$AD$2349, 3, FALSE)), "", VLOOKUP(B586, Paste!$AB$3:$AD$2349, 3, FALSE))</f>
        <v>35</v>
      </c>
      <c r="M586" s="27">
        <f>VLOOKUP($B586, Paste!$W$3:$Z$10064, IF($H$4="Cap Hit",3, IF($H$4="AAV", 4, 2)), FALSE)</f>
        <v>0.77500000000000002</v>
      </c>
      <c r="N586" s="11">
        <f>IF(ISERROR(VLOOKUP(B586, Paste!$AB$3:$AC$2343, 1, FALSE)), "", VLOOKUP(B586, Paste!$AB$3:$AC$2343, 2, FALSE))</f>
        <v>55</v>
      </c>
      <c r="O586" s="18" t="str">
        <f>IF(VLOOKUP(B586, 'Points&amp;Potential'!$B$7:$O$921, 14, FALSE)=0, "", VLOOKUP(B586, 'Points&amp;Potential'!$B$7:$O$921, 14, FALSE))</f>
        <v/>
      </c>
      <c r="P586" s="7" t="str">
        <f>IF(ISERROR(VLOOKUP(B586, Paste!$T$3:$T$1045, 1, FALSE)), "", VLOOKUP(B586, Paste!$T$3:$U$1045, 2, FALSE))</f>
        <v/>
      </c>
    </row>
    <row r="587" spans="1:16">
      <c r="A587" s="11">
        <v>581</v>
      </c>
      <c r="B587" s="67" t="s">
        <v>224</v>
      </c>
      <c r="C587" s="11" t="str">
        <f>VLOOKUP($B587, Paste!$A$3:$H$1033, 6, FALSE)</f>
        <v>LW</v>
      </c>
      <c r="D587" s="11">
        <f>IFERROR(VLOOKUP($B587, Paste!$J$3:$L$833, 3, FALSE), "")</f>
        <v>60</v>
      </c>
      <c r="E587" s="11">
        <f>IFERROR(VLOOKUP($B587, Paste!$J$3:$L$833, 2, FALSE), "")</f>
        <v>78</v>
      </c>
      <c r="F587" s="11" t="str">
        <f>VLOOKUP($B587, Paste!$A$3:$H$1033, 8, FALSE)</f>
        <v>WPG</v>
      </c>
      <c r="G587" s="71">
        <f>VLOOKUP($B587, Paste!$A$3:$H$1033, 2, FALSE)</f>
        <v>75.666666666666671</v>
      </c>
      <c r="H587" s="71">
        <f>VLOOKUP($B587, Paste!$A$3:$H$1033, 3, FALSE)</f>
        <v>16.823556932219812</v>
      </c>
      <c r="I587" s="71">
        <f t="shared" si="9"/>
        <v>29.03674862333575</v>
      </c>
      <c r="J587" s="71">
        <f>VLOOKUP($B587, Paste!$A$3:$H$1033, 4, FALSE)</f>
        <v>45.860305555555563</v>
      </c>
      <c r="K587" s="71">
        <f>VLOOKUP($B587, Paste!$A$3:$H$1033, 5, FALSE)</f>
        <v>17.803921568627452</v>
      </c>
      <c r="L587" s="11">
        <f>IF(ISERROR(VLOOKUP(B587, Paste!$AB$3:$AD$2349, 3, FALSE)), "", VLOOKUP(B587, Paste!$AB$3:$AD$2349, 3, FALSE))</f>
        <v>63</v>
      </c>
      <c r="M587" s="27">
        <f>VLOOKUP($B587, Paste!$W$3:$Z$10064, IF($H$4="Cap Hit",3, IF($H$4="AAV", 4, 2)), FALSE)</f>
        <v>5</v>
      </c>
      <c r="N587" s="11">
        <f>IF(ISERROR(VLOOKUP(B587, Paste!$AB$3:$AC$2343, 1, FALSE)), "", VLOOKUP(B587, Paste!$AB$3:$AC$2343, 2, FALSE))</f>
        <v>39</v>
      </c>
      <c r="O587" s="18" t="str">
        <f>IF(VLOOKUP(B587, 'Points&amp;Potential'!$B$7:$O$921, 14, FALSE)=0, "", VLOOKUP(B587, 'Points&amp;Potential'!$B$7:$O$921, 14, FALSE))</f>
        <v/>
      </c>
      <c r="P587" s="7" t="str">
        <f>IF(ISERROR(VLOOKUP(B587, Paste!$T$3:$T$1045, 1, FALSE)), "", VLOOKUP(B587, Paste!$T$3:$U$1045, 2, FALSE))</f>
        <v/>
      </c>
    </row>
    <row r="588" spans="1:16">
      <c r="A588" s="11">
        <v>582</v>
      </c>
      <c r="B588" s="67" t="s">
        <v>440</v>
      </c>
      <c r="C588" s="11" t="str">
        <f>VLOOKUP($B588, Paste!$A$3:$H$1033, 6, FALSE)</f>
        <v>RW</v>
      </c>
      <c r="D588" s="11">
        <f>IFERROR(VLOOKUP($B588, Paste!$J$3:$L$833, 3, FALSE), "")</f>
        <v>30</v>
      </c>
      <c r="E588" s="11">
        <f>IFERROR(VLOOKUP($B588, Paste!$J$3:$L$833, 2, FALSE), "")</f>
        <v>50</v>
      </c>
      <c r="F588" s="11" t="str">
        <f>VLOOKUP($B588, Paste!$A$3:$H$1033, 8, FALSE)</f>
        <v>WAS</v>
      </c>
      <c r="G588" s="71">
        <f>VLOOKUP($B588, Paste!$A$3:$H$1033, 2, FALSE)</f>
        <v>76.333333333333329</v>
      </c>
      <c r="H588" s="71">
        <f>VLOOKUP($B588, Paste!$A$3:$H$1033, 3, FALSE)</f>
        <v>13.739999999999998</v>
      </c>
      <c r="I588" s="71">
        <f t="shared" si="9"/>
        <v>10.979609748263886</v>
      </c>
      <c r="J588" s="71">
        <f>VLOOKUP($B588, Paste!$A$3:$H$1033, 4, FALSE)</f>
        <v>24.719609748263885</v>
      </c>
      <c r="K588" s="71">
        <f>VLOOKUP($B588, Paste!$A$3:$H$1033, 5, FALSE)</f>
        <v>17.799701046337816</v>
      </c>
      <c r="L588" s="11">
        <f>IF(ISERROR(VLOOKUP(B588, Paste!$AB$3:$AD$2349, 3, FALSE)), "", VLOOKUP(B588, Paste!$AB$3:$AD$2349, 3, FALSE))</f>
        <v>86</v>
      </c>
      <c r="M588" s="27">
        <f>VLOOKUP($B588, Paste!$W$3:$Z$10064, IF($H$4="Cap Hit",3, IF($H$4="AAV", 4, 2)), FALSE)</f>
        <v>3.125</v>
      </c>
      <c r="N588" s="11">
        <f>IF(ISERROR(VLOOKUP(B588, Paste!$AB$3:$AC$2343, 1, FALSE)), "", VLOOKUP(B588, Paste!$AB$3:$AC$2343, 2, FALSE))</f>
        <v>41</v>
      </c>
      <c r="O588" s="18" t="str">
        <f>IF(VLOOKUP(B588, 'Points&amp;Potential'!$B$7:$O$921, 14, FALSE)=0, "", VLOOKUP(B588, 'Points&amp;Potential'!$B$7:$O$921, 14, FALSE))</f>
        <v/>
      </c>
      <c r="P588" s="7" t="str">
        <f>IF(ISERROR(VLOOKUP(B588, Paste!$T$3:$T$1045, 1, FALSE)), "", VLOOKUP(B588, Paste!$T$3:$U$1045, 2, FALSE))</f>
        <v/>
      </c>
    </row>
    <row r="589" spans="1:16">
      <c r="A589" s="11">
        <v>583</v>
      </c>
      <c r="B589" s="67" t="s">
        <v>336</v>
      </c>
      <c r="C589" s="11" t="str">
        <f>VLOOKUP($B589, Paste!$A$3:$H$1033, 6, FALSE)</f>
        <v>RW</v>
      </c>
      <c r="D589" s="11" t="str">
        <f>IFERROR(VLOOKUP($B589, Paste!$J$3:$L$833, 3, FALSE), "")</f>
        <v/>
      </c>
      <c r="E589" s="11" t="str">
        <f>IFERROR(VLOOKUP($B589, Paste!$J$3:$L$833, 2, FALSE), "")</f>
        <v/>
      </c>
      <c r="F589" s="11" t="str">
        <f>VLOOKUP($B589, Paste!$A$3:$H$1033, 8, FALSE)</f>
        <v>OTT</v>
      </c>
      <c r="G589" s="71">
        <f>VLOOKUP($B589, Paste!$A$3:$H$1033, 2, FALSE)</f>
        <v>77.333333333333329</v>
      </c>
      <c r="H589" s="71">
        <f>VLOOKUP($B589, Paste!$A$3:$H$1033, 3, FALSE)</f>
        <v>13.093680029272033</v>
      </c>
      <c r="I589" s="71">
        <f t="shared" si="9"/>
        <v>20.350598970727969</v>
      </c>
      <c r="J589" s="71">
        <f>VLOOKUP($B589, Paste!$A$3:$H$1033, 4, FALSE)</f>
        <v>33.444279000000002</v>
      </c>
      <c r="K589" s="71">
        <f>VLOOKUP($B589, Paste!$A$3:$H$1033, 5, FALSE)</f>
        <v>17.793510324483776</v>
      </c>
      <c r="L589" s="11">
        <f>IF(ISERROR(VLOOKUP(B589, Paste!$AB$3:$AD$2349, 3, FALSE)), "", VLOOKUP(B589, Paste!$AB$3:$AD$2349, 3, FALSE))</f>
        <v>108</v>
      </c>
      <c r="M589" s="27">
        <f>VLOOKUP($B589, Paste!$W$3:$Z$10064, IF($H$4="Cap Hit",3, IF($H$4="AAV", 4, 2)), FALSE)</f>
        <v>2.8</v>
      </c>
      <c r="N589" s="11">
        <f>IF(ISERROR(VLOOKUP(B589, Paste!$AB$3:$AC$2343, 1, FALSE)), "", VLOOKUP(B589, Paste!$AB$3:$AC$2343, 2, FALSE))</f>
        <v>50</v>
      </c>
      <c r="O589" s="18" t="str">
        <f>IF(VLOOKUP(B589, 'Points&amp;Potential'!$B$7:$O$921, 14, FALSE)=0, "", VLOOKUP(B589, 'Points&amp;Potential'!$B$7:$O$921, 14, FALSE))</f>
        <v/>
      </c>
      <c r="P589" s="7" t="str">
        <f>IF(ISERROR(VLOOKUP(B589, Paste!$T$3:$T$1045, 1, FALSE)), "", VLOOKUP(B589, Paste!$T$3:$U$1045, 2, FALSE))</f>
        <v/>
      </c>
    </row>
    <row r="590" spans="1:16">
      <c r="A590" s="11">
        <v>584</v>
      </c>
      <c r="B590" s="67" t="s">
        <v>349</v>
      </c>
      <c r="C590" s="11" t="str">
        <f>VLOOKUP($B590, Paste!$A$3:$H$1033, 6, FALSE)</f>
        <v>LD</v>
      </c>
      <c r="D590" s="11">
        <f>IFERROR(VLOOKUP($B590, Paste!$J$3:$L$833, 3, FALSE), "")</f>
        <v>35</v>
      </c>
      <c r="E590" s="11">
        <f>IFERROR(VLOOKUP($B590, Paste!$J$3:$L$833, 2, FALSE), "")</f>
        <v>48</v>
      </c>
      <c r="F590" s="11" t="str">
        <f>VLOOKUP($B590, Paste!$A$3:$H$1033, 8, FALSE)</f>
        <v>STL</v>
      </c>
      <c r="G590" s="71">
        <f>VLOOKUP($B590, Paste!$A$3:$H$1033, 2, FALSE)</f>
        <v>79</v>
      </c>
      <c r="H590" s="71">
        <f>VLOOKUP($B590, Paste!$A$3:$H$1033, 3, FALSE)</f>
        <v>6.1236401473359301</v>
      </c>
      <c r="I590" s="71">
        <f t="shared" si="9"/>
        <v>26.091374852664064</v>
      </c>
      <c r="J590" s="71">
        <f>VLOOKUP($B590, Paste!$A$3:$H$1033, 4, FALSE)</f>
        <v>32.215014999999994</v>
      </c>
      <c r="K590" s="71">
        <f>VLOOKUP($B590, Paste!$A$3:$H$1033, 5, FALSE)</f>
        <v>17.783549783549784</v>
      </c>
      <c r="L590" s="11">
        <f>IF(ISERROR(VLOOKUP(B590, Paste!$AB$3:$AD$2349, 3, FALSE)), "", VLOOKUP(B590, Paste!$AB$3:$AD$2349, 3, FALSE))</f>
        <v>8</v>
      </c>
      <c r="M590" s="27">
        <f>VLOOKUP($B590, Paste!$W$3:$Z$10064, IF($H$4="Cap Hit",3, IF($H$4="AAV", 4, 2)), FALSE)</f>
        <v>6.1</v>
      </c>
      <c r="N590" s="11">
        <f>IF(ISERROR(VLOOKUP(B590, Paste!$AB$3:$AC$2343, 1, FALSE)), "", VLOOKUP(B590, Paste!$AB$3:$AC$2343, 2, FALSE))</f>
        <v>87</v>
      </c>
      <c r="O590" s="18" t="str">
        <f>IF(VLOOKUP(B590, 'Points&amp;Potential'!$B$7:$O$921, 14, FALSE)=0, "", VLOOKUP(B590, 'Points&amp;Potential'!$B$7:$O$921, 14, FALSE))</f>
        <v/>
      </c>
      <c r="P590" s="7" t="str">
        <f>IF(ISERROR(VLOOKUP(B590, Paste!$T$3:$T$1045, 1, FALSE)), "", VLOOKUP(B590, Paste!$T$3:$U$1045, 2, FALSE))</f>
        <v/>
      </c>
    </row>
    <row r="591" spans="1:16">
      <c r="A591" s="11">
        <v>585</v>
      </c>
      <c r="B591" s="67" t="s">
        <v>92</v>
      </c>
      <c r="C591" s="11" t="str">
        <f>VLOOKUP($B591, Paste!$A$3:$H$1033, 6, FALSE)</f>
        <v>RW</v>
      </c>
      <c r="D591" s="11">
        <f>IFERROR(VLOOKUP($B591, Paste!$J$3:$L$833, 3, FALSE), "")</f>
        <v>70</v>
      </c>
      <c r="E591" s="11">
        <f>IFERROR(VLOOKUP($B591, Paste!$J$3:$L$833, 2, FALSE), "")</f>
        <v>75</v>
      </c>
      <c r="F591" s="11" t="str">
        <f>VLOOKUP($B591, Paste!$A$3:$H$1033, 8, FALSE)</f>
        <v>UTA</v>
      </c>
      <c r="G591" s="71">
        <f>VLOOKUP($B591, Paste!$A$3:$H$1033, 2, FALSE)</f>
        <v>83</v>
      </c>
      <c r="H591" s="71">
        <f>VLOOKUP($B591, Paste!$A$3:$H$1033, 3, FALSE)</f>
        <v>30.71</v>
      </c>
      <c r="I591" s="71">
        <f t="shared" si="9"/>
        <v>40.250642499999991</v>
      </c>
      <c r="J591" s="71">
        <f>VLOOKUP($B591, Paste!$A$3:$H$1033, 4, FALSE)</f>
        <v>70.960642499999992</v>
      </c>
      <c r="K591" s="71">
        <f>VLOOKUP($B591, Paste!$A$3:$H$1033, 5, FALSE)</f>
        <v>17.761316872427983</v>
      </c>
      <c r="L591" s="11">
        <f>IF(ISERROR(VLOOKUP(B591, Paste!$AB$3:$AD$2349, 3, FALSE)), "", VLOOKUP(B591, Paste!$AB$3:$AD$2349, 3, FALSE))</f>
        <v>18</v>
      </c>
      <c r="M591" s="27">
        <f>VLOOKUP($B591, Paste!$W$3:$Z$10064, IF($H$4="Cap Hit",3, IF($H$4="AAV", 4, 2)), FALSE)</f>
        <v>10</v>
      </c>
      <c r="N591" s="11">
        <f>IF(ISERROR(VLOOKUP(B591, Paste!$AB$3:$AC$2343, 1, FALSE)), "", VLOOKUP(B591, Paste!$AB$3:$AC$2343, 2, FALSE))</f>
        <v>46</v>
      </c>
      <c r="O591" s="18" t="str">
        <f>IF(VLOOKUP(B591, 'Points&amp;Potential'!$B$7:$O$921, 14, FALSE)=0, "", VLOOKUP(B591, 'Points&amp;Potential'!$B$7:$O$921, 14, FALSE))</f>
        <v/>
      </c>
      <c r="P591" s="7" t="str">
        <f>IF(ISERROR(VLOOKUP(B591, Paste!$T$3:$T$1045, 1, FALSE)), "", VLOOKUP(B591, Paste!$T$3:$U$1045, 2, FALSE))</f>
        <v/>
      </c>
    </row>
    <row r="592" spans="1:16">
      <c r="A592" s="11">
        <v>586</v>
      </c>
      <c r="B592" s="67" t="s">
        <v>103</v>
      </c>
      <c r="C592" s="11" t="str">
        <f>VLOOKUP($B592, Paste!$A$3:$H$1033, 6, FALSE)</f>
        <v>RW</v>
      </c>
      <c r="D592" s="11">
        <f>IFERROR(VLOOKUP($B592, Paste!$J$3:$L$833, 3, FALSE), "")</f>
        <v>70</v>
      </c>
      <c r="E592" s="11">
        <f>IFERROR(VLOOKUP($B592, Paste!$J$3:$L$833, 2, FALSE), "")</f>
        <v>88</v>
      </c>
      <c r="F592" s="11" t="str">
        <f>VLOOKUP($B592, Paste!$A$3:$H$1033, 8, FALSE)</f>
        <v>SJS</v>
      </c>
      <c r="G592" s="71">
        <f>VLOOKUP($B592, Paste!$A$3:$H$1033, 2, FALSE)</f>
        <v>73.5</v>
      </c>
      <c r="H592" s="71">
        <f>VLOOKUP($B592, Paste!$A$3:$H$1033, 3, FALSE)</f>
        <v>25.724999999999998</v>
      </c>
      <c r="I592" s="71">
        <f t="shared" si="9"/>
        <v>43.032647291666663</v>
      </c>
      <c r="J592" s="71">
        <f>VLOOKUP($B592, Paste!$A$3:$H$1033, 4, FALSE)</f>
        <v>68.757647291666657</v>
      </c>
      <c r="K592" s="71">
        <f>VLOOKUP($B592, Paste!$A$3:$H$1033, 5, FALSE)</f>
        <v>17.64</v>
      </c>
      <c r="L592" s="11">
        <f>IF(ISERROR(VLOOKUP(B592, Paste!$AB$3:$AD$2349, 3, FALSE)), "", VLOOKUP(B592, Paste!$AB$3:$AD$2349, 3, FALSE))</f>
        <v>22</v>
      </c>
      <c r="M592" s="27">
        <f>VLOOKUP($B592, Paste!$W$3:$Z$10064, IF($H$4="Cap Hit",3, IF($H$4="AAV", 4, 2)), FALSE)</f>
        <v>0.95</v>
      </c>
      <c r="N592" s="11">
        <f>IF(ISERROR(VLOOKUP(B592, Paste!$AB$3:$AC$2343, 1, FALSE)), "", VLOOKUP(B592, Paste!$AB$3:$AC$2343, 2, FALSE))</f>
        <v>18</v>
      </c>
      <c r="O592" s="18" t="str">
        <f>IF(VLOOKUP(B592, 'Points&amp;Potential'!$B$7:$O$921, 14, FALSE)=0, "", VLOOKUP(B592, 'Points&amp;Potential'!$B$7:$O$921, 14, FALSE))</f>
        <v/>
      </c>
      <c r="P592" s="7" t="str">
        <f>IF(ISERROR(VLOOKUP(B592, Paste!$T$3:$T$1045, 1, FALSE)), "", VLOOKUP(B592, Paste!$T$3:$U$1045, 2, FALSE))</f>
        <v/>
      </c>
    </row>
    <row r="593" spans="1:16">
      <c r="A593" s="11">
        <v>587</v>
      </c>
      <c r="B593" s="67" t="s">
        <v>621</v>
      </c>
      <c r="C593" s="11" t="str">
        <f>VLOOKUP($B593, Paste!$A$3:$H$1033, 6, FALSE)</f>
        <v>RD</v>
      </c>
      <c r="D593" s="11" t="str">
        <f>IFERROR(VLOOKUP($B593, Paste!$J$3:$L$833, 3, FALSE), "")</f>
        <v/>
      </c>
      <c r="E593" s="11" t="str">
        <f>IFERROR(VLOOKUP($B593, Paste!$J$3:$L$833, 2, FALSE), "")</f>
        <v/>
      </c>
      <c r="F593" s="11" t="str">
        <f>VLOOKUP($B593, Paste!$A$3:$H$1033, 8, FALSE)</f>
        <v>UTA</v>
      </c>
      <c r="G593" s="71">
        <f>VLOOKUP($B593, Paste!$A$3:$H$1033, 2, FALSE)</f>
        <v>65.666666666666657</v>
      </c>
      <c r="H593" s="71">
        <f>VLOOKUP($B593, Paste!$A$3:$H$1033, 3, FALSE)</f>
        <v>2.3002620185266203</v>
      </c>
      <c r="I593" s="71">
        <f t="shared" si="9"/>
        <v>11.149288801565969</v>
      </c>
      <c r="J593" s="71">
        <f>VLOOKUP($B593, Paste!$A$3:$H$1033, 4, FALSE)</f>
        <v>13.44955082009259</v>
      </c>
      <c r="K593" s="71">
        <f>VLOOKUP($B593, Paste!$A$3:$H$1033, 5, FALSE)</f>
        <v>17.534031413612563</v>
      </c>
      <c r="L593" s="11" t="str">
        <f>IF(ISERROR(VLOOKUP(B593, Paste!$AB$3:$AD$2349, 3, FALSE)), "", VLOOKUP(B593, Paste!$AB$3:$AD$2349, 3, FALSE))</f>
        <v/>
      </c>
      <c r="M593" s="27">
        <f>VLOOKUP($B593, Paste!$W$3:$Z$10064, IF($H$4="Cap Hit",3, IF($H$4="AAV", 4, 2)), FALSE)</f>
        <v>1</v>
      </c>
      <c r="N593" s="11" t="str">
        <f>IF(ISERROR(VLOOKUP(B593, Paste!$AB$3:$AC$2343, 1, FALSE)), "", VLOOKUP(B593, Paste!$AB$3:$AC$2343, 2, FALSE))</f>
        <v/>
      </c>
      <c r="O593" s="18" t="str">
        <f>IF(VLOOKUP(B593, 'Points&amp;Potential'!$B$7:$O$921, 14, FALSE)=0, "", VLOOKUP(B593, 'Points&amp;Potential'!$B$7:$O$921, 14, FALSE))</f>
        <v/>
      </c>
      <c r="P593" s="7" t="str">
        <f>IF(ISERROR(VLOOKUP(B593, Paste!$T$3:$T$1045, 1, FALSE)), "", VLOOKUP(B593, Paste!$T$3:$U$1045, 2, FALSE))</f>
        <v/>
      </c>
    </row>
    <row r="594" spans="1:16">
      <c r="A594" s="11">
        <v>588</v>
      </c>
      <c r="B594" s="67" t="s">
        <v>415</v>
      </c>
      <c r="C594" s="11" t="str">
        <f>VLOOKUP($B594, Paste!$A$3:$H$1033, 6, FALSE)</f>
        <v>LW</v>
      </c>
      <c r="D594" s="11">
        <f>IFERROR(VLOOKUP($B594, Paste!$J$3:$L$833, 3, FALSE), "")</f>
        <v>38</v>
      </c>
      <c r="E594" s="11">
        <f>IFERROR(VLOOKUP($B594, Paste!$J$3:$L$833, 2, FALSE), "")</f>
        <v>65</v>
      </c>
      <c r="F594" s="11" t="str">
        <f>VLOOKUP($B594, Paste!$A$3:$H$1033, 8, FALSE)</f>
        <v>UTA</v>
      </c>
      <c r="G594" s="71">
        <f>VLOOKUP($B594, Paste!$A$3:$H$1033, 2, FALSE)</f>
        <v>67</v>
      </c>
      <c r="H594" s="71">
        <f>VLOOKUP($B594, Paste!$A$3:$H$1033, 3, FALSE)</f>
        <v>11.673208326967474</v>
      </c>
      <c r="I594" s="71">
        <f t="shared" si="9"/>
        <v>15.295464173032526</v>
      </c>
      <c r="J594" s="71">
        <f>VLOOKUP($B594, Paste!$A$3:$H$1033, 4, FALSE)</f>
        <v>26.9686725</v>
      </c>
      <c r="K594" s="71">
        <f>VLOOKUP($B594, Paste!$A$3:$H$1033, 5, FALSE)</f>
        <v>17.523076923076925</v>
      </c>
      <c r="L594" s="11">
        <f>IF(ISERROR(VLOOKUP(B594, Paste!$AB$3:$AD$2349, 3, FALSE)), "", VLOOKUP(B594, Paste!$AB$3:$AD$2349, 3, FALSE))</f>
        <v>52</v>
      </c>
      <c r="M594" s="27">
        <f>VLOOKUP($B594, Paste!$W$3:$Z$10064, IF($H$4="Cap Hit",3, IF($H$4="AAV", 4, 2)), FALSE)</f>
        <v>1.75</v>
      </c>
      <c r="N594" s="11">
        <f>IF(ISERROR(VLOOKUP(B594, Paste!$AB$3:$AC$2343, 1, FALSE)), "", VLOOKUP(B594, Paste!$AB$3:$AC$2343, 2, FALSE))</f>
        <v>22</v>
      </c>
      <c r="O594" s="18" t="str">
        <f>IF(VLOOKUP(B594, 'Points&amp;Potential'!$B$7:$O$921, 14, FALSE)=0, "", VLOOKUP(B594, 'Points&amp;Potential'!$B$7:$O$921, 14, FALSE))</f>
        <v/>
      </c>
      <c r="P594" s="7" t="str">
        <f>IF(ISERROR(VLOOKUP(B594, Paste!$T$3:$T$1045, 1, FALSE)), "", VLOOKUP(B594, Paste!$T$3:$U$1045, 2, FALSE))</f>
        <v/>
      </c>
    </row>
    <row r="595" spans="1:16">
      <c r="A595" s="11">
        <v>589</v>
      </c>
      <c r="B595" s="67" t="s">
        <v>588</v>
      </c>
      <c r="C595" s="11" t="str">
        <f>VLOOKUP($B595, Paste!$A$3:$H$1033, 6, FALSE)</f>
        <v>RW</v>
      </c>
      <c r="D595" s="11" t="str">
        <f>IFERROR(VLOOKUP($B595, Paste!$J$3:$L$833, 3, FALSE), "")</f>
        <v/>
      </c>
      <c r="E595" s="11" t="str">
        <f>IFERROR(VLOOKUP($B595, Paste!$J$3:$L$833, 2, FALSE), "")</f>
        <v/>
      </c>
      <c r="F595" s="11" t="str">
        <f>VLOOKUP($B595, Paste!$A$3:$H$1033, 8, FALSE)</f>
        <v>PHI</v>
      </c>
      <c r="G595" s="71">
        <f>VLOOKUP($B595, Paste!$A$3:$H$1033, 2, FALSE)</f>
        <v>69</v>
      </c>
      <c r="H595" s="71">
        <f>VLOOKUP($B595, Paste!$A$3:$H$1033, 3, FALSE)</f>
        <v>7.5015908463854117</v>
      </c>
      <c r="I595" s="71">
        <f t="shared" si="9"/>
        <v>7.7756560286145877</v>
      </c>
      <c r="J595" s="71">
        <f>VLOOKUP($B595, Paste!$A$3:$H$1033, 4, FALSE)</f>
        <v>15.277246874999999</v>
      </c>
      <c r="K595" s="71">
        <f>VLOOKUP($B595, Paste!$A$3:$H$1033, 5, FALSE)</f>
        <v>17.507462686567166</v>
      </c>
      <c r="L595" s="11">
        <f>IF(ISERROR(VLOOKUP(B595, Paste!$AB$3:$AD$2349, 3, FALSE)), "", VLOOKUP(B595, Paste!$AB$3:$AD$2349, 3, FALSE))</f>
        <v>74</v>
      </c>
      <c r="M595" s="27">
        <f>VLOOKUP($B595, Paste!$W$3:$Z$10064, IF($H$4="Cap Hit",3, IF($H$4="AAV", 4, 2)), FALSE)</f>
        <v>3.2</v>
      </c>
      <c r="N595" s="11">
        <f>IF(ISERROR(VLOOKUP(B595, Paste!$AB$3:$AC$2343, 1, FALSE)), "", VLOOKUP(B595, Paste!$AB$3:$AC$2343, 2, FALSE))</f>
        <v>62</v>
      </c>
      <c r="O595" s="18" t="str">
        <f>IF(VLOOKUP(B595, 'Points&amp;Potential'!$B$7:$O$921, 14, FALSE)=0, "", VLOOKUP(B595, 'Points&amp;Potential'!$B$7:$O$921, 14, FALSE))</f>
        <v/>
      </c>
      <c r="P595" s="7" t="str">
        <f>IF(ISERROR(VLOOKUP(B595, Paste!$T$3:$T$1045, 1, FALSE)), "", VLOOKUP(B595, Paste!$T$3:$U$1045, 2, FALSE))</f>
        <v/>
      </c>
    </row>
    <row r="596" spans="1:16">
      <c r="A596" s="11">
        <v>590</v>
      </c>
      <c r="B596" s="67" t="s">
        <v>759</v>
      </c>
      <c r="C596" s="11" t="str">
        <f>VLOOKUP($B596, Paste!$A$3:$H$1033, 6, FALSE)</f>
        <v>RW</v>
      </c>
      <c r="D596" s="11">
        <f>IFERROR(VLOOKUP($B596, Paste!$J$3:$L$833, 3, FALSE), "")</f>
        <v>40</v>
      </c>
      <c r="E596" s="11">
        <f>IFERROR(VLOOKUP($B596, Paste!$J$3:$L$833, 2, FALSE), "")</f>
        <v>68</v>
      </c>
      <c r="F596" s="11" t="str">
        <f>VLOOKUP($B596, Paste!$A$3:$H$1033, 8, FALSE)</f>
        <v>NSH</v>
      </c>
      <c r="G596" s="71">
        <f>VLOOKUP($B596, Paste!$A$3:$H$1033, 2, FALSE)</f>
        <v>35</v>
      </c>
      <c r="H596" s="71">
        <f>VLOOKUP($B596, Paste!$A$3:$H$1033, 3, FALSE)</f>
        <v>3.5</v>
      </c>
      <c r="I596" s="71">
        <f t="shared" si="9"/>
        <v>3.1165190972222225</v>
      </c>
      <c r="J596" s="71">
        <f>VLOOKUP($B596, Paste!$A$3:$H$1033, 4, FALSE)</f>
        <v>6.6165190972222225</v>
      </c>
      <c r="K596" s="71">
        <f>VLOOKUP($B596, Paste!$A$3:$H$1033, 5, FALSE)</f>
        <v>17.5</v>
      </c>
      <c r="L596" s="11">
        <f>IF(ISERROR(VLOOKUP(B596, Paste!$AB$3:$AD$2349, 3, FALSE)), "", VLOOKUP(B596, Paste!$AB$3:$AD$2349, 3, FALSE))</f>
        <v>56</v>
      </c>
      <c r="M596" s="27">
        <f>VLOOKUP($B596, Paste!$W$3:$Z$10064, IF($H$4="Cap Hit",3, IF($H$4="AAV", 4, 2)), FALSE)</f>
        <v>0.85499999999999998</v>
      </c>
      <c r="N596" s="11">
        <f>IF(ISERROR(VLOOKUP(B596, Paste!$AB$3:$AC$2343, 1, FALSE)), "", VLOOKUP(B596, Paste!$AB$3:$AC$2343, 2, FALSE))</f>
        <v>20</v>
      </c>
      <c r="O596" s="18" t="str">
        <f>IF(VLOOKUP(B596, 'Points&amp;Potential'!$B$7:$O$921, 14, FALSE)=0, "", VLOOKUP(B596, 'Points&amp;Potential'!$B$7:$O$921, 14, FALSE))</f>
        <v/>
      </c>
      <c r="P596" s="7" t="str">
        <f>IF(ISERROR(VLOOKUP(B596, Paste!$T$3:$T$1045, 1, FALSE)), "", VLOOKUP(B596, Paste!$T$3:$U$1045, 2, FALSE))</f>
        <v>Y</v>
      </c>
    </row>
    <row r="597" spans="1:16">
      <c r="A597" s="11">
        <v>591</v>
      </c>
      <c r="B597" s="67" t="s">
        <v>687</v>
      </c>
      <c r="C597" s="11" t="str">
        <f>VLOOKUP($B597, Paste!$A$3:$H$1033, 6, FALSE)</f>
        <v>C</v>
      </c>
      <c r="D597" s="11">
        <f>IFERROR(VLOOKUP($B597, Paste!$J$3:$L$833, 3, FALSE), "")</f>
        <v>38</v>
      </c>
      <c r="E597" s="11">
        <f>IFERROR(VLOOKUP($B597, Paste!$J$3:$L$833, 2, FALSE), "")</f>
        <v>63</v>
      </c>
      <c r="F597" s="11" t="str">
        <f>VLOOKUP($B597, Paste!$A$3:$H$1033, 8, FALSE)</f>
        <v>PIT</v>
      </c>
      <c r="G597" s="71">
        <f>VLOOKUP($B597, Paste!$A$3:$H$1033, 2, FALSE)</f>
        <v>35</v>
      </c>
      <c r="H597" s="71">
        <f>VLOOKUP($B597, Paste!$A$3:$H$1033, 3, FALSE)</f>
        <v>3.6759627039627047</v>
      </c>
      <c r="I597" s="71">
        <f t="shared" si="9"/>
        <v>6.691110212703963</v>
      </c>
      <c r="J597" s="71">
        <f>VLOOKUP($B597, Paste!$A$3:$H$1033, 4, FALSE)</f>
        <v>10.367072916666668</v>
      </c>
      <c r="K597" s="71">
        <f>VLOOKUP($B597, Paste!$A$3:$H$1033, 5, FALSE)</f>
        <v>17.5</v>
      </c>
      <c r="L597" s="11">
        <f>IF(ISERROR(VLOOKUP(B597, Paste!$AB$3:$AD$2349, 3, FALSE)), "", VLOOKUP(B597, Paste!$AB$3:$AD$2349, 3, FALSE))</f>
        <v>9</v>
      </c>
      <c r="M597" s="27">
        <f>VLOOKUP($B597, Paste!$W$3:$Z$10064, IF($H$4="Cap Hit",3, IF($H$4="AAV", 4, 2)), FALSE)</f>
        <v>0.77500000000000002</v>
      </c>
      <c r="N597" s="11">
        <f>IF(ISERROR(VLOOKUP(B597, Paste!$AB$3:$AC$2343, 1, FALSE)), "", VLOOKUP(B597, Paste!$AB$3:$AC$2343, 2, FALSE))</f>
        <v>14</v>
      </c>
      <c r="O597" s="18" t="str">
        <f>IF(VLOOKUP(B597, 'Points&amp;Potential'!$B$7:$O$921, 14, FALSE)=0, "", VLOOKUP(B597, 'Points&amp;Potential'!$B$7:$O$921, 14, FALSE))</f>
        <v/>
      </c>
      <c r="P597" s="7" t="str">
        <f>IF(ISERROR(VLOOKUP(B597, Paste!$T$3:$T$1045, 1, FALSE)), "", VLOOKUP(B597, Paste!$T$3:$U$1045, 2, FALSE))</f>
        <v/>
      </c>
    </row>
    <row r="598" spans="1:16">
      <c r="A598" s="11">
        <v>592</v>
      </c>
      <c r="B598" s="67" t="s">
        <v>471</v>
      </c>
      <c r="C598" s="11" t="str">
        <f>VLOOKUP($B598, Paste!$A$3:$H$1033, 6, FALSE)</f>
        <v>LD</v>
      </c>
      <c r="D598" s="11">
        <f>IFERROR(VLOOKUP($B598, Paste!$J$3:$L$833, 3, FALSE), "")</f>
        <v>30</v>
      </c>
      <c r="E598" s="11">
        <f>IFERROR(VLOOKUP($B598, Paste!$J$3:$L$833, 2, FALSE), "")</f>
        <v>42</v>
      </c>
      <c r="F598" s="11" t="str">
        <f>VLOOKUP($B598, Paste!$A$3:$H$1033, 8, FALSE)</f>
        <v>PIT</v>
      </c>
      <c r="G598" s="71">
        <f>VLOOKUP($B598, Paste!$A$3:$H$1033, 2, FALSE)</f>
        <v>71</v>
      </c>
      <c r="H598" s="71">
        <f>VLOOKUP($B598, Paste!$A$3:$H$1033, 3, FALSE)</f>
        <v>3.3884137339839198</v>
      </c>
      <c r="I598" s="71">
        <f t="shared" si="9"/>
        <v>18.621842161849418</v>
      </c>
      <c r="J598" s="71">
        <f>VLOOKUP($B598, Paste!$A$3:$H$1033, 4, FALSE)</f>
        <v>22.010255895833339</v>
      </c>
      <c r="K598" s="71">
        <f>VLOOKUP($B598, Paste!$A$3:$H$1033, 5, FALSE)</f>
        <v>17.380208333333332</v>
      </c>
      <c r="L598" s="11">
        <f>IF(ISERROR(VLOOKUP(B598, Paste!$AB$3:$AD$2349, 3, FALSE)), "", VLOOKUP(B598, Paste!$AB$3:$AD$2349, 3, FALSE))</f>
        <v>36</v>
      </c>
      <c r="M598" s="27">
        <f>VLOOKUP($B598, Paste!$W$3:$Z$10064, IF($H$4="Cap Hit",3, IF($H$4="AAV", 4, 2)), FALSE)</f>
        <v>5</v>
      </c>
      <c r="N598" s="11">
        <f>IF(ISERROR(VLOOKUP(B598, Paste!$AB$3:$AC$2343, 1, FALSE)), "", VLOOKUP(B598, Paste!$AB$3:$AC$2343, 2, FALSE))</f>
        <v>89</v>
      </c>
      <c r="O598" s="18" t="str">
        <f>IF(VLOOKUP(B598, 'Points&amp;Potential'!$B$7:$O$921, 14, FALSE)=0, "", VLOOKUP(B598, 'Points&amp;Potential'!$B$7:$O$921, 14, FALSE))</f>
        <v/>
      </c>
      <c r="P598" s="7" t="str">
        <f>IF(ISERROR(VLOOKUP(B598, Paste!$T$3:$T$1045, 1, FALSE)), "", VLOOKUP(B598, Paste!$T$3:$U$1045, 2, FALSE))</f>
        <v/>
      </c>
    </row>
    <row r="599" spans="1:16">
      <c r="A599" s="11">
        <v>593</v>
      </c>
      <c r="B599" s="67" t="s">
        <v>681</v>
      </c>
      <c r="C599" s="11" t="str">
        <f>VLOOKUP($B599, Paste!$A$3:$H$1033, 6, FALSE)</f>
        <v>LW</v>
      </c>
      <c r="D599" s="11" t="str">
        <f>IFERROR(VLOOKUP($B599, Paste!$J$3:$L$833, 3, FALSE), "")</f>
        <v/>
      </c>
      <c r="E599" s="11" t="str">
        <f>IFERROR(VLOOKUP($B599, Paste!$J$3:$L$833, 2, FALSE), "")</f>
        <v/>
      </c>
      <c r="F599" s="11" t="str">
        <f>VLOOKUP($B599, Paste!$A$3:$H$1033, 8, FALSE)</f>
        <v>CAR</v>
      </c>
      <c r="G599" s="71">
        <f>VLOOKUP($B599, Paste!$A$3:$H$1033, 2, FALSE)</f>
        <v>52.666666666666664</v>
      </c>
      <c r="H599" s="71">
        <f>VLOOKUP($B599, Paste!$A$3:$H$1033, 3, FALSE)</f>
        <v>5.6418985753934061</v>
      </c>
      <c r="I599" s="71">
        <f t="shared" si="9"/>
        <v>4.9515965496065908</v>
      </c>
      <c r="J599" s="71">
        <f>VLOOKUP($B599, Paste!$A$3:$H$1033, 4, FALSE)</f>
        <v>10.593495124999997</v>
      </c>
      <c r="K599" s="71">
        <f>VLOOKUP($B599, Paste!$A$3:$H$1033, 5, FALSE)</f>
        <v>17.324561403508774</v>
      </c>
      <c r="L599" s="11">
        <f>IF(ISERROR(VLOOKUP(B599, Paste!$AB$3:$AD$2349, 3, FALSE)), "", VLOOKUP(B599, Paste!$AB$3:$AD$2349, 3, FALSE))</f>
        <v>121</v>
      </c>
      <c r="M599" s="27">
        <f>VLOOKUP($B599, Paste!$W$3:$Z$10064, IF($H$4="Cap Hit",3, IF($H$4="AAV", 4, 2)), FALSE)</f>
        <v>2.5</v>
      </c>
      <c r="N599" s="11">
        <f>IF(ISERROR(VLOOKUP(B599, Paste!$AB$3:$AC$2343, 1, FALSE)), "", VLOOKUP(B599, Paste!$AB$3:$AC$2343, 2, FALSE))</f>
        <v>14</v>
      </c>
      <c r="O599" s="18" t="str">
        <f>IF(VLOOKUP(B599, 'Points&amp;Potential'!$B$7:$O$921, 14, FALSE)=0, "", VLOOKUP(B599, 'Points&amp;Potential'!$B$7:$O$921, 14, FALSE))</f>
        <v/>
      </c>
      <c r="P599" s="7" t="str">
        <f>IF(ISERROR(VLOOKUP(B599, Paste!$T$3:$T$1045, 1, FALSE)), "", VLOOKUP(B599, Paste!$T$3:$U$1045, 2, FALSE))</f>
        <v/>
      </c>
    </row>
    <row r="600" spans="1:16">
      <c r="A600" s="11">
        <v>594</v>
      </c>
      <c r="B600" s="67" t="s">
        <v>323</v>
      </c>
      <c r="C600" s="11" t="str">
        <f>VLOOKUP($B600, Paste!$A$3:$H$1033, 6, FALSE)</f>
        <v>RD</v>
      </c>
      <c r="D600" s="11">
        <f>IFERROR(VLOOKUP($B600, Paste!$J$3:$L$833, 3, FALSE), "")</f>
        <v>42</v>
      </c>
      <c r="E600" s="11">
        <f>IFERROR(VLOOKUP($B600, Paste!$J$3:$L$833, 2, FALSE), "")</f>
        <v>60</v>
      </c>
      <c r="F600" s="11" t="str">
        <f>VLOOKUP($B600, Paste!$A$3:$H$1033, 8, FALSE)</f>
        <v>OTT</v>
      </c>
      <c r="G600" s="71">
        <f>VLOOKUP($B600, Paste!$A$3:$H$1033, 2, FALSE)</f>
        <v>77</v>
      </c>
      <c r="H600" s="71">
        <f>VLOOKUP($B600, Paste!$A$3:$H$1033, 3, FALSE)</f>
        <v>7.7</v>
      </c>
      <c r="I600" s="71">
        <f t="shared" si="9"/>
        <v>26.963186196527783</v>
      </c>
      <c r="J600" s="71">
        <f>VLOOKUP($B600, Paste!$A$3:$H$1033, 4, FALSE)</f>
        <v>34.663186196527782</v>
      </c>
      <c r="K600" s="71">
        <f>VLOOKUP($B600, Paste!$A$3:$H$1033, 5, FALSE)</f>
        <v>17.264573991031391</v>
      </c>
      <c r="L600" s="11">
        <f>IF(ISERROR(VLOOKUP(B600, Paste!$AB$3:$AD$2349, 3, FALSE)), "", VLOOKUP(B600, Paste!$AB$3:$AD$2349, 3, FALSE))</f>
        <v>64</v>
      </c>
      <c r="M600" s="27">
        <f>VLOOKUP($B600, Paste!$W$3:$Z$10064, IF($H$4="Cap Hit",3, IF($H$4="AAV", 4, 2)), FALSE)</f>
        <v>5</v>
      </c>
      <c r="N600" s="11">
        <f>IF(ISERROR(VLOOKUP(B600, Paste!$AB$3:$AC$2343, 1, FALSE)), "", VLOOKUP(B600, Paste!$AB$3:$AC$2343, 2, FALSE))</f>
        <v>69</v>
      </c>
      <c r="O600" s="18" t="str">
        <f>IF(VLOOKUP(B600, 'Points&amp;Potential'!$B$7:$O$921, 14, FALSE)=0, "", VLOOKUP(B600, 'Points&amp;Potential'!$B$7:$O$921, 14, FALSE))</f>
        <v/>
      </c>
      <c r="P600" s="7" t="str">
        <f>IF(ISERROR(VLOOKUP(B600, Paste!$T$3:$T$1045, 1, FALSE)), "", VLOOKUP(B600, Paste!$T$3:$U$1045, 2, FALSE))</f>
        <v/>
      </c>
    </row>
    <row r="601" spans="1:16">
      <c r="A601" s="11">
        <v>595</v>
      </c>
      <c r="B601" s="67" t="s">
        <v>42</v>
      </c>
      <c r="C601" s="11" t="str">
        <f>VLOOKUP($B601, Paste!$A$3:$H$1033, 6, FALSE)</f>
        <v>LW</v>
      </c>
      <c r="D601" s="11">
        <f>IFERROR(VLOOKUP($B601, Paste!$J$3:$L$833, 3, FALSE), "")</f>
        <v>90</v>
      </c>
      <c r="E601" s="11">
        <f>IFERROR(VLOOKUP($B601, Paste!$J$3:$L$833, 2, FALSE), "")</f>
        <v>100</v>
      </c>
      <c r="F601" s="11" t="str">
        <f>VLOOKUP($B601, Paste!$A$3:$H$1033, 8, FALSE)</f>
        <v>WPG</v>
      </c>
      <c r="G601" s="71">
        <f>VLOOKUP($B601, Paste!$A$3:$H$1033, 2, FALSE)</f>
        <v>84</v>
      </c>
      <c r="H601" s="71">
        <f>VLOOKUP($B601, Paste!$A$3:$H$1033, 3, FALSE)</f>
        <v>41.842637005163674</v>
      </c>
      <c r="I601" s="71">
        <f t="shared" si="9"/>
        <v>53.88454524483631</v>
      </c>
      <c r="J601" s="71">
        <f>VLOOKUP($B601, Paste!$A$3:$H$1033, 4, FALSE)</f>
        <v>95.727182249999984</v>
      </c>
      <c r="K601" s="71">
        <f>VLOOKUP($B601, Paste!$A$3:$H$1033, 5, FALSE)</f>
        <v>17.240174672489083</v>
      </c>
      <c r="L601" s="11">
        <f>IF(ISERROR(VLOOKUP(B601, Paste!$AB$3:$AD$2349, 3, FALSE)), "", VLOOKUP(B601, Paste!$AB$3:$AD$2349, 3, FALSE))</f>
        <v>25</v>
      </c>
      <c r="M601" s="27">
        <f>VLOOKUP($B601, Paste!$W$3:$Z$10064, IF($H$4="Cap Hit",3, IF($H$4="AAV", 4, 2)), FALSE)</f>
        <v>15</v>
      </c>
      <c r="N601" s="11">
        <f>IF(ISERROR(VLOOKUP(B601, Paste!$AB$3:$AC$2343, 1, FALSE)), "", VLOOKUP(B601, Paste!$AB$3:$AC$2343, 2, FALSE))</f>
        <v>25</v>
      </c>
      <c r="O601" s="18" t="str">
        <f>IF(VLOOKUP(B601, 'Points&amp;Potential'!$B$7:$O$921, 14, FALSE)=0, "", VLOOKUP(B601, 'Points&amp;Potential'!$B$7:$O$921, 14, FALSE))</f>
        <v/>
      </c>
      <c r="P601" s="7" t="str">
        <f>IF(ISERROR(VLOOKUP(B601, Paste!$T$3:$T$1045, 1, FALSE)), "", VLOOKUP(B601, Paste!$T$3:$U$1045, 2, FALSE))</f>
        <v/>
      </c>
    </row>
    <row r="602" spans="1:16">
      <c r="A602" s="11">
        <v>596</v>
      </c>
      <c r="B602" s="67" t="s">
        <v>305</v>
      </c>
      <c r="C602" s="11" t="str">
        <f>VLOOKUP($B602, Paste!$A$3:$H$1033, 6, FALSE)</f>
        <v>LW</v>
      </c>
      <c r="D602" s="11">
        <f>IFERROR(VLOOKUP($B602, Paste!$J$3:$L$833, 3, FALSE), "")</f>
        <v>37</v>
      </c>
      <c r="E602" s="11">
        <f>IFERROR(VLOOKUP($B602, Paste!$J$3:$L$833, 2, FALSE), "")</f>
        <v>55</v>
      </c>
      <c r="F602" s="11" t="str">
        <f>VLOOKUP($B602, Paste!$A$3:$H$1033, 8, FALSE)</f>
        <v>LAK</v>
      </c>
      <c r="G602" s="71">
        <f>VLOOKUP($B602, Paste!$A$3:$H$1033, 2, FALSE)</f>
        <v>76</v>
      </c>
      <c r="H602" s="71">
        <f>VLOOKUP($B602, Paste!$A$3:$H$1033, 3, FALSE)</f>
        <v>19.570875030064762</v>
      </c>
      <c r="I602" s="71">
        <f t="shared" si="9"/>
        <v>16.180218469935234</v>
      </c>
      <c r="J602" s="71">
        <f>VLOOKUP($B602, Paste!$A$3:$H$1033, 4, FALSE)</f>
        <v>35.751093499999996</v>
      </c>
      <c r="K602" s="71">
        <f>VLOOKUP($B602, Paste!$A$3:$H$1033, 5, FALSE)</f>
        <v>17.117117117117118</v>
      </c>
      <c r="L602" s="11">
        <f>IF(ISERROR(VLOOKUP(B602, Paste!$AB$3:$AD$2349, 3, FALSE)), "", VLOOKUP(B602, Paste!$AB$3:$AD$2349, 3, FALSE))</f>
        <v>57</v>
      </c>
      <c r="M602" s="27">
        <f>VLOOKUP($B602, Paste!$W$3:$Z$10064, IF($H$4="Cap Hit",3, IF($H$4="AAV", 4, 2)), FALSE)</f>
        <v>4.5</v>
      </c>
      <c r="N602" s="11">
        <f>IF(ISERROR(VLOOKUP(B602, Paste!$AB$3:$AC$2343, 1, FALSE)), "", VLOOKUP(B602, Paste!$AB$3:$AC$2343, 2, FALSE))</f>
        <v>38</v>
      </c>
      <c r="O602" s="18" t="str">
        <f>IF(VLOOKUP(B602, 'Points&amp;Potential'!$B$7:$O$921, 14, FALSE)=0, "", VLOOKUP(B602, 'Points&amp;Potential'!$B$7:$O$921, 14, FALSE))</f>
        <v/>
      </c>
      <c r="P602" s="7" t="str">
        <f>IF(ISERROR(VLOOKUP(B602, Paste!$T$3:$T$1045, 1, FALSE)), "", VLOOKUP(B602, Paste!$T$3:$U$1045, 2, FALSE))</f>
        <v/>
      </c>
    </row>
    <row r="603" spans="1:16">
      <c r="A603" s="11">
        <v>597</v>
      </c>
      <c r="B603" s="67" t="s">
        <v>549</v>
      </c>
      <c r="C603" s="11" t="str">
        <f>VLOOKUP($B603, Paste!$A$3:$H$1033, 6, FALSE)</f>
        <v>RD</v>
      </c>
      <c r="D603" s="11" t="str">
        <f>IFERROR(VLOOKUP($B603, Paste!$J$3:$L$833, 3, FALSE), "")</f>
        <v/>
      </c>
      <c r="E603" s="11" t="str">
        <f>IFERROR(VLOOKUP($B603, Paste!$J$3:$L$833, 2, FALSE), "")</f>
        <v/>
      </c>
      <c r="F603" s="11" t="str">
        <f>VLOOKUP($B603, Paste!$A$3:$H$1033, 8, FALSE)</f>
        <v>NSH</v>
      </c>
      <c r="G603" s="71">
        <f>VLOOKUP($B603, Paste!$A$3:$H$1033, 2, FALSE)</f>
        <v>78.666666666666671</v>
      </c>
      <c r="H603" s="71">
        <f>VLOOKUP($B603, Paste!$A$3:$H$1033, 3, FALSE)</f>
        <v>3.9586188461483731</v>
      </c>
      <c r="I603" s="71">
        <f t="shared" si="9"/>
        <v>13.297546005703484</v>
      </c>
      <c r="J603" s="71">
        <f>VLOOKUP($B603, Paste!$A$3:$H$1033, 4, FALSE)</f>
        <v>17.256164851851857</v>
      </c>
      <c r="K603" s="71">
        <f>VLOOKUP($B603, Paste!$A$3:$H$1033, 5, FALSE)</f>
        <v>17.10144927536232</v>
      </c>
      <c r="L603" s="11">
        <f>IF(ISERROR(VLOOKUP(B603, Paste!$AB$3:$AD$2349, 3, FALSE)), "", VLOOKUP(B603, Paste!$AB$3:$AD$2349, 3, FALSE))</f>
        <v>39</v>
      </c>
      <c r="M603" s="27">
        <f>VLOOKUP($B603, Paste!$W$3:$Z$10064, IF($H$4="Cap Hit",3, IF($H$4="AAV", 4, 2)), FALSE)</f>
        <v>2.75</v>
      </c>
      <c r="N603" s="11">
        <f>IF(ISERROR(VLOOKUP(B603, Paste!$AB$3:$AC$2343, 1, FALSE)), "", VLOOKUP(B603, Paste!$AB$3:$AC$2343, 2, FALSE))</f>
        <v>94</v>
      </c>
      <c r="O603" s="18" t="str">
        <f>IF(VLOOKUP(B603, 'Points&amp;Potential'!$B$7:$O$921, 14, FALSE)=0, "", VLOOKUP(B603, 'Points&amp;Potential'!$B$7:$O$921, 14, FALSE))</f>
        <v/>
      </c>
      <c r="P603" s="7" t="str">
        <f>IF(ISERROR(VLOOKUP(B603, Paste!$T$3:$T$1045, 1, FALSE)), "", VLOOKUP(B603, Paste!$T$3:$U$1045, 2, FALSE))</f>
        <v/>
      </c>
    </row>
    <row r="604" spans="1:16">
      <c r="A604" s="11">
        <v>598</v>
      </c>
      <c r="B604" s="67" t="s">
        <v>756</v>
      </c>
      <c r="C604" s="11" t="str">
        <f>VLOOKUP($B604, Paste!$A$3:$H$1033, 6, FALSE)</f>
        <v>C</v>
      </c>
      <c r="D604" s="11" t="str">
        <f>IFERROR(VLOOKUP($B604, Paste!$J$3:$L$833, 3, FALSE), "")</f>
        <v/>
      </c>
      <c r="E604" s="11" t="str">
        <f>IFERROR(VLOOKUP($B604, Paste!$J$3:$L$833, 2, FALSE), "")</f>
        <v/>
      </c>
      <c r="F604" s="11" t="str">
        <f>VLOOKUP($B604, Paste!$A$3:$H$1033, 8, FALSE)</f>
        <v>UFA</v>
      </c>
      <c r="G604" s="71">
        <f>VLOOKUP($B604, Paste!$A$3:$H$1033, 2, FALSE)</f>
        <v>31.333333333333332</v>
      </c>
      <c r="H604" s="71">
        <f>VLOOKUP($B604, Paste!$A$3:$H$1033, 3, FALSE)</f>
        <v>1.4124394218902523</v>
      </c>
      <c r="I604" s="71">
        <f t="shared" si="9"/>
        <v>5.3577842656097472</v>
      </c>
      <c r="J604" s="71">
        <f>VLOOKUP($B604, Paste!$A$3:$H$1033, 4, FALSE)</f>
        <v>6.7702236874999997</v>
      </c>
      <c r="K604" s="71">
        <f>VLOOKUP($B604, Paste!$A$3:$H$1033, 5, FALSE)</f>
        <v>17.09090909090909</v>
      </c>
      <c r="L604" s="11" t="str">
        <f>IF(ISERROR(VLOOKUP(B604, Paste!$AB$3:$AD$2349, 3, FALSE)), "", VLOOKUP(B604, Paste!$AB$3:$AD$2349, 3, FALSE))</f>
        <v/>
      </c>
      <c r="M604" s="27" t="e">
        <f>VLOOKUP($B604, Paste!$W$3:$Z$10064, IF($H$4="Cap Hit",3, IF($H$4="AAV", 4, 2)), FALSE)</f>
        <v>#N/A</v>
      </c>
      <c r="N604" s="11" t="str">
        <f>IF(ISERROR(VLOOKUP(B604, Paste!$AB$3:$AC$2343, 1, FALSE)), "", VLOOKUP(B604, Paste!$AB$3:$AC$2343, 2, FALSE))</f>
        <v/>
      </c>
      <c r="O604" s="18" t="str">
        <f>IF(VLOOKUP(B604, 'Points&amp;Potential'!$B$7:$O$921, 14, FALSE)=0, "", VLOOKUP(B604, 'Points&amp;Potential'!$B$7:$O$921, 14, FALSE))</f>
        <v/>
      </c>
      <c r="P604" s="7" t="str">
        <f>IF(ISERROR(VLOOKUP(B604, Paste!$T$3:$T$1045, 1, FALSE)), "", VLOOKUP(B604, Paste!$T$3:$U$1045, 2, FALSE))</f>
        <v/>
      </c>
    </row>
    <row r="605" spans="1:16">
      <c r="A605" s="11">
        <v>599</v>
      </c>
      <c r="B605" s="67" t="s">
        <v>841</v>
      </c>
      <c r="C605" s="11" t="str">
        <f>VLOOKUP($B605, Paste!$A$3:$H$1033, 6, FALSE)</f>
        <v>RD</v>
      </c>
      <c r="D605" s="11" t="str">
        <f>IFERROR(VLOOKUP($B605, Paste!$J$3:$L$833, 3, FALSE), "")</f>
        <v/>
      </c>
      <c r="E605" s="11" t="str">
        <f>IFERROR(VLOOKUP($B605, Paste!$J$3:$L$833, 2, FALSE), "")</f>
        <v/>
      </c>
      <c r="F605" s="11" t="str">
        <f>VLOOKUP($B605, Paste!$A$3:$H$1033, 8, FALSE)</f>
        <v>FLA</v>
      </c>
      <c r="G605" s="71">
        <f>VLOOKUP($B605, Paste!$A$3:$H$1033, 2, FALSE)</f>
        <v>20</v>
      </c>
      <c r="H605" s="71">
        <f>VLOOKUP($B605, Paste!$A$3:$H$1033, 3, FALSE)</f>
        <v>1.3942170240415854</v>
      </c>
      <c r="I605" s="71">
        <f t="shared" si="9"/>
        <v>1.5415567259584146</v>
      </c>
      <c r="J605" s="71">
        <f>VLOOKUP($B605, Paste!$A$3:$H$1033, 4, FALSE)</f>
        <v>2.9357737500000001</v>
      </c>
      <c r="K605" s="71">
        <f>VLOOKUP($B605, Paste!$A$3:$H$1033, 5, FALSE)</f>
        <v>17</v>
      </c>
      <c r="L605" s="11">
        <f>IF(ISERROR(VLOOKUP(B605, Paste!$AB$3:$AD$2349, 3, FALSE)), "", VLOOKUP(B605, Paste!$AB$3:$AD$2349, 3, FALSE))</f>
        <v>33</v>
      </c>
      <c r="M605" s="27">
        <f>VLOOKUP($B605, Paste!$W$3:$Z$10064, IF($H$4="Cap Hit",3, IF($H$4="AAV", 4, 2)), FALSE)</f>
        <v>0.85</v>
      </c>
      <c r="N605" s="11">
        <f>IF(ISERROR(VLOOKUP(B605, Paste!$AB$3:$AC$2343, 1, FALSE)), "", VLOOKUP(B605, Paste!$AB$3:$AC$2343, 2, FALSE))</f>
        <v>28</v>
      </c>
      <c r="O605" s="18" t="str">
        <f>IF(VLOOKUP(B605, 'Points&amp;Potential'!$B$7:$O$921, 14, FALSE)=0, "", VLOOKUP(B605, 'Points&amp;Potential'!$B$7:$O$921, 14, FALSE))</f>
        <v/>
      </c>
      <c r="P605" s="7" t="str">
        <f>IF(ISERROR(VLOOKUP(B605, Paste!$T$3:$T$1045, 1, FALSE)), "", VLOOKUP(B605, Paste!$T$3:$U$1045, 2, FALSE))</f>
        <v/>
      </c>
    </row>
    <row r="606" spans="1:16">
      <c r="A606" s="11">
        <v>600</v>
      </c>
      <c r="B606" s="67" t="s">
        <v>760</v>
      </c>
      <c r="C606" s="11" t="str">
        <f>VLOOKUP($B606, Paste!$A$3:$H$1033, 6, FALSE)</f>
        <v>RW</v>
      </c>
      <c r="D606" s="11">
        <f>IFERROR(VLOOKUP($B606, Paste!$J$3:$L$833, 3, FALSE), "")</f>
        <v>40</v>
      </c>
      <c r="E606" s="11">
        <f>IFERROR(VLOOKUP($B606, Paste!$J$3:$L$833, 2, FALSE), "")</f>
        <v>68</v>
      </c>
      <c r="F606" s="11" t="str">
        <f>VLOOKUP($B606, Paste!$A$3:$H$1033, 8, FALSE)</f>
        <v>COL</v>
      </c>
      <c r="G606" s="71">
        <f>VLOOKUP($B606, Paste!$A$3:$H$1033, 2, FALSE)</f>
        <v>34</v>
      </c>
      <c r="H606" s="71">
        <f>VLOOKUP($B606, Paste!$A$3:$H$1033, 3, FALSE)</f>
        <v>2.72</v>
      </c>
      <c r="I606" s="71">
        <f t="shared" si="9"/>
        <v>3.8193888482384826</v>
      </c>
      <c r="J606" s="71">
        <f>VLOOKUP($B606, Paste!$A$3:$H$1033, 4, FALSE)</f>
        <v>6.5393888482384828</v>
      </c>
      <c r="K606" s="71">
        <f>VLOOKUP($B606, Paste!$A$3:$H$1033, 5, FALSE)</f>
        <v>17</v>
      </c>
      <c r="L606" s="11">
        <f>IF(ISERROR(VLOOKUP(B606, Paste!$AB$3:$AD$2349, 3, FALSE)), "", VLOOKUP(B606, Paste!$AB$3:$AD$2349, 3, FALSE))</f>
        <v>14</v>
      </c>
      <c r="M606" s="27">
        <f>VLOOKUP($B606, Paste!$W$3:$Z$10064, IF($H$4="Cap Hit",3, IF($H$4="AAV", 4, 2)), FALSE)</f>
        <v>0.85</v>
      </c>
      <c r="N606" s="11">
        <f>IF(ISERROR(VLOOKUP(B606, Paste!$AB$3:$AC$2343, 1, FALSE)), "", VLOOKUP(B606, Paste!$AB$3:$AC$2343, 2, FALSE))</f>
        <v>7</v>
      </c>
      <c r="O606" s="18" t="str">
        <f>IF(VLOOKUP(B606, 'Points&amp;Potential'!$B$7:$O$921, 14, FALSE)=0, "", VLOOKUP(B606, 'Points&amp;Potential'!$B$7:$O$921, 14, FALSE))</f>
        <v/>
      </c>
      <c r="P606" s="7" t="str">
        <f>IF(ISERROR(VLOOKUP(B606, Paste!$T$3:$T$1045, 1, FALSE)), "", VLOOKUP(B606, Paste!$T$3:$U$1045, 2, FALSE))</f>
        <v>Y</v>
      </c>
    </row>
    <row r="607" spans="1:16">
      <c r="A607" s="11">
        <v>601</v>
      </c>
      <c r="B607" s="67" t="s">
        <v>421</v>
      </c>
      <c r="C607" s="11" t="str">
        <f>VLOOKUP($B607, Paste!$A$3:$H$1033, 6, FALSE)</f>
        <v>LD</v>
      </c>
      <c r="D607" s="11">
        <f>IFERROR(VLOOKUP($B607, Paste!$J$3:$L$833, 3, FALSE), "")</f>
        <v>35</v>
      </c>
      <c r="E607" s="11">
        <f>IFERROR(VLOOKUP($B607, Paste!$J$3:$L$833, 2, FALSE), "")</f>
        <v>55</v>
      </c>
      <c r="F607" s="11" t="str">
        <f>VLOOKUP($B607, Paste!$A$3:$H$1033, 8, FALSE)</f>
        <v>WAS</v>
      </c>
      <c r="G607" s="71">
        <f>VLOOKUP($B607, Paste!$A$3:$H$1033, 2, FALSE)</f>
        <v>64</v>
      </c>
      <c r="H607" s="71">
        <f>VLOOKUP($B607, Paste!$A$3:$H$1033, 3, FALSE)</f>
        <v>3.4789959500873868</v>
      </c>
      <c r="I607" s="71">
        <f t="shared" si="9"/>
        <v>22.789737383245942</v>
      </c>
      <c r="J607" s="71">
        <f>VLOOKUP($B607, Paste!$A$3:$H$1033, 4, FALSE)</f>
        <v>26.26873333333333</v>
      </c>
      <c r="K607" s="71">
        <f>VLOOKUP($B607, Paste!$A$3:$H$1033, 5, FALSE)</f>
        <v>16.932735426008968</v>
      </c>
      <c r="L607" s="11">
        <f>IF(ISERROR(VLOOKUP(B607, Paste!$AB$3:$AD$2349, 3, FALSE)), "", VLOOKUP(B607, Paste!$AB$3:$AD$2349, 3, FALSE))</f>
        <v>74</v>
      </c>
      <c r="M607" s="27">
        <f>VLOOKUP($B607, Paste!$W$3:$Z$10064, IF($H$4="Cap Hit",3, IF($H$4="AAV", 4, 2)), FALSE)</f>
        <v>5</v>
      </c>
      <c r="N607" s="11">
        <f>IF(ISERROR(VLOOKUP(B607, Paste!$AB$3:$AC$2343, 1, FALSE)), "", VLOOKUP(B607, Paste!$AB$3:$AC$2343, 2, FALSE))</f>
        <v>109</v>
      </c>
      <c r="O607" s="18" t="str">
        <f>IF(VLOOKUP(B607, 'Points&amp;Potential'!$B$7:$O$921, 14, FALSE)=0, "", VLOOKUP(B607, 'Points&amp;Potential'!$B$7:$O$921, 14, FALSE))</f>
        <v/>
      </c>
      <c r="P607" s="7" t="str">
        <f>IF(ISERROR(VLOOKUP(B607, Paste!$T$3:$T$1045, 1, FALSE)), "", VLOOKUP(B607, Paste!$T$3:$U$1045, 2, FALSE))</f>
        <v/>
      </c>
    </row>
    <row r="608" spans="1:16">
      <c r="A608" s="11">
        <v>602</v>
      </c>
      <c r="B608" s="67" t="s">
        <v>761</v>
      </c>
      <c r="C608" s="11" t="str">
        <f>VLOOKUP($B608, Paste!$A$3:$H$1033, 6, FALSE)</f>
        <v>RD</v>
      </c>
      <c r="D608" s="11">
        <f>IFERROR(VLOOKUP($B608, Paste!$J$3:$L$833, 3, FALSE), "")</f>
        <v>27</v>
      </c>
      <c r="E608" s="11">
        <f>IFERROR(VLOOKUP($B608, Paste!$J$3:$L$833, 2, FALSE), "")</f>
        <v>38</v>
      </c>
      <c r="F608" s="11" t="str">
        <f>VLOOKUP($B608, Paste!$A$3:$H$1033, 8, FALSE)</f>
        <v>PHI</v>
      </c>
      <c r="G608" s="71">
        <f>VLOOKUP($B608, Paste!$A$3:$H$1033, 2, FALSE)</f>
        <v>42</v>
      </c>
      <c r="H608" s="71">
        <f>VLOOKUP($B608, Paste!$A$3:$H$1033, 3, FALSE)</f>
        <v>2.9400000000000004</v>
      </c>
      <c r="I608" s="71">
        <f t="shared" si="9"/>
        <v>3.5070614634146331</v>
      </c>
      <c r="J608" s="71">
        <f>VLOOKUP($B608, Paste!$A$3:$H$1033, 4, FALSE)</f>
        <v>6.4470614634146335</v>
      </c>
      <c r="K608" s="71">
        <f>VLOOKUP($B608, Paste!$A$3:$H$1033, 5, FALSE)</f>
        <v>16.8</v>
      </c>
      <c r="L608" s="11">
        <f>IF(ISERROR(VLOOKUP(B608, Paste!$AB$3:$AD$2349, 3, FALSE)), "", VLOOKUP(B608, Paste!$AB$3:$AD$2349, 3, FALSE))</f>
        <v>46</v>
      </c>
      <c r="M608" s="27">
        <f>VLOOKUP($B608, Paste!$W$3:$Z$10064, IF($H$4="Cap Hit",3, IF($H$4="AAV", 4, 2)), FALSE)</f>
        <v>0.95</v>
      </c>
      <c r="N608" s="11">
        <f>IF(ISERROR(VLOOKUP(B608, Paste!$AB$3:$AC$2343, 1, FALSE)), "", VLOOKUP(B608, Paste!$AB$3:$AC$2343, 2, FALSE))</f>
        <v>42</v>
      </c>
      <c r="O608" s="18" t="str">
        <f>IF(VLOOKUP(B608, 'Points&amp;Potential'!$B$7:$O$921, 14, FALSE)=0, "", VLOOKUP(B608, 'Points&amp;Potential'!$B$7:$O$921, 14, FALSE))</f>
        <v/>
      </c>
      <c r="P608" s="7" t="str">
        <f>IF(ISERROR(VLOOKUP(B608, Paste!$T$3:$T$1045, 1, FALSE)), "", VLOOKUP(B608, Paste!$T$3:$U$1045, 2, FALSE))</f>
        <v>Y</v>
      </c>
    </row>
    <row r="609" spans="1:16">
      <c r="A609" s="11">
        <v>603</v>
      </c>
      <c r="B609" s="67" t="s">
        <v>619</v>
      </c>
      <c r="C609" s="11" t="str">
        <f>VLOOKUP($B609, Paste!$A$3:$H$1033, 6, FALSE)</f>
        <v>LD</v>
      </c>
      <c r="D609" s="11" t="str">
        <f>IFERROR(VLOOKUP($B609, Paste!$J$3:$L$833, 3, FALSE), "")</f>
        <v/>
      </c>
      <c r="E609" s="11" t="str">
        <f>IFERROR(VLOOKUP($B609, Paste!$J$3:$L$833, 2, FALSE), "")</f>
        <v/>
      </c>
      <c r="F609" s="11" t="str">
        <f>VLOOKUP($B609, Paste!$A$3:$H$1033, 8, FALSE)</f>
        <v>NJD</v>
      </c>
      <c r="G609" s="71">
        <f>VLOOKUP($B609, Paste!$A$3:$H$1033, 2, FALSE)</f>
        <v>64</v>
      </c>
      <c r="H609" s="71">
        <f>VLOOKUP($B609, Paste!$A$3:$H$1033, 3, FALSE)</f>
        <v>3.4599728183130027</v>
      </c>
      <c r="I609" s="71">
        <f t="shared" si="9"/>
        <v>10.101049403909219</v>
      </c>
      <c r="J609" s="71">
        <f>VLOOKUP($B609, Paste!$A$3:$H$1033, 4, FALSE)</f>
        <v>13.561022222222222</v>
      </c>
      <c r="K609" s="71">
        <f>VLOOKUP($B609, Paste!$A$3:$H$1033, 5, FALSE)</f>
        <v>16.650406504065042</v>
      </c>
      <c r="L609" s="11">
        <f>IF(ISERROR(VLOOKUP(B609, Paste!$AB$3:$AD$2349, 3, FALSE)), "", VLOOKUP(B609, Paste!$AB$3:$AD$2349, 3, FALSE))</f>
        <v>29</v>
      </c>
      <c r="M609" s="27">
        <f>VLOOKUP($B609, Paste!$W$3:$Z$10064, IF($H$4="Cap Hit",3, IF($H$4="AAV", 4, 2)), FALSE)</f>
        <v>1.6</v>
      </c>
      <c r="N609" s="11">
        <f>IF(ISERROR(VLOOKUP(B609, Paste!$AB$3:$AC$2343, 1, FALSE)), "", VLOOKUP(B609, Paste!$AB$3:$AC$2343, 2, FALSE))</f>
        <v>68</v>
      </c>
      <c r="O609" s="18" t="str">
        <f>IF(VLOOKUP(B609, 'Points&amp;Potential'!$B$7:$O$921, 14, FALSE)=0, "", VLOOKUP(B609, 'Points&amp;Potential'!$B$7:$O$921, 14, FALSE))</f>
        <v/>
      </c>
      <c r="P609" s="7" t="str">
        <f>IF(ISERROR(VLOOKUP(B609, Paste!$T$3:$T$1045, 1, FALSE)), "", VLOOKUP(B609, Paste!$T$3:$U$1045, 2, FALSE))</f>
        <v/>
      </c>
    </row>
    <row r="610" spans="1:16">
      <c r="A610" s="11">
        <v>604</v>
      </c>
      <c r="B610" s="67" t="s">
        <v>372</v>
      </c>
      <c r="C610" s="11" t="str">
        <f>VLOOKUP($B610, Paste!$A$3:$H$1033, 6, FALSE)</f>
        <v>LW</v>
      </c>
      <c r="D610" s="11">
        <f>IFERROR(VLOOKUP($B610, Paste!$J$3:$L$833, 3, FALSE), "")</f>
        <v>38</v>
      </c>
      <c r="E610" s="11">
        <f>IFERROR(VLOOKUP($B610, Paste!$J$3:$L$833, 2, FALSE), "")</f>
        <v>68</v>
      </c>
      <c r="F610" s="11" t="str">
        <f>VLOOKUP($B610, Paste!$A$3:$H$1033, 8, FALSE)</f>
        <v>CHI</v>
      </c>
      <c r="G610" s="71">
        <f>VLOOKUP($B610, Paste!$A$3:$H$1033, 2, FALSE)</f>
        <v>83</v>
      </c>
      <c r="H610" s="71">
        <f>VLOOKUP($B610, Paste!$A$3:$H$1033, 3, FALSE)</f>
        <v>14.110000000000001</v>
      </c>
      <c r="I610" s="71">
        <f t="shared" si="9"/>
        <v>16.171685416666662</v>
      </c>
      <c r="J610" s="71">
        <f>VLOOKUP($B610, Paste!$A$3:$H$1033, 4, FALSE)</f>
        <v>30.281685416666665</v>
      </c>
      <c r="K610" s="71">
        <f>VLOOKUP($B610, Paste!$A$3:$H$1033, 5, FALSE)</f>
        <v>16.600000000000001</v>
      </c>
      <c r="L610" s="11">
        <f>IF(ISERROR(VLOOKUP(B610, Paste!$AB$3:$AD$2349, 3, FALSE)), "", VLOOKUP(B610, Paste!$AB$3:$AD$2349, 3, FALSE))</f>
        <v>58</v>
      </c>
      <c r="M610" s="27">
        <f>VLOOKUP($B610, Paste!$W$3:$Z$10064, IF($H$4="Cap Hit",3, IF($H$4="AAV", 4, 2)), FALSE)</f>
        <v>0.95</v>
      </c>
      <c r="N610" s="11">
        <f>IF(ISERROR(VLOOKUP(B610, Paste!$AB$3:$AC$2343, 1, FALSE)), "", VLOOKUP(B610, Paste!$AB$3:$AC$2343, 2, FALSE))</f>
        <v>41</v>
      </c>
      <c r="O610" s="18" t="str">
        <f>IF(VLOOKUP(B610, 'Points&amp;Potential'!$B$7:$O$921, 14, FALSE)=0, "", VLOOKUP(B610, 'Points&amp;Potential'!$B$7:$O$921, 14, FALSE))</f>
        <v/>
      </c>
      <c r="P610" s="7" t="str">
        <f>IF(ISERROR(VLOOKUP(B610, Paste!$T$3:$T$1045, 1, FALSE)), "", VLOOKUP(B610, Paste!$T$3:$U$1045, 2, FALSE))</f>
        <v/>
      </c>
    </row>
    <row r="611" spans="1:16">
      <c r="A611" s="11">
        <v>605</v>
      </c>
      <c r="B611" s="67" t="s">
        <v>704</v>
      </c>
      <c r="C611" s="11" t="str">
        <f>VLOOKUP($B611, Paste!$A$3:$H$1033, 6, FALSE)</f>
        <v>C</v>
      </c>
      <c r="D611" s="11" t="str">
        <f>IFERROR(VLOOKUP($B611, Paste!$J$3:$L$833, 3, FALSE), "")</f>
        <v/>
      </c>
      <c r="E611" s="11" t="str">
        <f>IFERROR(VLOOKUP($B611, Paste!$J$3:$L$833, 2, FALSE), "")</f>
        <v/>
      </c>
      <c r="F611" s="11" t="str">
        <f>VLOOKUP($B611, Paste!$A$3:$H$1033, 8, FALSE)</f>
        <v>MIN</v>
      </c>
      <c r="G611" s="71">
        <f>VLOOKUP($B611, Paste!$A$3:$H$1033, 2, FALSE)</f>
        <v>60</v>
      </c>
      <c r="H611" s="71">
        <f>VLOOKUP($B611, Paste!$A$3:$H$1033, 3, FALSE)</f>
        <v>5.7242265719558763</v>
      </c>
      <c r="I611" s="71">
        <f t="shared" si="9"/>
        <v>3.8569984280441219</v>
      </c>
      <c r="J611" s="71">
        <f>VLOOKUP($B611, Paste!$A$3:$H$1033, 4, FALSE)</f>
        <v>9.5812249999999981</v>
      </c>
      <c r="K611" s="71">
        <f>VLOOKUP($B611, Paste!$A$3:$H$1033, 5, FALSE)</f>
        <v>16.551724137931036</v>
      </c>
      <c r="L611" s="11">
        <f>IF(ISERROR(VLOOKUP(B611, Paste!$AB$3:$AD$2349, 3, FALSE)), "", VLOOKUP(B611, Paste!$AB$3:$AD$2349, 3, FALSE))</f>
        <v>72</v>
      </c>
      <c r="M611" s="27">
        <f>VLOOKUP($B611, Paste!$W$3:$Z$10064, IF($H$4="Cap Hit",3, IF($H$4="AAV", 4, 2)), FALSE)</f>
        <v>2</v>
      </c>
      <c r="N611" s="11">
        <f>IF(ISERROR(VLOOKUP(B611, Paste!$AB$3:$AC$2343, 1, FALSE)), "", VLOOKUP(B611, Paste!$AB$3:$AC$2343, 2, FALSE))</f>
        <v>27</v>
      </c>
      <c r="O611" s="18" t="str">
        <f>IF(VLOOKUP(B611, 'Points&amp;Potential'!$B$7:$O$921, 14, FALSE)=0, "", VLOOKUP(B611, 'Points&amp;Potential'!$B$7:$O$921, 14, FALSE))</f>
        <v/>
      </c>
      <c r="P611" s="7" t="str">
        <f>IF(ISERROR(VLOOKUP(B611, Paste!$T$3:$T$1045, 1, FALSE)), "", VLOOKUP(B611, Paste!$T$3:$U$1045, 2, FALSE))</f>
        <v/>
      </c>
    </row>
    <row r="612" spans="1:16">
      <c r="A612" s="11">
        <v>606</v>
      </c>
      <c r="B612" s="67" t="s">
        <v>482</v>
      </c>
      <c r="C612" s="11" t="str">
        <f>VLOOKUP($B612, Paste!$A$3:$H$1033, 6, FALSE)</f>
        <v>LW</v>
      </c>
      <c r="D612" s="11">
        <f>IFERROR(VLOOKUP($B612, Paste!$J$3:$L$833, 3, FALSE), "")</f>
        <v>25</v>
      </c>
      <c r="E612" s="11">
        <f>IFERROR(VLOOKUP($B612, Paste!$J$3:$L$833, 2, FALSE), "")</f>
        <v>52</v>
      </c>
      <c r="F612" s="11" t="str">
        <f>VLOOKUP($B612, Paste!$A$3:$H$1033, 8, FALSE)</f>
        <v>NYR</v>
      </c>
      <c r="G612" s="71">
        <f>VLOOKUP($B612, Paste!$A$3:$H$1033, 2, FALSE)</f>
        <v>70</v>
      </c>
      <c r="H612" s="71">
        <f>VLOOKUP($B612, Paste!$A$3:$H$1033, 3, FALSE)</f>
        <v>9.1</v>
      </c>
      <c r="I612" s="71">
        <f t="shared" si="9"/>
        <v>11.879</v>
      </c>
      <c r="J612" s="71">
        <f>VLOOKUP($B612, Paste!$A$3:$H$1033, 4, FALSE)</f>
        <v>20.978999999999999</v>
      </c>
      <c r="K612" s="71">
        <f>VLOOKUP($B612, Paste!$A$3:$H$1033, 5, FALSE)</f>
        <v>16.470588235294116</v>
      </c>
      <c r="L612" s="11">
        <f>IF(ISERROR(VLOOKUP(B612, Paste!$AB$3:$AD$2349, 3, FALSE)), "", VLOOKUP(B612, Paste!$AB$3:$AD$2349, 3, FALSE))</f>
        <v>51</v>
      </c>
      <c r="M612" s="27">
        <f>VLOOKUP($B612, Paste!$W$3:$Z$10064, IF($H$4="Cap Hit",3, IF($H$4="AAV", 4, 2)), FALSE)</f>
        <v>1.5</v>
      </c>
      <c r="N612" s="11">
        <f>IF(ISERROR(VLOOKUP(B612, Paste!$AB$3:$AC$2343, 1, FALSE)), "", VLOOKUP(B612, Paste!$AB$3:$AC$2343, 2, FALSE))</f>
        <v>42</v>
      </c>
      <c r="O612" s="18" t="str">
        <f>IF(VLOOKUP(B612, 'Points&amp;Potential'!$B$7:$O$921, 14, FALSE)=0, "", VLOOKUP(B612, 'Points&amp;Potential'!$B$7:$O$921, 14, FALSE))</f>
        <v/>
      </c>
      <c r="P612" s="7" t="str">
        <f>IF(ISERROR(VLOOKUP(B612, Paste!$T$3:$T$1045, 1, FALSE)), "", VLOOKUP(B612, Paste!$T$3:$U$1045, 2, FALSE))</f>
        <v/>
      </c>
    </row>
    <row r="613" spans="1:16">
      <c r="A613" s="11">
        <v>607</v>
      </c>
      <c r="B613" s="67" t="s">
        <v>111</v>
      </c>
      <c r="C613" s="11" t="str">
        <f>VLOOKUP($B613, Paste!$A$3:$H$1033, 6, FALSE)</f>
        <v>C</v>
      </c>
      <c r="D613" s="11">
        <f>IFERROR(VLOOKUP($B613, Paste!$J$3:$L$833, 3, FALSE), "")</f>
        <v>73</v>
      </c>
      <c r="E613" s="11">
        <f>IFERROR(VLOOKUP($B613, Paste!$J$3:$L$833, 2, FALSE), "")</f>
        <v>88</v>
      </c>
      <c r="F613" s="11" t="str">
        <f>VLOOKUP($B613, Paste!$A$3:$H$1033, 8, FALSE)</f>
        <v>CHI</v>
      </c>
      <c r="G613" s="71">
        <f>VLOOKUP($B613, Paste!$A$3:$H$1033, 2, FALSE)</f>
        <v>82</v>
      </c>
      <c r="H613" s="71">
        <f>VLOOKUP($B613, Paste!$A$3:$H$1033, 3, FALSE)</f>
        <v>23.284962962962958</v>
      </c>
      <c r="I613" s="71">
        <f t="shared" si="9"/>
        <v>42.147385474537053</v>
      </c>
      <c r="J613" s="71">
        <f>VLOOKUP($B613, Paste!$A$3:$H$1033, 4, FALSE)</f>
        <v>65.432348437500011</v>
      </c>
      <c r="K613" s="71">
        <f>VLOOKUP($B613, Paste!$A$3:$H$1033, 5, FALSE)</f>
        <v>16.400000000000002</v>
      </c>
      <c r="L613" s="11">
        <f>IF(ISERROR(VLOOKUP(B613, Paste!$AB$3:$AD$2349, 3, FALSE)), "", VLOOKUP(B613, Paste!$AB$3:$AD$2349, 3, FALSE))</f>
        <v>62</v>
      </c>
      <c r="M613" s="27">
        <f>VLOOKUP($B613, Paste!$W$3:$Z$10064, IF($H$4="Cap Hit",3, IF($H$4="AAV", 4, 2)), FALSE)</f>
        <v>0.97499999999999998</v>
      </c>
      <c r="N613" s="11">
        <f>IF(ISERROR(VLOOKUP(B613, Paste!$AB$3:$AC$2343, 1, FALSE)), "", VLOOKUP(B613, Paste!$AB$3:$AC$2343, 2, FALSE))</f>
        <v>66</v>
      </c>
      <c r="O613" s="18" t="str">
        <f>IF(VLOOKUP(B613, 'Points&amp;Potential'!$B$7:$O$921, 14, FALSE)=0, "", VLOOKUP(B613, 'Points&amp;Potential'!$B$7:$O$921, 14, FALSE))</f>
        <v/>
      </c>
      <c r="P613" s="7" t="str">
        <f>IF(ISERROR(VLOOKUP(B613, Paste!$T$3:$T$1045, 1, FALSE)), "", VLOOKUP(B613, Paste!$T$3:$U$1045, 2, FALSE))</f>
        <v>Y</v>
      </c>
    </row>
    <row r="614" spans="1:16">
      <c r="A614" s="11">
        <v>608</v>
      </c>
      <c r="B614" s="67" t="s">
        <v>229</v>
      </c>
      <c r="C614" s="11" t="str">
        <f>VLOOKUP($B614, Paste!$A$3:$H$1033, 6, FALSE)</f>
        <v>LW</v>
      </c>
      <c r="D614" s="11">
        <f>IFERROR(VLOOKUP($B614, Paste!$J$3:$L$833, 3, FALSE), "")</f>
        <v>50</v>
      </c>
      <c r="E614" s="11">
        <f>IFERROR(VLOOKUP($B614, Paste!$J$3:$L$833, 2, FALSE), "")</f>
        <v>65</v>
      </c>
      <c r="F614" s="11" t="str">
        <f>VLOOKUP($B614, Paste!$A$3:$H$1033, 8, FALSE)</f>
        <v>VAN</v>
      </c>
      <c r="G614" s="71">
        <f>VLOOKUP($B614, Paste!$A$3:$H$1033, 2, FALSE)</f>
        <v>83</v>
      </c>
      <c r="H614" s="71">
        <f>VLOOKUP($B614, Paste!$A$3:$H$1033, 3, FALSE)</f>
        <v>25.053656205428013</v>
      </c>
      <c r="I614" s="71">
        <f t="shared" si="9"/>
        <v>20.230736575821993</v>
      </c>
      <c r="J614" s="71">
        <f>VLOOKUP($B614, Paste!$A$3:$H$1033, 4, FALSE)</f>
        <v>45.284392781250006</v>
      </c>
      <c r="K614" s="71">
        <f>VLOOKUP($B614, Paste!$A$3:$H$1033, 5, FALSE)</f>
        <v>16.39506172839506</v>
      </c>
      <c r="L614" s="11">
        <f>IF(ISERROR(VLOOKUP(B614, Paste!$AB$3:$AD$2349, 3, FALSE)), "", VLOOKUP(B614, Paste!$AB$3:$AD$2349, 3, FALSE))</f>
        <v>75</v>
      </c>
      <c r="M614" s="27">
        <f>VLOOKUP($B614, Paste!$W$3:$Z$10064, IF($H$4="Cap Hit",3, IF($H$4="AAV", 4, 2)), FALSE)</f>
        <v>6</v>
      </c>
      <c r="N614" s="11">
        <f>IF(ISERROR(VLOOKUP(B614, Paste!$AB$3:$AC$2343, 1, FALSE)), "", VLOOKUP(B614, Paste!$AB$3:$AC$2343, 2, FALSE))</f>
        <v>42</v>
      </c>
      <c r="O614" s="18" t="str">
        <f>IF(VLOOKUP(B614, 'Points&amp;Potential'!$B$7:$O$921, 14, FALSE)=0, "", VLOOKUP(B614, 'Points&amp;Potential'!$B$7:$O$921, 14, FALSE))</f>
        <v/>
      </c>
      <c r="P614" s="7" t="str">
        <f>IF(ISERROR(VLOOKUP(B614, Paste!$T$3:$T$1045, 1, FALSE)), "", VLOOKUP(B614, Paste!$T$3:$U$1045, 2, FALSE))</f>
        <v/>
      </c>
    </row>
    <row r="615" spans="1:16">
      <c r="A615" s="11">
        <v>609</v>
      </c>
      <c r="B615" s="67" t="s">
        <v>318</v>
      </c>
      <c r="C615" s="11" t="str">
        <f>VLOOKUP($B615, Paste!$A$3:$H$1033, 6, FALSE)</f>
        <v>C</v>
      </c>
      <c r="D615" s="11">
        <f>IFERROR(VLOOKUP($B615, Paste!$J$3:$L$833, 3, FALSE), "")</f>
        <v>53</v>
      </c>
      <c r="E615" s="11">
        <f>IFERROR(VLOOKUP($B615, Paste!$J$3:$L$833, 2, FALSE), "")</f>
        <v>70</v>
      </c>
      <c r="F615" s="11" t="str">
        <f>VLOOKUP($B615, Paste!$A$3:$H$1033, 8, FALSE)</f>
        <v>NSH</v>
      </c>
      <c r="G615" s="71">
        <f>VLOOKUP($B615, Paste!$A$3:$H$1033, 2, FALSE)</f>
        <v>74</v>
      </c>
      <c r="H615" s="71">
        <f>VLOOKUP($B615, Paste!$A$3:$H$1033, 3, FALSE)</f>
        <v>18.5</v>
      </c>
      <c r="I615" s="71">
        <f t="shared" si="9"/>
        <v>16.346831250000001</v>
      </c>
      <c r="J615" s="71">
        <f>VLOOKUP($B615, Paste!$A$3:$H$1033, 4, FALSE)</f>
        <v>34.846831250000001</v>
      </c>
      <c r="K615" s="71">
        <f>VLOOKUP($B615, Paste!$A$3:$H$1033, 5, FALSE)</f>
        <v>16.28</v>
      </c>
      <c r="L615" s="11">
        <f>IF(ISERROR(VLOOKUP(B615, Paste!$AB$3:$AD$2349, 3, FALSE)), "", VLOOKUP(B615, Paste!$AB$3:$AD$2349, 3, FALSE))</f>
        <v>67</v>
      </c>
      <c r="M615" s="27">
        <f>VLOOKUP($B615, Paste!$W$3:$Z$10064, IF($H$4="Cap Hit",3, IF($H$4="AAV", 4, 2)), FALSE)</f>
        <v>0.95</v>
      </c>
      <c r="N615" s="11">
        <f>IF(ISERROR(VLOOKUP(B615, Paste!$AB$3:$AC$2343, 1, FALSE)), "", VLOOKUP(B615, Paste!$AB$3:$AC$2343, 2, FALSE))</f>
        <v>30</v>
      </c>
      <c r="O615" s="18" t="str">
        <f>IF(VLOOKUP(B615, 'Points&amp;Potential'!$B$7:$O$921, 14, FALSE)=0, "", VLOOKUP(B615, 'Points&amp;Potential'!$B$7:$O$921, 14, FALSE))</f>
        <v/>
      </c>
      <c r="P615" s="7" t="str">
        <f>IF(ISERROR(VLOOKUP(B615, Paste!$T$3:$T$1045, 1, FALSE)), "", VLOOKUP(B615, Paste!$T$3:$U$1045, 2, FALSE))</f>
        <v/>
      </c>
    </row>
    <row r="616" spans="1:16">
      <c r="A616" s="11">
        <v>610</v>
      </c>
      <c r="B616" s="67" t="s">
        <v>311</v>
      </c>
      <c r="C616" s="11" t="str">
        <f>VLOOKUP($B616, Paste!$A$3:$H$1033, 6, FALSE)</f>
        <v>RW</v>
      </c>
      <c r="D616" s="11">
        <f>IFERROR(VLOOKUP($B616, Paste!$J$3:$L$833, 3, FALSE), "")</f>
        <v>40</v>
      </c>
      <c r="E616" s="11">
        <f>IFERROR(VLOOKUP($B616, Paste!$J$3:$L$833, 2, FALSE), "")</f>
        <v>65</v>
      </c>
      <c r="F616" s="11" t="str">
        <f>VLOOKUP($B616, Paste!$A$3:$H$1033, 8, FALSE)</f>
        <v>VGK</v>
      </c>
      <c r="G616" s="71">
        <f>VLOOKUP($B616, Paste!$A$3:$H$1033, 2, FALSE)</f>
        <v>74</v>
      </c>
      <c r="H616" s="71">
        <f>VLOOKUP($B616, Paste!$A$3:$H$1033, 3, FALSE)</f>
        <v>10.556602469135802</v>
      </c>
      <c r="I616" s="71">
        <f t="shared" si="9"/>
        <v>24.847258641975309</v>
      </c>
      <c r="J616" s="71">
        <f>VLOOKUP($B616, Paste!$A$3:$H$1033, 4, FALSE)</f>
        <v>35.403861111111112</v>
      </c>
      <c r="K616" s="71">
        <f>VLOOKUP($B616, Paste!$A$3:$H$1033, 5, FALSE)</f>
        <v>16.28</v>
      </c>
      <c r="L616" s="11">
        <f>IF(ISERROR(VLOOKUP(B616, Paste!$AB$3:$AD$2349, 3, FALSE)), "", VLOOKUP(B616, Paste!$AB$3:$AD$2349, 3, FALSE))</f>
        <v>29</v>
      </c>
      <c r="M616" s="27">
        <f>VLOOKUP($B616, Paste!$W$3:$Z$10064, IF($H$4="Cap Hit",3, IF($H$4="AAV", 4, 2)), FALSE)</f>
        <v>0.83750000000000002</v>
      </c>
      <c r="N616" s="11">
        <f>IF(ISERROR(VLOOKUP(B616, Paste!$AB$3:$AC$2343, 1, FALSE)), "", VLOOKUP(B616, Paste!$AB$3:$AC$2343, 2, FALSE))</f>
        <v>36</v>
      </c>
      <c r="O616" s="18" t="str">
        <f>IF(VLOOKUP(B616, 'Points&amp;Potential'!$B$7:$O$921, 14, FALSE)=0, "", VLOOKUP(B616, 'Points&amp;Potential'!$B$7:$O$921, 14, FALSE))</f>
        <v/>
      </c>
      <c r="P616" s="7" t="str">
        <f>IF(ISERROR(VLOOKUP(B616, Paste!$T$3:$T$1045, 1, FALSE)), "", VLOOKUP(B616, Paste!$T$3:$U$1045, 2, FALSE))</f>
        <v/>
      </c>
    </row>
    <row r="617" spans="1:16">
      <c r="A617" s="11">
        <v>611</v>
      </c>
      <c r="B617" s="67" t="s">
        <v>362</v>
      </c>
      <c r="C617" s="11" t="str">
        <f>VLOOKUP($B617, Paste!$A$3:$H$1033, 6, FALSE)</f>
        <v>LW</v>
      </c>
      <c r="D617" s="11">
        <f>IFERROR(VLOOKUP($B617, Paste!$J$3:$L$833, 3, FALSE), "")</f>
        <v>55</v>
      </c>
      <c r="E617" s="11">
        <f>IFERROR(VLOOKUP($B617, Paste!$J$3:$L$833, 2, FALSE), "")</f>
        <v>77</v>
      </c>
      <c r="F617" s="11" t="str">
        <f>VLOOKUP($B617, Paste!$A$3:$H$1033, 8, FALSE)</f>
        <v>BUF</v>
      </c>
      <c r="G617" s="71">
        <f>VLOOKUP($B617, Paste!$A$3:$H$1033, 2, FALSE)</f>
        <v>69</v>
      </c>
      <c r="H617" s="71">
        <f>VLOOKUP($B617, Paste!$A$3:$H$1033, 3, FALSE)</f>
        <v>13</v>
      </c>
      <c r="I617" s="71">
        <f t="shared" si="9"/>
        <v>18.067058333333328</v>
      </c>
      <c r="J617" s="71">
        <f>VLOOKUP($B617, Paste!$A$3:$H$1033, 4, FALSE)</f>
        <v>31.067058333333328</v>
      </c>
      <c r="K617" s="71">
        <f>VLOOKUP($B617, Paste!$A$3:$H$1033, 5, FALSE)</f>
        <v>16</v>
      </c>
      <c r="L617" s="11">
        <f>IF(ISERROR(VLOOKUP(B617, Paste!$AB$3:$AD$2349, 3, FALSE)), "", VLOOKUP(B617, Paste!$AB$3:$AD$2349, 3, FALSE))</f>
        <v>6</v>
      </c>
      <c r="M617" s="27">
        <f>VLOOKUP($B617, Paste!$W$3:$Z$10064, IF($H$4="Cap Hit",3, IF($H$4="AAV", 4, 2)), FALSE)</f>
        <v>0.85499999999999998</v>
      </c>
      <c r="N617" s="11">
        <f>IF(ISERROR(VLOOKUP(B617, Paste!$AB$3:$AC$2343, 1, FALSE)), "", VLOOKUP(B617, Paste!$AB$3:$AC$2343, 2, FALSE))</f>
        <v>38</v>
      </c>
      <c r="O617" s="18" t="str">
        <f>IF(VLOOKUP(B617, 'Points&amp;Potential'!$B$7:$O$921, 14, FALSE)=0, "", VLOOKUP(B617, 'Points&amp;Potential'!$B$7:$O$921, 14, FALSE))</f>
        <v/>
      </c>
    </row>
    <row r="618" spans="1:16">
      <c r="A618" s="11">
        <v>612</v>
      </c>
      <c r="B618" s="67" t="s">
        <v>341</v>
      </c>
      <c r="C618" s="11" t="str">
        <f>VLOOKUP($B618, Paste!$A$3:$H$1033, 6, FALSE)</f>
        <v>LW</v>
      </c>
      <c r="D618" s="11">
        <f>IFERROR(VLOOKUP($B618, Paste!$J$3:$L$833, 3, FALSE), "")</f>
        <v>43</v>
      </c>
      <c r="E618" s="11">
        <f>IFERROR(VLOOKUP($B618, Paste!$J$3:$L$833, 2, FALSE), "")</f>
        <v>62</v>
      </c>
      <c r="F618" s="11" t="str">
        <f>VLOOKUP($B618, Paste!$A$3:$H$1033, 8, FALSE)</f>
        <v>OTT</v>
      </c>
      <c r="G618" s="71">
        <f>VLOOKUP($B618, Paste!$A$3:$H$1033, 2, FALSE)</f>
        <v>77</v>
      </c>
      <c r="H618" s="71">
        <f>VLOOKUP($B618, Paste!$A$3:$H$1033, 3, FALSE)</f>
        <v>10.244451823214373</v>
      </c>
      <c r="I618" s="71">
        <f t="shared" si="9"/>
        <v>22.535692796230077</v>
      </c>
      <c r="J618" s="71">
        <f>VLOOKUP($B618, Paste!$A$3:$H$1033, 4, FALSE)</f>
        <v>32.780144619444449</v>
      </c>
      <c r="K618" s="71">
        <f>VLOOKUP($B618, Paste!$A$3:$H$1033, 5, FALSE)</f>
        <v>15.931034482758621</v>
      </c>
      <c r="L618" s="11">
        <f>IF(ISERROR(VLOOKUP(B618, Paste!$AB$3:$AD$2349, 3, FALSE)), "", VLOOKUP(B618, Paste!$AB$3:$AD$2349, 3, FALSE))</f>
        <v>19</v>
      </c>
      <c r="M618" s="27">
        <f>VLOOKUP($B618, Paste!$W$3:$Z$10064, IF($H$4="Cap Hit",3, IF($H$4="AAV", 4, 2)), FALSE)</f>
        <v>5</v>
      </c>
      <c r="N618" s="11">
        <f>IF(ISERROR(VLOOKUP(B618, Paste!$AB$3:$AC$2343, 1, FALSE)), "", VLOOKUP(B618, Paste!$AB$3:$AC$2343, 2, FALSE))</f>
        <v>27</v>
      </c>
      <c r="O618" s="18" t="str">
        <f>IF(VLOOKUP(B618, 'Points&amp;Potential'!$B$7:$O$921, 14, FALSE)=0, "", VLOOKUP(B618, 'Points&amp;Potential'!$B$7:$O$921, 14, FALSE))</f>
        <v/>
      </c>
      <c r="P618" s="7" t="str">
        <f>IF(ISERROR(VLOOKUP(B618, Paste!$T$3:$T$1045, 1, FALSE)), "", VLOOKUP(B618, Paste!$T$3:$U$1045, 2, FALSE))</f>
        <v/>
      </c>
    </row>
    <row r="619" spans="1:16">
      <c r="A619" s="11">
        <v>613</v>
      </c>
      <c r="B619" s="67" t="s">
        <v>99</v>
      </c>
      <c r="C619" s="11" t="str">
        <f>VLOOKUP($B619, Paste!$A$3:$H$1033, 6, FALSE)</f>
        <v>C</v>
      </c>
      <c r="D619" s="11">
        <f>IFERROR(VLOOKUP($B619, Paste!$J$3:$L$833, 3, FALSE), "")</f>
        <v>68</v>
      </c>
      <c r="E619" s="11">
        <f>IFERROR(VLOOKUP($B619, Paste!$J$3:$L$833, 2, FALSE), "")</f>
        <v>102</v>
      </c>
      <c r="F619" s="11" t="str">
        <f>VLOOKUP($B619, Paste!$A$3:$H$1033, 8, FALSE)</f>
        <v>VAN</v>
      </c>
      <c r="G619" s="71">
        <f>VLOOKUP($B619, Paste!$A$3:$H$1033, 2, FALSE)</f>
        <v>76</v>
      </c>
      <c r="H619" s="71">
        <f>VLOOKUP($B619, Paste!$A$3:$H$1033, 3, FALSE)</f>
        <v>19.792481113479624</v>
      </c>
      <c r="I619" s="71">
        <f t="shared" si="9"/>
        <v>49.53980006707593</v>
      </c>
      <c r="J619" s="71">
        <f>VLOOKUP($B619, Paste!$A$3:$H$1033, 4, FALSE)</f>
        <v>69.332281180555555</v>
      </c>
      <c r="K619" s="71">
        <f>VLOOKUP($B619, Paste!$A$3:$H$1033, 5, FALSE)</f>
        <v>15.890909090909091</v>
      </c>
      <c r="L619" s="11">
        <f>IF(ISERROR(VLOOKUP(B619, Paste!$AB$3:$AD$2349, 3, FALSE)), "", VLOOKUP(B619, Paste!$AB$3:$AD$2349, 3, FALSE))</f>
        <v>79</v>
      </c>
      <c r="M619" s="27">
        <f>VLOOKUP($B619, Paste!$W$3:$Z$10064, IF($H$4="Cap Hit",3, IF($H$4="AAV", 4, 2)), FALSE)</f>
        <v>14.5</v>
      </c>
      <c r="N619" s="11">
        <f>IF(ISERROR(VLOOKUP(B619, Paste!$AB$3:$AC$2343, 1, FALSE)), "", VLOOKUP(B619, Paste!$AB$3:$AC$2343, 2, FALSE))</f>
        <v>88</v>
      </c>
      <c r="O619" s="18" t="str">
        <f>IF(VLOOKUP(B619, 'Points&amp;Potential'!$B$7:$O$921, 14, FALSE)=0, "", VLOOKUP(B619, 'Points&amp;Potential'!$B$7:$O$921, 14, FALSE))</f>
        <v/>
      </c>
      <c r="P619" s="7" t="str">
        <f>IF(ISERROR(VLOOKUP(B619, Paste!$T$3:$T$1045, 1, FALSE)), "", VLOOKUP(B619, Paste!$T$3:$U$1045, 2, FALSE))</f>
        <v/>
      </c>
    </row>
    <row r="620" spans="1:16">
      <c r="A620" s="11">
        <v>614</v>
      </c>
      <c r="B620" s="67" t="s">
        <v>112</v>
      </c>
      <c r="C620" s="11" t="str">
        <f>VLOOKUP($B620, Paste!$A$3:$H$1033, 6, FALSE)</f>
        <v>LW</v>
      </c>
      <c r="D620" s="11">
        <f>IFERROR(VLOOKUP($B620, Paste!$J$3:$L$833, 3, FALSE), "")</f>
        <v>77</v>
      </c>
      <c r="E620" s="11">
        <f>IFERROR(VLOOKUP($B620, Paste!$J$3:$L$833, 2, FALSE), "")</f>
        <v>95</v>
      </c>
      <c r="F620" s="11" t="str">
        <f>VLOOKUP($B620, Paste!$A$3:$H$1033, 8, FALSE)</f>
        <v>SJS</v>
      </c>
      <c r="G620" s="71">
        <f>VLOOKUP($B620, Paste!$A$3:$H$1033, 2, FALSE)</f>
        <v>79</v>
      </c>
      <c r="H620" s="71">
        <f>VLOOKUP($B620, Paste!$A$3:$H$1033, 3, FALSE)</f>
        <v>17.186125603864735</v>
      </c>
      <c r="I620" s="71">
        <f t="shared" si="9"/>
        <v>47.971233696135258</v>
      </c>
      <c r="J620" s="71">
        <f>VLOOKUP($B620, Paste!$A$3:$H$1033, 4, FALSE)</f>
        <v>65.157359299999996</v>
      </c>
      <c r="K620" s="71">
        <f>VLOOKUP($B620, Paste!$A$3:$H$1033, 5, FALSE)</f>
        <v>15.8</v>
      </c>
      <c r="L620" s="11">
        <f>IF(ISERROR(VLOOKUP(B620, Paste!$AB$3:$AD$2349, 3, FALSE)), "", VLOOKUP(B620, Paste!$AB$3:$AD$2349, 3, FALSE))</f>
        <v>63</v>
      </c>
      <c r="M620" s="27" t="e">
        <f>VLOOKUP($B620, Paste!$W$3:$Z$10064, IF($H$4="Cap Hit",3, IF($H$4="AAV", 4, 2)), FALSE)</f>
        <v>#N/A</v>
      </c>
      <c r="N620" s="11">
        <f>IF(ISERROR(VLOOKUP(B620, Paste!$AB$3:$AC$2343, 1, FALSE)), "", VLOOKUP(B620, Paste!$AB$3:$AC$2343, 2, FALSE))</f>
        <v>24</v>
      </c>
      <c r="O620" s="18" t="str">
        <f>IF(VLOOKUP(B620, 'Points&amp;Potential'!$B$7:$O$921, 14, FALSE)=0, "", VLOOKUP(B620, 'Points&amp;Potential'!$B$7:$O$921, 14, FALSE))</f>
        <v/>
      </c>
      <c r="P620" s="7" t="str">
        <f>IF(ISERROR(VLOOKUP(B620, Paste!$T$3:$T$1045, 1, FALSE)), "", VLOOKUP(B620, Paste!$T$3:$U$1045, 2, FALSE))</f>
        <v>Y</v>
      </c>
    </row>
    <row r="621" spans="1:16">
      <c r="A621" s="11">
        <v>615</v>
      </c>
      <c r="B621" s="67" t="s">
        <v>716</v>
      </c>
      <c r="C621" s="11" t="str">
        <f>VLOOKUP($B621, Paste!$A$3:$H$1033, 6, FALSE)</f>
        <v>RW</v>
      </c>
      <c r="D621" s="11" t="str">
        <f>IFERROR(VLOOKUP($B621, Paste!$J$3:$L$833, 3, FALSE), "")</f>
        <v/>
      </c>
      <c r="E621" s="11" t="str">
        <f>IFERROR(VLOOKUP($B621, Paste!$J$3:$L$833, 2, FALSE), "")</f>
        <v/>
      </c>
      <c r="F621" s="11" t="str">
        <f>VLOOKUP($B621, Paste!$A$3:$H$1033, 8, FALSE)</f>
        <v>COL</v>
      </c>
      <c r="G621" s="71">
        <f>VLOOKUP($B621, Paste!$A$3:$H$1033, 2, FALSE)</f>
        <v>41</v>
      </c>
      <c r="H621" s="71">
        <f>VLOOKUP($B621, Paste!$A$3:$H$1033, 3, FALSE)</f>
        <v>3.9651581098401274</v>
      </c>
      <c r="I621" s="71">
        <f t="shared" si="9"/>
        <v>5.0662757651598707</v>
      </c>
      <c r="J621" s="71">
        <f>VLOOKUP($B621, Paste!$A$3:$H$1033, 4, FALSE)</f>
        <v>9.0314338749999976</v>
      </c>
      <c r="K621" s="71">
        <f>VLOOKUP($B621, Paste!$A$3:$H$1033, 5, FALSE)</f>
        <v>15.76923076923077</v>
      </c>
      <c r="L621" s="11">
        <f>IF(ISERROR(VLOOKUP(B621, Paste!$AB$3:$AD$2349, 3, FALSE)), "", VLOOKUP(B621, Paste!$AB$3:$AD$2349, 3, FALSE))</f>
        <v>29</v>
      </c>
      <c r="M621" s="27">
        <f>VLOOKUP($B621, Paste!$W$3:$Z$10064, IF($H$4="Cap Hit",3, IF($H$4="AAV", 4, 2)), FALSE)</f>
        <v>0.85</v>
      </c>
      <c r="N621" s="11">
        <f>IF(ISERROR(VLOOKUP(B621, Paste!$AB$3:$AC$2343, 1, FALSE)), "", VLOOKUP(B621, Paste!$AB$3:$AC$2343, 2, FALSE))</f>
        <v>14</v>
      </c>
      <c r="O621" s="18" t="str">
        <f>IF(VLOOKUP(B621, 'Points&amp;Potential'!$B$7:$O$921, 14, FALSE)=0, "", VLOOKUP(B621, 'Points&amp;Potential'!$B$7:$O$921, 14, FALSE))</f>
        <v/>
      </c>
      <c r="P621" s="7" t="str">
        <f>IF(ISERROR(VLOOKUP(B621, Paste!$T$3:$T$1045, 1, FALSE)), "", VLOOKUP(B621, Paste!$T$3:$U$1045, 2, FALSE))</f>
        <v/>
      </c>
    </row>
    <row r="622" spans="1:16">
      <c r="A622" s="11">
        <v>616</v>
      </c>
      <c r="B622" s="67" t="s">
        <v>718</v>
      </c>
      <c r="C622" s="11" t="str">
        <f>VLOOKUP($B622, Paste!$A$3:$H$1033, 6, FALSE)</f>
        <v>LD</v>
      </c>
      <c r="D622" s="11" t="str">
        <f>IFERROR(VLOOKUP($B622, Paste!$J$3:$L$833, 3, FALSE), "")</f>
        <v/>
      </c>
      <c r="E622" s="11" t="str">
        <f>IFERROR(VLOOKUP($B622, Paste!$J$3:$L$833, 2, FALSE), "")</f>
        <v/>
      </c>
      <c r="F622" s="11" t="str">
        <f>VLOOKUP($B622, Paste!$A$3:$H$1033, 8, FALSE)</f>
        <v>DET</v>
      </c>
      <c r="G622" s="71">
        <f>VLOOKUP($B622, Paste!$A$3:$H$1033, 2, FALSE)</f>
        <v>73.5</v>
      </c>
      <c r="H622" s="71">
        <f>VLOOKUP($B622, Paste!$A$3:$H$1033, 3, FALSE)</f>
        <v>3.1266682235917105</v>
      </c>
      <c r="I622" s="71">
        <f t="shared" si="9"/>
        <v>5.8377796930749568</v>
      </c>
      <c r="J622" s="71">
        <f>VLOOKUP($B622, Paste!$A$3:$H$1033, 4, FALSE)</f>
        <v>8.9644479166666677</v>
      </c>
      <c r="K622" s="71">
        <f>VLOOKUP($B622, Paste!$A$3:$H$1033, 5, FALSE)</f>
        <v>15.762237762237763</v>
      </c>
      <c r="L622" s="11">
        <f>IF(ISERROR(VLOOKUP(B622, Paste!$AB$3:$AD$2349, 3, FALSE)), "", VLOOKUP(B622, Paste!$AB$3:$AD$2349, 3, FALSE))</f>
        <v>65</v>
      </c>
      <c r="M622" s="27">
        <f>VLOOKUP($B622, Paste!$W$3:$Z$10064, IF($H$4="Cap Hit",3, IF($H$4="AAV", 4, 2)), FALSE)</f>
        <v>1.1000000000000001</v>
      </c>
      <c r="N622" s="11">
        <f>IF(ISERROR(VLOOKUP(B622, Paste!$AB$3:$AC$2343, 1, FALSE)), "", VLOOKUP(B622, Paste!$AB$3:$AC$2343, 2, FALSE))</f>
        <v>90</v>
      </c>
      <c r="O622" s="18" t="str">
        <f>IF(VLOOKUP(B622, 'Points&amp;Potential'!$B$7:$O$921, 14, FALSE)=0, "", VLOOKUP(B622, 'Points&amp;Potential'!$B$7:$O$921, 14, FALSE))</f>
        <v/>
      </c>
      <c r="P622" s="7" t="str">
        <f>IF(ISERROR(VLOOKUP(B622, Paste!$T$3:$T$1045, 1, FALSE)), "", VLOOKUP(B622, Paste!$T$3:$U$1045, 2, FALSE))</f>
        <v/>
      </c>
    </row>
    <row r="623" spans="1:16">
      <c r="A623" s="11">
        <v>617</v>
      </c>
      <c r="B623" s="67" t="s">
        <v>569</v>
      </c>
      <c r="C623" s="11" t="str">
        <f>VLOOKUP($B623, Paste!$A$3:$H$1033, 6, FALSE)</f>
        <v>RW</v>
      </c>
      <c r="D623" s="11" t="str">
        <f>IFERROR(VLOOKUP($B623, Paste!$J$3:$L$833, 3, FALSE), "")</f>
        <v/>
      </c>
      <c r="E623" s="11" t="str">
        <f>IFERROR(VLOOKUP($B623, Paste!$J$3:$L$833, 2, FALSE), "")</f>
        <v/>
      </c>
      <c r="F623" s="11" t="str">
        <f>VLOOKUP($B623, Paste!$A$3:$H$1033, 8, FALSE)</f>
        <v>WAS</v>
      </c>
      <c r="G623" s="71">
        <f>VLOOKUP($B623, Paste!$A$3:$H$1033, 2, FALSE)</f>
        <v>45</v>
      </c>
      <c r="H623" s="71">
        <f>VLOOKUP($B623, Paste!$A$3:$H$1033, 3, FALSE)</f>
        <v>8.6378558328067445</v>
      </c>
      <c r="I623" s="71">
        <f t="shared" si="9"/>
        <v>7.441704635943255</v>
      </c>
      <c r="J623" s="71">
        <f>VLOOKUP($B623, Paste!$A$3:$H$1033, 4, FALSE)</f>
        <v>16.07956046875</v>
      </c>
      <c r="K623" s="71">
        <f>VLOOKUP($B623, Paste!$A$3:$H$1033, 5, FALSE)</f>
        <v>15.749999999999998</v>
      </c>
      <c r="L623" s="11">
        <f>IF(ISERROR(VLOOKUP(B623, Paste!$AB$3:$AD$2349, 3, FALSE)), "", VLOOKUP(B623, Paste!$AB$3:$AD$2349, 3, FALSE))</f>
        <v>42</v>
      </c>
      <c r="M623" s="27">
        <f>VLOOKUP($B623, Paste!$W$3:$Z$10064, IF($H$4="Cap Hit",3, IF($H$4="AAV", 4, 2)), FALSE)</f>
        <v>2</v>
      </c>
      <c r="N623" s="11">
        <f>IF(ISERROR(VLOOKUP(B623, Paste!$AB$3:$AC$2343, 1, FALSE)), "", VLOOKUP(B623, Paste!$AB$3:$AC$2343, 2, FALSE))</f>
        <v>36</v>
      </c>
      <c r="O623" s="18" t="str">
        <f>IF(VLOOKUP(B623, 'Points&amp;Potential'!$B$7:$O$921, 14, FALSE)=0, "", VLOOKUP(B623, 'Points&amp;Potential'!$B$7:$O$921, 14, FALSE))</f>
        <v/>
      </c>
      <c r="P623" s="7" t="str">
        <f>IF(ISERROR(VLOOKUP(B623, Paste!$T$3:$T$1045, 1, FALSE)), "", VLOOKUP(B623, Paste!$T$3:$U$1045, 2, FALSE))</f>
        <v/>
      </c>
    </row>
    <row r="624" spans="1:16">
      <c r="A624" s="11">
        <v>618</v>
      </c>
      <c r="B624" s="67" t="s">
        <v>401</v>
      </c>
      <c r="C624" s="11" t="str">
        <f>VLOOKUP($B624, Paste!$A$3:$H$1033, 6, FALSE)</f>
        <v>LW</v>
      </c>
      <c r="D624" s="11">
        <f>IFERROR(VLOOKUP($B624, Paste!$J$3:$L$833, 3, FALSE), "")</f>
        <v>32</v>
      </c>
      <c r="E624" s="11">
        <f>IFERROR(VLOOKUP($B624, Paste!$J$3:$L$833, 2, FALSE), "")</f>
        <v>53</v>
      </c>
      <c r="F624" s="11" t="str">
        <f>VLOOKUP($B624, Paste!$A$3:$H$1033, 8, FALSE)</f>
        <v>UFA</v>
      </c>
      <c r="G624" s="71">
        <f>VLOOKUP($B624, Paste!$A$3:$H$1033, 2, FALSE)</f>
        <v>76.666666666666671</v>
      </c>
      <c r="H624" s="71">
        <f>VLOOKUP($B624, Paste!$A$3:$H$1033, 3, FALSE)</f>
        <v>14.196386087139151</v>
      </c>
      <c r="I624" s="71">
        <f t="shared" si="9"/>
        <v>14.090942558694186</v>
      </c>
      <c r="J624" s="71">
        <f>VLOOKUP($B624, Paste!$A$3:$H$1033, 4, FALSE)</f>
        <v>28.287328645833338</v>
      </c>
      <c r="K624" s="71">
        <f>VLOOKUP($B624, Paste!$A$3:$H$1033, 5, FALSE)</f>
        <v>15.744047619047619</v>
      </c>
      <c r="L624" s="11" t="str">
        <f>IF(ISERROR(VLOOKUP(B624, Paste!$AB$3:$AD$2349, 3, FALSE)), "", VLOOKUP(B624, Paste!$AB$3:$AD$2349, 3, FALSE))</f>
        <v/>
      </c>
      <c r="M624" s="27" t="e">
        <f>VLOOKUP($B624, Paste!$W$3:$Z$10064, IF($H$4="Cap Hit",3, IF($H$4="AAV", 4, 2)), FALSE)</f>
        <v>#N/A</v>
      </c>
      <c r="N624" s="11" t="str">
        <f>IF(ISERROR(VLOOKUP(B624, Paste!$AB$3:$AC$2343, 1, FALSE)), "", VLOOKUP(B624, Paste!$AB$3:$AC$2343, 2, FALSE))</f>
        <v/>
      </c>
      <c r="O624" s="18" t="str">
        <f>IF(VLOOKUP(B624, 'Points&amp;Potential'!$B$7:$O$921, 14, FALSE)=0, "", VLOOKUP(B624, 'Points&amp;Potential'!$B$7:$O$921, 14, FALSE))</f>
        <v/>
      </c>
      <c r="P624" s="7" t="str">
        <f>IF(ISERROR(VLOOKUP(B624, Paste!$T$3:$T$1045, 1, FALSE)), "", VLOOKUP(B624, Paste!$T$3:$U$1045, 2, FALSE))</f>
        <v/>
      </c>
    </row>
    <row r="625" spans="1:16">
      <c r="A625" s="11">
        <v>619</v>
      </c>
      <c r="B625" s="67" t="s">
        <v>216</v>
      </c>
      <c r="C625" s="11" t="str">
        <f>VLOOKUP($B625, Paste!$A$3:$H$1033, 6, FALSE)</f>
        <v>C</v>
      </c>
      <c r="D625" s="11">
        <f>IFERROR(VLOOKUP($B625, Paste!$J$3:$L$833, 3, FALSE), "")</f>
        <v>48</v>
      </c>
      <c r="E625" s="11">
        <f>IFERROR(VLOOKUP($B625, Paste!$J$3:$L$833, 2, FALSE), "")</f>
        <v>57</v>
      </c>
      <c r="F625" s="11" t="str">
        <f>VLOOKUP($B625, Paste!$A$3:$H$1033, 8, FALSE)</f>
        <v>SJS</v>
      </c>
      <c r="G625" s="71">
        <f>VLOOKUP($B625, Paste!$A$3:$H$1033, 2, FALSE)</f>
        <v>80.666666666666671</v>
      </c>
      <c r="H625" s="71">
        <f>VLOOKUP($B625, Paste!$A$3:$H$1033, 3, FALSE)</f>
        <v>13.713333333333335</v>
      </c>
      <c r="I625" s="71">
        <f t="shared" si="9"/>
        <v>32.964836666666656</v>
      </c>
      <c r="J625" s="71">
        <f>VLOOKUP($B625, Paste!$A$3:$H$1033, 4, FALSE)</f>
        <v>46.678169999999994</v>
      </c>
      <c r="K625" s="71">
        <f>VLOOKUP($B625, Paste!$A$3:$H$1033, 5, FALSE)</f>
        <v>15.723163841807912</v>
      </c>
      <c r="L625" s="11">
        <f>IF(ISERROR(VLOOKUP(B625, Paste!$AB$3:$AD$2349, 3, FALSE)), "", VLOOKUP(B625, Paste!$AB$3:$AD$2349, 3, FALSE))</f>
        <v>24</v>
      </c>
      <c r="M625" s="27">
        <f>VLOOKUP($B625, Paste!$W$3:$Z$10064, IF($H$4="Cap Hit",3, IF($H$4="AAV", 4, 2)), FALSE)</f>
        <v>7</v>
      </c>
      <c r="N625" s="11">
        <f>IF(ISERROR(VLOOKUP(B625, Paste!$AB$3:$AC$2343, 1, FALSE)), "", VLOOKUP(B625, Paste!$AB$3:$AC$2343, 2, FALSE))</f>
        <v>84</v>
      </c>
      <c r="O625" s="18" t="str">
        <f>IF(VLOOKUP(B625, 'Points&amp;Potential'!$B$7:$O$921, 14, FALSE)=0, "", VLOOKUP(B625, 'Points&amp;Potential'!$B$7:$O$921, 14, FALSE))</f>
        <v/>
      </c>
      <c r="P625" s="7" t="str">
        <f>IF(ISERROR(VLOOKUP(B625, Paste!$T$3:$T$1045, 1, FALSE)), "", VLOOKUP(B625, Paste!$T$3:$U$1045, 2, FALSE))</f>
        <v/>
      </c>
    </row>
    <row r="626" spans="1:16">
      <c r="A626" s="11">
        <v>620</v>
      </c>
      <c r="B626" s="67" t="s">
        <v>264</v>
      </c>
      <c r="C626" s="11" t="str">
        <f>VLOOKUP($B626, Paste!$A$3:$H$1033, 6, FALSE)</f>
        <v>RW</v>
      </c>
      <c r="D626" s="11">
        <f>IFERROR(VLOOKUP($B626, Paste!$J$3:$L$833, 3, FALSE), "")</f>
        <v>38</v>
      </c>
      <c r="E626" s="11">
        <f>IFERROR(VLOOKUP($B626, Paste!$J$3:$L$833, 2, FALSE), "")</f>
        <v>65</v>
      </c>
      <c r="F626" s="11" t="str">
        <f>VLOOKUP($B626, Paste!$A$3:$H$1033, 8, FALSE)</f>
        <v>NYR</v>
      </c>
      <c r="G626" s="71">
        <f>VLOOKUP($B626, Paste!$A$3:$H$1033, 2, FALSE)</f>
        <v>82.333333333333329</v>
      </c>
      <c r="H626" s="71">
        <f>VLOOKUP($B626, Paste!$A$3:$H$1033, 3, FALSE)</f>
        <v>16.980379414091423</v>
      </c>
      <c r="I626" s="71">
        <f t="shared" si="9"/>
        <v>22.962330210908569</v>
      </c>
      <c r="J626" s="71">
        <f>VLOOKUP($B626, Paste!$A$3:$H$1033, 4, FALSE)</f>
        <v>39.942709624999992</v>
      </c>
      <c r="K626" s="71">
        <f>VLOOKUP($B626, Paste!$A$3:$H$1033, 5, FALSE)</f>
        <v>15.715076071922542</v>
      </c>
      <c r="L626" s="11">
        <f>IF(ISERROR(VLOOKUP(B626, Paste!$AB$3:$AD$2349, 3, FALSE)), "", VLOOKUP(B626, Paste!$AB$3:$AD$2349, 3, FALSE))</f>
        <v>77</v>
      </c>
      <c r="M626" s="27">
        <f>VLOOKUP($B626, Paste!$W$3:$Z$10064, IF($H$4="Cap Hit",3, IF($H$4="AAV", 4, 2)), FALSE)</f>
        <v>4.5</v>
      </c>
      <c r="N626" s="11">
        <f>IF(ISERROR(VLOOKUP(B626, Paste!$AB$3:$AC$2343, 1, FALSE)), "", VLOOKUP(B626, Paste!$AB$3:$AC$2343, 2, FALSE))</f>
        <v>33</v>
      </c>
      <c r="O626" s="18" t="str">
        <f>IF(VLOOKUP(B626, 'Points&amp;Potential'!$B$7:$O$921, 14, FALSE)=0, "", VLOOKUP(B626, 'Points&amp;Potential'!$B$7:$O$921, 14, FALSE))</f>
        <v/>
      </c>
      <c r="P626" s="7" t="str">
        <f>IF(ISERROR(VLOOKUP(B626, Paste!$T$3:$T$1045, 1, FALSE)), "", VLOOKUP(B626, Paste!$T$3:$U$1045, 2, FALSE))</f>
        <v/>
      </c>
    </row>
    <row r="627" spans="1:16">
      <c r="A627" s="11">
        <v>621</v>
      </c>
      <c r="B627" s="67" t="s">
        <v>428</v>
      </c>
      <c r="C627" s="11" t="str">
        <f>VLOOKUP($B627, Paste!$A$3:$H$1033, 6, FALSE)</f>
        <v>LD</v>
      </c>
      <c r="D627" s="11" t="str">
        <f>IFERROR(VLOOKUP($B627, Paste!$J$3:$L$833, 3, FALSE), "")</f>
        <v/>
      </c>
      <c r="E627" s="11" t="str">
        <f>IFERROR(VLOOKUP($B627, Paste!$J$3:$L$833, 2, FALSE), "")</f>
        <v/>
      </c>
      <c r="F627" s="11" t="str">
        <f>VLOOKUP($B627, Paste!$A$3:$H$1033, 8, FALSE)</f>
        <v>DAL</v>
      </c>
      <c r="G627" s="71">
        <f>VLOOKUP($B627, Paste!$A$3:$H$1033, 2, FALSE)</f>
        <v>83.333333333333329</v>
      </c>
      <c r="H627" s="71">
        <f>VLOOKUP($B627, Paste!$A$3:$H$1033, 3, FALSE)</f>
        <v>5.3250762165287391</v>
      </c>
      <c r="I627" s="71">
        <f t="shared" si="9"/>
        <v>20.389296179304601</v>
      </c>
      <c r="J627" s="71">
        <f>VLOOKUP($B627, Paste!$A$3:$H$1033, 4, FALSE)</f>
        <v>25.71437239583334</v>
      </c>
      <c r="K627" s="71">
        <f>VLOOKUP($B627, Paste!$A$3:$H$1033, 5, FALSE)</f>
        <v>15.7103825136612</v>
      </c>
      <c r="L627" s="11">
        <f>IF(ISERROR(VLOOKUP(B627, Paste!$AB$3:$AD$2349, 3, FALSE)), "", VLOOKUP(B627, Paste!$AB$3:$AD$2349, 3, FALSE))</f>
        <v>42</v>
      </c>
      <c r="M627" s="27">
        <f>VLOOKUP($B627, Paste!$W$3:$Z$10064, IF($H$4="Cap Hit",3, IF($H$4="AAV", 4, 2)), FALSE)</f>
        <v>6.5</v>
      </c>
      <c r="N627" s="11">
        <f>IF(ISERROR(VLOOKUP(B627, Paste!$AB$3:$AC$2343, 1, FALSE)), "", VLOOKUP(B627, Paste!$AB$3:$AC$2343, 2, FALSE))</f>
        <v>175</v>
      </c>
      <c r="O627" s="18" t="str">
        <f>IF(VLOOKUP(B627, 'Points&amp;Potential'!$B$7:$O$921, 14, FALSE)=0, "", VLOOKUP(B627, 'Points&amp;Potential'!$B$7:$O$921, 14, FALSE))</f>
        <v/>
      </c>
      <c r="P627" s="7" t="str">
        <f>IF(ISERROR(VLOOKUP(B627, Paste!$T$3:$T$1045, 1, FALSE)), "", VLOOKUP(B627, Paste!$T$3:$U$1045, 2, FALSE))</f>
        <v/>
      </c>
    </row>
    <row r="628" spans="1:16">
      <c r="A628" s="11">
        <v>622</v>
      </c>
      <c r="B628" s="67" t="s">
        <v>319</v>
      </c>
      <c r="C628" s="11" t="str">
        <f>VLOOKUP($B628, Paste!$A$3:$H$1033, 6, FALSE)</f>
        <v>LD</v>
      </c>
      <c r="D628" s="11">
        <f>IFERROR(VLOOKUP($B628, Paste!$J$3:$L$833, 3, FALSE), "")</f>
        <v>37</v>
      </c>
      <c r="E628" s="11">
        <f>IFERROR(VLOOKUP($B628, Paste!$J$3:$L$833, 2, FALSE), "")</f>
        <v>55</v>
      </c>
      <c r="F628" s="11" t="str">
        <f>VLOOKUP($B628, Paste!$A$3:$H$1033, 8, FALSE)</f>
        <v>STL</v>
      </c>
      <c r="G628" s="71">
        <f>VLOOKUP($B628, Paste!$A$3:$H$1033, 2, FALSE)</f>
        <v>79</v>
      </c>
      <c r="H628" s="71">
        <f>VLOOKUP($B628, Paste!$A$3:$H$1033, 3, FALSE)</f>
        <v>7.9</v>
      </c>
      <c r="I628" s="71">
        <f t="shared" si="9"/>
        <v>26.920731250000003</v>
      </c>
      <c r="J628" s="71">
        <f>VLOOKUP($B628, Paste!$A$3:$H$1033, 4, FALSE)</f>
        <v>34.820731250000001</v>
      </c>
      <c r="K628" s="71">
        <f>VLOOKUP($B628, Paste!$A$3:$H$1033, 5, FALSE)</f>
        <v>15.701863354037267</v>
      </c>
      <c r="L628" s="11">
        <f>IF(ISERROR(VLOOKUP(B628, Paste!$AB$3:$AD$2349, 3, FALSE)), "", VLOOKUP(B628, Paste!$AB$3:$AD$2349, 3, FALSE))</f>
        <v>40</v>
      </c>
      <c r="M628" s="27">
        <f>VLOOKUP($B628, Paste!$W$3:$Z$10064, IF($H$4="Cap Hit",3, IF($H$4="AAV", 4, 2)), FALSE)</f>
        <v>10</v>
      </c>
      <c r="N628" s="11">
        <f>IF(ISERROR(VLOOKUP(B628, Paste!$AB$3:$AC$2343, 1, FALSE)), "", VLOOKUP(B628, Paste!$AB$3:$AC$2343, 2, FALSE))</f>
        <v>103</v>
      </c>
      <c r="O628" s="18" t="str">
        <f>IF(VLOOKUP(B628, 'Points&amp;Potential'!$B$7:$O$921, 14, FALSE)=0, "", VLOOKUP(B628, 'Points&amp;Potential'!$B$7:$O$921, 14, FALSE))</f>
        <v/>
      </c>
      <c r="P628" s="7" t="str">
        <f>IF(ISERROR(VLOOKUP(B628, Paste!$T$3:$T$1045, 1, FALSE)), "", VLOOKUP(B628, Paste!$T$3:$U$1045, 2, FALSE))</f>
        <v/>
      </c>
    </row>
    <row r="629" spans="1:16">
      <c r="A629" s="11">
        <v>623</v>
      </c>
      <c r="B629" s="10" t="s">
        <v>494</v>
      </c>
      <c r="C629" s="11" t="str">
        <f>VLOOKUP($B629, Paste!$A$3:$H$1033, 6, FALSE)</f>
        <v>RW</v>
      </c>
      <c r="D629" s="11" t="str">
        <f>IFERROR(VLOOKUP($B629, Paste!$J$3:$L$833, 3, FALSE), "")</f>
        <v/>
      </c>
      <c r="E629" s="11" t="str">
        <f>IFERROR(VLOOKUP($B629, Paste!$J$3:$L$833, 2, FALSE), "")</f>
        <v/>
      </c>
      <c r="F629" s="11" t="str">
        <f>VLOOKUP($B629, Paste!$A$3:$H$1033, 8, FALSE)</f>
        <v>WPG</v>
      </c>
      <c r="G629" s="71">
        <f>VLOOKUP($B629, Paste!$A$3:$H$1033, 2, FALSE)</f>
        <v>70</v>
      </c>
      <c r="H629" s="71">
        <f>VLOOKUP($B629, Paste!$A$3:$H$1033, 3, FALSE)</f>
        <v>9.1</v>
      </c>
      <c r="I629" s="71">
        <f t="shared" si="9"/>
        <v>11.17337010416666</v>
      </c>
      <c r="J629" s="71">
        <f>VLOOKUP($B629, Paste!$A$3:$H$1033, 4, FALSE)</f>
        <v>20.273370104166659</v>
      </c>
      <c r="K629" s="71">
        <f>VLOOKUP($B629, Paste!$A$3:$H$1033, 5, FALSE)</f>
        <v>15.608108108108109</v>
      </c>
      <c r="L629" s="11">
        <f>IF(ISERROR(VLOOKUP(B629, Paste!$AB$3:$AD$2349, 3, FALSE)), "", VLOOKUP(B629, Paste!$AB$3:$AD$2349, 3, FALSE))</f>
        <v>183</v>
      </c>
      <c r="M629" s="27">
        <f>VLOOKUP($B629, Paste!$W$3:$Z$10064, IF($H$4="Cap Hit",3, IF($H$4="AAV", 4, 2)), FALSE)</f>
        <v>1.45</v>
      </c>
      <c r="N629" s="11">
        <f>IF(ISERROR(VLOOKUP(B629, Paste!$AB$3:$AC$2343, 1, FALSE)), "", VLOOKUP(B629, Paste!$AB$3:$AC$2343, 2, FALSE))</f>
        <v>23</v>
      </c>
      <c r="O629" s="18" t="str">
        <f>IF(VLOOKUP(B629, 'Points&amp;Potential'!$B$7:$O$921, 14, FALSE)=0, "", VLOOKUP(B629, 'Points&amp;Potential'!$B$7:$O$921, 14, FALSE))</f>
        <v/>
      </c>
      <c r="P629" s="7" t="str">
        <f>IF(ISERROR(VLOOKUP(B629, Paste!$T$3:$T$1045, 1, FALSE)), "", VLOOKUP(B629, Paste!$T$3:$U$1045, 2, FALSE))</f>
        <v/>
      </c>
    </row>
    <row r="630" spans="1:16">
      <c r="A630" s="11">
        <v>624</v>
      </c>
      <c r="B630" s="67" t="s">
        <v>281</v>
      </c>
      <c r="C630" s="11" t="str">
        <f>VLOOKUP($B630, Paste!$A$3:$H$1033, 6, FALSE)</f>
        <v>RW</v>
      </c>
      <c r="D630" s="11">
        <f>IFERROR(VLOOKUP($B630, Paste!$J$3:$L$833, 3, FALSE), "")</f>
        <v>42</v>
      </c>
      <c r="E630" s="11">
        <f>IFERROR(VLOOKUP($B630, Paste!$J$3:$L$833, 2, FALSE), "")</f>
        <v>52</v>
      </c>
      <c r="F630" s="11" t="str">
        <f>VLOOKUP($B630, Paste!$A$3:$H$1033, 8, FALSE)</f>
        <v>NJD</v>
      </c>
      <c r="G630" s="71">
        <f>VLOOKUP($B630, Paste!$A$3:$H$1033, 2, FALSE)</f>
        <v>78</v>
      </c>
      <c r="H630" s="71">
        <f>VLOOKUP($B630, Paste!$A$3:$H$1033, 3, FALSE)</f>
        <v>14.04</v>
      </c>
      <c r="I630" s="71">
        <f t="shared" si="9"/>
        <v>24.127798499999997</v>
      </c>
      <c r="J630" s="71">
        <f>VLOOKUP($B630, Paste!$A$3:$H$1033, 4, FALSE)</f>
        <v>38.167798499999996</v>
      </c>
      <c r="K630" s="71">
        <f>VLOOKUP($B630, Paste!$A$3:$H$1033, 5, FALSE)</f>
        <v>15.600000000000001</v>
      </c>
      <c r="L630" s="11">
        <f>IF(ISERROR(VLOOKUP(B630, Paste!$AB$3:$AD$2349, 3, FALSE)), "", VLOOKUP(B630, Paste!$AB$3:$AD$2349, 3, FALSE))</f>
        <v>23</v>
      </c>
      <c r="M630" s="27">
        <f>VLOOKUP($B630, Paste!$W$3:$Z$10064, IF($H$4="Cap Hit",3, IF($H$4="AAV", 4, 2)), FALSE)</f>
        <v>3.5</v>
      </c>
      <c r="N630" s="11">
        <f>IF(ISERROR(VLOOKUP(B630, Paste!$AB$3:$AC$2343, 1, FALSE)), "", VLOOKUP(B630, Paste!$AB$3:$AC$2343, 2, FALSE))</f>
        <v>35</v>
      </c>
      <c r="O630" s="18" t="str">
        <f>IF(VLOOKUP(B630, 'Points&amp;Potential'!$B$7:$O$921, 14, FALSE)=0, "", VLOOKUP(B630, 'Points&amp;Potential'!$B$7:$O$921, 14, FALSE))</f>
        <v/>
      </c>
      <c r="P630" s="7" t="str">
        <f>IF(ISERROR(VLOOKUP(B630, Paste!$T$3:$T$1045, 1, FALSE)), "", VLOOKUP(B630, Paste!$T$3:$U$1045, 2, FALSE))</f>
        <v/>
      </c>
    </row>
    <row r="631" spans="1:16">
      <c r="A631" s="11">
        <v>625</v>
      </c>
      <c r="B631" s="67" t="s">
        <v>443</v>
      </c>
      <c r="C631" s="11" t="str">
        <f>VLOOKUP($B631, Paste!$A$3:$H$1033, 6, FALSE)</f>
        <v>LW</v>
      </c>
      <c r="D631" s="11">
        <f>IFERROR(VLOOKUP($B631, Paste!$J$3:$L$833, 3, FALSE), "")</f>
        <v>45</v>
      </c>
      <c r="E631" s="11">
        <f>IFERROR(VLOOKUP($B631, Paste!$J$3:$L$833, 2, FALSE), "")</f>
        <v>80</v>
      </c>
      <c r="F631" s="11" t="str">
        <f>VLOOKUP($B631, Paste!$A$3:$H$1033, 8, FALSE)</f>
        <v>VGK</v>
      </c>
      <c r="G631" s="71">
        <f>VLOOKUP($B631, Paste!$A$3:$H$1033, 2, FALSE)</f>
        <v>52</v>
      </c>
      <c r="H631" s="71">
        <f>VLOOKUP($B631, Paste!$A$3:$H$1033, 3, FALSE)</f>
        <v>11.44</v>
      </c>
      <c r="I631" s="71">
        <f t="shared" si="9"/>
        <v>13.133329268292689</v>
      </c>
      <c r="J631" s="71">
        <f>VLOOKUP($B631, Paste!$A$3:$H$1033, 4, FALSE)</f>
        <v>24.573329268292689</v>
      </c>
      <c r="K631" s="71">
        <f>VLOOKUP($B631, Paste!$A$3:$H$1033, 5, FALSE)</f>
        <v>15.6</v>
      </c>
      <c r="L631" s="11">
        <f>IF(ISERROR(VLOOKUP(B631, Paste!$AB$3:$AD$2349, 3, FALSE)), "", VLOOKUP(B631, Paste!$AB$3:$AD$2349, 3, FALSE))</f>
        <v>16</v>
      </c>
      <c r="M631" s="27">
        <f>VLOOKUP($B631, Paste!$W$3:$Z$10064, IF($H$4="Cap Hit",3, IF($H$4="AAV", 4, 2)), FALSE)</f>
        <v>0.97499999999999998</v>
      </c>
      <c r="N631" s="11">
        <f>IF(ISERROR(VLOOKUP(B631, Paste!$AB$3:$AC$2343, 1, FALSE)), "", VLOOKUP(B631, Paste!$AB$3:$AC$2343, 2, FALSE))</f>
        <v>21</v>
      </c>
      <c r="O631" s="18" t="str">
        <f>IF(VLOOKUP(B631, 'Points&amp;Potential'!$B$7:$O$921, 14, FALSE)=0, "", VLOOKUP(B631, 'Points&amp;Potential'!$B$7:$O$921, 14, FALSE))</f>
        <v/>
      </c>
      <c r="P631" s="7" t="str">
        <f>IF(ISERROR(VLOOKUP(B631, Paste!$T$3:$T$1045, 1, FALSE)), "", VLOOKUP(B631, Paste!$T$3:$U$1045, 2, FALSE))</f>
        <v>Y</v>
      </c>
    </row>
    <row r="632" spans="1:16">
      <c r="A632" s="11">
        <v>626</v>
      </c>
      <c r="B632" s="67" t="s">
        <v>135</v>
      </c>
      <c r="C632" s="11" t="str">
        <f>VLOOKUP($B632, Paste!$A$3:$H$1033, 6, FALSE)</f>
        <v>RW</v>
      </c>
      <c r="D632" s="11">
        <f>IFERROR(VLOOKUP($B632, Paste!$J$3:$L$833, 3, FALSE), "")</f>
        <v>68</v>
      </c>
      <c r="E632" s="11">
        <f>IFERROR(VLOOKUP($B632, Paste!$J$3:$L$833, 2, FALSE), "")</f>
        <v>92</v>
      </c>
      <c r="F632" s="11" t="str">
        <f>VLOOKUP($B632, Paste!$A$3:$H$1033, 8, FALSE)</f>
        <v>VGK</v>
      </c>
      <c r="G632" s="71">
        <f>VLOOKUP($B632, Paste!$A$3:$H$1033, 2, FALSE)</f>
        <v>62.666666666666664</v>
      </c>
      <c r="H632" s="71">
        <f>VLOOKUP($B632, Paste!$A$3:$H$1033, 3, FALSE)</f>
        <v>21.738409405231572</v>
      </c>
      <c r="I632" s="71">
        <f t="shared" si="9"/>
        <v>37.79995118736101</v>
      </c>
      <c r="J632" s="71">
        <f>VLOOKUP($B632, Paste!$A$3:$H$1033, 4, FALSE)</f>
        <v>59.538360592592582</v>
      </c>
      <c r="K632" s="71">
        <f>VLOOKUP($B632, Paste!$A$3:$H$1033, 5, FALSE)</f>
        <v>15.494505494505495</v>
      </c>
      <c r="L632" s="11">
        <f>IF(ISERROR(VLOOKUP(B632, Paste!$AB$3:$AD$2349, 3, FALSE)), "", VLOOKUP(B632, Paste!$AB$3:$AD$2349, 3, FALSE))</f>
        <v>30</v>
      </c>
      <c r="M632" s="27">
        <f>VLOOKUP($B632, Paste!$W$3:$Z$10064, IF($H$4="Cap Hit",3, IF($H$4="AAV", 4, 2)), FALSE)</f>
        <v>8</v>
      </c>
      <c r="N632" s="11">
        <f>IF(ISERROR(VLOOKUP(B632, Paste!$AB$3:$AC$2343, 1, FALSE)), "", VLOOKUP(B632, Paste!$AB$3:$AC$2343, 2, FALSE))</f>
        <v>40</v>
      </c>
      <c r="O632" s="18" t="str">
        <f>IF(VLOOKUP(B632, 'Points&amp;Potential'!$B$7:$O$921, 14, FALSE)=0, "", VLOOKUP(B632, 'Points&amp;Potential'!$B$7:$O$921, 14, FALSE))</f>
        <v/>
      </c>
      <c r="P632" s="7" t="str">
        <f>IF(ISERROR(VLOOKUP(B632, Paste!$T$3:$T$1045, 1, FALSE)), "", VLOOKUP(B632, Paste!$T$3:$U$1045, 2, FALSE))</f>
        <v/>
      </c>
    </row>
    <row r="633" spans="1:16">
      <c r="A633" s="11">
        <v>627</v>
      </c>
      <c r="B633" s="67" t="s">
        <v>679</v>
      </c>
      <c r="C633" s="11" t="str">
        <f>VLOOKUP($B633, Paste!$A$3:$H$1033, 6, FALSE)</f>
        <v>RW</v>
      </c>
      <c r="D633" s="11">
        <f>IFERROR(VLOOKUP($B633, Paste!$J$3:$L$833, 3, FALSE), "")</f>
        <v>35</v>
      </c>
      <c r="E633" s="11">
        <f>IFERROR(VLOOKUP($B633, Paste!$J$3:$L$833, 2, FALSE), "")</f>
        <v>55</v>
      </c>
      <c r="F633" s="11" t="str">
        <f>VLOOKUP($B633, Paste!$A$3:$H$1033, 8, FALSE)</f>
        <v>CGY</v>
      </c>
      <c r="G633" s="71">
        <f>VLOOKUP($B633, Paste!$A$3:$H$1033, 2, FALSE)</f>
        <v>65</v>
      </c>
      <c r="H633" s="71">
        <f>VLOOKUP($B633, Paste!$A$3:$H$1033, 3, FALSE)</f>
        <v>4.9085856345173102</v>
      </c>
      <c r="I633" s="71">
        <f t="shared" si="9"/>
        <v>5.7705487404826918</v>
      </c>
      <c r="J633" s="71">
        <f>VLOOKUP($B633, Paste!$A$3:$H$1033, 4, FALSE)</f>
        <v>10.679134375000002</v>
      </c>
      <c r="K633" s="71">
        <f>VLOOKUP($B633, Paste!$A$3:$H$1033, 5, FALSE)</f>
        <v>15.476190476190474</v>
      </c>
      <c r="L633" s="11">
        <f>IF(ISERROR(VLOOKUP(B633, Paste!$AB$3:$AD$2349, 3, FALSE)), "", VLOOKUP(B633, Paste!$AB$3:$AD$2349, 3, FALSE))</f>
        <v>117</v>
      </c>
      <c r="M633" s="27">
        <f>VLOOKUP($B633, Paste!$W$3:$Z$10064, IF($H$4="Cap Hit",3, IF($H$4="AAV", 4, 2)), FALSE)</f>
        <v>2.25</v>
      </c>
      <c r="N633" s="11">
        <f>IF(ISERROR(VLOOKUP(B633, Paste!$AB$3:$AC$2343, 1, FALSE)), "", VLOOKUP(B633, Paste!$AB$3:$AC$2343, 2, FALSE))</f>
        <v>33</v>
      </c>
      <c r="O633" s="18" t="str">
        <f>IF(VLOOKUP(B633, 'Points&amp;Potential'!$B$7:$O$921, 14, FALSE)=0, "", VLOOKUP(B633, 'Points&amp;Potential'!$B$7:$O$921, 14, FALSE))</f>
        <v/>
      </c>
      <c r="P633" s="7" t="str">
        <f>IF(ISERROR(VLOOKUP(B633, Paste!$T$3:$T$1045, 1, FALSE)), "", VLOOKUP(B633, Paste!$T$3:$U$1045, 2, FALSE))</f>
        <v/>
      </c>
    </row>
    <row r="634" spans="1:16">
      <c r="A634" s="11">
        <v>628</v>
      </c>
      <c r="B634" s="67" t="s">
        <v>256</v>
      </c>
      <c r="C634" s="11" t="str">
        <f>VLOOKUP($B634, Paste!$A$3:$H$1033, 6, FALSE)</f>
        <v>RW</v>
      </c>
      <c r="D634" s="11">
        <f>IFERROR(VLOOKUP($B634, Paste!$J$3:$L$833, 3, FALSE), "")</f>
        <v>42</v>
      </c>
      <c r="E634" s="11">
        <f>IFERROR(VLOOKUP($B634, Paste!$J$3:$L$833, 2, FALSE), "")</f>
        <v>62</v>
      </c>
      <c r="F634" s="11" t="str">
        <f>VLOOKUP($B634, Paste!$A$3:$H$1033, 8, FALSE)</f>
        <v>TOR</v>
      </c>
      <c r="G634" s="71">
        <f>VLOOKUP($B634, Paste!$A$3:$H$1033, 2, FALSE)</f>
        <v>77</v>
      </c>
      <c r="H634" s="71">
        <f>VLOOKUP($B634, Paste!$A$3:$H$1033, 3, FALSE)</f>
        <v>20.790000000000003</v>
      </c>
      <c r="I634" s="71">
        <f t="shared" si="9"/>
        <v>20.396599513888884</v>
      </c>
      <c r="J634" s="71">
        <f>VLOOKUP($B634, Paste!$A$3:$H$1033, 4, FALSE)</f>
        <v>41.186599513888886</v>
      </c>
      <c r="K634" s="71">
        <f>VLOOKUP($B634, Paste!$A$3:$H$1033, 5, FALSE)</f>
        <v>15.473684210526315</v>
      </c>
      <c r="L634" s="11">
        <f>IF(ISERROR(VLOOKUP(B634, Paste!$AB$3:$AD$2349, 3, FALSE)), "", VLOOKUP(B634, Paste!$AB$3:$AD$2349, 3, FALSE))</f>
        <v>33</v>
      </c>
      <c r="M634" s="27">
        <f>VLOOKUP($B634, Paste!$W$3:$Z$10064, IF($H$4="Cap Hit",3, IF($H$4="AAV", 4, 2)), FALSE)</f>
        <v>4</v>
      </c>
      <c r="N634" s="11">
        <f>IF(ISERROR(VLOOKUP(B634, Paste!$AB$3:$AC$2343, 1, FALSE)), "", VLOOKUP(B634, Paste!$AB$3:$AC$2343, 2, FALSE))</f>
        <v>29</v>
      </c>
      <c r="O634" s="18" t="str">
        <f>IF(VLOOKUP(B634, 'Points&amp;Potential'!$B$7:$O$921, 14, FALSE)=0, "", VLOOKUP(B634, 'Points&amp;Potential'!$B$7:$O$921, 14, FALSE))</f>
        <v/>
      </c>
      <c r="P634" s="7" t="str">
        <f>IF(ISERROR(VLOOKUP(B634, Paste!$T$3:$T$1045, 1, FALSE)), "", VLOOKUP(B634, Paste!$T$3:$U$1045, 2, FALSE))</f>
        <v/>
      </c>
    </row>
    <row r="635" spans="1:16">
      <c r="A635" s="11">
        <v>629</v>
      </c>
      <c r="B635" s="67" t="s">
        <v>367</v>
      </c>
      <c r="C635" s="11" t="str">
        <f>VLOOKUP($B635, Paste!$A$3:$H$1033, 6, FALSE)</f>
        <v>LW</v>
      </c>
      <c r="D635" s="11">
        <f>IFERROR(VLOOKUP($B635, Paste!$J$3:$L$833, 3, FALSE), "")</f>
        <v>37</v>
      </c>
      <c r="E635" s="11">
        <f>IFERROR(VLOOKUP($B635, Paste!$J$3:$L$833, 2, FALSE), "")</f>
        <v>65</v>
      </c>
      <c r="F635" s="11" t="str">
        <f>VLOOKUP($B635, Paste!$A$3:$H$1033, 8, FALSE)</f>
        <v>STL</v>
      </c>
      <c r="G635" s="71">
        <f>VLOOKUP($B635, Paste!$A$3:$H$1033, 2, FALSE)</f>
        <v>64</v>
      </c>
      <c r="H635" s="71">
        <f>VLOOKUP($B635, Paste!$A$3:$H$1033, 3, FALSE)</f>
        <v>11.2</v>
      </c>
      <c r="I635" s="71">
        <f t="shared" si="9"/>
        <v>19.535413333333331</v>
      </c>
      <c r="J635" s="71">
        <f>VLOOKUP($B635, Paste!$A$3:$H$1033, 4, FALSE)</f>
        <v>30.73541333333333</v>
      </c>
      <c r="K635" s="71">
        <f>VLOOKUP($B635, Paste!$A$3:$H$1033, 5, FALSE)</f>
        <v>15.36</v>
      </c>
      <c r="L635" s="11">
        <f>IF(ISERROR(VLOOKUP(B635, Paste!$AB$3:$AD$2349, 3, FALSE)), "", VLOOKUP(B635, Paste!$AB$3:$AD$2349, 3, FALSE))</f>
        <v>48</v>
      </c>
      <c r="M635" s="27">
        <f>VLOOKUP($B635, Paste!$W$3:$Z$10064, IF($H$4="Cap Hit",3, IF($H$4="AAV", 4, 2)), FALSE)</f>
        <v>2</v>
      </c>
      <c r="N635" s="11">
        <f>IF(ISERROR(VLOOKUP(B635, Paste!$AB$3:$AC$2343, 1, FALSE)), "", VLOOKUP(B635, Paste!$AB$3:$AC$2343, 2, FALSE))</f>
        <v>17</v>
      </c>
      <c r="O635" s="18" t="str">
        <f>IF(VLOOKUP(B635, 'Points&amp;Potential'!$B$7:$O$921, 14, FALSE)=0, "", VLOOKUP(B635, 'Points&amp;Potential'!$B$7:$O$921, 14, FALSE))</f>
        <v/>
      </c>
      <c r="P635" s="7" t="str">
        <f>IF(ISERROR(VLOOKUP(B635, Paste!$T$3:$T$1045, 1, FALSE)), "", VLOOKUP(B635, Paste!$T$3:$U$1045, 2, FALSE))</f>
        <v/>
      </c>
    </row>
    <row r="636" spans="1:16">
      <c r="A636" s="11">
        <v>630</v>
      </c>
      <c r="B636" s="67" t="s">
        <v>499</v>
      </c>
      <c r="C636" s="11" t="str">
        <f>VLOOKUP($B636, Paste!$A$3:$H$1033, 6, FALSE)</f>
        <v>RW</v>
      </c>
      <c r="D636" s="11">
        <f>IFERROR(VLOOKUP($B636, Paste!$J$3:$L$833, 3, FALSE), "")</f>
        <v>30</v>
      </c>
      <c r="E636" s="11">
        <f>IFERROR(VLOOKUP($B636, Paste!$J$3:$L$833, 2, FALSE), "")</f>
        <v>50</v>
      </c>
      <c r="F636" s="11" t="str">
        <f>VLOOKUP($B636, Paste!$A$3:$H$1033, 8, FALSE)</f>
        <v>EDM</v>
      </c>
      <c r="G636" s="71">
        <f>VLOOKUP($B636, Paste!$A$3:$H$1033, 2, FALSE)</f>
        <v>62.333333333333336</v>
      </c>
      <c r="H636" s="71">
        <f>VLOOKUP($B636, Paste!$A$3:$H$1033, 3, FALSE)</f>
        <v>7.6855824623232154</v>
      </c>
      <c r="I636" s="71">
        <f t="shared" si="9"/>
        <v>12.273987204343452</v>
      </c>
      <c r="J636" s="71">
        <f>VLOOKUP($B636, Paste!$A$3:$H$1033, 4, FALSE)</f>
        <v>19.959569666666667</v>
      </c>
      <c r="K636" s="71">
        <f>VLOOKUP($B636, Paste!$A$3:$H$1033, 5, FALSE)</f>
        <v>15.152854511970535</v>
      </c>
      <c r="L636" s="11">
        <f>IF(ISERROR(VLOOKUP(B636, Paste!$AB$3:$AD$2349, 3, FALSE)), "", VLOOKUP(B636, Paste!$AB$3:$AD$2349, 3, FALSE))</f>
        <v>79</v>
      </c>
      <c r="M636" s="27">
        <f>VLOOKUP($B636, Paste!$W$3:$Z$10064, IF($H$4="Cap Hit",3, IF($H$4="AAV", 4, 2)), FALSE)</f>
        <v>2.6</v>
      </c>
      <c r="N636" s="11">
        <f>IF(ISERROR(VLOOKUP(B636, Paste!$AB$3:$AC$2343, 1, FALSE)), "", VLOOKUP(B636, Paste!$AB$3:$AC$2343, 2, FALSE))</f>
        <v>25</v>
      </c>
      <c r="O636" s="18" t="str">
        <f>IF(VLOOKUP(B636, 'Points&amp;Potential'!$B$7:$O$921, 14, FALSE)=0, "", VLOOKUP(B636, 'Points&amp;Potential'!$B$7:$O$921, 14, FALSE))</f>
        <v/>
      </c>
      <c r="P636" s="7" t="str">
        <f>IF(ISERROR(VLOOKUP(B636, Paste!$T$3:$T$1045, 1, FALSE)), "", VLOOKUP(B636, Paste!$T$3:$U$1045, 2, FALSE))</f>
        <v/>
      </c>
    </row>
    <row r="637" spans="1:16">
      <c r="A637" s="11">
        <v>631</v>
      </c>
      <c r="B637" s="67" t="s">
        <v>178</v>
      </c>
      <c r="C637" s="11" t="str">
        <f>VLOOKUP($B637, Paste!$A$3:$H$1033, 6, FALSE)</f>
        <v>RW</v>
      </c>
      <c r="D637" s="11">
        <f>IFERROR(VLOOKUP($B637, Paste!$J$3:$L$833, 3, FALSE), "")</f>
        <v>58</v>
      </c>
      <c r="E637" s="11">
        <f>IFERROR(VLOOKUP($B637, Paste!$J$3:$L$833, 2, FALSE), "")</f>
        <v>72</v>
      </c>
      <c r="F637" s="11" t="str">
        <f>VLOOKUP($B637, Paste!$A$3:$H$1033, 8, FALSE)</f>
        <v>CHI</v>
      </c>
      <c r="G637" s="71">
        <f>VLOOKUP($B637, Paste!$A$3:$H$1033, 2, FALSE)</f>
        <v>65</v>
      </c>
      <c r="H637" s="71">
        <f>VLOOKUP($B637, Paste!$A$3:$H$1033, 3, FALSE)</f>
        <v>19.464248143452359</v>
      </c>
      <c r="I637" s="71">
        <f t="shared" si="9"/>
        <v>34.121166856547639</v>
      </c>
      <c r="J637" s="71">
        <f>VLOOKUP($B637, Paste!$A$3:$H$1033, 4, FALSE)</f>
        <v>53.585414999999998</v>
      </c>
      <c r="K637" s="71">
        <f>VLOOKUP($B637, Paste!$A$3:$H$1033, 5, FALSE)</f>
        <v>15.132275132275131</v>
      </c>
      <c r="L637" s="11" t="str">
        <f>IF(ISERROR(VLOOKUP(B637, Paste!$AB$3:$AD$2349, 3, FALSE)), "", VLOOKUP(B637, Paste!$AB$3:$AD$2349, 3, FALSE))</f>
        <v/>
      </c>
      <c r="M637" s="27" t="e">
        <f>VLOOKUP($B637, Paste!$W$3:$Z$10064, IF($H$4="Cap Hit",3, IF($H$4="AAV", 4, 2)), FALSE)</f>
        <v>#N/A</v>
      </c>
      <c r="N637" s="11" t="str">
        <f>IF(ISERROR(VLOOKUP(B637, Paste!$AB$3:$AC$2343, 1, FALSE)), "", VLOOKUP(B637, Paste!$AB$3:$AC$2343, 2, FALSE))</f>
        <v/>
      </c>
      <c r="O637" s="18" t="str">
        <f>IF(VLOOKUP(B637, 'Points&amp;Potential'!$B$7:$O$921, 14, FALSE)=0, "", VLOOKUP(B637, 'Points&amp;Potential'!$B$7:$O$921, 14, FALSE))</f>
        <v/>
      </c>
      <c r="P637" s="7" t="str">
        <f>IF(ISERROR(VLOOKUP(B637, Paste!$T$3:$T$1045, 1, FALSE)), "", VLOOKUP(B637, Paste!$T$3:$U$1045, 2, FALSE))</f>
        <v/>
      </c>
    </row>
    <row r="638" spans="1:16">
      <c r="A638" s="11">
        <v>632</v>
      </c>
      <c r="B638" s="67" t="s">
        <v>479</v>
      </c>
      <c r="C638" s="11" t="str">
        <f>VLOOKUP($B638, Paste!$A$3:$H$1033, 6, FALSE)</f>
        <v>RD</v>
      </c>
      <c r="D638" s="11" t="str">
        <f>IFERROR(VLOOKUP($B638, Paste!$J$3:$L$833, 3, FALSE), "")</f>
        <v/>
      </c>
      <c r="E638" s="11" t="str">
        <f>IFERROR(VLOOKUP($B638, Paste!$J$3:$L$833, 2, FALSE), "")</f>
        <v/>
      </c>
      <c r="F638" s="11" t="str">
        <f>VLOOKUP($B638, Paste!$A$3:$H$1033, 8, FALSE)</f>
        <v>NYI</v>
      </c>
      <c r="G638" s="71">
        <f>VLOOKUP($B638, Paste!$A$3:$H$1033, 2, FALSE)</f>
        <v>71.333333333333329</v>
      </c>
      <c r="H638" s="71">
        <f>VLOOKUP($B638, Paste!$A$3:$H$1033, 3, FALSE)</f>
        <v>4.3322930897047529</v>
      </c>
      <c r="I638" s="71">
        <f t="shared" si="9"/>
        <v>16.735780030665623</v>
      </c>
      <c r="J638" s="71">
        <f>VLOOKUP($B638, Paste!$A$3:$H$1033, 4, FALSE)</f>
        <v>21.068073120370375</v>
      </c>
      <c r="K638" s="71">
        <f>VLOOKUP($B638, Paste!$A$3:$H$1033, 5, FALSE)</f>
        <v>15.089743589743589</v>
      </c>
      <c r="L638" s="11">
        <f>IF(ISERROR(VLOOKUP(B638, Paste!$AB$3:$AD$2349, 3, FALSE)), "", VLOOKUP(B638, Paste!$AB$3:$AD$2349, 3, FALSE))</f>
        <v>57</v>
      </c>
      <c r="M638" s="27">
        <f>VLOOKUP($B638, Paste!$W$3:$Z$10064, IF($H$4="Cap Hit",3, IF($H$4="AAV", 4, 2)), FALSE)</f>
        <v>6.15</v>
      </c>
      <c r="N638" s="11">
        <f>IF(ISERROR(VLOOKUP(B638, Paste!$AB$3:$AC$2343, 1, FALSE)), "", VLOOKUP(B638, Paste!$AB$3:$AC$2343, 2, FALSE))</f>
        <v>136</v>
      </c>
      <c r="O638" s="18" t="str">
        <f>IF(VLOOKUP(B638, 'Points&amp;Potential'!$B$7:$O$921, 14, FALSE)=0, "", VLOOKUP(B638, 'Points&amp;Potential'!$B$7:$O$921, 14, FALSE))</f>
        <v/>
      </c>
      <c r="P638" s="7" t="str">
        <f>IF(ISERROR(VLOOKUP(B638, Paste!$T$3:$T$1045, 1, FALSE)), "", VLOOKUP(B638, Paste!$T$3:$U$1045, 2, FALSE))</f>
        <v/>
      </c>
    </row>
    <row r="639" spans="1:16">
      <c r="A639" s="11">
        <v>633</v>
      </c>
      <c r="B639" s="67" t="s">
        <v>162</v>
      </c>
      <c r="C639" s="11" t="str">
        <f>VLOOKUP($B639, Paste!$A$3:$H$1033, 6, FALSE)</f>
        <v>LW</v>
      </c>
      <c r="D639" s="11">
        <f>IFERROR(VLOOKUP($B639, Paste!$J$3:$L$833, 3, FALSE), "")</f>
        <v>52</v>
      </c>
      <c r="E639" s="11">
        <f>IFERROR(VLOOKUP($B639, Paste!$J$3:$L$833, 2, FALSE), "")</f>
        <v>67</v>
      </c>
      <c r="F639" s="11" t="str">
        <f>VLOOKUP($B639, Paste!$A$3:$H$1033, 8, FALSE)</f>
        <v>PIT</v>
      </c>
      <c r="G639" s="71">
        <f>VLOOKUP($B639, Paste!$A$3:$H$1033, 2, FALSE)</f>
        <v>72.333333333333329</v>
      </c>
      <c r="H639" s="71">
        <f>VLOOKUP($B639, Paste!$A$3:$H$1033, 3, FALSE)</f>
        <v>25.684775558754236</v>
      </c>
      <c r="I639" s="71">
        <f t="shared" si="9"/>
        <v>30.408124066245758</v>
      </c>
      <c r="J639" s="71">
        <f>VLOOKUP($B639, Paste!$A$3:$H$1033, 4, FALSE)</f>
        <v>56.092899624999994</v>
      </c>
      <c r="K639" s="71">
        <f>VLOOKUP($B639, Paste!$A$3:$H$1033, 5, FALSE)</f>
        <v>15.083728278041072</v>
      </c>
      <c r="L639" s="11">
        <f>IF(ISERROR(VLOOKUP(B639, Paste!$AB$3:$AD$2349, 3, FALSE)), "", VLOOKUP(B639, Paste!$AB$3:$AD$2349, 3, FALSE))</f>
        <v>87</v>
      </c>
      <c r="M639" s="27">
        <f>VLOOKUP($B639, Paste!$W$3:$Z$10064, IF($H$4="Cap Hit",3, IF($H$4="AAV", 4, 2)), FALSE)</f>
        <v>4.8</v>
      </c>
      <c r="N639" s="11">
        <f>IF(ISERROR(VLOOKUP(B639, Paste!$AB$3:$AC$2343, 1, FALSE)), "", VLOOKUP(B639, Paste!$AB$3:$AC$2343, 2, FALSE))</f>
        <v>47</v>
      </c>
      <c r="O639" s="18" t="str">
        <f>IF(VLOOKUP(B639, 'Points&amp;Potential'!$B$7:$O$921, 14, FALSE)=0, "", VLOOKUP(B639, 'Points&amp;Potential'!$B$7:$O$921, 14, FALSE))</f>
        <v/>
      </c>
      <c r="P639" s="7" t="str">
        <f>IF(ISERROR(VLOOKUP(B639, Paste!$T$3:$T$1045, 1, FALSE)), "", VLOOKUP(B639, Paste!$T$3:$U$1045, 2, FALSE))</f>
        <v/>
      </c>
    </row>
    <row r="640" spans="1:16">
      <c r="A640" s="11">
        <v>634</v>
      </c>
      <c r="B640" s="67" t="s">
        <v>689</v>
      </c>
      <c r="C640" s="11" t="str">
        <f>VLOOKUP($B640, Paste!$A$3:$H$1033, 6, FALSE)</f>
        <v>RD</v>
      </c>
      <c r="D640" s="11">
        <f>IFERROR(VLOOKUP($B640, Paste!$J$3:$L$833, 3, FALSE), "")</f>
        <v>37</v>
      </c>
      <c r="E640" s="11">
        <f>IFERROR(VLOOKUP($B640, Paste!$J$3:$L$833, 2, FALSE), "")</f>
        <v>50</v>
      </c>
      <c r="F640" s="11" t="str">
        <f>VLOOKUP($B640, Paste!$A$3:$H$1033, 8, FALSE)</f>
        <v>ANA</v>
      </c>
      <c r="G640" s="71">
        <f>VLOOKUP($B640, Paste!$A$3:$H$1033, 2, FALSE)</f>
        <v>35</v>
      </c>
      <c r="H640" s="71">
        <f>VLOOKUP($B640, Paste!$A$3:$H$1033, 3, FALSE)</f>
        <v>5.25</v>
      </c>
      <c r="I640" s="71">
        <f t="shared" si="9"/>
        <v>4.9145833333333329</v>
      </c>
      <c r="J640" s="71">
        <f>VLOOKUP($B640, Paste!$A$3:$H$1033, 4, FALSE)</f>
        <v>10.164583333333333</v>
      </c>
      <c r="K640" s="71">
        <f>VLOOKUP($B640, Paste!$A$3:$H$1033, 5, FALSE)</f>
        <v>15</v>
      </c>
      <c r="L640" s="11">
        <f>IF(ISERROR(VLOOKUP(B640, Paste!$AB$3:$AD$2349, 3, FALSE)), "", VLOOKUP(B640, Paste!$AB$3:$AD$2349, 3, FALSE))</f>
        <v>37</v>
      </c>
      <c r="M640" s="27">
        <f>VLOOKUP($B640, Paste!$W$3:$Z$10064, IF($H$4="Cap Hit",3, IF($H$4="AAV", 4, 2)), FALSE)</f>
        <v>0.87</v>
      </c>
      <c r="N640" s="11">
        <f>IF(ISERROR(VLOOKUP(B640, Paste!$AB$3:$AC$2343, 1, FALSE)), "", VLOOKUP(B640, Paste!$AB$3:$AC$2343, 2, FALSE))</f>
        <v>35</v>
      </c>
      <c r="O640" s="18" t="str">
        <f>IF(VLOOKUP(B640, 'Points&amp;Potential'!$B$7:$O$921, 14, FALSE)=0, "", VLOOKUP(B640, 'Points&amp;Potential'!$B$7:$O$921, 14, FALSE))</f>
        <v/>
      </c>
      <c r="P640" s="7" t="str">
        <f>IF(ISERROR(VLOOKUP(B640, Paste!$T$3:$T$1045, 1, FALSE)), "", VLOOKUP(B640, Paste!$T$3:$U$1045, 2, FALSE))</f>
        <v/>
      </c>
    </row>
    <row r="641" spans="1:16">
      <c r="A641" s="11">
        <v>635</v>
      </c>
      <c r="B641" s="67" t="s">
        <v>615</v>
      </c>
      <c r="C641" s="11" t="str">
        <f>VLOOKUP($B641, Paste!$A$3:$H$1033, 6, FALSE)</f>
        <v>LW</v>
      </c>
      <c r="D641" s="11" t="str">
        <f>IFERROR(VLOOKUP($B641, Paste!$J$3:$L$833, 3, FALSE), "")</f>
        <v/>
      </c>
      <c r="E641" s="11" t="str">
        <f>IFERROR(VLOOKUP($B641, Paste!$J$3:$L$833, 2, FALSE), "")</f>
        <v/>
      </c>
      <c r="F641" s="11" t="str">
        <f>VLOOKUP($B641, Paste!$A$3:$H$1033, 8, FALSE)</f>
        <v>VAN</v>
      </c>
      <c r="G641" s="71">
        <f>VLOOKUP($B641, Paste!$A$3:$H$1033, 2, FALSE)</f>
        <v>49.5</v>
      </c>
      <c r="H641" s="71">
        <f>VLOOKUP($B641, Paste!$A$3:$H$1033, 3, FALSE)</f>
        <v>7.5344827586206895</v>
      </c>
      <c r="I641" s="71">
        <f t="shared" si="9"/>
        <v>6.2158884913793075</v>
      </c>
      <c r="J641" s="71">
        <f>VLOOKUP($B641, Paste!$A$3:$H$1033, 4, FALSE)</f>
        <v>13.750371249999997</v>
      </c>
      <c r="K641" s="71">
        <f>VLOOKUP($B641, Paste!$A$3:$H$1033, 5, FALSE)</f>
        <v>14.85</v>
      </c>
      <c r="L641" s="11">
        <f>IF(ISERROR(VLOOKUP(B641, Paste!$AB$3:$AD$2349, 3, FALSE)), "", VLOOKUP(B641, Paste!$AB$3:$AD$2349, 3, FALSE))</f>
        <v>25</v>
      </c>
      <c r="M641" s="27">
        <f>VLOOKUP($B641, Paste!$W$3:$Z$10064, IF($H$4="Cap Hit",3, IF($H$4="AAV", 4, 2)), FALSE)</f>
        <v>1</v>
      </c>
      <c r="N641" s="11">
        <f>IF(ISERROR(VLOOKUP(B641, Paste!$AB$3:$AC$2343, 1, FALSE)), "", VLOOKUP(B641, Paste!$AB$3:$AC$2343, 2, FALSE))</f>
        <v>25</v>
      </c>
      <c r="O641" s="18" t="str">
        <f>IF(VLOOKUP(B641, 'Points&amp;Potential'!$B$7:$O$921, 14, FALSE)=0, "", VLOOKUP(B641, 'Points&amp;Potential'!$B$7:$O$921, 14, FALSE))</f>
        <v/>
      </c>
      <c r="P641" s="7" t="str">
        <f>IF(ISERROR(VLOOKUP(B641, Paste!$T$3:$T$1045, 1, FALSE)), "", VLOOKUP(B641, Paste!$T$3:$U$1045, 2, FALSE))</f>
        <v/>
      </c>
    </row>
    <row r="642" spans="1:16">
      <c r="A642" s="11">
        <v>636</v>
      </c>
      <c r="B642" s="67" t="s">
        <v>809</v>
      </c>
      <c r="C642" s="11" t="str">
        <f>VLOOKUP($B642, Paste!$A$3:$H$1033, 6, FALSE)</f>
        <v>C</v>
      </c>
      <c r="D642" s="11" t="str">
        <f>IFERROR(VLOOKUP($B642, Paste!$J$3:$L$833, 3, FALSE), "")</f>
        <v/>
      </c>
      <c r="E642" s="11" t="str">
        <f>IFERROR(VLOOKUP($B642, Paste!$J$3:$L$833, 2, FALSE), "")</f>
        <v/>
      </c>
      <c r="F642" s="11" t="str">
        <f>VLOOKUP($B642, Paste!$A$3:$H$1033, 8, FALSE)</f>
        <v>TBL</v>
      </c>
      <c r="G642" s="71">
        <f>VLOOKUP($B642, Paste!$A$3:$H$1033, 2, FALSE)</f>
        <v>32</v>
      </c>
      <c r="H642" s="71">
        <f>VLOOKUP($B642, Paste!$A$3:$H$1033, 3, FALSE)</f>
        <v>1.067408390296255</v>
      </c>
      <c r="I642" s="71">
        <f t="shared" si="9"/>
        <v>2.9868538319259681</v>
      </c>
      <c r="J642" s="71">
        <f>VLOOKUP($B642, Paste!$A$3:$H$1033, 4, FALSE)</f>
        <v>4.0542622222222233</v>
      </c>
      <c r="K642" s="71">
        <f>VLOOKUP($B642, Paste!$A$3:$H$1033, 5, FALSE)</f>
        <v>14.834437086092715</v>
      </c>
      <c r="L642" s="11">
        <f>IF(ISERROR(VLOOKUP(B642, Paste!$AB$3:$AD$2349, 3, FALSE)), "", VLOOKUP(B642, Paste!$AB$3:$AD$2349, 3, FALSE))</f>
        <v>68</v>
      </c>
      <c r="M642" s="27">
        <f>VLOOKUP($B642, Paste!$W$3:$Z$10064, IF($H$4="Cap Hit",3, IF($H$4="AAV", 4, 2)), FALSE)</f>
        <v>0.85</v>
      </c>
      <c r="N642" s="11">
        <f>IF(ISERROR(VLOOKUP(B642, Paste!$AB$3:$AC$2343, 1, FALSE)), "", VLOOKUP(B642, Paste!$AB$3:$AC$2343, 2, FALSE))</f>
        <v>19</v>
      </c>
      <c r="O642" s="18" t="str">
        <f>IF(VLOOKUP(B642, 'Points&amp;Potential'!$B$7:$O$921, 14, FALSE)=0, "", VLOOKUP(B642, 'Points&amp;Potential'!$B$7:$O$921, 14, FALSE))</f>
        <v/>
      </c>
      <c r="P642" s="7" t="str">
        <f>IF(ISERROR(VLOOKUP(B642, Paste!$T$3:$T$1045, 1, FALSE)), "", VLOOKUP(B642, Paste!$T$3:$U$1045, 2, FALSE))</f>
        <v/>
      </c>
    </row>
    <row r="643" spans="1:16">
      <c r="A643" s="11">
        <v>637</v>
      </c>
      <c r="B643" s="67" t="s">
        <v>114</v>
      </c>
      <c r="C643" s="11" t="str">
        <f>VLOOKUP($B643, Paste!$A$3:$H$1033, 6, FALSE)</f>
        <v>C</v>
      </c>
      <c r="D643" s="11">
        <f>IFERROR(VLOOKUP($B643, Paste!$J$3:$L$833, 3, FALSE), "")</f>
        <v>57</v>
      </c>
      <c r="E643" s="11">
        <f>IFERROR(VLOOKUP($B643, Paste!$J$3:$L$833, 2, FALSE), "")</f>
        <v>77</v>
      </c>
      <c r="F643" s="11" t="str">
        <f>VLOOKUP($B643, Paste!$A$3:$H$1033, 8, FALSE)</f>
        <v>DAL</v>
      </c>
      <c r="G643" s="71">
        <f>VLOOKUP($B643, Paste!$A$3:$H$1033, 2, FALSE)</f>
        <v>80</v>
      </c>
      <c r="H643" s="71">
        <f>VLOOKUP($B643, Paste!$A$3:$H$1033, 3, FALSE)</f>
        <v>24.488864771350944</v>
      </c>
      <c r="I643" s="71">
        <f t="shared" si="9"/>
        <v>39.605165228649042</v>
      </c>
      <c r="J643" s="71">
        <f>VLOOKUP($B643, Paste!$A$3:$H$1033, 4, FALSE)</f>
        <v>64.094029999999989</v>
      </c>
      <c r="K643" s="71">
        <f>VLOOKUP($B643, Paste!$A$3:$H$1033, 5, FALSE)</f>
        <v>14.611872146118721</v>
      </c>
      <c r="L643" s="11">
        <f>IF(ISERROR(VLOOKUP(B643, Paste!$AB$3:$AD$2349, 3, FALSE)), "", VLOOKUP(B643, Paste!$AB$3:$AD$2349, 3, FALSE))</f>
        <v>32</v>
      </c>
      <c r="M643" s="27">
        <f>VLOOKUP($B643, Paste!$W$3:$Z$10064, IF($H$4="Cap Hit",3, IF($H$4="AAV", 4, 2)), FALSE)</f>
        <v>6</v>
      </c>
      <c r="N643" s="11">
        <f>IF(ISERROR(VLOOKUP(B643, Paste!$AB$3:$AC$2343, 1, FALSE)), "", VLOOKUP(B643, Paste!$AB$3:$AC$2343, 2, FALSE))</f>
        <v>24</v>
      </c>
      <c r="O643" s="18" t="str">
        <f>IF(VLOOKUP(B643, 'Points&amp;Potential'!$B$7:$O$921, 14, FALSE)=0, "", VLOOKUP(B643, 'Points&amp;Potential'!$B$7:$O$921, 14, FALSE))</f>
        <v/>
      </c>
      <c r="P643" s="7" t="str">
        <f>IF(ISERROR(VLOOKUP(B643, Paste!$T$3:$T$1045, 1, FALSE)), "", VLOOKUP(B643, Paste!$T$3:$U$1045, 2, FALSE))</f>
        <v/>
      </c>
    </row>
    <row r="644" spans="1:16">
      <c r="A644" s="11">
        <v>638</v>
      </c>
      <c r="B644" s="67" t="s">
        <v>554</v>
      </c>
      <c r="C644" s="11" t="str">
        <f>VLOOKUP($B644, Paste!$A$3:$H$1033, 6, FALSE)</f>
        <v>RW</v>
      </c>
      <c r="D644" s="11">
        <f>IFERROR(VLOOKUP($B644, Paste!$J$3:$L$833, 3, FALSE), "")</f>
        <v>28</v>
      </c>
      <c r="E644" s="11">
        <f>IFERROR(VLOOKUP($B644, Paste!$J$3:$L$833, 2, FALSE), "")</f>
        <v>50</v>
      </c>
      <c r="F644" s="11" t="str">
        <f>VLOOKUP($B644, Paste!$A$3:$H$1033, 8, FALSE)</f>
        <v>NJD</v>
      </c>
      <c r="G644" s="71">
        <f>VLOOKUP($B644, Paste!$A$3:$H$1033, 2, FALSE)</f>
        <v>76</v>
      </c>
      <c r="H644" s="71">
        <f>VLOOKUP($B644, Paste!$A$3:$H$1033, 3, FALSE)</f>
        <v>11.4</v>
      </c>
      <c r="I644" s="71">
        <f t="shared" si="9"/>
        <v>5.6063088888888881</v>
      </c>
      <c r="J644" s="71">
        <f>VLOOKUP($B644, Paste!$A$3:$H$1033, 4, FALSE)</f>
        <v>17.006308888888888</v>
      </c>
      <c r="K644" s="71">
        <f>VLOOKUP($B644, Paste!$A$3:$H$1033, 5, FALSE)</f>
        <v>14.585858585858585</v>
      </c>
      <c r="L644" s="11">
        <f>IF(ISERROR(VLOOKUP(B644, Paste!$AB$3:$AD$2349, 3, FALSE)), "", VLOOKUP(B644, Paste!$AB$3:$AD$2349, 3, FALSE))</f>
        <v>155</v>
      </c>
      <c r="M644" s="27">
        <f>VLOOKUP($B644, Paste!$W$3:$Z$10064, IF($H$4="Cap Hit",3, IF($H$4="AAV", 4, 2)), FALSE)</f>
        <v>1.5</v>
      </c>
      <c r="N644" s="11">
        <f>IF(ISERROR(VLOOKUP(B644, Paste!$AB$3:$AC$2343, 1, FALSE)), "", VLOOKUP(B644, Paste!$AB$3:$AC$2343, 2, FALSE))</f>
        <v>34</v>
      </c>
      <c r="O644" s="18" t="str">
        <f>IF(VLOOKUP(B644, 'Points&amp;Potential'!$B$7:$O$921, 14, FALSE)=0, "", VLOOKUP(B644, 'Points&amp;Potential'!$B$7:$O$921, 14, FALSE))</f>
        <v/>
      </c>
      <c r="P644" s="7" t="str">
        <f>IF(ISERROR(VLOOKUP(B644, Paste!$T$3:$T$1045, 1, FALSE)), "", VLOOKUP(B644, Paste!$T$3:$U$1045, 2, FALSE))</f>
        <v/>
      </c>
    </row>
    <row r="645" spans="1:16">
      <c r="A645" s="11">
        <v>639</v>
      </c>
      <c r="B645" s="67" t="s">
        <v>274</v>
      </c>
      <c r="C645" s="11" t="str">
        <f>VLOOKUP($B645, Paste!$A$3:$H$1033, 6, FALSE)</f>
        <v>RW</v>
      </c>
      <c r="D645" s="11">
        <f>IFERROR(VLOOKUP($B645, Paste!$J$3:$L$833, 3, FALSE), "")</f>
        <v>53</v>
      </c>
      <c r="E645" s="11">
        <f>IFERROR(VLOOKUP($B645, Paste!$J$3:$L$833, 2, FALSE), "")</f>
        <v>75</v>
      </c>
      <c r="F645" s="11" t="str">
        <f>VLOOKUP($B645, Paste!$A$3:$H$1033, 8, FALSE)</f>
        <v>NYI</v>
      </c>
      <c r="G645" s="71">
        <f>VLOOKUP($B645, Paste!$A$3:$H$1033, 2, FALSE)</f>
        <v>71</v>
      </c>
      <c r="H645" s="71">
        <f>VLOOKUP($B645, Paste!$A$3:$H$1033, 3, FALSE)</f>
        <v>14.200000000000001</v>
      </c>
      <c r="I645" s="71">
        <f t="shared" si="9"/>
        <v>24.795655416666669</v>
      </c>
      <c r="J645" s="71">
        <f>VLOOKUP($B645, Paste!$A$3:$H$1033, 4, FALSE)</f>
        <v>38.995655416666672</v>
      </c>
      <c r="K645" s="71">
        <f>VLOOKUP($B645, Paste!$A$3:$H$1033, 5, FALSE)</f>
        <v>14.462962962962962</v>
      </c>
      <c r="L645" s="11">
        <f>IF(ISERROR(VLOOKUP(B645, Paste!$AB$3:$AD$2349, 3, FALSE)), "", VLOOKUP(B645, Paste!$AB$3:$AD$2349, 3, FALSE))</f>
        <v>23</v>
      </c>
      <c r="M645" s="27">
        <f>VLOOKUP($B645, Paste!$W$3:$Z$10064, IF($H$4="Cap Hit",3, IF($H$4="AAV", 4, 2)), FALSE)</f>
        <v>0.95</v>
      </c>
      <c r="N645" s="11">
        <f>IF(ISERROR(VLOOKUP(B645, Paste!$AB$3:$AC$2343, 1, FALSE)), "", VLOOKUP(B645, Paste!$AB$3:$AC$2343, 2, FALSE))</f>
        <v>39</v>
      </c>
      <c r="O645" s="18" t="str">
        <f>IF(VLOOKUP(B645, 'Points&amp;Potential'!$B$7:$O$921, 14, FALSE)=0, "", VLOOKUP(B645, 'Points&amp;Potential'!$B$7:$O$921, 14, FALSE))</f>
        <v/>
      </c>
      <c r="P645" s="7" t="str">
        <f>IF(ISERROR(VLOOKUP(B645, Paste!$T$3:$T$1045, 1, FALSE)), "", VLOOKUP(B645, Paste!$T$3:$U$1045, 2, FALSE))</f>
        <v/>
      </c>
    </row>
    <row r="646" spans="1:16">
      <c r="A646" s="11">
        <v>640</v>
      </c>
      <c r="B646" s="67" t="s">
        <v>287</v>
      </c>
      <c r="C646" s="11" t="str">
        <f>VLOOKUP($B646, Paste!$A$3:$H$1033, 6, FALSE)</f>
        <v>LW</v>
      </c>
      <c r="D646" s="11">
        <f>IFERROR(VLOOKUP($B646, Paste!$J$3:$L$833, 3, FALSE), "")</f>
        <v>33</v>
      </c>
      <c r="E646" s="11">
        <f>IFERROR(VLOOKUP($B646, Paste!$J$3:$L$833, 2, FALSE), "")</f>
        <v>58</v>
      </c>
      <c r="F646" s="11" t="str">
        <f>VLOOKUP($B646, Paste!$A$3:$H$1033, 8, FALSE)</f>
        <v>TBL</v>
      </c>
      <c r="G646" s="71">
        <f>VLOOKUP($B646, Paste!$A$3:$H$1033, 2, FALSE)</f>
        <v>80.333333333333329</v>
      </c>
      <c r="H646" s="71">
        <f>VLOOKUP($B646, Paste!$A$3:$H$1033, 3, FALSE)</f>
        <v>18.476666666666667</v>
      </c>
      <c r="I646" s="71">
        <f t="shared" si="9"/>
        <v>19.038628458333342</v>
      </c>
      <c r="J646" s="71">
        <f>VLOOKUP($B646, Paste!$A$3:$H$1033, 4, FALSE)</f>
        <v>37.515295125000009</v>
      </c>
      <c r="K646" s="71">
        <f>VLOOKUP($B646, Paste!$A$3:$H$1033, 5, FALSE)</f>
        <v>14.459999999999999</v>
      </c>
      <c r="L646" s="11">
        <f>IF(ISERROR(VLOOKUP(B646, Paste!$AB$3:$AD$2349, 3, FALSE)), "", VLOOKUP(B646, Paste!$AB$3:$AD$2349, 3, FALSE))</f>
        <v>32</v>
      </c>
      <c r="M646" s="27">
        <f>VLOOKUP($B646, Paste!$W$3:$Z$10064, IF($H$4="Cap Hit",3, IF($H$4="AAV", 4, 2)), FALSE)</f>
        <v>5.2190000000000003</v>
      </c>
      <c r="N646" s="11">
        <f>IF(ISERROR(VLOOKUP(B646, Paste!$AB$3:$AC$2343, 1, FALSE)), "", VLOOKUP(B646, Paste!$AB$3:$AC$2343, 2, FALSE))</f>
        <v>28</v>
      </c>
      <c r="O646" s="18" t="str">
        <f>IF(VLOOKUP(B646, 'Points&amp;Potential'!$B$7:$O$921, 14, FALSE)=0, "", VLOOKUP(B646, 'Points&amp;Potential'!$B$7:$O$921, 14, FALSE))</f>
        <v/>
      </c>
      <c r="P646" s="7" t="str">
        <f>IF(ISERROR(VLOOKUP(B646, Paste!$T$3:$T$1045, 1, FALSE)), "", VLOOKUP(B646, Paste!$T$3:$U$1045, 2, FALSE))</f>
        <v/>
      </c>
    </row>
    <row r="647" spans="1:16">
      <c r="A647" s="11">
        <v>641</v>
      </c>
      <c r="B647" s="67" t="s">
        <v>328</v>
      </c>
      <c r="C647" s="11" t="str">
        <f>VLOOKUP($B647, Paste!$A$3:$H$1033, 6, FALSE)</f>
        <v>RW</v>
      </c>
      <c r="D647" s="11">
        <f>IFERROR(VLOOKUP($B647, Paste!$J$3:$L$833, 3, FALSE), "")</f>
        <v>38</v>
      </c>
      <c r="E647" s="11">
        <f>IFERROR(VLOOKUP($B647, Paste!$J$3:$L$833, 2, FALSE), "")</f>
        <v>57</v>
      </c>
      <c r="F647" s="11" t="str">
        <f>VLOOKUP($B647, Paste!$A$3:$H$1033, 8, FALSE)</f>
        <v>PIT</v>
      </c>
      <c r="G647" s="71">
        <f>VLOOKUP($B647, Paste!$A$3:$H$1033, 2, FALSE)</f>
        <v>65.333333333333343</v>
      </c>
      <c r="H647" s="71">
        <f>VLOOKUP($B647, Paste!$A$3:$H$1033, 3, FALSE)</f>
        <v>14.91301578601451</v>
      </c>
      <c r="I647" s="71">
        <f t="shared" ref="I647:I710" si="10">J647-H647</f>
        <v>19.104211338985493</v>
      </c>
      <c r="J647" s="71">
        <f>VLOOKUP($B647, Paste!$A$3:$H$1033, 4, FALSE)</f>
        <v>34.017227125000005</v>
      </c>
      <c r="K647" s="71">
        <f>VLOOKUP($B647, Paste!$A$3:$H$1033, 5, FALSE)</f>
        <v>14.442105263157897</v>
      </c>
      <c r="L647" s="11">
        <f>IF(ISERROR(VLOOKUP(B647, Paste!$AB$3:$AD$2349, 3, FALSE)), "", VLOOKUP(B647, Paste!$AB$3:$AD$2349, 3, FALSE))</f>
        <v>23</v>
      </c>
      <c r="M647" s="27">
        <f>VLOOKUP($B647, Paste!$W$3:$Z$10064, IF($H$4="Cap Hit",3, IF($H$4="AAV", 4, 2)), FALSE)</f>
        <v>5</v>
      </c>
      <c r="N647" s="11">
        <f>IF(ISERROR(VLOOKUP(B647, Paste!$AB$3:$AC$2343, 1, FALSE)), "", VLOOKUP(B647, Paste!$AB$3:$AC$2343, 2, FALSE))</f>
        <v>20</v>
      </c>
      <c r="O647" s="18" t="str">
        <f>IF(VLOOKUP(B647, 'Points&amp;Potential'!$B$7:$O$921, 14, FALSE)=0, "", VLOOKUP(B647, 'Points&amp;Potential'!$B$7:$O$921, 14, FALSE))</f>
        <v/>
      </c>
    </row>
    <row r="648" spans="1:16">
      <c r="A648" s="11">
        <v>642</v>
      </c>
      <c r="B648" s="67" t="s">
        <v>780</v>
      </c>
      <c r="C648" s="11" t="str">
        <f>VLOOKUP($B648, Paste!$A$3:$H$1033, 6, FALSE)</f>
        <v>LW</v>
      </c>
      <c r="D648" s="11" t="str">
        <f>IFERROR(VLOOKUP($B648, Paste!$J$3:$L$833, 3, FALSE), "")</f>
        <v/>
      </c>
      <c r="E648" s="11" t="str">
        <f>IFERROR(VLOOKUP($B648, Paste!$J$3:$L$833, 2, FALSE), "")</f>
        <v/>
      </c>
      <c r="F648" s="11" t="str">
        <f>VLOOKUP($B648, Paste!$A$3:$H$1033, 8, FALSE)</f>
        <v>PHI</v>
      </c>
      <c r="G648" s="71">
        <f>VLOOKUP($B648, Paste!$A$3:$H$1033, 2, FALSE)</f>
        <v>38.333333333333336</v>
      </c>
      <c r="H648" s="71">
        <f>VLOOKUP($B648, Paste!$A$3:$H$1033, 3, FALSE)</f>
        <v>1.2026634992079959</v>
      </c>
      <c r="I648" s="71">
        <f t="shared" si="10"/>
        <v>4.4476554591253379</v>
      </c>
      <c r="J648" s="71">
        <f>VLOOKUP($B648, Paste!$A$3:$H$1033, 4, FALSE)</f>
        <v>5.650318958333334</v>
      </c>
      <c r="K648" s="71">
        <f>VLOOKUP($B648, Paste!$A$3:$H$1033, 5, FALSE)</f>
        <v>14.41896024464832</v>
      </c>
      <c r="L648" s="11">
        <f>IF(ISERROR(VLOOKUP(B648, Paste!$AB$3:$AD$2349, 3, FALSE)), "", VLOOKUP(B648, Paste!$AB$3:$AD$2349, 3, FALSE))</f>
        <v>92</v>
      </c>
      <c r="M648" s="27">
        <f>VLOOKUP($B648, Paste!$W$3:$Z$10064, IF($H$4="Cap Hit",3, IF($H$4="AAV", 4, 2)), FALSE)</f>
        <v>0.85</v>
      </c>
      <c r="N648" s="11">
        <f>IF(ISERROR(VLOOKUP(B648, Paste!$AB$3:$AC$2343, 1, FALSE)), "", VLOOKUP(B648, Paste!$AB$3:$AC$2343, 2, FALSE))</f>
        <v>26</v>
      </c>
      <c r="O648" s="18" t="str">
        <f>IF(VLOOKUP(B648, 'Points&amp;Potential'!$B$7:$O$921, 14, FALSE)=0, "", VLOOKUP(B648, 'Points&amp;Potential'!$B$7:$O$921, 14, FALSE))</f>
        <v/>
      </c>
      <c r="P648" s="7" t="str">
        <f>IF(ISERROR(VLOOKUP(B648, Paste!$T$3:$T$1045, 1, FALSE)), "", VLOOKUP(B648, Paste!$T$3:$U$1045, 2, FALSE))</f>
        <v/>
      </c>
    </row>
    <row r="649" spans="1:16">
      <c r="A649" s="11">
        <v>643</v>
      </c>
      <c r="B649" s="67" t="s">
        <v>622</v>
      </c>
      <c r="C649" s="11" t="str">
        <f>VLOOKUP($B649, Paste!$A$3:$H$1033, 6, FALSE)</f>
        <v>LW</v>
      </c>
      <c r="D649" s="11" t="str">
        <f>IFERROR(VLOOKUP($B649, Paste!$J$3:$L$833, 3, FALSE), "")</f>
        <v/>
      </c>
      <c r="E649" s="11" t="str">
        <f>IFERROR(VLOOKUP($B649, Paste!$J$3:$L$833, 2, FALSE), "")</f>
        <v/>
      </c>
      <c r="F649" s="11" t="str">
        <f>VLOOKUP($B649, Paste!$A$3:$H$1033, 8, FALSE)</f>
        <v>OTT</v>
      </c>
      <c r="G649" s="71">
        <f>VLOOKUP($B649, Paste!$A$3:$H$1033, 2, FALSE)</f>
        <v>39</v>
      </c>
      <c r="H649" s="71">
        <f>VLOOKUP($B649, Paste!$A$3:$H$1033, 3, FALSE)</f>
        <v>3.0846693348580145</v>
      </c>
      <c r="I649" s="71">
        <f t="shared" si="10"/>
        <v>10.332177696391982</v>
      </c>
      <c r="J649" s="71">
        <f>VLOOKUP($B649, Paste!$A$3:$H$1033, 4, FALSE)</f>
        <v>13.416847031249997</v>
      </c>
      <c r="K649" s="71">
        <f>VLOOKUP($B649, Paste!$A$3:$H$1033, 5, FALSE)</f>
        <v>14.405405405405405</v>
      </c>
      <c r="L649" s="11">
        <f>IF(ISERROR(VLOOKUP(B649, Paste!$AB$3:$AD$2349, 3, FALSE)), "", VLOOKUP(B649, Paste!$AB$3:$AD$2349, 3, FALSE))</f>
        <v>140</v>
      </c>
      <c r="M649" s="27">
        <f>VLOOKUP($B649, Paste!$W$3:$Z$10064, IF($H$4="Cap Hit",3, IF($H$4="AAV", 4, 2)), FALSE)</f>
        <v>0.9</v>
      </c>
      <c r="N649" s="11">
        <f>IF(ISERROR(VLOOKUP(B649, Paste!$AB$3:$AC$2343, 1, FALSE)), "", VLOOKUP(B649, Paste!$AB$3:$AC$2343, 2, FALSE))</f>
        <v>18</v>
      </c>
      <c r="O649" s="18" t="str">
        <f>IF(VLOOKUP(B649, 'Points&amp;Potential'!$B$7:$O$921, 14, FALSE)=0, "", VLOOKUP(B649, 'Points&amp;Potential'!$B$7:$O$921, 14, FALSE))</f>
        <v/>
      </c>
      <c r="P649" s="7" t="str">
        <f>IF(ISERROR(VLOOKUP(B649, Paste!$T$3:$T$1045, 1, FALSE)), "", VLOOKUP(B649, Paste!$T$3:$U$1045, 2, FALSE))</f>
        <v/>
      </c>
    </row>
    <row r="650" spans="1:16">
      <c r="A650" s="11">
        <v>644</v>
      </c>
      <c r="B650" s="67" t="s">
        <v>243</v>
      </c>
      <c r="C650" s="11" t="str">
        <f>VLOOKUP($B650, Paste!$A$3:$H$1033, 6, FALSE)</f>
        <v>C</v>
      </c>
      <c r="D650" s="11">
        <f>IFERROR(VLOOKUP($B650, Paste!$J$3:$L$833, 3, FALSE), "")</f>
        <v>55</v>
      </c>
      <c r="E650" s="11">
        <f>IFERROR(VLOOKUP($B650, Paste!$J$3:$L$833, 2, FALSE), "")</f>
        <v>85</v>
      </c>
      <c r="F650" s="11" t="str">
        <f>VLOOKUP($B650, Paste!$A$3:$H$1033, 8, FALSE)</f>
        <v>WPG</v>
      </c>
      <c r="G650" s="71">
        <f>VLOOKUP($B650, Paste!$A$3:$H$1033, 2, FALSE)</f>
        <v>72</v>
      </c>
      <c r="H650" s="71">
        <f>VLOOKUP($B650, Paste!$A$3:$H$1033, 3, FALSE)</f>
        <v>10.799999999999999</v>
      </c>
      <c r="I650" s="71">
        <f t="shared" si="10"/>
        <v>31.438900000000004</v>
      </c>
      <c r="J650" s="71">
        <f>VLOOKUP($B650, Paste!$A$3:$H$1033, 4, FALSE)</f>
        <v>42.238900000000001</v>
      </c>
      <c r="K650" s="71">
        <f>VLOOKUP($B650, Paste!$A$3:$H$1033, 5, FALSE)</f>
        <v>14.4</v>
      </c>
      <c r="L650" s="11">
        <f>IF(ISERROR(VLOOKUP(B650, Paste!$AB$3:$AD$2349, 3, FALSE)), "", VLOOKUP(B650, Paste!$AB$3:$AD$2349, 3, FALSE))</f>
        <v>43</v>
      </c>
      <c r="M650" s="27" t="e">
        <f>VLOOKUP($B650, Paste!$W$3:$Z$10064, IF($H$4="Cap Hit",3, IF($H$4="AAV", 4, 2)), FALSE)</f>
        <v>#N/A</v>
      </c>
      <c r="N650" s="11">
        <f>IF(ISERROR(VLOOKUP(B650, Paste!$AB$3:$AC$2343, 1, FALSE)), "", VLOOKUP(B650, Paste!$AB$3:$AC$2343, 2, FALSE))</f>
        <v>18</v>
      </c>
      <c r="O650" s="18" t="str">
        <f>IF(VLOOKUP(B650, 'Points&amp;Potential'!$B$7:$O$921, 14, FALSE)=0, "", VLOOKUP(B650, 'Points&amp;Potential'!$B$7:$O$921, 14, FALSE))</f>
        <v/>
      </c>
      <c r="P650" s="7" t="str">
        <f>IF(ISERROR(VLOOKUP(B650, Paste!$T$3:$T$1045, 1, FALSE)), "", VLOOKUP(B650, Paste!$T$3:$U$1045, 2, FALSE))</f>
        <v>Y</v>
      </c>
    </row>
    <row r="651" spans="1:16">
      <c r="A651" s="11">
        <v>645</v>
      </c>
      <c r="B651" s="67" t="s">
        <v>740</v>
      </c>
      <c r="C651" s="11" t="str">
        <f>VLOOKUP($B651, Paste!$A$3:$H$1033, 6, FALSE)</f>
        <v>C</v>
      </c>
      <c r="D651" s="11">
        <f>IFERROR(VLOOKUP($B651, Paste!$J$3:$L$833, 3, FALSE), "")</f>
        <v>35</v>
      </c>
      <c r="E651" s="11">
        <f>IFERROR(VLOOKUP($B651, Paste!$J$3:$L$833, 2, FALSE), "")</f>
        <v>62</v>
      </c>
      <c r="F651" s="11" t="str">
        <f>VLOOKUP($B651, Paste!$A$3:$H$1033, 8, FALSE)</f>
        <v>NYR</v>
      </c>
      <c r="G651" s="71">
        <f>VLOOKUP($B651, Paste!$A$3:$H$1033, 2, FALSE)</f>
        <v>39.333333333333336</v>
      </c>
      <c r="H651" s="71">
        <f>VLOOKUP($B651, Paste!$A$3:$H$1033, 3, FALSE)</f>
        <v>5.0426918880159635</v>
      </c>
      <c r="I651" s="71">
        <f t="shared" si="10"/>
        <v>2.4227477369840349</v>
      </c>
      <c r="J651" s="71">
        <f>VLOOKUP($B651, Paste!$A$3:$H$1033, 4, FALSE)</f>
        <v>7.4654396249999984</v>
      </c>
      <c r="K651" s="71">
        <f>VLOOKUP($B651, Paste!$A$3:$H$1033, 5, FALSE)</f>
        <v>14.398809523809524</v>
      </c>
      <c r="L651" s="11">
        <f>IF(ISERROR(VLOOKUP(B651, Paste!$AB$3:$AD$2349, 3, FALSE)), "", VLOOKUP(B651, Paste!$AB$3:$AD$2349, 3, FALSE))</f>
        <v>62</v>
      </c>
      <c r="M651" s="27">
        <f>VLOOKUP($B651, Paste!$W$3:$Z$10064, IF($H$4="Cap Hit",3, IF($H$4="AAV", 4, 2)), FALSE)</f>
        <v>1.2</v>
      </c>
      <c r="N651" s="11">
        <f>IF(ISERROR(VLOOKUP(B651, Paste!$AB$3:$AC$2343, 1, FALSE)), "", VLOOKUP(B651, Paste!$AB$3:$AC$2343, 2, FALSE))</f>
        <v>19</v>
      </c>
      <c r="O651" s="18" t="str">
        <f>IF(VLOOKUP(B651, 'Points&amp;Potential'!$B$7:$O$921, 14, FALSE)=0, "", VLOOKUP(B651, 'Points&amp;Potential'!$B$7:$O$921, 14, FALSE))</f>
        <v/>
      </c>
      <c r="P651" s="7" t="str">
        <f>IF(ISERROR(VLOOKUP(B651, Paste!$T$3:$T$1045, 1, FALSE)), "", VLOOKUP(B651, Paste!$T$3:$U$1045, 2, FALSE))</f>
        <v/>
      </c>
    </row>
    <row r="652" spans="1:16">
      <c r="A652" s="11">
        <v>646</v>
      </c>
      <c r="B652" s="67" t="s">
        <v>225</v>
      </c>
      <c r="C652" s="11" t="str">
        <f>VLOOKUP($B652, Paste!$A$3:$H$1033, 6, FALSE)</f>
        <v>C</v>
      </c>
      <c r="D652" s="11">
        <f>IFERROR(VLOOKUP($B652, Paste!$J$3:$L$833, 3, FALSE), "")</f>
        <v>52</v>
      </c>
      <c r="E652" s="11">
        <f>IFERROR(VLOOKUP($B652, Paste!$J$3:$L$833, 2, FALSE), "")</f>
        <v>67</v>
      </c>
      <c r="F652" s="11" t="str">
        <f>VLOOKUP($B652, Paste!$A$3:$H$1033, 8, FALSE)</f>
        <v>BUF</v>
      </c>
      <c r="G652" s="71">
        <f>VLOOKUP($B652, Paste!$A$3:$H$1033, 2, FALSE)</f>
        <v>82.333333333333329</v>
      </c>
      <c r="H652" s="71">
        <f>VLOOKUP($B652, Paste!$A$3:$H$1033, 3, FALSE)</f>
        <v>15.41933929047817</v>
      </c>
      <c r="I652" s="71">
        <f t="shared" si="10"/>
        <v>30.423529703792653</v>
      </c>
      <c r="J652" s="71">
        <f>VLOOKUP($B652, Paste!$A$3:$H$1033, 4, FALSE)</f>
        <v>45.842868994270823</v>
      </c>
      <c r="K652" s="71">
        <f>VLOOKUP($B652, Paste!$A$3:$H$1033, 5, FALSE)</f>
        <v>14.348547717842322</v>
      </c>
      <c r="L652" s="11">
        <f>IF(ISERROR(VLOOKUP(B652, Paste!$AB$3:$AD$2349, 3, FALSE)), "", VLOOKUP(B652, Paste!$AB$3:$AD$2349, 3, FALSE))</f>
        <v>17</v>
      </c>
      <c r="M652" s="27">
        <f>VLOOKUP($B652, Paste!$W$3:$Z$10064, IF($H$4="Cap Hit",3, IF($H$4="AAV", 4, 2)), FALSE)</f>
        <v>5</v>
      </c>
      <c r="N652" s="11">
        <f>IF(ISERROR(VLOOKUP(B652, Paste!$AB$3:$AC$2343, 1, FALSE)), "", VLOOKUP(B652, Paste!$AB$3:$AC$2343, 2, FALSE))</f>
        <v>35</v>
      </c>
      <c r="O652" s="18" t="str">
        <f>IF(VLOOKUP(B652, 'Points&amp;Potential'!$B$7:$O$921, 14, FALSE)=0, "", VLOOKUP(B652, 'Points&amp;Potential'!$B$7:$O$921, 14, FALSE))</f>
        <v/>
      </c>
      <c r="P652" s="7" t="str">
        <f>IF(ISERROR(VLOOKUP(B652, Paste!$T$3:$T$1045, 1, FALSE)), "", VLOOKUP(B652, Paste!$T$3:$U$1045, 2, FALSE))</f>
        <v/>
      </c>
    </row>
    <row r="653" spans="1:16">
      <c r="A653" s="11">
        <v>647</v>
      </c>
      <c r="B653" s="67" t="s">
        <v>67</v>
      </c>
      <c r="C653" s="11" t="str">
        <f>VLOOKUP($B653, Paste!$A$3:$H$1033, 6, FALSE)</f>
        <v>LW</v>
      </c>
      <c r="D653" s="11">
        <f>IFERROR(VLOOKUP($B653, Paste!$J$3:$L$833, 3, FALSE), "")</f>
        <v>90</v>
      </c>
      <c r="E653" s="11">
        <f>IFERROR(VLOOKUP($B653, Paste!$J$3:$L$833, 2, FALSE), "")</f>
        <v>105</v>
      </c>
      <c r="F653" s="11" t="str">
        <f>VLOOKUP($B653, Paste!$A$3:$H$1033, 8, FALSE)</f>
        <v>NJD</v>
      </c>
      <c r="G653" s="71">
        <f>VLOOKUP($B653, Paste!$A$3:$H$1033, 2, FALSE)</f>
        <v>83.666666666666671</v>
      </c>
      <c r="H653" s="71">
        <f>VLOOKUP($B653, Paste!$A$3:$H$1033, 3, FALSE)</f>
        <v>22.688730564020791</v>
      </c>
      <c r="I653" s="71">
        <f t="shared" si="10"/>
        <v>57.573318648942191</v>
      </c>
      <c r="J653" s="71">
        <f>VLOOKUP($B653, Paste!$A$3:$H$1033, 4, FALSE)</f>
        <v>80.262049212962978</v>
      </c>
      <c r="K653" s="71">
        <f>VLOOKUP($B653, Paste!$A$3:$H$1033, 5, FALSE)</f>
        <v>14.342857142857143</v>
      </c>
      <c r="L653" s="11">
        <f>IF(ISERROR(VLOOKUP(B653, Paste!$AB$3:$AD$2349, 3, FALSE)), "", VLOOKUP(B653, Paste!$AB$3:$AD$2349, 3, FALSE))</f>
        <v>80</v>
      </c>
      <c r="M653" s="27">
        <f>VLOOKUP($B653, Paste!$W$3:$Z$10064, IF($H$4="Cap Hit",3, IF($H$4="AAV", 4, 2)), FALSE)</f>
        <v>9</v>
      </c>
      <c r="N653" s="11">
        <f>IF(ISERROR(VLOOKUP(B653, Paste!$AB$3:$AC$2343, 1, FALSE)), "", VLOOKUP(B653, Paste!$AB$3:$AC$2343, 2, FALSE))</f>
        <v>38</v>
      </c>
      <c r="O653" s="18" t="str">
        <f>IF(VLOOKUP(B653, 'Points&amp;Potential'!$B$7:$O$921, 14, FALSE)=0, "", VLOOKUP(B653, 'Points&amp;Potential'!$B$7:$O$921, 14, FALSE))</f>
        <v/>
      </c>
      <c r="P653" s="7" t="str">
        <f>IF(ISERROR(VLOOKUP(B653, Paste!$T$3:$T$1045, 1, FALSE)), "", VLOOKUP(B653, Paste!$T$3:$U$1045, 2, FALSE))</f>
        <v/>
      </c>
    </row>
    <row r="654" spans="1:16">
      <c r="A654" s="11">
        <v>648</v>
      </c>
      <c r="B654" s="67" t="s">
        <v>661</v>
      </c>
      <c r="C654" s="11" t="str">
        <f>VLOOKUP($B654, Paste!$A$3:$H$1033, 6, FALSE)</f>
        <v>RD</v>
      </c>
      <c r="D654" s="11" t="str">
        <f>IFERROR(VLOOKUP($B654, Paste!$J$3:$L$833, 3, FALSE), "")</f>
        <v/>
      </c>
      <c r="E654" s="11" t="str">
        <f>IFERROR(VLOOKUP($B654, Paste!$J$3:$L$833, 2, FALSE), "")</f>
        <v/>
      </c>
      <c r="F654" s="11" t="str">
        <f>VLOOKUP($B654, Paste!$A$3:$H$1033, 8, FALSE)</f>
        <v>UFA</v>
      </c>
      <c r="G654" s="71">
        <f>VLOOKUP($B654, Paste!$A$3:$H$1033, 2, FALSE)</f>
        <v>29</v>
      </c>
      <c r="H654" s="71">
        <f>VLOOKUP($B654, Paste!$A$3:$H$1033, 3, FALSE)</f>
        <v>2.5081373721030622</v>
      </c>
      <c r="I654" s="71">
        <f t="shared" si="10"/>
        <v>9.0728997091469363</v>
      </c>
      <c r="J654" s="71">
        <f>VLOOKUP($B654, Paste!$A$3:$H$1033, 4, FALSE)</f>
        <v>11.581037081249999</v>
      </c>
      <c r="K654" s="71">
        <f>VLOOKUP($B654, Paste!$A$3:$H$1033, 5, FALSE)</f>
        <v>14.320987654320987</v>
      </c>
      <c r="L654" s="11" t="str">
        <f>IF(ISERROR(VLOOKUP(B654, Paste!$AB$3:$AD$2349, 3, FALSE)), "", VLOOKUP(B654, Paste!$AB$3:$AD$2349, 3, FALSE))</f>
        <v/>
      </c>
      <c r="M654" s="27" t="e">
        <f>VLOOKUP($B654, Paste!$W$3:$Z$10064, IF($H$4="Cap Hit",3, IF($H$4="AAV", 4, 2)), FALSE)</f>
        <v>#N/A</v>
      </c>
      <c r="N654" s="11" t="str">
        <f>IF(ISERROR(VLOOKUP(B654, Paste!$AB$3:$AC$2343, 1, FALSE)), "", VLOOKUP(B654, Paste!$AB$3:$AC$2343, 2, FALSE))</f>
        <v/>
      </c>
      <c r="O654" s="18" t="str">
        <f>IF(VLOOKUP(B654, 'Points&amp;Potential'!$B$7:$O$921, 14, FALSE)=0, "", VLOOKUP(B654, 'Points&amp;Potential'!$B$7:$O$921, 14, FALSE))</f>
        <v/>
      </c>
      <c r="P654" s="7" t="str">
        <f>IF(ISERROR(VLOOKUP(B654, Paste!$T$3:$T$1045, 1, FALSE)), "", VLOOKUP(B654, Paste!$T$3:$U$1045, 2, FALSE))</f>
        <v/>
      </c>
    </row>
    <row r="655" spans="1:16">
      <c r="A655" s="11">
        <v>649</v>
      </c>
      <c r="B655" s="10" t="s">
        <v>442</v>
      </c>
      <c r="C655" s="11" t="str">
        <f>VLOOKUP($B655, Paste!$A$3:$H$1033, 6, FALSE)</f>
        <v>RD</v>
      </c>
      <c r="D655" s="11" t="str">
        <f>IFERROR(VLOOKUP($B655, Paste!$J$3:$L$833, 3, FALSE), "")</f>
        <v/>
      </c>
      <c r="E655" s="11" t="str">
        <f>IFERROR(VLOOKUP($B655, Paste!$J$3:$L$833, 2, FALSE), "")</f>
        <v/>
      </c>
      <c r="F655" s="11" t="str">
        <f>VLOOKUP($B655, Paste!$A$3:$H$1033, 8, FALSE)</f>
        <v>DET</v>
      </c>
      <c r="G655" s="71">
        <f>VLOOKUP($B655, Paste!$A$3:$H$1033, 2, FALSE)</f>
        <v>65</v>
      </c>
      <c r="H655" s="71">
        <f>VLOOKUP($B655, Paste!$A$3:$H$1033, 3, FALSE)</f>
        <v>7.8</v>
      </c>
      <c r="I655" s="71">
        <f t="shared" si="10"/>
        <v>16.791233333333338</v>
      </c>
      <c r="J655" s="71">
        <f>VLOOKUP($B655, Paste!$A$3:$H$1033, 4, FALSE)</f>
        <v>24.591233333333339</v>
      </c>
      <c r="K655" s="71">
        <f>VLOOKUP($B655, Paste!$A$3:$H$1033, 5, FALSE)</f>
        <v>14.3</v>
      </c>
      <c r="L655" s="11">
        <f>IF(ISERROR(VLOOKUP(B655, Paste!$AB$3:$AD$2349, 3, FALSE)), "", VLOOKUP(B655, Paste!$AB$3:$AD$2349, 3, FALSE))</f>
        <v>23</v>
      </c>
      <c r="M655" s="27">
        <f>VLOOKUP($B655, Paste!$W$3:$Z$10064, IF($H$4="Cap Hit",3, IF($H$4="AAV", 4, 2)), FALSE)</f>
        <v>0.95</v>
      </c>
      <c r="N655" s="11">
        <f>IF(ISERROR(VLOOKUP(B655, Paste!$AB$3:$AC$2343, 1, FALSE)), "", VLOOKUP(B655, Paste!$AB$3:$AC$2343, 2, FALSE))</f>
        <v>62</v>
      </c>
      <c r="O655" s="18" t="str">
        <f>IF(VLOOKUP(B655, 'Points&amp;Potential'!$B$7:$O$921, 14, FALSE)=0, "", VLOOKUP(B655, 'Points&amp;Potential'!$B$7:$O$921, 14, FALSE))</f>
        <v/>
      </c>
      <c r="P655" s="7" t="str">
        <f>IF(ISERROR(VLOOKUP(B655, Paste!$T$3:$T$1045, 1, FALSE)), "", VLOOKUP(B655, Paste!$T$3:$U$1045, 2, FALSE))</f>
        <v/>
      </c>
    </row>
    <row r="656" spans="1:16">
      <c r="A656" s="11">
        <v>650</v>
      </c>
      <c r="B656" s="67" t="s">
        <v>48</v>
      </c>
      <c r="C656" s="11" t="str">
        <f>VLOOKUP($B656, Paste!$A$3:$H$1033, 6, FALSE)</f>
        <v>LW</v>
      </c>
      <c r="D656" s="11">
        <f>IFERROR(VLOOKUP($B656, Paste!$J$3:$L$833, 3, FALSE), "")</f>
        <v>90</v>
      </c>
      <c r="E656" s="11">
        <f>IFERROR(VLOOKUP($B656, Paste!$J$3:$L$833, 2, FALSE), "")</f>
        <v>98</v>
      </c>
      <c r="F656" s="11" t="str">
        <f>VLOOKUP($B656, Paste!$A$3:$H$1033, 8, FALSE)</f>
        <v>MTL</v>
      </c>
      <c r="G656" s="71">
        <f>VLOOKUP($B656, Paste!$A$3:$H$1033, 2, FALSE)</f>
        <v>83.666666666666671</v>
      </c>
      <c r="H656" s="71">
        <f>VLOOKUP($B656, Paste!$A$3:$H$1033, 3, FALSE)</f>
        <v>47.69</v>
      </c>
      <c r="I656" s="71">
        <f t="shared" si="10"/>
        <v>42.179817916666693</v>
      </c>
      <c r="J656" s="71">
        <f>VLOOKUP($B656, Paste!$A$3:$H$1033, 4, FALSE)</f>
        <v>89.86981791666669</v>
      </c>
      <c r="K656" s="71">
        <f>VLOOKUP($B656, Paste!$A$3:$H$1033, 5, FALSE)</f>
        <v>14.223333333333334</v>
      </c>
      <c r="L656" s="11">
        <f>IF(ISERROR(VLOOKUP(B656, Paste!$AB$3:$AD$2349, 3, FALSE)), "", VLOOKUP(B656, Paste!$AB$3:$AD$2349, 3, FALSE))</f>
        <v>57</v>
      </c>
      <c r="M656" s="27">
        <f>VLOOKUP($B656, Paste!$W$3:$Z$10064, IF($H$4="Cap Hit",3, IF($H$4="AAV", 4, 2)), FALSE)</f>
        <v>9.9749999999999996</v>
      </c>
      <c r="N656" s="11">
        <f>IF(ISERROR(VLOOKUP(B656, Paste!$AB$3:$AC$2343, 1, FALSE)), "", VLOOKUP(B656, Paste!$AB$3:$AC$2343, 2, FALSE))</f>
        <v>25</v>
      </c>
      <c r="O656" s="18" t="str">
        <f>IF(VLOOKUP(B656, 'Points&amp;Potential'!$B$7:$O$921, 14, FALSE)=0, "", VLOOKUP(B656, 'Points&amp;Potential'!$B$7:$O$921, 14, FALSE))</f>
        <v/>
      </c>
      <c r="P656" s="7" t="str">
        <f>IF(ISERROR(VLOOKUP(B656, Paste!$T$3:$T$1045, 1, FALSE)), "", VLOOKUP(B656, Paste!$T$3:$U$1045, 2, FALSE))</f>
        <v/>
      </c>
    </row>
    <row r="657" spans="1:16">
      <c r="A657" s="11">
        <v>651</v>
      </c>
      <c r="B657" s="67" t="s">
        <v>712</v>
      </c>
      <c r="C657" s="11" t="str">
        <f>VLOOKUP($B657, Paste!$A$3:$H$1033, 6, FALSE)</f>
        <v>LD</v>
      </c>
      <c r="D657" s="11" t="str">
        <f>IFERROR(VLOOKUP($B657, Paste!$J$3:$L$833, 3, FALSE), "")</f>
        <v/>
      </c>
      <c r="E657" s="11" t="str">
        <f>IFERROR(VLOOKUP($B657, Paste!$J$3:$L$833, 2, FALSE), "")</f>
        <v/>
      </c>
      <c r="F657" s="11" t="str">
        <f>VLOOKUP($B657, Paste!$A$3:$H$1033, 8, FALSE)</f>
        <v>COL</v>
      </c>
      <c r="G657" s="71">
        <f>VLOOKUP($B657, Paste!$A$3:$H$1033, 2, FALSE)</f>
        <v>32</v>
      </c>
      <c r="H657" s="71">
        <f>VLOOKUP($B657, Paste!$A$3:$H$1033, 3, FALSE)</f>
        <v>2.4733333333333336</v>
      </c>
      <c r="I657" s="71">
        <f t="shared" si="10"/>
        <v>6.8226666666666658</v>
      </c>
      <c r="J657" s="71">
        <f>VLOOKUP($B657, Paste!$A$3:$H$1033, 4, FALSE)</f>
        <v>9.2959999999999994</v>
      </c>
      <c r="K657" s="71">
        <f>VLOOKUP($B657, Paste!$A$3:$H$1033, 5, FALSE)</f>
        <v>14.222222222222221</v>
      </c>
      <c r="L657" s="11">
        <f>IF(ISERROR(VLOOKUP(B657, Paste!$AB$3:$AD$2349, 3, FALSE)), "", VLOOKUP(B657, Paste!$AB$3:$AD$2349, 3, FALSE))</f>
        <v>26</v>
      </c>
      <c r="M657" s="27">
        <f>VLOOKUP($B657, Paste!$W$3:$Z$10064, IF($H$4="Cap Hit",3, IF($H$4="AAV", 4, 2)), FALSE)</f>
        <v>0.85</v>
      </c>
      <c r="N657" s="11">
        <f>IF(ISERROR(VLOOKUP(B657, Paste!$AB$3:$AC$2343, 1, FALSE)), "", VLOOKUP(B657, Paste!$AB$3:$AC$2343, 2, FALSE))</f>
        <v>35</v>
      </c>
      <c r="O657" s="18" t="str">
        <f>IF(VLOOKUP(B657, 'Points&amp;Potential'!$B$7:$O$921, 14, FALSE)=0, "", VLOOKUP(B657, 'Points&amp;Potential'!$B$7:$O$921, 14, FALSE))</f>
        <v/>
      </c>
      <c r="P657" s="7" t="str">
        <f>IF(ISERROR(VLOOKUP(B657, Paste!$T$3:$T$1045, 1, FALSE)), "", VLOOKUP(B657, Paste!$T$3:$U$1045, 2, FALSE))</f>
        <v>Y</v>
      </c>
    </row>
    <row r="658" spans="1:16">
      <c r="A658" s="11">
        <v>652</v>
      </c>
      <c r="B658" s="67" t="s">
        <v>150</v>
      </c>
      <c r="C658" s="11" t="str">
        <f>VLOOKUP($B658, Paste!$A$3:$H$1033, 6, FALSE)</f>
        <v>RW</v>
      </c>
      <c r="D658" s="11">
        <f>IFERROR(VLOOKUP($B658, Paste!$J$3:$L$833, 3, FALSE), "")</f>
        <v>57</v>
      </c>
      <c r="E658" s="11">
        <f>IFERROR(VLOOKUP($B658, Paste!$J$3:$L$833, 2, FALSE), "")</f>
        <v>75</v>
      </c>
      <c r="F658" s="11" t="str">
        <f>VLOOKUP($B658, Paste!$A$3:$H$1033, 8, FALSE)</f>
        <v>VAN</v>
      </c>
      <c r="G658" s="71">
        <f>VLOOKUP($B658, Paste!$A$3:$H$1033, 2, FALSE)</f>
        <v>79</v>
      </c>
      <c r="H658" s="71">
        <f>VLOOKUP($B658, Paste!$A$3:$H$1033, 3, FALSE)</f>
        <v>28.632480318371275</v>
      </c>
      <c r="I658" s="71">
        <f t="shared" si="10"/>
        <v>28.662190681628719</v>
      </c>
      <c r="J658" s="71">
        <f>VLOOKUP($B658, Paste!$A$3:$H$1033, 4, FALSE)</f>
        <v>57.294670999999994</v>
      </c>
      <c r="K658" s="71">
        <f>VLOOKUP($B658, Paste!$A$3:$H$1033, 5, FALSE)</f>
        <v>14.219999999999999</v>
      </c>
      <c r="L658" s="11">
        <f>IF(ISERROR(VLOOKUP(B658, Paste!$AB$3:$AD$2349, 3, FALSE)), "", VLOOKUP(B658, Paste!$AB$3:$AD$2349, 3, FALSE))</f>
        <v>55</v>
      </c>
      <c r="M658" s="27">
        <f>VLOOKUP($B658, Paste!$W$3:$Z$10064, IF($H$4="Cap Hit",3, IF($H$4="AAV", 4, 2)), FALSE)</f>
        <v>8.25</v>
      </c>
      <c r="N658" s="11">
        <f>IF(ISERROR(VLOOKUP(B658, Paste!$AB$3:$AC$2343, 1, FALSE)), "", VLOOKUP(B658, Paste!$AB$3:$AC$2343, 2, FALSE))</f>
        <v>31</v>
      </c>
      <c r="O658" s="18" t="str">
        <f>IF(VLOOKUP(B658, 'Points&amp;Potential'!$B$7:$O$921, 14, FALSE)=0, "", VLOOKUP(B658, 'Points&amp;Potential'!$B$7:$O$921, 14, FALSE))</f>
        <v/>
      </c>
      <c r="P658" s="7" t="str">
        <f>IF(ISERROR(VLOOKUP(B658, Paste!$T$3:$T$1045, 1, FALSE)), "", VLOOKUP(B658, Paste!$T$3:$U$1045, 2, FALSE))</f>
        <v/>
      </c>
    </row>
    <row r="659" spans="1:16">
      <c r="A659" s="11">
        <v>653</v>
      </c>
      <c r="B659" s="67" t="s">
        <v>125</v>
      </c>
      <c r="C659" s="11" t="str">
        <f>VLOOKUP($B659, Paste!$A$3:$H$1033, 6, FALSE)</f>
        <v>LD</v>
      </c>
      <c r="D659" s="11">
        <f>IFERROR(VLOOKUP($B659, Paste!$J$3:$L$833, 3, FALSE), "")</f>
        <v>65</v>
      </c>
      <c r="E659" s="11">
        <f>IFERROR(VLOOKUP($B659, Paste!$J$3:$L$833, 2, FALSE), "")</f>
        <v>75</v>
      </c>
      <c r="F659" s="11" t="str">
        <f>VLOOKUP($B659, Paste!$A$3:$H$1033, 8, FALSE)</f>
        <v>OTT</v>
      </c>
      <c r="G659" s="71">
        <f>VLOOKUP($B659, Paste!$A$3:$H$1033, 2, FALSE)</f>
        <v>78</v>
      </c>
      <c r="H659" s="71">
        <f>VLOOKUP($B659, Paste!$A$3:$H$1033, 3, FALSE)</f>
        <v>12.540463948662781</v>
      </c>
      <c r="I659" s="71">
        <f t="shared" si="10"/>
        <v>48.791640218003884</v>
      </c>
      <c r="J659" s="71">
        <f>VLOOKUP($B659, Paste!$A$3:$H$1033, 4, FALSE)</f>
        <v>61.332104166666667</v>
      </c>
      <c r="K659" s="71">
        <f>VLOOKUP($B659, Paste!$A$3:$H$1033, 5, FALSE)</f>
        <v>14.04</v>
      </c>
      <c r="L659" s="11">
        <f>IF(ISERROR(VLOOKUP(B659, Paste!$AB$3:$AD$2349, 3, FALSE)), "", VLOOKUP(B659, Paste!$AB$3:$AD$2349, 3, FALSE))</f>
        <v>37</v>
      </c>
      <c r="M659" s="27">
        <f>VLOOKUP($B659, Paste!$W$3:$Z$10064, IF($H$4="Cap Hit",3, IF($H$4="AAV", 4, 2)), FALSE)</f>
        <v>8.0500000000000007</v>
      </c>
      <c r="N659" s="11">
        <f>IF(ISERROR(VLOOKUP(B659, Paste!$AB$3:$AC$2343, 1, FALSE)), "", VLOOKUP(B659, Paste!$AB$3:$AC$2343, 2, FALSE))</f>
        <v>154</v>
      </c>
      <c r="O659" s="18" t="str">
        <f>IF(VLOOKUP(B659, 'Points&amp;Potential'!$B$7:$O$921, 14, FALSE)=0, "", VLOOKUP(B659, 'Points&amp;Potential'!$B$7:$O$921, 14, FALSE))</f>
        <v/>
      </c>
      <c r="P659" s="7" t="str">
        <f>IF(ISERROR(VLOOKUP(B659, Paste!$T$3:$T$1045, 1, FALSE)), "", VLOOKUP(B659, Paste!$T$3:$U$1045, 2, FALSE))</f>
        <v/>
      </c>
    </row>
    <row r="660" spans="1:16">
      <c r="A660" s="11">
        <v>654</v>
      </c>
      <c r="B660" s="67" t="s">
        <v>233</v>
      </c>
      <c r="C660" s="11" t="str">
        <f>VLOOKUP($B660, Paste!$A$3:$H$1033, 6, FALSE)</f>
        <v>C</v>
      </c>
      <c r="D660" s="11">
        <f>IFERROR(VLOOKUP($B660, Paste!$J$3:$L$833, 3, FALSE), "")</f>
        <v>50</v>
      </c>
      <c r="E660" s="11">
        <f>IFERROR(VLOOKUP($B660, Paste!$J$3:$L$833, 2, FALSE), "")</f>
        <v>70</v>
      </c>
      <c r="F660" s="11" t="str">
        <f>VLOOKUP($B660, Paste!$A$3:$H$1033, 8, FALSE)</f>
        <v>CBJ</v>
      </c>
      <c r="G660" s="71">
        <f>VLOOKUP($B660, Paste!$A$3:$H$1033, 2, FALSE)</f>
        <v>73.666666666666671</v>
      </c>
      <c r="H660" s="71">
        <f>VLOOKUP($B660, Paste!$A$3:$H$1033, 3, FALSE)</f>
        <v>19.372744070822474</v>
      </c>
      <c r="I660" s="71">
        <f t="shared" si="10"/>
        <v>24.8703693458442</v>
      </c>
      <c r="J660" s="71">
        <f>VLOOKUP($B660, Paste!$A$3:$H$1033, 4, FALSE)</f>
        <v>44.243113416666674</v>
      </c>
      <c r="K660" s="71">
        <f>VLOOKUP($B660, Paste!$A$3:$H$1033, 5, FALSE)</f>
        <v>14</v>
      </c>
      <c r="L660" s="11">
        <f>IF(ISERROR(VLOOKUP(B660, Paste!$AB$3:$AD$2349, 3, FALSE)), "", VLOOKUP(B660, Paste!$AB$3:$AD$2349, 3, FALSE))</f>
        <v>37</v>
      </c>
      <c r="M660" s="27">
        <f>VLOOKUP($B660, Paste!$W$3:$Z$10064, IF($H$4="Cap Hit",3, IF($H$4="AAV", 4, 2)), FALSE)</f>
        <v>5.4</v>
      </c>
      <c r="N660" s="11">
        <f>IF(ISERROR(VLOOKUP(B660, Paste!$AB$3:$AC$2343, 1, FALSE)), "", VLOOKUP(B660, Paste!$AB$3:$AC$2343, 2, FALSE))</f>
        <v>37</v>
      </c>
      <c r="O660" s="18" t="str">
        <f>IF(VLOOKUP(B660, 'Points&amp;Potential'!$B$7:$O$921, 14, FALSE)=0, "", VLOOKUP(B660, 'Points&amp;Potential'!$B$7:$O$921, 14, FALSE))</f>
        <v/>
      </c>
      <c r="P660" s="7" t="str">
        <f>IF(ISERROR(VLOOKUP(B660, Paste!$T$3:$T$1045, 1, FALSE)), "", VLOOKUP(B660, Paste!$T$3:$U$1045, 2, FALSE))</f>
        <v/>
      </c>
    </row>
    <row r="661" spans="1:16">
      <c r="A661" s="11">
        <v>655</v>
      </c>
      <c r="B661" s="67" t="s">
        <v>517</v>
      </c>
      <c r="C661" s="11" t="str">
        <f>VLOOKUP($B661, Paste!$A$3:$H$1033, 6, FALSE)</f>
        <v>RW</v>
      </c>
      <c r="D661" s="11" t="str">
        <f>IFERROR(VLOOKUP($B661, Paste!$J$3:$L$833, 3, FALSE), "")</f>
        <v/>
      </c>
      <c r="E661" s="11" t="str">
        <f>IFERROR(VLOOKUP($B661, Paste!$J$3:$L$833, 2, FALSE), "")</f>
        <v/>
      </c>
      <c r="F661" s="11" t="str">
        <f>VLOOKUP($B661, Paste!$A$3:$H$1033, 8, FALSE)</f>
        <v>SEA</v>
      </c>
      <c r="G661" s="71">
        <f>VLOOKUP($B661, Paste!$A$3:$H$1033, 2, FALSE)</f>
        <v>73</v>
      </c>
      <c r="H661" s="71">
        <f>VLOOKUP($B661, Paste!$A$3:$H$1033, 3, FALSE)</f>
        <v>5.1100000000000003</v>
      </c>
      <c r="I661" s="71">
        <f t="shared" si="10"/>
        <v>13.883180555555558</v>
      </c>
      <c r="J661" s="71">
        <f>VLOOKUP($B661, Paste!$A$3:$H$1033, 4, FALSE)</f>
        <v>18.993180555555558</v>
      </c>
      <c r="K661" s="71">
        <f>VLOOKUP($B661, Paste!$A$3:$H$1033, 5, FALSE)</f>
        <v>13.943820224719101</v>
      </c>
      <c r="L661" s="11">
        <f>IF(ISERROR(VLOOKUP(B661, Paste!$AB$3:$AD$2349, 3, FALSE)), "", VLOOKUP(B661, Paste!$AB$3:$AD$2349, 3, FALSE))</f>
        <v>85</v>
      </c>
      <c r="M661" s="27">
        <f>VLOOKUP($B661, Paste!$W$3:$Z$10064, IF($H$4="Cap Hit",3, IF($H$4="AAV", 4, 2)), FALSE)</f>
        <v>1.125</v>
      </c>
      <c r="N661" s="11">
        <f>IF(ISERROR(VLOOKUP(B661, Paste!$AB$3:$AC$2343, 1, FALSE)), "", VLOOKUP(B661, Paste!$AB$3:$AC$2343, 2, FALSE))</f>
        <v>36</v>
      </c>
      <c r="O661" s="18" t="str">
        <f>IF(VLOOKUP(B661, 'Points&amp;Potential'!$B$7:$O$921, 14, FALSE)=0, "", VLOOKUP(B661, 'Points&amp;Potential'!$B$7:$O$921, 14, FALSE))</f>
        <v/>
      </c>
      <c r="P661" s="7" t="str">
        <f>IF(ISERROR(VLOOKUP(B661, Paste!$T$3:$T$1045, 1, FALSE)), "", VLOOKUP(B661, Paste!$T$3:$U$1045, 2, FALSE))</f>
        <v/>
      </c>
    </row>
    <row r="662" spans="1:16">
      <c r="A662" s="11">
        <v>656</v>
      </c>
      <c r="B662" s="67" t="s">
        <v>289</v>
      </c>
      <c r="C662" s="11" t="str">
        <f>VLOOKUP($B662, Paste!$A$3:$H$1033, 6, FALSE)</f>
        <v>C</v>
      </c>
      <c r="D662" s="11">
        <f>IFERROR(VLOOKUP($B662, Paste!$J$3:$L$833, 3, FALSE), "")</f>
        <v>50</v>
      </c>
      <c r="E662" s="11">
        <f>IFERROR(VLOOKUP($B662, Paste!$J$3:$L$833, 2, FALSE), "")</f>
        <v>67</v>
      </c>
      <c r="F662" s="11" t="str">
        <f>VLOOKUP($B662, Paste!$A$3:$H$1033, 8, FALSE)</f>
        <v>DAL</v>
      </c>
      <c r="G662" s="71">
        <f>VLOOKUP($B662, Paste!$A$3:$H$1033, 2, FALSE)</f>
        <v>50</v>
      </c>
      <c r="H662" s="71">
        <f>VLOOKUP($B662, Paste!$A$3:$H$1033, 3, FALSE)</f>
        <v>16.71789914392285</v>
      </c>
      <c r="I662" s="71">
        <f t="shared" si="10"/>
        <v>20.68835085607715</v>
      </c>
      <c r="J662" s="71">
        <f>VLOOKUP($B662, Paste!$A$3:$H$1033, 4, FALSE)</f>
        <v>37.40625</v>
      </c>
      <c r="K662" s="71">
        <f>VLOOKUP($B662, Paste!$A$3:$H$1033, 5, FALSE)</f>
        <v>13.913043478260869</v>
      </c>
      <c r="L662" s="11">
        <f>IF(ISERROR(VLOOKUP(B662, Paste!$AB$3:$AD$2349, 3, FALSE)), "", VLOOKUP(B662, Paste!$AB$3:$AD$2349, 3, FALSE))</f>
        <v>37</v>
      </c>
      <c r="M662" s="27">
        <f>VLOOKUP($B662, Paste!$W$3:$Z$10064, IF($H$4="Cap Hit",3, IF($H$4="AAV", 4, 2)), FALSE)</f>
        <v>7.1</v>
      </c>
      <c r="N662" s="11">
        <f>IF(ISERROR(VLOOKUP(B662, Paste!$AB$3:$AC$2343, 1, FALSE)), "", VLOOKUP(B662, Paste!$AB$3:$AC$2343, 2, FALSE))</f>
        <v>15</v>
      </c>
      <c r="O662" s="18" t="str">
        <f>IF(VLOOKUP(B662, 'Points&amp;Potential'!$B$7:$O$921, 14, FALSE)=0, "", VLOOKUP(B662, 'Points&amp;Potential'!$B$7:$O$921, 14, FALSE))</f>
        <v/>
      </c>
      <c r="P662" s="7" t="str">
        <f>IF(ISERROR(VLOOKUP(B662, Paste!$T$3:$T$1045, 1, FALSE)), "", VLOOKUP(B662, Paste!$T$3:$U$1045, 2, FALSE))</f>
        <v/>
      </c>
    </row>
    <row r="663" spans="1:16">
      <c r="A663" s="11">
        <v>657</v>
      </c>
      <c r="B663" s="67" t="s">
        <v>255</v>
      </c>
      <c r="C663" s="11" t="str">
        <f>VLOOKUP($B663, Paste!$A$3:$H$1033, 6, FALSE)</f>
        <v>RW</v>
      </c>
      <c r="D663" s="11">
        <f>IFERROR(VLOOKUP($B663, Paste!$J$3:$L$833, 3, FALSE), "")</f>
        <v>47</v>
      </c>
      <c r="E663" s="11">
        <f>IFERROR(VLOOKUP($B663, Paste!$J$3:$L$833, 2, FALSE), "")</f>
        <v>73</v>
      </c>
      <c r="F663" s="11" t="str">
        <f>VLOOKUP($B663, Paste!$A$3:$H$1033, 8, FALSE)</f>
        <v>PIT</v>
      </c>
      <c r="G663" s="71">
        <f>VLOOKUP($B663, Paste!$A$3:$H$1033, 2, FALSE)</f>
        <v>77</v>
      </c>
      <c r="H663" s="71">
        <f>VLOOKUP($B663, Paste!$A$3:$H$1033, 3, FALSE)</f>
        <v>17.088369050428991</v>
      </c>
      <c r="I663" s="71">
        <f t="shared" si="10"/>
        <v>24.11994553290435</v>
      </c>
      <c r="J663" s="71">
        <f>VLOOKUP($B663, Paste!$A$3:$H$1033, 4, FALSE)</f>
        <v>41.20831458333334</v>
      </c>
      <c r="K663" s="71">
        <f>VLOOKUP($B663, Paste!$A$3:$H$1033, 5, FALSE)</f>
        <v>13.86</v>
      </c>
      <c r="L663" s="11">
        <f>IF(ISERROR(VLOOKUP(B663, Paste!$AB$3:$AD$2349, 3, FALSE)), "", VLOOKUP(B663, Paste!$AB$3:$AD$2349, 3, FALSE))</f>
        <v>85</v>
      </c>
      <c r="M663" s="27">
        <f>VLOOKUP($B663, Paste!$W$3:$Z$10064, IF($H$4="Cap Hit",3, IF($H$4="AAV", 4, 2)), FALSE)</f>
        <v>3.25</v>
      </c>
      <c r="N663" s="11">
        <f>IF(ISERROR(VLOOKUP(B663, Paste!$AB$3:$AC$2343, 1, FALSE)), "", VLOOKUP(B663, Paste!$AB$3:$AC$2343, 2, FALSE))</f>
        <v>37</v>
      </c>
      <c r="O663" s="18" t="str">
        <f>IF(VLOOKUP(B663, 'Points&amp;Potential'!$B$7:$O$921, 14, FALSE)=0, "", VLOOKUP(B663, 'Points&amp;Potential'!$B$7:$O$921, 14, FALSE))</f>
        <v/>
      </c>
      <c r="P663" s="7" t="str">
        <f>IF(ISERROR(VLOOKUP(B663, Paste!$T$3:$T$1045, 1, FALSE)), "", VLOOKUP(B663, Paste!$T$3:$U$1045, 2, FALSE))</f>
        <v/>
      </c>
    </row>
    <row r="664" spans="1:16">
      <c r="A664" s="11">
        <v>658</v>
      </c>
      <c r="B664" s="10" t="s">
        <v>520</v>
      </c>
      <c r="C664" s="11" t="str">
        <f>VLOOKUP($B664, Paste!$A$3:$H$1033, 6, FALSE)</f>
        <v>RW</v>
      </c>
      <c r="D664" s="11">
        <f>IFERROR(VLOOKUP($B664, Paste!$J$3:$L$833, 3, FALSE), "")</f>
        <v>48</v>
      </c>
      <c r="E664" s="11">
        <f>IFERROR(VLOOKUP($B664, Paste!$J$3:$L$833, 2, FALSE), "")</f>
        <v>70</v>
      </c>
      <c r="F664" s="11" t="str">
        <f>VLOOKUP($B664, Paste!$A$3:$H$1033, 8, FALSE)</f>
        <v>UTA</v>
      </c>
      <c r="G664" s="71">
        <f>VLOOKUP($B664, Paste!$A$3:$H$1033, 2, FALSE)</f>
        <v>69</v>
      </c>
      <c r="H664" s="71">
        <f>VLOOKUP($B664, Paste!$A$3:$H$1033, 3, FALSE)</f>
        <v>8.9700000000000006</v>
      </c>
      <c r="I664" s="71">
        <f t="shared" si="10"/>
        <v>9.7281374999999972</v>
      </c>
      <c r="J664" s="71">
        <f>VLOOKUP($B664, Paste!$A$3:$H$1033, 4, FALSE)</f>
        <v>18.698137499999998</v>
      </c>
      <c r="K664" s="71">
        <f>VLOOKUP($B664, Paste!$A$3:$H$1033, 5, FALSE)</f>
        <v>13.8</v>
      </c>
      <c r="L664" s="11">
        <f>IF(ISERROR(VLOOKUP(B664, Paste!$AB$3:$AD$2349, 3, FALSE)), "", VLOOKUP(B664, Paste!$AB$3:$AD$2349, 3, FALSE))</f>
        <v>46</v>
      </c>
      <c r="M664" s="27">
        <f>VLOOKUP($B664, Paste!$W$3:$Z$10064, IF($H$4="Cap Hit",3, IF($H$4="AAV", 4, 2)), FALSE)</f>
        <v>0.95</v>
      </c>
      <c r="N664" s="11">
        <f>IF(ISERROR(VLOOKUP(B664, Paste!$AB$3:$AC$2343, 1, FALSE)), "", VLOOKUP(B664, Paste!$AB$3:$AC$2343, 2, FALSE))</f>
        <v>47</v>
      </c>
      <c r="O664" s="18" t="str">
        <f>IF(VLOOKUP(B664, 'Points&amp;Potential'!$B$7:$O$921, 14, FALSE)=0, "", VLOOKUP(B664, 'Points&amp;Potential'!$B$7:$O$921, 14, FALSE))</f>
        <v/>
      </c>
      <c r="P664" s="7" t="str">
        <f>IF(ISERROR(VLOOKUP(B664, Paste!$T$3:$T$1045, 1, FALSE)), "", VLOOKUP(B664, Paste!$T$3:$U$1045, 2, FALSE))</f>
        <v/>
      </c>
    </row>
    <row r="665" spans="1:16">
      <c r="A665" s="11">
        <v>659</v>
      </c>
      <c r="B665" s="67" t="s">
        <v>307</v>
      </c>
      <c r="C665" s="11" t="str">
        <f>VLOOKUP($B665, Paste!$A$3:$H$1033, 6, FALSE)</f>
        <v>RD</v>
      </c>
      <c r="D665" s="11">
        <f>IFERROR(VLOOKUP($B665, Paste!$J$3:$L$833, 3, FALSE), "")</f>
        <v>35</v>
      </c>
      <c r="E665" s="11">
        <f>IFERROR(VLOOKUP($B665, Paste!$J$3:$L$833, 2, FALSE), "")</f>
        <v>55</v>
      </c>
      <c r="F665" s="11" t="str">
        <f>VLOOKUP($B665, Paste!$A$3:$H$1033, 8, FALSE)</f>
        <v>NSH</v>
      </c>
      <c r="G665" s="71">
        <f>VLOOKUP($B665, Paste!$A$3:$H$1033, 2, FALSE)</f>
        <v>60</v>
      </c>
      <c r="H665" s="71">
        <f>VLOOKUP($B665, Paste!$A$3:$H$1033, 3, FALSE)</f>
        <v>3.0138888888888893</v>
      </c>
      <c r="I665" s="71">
        <f t="shared" si="10"/>
        <v>32.643702777777776</v>
      </c>
      <c r="J665" s="71">
        <f>VLOOKUP($B665, Paste!$A$3:$H$1033, 4, FALSE)</f>
        <v>35.657591666666661</v>
      </c>
      <c r="K665" s="71">
        <f>VLOOKUP($B665, Paste!$A$3:$H$1033, 5, FALSE)</f>
        <v>13.8</v>
      </c>
      <c r="L665" s="11">
        <f>IF(ISERROR(VLOOKUP(B665, Paste!$AB$3:$AD$2349, 3, FALSE)), "", VLOOKUP(B665, Paste!$AB$3:$AD$2349, 3, FALSE))</f>
        <v>34</v>
      </c>
      <c r="M665" s="27">
        <f>VLOOKUP($B665, Paste!$W$3:$Z$10064, IF($H$4="Cap Hit",3, IF($H$4="AAV", 4, 2)), FALSE)</f>
        <v>0.92500000000000004</v>
      </c>
      <c r="N665" s="11">
        <f>IF(ISERROR(VLOOKUP(B665, Paste!$AB$3:$AC$2343, 1, FALSE)), "", VLOOKUP(B665, Paste!$AB$3:$AC$2343, 2, FALSE))</f>
        <v>48</v>
      </c>
      <c r="O665" s="18" t="str">
        <f>IF(VLOOKUP(B665, 'Points&amp;Potential'!$B$7:$O$921, 14, FALSE)=0, "", VLOOKUP(B665, 'Points&amp;Potential'!$B$7:$O$921, 14, FALSE))</f>
        <v/>
      </c>
      <c r="P665" s="7" t="str">
        <f>IF(ISERROR(VLOOKUP(B665, Paste!$T$3:$T$1045, 1, FALSE)), "", VLOOKUP(B665, Paste!$T$3:$U$1045, 2, FALSE))</f>
        <v>Y</v>
      </c>
    </row>
    <row r="666" spans="1:16">
      <c r="A666" s="11">
        <v>660</v>
      </c>
      <c r="B666" s="67" t="s">
        <v>394</v>
      </c>
      <c r="C666" s="11" t="str">
        <f>VLOOKUP($B666, Paste!$A$3:$H$1033, 6, FALSE)</f>
        <v>LW</v>
      </c>
      <c r="D666" s="11">
        <f>IFERROR(VLOOKUP($B666, Paste!$J$3:$L$833, 3, FALSE), "")</f>
        <v>57</v>
      </c>
      <c r="E666" s="11">
        <f>IFERROR(VLOOKUP($B666, Paste!$J$3:$L$833, 2, FALSE), "")</f>
        <v>78</v>
      </c>
      <c r="F666" s="11" t="str">
        <f>VLOOKUP($B666, Paste!$A$3:$H$1033, 8, FALSE)</f>
        <v>WAS</v>
      </c>
      <c r="G666" s="71">
        <f>VLOOKUP($B666, Paste!$A$3:$H$1033, 2, FALSE)</f>
        <v>46</v>
      </c>
      <c r="H666" s="71">
        <f>VLOOKUP($B666, Paste!$A$3:$H$1033, 3, FALSE)</f>
        <v>9.2350476190476183</v>
      </c>
      <c r="I666" s="71">
        <f t="shared" si="10"/>
        <v>19.432685307781647</v>
      </c>
      <c r="J666" s="71">
        <f>VLOOKUP($B666, Paste!$A$3:$H$1033, 4, FALSE)</f>
        <v>28.667732926829263</v>
      </c>
      <c r="K666" s="71">
        <f>VLOOKUP($B666, Paste!$A$3:$H$1033, 5, FALSE)</f>
        <v>13.799999999999999</v>
      </c>
      <c r="L666" s="11">
        <f>IF(ISERROR(VLOOKUP(B666, Paste!$AB$3:$AD$2349, 3, FALSE)), "", VLOOKUP(B666, Paste!$AB$3:$AD$2349, 3, FALSE))</f>
        <v>18</v>
      </c>
      <c r="M666" s="27">
        <f>VLOOKUP($B666, Paste!$W$3:$Z$10064, IF($H$4="Cap Hit",3, IF($H$4="AAV", 4, 2)), FALSE)</f>
        <v>0.87250000000000005</v>
      </c>
      <c r="N666" s="11">
        <f>IF(ISERROR(VLOOKUP(B666, Paste!$AB$3:$AC$2343, 1, FALSE)), "", VLOOKUP(B666, Paste!$AB$3:$AC$2343, 2, FALSE))</f>
        <v>18</v>
      </c>
      <c r="O666" s="18" t="str">
        <f>IF(VLOOKUP(B666, 'Points&amp;Potential'!$B$7:$O$921, 14, FALSE)=0, "", VLOOKUP(B666, 'Points&amp;Potential'!$B$7:$O$921, 14, FALSE))</f>
        <v/>
      </c>
      <c r="P666" s="7" t="str">
        <f>IF(ISERROR(VLOOKUP(B666, Paste!$T$3:$T$1045, 1, FALSE)), "", VLOOKUP(B666, Paste!$T$3:$U$1045, 2, FALSE))</f>
        <v>Y</v>
      </c>
    </row>
    <row r="667" spans="1:16">
      <c r="A667" s="11">
        <v>661</v>
      </c>
      <c r="B667" s="67" t="s">
        <v>680</v>
      </c>
      <c r="C667" s="11" t="str">
        <f>VLOOKUP($B667, Paste!$A$3:$H$1033, 6, FALSE)</f>
        <v>RW</v>
      </c>
      <c r="D667" s="11" t="str">
        <f>IFERROR(VLOOKUP($B667, Paste!$J$3:$L$833, 3, FALSE), "")</f>
        <v/>
      </c>
      <c r="E667" s="11" t="str">
        <f>IFERROR(VLOOKUP($B667, Paste!$J$3:$L$833, 2, FALSE), "")</f>
        <v/>
      </c>
      <c r="F667" s="11" t="str">
        <f>VLOOKUP($B667, Paste!$A$3:$H$1033, 8, FALSE)</f>
        <v>DAL</v>
      </c>
      <c r="G667" s="71">
        <f>VLOOKUP($B667, Paste!$A$3:$H$1033, 2, FALSE)</f>
        <v>64</v>
      </c>
      <c r="H667" s="71">
        <f>VLOOKUP($B667, Paste!$A$3:$H$1033, 3, FALSE)</f>
        <v>6.5932555863414262</v>
      </c>
      <c r="I667" s="71">
        <f t="shared" si="10"/>
        <v>4.0467444136585744</v>
      </c>
      <c r="J667" s="71">
        <f>VLOOKUP($B667, Paste!$A$3:$H$1033, 4, FALSE)</f>
        <v>10.64</v>
      </c>
      <c r="K667" s="71">
        <f>VLOOKUP($B667, Paste!$A$3:$H$1033, 5, FALSE)</f>
        <v>13.763440860215054</v>
      </c>
      <c r="L667" s="11">
        <f>IF(ISERROR(VLOOKUP(B667, Paste!$AB$3:$AD$2349, 3, FALSE)), "", VLOOKUP(B667, Paste!$AB$3:$AD$2349, 3, FALSE))</f>
        <v>90</v>
      </c>
      <c r="M667" s="27">
        <f>VLOOKUP($B667, Paste!$W$3:$Z$10064, IF($H$4="Cap Hit",3, IF($H$4="AAV", 4, 2)), FALSE)</f>
        <v>1</v>
      </c>
      <c r="N667" s="11">
        <f>IF(ISERROR(VLOOKUP(B667, Paste!$AB$3:$AC$2343, 1, FALSE)), "", VLOOKUP(B667, Paste!$AB$3:$AC$2343, 2, FALSE))</f>
        <v>29</v>
      </c>
      <c r="O667" s="18" t="str">
        <f>IF(VLOOKUP(B667, 'Points&amp;Potential'!$B$7:$O$921, 14, FALSE)=0, "", VLOOKUP(B667, 'Points&amp;Potential'!$B$7:$O$921, 14, FALSE))</f>
        <v/>
      </c>
      <c r="P667" s="7" t="str">
        <f>IF(ISERROR(VLOOKUP(B667, Paste!$T$3:$T$1045, 1, FALSE)), "", VLOOKUP(B667, Paste!$T$3:$U$1045, 2, FALSE))</f>
        <v/>
      </c>
    </row>
    <row r="668" spans="1:16">
      <c r="A668" s="11">
        <v>662</v>
      </c>
      <c r="B668" s="67" t="s">
        <v>552</v>
      </c>
      <c r="C668" s="11" t="str">
        <f>VLOOKUP($B668, Paste!$A$3:$H$1033, 6, FALSE)</f>
        <v>LW</v>
      </c>
      <c r="D668" s="11" t="str">
        <f>IFERROR(VLOOKUP($B668, Paste!$J$3:$L$833, 3, FALSE), "")</f>
        <v/>
      </c>
      <c r="E668" s="11" t="str">
        <f>IFERROR(VLOOKUP($B668, Paste!$J$3:$L$833, 2, FALSE), "")</f>
        <v/>
      </c>
      <c r="F668" s="11" t="str">
        <f>VLOOKUP($B668, Paste!$A$3:$H$1033, 8, FALSE)</f>
        <v>UFA</v>
      </c>
      <c r="G668" s="71">
        <f>VLOOKUP($B668, Paste!$A$3:$H$1033, 2, FALSE)</f>
        <v>69.666666666666671</v>
      </c>
      <c r="H668" s="71">
        <f>VLOOKUP($B668, Paste!$A$3:$H$1033, 3, FALSE)</f>
        <v>12.512436273131259</v>
      </c>
      <c r="I668" s="71">
        <f t="shared" si="10"/>
        <v>4.5258010602020757</v>
      </c>
      <c r="J668" s="71">
        <f>VLOOKUP($B668, Paste!$A$3:$H$1033, 4, FALSE)</f>
        <v>17.038237333333335</v>
      </c>
      <c r="K668" s="71">
        <f>VLOOKUP($B668, Paste!$A$3:$H$1033, 5, FALSE)</f>
        <v>13.727422003284074</v>
      </c>
      <c r="L668" s="11" t="str">
        <f>IF(ISERROR(VLOOKUP(B668, Paste!$AB$3:$AD$2349, 3, FALSE)), "", VLOOKUP(B668, Paste!$AB$3:$AD$2349, 3, FALSE))</f>
        <v/>
      </c>
      <c r="M668" s="27" t="e">
        <f>VLOOKUP($B668, Paste!$W$3:$Z$10064, IF($H$4="Cap Hit",3, IF($H$4="AAV", 4, 2)), FALSE)</f>
        <v>#N/A</v>
      </c>
      <c r="N668" s="11" t="str">
        <f>IF(ISERROR(VLOOKUP(B668, Paste!$AB$3:$AC$2343, 1, FALSE)), "", VLOOKUP(B668, Paste!$AB$3:$AC$2343, 2, FALSE))</f>
        <v/>
      </c>
      <c r="O668" s="18" t="str">
        <f>IF(VLOOKUP(B668, 'Points&amp;Potential'!$B$7:$O$921, 14, FALSE)=0, "", VLOOKUP(B668, 'Points&amp;Potential'!$B$7:$O$921, 14, FALSE))</f>
        <v/>
      </c>
      <c r="P668" s="7" t="str">
        <f>IF(ISERROR(VLOOKUP(B668, Paste!$T$3:$T$1045, 1, FALSE)), "", VLOOKUP(B668, Paste!$T$3:$U$1045, 2, FALSE))</f>
        <v/>
      </c>
    </row>
    <row r="669" spans="1:16">
      <c r="A669" s="11">
        <v>663</v>
      </c>
      <c r="B669" s="67" t="s">
        <v>347</v>
      </c>
      <c r="C669" s="11" t="str">
        <f>VLOOKUP($B669, Paste!$A$3:$H$1033, 6, FALSE)</f>
        <v>C</v>
      </c>
      <c r="D669" s="11">
        <f>IFERROR(VLOOKUP($B669, Paste!$J$3:$L$833, 3, FALSE), "")</f>
        <v>35</v>
      </c>
      <c r="E669" s="11">
        <f>IFERROR(VLOOKUP($B669, Paste!$J$3:$L$833, 2, FALSE), "")</f>
        <v>50</v>
      </c>
      <c r="F669" s="11" t="str">
        <f>VLOOKUP($B669, Paste!$A$3:$H$1033, 8, FALSE)</f>
        <v>NYI</v>
      </c>
      <c r="G669" s="71">
        <f>VLOOKUP($B669, Paste!$A$3:$H$1033, 2, FALSE)</f>
        <v>80.333333333333329</v>
      </c>
      <c r="H669" s="71">
        <f>VLOOKUP($B669, Paste!$A$3:$H$1033, 3, FALSE)</f>
        <v>14.663261347744109</v>
      </c>
      <c r="I669" s="71">
        <f t="shared" si="10"/>
        <v>17.637863214755882</v>
      </c>
      <c r="J669" s="71">
        <f>VLOOKUP($B669, Paste!$A$3:$H$1033, 4, FALSE)</f>
        <v>32.301124562499993</v>
      </c>
      <c r="K669" s="71">
        <f>VLOOKUP($B669, Paste!$A$3:$H$1033, 5, FALSE)</f>
        <v>13.673758865248226</v>
      </c>
      <c r="L669" s="11">
        <f>IF(ISERROR(VLOOKUP(B669, Paste!$AB$3:$AD$2349, 3, FALSE)), "", VLOOKUP(B669, Paste!$AB$3:$AD$2349, 3, FALSE))</f>
        <v>112</v>
      </c>
      <c r="M669" s="27">
        <f>VLOOKUP($B669, Paste!$W$3:$Z$10064, IF($H$4="Cap Hit",3, IF($H$4="AAV", 4, 2)), FALSE)</f>
        <v>4.8499999999999996</v>
      </c>
      <c r="N669" s="11">
        <f>IF(ISERROR(VLOOKUP(B669, Paste!$AB$3:$AC$2343, 1, FALSE)), "", VLOOKUP(B669, Paste!$AB$3:$AC$2343, 2, FALSE))</f>
        <v>52</v>
      </c>
      <c r="O669" s="18" t="str">
        <f>IF(VLOOKUP(B669, 'Points&amp;Potential'!$B$7:$O$921, 14, FALSE)=0, "", VLOOKUP(B669, 'Points&amp;Potential'!$B$7:$O$921, 14, FALSE))</f>
        <v/>
      </c>
      <c r="P669" s="7" t="str">
        <f>IF(ISERROR(VLOOKUP(B669, Paste!$T$3:$T$1045, 1, FALSE)), "", VLOOKUP(B669, Paste!$T$3:$U$1045, 2, FALSE))</f>
        <v/>
      </c>
    </row>
    <row r="670" spans="1:16">
      <c r="A670" s="11">
        <v>664</v>
      </c>
      <c r="B670" s="67" t="s">
        <v>495</v>
      </c>
      <c r="C670" s="11" t="str">
        <f>VLOOKUP($B670, Paste!$A$3:$H$1033, 6, FALSE)</f>
        <v>RD</v>
      </c>
      <c r="D670" s="11">
        <f>IFERROR(VLOOKUP($B670, Paste!$J$3:$L$833, 3, FALSE), "")</f>
        <v>25</v>
      </c>
      <c r="E670" s="11">
        <f>IFERROR(VLOOKUP($B670, Paste!$J$3:$L$833, 2, FALSE), "")</f>
        <v>35</v>
      </c>
      <c r="F670" s="11" t="str">
        <f>VLOOKUP($B670, Paste!$A$3:$H$1033, 8, FALSE)</f>
        <v>MIN</v>
      </c>
      <c r="G670" s="71">
        <f>VLOOKUP($B670, Paste!$A$3:$H$1033, 2, FALSE)</f>
        <v>73</v>
      </c>
      <c r="H670" s="71">
        <f>VLOOKUP($B670, Paste!$A$3:$H$1033, 3, FALSE)</f>
        <v>4.2708433992248418</v>
      </c>
      <c r="I670" s="71">
        <f t="shared" si="10"/>
        <v>15.999440725775163</v>
      </c>
      <c r="J670" s="71">
        <f>VLOOKUP($B670, Paste!$A$3:$H$1033, 4, FALSE)</f>
        <v>20.270284125000003</v>
      </c>
      <c r="K670" s="71">
        <f>VLOOKUP($B670, Paste!$A$3:$H$1033, 5, FALSE)</f>
        <v>13.602484472049689</v>
      </c>
      <c r="L670" s="11">
        <f>IF(ISERROR(VLOOKUP(B670, Paste!$AB$3:$AD$2349, 3, FALSE)), "", VLOOKUP(B670, Paste!$AB$3:$AD$2349, 3, FALSE))</f>
        <v>68</v>
      </c>
      <c r="M670" s="27">
        <f>VLOOKUP($B670, Paste!$W$3:$Z$10064, IF($H$4="Cap Hit",3, IF($H$4="AAV", 4, 2)), FALSE)</f>
        <v>7</v>
      </c>
      <c r="N670" s="11">
        <f>IF(ISERROR(VLOOKUP(B670, Paste!$AB$3:$AC$2343, 1, FALSE)), "", VLOOKUP(B670, Paste!$AB$3:$AC$2343, 2, FALSE))</f>
        <v>124</v>
      </c>
      <c r="O670" s="18" t="str">
        <f>IF(VLOOKUP(B670, 'Points&amp;Potential'!$B$7:$O$921, 14, FALSE)=0, "", VLOOKUP(B670, 'Points&amp;Potential'!$B$7:$O$921, 14, FALSE))</f>
        <v/>
      </c>
      <c r="P670" s="7" t="str">
        <f>IF(ISERROR(VLOOKUP(B670, Paste!$T$3:$T$1045, 1, FALSE)), "", VLOOKUP(B670, Paste!$T$3:$U$1045, 2, FALSE))</f>
        <v/>
      </c>
    </row>
    <row r="671" spans="1:16">
      <c r="A671" s="11">
        <v>665</v>
      </c>
      <c r="B671" s="67" t="s">
        <v>519</v>
      </c>
      <c r="C671" s="11" t="str">
        <f>VLOOKUP($B671, Paste!$A$3:$H$1033, 6, FALSE)</f>
        <v>LW</v>
      </c>
      <c r="D671" s="11">
        <f>IFERROR(VLOOKUP($B671, Paste!$J$3:$L$833, 3, FALSE), "")</f>
        <v>58</v>
      </c>
      <c r="E671" s="11">
        <f>IFERROR(VLOOKUP($B671, Paste!$J$3:$L$833, 2, FALSE), "")</f>
        <v>70</v>
      </c>
      <c r="F671" s="11" t="str">
        <f>VLOOKUP($B671, Paste!$A$3:$H$1033, 8, FALSE)</f>
        <v>PIT</v>
      </c>
      <c r="G671" s="71">
        <f>VLOOKUP($B671, Paste!$A$3:$H$1033, 2, FALSE)</f>
        <v>68</v>
      </c>
      <c r="H671" s="71">
        <f>VLOOKUP($B671, Paste!$A$3:$H$1033, 3, FALSE)</f>
        <v>8.609063609063611</v>
      </c>
      <c r="I671" s="71">
        <f t="shared" si="10"/>
        <v>10.186306390936391</v>
      </c>
      <c r="J671" s="71">
        <f>VLOOKUP($B671, Paste!$A$3:$H$1033, 4, FALSE)</f>
        <v>18.795370000000002</v>
      </c>
      <c r="K671" s="71">
        <f>VLOOKUP($B671, Paste!$A$3:$H$1033, 5, FALSE)</f>
        <v>13.600000000000001</v>
      </c>
      <c r="L671" s="11">
        <f>IF(ISERROR(VLOOKUP(B671, Paste!$AB$3:$AD$2349, 3, FALSE)), "", VLOOKUP(B671, Paste!$AB$3:$AD$2349, 3, FALSE))</f>
        <v>80</v>
      </c>
      <c r="M671" s="27">
        <f>VLOOKUP($B671, Paste!$W$3:$Z$10064, IF($H$4="Cap Hit",3, IF($H$4="AAV", 4, 2)), FALSE)</f>
        <v>0.95</v>
      </c>
      <c r="N671" s="11">
        <f>IF(ISERROR(VLOOKUP(B671, Paste!$AB$3:$AC$2343, 1, FALSE)), "", VLOOKUP(B671, Paste!$AB$3:$AC$2343, 2, FALSE))</f>
        <v>27</v>
      </c>
      <c r="O671" s="18" t="str">
        <f>IF(VLOOKUP(B671, 'Points&amp;Potential'!$B$7:$O$921, 14, FALSE)=0, "", VLOOKUP(B671, 'Points&amp;Potential'!$B$7:$O$921, 14, FALSE))</f>
        <v/>
      </c>
      <c r="P671" s="7" t="str">
        <f>IF(ISERROR(VLOOKUP(B671, Paste!$T$3:$T$1045, 1, FALSE)), "", VLOOKUP(B671, Paste!$T$3:$U$1045, 2, FALSE))</f>
        <v/>
      </c>
    </row>
    <row r="672" spans="1:16">
      <c r="A672" s="11">
        <v>666</v>
      </c>
      <c r="B672" s="67" t="s">
        <v>53</v>
      </c>
      <c r="C672" s="11" t="str">
        <f>VLOOKUP($B672, Paste!$A$3:$H$1033, 6, FALSE)</f>
        <v>C</v>
      </c>
      <c r="D672" s="11">
        <f>IFERROR(VLOOKUP($B672, Paste!$J$3:$L$833, 3, FALSE), "")</f>
        <v>105</v>
      </c>
      <c r="E672" s="11">
        <f>IFERROR(VLOOKUP($B672, Paste!$J$3:$L$833, 2, FALSE), "")</f>
        <v>125</v>
      </c>
      <c r="F672" s="11" t="str">
        <f>VLOOKUP($B672, Paste!$A$3:$H$1033, 8, FALSE)</f>
        <v>NJD</v>
      </c>
      <c r="G672" s="71">
        <f>VLOOKUP($B672, Paste!$A$3:$H$1033, 2, FALSE)</f>
        <v>68</v>
      </c>
      <c r="H672" s="71">
        <f>VLOOKUP($B672, Paste!$A$3:$H$1033, 3, FALSE)</f>
        <v>29.120811319677554</v>
      </c>
      <c r="I672" s="71">
        <f t="shared" si="10"/>
        <v>58.024947569211321</v>
      </c>
      <c r="J672" s="71">
        <f>VLOOKUP($B672, Paste!$A$3:$H$1033, 4, FALSE)</f>
        <v>87.145758888888878</v>
      </c>
      <c r="K672" s="71">
        <f>VLOOKUP($B672, Paste!$A$3:$H$1033, 5, FALSE)</f>
        <v>13.600000000000001</v>
      </c>
      <c r="L672" s="11">
        <f>IF(ISERROR(VLOOKUP(B672, Paste!$AB$3:$AD$2349, 3, FALSE)), "", VLOOKUP(B672, Paste!$AB$3:$AD$2349, 3, FALSE))</f>
        <v>7</v>
      </c>
      <c r="M672" s="27">
        <f>VLOOKUP($B672, Paste!$W$3:$Z$10064, IF($H$4="Cap Hit",3, IF($H$4="AAV", 4, 2)), FALSE)</f>
        <v>8.5</v>
      </c>
      <c r="N672" s="11">
        <f>IF(ISERROR(VLOOKUP(B672, Paste!$AB$3:$AC$2343, 1, FALSE)), "", VLOOKUP(B672, Paste!$AB$3:$AC$2343, 2, FALSE))</f>
        <v>34</v>
      </c>
      <c r="O672" s="18" t="str">
        <f>IF(VLOOKUP(B672, 'Points&amp;Potential'!$B$7:$O$921, 14, FALSE)=0, "", VLOOKUP(B672, 'Points&amp;Potential'!$B$7:$O$921, 14, FALSE))</f>
        <v/>
      </c>
      <c r="P672" s="7" t="str">
        <f>IF(ISERROR(VLOOKUP(B672, Paste!$T$3:$T$1045, 1, FALSE)), "", VLOOKUP(B672, Paste!$T$3:$U$1045, 2, FALSE))</f>
        <v/>
      </c>
    </row>
    <row r="673" spans="1:16">
      <c r="A673" s="11">
        <v>667</v>
      </c>
      <c r="B673" s="67" t="s">
        <v>538</v>
      </c>
      <c r="C673" s="11" t="str">
        <f>VLOOKUP($B673, Paste!$A$3:$H$1033, 6, FALSE)</f>
        <v>LW</v>
      </c>
      <c r="D673" s="11" t="str">
        <f>IFERROR(VLOOKUP($B673, Paste!$J$3:$L$833, 3, FALSE), "")</f>
        <v/>
      </c>
      <c r="E673" s="11" t="str">
        <f>IFERROR(VLOOKUP($B673, Paste!$J$3:$L$833, 2, FALSE), "")</f>
        <v/>
      </c>
      <c r="F673" s="11" t="str">
        <f>VLOOKUP($B673, Paste!$A$3:$H$1033, 8, FALSE)</f>
        <v>NYR</v>
      </c>
      <c r="G673" s="71">
        <f>VLOOKUP($B673, Paste!$A$3:$H$1033, 2, FALSE)</f>
        <v>45</v>
      </c>
      <c r="H673" s="71">
        <f>VLOOKUP($B673, Paste!$A$3:$H$1033, 3, FALSE)</f>
        <v>8.2218181818181808</v>
      </c>
      <c r="I673" s="71">
        <f t="shared" si="10"/>
        <v>9.4190880681818197</v>
      </c>
      <c r="J673" s="71">
        <f>VLOOKUP($B673, Paste!$A$3:$H$1033, 4, FALSE)</f>
        <v>17.64090625</v>
      </c>
      <c r="K673" s="71">
        <f>VLOOKUP($B673, Paste!$A$3:$H$1033, 5, FALSE)</f>
        <v>13.5</v>
      </c>
      <c r="L673" s="11">
        <f>IF(ISERROR(VLOOKUP(B673, Paste!$AB$3:$AD$2349, 3, FALSE)), "", VLOOKUP(B673, Paste!$AB$3:$AD$2349, 3, FALSE))</f>
        <v>74</v>
      </c>
      <c r="M673" s="27">
        <f>VLOOKUP($B673, Paste!$W$3:$Z$10064, IF($H$4="Cap Hit",3, IF($H$4="AAV", 4, 2)), FALSE)</f>
        <v>0.77500000000000002</v>
      </c>
      <c r="N673" s="11">
        <f>IF(ISERROR(VLOOKUP(B673, Paste!$AB$3:$AC$2343, 1, FALSE)), "", VLOOKUP(B673, Paste!$AB$3:$AC$2343, 2, FALSE))</f>
        <v>37</v>
      </c>
      <c r="O673" s="18" t="str">
        <f>IF(VLOOKUP(B673, 'Points&amp;Potential'!$B$7:$O$921, 14, FALSE)=0, "", VLOOKUP(B673, 'Points&amp;Potential'!$B$7:$O$921, 14, FALSE))</f>
        <v/>
      </c>
    </row>
    <row r="674" spans="1:16">
      <c r="A674" s="11">
        <v>668</v>
      </c>
      <c r="B674" s="67" t="s">
        <v>515</v>
      </c>
      <c r="C674" s="11" t="str">
        <f>VLOOKUP($B674, Paste!$A$3:$H$1033, 6, FALSE)</f>
        <v>LW</v>
      </c>
      <c r="D674" s="11">
        <f>IFERROR(VLOOKUP($B674, Paste!$J$3:$L$833, 3, FALSE), "")</f>
        <v>47</v>
      </c>
      <c r="E674" s="11">
        <f>IFERROR(VLOOKUP($B674, Paste!$J$3:$L$833, 2, FALSE), "")</f>
        <v>70</v>
      </c>
      <c r="F674" s="11" t="str">
        <f>VLOOKUP($B674, Paste!$A$3:$H$1033, 8, FALSE)</f>
        <v>PIT</v>
      </c>
      <c r="G674" s="71">
        <f>VLOOKUP($B674, Paste!$A$3:$H$1033, 2, FALSE)</f>
        <v>45</v>
      </c>
      <c r="H674" s="71">
        <f>VLOOKUP($B674, Paste!$A$3:$H$1033, 3, FALSE)</f>
        <v>3.7281850961538465</v>
      </c>
      <c r="I674" s="71">
        <f t="shared" si="10"/>
        <v>15.273264903846147</v>
      </c>
      <c r="J674" s="71">
        <f>VLOOKUP($B674, Paste!$A$3:$H$1033, 4, FALSE)</f>
        <v>19.001449999999995</v>
      </c>
      <c r="K674" s="71">
        <f>VLOOKUP($B674, Paste!$A$3:$H$1033, 5, FALSE)</f>
        <v>13.5</v>
      </c>
      <c r="L674" s="11">
        <f>IF(ISERROR(VLOOKUP(B674, Paste!$AB$3:$AD$2349, 3, FALSE)), "", VLOOKUP(B674, Paste!$AB$3:$AD$2349, 3, FALSE))</f>
        <v>7</v>
      </c>
      <c r="M674" s="27" t="e">
        <f>VLOOKUP($B674, Paste!$W$3:$Z$10064, IF($H$4="Cap Hit",3, IF($H$4="AAV", 4, 2)), FALSE)</f>
        <v>#N/A</v>
      </c>
      <c r="N674" s="11">
        <f>IF(ISERROR(VLOOKUP(B674, Paste!$AB$3:$AC$2343, 1, FALSE)), "", VLOOKUP(B674, Paste!$AB$3:$AC$2343, 2, FALSE))</f>
        <v>21</v>
      </c>
      <c r="O674" s="18" t="str">
        <f>IF(VLOOKUP(B674, 'Points&amp;Potential'!$B$7:$O$921, 14, FALSE)=0, "", VLOOKUP(B674, 'Points&amp;Potential'!$B$7:$O$921, 14, FALSE))</f>
        <v/>
      </c>
      <c r="P674" s="7" t="str">
        <f>IF(ISERROR(VLOOKUP(B674, Paste!$T$3:$T$1045, 1, FALSE)), "", VLOOKUP(B674, Paste!$T$3:$U$1045, 2, FALSE))</f>
        <v/>
      </c>
    </row>
    <row r="675" spans="1:16">
      <c r="A675" s="11">
        <v>669</v>
      </c>
      <c r="B675" s="67" t="s">
        <v>798</v>
      </c>
      <c r="C675" s="11" t="str">
        <f>VLOOKUP($B675, Paste!$A$3:$H$1033, 6, FALSE)</f>
        <v>LD</v>
      </c>
      <c r="D675" s="11" t="str">
        <f>IFERROR(VLOOKUP($B675, Paste!$J$3:$L$833, 3, FALSE), "")</f>
        <v/>
      </c>
      <c r="E675" s="11" t="str">
        <f>IFERROR(VLOOKUP($B675, Paste!$J$3:$L$833, 2, FALSE), "")</f>
        <v/>
      </c>
      <c r="F675" s="11" t="str">
        <f>VLOOKUP($B675, Paste!$A$3:$H$1033, 8, FALSE)</f>
        <v>WPG</v>
      </c>
      <c r="G675" s="71">
        <f>VLOOKUP($B675, Paste!$A$3:$H$1033, 2, FALSE)</f>
        <v>35.666666666666664</v>
      </c>
      <c r="H675" s="71">
        <f>VLOOKUP($B675, Paste!$A$3:$H$1033, 3, FALSE)</f>
        <v>1.8488615306758023</v>
      </c>
      <c r="I675" s="71">
        <f t="shared" si="10"/>
        <v>2.7759096388612345</v>
      </c>
      <c r="J675" s="71">
        <f>VLOOKUP($B675, Paste!$A$3:$H$1033, 4, FALSE)</f>
        <v>4.6247711695370368</v>
      </c>
      <c r="K675" s="71">
        <f>VLOOKUP($B675, Paste!$A$3:$H$1033, 5, FALSE)</f>
        <v>13.419141914191417</v>
      </c>
      <c r="L675" s="11">
        <f>IF(ISERROR(VLOOKUP(B675, Paste!$AB$3:$AD$2349, 3, FALSE)), "", VLOOKUP(B675, Paste!$AB$3:$AD$2349, 3, FALSE))</f>
        <v>47</v>
      </c>
      <c r="M675" s="27">
        <f>VLOOKUP($B675, Paste!$W$3:$Z$10064, IF($H$4="Cap Hit",3, IF($H$4="AAV", 4, 2)), FALSE)</f>
        <v>1</v>
      </c>
      <c r="N675" s="11">
        <f>IF(ISERROR(VLOOKUP(B675, Paste!$AB$3:$AC$2343, 1, FALSE)), "", VLOOKUP(B675, Paste!$AB$3:$AC$2343, 2, FALSE))</f>
        <v>50</v>
      </c>
      <c r="O675" s="18" t="str">
        <f>IF(VLOOKUP(B675, 'Points&amp;Potential'!$B$7:$O$921, 14, FALSE)=0, "", VLOOKUP(B675, 'Points&amp;Potential'!$B$7:$O$921, 14, FALSE))</f>
        <v/>
      </c>
      <c r="P675" s="7" t="str">
        <f>IF(ISERROR(VLOOKUP(B675, Paste!$T$3:$T$1045, 1, FALSE)), "", VLOOKUP(B675, Paste!$T$3:$U$1045, 2, FALSE))</f>
        <v/>
      </c>
    </row>
    <row r="676" spans="1:16">
      <c r="A676" s="11">
        <v>670</v>
      </c>
      <c r="B676" s="67" t="s">
        <v>262</v>
      </c>
      <c r="C676" s="11" t="str">
        <f>VLOOKUP($B676, Paste!$A$3:$H$1033, 6, FALSE)</f>
        <v>RW</v>
      </c>
      <c r="D676" s="11">
        <f>IFERROR(VLOOKUP($B676, Paste!$J$3:$L$833, 3, FALSE), "")</f>
        <v>55</v>
      </c>
      <c r="E676" s="11">
        <f>IFERROR(VLOOKUP($B676, Paste!$J$3:$L$833, 2, FALSE), "")</f>
        <v>83</v>
      </c>
      <c r="F676" s="11" t="str">
        <f>VLOOKUP($B676, Paste!$A$3:$H$1033, 8, FALSE)</f>
        <v>SEA</v>
      </c>
      <c r="G676" s="71">
        <f>VLOOKUP($B676, Paste!$A$3:$H$1033, 2, FALSE)</f>
        <v>77</v>
      </c>
      <c r="H676" s="71">
        <f>VLOOKUP($B676, Paste!$A$3:$H$1033, 3, FALSE)</f>
        <v>22.035087698143943</v>
      </c>
      <c r="I676" s="71">
        <f t="shared" si="10"/>
        <v>18.538778968522724</v>
      </c>
      <c r="J676" s="71">
        <f>VLOOKUP($B676, Paste!$A$3:$H$1033, 4, FALSE)</f>
        <v>40.573866666666667</v>
      </c>
      <c r="K676" s="71">
        <f>VLOOKUP($B676, Paste!$A$3:$H$1033, 5, FALSE)</f>
        <v>13.391304347826086</v>
      </c>
      <c r="L676" s="11">
        <f>IF(ISERROR(VLOOKUP(B676, Paste!$AB$3:$AD$2349, 3, FALSE)), "", VLOOKUP(B676, Paste!$AB$3:$AD$2349, 3, FALSE))</f>
        <v>58</v>
      </c>
      <c r="M676" s="27">
        <f>VLOOKUP($B676, Paste!$W$3:$Z$10064, IF($H$4="Cap Hit",3, IF($H$4="AAV", 4, 2)), FALSE)</f>
        <v>0.85499999999999998</v>
      </c>
      <c r="N676" s="11">
        <f>IF(ISERROR(VLOOKUP(B676, Paste!$AB$3:$AC$2343, 1, FALSE)), "", VLOOKUP(B676, Paste!$AB$3:$AC$2343, 2, FALSE))</f>
        <v>65</v>
      </c>
      <c r="O676" s="18" t="str">
        <f>IF(VLOOKUP(B676, 'Points&amp;Potential'!$B$7:$O$921, 14, FALSE)=0, "", VLOOKUP(B676, 'Points&amp;Potential'!$B$7:$O$921, 14, FALSE))</f>
        <v/>
      </c>
      <c r="P676" s="7" t="str">
        <f>IF(ISERROR(VLOOKUP(B676, Paste!$T$3:$T$1045, 1, FALSE)), "", VLOOKUP(B676, Paste!$T$3:$U$1045, 2, FALSE))</f>
        <v/>
      </c>
    </row>
    <row r="677" spans="1:16">
      <c r="A677" s="11">
        <v>671</v>
      </c>
      <c r="B677" s="67" t="s">
        <v>649</v>
      </c>
      <c r="C677" s="11" t="str">
        <f>VLOOKUP($B677, Paste!$A$3:$H$1033, 6, FALSE)</f>
        <v>RD</v>
      </c>
      <c r="D677" s="11" t="str">
        <f>IFERROR(VLOOKUP($B677, Paste!$J$3:$L$833, 3, FALSE), "")</f>
        <v/>
      </c>
      <c r="E677" s="11" t="str">
        <f>IFERROR(VLOOKUP($B677, Paste!$J$3:$L$833, 2, FALSE), "")</f>
        <v/>
      </c>
      <c r="F677" s="11" t="str">
        <f>VLOOKUP($B677, Paste!$A$3:$H$1033, 8, FALSE)</f>
        <v>UFA</v>
      </c>
      <c r="G677" s="71">
        <f>VLOOKUP($B677, Paste!$A$3:$H$1033, 2, FALSE)</f>
        <v>46.333333333333336</v>
      </c>
      <c r="H677" s="71">
        <f>VLOOKUP($B677, Paste!$A$3:$H$1033, 3, FALSE)</f>
        <v>4.7663737646396154</v>
      </c>
      <c r="I677" s="71">
        <f t="shared" si="10"/>
        <v>7.5349544159159425</v>
      </c>
      <c r="J677" s="71">
        <f>VLOOKUP($B677, Paste!$A$3:$H$1033, 4, FALSE)</f>
        <v>12.301328180555558</v>
      </c>
      <c r="K677" s="71">
        <f>VLOOKUP($B677, Paste!$A$3:$H$1033, 5, FALSE)</f>
        <v>13.238095238095237</v>
      </c>
      <c r="L677" s="11" t="str">
        <f>IF(ISERROR(VLOOKUP(B677, Paste!$AB$3:$AD$2349, 3, FALSE)), "", VLOOKUP(B677, Paste!$AB$3:$AD$2349, 3, FALSE))</f>
        <v/>
      </c>
      <c r="M677" s="27" t="e">
        <f>VLOOKUP($B677, Paste!$W$3:$Z$10064, IF($H$4="Cap Hit",3, IF($H$4="AAV", 4, 2)), FALSE)</f>
        <v>#N/A</v>
      </c>
      <c r="N677" s="11" t="str">
        <f>IF(ISERROR(VLOOKUP(B677, Paste!$AB$3:$AC$2343, 1, FALSE)), "", VLOOKUP(B677, Paste!$AB$3:$AC$2343, 2, FALSE))</f>
        <v/>
      </c>
      <c r="O677" s="18" t="str">
        <f>IF(VLOOKUP(B677, 'Points&amp;Potential'!$B$7:$O$921, 14, FALSE)=0, "", VLOOKUP(B677, 'Points&amp;Potential'!$B$7:$O$921, 14, FALSE))</f>
        <v/>
      </c>
      <c r="P677" s="7" t="str">
        <f>IF(ISERROR(VLOOKUP(B677, Paste!$T$3:$T$1045, 1, FALSE)), "", VLOOKUP(B677, Paste!$T$3:$U$1045, 2, FALSE))</f>
        <v/>
      </c>
    </row>
    <row r="678" spans="1:16">
      <c r="A678" s="11">
        <v>672</v>
      </c>
      <c r="B678" s="67" t="s">
        <v>284</v>
      </c>
      <c r="C678" s="11" t="str">
        <f>VLOOKUP($B678, Paste!$A$3:$H$1033, 6, FALSE)</f>
        <v>LW</v>
      </c>
      <c r="D678" s="11">
        <f>IFERROR(VLOOKUP($B678, Paste!$J$3:$L$833, 3, FALSE), "")</f>
        <v>50</v>
      </c>
      <c r="E678" s="11">
        <f>IFERROR(VLOOKUP($B678, Paste!$J$3:$L$833, 2, FALSE), "")</f>
        <v>63</v>
      </c>
      <c r="F678" s="11" t="str">
        <f>VLOOKUP($B678, Paste!$A$3:$H$1033, 8, FALSE)</f>
        <v>SJS</v>
      </c>
      <c r="G678" s="71">
        <f>VLOOKUP($B678, Paste!$A$3:$H$1033, 2, FALSE)</f>
        <v>80</v>
      </c>
      <c r="H678" s="71">
        <f>VLOOKUP($B678, Paste!$A$3:$H$1033, 3, FALSE)</f>
        <v>16</v>
      </c>
      <c r="I678" s="71">
        <f t="shared" si="10"/>
        <v>21.90658333333333</v>
      </c>
      <c r="J678" s="71">
        <f>VLOOKUP($B678, Paste!$A$3:$H$1033, 4, FALSE)</f>
        <v>37.90658333333333</v>
      </c>
      <c r="K678" s="71">
        <f>VLOOKUP($B678, Paste!$A$3:$H$1033, 5, FALSE)</f>
        <v>13.223140495867769</v>
      </c>
      <c r="L678" s="11">
        <f>IF(ISERROR(VLOOKUP(B678, Paste!$AB$3:$AD$2349, 3, FALSE)), "", VLOOKUP(B678, Paste!$AB$3:$AD$2349, 3, FALSE))</f>
        <v>96</v>
      </c>
      <c r="M678" s="27" t="e">
        <f>VLOOKUP($B678, Paste!$W$3:$Z$10064, IF($H$4="Cap Hit",3, IF($H$4="AAV", 4, 2)), FALSE)</f>
        <v>#N/A</v>
      </c>
      <c r="N678" s="11">
        <f>IF(ISERROR(VLOOKUP(B678, Paste!$AB$3:$AC$2343, 1, FALSE)), "", VLOOKUP(B678, Paste!$AB$3:$AC$2343, 2, FALSE))</f>
        <v>48</v>
      </c>
      <c r="O678" s="18" t="str">
        <f>IF(VLOOKUP(B678, 'Points&amp;Potential'!$B$7:$O$921, 14, FALSE)=0, "", VLOOKUP(B678, 'Points&amp;Potential'!$B$7:$O$921, 14, FALSE))</f>
        <v/>
      </c>
      <c r="P678" s="7" t="str">
        <f>IF(ISERROR(VLOOKUP(B678, Paste!$T$3:$T$1045, 1, FALSE)), "", VLOOKUP(B678, Paste!$T$3:$U$1045, 2, FALSE))</f>
        <v/>
      </c>
    </row>
    <row r="679" spans="1:16">
      <c r="A679" s="11">
        <v>673</v>
      </c>
      <c r="B679" s="67" t="s">
        <v>791</v>
      </c>
      <c r="C679" s="11" t="str">
        <f>VLOOKUP($B679, Paste!$A$3:$H$1033, 6, FALSE)</f>
        <v>LD</v>
      </c>
      <c r="D679" s="11" t="str">
        <f>IFERROR(VLOOKUP($B679, Paste!$J$3:$L$833, 3, FALSE), "")</f>
        <v/>
      </c>
      <c r="E679" s="11" t="str">
        <f>IFERROR(VLOOKUP($B679, Paste!$J$3:$L$833, 2, FALSE), "")</f>
        <v/>
      </c>
      <c r="F679" s="11" t="str">
        <f>VLOOKUP($B679, Paste!$A$3:$H$1033, 8, FALSE)</f>
        <v>COL</v>
      </c>
      <c r="G679" s="71">
        <f>VLOOKUP($B679, Paste!$A$3:$H$1033, 2, FALSE)</f>
        <v>24</v>
      </c>
      <c r="H679" s="71">
        <f>VLOOKUP($B679, Paste!$A$3:$H$1033, 3, FALSE)</f>
        <v>0.75121951219512217</v>
      </c>
      <c r="I679" s="71">
        <f t="shared" si="10"/>
        <v>4.0805528878048776</v>
      </c>
      <c r="J679" s="71">
        <f>VLOOKUP($B679, Paste!$A$3:$H$1033, 4, FALSE)</f>
        <v>4.8317724000000002</v>
      </c>
      <c r="K679" s="71">
        <f>VLOOKUP($B679, Paste!$A$3:$H$1033, 5, FALSE)</f>
        <v>13.200000000000001</v>
      </c>
      <c r="L679" s="11">
        <f>IF(ISERROR(VLOOKUP(B679, Paste!$AB$3:$AD$2349, 3, FALSE)), "", VLOOKUP(B679, Paste!$AB$3:$AD$2349, 3, FALSE))</f>
        <v>41</v>
      </c>
      <c r="M679" s="27">
        <f>VLOOKUP($B679, Paste!$W$3:$Z$10064, IF($H$4="Cap Hit",3, IF($H$4="AAV", 4, 2)), FALSE)</f>
        <v>0.77500000000000002</v>
      </c>
      <c r="N679" s="11">
        <f>IF(ISERROR(VLOOKUP(B679, Paste!$AB$3:$AC$2343, 1, FALSE)), "", VLOOKUP(B679, Paste!$AB$3:$AC$2343, 2, FALSE))</f>
        <v>22</v>
      </c>
      <c r="O679" s="18" t="str">
        <f>IF(VLOOKUP(B679, 'Points&amp;Potential'!$B$7:$O$921, 14, FALSE)=0, "", VLOOKUP(B679, 'Points&amp;Potential'!$B$7:$O$921, 14, FALSE))</f>
        <v/>
      </c>
      <c r="P679" s="7" t="str">
        <f>IF(ISERROR(VLOOKUP(B679, Paste!$T$3:$T$1045, 1, FALSE)), "", VLOOKUP(B679, Paste!$T$3:$U$1045, 2, FALSE))</f>
        <v/>
      </c>
    </row>
    <row r="680" spans="1:16">
      <c r="A680" s="11">
        <v>674</v>
      </c>
      <c r="B680" s="10" t="s">
        <v>591</v>
      </c>
      <c r="C680" s="11" t="str">
        <f>VLOOKUP($B680, Paste!$A$3:$H$1033, 6, FALSE)</f>
        <v>LW</v>
      </c>
      <c r="D680" s="11">
        <f>IFERROR(VLOOKUP($B680, Paste!$J$3:$L$833, 3, FALSE), "")</f>
        <v>48</v>
      </c>
      <c r="E680" s="11">
        <f>IFERROR(VLOOKUP($B680, Paste!$J$3:$L$833, 2, FALSE), "")</f>
        <v>72</v>
      </c>
      <c r="F680" s="11" t="str">
        <f>VLOOKUP($B680, Paste!$A$3:$H$1033, 8, FALSE)</f>
        <v>SEA</v>
      </c>
      <c r="G680" s="71">
        <f>VLOOKUP($B680, Paste!$A$3:$H$1033, 2, FALSE)</f>
        <v>44</v>
      </c>
      <c r="H680" s="71">
        <f>VLOOKUP($B680, Paste!$A$3:$H$1033, 3, FALSE)</f>
        <v>8.2245370370370381</v>
      </c>
      <c r="I680" s="71">
        <f t="shared" si="10"/>
        <v>6.9085296296296335</v>
      </c>
      <c r="J680" s="71">
        <f>VLOOKUP($B680, Paste!$A$3:$H$1033, 4, FALSE)</f>
        <v>15.133066666666672</v>
      </c>
      <c r="K680" s="71">
        <f>VLOOKUP($B680, Paste!$A$3:$H$1033, 5, FALSE)</f>
        <v>13.2</v>
      </c>
      <c r="L680" s="11">
        <f>IF(ISERROR(VLOOKUP(B680, Paste!$AB$3:$AD$2349, 3, FALSE)), "", VLOOKUP(B680, Paste!$AB$3:$AD$2349, 3, FALSE))</f>
        <v>40</v>
      </c>
      <c r="M680" s="27">
        <f>VLOOKUP($B680, Paste!$W$3:$Z$10064, IF($H$4="Cap Hit",3, IF($H$4="AAV", 4, 2)), FALSE)</f>
        <v>0.95</v>
      </c>
      <c r="N680" s="11">
        <f>IF(ISERROR(VLOOKUP(B680, Paste!$AB$3:$AC$2343, 1, FALSE)), "", VLOOKUP(B680, Paste!$AB$3:$AC$2343, 2, FALSE))</f>
        <v>15</v>
      </c>
      <c r="O680" s="18" t="str">
        <f>IF(VLOOKUP(B680, 'Points&amp;Potential'!$B$7:$O$921, 14, FALSE)=0, "", VLOOKUP(B680, 'Points&amp;Potential'!$B$7:$O$921, 14, FALSE))</f>
        <v/>
      </c>
      <c r="P680" s="7" t="str">
        <f>IF(ISERROR(VLOOKUP(B680, Paste!$T$3:$T$1045, 1, FALSE)), "", VLOOKUP(B680, Paste!$T$3:$U$1045, 2, FALSE))</f>
        <v/>
      </c>
    </row>
    <row r="681" spans="1:16">
      <c r="A681" s="11">
        <v>675</v>
      </c>
      <c r="B681" s="67" t="s">
        <v>601</v>
      </c>
      <c r="C681" s="11" t="str">
        <f>VLOOKUP($B681, Paste!$A$3:$H$1033, 6, FALSE)</f>
        <v>RD</v>
      </c>
      <c r="D681" s="11" t="str">
        <f>IFERROR(VLOOKUP($B681, Paste!$J$3:$L$833, 3, FALSE), "")</f>
        <v/>
      </c>
      <c r="E681" s="11" t="str">
        <f>IFERROR(VLOOKUP($B681, Paste!$J$3:$L$833, 2, FALSE), "")</f>
        <v/>
      </c>
      <c r="F681" s="11" t="str">
        <f>VLOOKUP($B681, Paste!$A$3:$H$1033, 8, FALSE)</f>
        <v>ANA</v>
      </c>
      <c r="G681" s="71">
        <f>VLOOKUP($B681, Paste!$A$3:$H$1033, 2, FALSE)</f>
        <v>72</v>
      </c>
      <c r="H681" s="71">
        <f>VLOOKUP($B681, Paste!$A$3:$H$1033, 3, FALSE)</f>
        <v>3.1844830665842627</v>
      </c>
      <c r="I681" s="71">
        <f t="shared" si="10"/>
        <v>11.397443383415737</v>
      </c>
      <c r="J681" s="71">
        <f>VLOOKUP($B681, Paste!$A$3:$H$1033, 4, FALSE)</f>
        <v>14.581926450000001</v>
      </c>
      <c r="K681" s="71">
        <f>VLOOKUP($B681, Paste!$A$3:$H$1033, 5, FALSE)</f>
        <v>13.028571428571428</v>
      </c>
      <c r="L681" s="11">
        <f>IF(ISERROR(VLOOKUP(B681, Paste!$AB$3:$AD$2349, 3, FALSE)), "", VLOOKUP(B681, Paste!$AB$3:$AD$2349, 3, FALSE))</f>
        <v>56</v>
      </c>
      <c r="M681" s="27">
        <f>VLOOKUP($B681, Paste!$W$3:$Z$10064, IF($H$4="Cap Hit",3, IF($H$4="AAV", 4, 2)), FALSE)</f>
        <v>2.25</v>
      </c>
      <c r="N681" s="11">
        <f>IF(ISERROR(VLOOKUP(B681, Paste!$AB$3:$AC$2343, 1, FALSE)), "", VLOOKUP(B681, Paste!$AB$3:$AC$2343, 2, FALSE))</f>
        <v>94</v>
      </c>
      <c r="O681" s="18" t="str">
        <f>IF(VLOOKUP(B681, 'Points&amp;Potential'!$B$7:$O$921, 14, FALSE)=0, "", VLOOKUP(B681, 'Points&amp;Potential'!$B$7:$O$921, 14, FALSE))</f>
        <v/>
      </c>
      <c r="P681" s="7" t="str">
        <f>IF(ISERROR(VLOOKUP(B681, Paste!$T$3:$T$1045, 1, FALSE)), "", VLOOKUP(B681, Paste!$T$3:$U$1045, 2, FALSE))</f>
        <v/>
      </c>
    </row>
    <row r="682" spans="1:16">
      <c r="A682" s="11">
        <v>676</v>
      </c>
      <c r="B682" s="67" t="s">
        <v>252</v>
      </c>
      <c r="C682" s="11" t="str">
        <f>VLOOKUP($B682, Paste!$A$3:$H$1033, 6, FALSE)</f>
        <v>RW</v>
      </c>
      <c r="D682" s="11">
        <f>IFERROR(VLOOKUP($B682, Paste!$J$3:$L$833, 3, FALSE), "")</f>
        <v>43</v>
      </c>
      <c r="E682" s="11">
        <f>IFERROR(VLOOKUP($B682, Paste!$J$3:$L$833, 2, FALSE), "")</f>
        <v>62</v>
      </c>
      <c r="F682" s="11" t="str">
        <f>VLOOKUP($B682, Paste!$A$3:$H$1033, 8, FALSE)</f>
        <v>NYI</v>
      </c>
      <c r="G682" s="71">
        <f>VLOOKUP($B682, Paste!$A$3:$H$1033, 2, FALSE)</f>
        <v>78.333333333333329</v>
      </c>
      <c r="H682" s="71">
        <f>VLOOKUP($B682, Paste!$A$3:$H$1033, 3, FALSE)</f>
        <v>19.31901984685107</v>
      </c>
      <c r="I682" s="71">
        <f t="shared" si="10"/>
        <v>22.146773671667447</v>
      </c>
      <c r="J682" s="71">
        <f>VLOOKUP($B682, Paste!$A$3:$H$1033, 4, FALSE)</f>
        <v>41.465793518518517</v>
      </c>
      <c r="K682" s="71">
        <f>VLOOKUP($B682, Paste!$A$3:$H$1033, 5, FALSE)</f>
        <v>12.998544395924307</v>
      </c>
      <c r="L682" s="11">
        <f>IF(ISERROR(VLOOKUP(B682, Paste!$AB$3:$AD$2349, 3, FALSE)), "", VLOOKUP(B682, Paste!$AB$3:$AD$2349, 3, FALSE))</f>
        <v>21</v>
      </c>
      <c r="M682" s="27">
        <f>VLOOKUP($B682, Paste!$W$3:$Z$10064, IF($H$4="Cap Hit",3, IF($H$4="AAV", 4, 2)), FALSE)</f>
        <v>3.5</v>
      </c>
      <c r="N682" s="11">
        <f>IF(ISERROR(VLOOKUP(B682, Paste!$AB$3:$AC$2343, 1, FALSE)), "", VLOOKUP(B682, Paste!$AB$3:$AC$2343, 2, FALSE))</f>
        <v>47</v>
      </c>
      <c r="O682" s="18" t="str">
        <f>IF(VLOOKUP(B682, 'Points&amp;Potential'!$B$7:$O$921, 14, FALSE)=0, "", VLOOKUP(B682, 'Points&amp;Potential'!$B$7:$O$921, 14, FALSE))</f>
        <v/>
      </c>
      <c r="P682" s="7" t="str">
        <f>IF(ISERROR(VLOOKUP(B682, Paste!$T$3:$T$1045, 1, FALSE)), "", VLOOKUP(B682, Paste!$T$3:$U$1045, 2, FALSE))</f>
        <v/>
      </c>
    </row>
    <row r="683" spans="1:16">
      <c r="A683" s="11">
        <v>677</v>
      </c>
      <c r="B683" s="67" t="s">
        <v>202</v>
      </c>
      <c r="C683" s="11" t="str">
        <f>VLOOKUP($B683, Paste!$A$3:$H$1033, 6, FALSE)</f>
        <v>RW</v>
      </c>
      <c r="D683" s="11">
        <f>IFERROR(VLOOKUP($B683, Paste!$J$3:$L$833, 3, FALSE), "")</f>
        <v>53</v>
      </c>
      <c r="E683" s="11">
        <f>IFERROR(VLOOKUP($B683, Paste!$J$3:$L$833, 2, FALSE), "")</f>
        <v>72</v>
      </c>
      <c r="F683" s="11" t="str">
        <f>VLOOKUP($B683, Paste!$A$3:$H$1033, 8, FALSE)</f>
        <v>SJS</v>
      </c>
      <c r="G683" s="71">
        <f>VLOOKUP($B683, Paste!$A$3:$H$1033, 2, FALSE)</f>
        <v>80.666666666666671</v>
      </c>
      <c r="H683" s="71">
        <f>VLOOKUP($B683, Paste!$A$3:$H$1033, 3, FALSE)</f>
        <v>24.2</v>
      </c>
      <c r="I683" s="71">
        <f t="shared" si="10"/>
        <v>25.16863020833333</v>
      </c>
      <c r="J683" s="71">
        <f>VLOOKUP($B683, Paste!$A$3:$H$1033, 4, FALSE)</f>
        <v>49.368630208333329</v>
      </c>
      <c r="K683" s="71">
        <f>VLOOKUP($B683, Paste!$A$3:$H$1033, 5, FALSE)</f>
        <v>12.988700564971751</v>
      </c>
      <c r="L683" s="11">
        <f>IF(ISERROR(VLOOKUP(B683, Paste!$AB$3:$AD$2349, 3, FALSE)), "", VLOOKUP(B683, Paste!$AB$3:$AD$2349, 3, FALSE))</f>
        <v>48</v>
      </c>
      <c r="M683" s="27">
        <f>VLOOKUP($B683, Paste!$W$3:$Z$10064, IF($H$4="Cap Hit",3, IF($H$4="AAV", 4, 2)), FALSE)</f>
        <v>7.5</v>
      </c>
      <c r="N683" s="11">
        <f>IF(ISERROR(VLOOKUP(B683, Paste!$AB$3:$AC$2343, 1, FALSE)), "", VLOOKUP(B683, Paste!$AB$3:$AC$2343, 2, FALSE))</f>
        <v>28</v>
      </c>
      <c r="O683" s="18" t="str">
        <f>IF(VLOOKUP(B683, 'Points&amp;Potential'!$B$7:$O$921, 14, FALSE)=0, "", VLOOKUP(B683, 'Points&amp;Potential'!$B$7:$O$921, 14, FALSE))</f>
        <v/>
      </c>
      <c r="P683" s="7" t="str">
        <f>IF(ISERROR(VLOOKUP(B683, Paste!$T$3:$T$1045, 1, FALSE)), "", VLOOKUP(B683, Paste!$T$3:$U$1045, 2, FALSE))</f>
        <v/>
      </c>
    </row>
    <row r="684" spans="1:16">
      <c r="A684" s="11">
        <v>678</v>
      </c>
      <c r="B684" s="67" t="s">
        <v>296</v>
      </c>
      <c r="C684" s="11" t="str">
        <f>VLOOKUP($B684, Paste!$A$3:$H$1033, 6, FALSE)</f>
        <v>C</v>
      </c>
      <c r="D684" s="11">
        <f>IFERROR(VLOOKUP($B684, Paste!$J$3:$L$833, 3, FALSE), "")</f>
        <v>40</v>
      </c>
      <c r="E684" s="11">
        <f>IFERROR(VLOOKUP($B684, Paste!$J$3:$L$833, 2, FALSE), "")</f>
        <v>58</v>
      </c>
      <c r="F684" s="11" t="str">
        <f>VLOOKUP($B684, Paste!$A$3:$H$1033, 8, FALSE)</f>
        <v>PIT</v>
      </c>
      <c r="G684" s="71">
        <f>VLOOKUP($B684, Paste!$A$3:$H$1033, 2, FALSE)</f>
        <v>74</v>
      </c>
      <c r="H684" s="71">
        <f>VLOOKUP($B684, Paste!$A$3:$H$1033, 3, FALSE)</f>
        <v>16.988568821359777</v>
      </c>
      <c r="I684" s="71">
        <f t="shared" si="10"/>
        <v>19.823786963362437</v>
      </c>
      <c r="J684" s="71">
        <f>VLOOKUP($B684, Paste!$A$3:$H$1033, 4, FALSE)</f>
        <v>36.812355784722214</v>
      </c>
      <c r="K684" s="71">
        <f>VLOOKUP($B684, Paste!$A$3:$H$1033, 5, FALSE)</f>
        <v>12.869565217391305</v>
      </c>
      <c r="L684" s="11">
        <f>IF(ISERROR(VLOOKUP(B684, Paste!$AB$3:$AD$2349, 3, FALSE)), "", VLOOKUP(B684, Paste!$AB$3:$AD$2349, 3, FALSE))</f>
        <v>9</v>
      </c>
      <c r="M684" s="27">
        <f>VLOOKUP($B684, Paste!$W$3:$Z$10064, IF($H$4="Cap Hit",3, IF($H$4="AAV", 4, 2)), FALSE)</f>
        <v>3.5</v>
      </c>
      <c r="N684" s="11">
        <f>IF(ISERROR(VLOOKUP(B684, Paste!$AB$3:$AC$2343, 1, FALSE)), "", VLOOKUP(B684, Paste!$AB$3:$AC$2343, 2, FALSE))</f>
        <v>33</v>
      </c>
      <c r="O684" s="18" t="str">
        <f>IF(VLOOKUP(B684, 'Points&amp;Potential'!$B$7:$O$921, 14, FALSE)=0, "", VLOOKUP(B684, 'Points&amp;Potential'!$B$7:$O$921, 14, FALSE))</f>
        <v/>
      </c>
      <c r="P684" s="7" t="str">
        <f>IF(ISERROR(VLOOKUP(B684, Paste!$T$3:$T$1045, 1, FALSE)), "", VLOOKUP(B684, Paste!$T$3:$U$1045, 2, FALSE))</f>
        <v/>
      </c>
    </row>
    <row r="685" spans="1:16">
      <c r="A685" s="11">
        <v>679</v>
      </c>
      <c r="B685" s="67" t="s">
        <v>214</v>
      </c>
      <c r="C685" s="11" t="str">
        <f>VLOOKUP($B685, Paste!$A$3:$H$1033, 6, FALSE)</f>
        <v>RW</v>
      </c>
      <c r="D685" s="11">
        <f>IFERROR(VLOOKUP($B685, Paste!$J$3:$L$833, 3, FALSE), "")</f>
        <v>73</v>
      </c>
      <c r="E685" s="11">
        <f>IFERROR(VLOOKUP($B685, Paste!$J$3:$L$833, 2, FALSE), "")</f>
        <v>85</v>
      </c>
      <c r="F685" s="11" t="str">
        <f>VLOOKUP($B685, Paste!$A$3:$H$1033, 8, FALSE)</f>
        <v>CAR</v>
      </c>
      <c r="G685" s="71">
        <f>VLOOKUP($B685, Paste!$A$3:$H$1033, 2, FALSE)</f>
        <v>54</v>
      </c>
      <c r="H685" s="71">
        <f>VLOOKUP($B685, Paste!$A$3:$H$1033, 3, FALSE)</f>
        <v>23.76</v>
      </c>
      <c r="I685" s="71">
        <f t="shared" si="10"/>
        <v>22.969683</v>
      </c>
      <c r="J685" s="71">
        <f>VLOOKUP($B685, Paste!$A$3:$H$1033, 4, FALSE)</f>
        <v>46.729683000000001</v>
      </c>
      <c r="K685" s="71">
        <f>VLOOKUP($B685, Paste!$A$3:$H$1033, 5, FALSE)</f>
        <v>12.719999999999999</v>
      </c>
      <c r="L685" s="11">
        <f>IF(ISERROR(VLOOKUP(B685, Paste!$AB$3:$AD$2349, 3, FALSE)), "", VLOOKUP(B685, Paste!$AB$3:$AD$2349, 3, FALSE))</f>
        <v>57</v>
      </c>
      <c r="M685" s="27">
        <f>VLOOKUP($B685, Paste!$W$3:$Z$10064, IF($H$4="Cap Hit",3, IF($H$4="AAV", 4, 2)), FALSE)</f>
        <v>10.95</v>
      </c>
      <c r="N685" s="11">
        <f>IF(ISERROR(VLOOKUP(B685, Paste!$AB$3:$AC$2343, 1, FALSE)), "", VLOOKUP(B685, Paste!$AB$3:$AC$2343, 2, FALSE))</f>
        <v>27</v>
      </c>
      <c r="O685" s="18" t="str">
        <f>IF(VLOOKUP(B685, 'Points&amp;Potential'!$B$7:$O$921, 14, FALSE)=0, "", VLOOKUP(B685, 'Points&amp;Potential'!$B$7:$O$921, 14, FALSE))</f>
        <v/>
      </c>
      <c r="P685" s="7" t="str">
        <f>IF(ISERROR(VLOOKUP(B685, Paste!$T$3:$T$1045, 1, FALSE)), "", VLOOKUP(B685, Paste!$T$3:$U$1045, 2, FALSE))</f>
        <v/>
      </c>
    </row>
    <row r="686" spans="1:16">
      <c r="A686" s="11">
        <v>680</v>
      </c>
      <c r="B686" s="67" t="s">
        <v>570</v>
      </c>
      <c r="C686" s="11" t="str">
        <f>VLOOKUP($B686, Paste!$A$3:$H$1033, 6, FALSE)</f>
        <v>RW</v>
      </c>
      <c r="D686" s="11" t="str">
        <f>IFERROR(VLOOKUP($B686, Paste!$J$3:$L$833, 3, FALSE), "")</f>
        <v/>
      </c>
      <c r="E686" s="11" t="str">
        <f>IFERROR(VLOOKUP($B686, Paste!$J$3:$L$833, 2, FALSE), "")</f>
        <v/>
      </c>
      <c r="F686" s="11" t="str">
        <f>VLOOKUP($B686, Paste!$A$3:$H$1033, 8, FALSE)</f>
        <v>CAR</v>
      </c>
      <c r="G686" s="71">
        <f>VLOOKUP($B686, Paste!$A$3:$H$1033, 2, FALSE)</f>
        <v>67.333333333333329</v>
      </c>
      <c r="H686" s="71">
        <f>VLOOKUP($B686, Paste!$A$3:$H$1033, 3, FALSE)</f>
        <v>9.247475389873534</v>
      </c>
      <c r="I686" s="71">
        <f t="shared" si="10"/>
        <v>6.8216709017931318</v>
      </c>
      <c r="J686" s="71">
        <f>VLOOKUP($B686, Paste!$A$3:$H$1033, 4, FALSE)</f>
        <v>16.069146291666666</v>
      </c>
      <c r="K686" s="71">
        <f>VLOOKUP($B686, Paste!$A$3:$H$1033, 5, FALSE)</f>
        <v>12.710884353741495</v>
      </c>
      <c r="L686" s="11">
        <f>IF(ISERROR(VLOOKUP(B686, Paste!$AB$3:$AD$2349, 3, FALSE)), "", VLOOKUP(B686, Paste!$AB$3:$AD$2349, 3, FALSE))</f>
        <v>84</v>
      </c>
      <c r="M686" s="27">
        <f>VLOOKUP($B686, Paste!$W$3:$Z$10064, IF($H$4="Cap Hit",3, IF($H$4="AAV", 4, 2)), FALSE)</f>
        <v>1.7</v>
      </c>
      <c r="N686" s="11">
        <f>IF(ISERROR(VLOOKUP(B686, Paste!$AB$3:$AC$2343, 1, FALSE)), "", VLOOKUP(B686, Paste!$AB$3:$AC$2343, 2, FALSE))</f>
        <v>13</v>
      </c>
      <c r="O686" s="18" t="str">
        <f>IF(VLOOKUP(B686, 'Points&amp;Potential'!$B$7:$O$921, 14, FALSE)=0, "", VLOOKUP(B686, 'Points&amp;Potential'!$B$7:$O$921, 14, FALSE))</f>
        <v/>
      </c>
      <c r="P686" s="7" t="str">
        <f>IF(ISERROR(VLOOKUP(B686, Paste!$T$3:$T$1045, 1, FALSE)), "", VLOOKUP(B686, Paste!$T$3:$U$1045, 2, FALSE))</f>
        <v/>
      </c>
    </row>
    <row r="687" spans="1:16">
      <c r="A687" s="11">
        <v>681</v>
      </c>
      <c r="B687" s="67" t="s">
        <v>285</v>
      </c>
      <c r="C687" s="11" t="str">
        <f>VLOOKUP($B687, Paste!$A$3:$H$1033, 6, FALSE)</f>
        <v>C</v>
      </c>
      <c r="D687" s="11">
        <f>IFERROR(VLOOKUP($B687, Paste!$J$3:$L$833, 3, FALSE), "")</f>
        <v>42</v>
      </c>
      <c r="E687" s="11">
        <f>IFERROR(VLOOKUP($B687, Paste!$J$3:$L$833, 2, FALSE), "")</f>
        <v>67</v>
      </c>
      <c r="F687" s="11" t="str">
        <f>VLOOKUP($B687, Paste!$A$3:$H$1033, 8, FALSE)</f>
        <v>VGK</v>
      </c>
      <c r="G687" s="71">
        <f>VLOOKUP($B687, Paste!$A$3:$H$1033, 2, FALSE)</f>
        <v>58</v>
      </c>
      <c r="H687" s="71">
        <f>VLOOKUP($B687, Paste!$A$3:$H$1033, 3, FALSE)</f>
        <v>16.447944964149183</v>
      </c>
      <c r="I687" s="71">
        <f t="shared" si="10"/>
        <v>21.412976035850821</v>
      </c>
      <c r="J687" s="71">
        <f>VLOOKUP($B687, Paste!$A$3:$H$1033, 4, FALSE)</f>
        <v>37.860921000000005</v>
      </c>
      <c r="K687" s="71">
        <f>VLOOKUP($B687, Paste!$A$3:$H$1033, 5, FALSE)</f>
        <v>12.7007299270073</v>
      </c>
      <c r="L687" s="11">
        <f>IF(ISERROR(VLOOKUP(B687, Paste!$AB$3:$AD$2349, 3, FALSE)), "", VLOOKUP(B687, Paste!$AB$3:$AD$2349, 3, FALSE))</f>
        <v>23</v>
      </c>
      <c r="M687" s="27">
        <f>VLOOKUP($B687, Paste!$W$3:$Z$10064, IF($H$4="Cap Hit",3, IF($H$4="AAV", 4, 2)), FALSE)</f>
        <v>5.6</v>
      </c>
      <c r="N687" s="11">
        <f>IF(ISERROR(VLOOKUP(B687, Paste!$AB$3:$AC$2343, 1, FALSE)), "", VLOOKUP(B687, Paste!$AB$3:$AC$2343, 2, FALSE))</f>
        <v>42</v>
      </c>
      <c r="O687" s="18" t="str">
        <f>IF(VLOOKUP(B687, 'Points&amp;Potential'!$B$7:$O$921, 14, FALSE)=0, "", VLOOKUP(B687, 'Points&amp;Potential'!$B$7:$O$921, 14, FALSE))</f>
        <v/>
      </c>
      <c r="P687" s="7" t="str">
        <f>IF(ISERROR(VLOOKUP(B687, Paste!$T$3:$T$1045, 1, FALSE)), "", VLOOKUP(B687, Paste!$T$3:$U$1045, 2, FALSE))</f>
        <v/>
      </c>
    </row>
    <row r="688" spans="1:16">
      <c r="A688" s="11">
        <v>682</v>
      </c>
      <c r="B688" s="67" t="s">
        <v>743</v>
      </c>
      <c r="C688" s="11" t="str">
        <f>VLOOKUP($B688, Paste!$A$3:$H$1033, 6, FALSE)</f>
        <v>LD</v>
      </c>
      <c r="D688" s="11" t="str">
        <f>IFERROR(VLOOKUP($B688, Paste!$J$3:$L$833, 3, FALSE), "")</f>
        <v/>
      </c>
      <c r="E688" s="11" t="str">
        <f>IFERROR(VLOOKUP($B688, Paste!$J$3:$L$833, 2, FALSE), "")</f>
        <v/>
      </c>
      <c r="F688" s="11" t="str">
        <f>VLOOKUP($B688, Paste!$A$3:$H$1033, 8, FALSE)</f>
        <v>UFA</v>
      </c>
      <c r="G688" s="71">
        <f>VLOOKUP($B688, Paste!$A$3:$H$1033, 2, FALSE)</f>
        <v>37.666666666666664</v>
      </c>
      <c r="H688" s="71">
        <f>VLOOKUP($B688, Paste!$A$3:$H$1033, 3, FALSE)</f>
        <v>2.8960448122171902</v>
      </c>
      <c r="I688" s="71">
        <f t="shared" si="10"/>
        <v>4.4643123586161444</v>
      </c>
      <c r="J688" s="71">
        <f>VLOOKUP($B688, Paste!$A$3:$H$1033, 4, FALSE)</f>
        <v>7.3603571708333346</v>
      </c>
      <c r="K688" s="71">
        <f>VLOOKUP($B688, Paste!$A$3:$H$1033, 5, FALSE)</f>
        <v>12.672897196261681</v>
      </c>
      <c r="L688" s="11" t="str">
        <f>IF(ISERROR(VLOOKUP(B688, Paste!$AB$3:$AD$2349, 3, FALSE)), "", VLOOKUP(B688, Paste!$AB$3:$AD$2349, 3, FALSE))</f>
        <v/>
      </c>
      <c r="M688" s="27" t="e">
        <f>VLOOKUP($B688, Paste!$W$3:$Z$10064, IF($H$4="Cap Hit",3, IF($H$4="AAV", 4, 2)), FALSE)</f>
        <v>#N/A</v>
      </c>
      <c r="N688" s="11" t="str">
        <f>IF(ISERROR(VLOOKUP(B688, Paste!$AB$3:$AC$2343, 1, FALSE)), "", VLOOKUP(B688, Paste!$AB$3:$AC$2343, 2, FALSE))</f>
        <v/>
      </c>
      <c r="O688" s="18" t="str">
        <f>IF(VLOOKUP(B688, 'Points&amp;Potential'!$B$7:$O$921, 14, FALSE)=0, "", VLOOKUP(B688, 'Points&amp;Potential'!$B$7:$O$921, 14, FALSE))</f>
        <v/>
      </c>
      <c r="P688" s="7" t="str">
        <f>IF(ISERROR(VLOOKUP(B688, Paste!$T$3:$T$1045, 1, FALSE)), "", VLOOKUP(B688, Paste!$T$3:$U$1045, 2, FALSE))</f>
        <v/>
      </c>
    </row>
    <row r="689" spans="1:16">
      <c r="A689" s="11">
        <v>683</v>
      </c>
      <c r="B689" s="67" t="s">
        <v>529</v>
      </c>
      <c r="C689" s="11" t="str">
        <f>VLOOKUP($B689, Paste!$A$3:$H$1033, 6, FALSE)</f>
        <v>RW</v>
      </c>
      <c r="D689" s="11" t="str">
        <f>IFERROR(VLOOKUP($B689, Paste!$J$3:$L$833, 3, FALSE), "")</f>
        <v/>
      </c>
      <c r="E689" s="11" t="str">
        <f>IFERROR(VLOOKUP($B689, Paste!$J$3:$L$833, 2, FALSE), "")</f>
        <v/>
      </c>
      <c r="F689" s="11" t="str">
        <f>VLOOKUP($B689, Paste!$A$3:$H$1033, 8, FALSE)</f>
        <v>SJS</v>
      </c>
      <c r="G689" s="71">
        <f>VLOOKUP($B689, Paste!$A$3:$H$1033, 2, FALSE)</f>
        <v>51.666666666666664</v>
      </c>
      <c r="H689" s="71">
        <f>VLOOKUP($B689, Paste!$A$3:$H$1033, 3, FALSE)</f>
        <v>10.333333333333334</v>
      </c>
      <c r="I689" s="71">
        <f t="shared" si="10"/>
        <v>7.8769105555555523</v>
      </c>
      <c r="J689" s="71">
        <f>VLOOKUP($B689, Paste!$A$3:$H$1033, 4, FALSE)</f>
        <v>18.210243888888886</v>
      </c>
      <c r="K689" s="71">
        <f>VLOOKUP($B689, Paste!$A$3:$H$1033, 5, FALSE)</f>
        <v>12.483221476510067</v>
      </c>
      <c r="L689" s="11">
        <f>IF(ISERROR(VLOOKUP(B689, Paste!$AB$3:$AD$2349, 3, FALSE)), "", VLOOKUP(B689, Paste!$AB$3:$AD$2349, 3, FALSE))</f>
        <v>42</v>
      </c>
      <c r="M689" s="27">
        <f>VLOOKUP($B689, Paste!$W$3:$Z$10064, IF($H$4="Cap Hit",3, IF($H$4="AAV", 4, 2)), FALSE)</f>
        <v>2</v>
      </c>
      <c r="N689" s="11">
        <f>IF(ISERROR(VLOOKUP(B689, Paste!$AB$3:$AC$2343, 1, FALSE)), "", VLOOKUP(B689, Paste!$AB$3:$AC$2343, 2, FALSE))</f>
        <v>23</v>
      </c>
      <c r="O689" s="18" t="str">
        <f>IF(VLOOKUP(B689, 'Points&amp;Potential'!$B$7:$O$921, 14, FALSE)=0, "", VLOOKUP(B689, 'Points&amp;Potential'!$B$7:$O$921, 14, FALSE))</f>
        <v/>
      </c>
      <c r="P689" s="7" t="str">
        <f>IF(ISERROR(VLOOKUP(B689, Paste!$T$3:$T$1045, 1, FALSE)), "", VLOOKUP(B689, Paste!$T$3:$U$1045, 2, FALSE))</f>
        <v/>
      </c>
    </row>
    <row r="690" spans="1:16">
      <c r="A690" s="11">
        <v>684</v>
      </c>
      <c r="B690" s="10" t="s">
        <v>576</v>
      </c>
      <c r="C690" s="11" t="str">
        <f>VLOOKUP($B690, Paste!$A$3:$H$1033, 6, FALSE)</f>
        <v>RD</v>
      </c>
      <c r="D690" s="11" t="str">
        <f>IFERROR(VLOOKUP($B690, Paste!$J$3:$L$833, 3, FALSE), "")</f>
        <v/>
      </c>
      <c r="E690" s="11" t="str">
        <f>IFERROR(VLOOKUP($B690, Paste!$J$3:$L$833, 2, FALSE), "")</f>
        <v/>
      </c>
      <c r="F690" s="11" t="str">
        <f>VLOOKUP($B690, Paste!$A$3:$H$1033, 8, FALSE)</f>
        <v>CAR</v>
      </c>
      <c r="G690" s="71">
        <f>VLOOKUP($B690, Paste!$A$3:$H$1033, 2, FALSE)</f>
        <v>69</v>
      </c>
      <c r="H690" s="71">
        <f>VLOOKUP($B690, Paste!$A$3:$H$1033, 3, FALSE)</f>
        <v>4.2739799265605871</v>
      </c>
      <c r="I690" s="71">
        <f t="shared" si="10"/>
        <v>11.654622156772747</v>
      </c>
      <c r="J690" s="71">
        <f>VLOOKUP($B690, Paste!$A$3:$H$1033, 4, FALSE)</f>
        <v>15.928602083333335</v>
      </c>
      <c r="K690" s="71">
        <f>VLOOKUP($B690, Paste!$A$3:$H$1033, 5, FALSE)</f>
        <v>12.42</v>
      </c>
      <c r="L690" s="11">
        <f>IF(ISERROR(VLOOKUP(B690, Paste!$AB$3:$AD$2349, 3, FALSE)), "", VLOOKUP(B690, Paste!$AB$3:$AD$2349, 3, FALSE))</f>
        <v>18</v>
      </c>
      <c r="M690" s="27">
        <f>VLOOKUP($B690, Paste!$W$3:$Z$10064, IF($H$4="Cap Hit",3, IF($H$4="AAV", 4, 2)), FALSE)</f>
        <v>0.85</v>
      </c>
      <c r="N690" s="11">
        <f>IF(ISERROR(VLOOKUP(B690, Paste!$AB$3:$AC$2343, 1, FALSE)), "", VLOOKUP(B690, Paste!$AB$3:$AC$2343, 2, FALSE))</f>
        <v>48</v>
      </c>
      <c r="O690" s="18" t="str">
        <f>IF(VLOOKUP(B690, 'Points&amp;Potential'!$B$7:$O$921, 14, FALSE)=0, "", VLOOKUP(B690, 'Points&amp;Potential'!$B$7:$O$921, 14, FALSE))</f>
        <v/>
      </c>
      <c r="P690" s="7" t="str">
        <f>IF(ISERROR(VLOOKUP(B690, Paste!$T$3:$T$1045, 1, FALSE)), "", VLOOKUP(B690, Paste!$T$3:$U$1045, 2, FALSE))</f>
        <v/>
      </c>
    </row>
    <row r="691" spans="1:16">
      <c r="A691" s="11">
        <v>685</v>
      </c>
      <c r="B691" s="10" t="s">
        <v>623</v>
      </c>
      <c r="C691" s="11" t="str">
        <f>VLOOKUP($B691, Paste!$A$3:$H$1033, 6, FALSE)</f>
        <v>LW</v>
      </c>
      <c r="D691" s="11">
        <f>IFERROR(VLOOKUP($B691, Paste!$J$3:$L$833, 3, FALSE), "")</f>
        <v>50</v>
      </c>
      <c r="E691" s="11">
        <f>IFERROR(VLOOKUP($B691, Paste!$J$3:$L$833, 2, FALSE), "")</f>
        <v>67</v>
      </c>
      <c r="F691" s="11" t="str">
        <f>VLOOKUP($B691, Paste!$A$3:$H$1033, 8, FALSE)</f>
        <v>CGY</v>
      </c>
      <c r="G691" s="71">
        <f>VLOOKUP($B691, Paste!$A$3:$H$1033, 2, FALSE)</f>
        <v>59</v>
      </c>
      <c r="H691" s="71">
        <f>VLOOKUP($B691, Paste!$A$3:$H$1033, 3, FALSE)</f>
        <v>7.08</v>
      </c>
      <c r="I691" s="71">
        <f t="shared" si="10"/>
        <v>6.308359895833334</v>
      </c>
      <c r="J691" s="71">
        <f>VLOOKUP($B691, Paste!$A$3:$H$1033, 4, FALSE)</f>
        <v>13.388359895833334</v>
      </c>
      <c r="K691" s="71">
        <f>VLOOKUP($B691, Paste!$A$3:$H$1033, 5, FALSE)</f>
        <v>12.389999999999999</v>
      </c>
      <c r="L691" s="11">
        <f>IF(ISERROR(VLOOKUP(B691, Paste!$AB$3:$AD$2349, 3, FALSE)), "", VLOOKUP(B691, Paste!$AB$3:$AD$2349, 3, FALSE))</f>
        <v>130</v>
      </c>
      <c r="M691" s="27">
        <f>VLOOKUP($B691, Paste!$W$3:$Z$10064, IF($H$4="Cap Hit",3, IF($H$4="AAV", 4, 2)), FALSE)</f>
        <v>0.95</v>
      </c>
      <c r="N691" s="11">
        <f>IF(ISERROR(VLOOKUP(B691, Paste!$AB$3:$AC$2343, 1, FALSE)), "", VLOOKUP(B691, Paste!$AB$3:$AC$2343, 2, FALSE))</f>
        <v>24</v>
      </c>
      <c r="O691" s="18" t="str">
        <f>IF(VLOOKUP(B691, 'Points&amp;Potential'!$B$7:$O$921, 14, FALSE)=0, "", VLOOKUP(B691, 'Points&amp;Potential'!$B$7:$O$921, 14, FALSE))</f>
        <v/>
      </c>
      <c r="P691" s="7" t="str">
        <f>IF(ISERROR(VLOOKUP(B691, Paste!$T$3:$T$1045, 1, FALSE)), "", VLOOKUP(B691, Paste!$T$3:$U$1045, 2, FALSE))</f>
        <v>Y</v>
      </c>
    </row>
    <row r="692" spans="1:16">
      <c r="A692" s="11">
        <v>686</v>
      </c>
      <c r="B692" s="67" t="s">
        <v>691</v>
      </c>
      <c r="C692" s="11" t="str">
        <f>VLOOKUP($B692, Paste!$A$3:$H$1033, 6, FALSE)</f>
        <v>RW</v>
      </c>
      <c r="D692" s="11">
        <f>IFERROR(VLOOKUP($B692, Paste!$J$3:$L$833, 3, FALSE), "")</f>
        <v>53</v>
      </c>
      <c r="E692" s="11">
        <f>IFERROR(VLOOKUP($B692, Paste!$J$3:$L$833, 2, FALSE), "")</f>
        <v>70</v>
      </c>
      <c r="F692" s="11" t="str">
        <f>VLOOKUP($B692, Paste!$A$3:$H$1033, 8, FALSE)</f>
        <v>DET</v>
      </c>
      <c r="G692" s="71">
        <f>VLOOKUP($B692, Paste!$A$3:$H$1033, 2, FALSE)</f>
        <v>41</v>
      </c>
      <c r="H692" s="71">
        <f>VLOOKUP($B692, Paste!$A$3:$H$1033, 3, FALSE)</f>
        <v>6.1499999999999995</v>
      </c>
      <c r="I692" s="71">
        <f t="shared" si="10"/>
        <v>3.9295692708333343</v>
      </c>
      <c r="J692" s="71">
        <f>VLOOKUP($B692, Paste!$A$3:$H$1033, 4, FALSE)</f>
        <v>10.079569270833334</v>
      </c>
      <c r="K692" s="71">
        <f>VLOOKUP($B692, Paste!$A$3:$H$1033, 5, FALSE)</f>
        <v>12.299999999999999</v>
      </c>
      <c r="L692" s="11">
        <f>IF(ISERROR(VLOOKUP(B692, Paste!$AB$3:$AD$2349, 3, FALSE)), "", VLOOKUP(B692, Paste!$AB$3:$AD$2349, 3, FALSE))</f>
        <v>115</v>
      </c>
      <c r="M692" s="27">
        <f>VLOOKUP($B692, Paste!$W$3:$Z$10064, IF($H$4="Cap Hit",3, IF($H$4="AAV", 4, 2)), FALSE)</f>
        <v>0.97499999999999998</v>
      </c>
      <c r="N692" s="11">
        <f>IF(ISERROR(VLOOKUP(B692, Paste!$AB$3:$AC$2343, 1, FALSE)), "", VLOOKUP(B692, Paste!$AB$3:$AC$2343, 2, FALSE))</f>
        <v>10</v>
      </c>
      <c r="O692" s="18" t="str">
        <f>IF(VLOOKUP(B692, 'Points&amp;Potential'!$B$7:$O$921, 14, FALSE)=0, "", VLOOKUP(B692, 'Points&amp;Potential'!$B$7:$O$921, 14, FALSE))</f>
        <v/>
      </c>
      <c r="P692" s="7" t="str">
        <f>IF(ISERROR(VLOOKUP(B692, Paste!$T$3:$T$1045, 1, FALSE)), "", VLOOKUP(B692, Paste!$T$3:$U$1045, 2, FALSE))</f>
        <v>Y</v>
      </c>
    </row>
    <row r="693" spans="1:16">
      <c r="A693" s="11">
        <v>687</v>
      </c>
      <c r="B693" s="67" t="s">
        <v>71</v>
      </c>
      <c r="C693" s="11" t="str">
        <f>VLOOKUP($B693, Paste!$A$3:$H$1033, 6, FALSE)</f>
        <v>C</v>
      </c>
      <c r="D693" s="11">
        <f>IFERROR(VLOOKUP($B693, Paste!$J$3:$L$833, 3, FALSE), "")</f>
        <v>78</v>
      </c>
      <c r="E693" s="11">
        <f>IFERROR(VLOOKUP($B693, Paste!$J$3:$L$833, 2, FALSE), "")</f>
        <v>92</v>
      </c>
      <c r="F693" s="11" t="str">
        <f>VLOOKUP($B693, Paste!$A$3:$H$1033, 8, FALSE)</f>
        <v>TBL</v>
      </c>
      <c r="G693" s="71">
        <f>VLOOKUP($B693, Paste!$A$3:$H$1033, 2, FALSE)</f>
        <v>77</v>
      </c>
      <c r="H693" s="71">
        <f>VLOOKUP($B693, Paste!$A$3:$H$1033, 3, FALSE)</f>
        <v>33.434271979462203</v>
      </c>
      <c r="I693" s="71">
        <f t="shared" si="10"/>
        <v>45.601150833037813</v>
      </c>
      <c r="J693" s="71">
        <f>VLOOKUP($B693, Paste!$A$3:$H$1033, 4, FALSE)</f>
        <v>79.035422812500016</v>
      </c>
      <c r="K693" s="71">
        <f>VLOOKUP($B693, Paste!$A$3:$H$1033, 5, FALSE)</f>
        <v>12.194570135746606</v>
      </c>
      <c r="L693" s="11">
        <f>IF(ISERROR(VLOOKUP(B693, Paste!$AB$3:$AD$2349, 3, FALSE)), "", VLOOKUP(B693, Paste!$AB$3:$AD$2349, 3, FALSE))</f>
        <v>19</v>
      </c>
      <c r="M693" s="27">
        <f>VLOOKUP($B693, Paste!$W$3:$Z$10064, IF($H$4="Cap Hit",3, IF($H$4="AAV", 4, 2)), FALSE)</f>
        <v>12</v>
      </c>
      <c r="N693" s="11">
        <f>IF(ISERROR(VLOOKUP(B693, Paste!$AB$3:$AC$2343, 1, FALSE)), "", VLOOKUP(B693, Paste!$AB$3:$AC$2343, 2, FALSE))</f>
        <v>35</v>
      </c>
      <c r="O693" s="18" t="str">
        <f>IF(VLOOKUP(B693, 'Points&amp;Potential'!$B$7:$O$921, 14, FALSE)=0, "", VLOOKUP(B693, 'Points&amp;Potential'!$B$7:$O$921, 14, FALSE))</f>
        <v/>
      </c>
      <c r="P693" s="7" t="str">
        <f>IF(ISERROR(VLOOKUP(B693, Paste!$T$3:$T$1045, 1, FALSE)), "", VLOOKUP(B693, Paste!$T$3:$U$1045, 2, FALSE))</f>
        <v/>
      </c>
    </row>
    <row r="694" spans="1:16">
      <c r="A694" s="11">
        <v>688</v>
      </c>
      <c r="B694" s="67" t="s">
        <v>269</v>
      </c>
      <c r="C694" s="11" t="str">
        <f>VLOOKUP($B694, Paste!$A$3:$H$1033, 6, FALSE)</f>
        <v>LW</v>
      </c>
      <c r="D694" s="11" t="str">
        <f>IFERROR(VLOOKUP($B694, Paste!$J$3:$L$833, 3, FALSE), "")</f>
        <v/>
      </c>
      <c r="E694" s="11" t="str">
        <f>IFERROR(VLOOKUP($B694, Paste!$J$3:$L$833, 2, FALSE), "")</f>
        <v/>
      </c>
      <c r="F694" s="11" t="str">
        <f>VLOOKUP($B694, Paste!$A$3:$H$1033, 8, FALSE)</f>
        <v>MIN</v>
      </c>
      <c r="G694" s="71">
        <f>VLOOKUP($B694, Paste!$A$3:$H$1033, 2, FALSE)</f>
        <v>67</v>
      </c>
      <c r="H694" s="71">
        <f>VLOOKUP($B694, Paste!$A$3:$H$1033, 3, FALSE)</f>
        <v>16.75</v>
      </c>
      <c r="I694" s="71">
        <f t="shared" si="10"/>
        <v>22.716350000000013</v>
      </c>
      <c r="J694" s="71">
        <f>VLOOKUP($B694, Paste!$A$3:$H$1033, 4, FALSE)</f>
        <v>39.466350000000013</v>
      </c>
      <c r="K694" s="71">
        <f>VLOOKUP($B694, Paste!$A$3:$H$1033, 5, FALSE)</f>
        <v>12.059999999999999</v>
      </c>
      <c r="L694" s="11">
        <f>IF(ISERROR(VLOOKUP(B694, Paste!$AB$3:$AD$2349, 3, FALSE)), "", VLOOKUP(B694, Paste!$AB$3:$AD$2349, 3, FALSE))</f>
        <v>41</v>
      </c>
      <c r="M694" s="27">
        <f>VLOOKUP($B694, Paste!$W$3:$Z$10064, IF($H$4="Cap Hit",3, IF($H$4="AAV", 4, 2)), FALSE)</f>
        <v>1.6</v>
      </c>
      <c r="N694" s="11">
        <f>IF(ISERROR(VLOOKUP(B694, Paste!$AB$3:$AC$2343, 1, FALSE)), "", VLOOKUP(B694, Paste!$AB$3:$AC$2343, 2, FALSE))</f>
        <v>24</v>
      </c>
      <c r="O694" s="18" t="str">
        <f>IF(VLOOKUP(B694, 'Points&amp;Potential'!$B$7:$O$921, 14, FALSE)=0, "", VLOOKUP(B694, 'Points&amp;Potential'!$B$7:$O$921, 14, FALSE))</f>
        <v/>
      </c>
    </row>
    <row r="695" spans="1:16">
      <c r="A695" s="11">
        <v>689</v>
      </c>
      <c r="B695" s="67" t="s">
        <v>664</v>
      </c>
      <c r="C695" s="11" t="str">
        <f>VLOOKUP($B695, Paste!$A$3:$H$1033, 6, FALSE)</f>
        <v>LW</v>
      </c>
      <c r="D695" s="11" t="str">
        <f>IFERROR(VLOOKUP($B695, Paste!$J$3:$L$833, 3, FALSE), "")</f>
        <v/>
      </c>
      <c r="E695" s="11" t="str">
        <f>IFERROR(VLOOKUP($B695, Paste!$J$3:$L$833, 2, FALSE), "")</f>
        <v/>
      </c>
      <c r="F695" s="11" t="str">
        <f>VLOOKUP($B695, Paste!$A$3:$H$1033, 8, FALSE)</f>
        <v>TOR</v>
      </c>
      <c r="G695" s="71">
        <f>VLOOKUP($B695, Paste!$A$3:$H$1033, 2, FALSE)</f>
        <v>65</v>
      </c>
      <c r="H695" s="71">
        <f>VLOOKUP($B695, Paste!$A$3:$H$1033, 3, FALSE)</f>
        <v>4.865636085931822</v>
      </c>
      <c r="I695" s="71">
        <f t="shared" si="10"/>
        <v>6.5775651640681794</v>
      </c>
      <c r="J695" s="71">
        <f>VLOOKUP($B695, Paste!$A$3:$H$1033, 4, FALSE)</f>
        <v>11.443201250000001</v>
      </c>
      <c r="K695" s="71">
        <f>VLOOKUP($B695, Paste!$A$3:$H$1033, 5, FALSE)</f>
        <v>12.037037037037036</v>
      </c>
      <c r="L695" s="11">
        <f>IF(ISERROR(VLOOKUP(B695, Paste!$AB$3:$AD$2349, 3, FALSE)), "", VLOOKUP(B695, Paste!$AB$3:$AD$2349, 3, FALSE))</f>
        <v>146</v>
      </c>
      <c r="M695" s="27">
        <f>VLOOKUP($B695, Paste!$W$3:$Z$10064, IF($H$4="Cap Hit",3, IF($H$4="AAV", 4, 2)), FALSE)</f>
        <v>1.35</v>
      </c>
      <c r="N695" s="11">
        <f>IF(ISERROR(VLOOKUP(B695, Paste!$AB$3:$AC$2343, 1, FALSE)), "", VLOOKUP(B695, Paste!$AB$3:$AC$2343, 2, FALSE))</f>
        <v>46</v>
      </c>
      <c r="O695" s="18" t="str">
        <f>IF(VLOOKUP(B695, 'Points&amp;Potential'!$B$7:$O$921, 14, FALSE)=0, "", VLOOKUP(B695, 'Points&amp;Potential'!$B$7:$O$921, 14, FALSE))</f>
        <v/>
      </c>
      <c r="P695" s="7" t="str">
        <f>IF(ISERROR(VLOOKUP(B695, Paste!$T$3:$T$1045, 1, FALSE)), "", VLOOKUP(B695, Paste!$T$3:$U$1045, 2, FALSE))</f>
        <v/>
      </c>
    </row>
    <row r="696" spans="1:16">
      <c r="A696" s="11">
        <v>690</v>
      </c>
      <c r="B696" s="67" t="s">
        <v>350</v>
      </c>
      <c r="C696" s="11" t="str">
        <f>VLOOKUP($B696, Paste!$A$3:$H$1033, 6, FALSE)</f>
        <v>C</v>
      </c>
      <c r="D696" s="11" t="str">
        <f>IFERROR(VLOOKUP($B696, Paste!$J$3:$L$833, 3, FALSE), "")</f>
        <v/>
      </c>
      <c r="E696" s="11" t="str">
        <f>IFERROR(VLOOKUP($B696, Paste!$J$3:$L$833, 2, FALSE), "")</f>
        <v/>
      </c>
      <c r="F696" s="11" t="str">
        <f>VLOOKUP($B696, Paste!$A$3:$H$1033, 8, FALSE)</f>
        <v>ANA</v>
      </c>
      <c r="G696" s="71">
        <f>VLOOKUP($B696, Paste!$A$3:$H$1033, 2, FALSE)</f>
        <v>75.333333333333329</v>
      </c>
      <c r="H696" s="71">
        <f>VLOOKUP($B696, Paste!$A$3:$H$1033, 3, FALSE)</f>
        <v>11.750119911745005</v>
      </c>
      <c r="I696" s="71">
        <f t="shared" si="10"/>
        <v>20.332110950523507</v>
      </c>
      <c r="J696" s="71">
        <f>VLOOKUP($B696, Paste!$A$3:$H$1033, 4, FALSE)</f>
        <v>32.08223086226851</v>
      </c>
      <c r="K696" s="71">
        <f>VLOOKUP($B696, Paste!$A$3:$H$1033, 5, FALSE)</f>
        <v>12</v>
      </c>
      <c r="L696" s="11">
        <f>IF(ISERROR(VLOOKUP(B696, Paste!$AB$3:$AD$2349, 3, FALSE)), "", VLOOKUP(B696, Paste!$AB$3:$AD$2349, 3, FALSE))</f>
        <v>45</v>
      </c>
      <c r="M696" s="27">
        <f>VLOOKUP($B696, Paste!$W$3:$Z$10064, IF($H$4="Cap Hit",3, IF($H$4="AAV", 4, 2)), FALSE)</f>
        <v>3.75</v>
      </c>
      <c r="N696" s="11">
        <f>IF(ISERROR(VLOOKUP(B696, Paste!$AB$3:$AC$2343, 1, FALSE)), "", VLOOKUP(B696, Paste!$AB$3:$AC$2343, 2, FALSE))</f>
        <v>83</v>
      </c>
      <c r="O696" s="18" t="str">
        <f>IF(VLOOKUP(B696, 'Points&amp;Potential'!$B$7:$O$921, 14, FALSE)=0, "", VLOOKUP(B696, 'Points&amp;Potential'!$B$7:$O$921, 14, FALSE))</f>
        <v/>
      </c>
      <c r="P696" s="7" t="str">
        <f>IF(ISERROR(VLOOKUP(B696, Paste!$T$3:$T$1045, 1, FALSE)), "", VLOOKUP(B696, Paste!$T$3:$U$1045, 2, FALSE))</f>
        <v/>
      </c>
    </row>
    <row r="697" spans="1:16">
      <c r="A697" s="11">
        <v>691</v>
      </c>
      <c r="B697" s="67" t="s">
        <v>393</v>
      </c>
      <c r="C697" s="11" t="str">
        <f>VLOOKUP($B697, Paste!$A$3:$H$1033, 6, FALSE)</f>
        <v>RW</v>
      </c>
      <c r="D697" s="11">
        <f>IFERROR(VLOOKUP($B697, Paste!$J$3:$L$833, 3, FALSE), "")</f>
        <v>32</v>
      </c>
      <c r="E697" s="11">
        <f>IFERROR(VLOOKUP($B697, Paste!$J$3:$L$833, 2, FALSE), "")</f>
        <v>55</v>
      </c>
      <c r="F697" s="11" t="str">
        <f>VLOOKUP($B697, Paste!$A$3:$H$1033, 8, FALSE)</f>
        <v>WPG</v>
      </c>
      <c r="G697" s="71">
        <f>VLOOKUP($B697, Paste!$A$3:$H$1033, 2, FALSE)</f>
        <v>83</v>
      </c>
      <c r="H697" s="71">
        <f>VLOOKUP($B697, Paste!$A$3:$H$1033, 3, FALSE)</f>
        <v>13.378629557302718</v>
      </c>
      <c r="I697" s="71">
        <f t="shared" si="10"/>
        <v>15.301727348947283</v>
      </c>
      <c r="J697" s="71">
        <f>VLOOKUP($B697, Paste!$A$3:$H$1033, 4, FALSE)</f>
        <v>28.680356906250001</v>
      </c>
      <c r="K697" s="71">
        <f>VLOOKUP($B697, Paste!$A$3:$H$1033, 5, FALSE)</f>
        <v>11.954732510288066</v>
      </c>
      <c r="L697" s="11">
        <f>IF(ISERROR(VLOOKUP(B697, Paste!$AB$3:$AD$2349, 3, FALSE)), "", VLOOKUP(B697, Paste!$AB$3:$AD$2349, 3, FALSE))</f>
        <v>100</v>
      </c>
      <c r="M697" s="27">
        <f>VLOOKUP($B697, Paste!$W$3:$Z$10064, IF($H$4="Cap Hit",3, IF($H$4="AAV", 4, 2)), FALSE)</f>
        <v>4</v>
      </c>
      <c r="N697" s="11">
        <f>IF(ISERROR(VLOOKUP(B697, Paste!$AB$3:$AC$2343, 1, FALSE)), "", VLOOKUP(B697, Paste!$AB$3:$AC$2343, 2, FALSE))</f>
        <v>54</v>
      </c>
      <c r="O697" s="18" t="str">
        <f>IF(VLOOKUP(B697, 'Points&amp;Potential'!$B$7:$O$921, 14, FALSE)=0, "", VLOOKUP(B697, 'Points&amp;Potential'!$B$7:$O$921, 14, FALSE))</f>
        <v/>
      </c>
      <c r="P697" s="7" t="str">
        <f>IF(ISERROR(VLOOKUP(B697, Paste!$T$3:$T$1045, 1, FALSE)), "", VLOOKUP(B697, Paste!$T$3:$U$1045, 2, FALSE))</f>
        <v/>
      </c>
    </row>
    <row r="698" spans="1:16">
      <c r="A698" s="11">
        <v>692</v>
      </c>
      <c r="B698" s="67" t="s">
        <v>217</v>
      </c>
      <c r="C698" s="11" t="str">
        <f>VLOOKUP($B698, Paste!$A$3:$H$1033, 6, FALSE)</f>
        <v>LW</v>
      </c>
      <c r="D698" s="11">
        <f>IFERROR(VLOOKUP($B698, Paste!$J$3:$L$833, 3, FALSE), "")</f>
        <v>50</v>
      </c>
      <c r="E698" s="11">
        <f>IFERROR(VLOOKUP($B698, Paste!$J$3:$L$833, 2, FALSE), "")</f>
        <v>67</v>
      </c>
      <c r="F698" s="11" t="str">
        <f>VLOOKUP($B698, Paste!$A$3:$H$1033, 8, FALSE)</f>
        <v>CHI</v>
      </c>
      <c r="G698" s="71">
        <f>VLOOKUP($B698, Paste!$A$3:$H$1033, 2, FALSE)</f>
        <v>79.666666666666671</v>
      </c>
      <c r="H698" s="71">
        <f>VLOOKUP($B698, Paste!$A$3:$H$1033, 3, FALSE)</f>
        <v>16.86964399844042</v>
      </c>
      <c r="I698" s="71">
        <f t="shared" si="10"/>
        <v>29.77721087655959</v>
      </c>
      <c r="J698" s="71">
        <f>VLOOKUP($B698, Paste!$A$3:$H$1033, 4, FALSE)</f>
        <v>46.64685487500001</v>
      </c>
      <c r="K698" s="71">
        <f>VLOOKUP($B698, Paste!$A$3:$H$1033, 5, FALSE)</f>
        <v>11.950000000000001</v>
      </c>
      <c r="L698" s="11">
        <f>IF(ISERROR(VLOOKUP(B698, Paste!$AB$3:$AD$2349, 3, FALSE)), "", VLOOKUP(B698, Paste!$AB$3:$AD$2349, 3, FALSE))</f>
        <v>20</v>
      </c>
      <c r="M698" s="27">
        <f>VLOOKUP($B698, Paste!$W$3:$Z$10064, IF($H$4="Cap Hit",3, IF($H$4="AAV", 4, 2)), FALSE)</f>
        <v>5.5</v>
      </c>
      <c r="N698" s="11">
        <f>IF(ISERROR(VLOOKUP(B698, Paste!$AB$3:$AC$2343, 1, FALSE)), "", VLOOKUP(B698, Paste!$AB$3:$AC$2343, 2, FALSE))</f>
        <v>32</v>
      </c>
      <c r="O698" s="18" t="str">
        <f>IF(VLOOKUP(B698, 'Points&amp;Potential'!$B$7:$O$921, 14, FALSE)=0, "", VLOOKUP(B698, 'Points&amp;Potential'!$B$7:$O$921, 14, FALSE))</f>
        <v/>
      </c>
      <c r="P698" s="7" t="str">
        <f>IF(ISERROR(VLOOKUP(B698, Paste!$T$3:$T$1045, 1, FALSE)), "", VLOOKUP(B698, Paste!$T$3:$U$1045, 2, FALSE))</f>
        <v/>
      </c>
    </row>
    <row r="699" spans="1:16">
      <c r="A699" s="11">
        <v>693</v>
      </c>
      <c r="B699" s="10" t="s">
        <v>322</v>
      </c>
      <c r="C699" s="11" t="str">
        <f>VLOOKUP($B699, Paste!$A$3:$H$1033, 6, FALSE)</f>
        <v>LW</v>
      </c>
      <c r="D699" s="11">
        <f>IFERROR(VLOOKUP($B699, Paste!$J$3:$L$833, 3, FALSE), "")</f>
        <v>38</v>
      </c>
      <c r="E699" s="11">
        <f>IFERROR(VLOOKUP($B699, Paste!$J$3:$L$833, 2, FALSE), "")</f>
        <v>58</v>
      </c>
      <c r="F699" s="11" t="str">
        <f>VLOOKUP($B699, Paste!$A$3:$H$1033, 8, FALSE)</f>
        <v>CGY</v>
      </c>
      <c r="G699" s="71">
        <f>VLOOKUP($B699, Paste!$A$3:$H$1033, 2, FALSE)</f>
        <v>79.666666666666671</v>
      </c>
      <c r="H699" s="71">
        <f>VLOOKUP($B699, Paste!$A$3:$H$1033, 3, FALSE)</f>
        <v>20.315986959728804</v>
      </c>
      <c r="I699" s="71">
        <f t="shared" si="10"/>
        <v>14.38614583193786</v>
      </c>
      <c r="J699" s="71">
        <f>VLOOKUP($B699, Paste!$A$3:$H$1033, 4, FALSE)</f>
        <v>34.702132791666664</v>
      </c>
      <c r="K699" s="71">
        <f>VLOOKUP($B699, Paste!$A$3:$H$1033, 5, FALSE)</f>
        <v>11.950000000000001</v>
      </c>
      <c r="L699" s="11">
        <f>IF(ISERROR(VLOOKUP(B699, Paste!$AB$3:$AD$2349, 3, FALSE)), "", VLOOKUP(B699, Paste!$AB$3:$AD$2349, 3, FALSE))</f>
        <v>20</v>
      </c>
      <c r="M699" s="27">
        <f>VLOOKUP($B699, Paste!$W$3:$Z$10064, IF($H$4="Cap Hit",3, IF($H$4="AAV", 4, 2)), FALSE)</f>
        <v>5.75</v>
      </c>
      <c r="N699" s="11">
        <f>IF(ISERROR(VLOOKUP(B699, Paste!$AB$3:$AC$2343, 1, FALSE)), "", VLOOKUP(B699, Paste!$AB$3:$AC$2343, 2, FALSE))</f>
        <v>33</v>
      </c>
      <c r="O699" s="18" t="str">
        <f>IF(VLOOKUP(B699, 'Points&amp;Potential'!$B$7:$O$921, 14, FALSE)=0, "", VLOOKUP(B699, 'Points&amp;Potential'!$B$7:$O$921, 14, FALSE))</f>
        <v/>
      </c>
      <c r="P699" s="7" t="str">
        <f>IF(ISERROR(VLOOKUP(B699, Paste!$T$3:$T$1045, 1, FALSE)), "", VLOOKUP(B699, Paste!$T$3:$U$1045, 2, FALSE))</f>
        <v/>
      </c>
    </row>
    <row r="700" spans="1:16">
      <c r="A700" s="11">
        <v>694</v>
      </c>
      <c r="B700" s="67" t="s">
        <v>470</v>
      </c>
      <c r="C700" s="11" t="str">
        <f>VLOOKUP($B700, Paste!$A$3:$H$1033, 6, FALSE)</f>
        <v>RW</v>
      </c>
      <c r="D700" s="11">
        <f>IFERROR(VLOOKUP($B700, Paste!$J$3:$L$833, 3, FALSE), "")</f>
        <v>40</v>
      </c>
      <c r="E700" s="11">
        <f>IFERROR(VLOOKUP($B700, Paste!$J$3:$L$833, 2, FALSE), "")</f>
        <v>55</v>
      </c>
      <c r="F700" s="11" t="str">
        <f>VLOOKUP($B700, Paste!$A$3:$H$1033, 8, FALSE)</f>
        <v>PIT</v>
      </c>
      <c r="G700" s="71">
        <f>VLOOKUP($B700, Paste!$A$3:$H$1033, 2, FALSE)</f>
        <v>55</v>
      </c>
      <c r="H700" s="71">
        <f>VLOOKUP($B700, Paste!$A$3:$H$1033, 3, FALSE)</f>
        <v>12.122257473934729</v>
      </c>
      <c r="I700" s="71">
        <f t="shared" si="10"/>
        <v>9.9736144010652712</v>
      </c>
      <c r="J700" s="71">
        <f>VLOOKUP($B700, Paste!$A$3:$H$1033, 4, FALSE)</f>
        <v>22.095871875</v>
      </c>
      <c r="K700" s="71">
        <f>VLOOKUP($B700, Paste!$A$3:$H$1033, 5, FALSE)</f>
        <v>11.761006289308176</v>
      </c>
      <c r="L700" s="11">
        <f>IF(ISERROR(VLOOKUP(B700, Paste!$AB$3:$AD$2349, 3, FALSE)), "", VLOOKUP(B700, Paste!$AB$3:$AD$2349, 3, FALSE))</f>
        <v>83</v>
      </c>
      <c r="M700" s="27">
        <f>VLOOKUP($B700, Paste!$W$3:$Z$10064, IF($H$4="Cap Hit",3, IF($H$4="AAV", 4, 2)), FALSE)</f>
        <v>1.5</v>
      </c>
      <c r="N700" s="11">
        <f>IF(ISERROR(VLOOKUP(B700, Paste!$AB$3:$AC$2343, 1, FALSE)), "", VLOOKUP(B700, Paste!$AB$3:$AC$2343, 2, FALSE))</f>
        <v>34</v>
      </c>
      <c r="O700" s="18" t="str">
        <f>IF(VLOOKUP(B700, 'Points&amp;Potential'!$B$7:$O$921, 14, FALSE)=0, "", VLOOKUP(B700, 'Points&amp;Potential'!$B$7:$O$921, 14, FALSE))</f>
        <v/>
      </c>
      <c r="P700" s="7" t="str">
        <f>IF(ISERROR(VLOOKUP(B700, Paste!$T$3:$T$1045, 1, FALSE)), "", VLOOKUP(B700, Paste!$T$3:$U$1045, 2, FALSE))</f>
        <v/>
      </c>
    </row>
    <row r="701" spans="1:16">
      <c r="A701" s="11">
        <v>695</v>
      </c>
      <c r="B701" s="67" t="s">
        <v>560</v>
      </c>
      <c r="C701" s="11" t="str">
        <f>VLOOKUP($B701, Paste!$A$3:$H$1033, 6, FALSE)</f>
        <v>RW</v>
      </c>
      <c r="D701" s="11">
        <f>IFERROR(VLOOKUP($B701, Paste!$J$3:$L$833, 3, FALSE), "")</f>
        <v>35</v>
      </c>
      <c r="E701" s="11">
        <f>IFERROR(VLOOKUP($B701, Paste!$J$3:$L$833, 2, FALSE), "")</f>
        <v>58</v>
      </c>
      <c r="F701" s="11" t="str">
        <f>VLOOKUP($B701, Paste!$A$3:$H$1033, 8, FALSE)</f>
        <v>VGK</v>
      </c>
      <c r="G701" s="71">
        <f>VLOOKUP($B701, Paste!$A$3:$H$1033, 2, FALSE)</f>
        <v>56.333333333333336</v>
      </c>
      <c r="H701" s="71">
        <f>VLOOKUP($B701, Paste!$A$3:$H$1033, 3, FALSE)</f>
        <v>6.6105942901055021</v>
      </c>
      <c r="I701" s="71">
        <f t="shared" si="10"/>
        <v>9.94274250387598</v>
      </c>
      <c r="J701" s="71">
        <f>VLOOKUP($B701, Paste!$A$3:$H$1033, 4, FALSE)</f>
        <v>16.553336793981483</v>
      </c>
      <c r="K701" s="71">
        <f>VLOOKUP($B701, Paste!$A$3:$H$1033, 5, FALSE)</f>
        <v>11.750511247443763</v>
      </c>
      <c r="L701" s="11">
        <f>IF(ISERROR(VLOOKUP(B701, Paste!$AB$3:$AD$2349, 3, FALSE)), "", VLOOKUP(B701, Paste!$AB$3:$AD$2349, 3, FALSE))</f>
        <v>62</v>
      </c>
      <c r="M701" s="27">
        <f>VLOOKUP($B701, Paste!$W$3:$Z$10064, IF($H$4="Cap Hit",3, IF($H$4="AAV", 4, 2)), FALSE)</f>
        <v>0.82499999999999996</v>
      </c>
      <c r="N701" s="11">
        <f>IF(ISERROR(VLOOKUP(B701, Paste!$AB$3:$AC$2343, 1, FALSE)), "", VLOOKUP(B701, Paste!$AB$3:$AC$2343, 2, FALSE))</f>
        <v>23</v>
      </c>
      <c r="O701" s="18" t="str">
        <f>IF(VLOOKUP(B701, 'Points&amp;Potential'!$B$7:$O$921, 14, FALSE)=0, "", VLOOKUP(B701, 'Points&amp;Potential'!$B$7:$O$921, 14, FALSE))</f>
        <v/>
      </c>
      <c r="P701" s="7" t="str">
        <f>IF(ISERROR(VLOOKUP(B701, Paste!$T$3:$T$1045, 1, FALSE)), "", VLOOKUP(B701, Paste!$T$3:$U$1045, 2, FALSE))</f>
        <v/>
      </c>
    </row>
    <row r="702" spans="1:16">
      <c r="A702" s="11">
        <v>696</v>
      </c>
      <c r="B702" s="67" t="s">
        <v>527</v>
      </c>
      <c r="C702" s="11" t="str">
        <f>VLOOKUP($B702, Paste!$A$3:$H$1033, 6, FALSE)</f>
        <v>LW</v>
      </c>
      <c r="D702" s="11">
        <f>IFERROR(VLOOKUP($B702, Paste!$J$3:$L$833, 3, FALSE), "")</f>
        <v>40</v>
      </c>
      <c r="E702" s="11">
        <f>IFERROR(VLOOKUP($B702, Paste!$J$3:$L$833, 2, FALSE), "")</f>
        <v>70</v>
      </c>
      <c r="F702" s="11" t="str">
        <f>VLOOKUP($B702, Paste!$A$3:$H$1033, 8, FALSE)</f>
        <v>EDM</v>
      </c>
      <c r="G702" s="71">
        <f>VLOOKUP($B702, Paste!$A$3:$H$1033, 2, FALSE)</f>
        <v>65</v>
      </c>
      <c r="H702" s="71">
        <f>VLOOKUP($B702, Paste!$A$3:$H$1033, 3, FALSE)</f>
        <v>9.75</v>
      </c>
      <c r="I702" s="71">
        <f t="shared" si="10"/>
        <v>8.7383359374999969</v>
      </c>
      <c r="J702" s="71">
        <f>VLOOKUP($B702, Paste!$A$3:$H$1033, 4, FALSE)</f>
        <v>18.488335937499997</v>
      </c>
      <c r="K702" s="71">
        <f>VLOOKUP($B702, Paste!$A$3:$H$1033, 5, FALSE)</f>
        <v>11.7</v>
      </c>
      <c r="L702" s="11">
        <f>IF(ISERROR(VLOOKUP(B702, Paste!$AB$3:$AD$2349, 3, FALSE)), "", VLOOKUP(B702, Paste!$AB$3:$AD$2349, 3, FALSE))</f>
        <v>20</v>
      </c>
      <c r="M702" s="27">
        <f>VLOOKUP($B702, Paste!$W$3:$Z$10064, IF($H$4="Cap Hit",3, IF($H$4="AAV", 4, 2)), FALSE)</f>
        <v>0.95</v>
      </c>
      <c r="N702" s="11">
        <f>IF(ISERROR(VLOOKUP(B702, Paste!$AB$3:$AC$2343, 1, FALSE)), "", VLOOKUP(B702, Paste!$AB$3:$AC$2343, 2, FALSE))</f>
        <v>13</v>
      </c>
      <c r="O702" s="18" t="str">
        <f>IF(VLOOKUP(B702, 'Points&amp;Potential'!$B$7:$O$921, 14, FALSE)=0, "", VLOOKUP(B702, 'Points&amp;Potential'!$B$7:$O$921, 14, FALSE))</f>
        <v/>
      </c>
      <c r="P702" s="7" t="str">
        <f>IF(ISERROR(VLOOKUP(B702, Paste!$T$3:$T$1045, 1, FALSE)), "", VLOOKUP(B702, Paste!$T$3:$U$1045, 2, FALSE))</f>
        <v/>
      </c>
    </row>
    <row r="703" spans="1:16">
      <c r="A703" s="11">
        <v>697</v>
      </c>
      <c r="B703" s="67" t="s">
        <v>244</v>
      </c>
      <c r="C703" s="11" t="str">
        <f>VLOOKUP($B703, Paste!$A$3:$H$1033, 6, FALSE)</f>
        <v>LW</v>
      </c>
      <c r="D703" s="11">
        <f>IFERROR(VLOOKUP($B703, Paste!$J$3:$L$833, 3, FALSE), "")</f>
        <v>48</v>
      </c>
      <c r="E703" s="11">
        <f>IFERROR(VLOOKUP($B703, Paste!$J$3:$L$833, 2, FALSE), "")</f>
        <v>70</v>
      </c>
      <c r="F703" s="11" t="str">
        <f>VLOOKUP($B703, Paste!$A$3:$H$1033, 8, FALSE)</f>
        <v>NYI</v>
      </c>
      <c r="G703" s="71">
        <f>VLOOKUP($B703, Paste!$A$3:$H$1033, 2, FALSE)</f>
        <v>76</v>
      </c>
      <c r="H703" s="71">
        <f>VLOOKUP($B703, Paste!$A$3:$H$1033, 3, FALSE)</f>
        <v>13.378966927299023</v>
      </c>
      <c r="I703" s="71">
        <f t="shared" si="10"/>
        <v>28.816317517145414</v>
      </c>
      <c r="J703" s="71">
        <f>VLOOKUP($B703, Paste!$A$3:$H$1033, 4, FALSE)</f>
        <v>42.195284444444439</v>
      </c>
      <c r="K703" s="71">
        <f>VLOOKUP($B703, Paste!$A$3:$H$1033, 5, FALSE)</f>
        <v>11.692307692307693</v>
      </c>
      <c r="L703" s="11">
        <f>IF(ISERROR(VLOOKUP(B703, Paste!$AB$3:$AD$2349, 3, FALSE)), "", VLOOKUP(B703, Paste!$AB$3:$AD$2349, 3, FALSE))</f>
        <v>27</v>
      </c>
      <c r="M703" s="27">
        <f>VLOOKUP($B703, Paste!$W$3:$Z$10064, IF($H$4="Cap Hit",3, IF($H$4="AAV", 4, 2)), FALSE)</f>
        <v>2.25</v>
      </c>
      <c r="N703" s="11">
        <f>IF(ISERROR(VLOOKUP(B703, Paste!$AB$3:$AC$2343, 1, FALSE)), "", VLOOKUP(B703, Paste!$AB$3:$AC$2343, 2, FALSE))</f>
        <v>19</v>
      </c>
      <c r="O703" s="18" t="str">
        <f>IF(VLOOKUP(B703, 'Points&amp;Potential'!$B$7:$O$921, 14, FALSE)=0, "", VLOOKUP(B703, 'Points&amp;Potential'!$B$7:$O$921, 14, FALSE))</f>
        <v/>
      </c>
      <c r="P703" s="7" t="str">
        <f>IF(ISERROR(VLOOKUP(B703, Paste!$T$3:$T$1045, 1, FALSE)), "", VLOOKUP(B703, Paste!$T$3:$U$1045, 2, FALSE))</f>
        <v/>
      </c>
    </row>
    <row r="704" spans="1:16">
      <c r="A704" s="11">
        <v>698</v>
      </c>
      <c r="B704" s="67" t="s">
        <v>557</v>
      </c>
      <c r="C704" s="11" t="str">
        <f>VLOOKUP($B704, Paste!$A$3:$H$1033, 6, FALSE)</f>
        <v>LD</v>
      </c>
      <c r="D704" s="11" t="str">
        <f>IFERROR(VLOOKUP($B704, Paste!$J$3:$L$833, 3, FALSE), "")</f>
        <v/>
      </c>
      <c r="E704" s="11" t="str">
        <f>IFERROR(VLOOKUP($B704, Paste!$J$3:$L$833, 2, FALSE), "")</f>
        <v/>
      </c>
      <c r="F704" s="11" t="str">
        <f>VLOOKUP($B704, Paste!$A$3:$H$1033, 8, FALSE)</f>
        <v>MIN</v>
      </c>
      <c r="G704" s="71">
        <f>VLOOKUP($B704, Paste!$A$3:$H$1033, 2, FALSE)</f>
        <v>66</v>
      </c>
      <c r="H704" s="71">
        <f>VLOOKUP($B704, Paste!$A$3:$H$1033, 3, FALSE)</f>
        <v>3.0774106136623236</v>
      </c>
      <c r="I704" s="71">
        <f t="shared" si="10"/>
        <v>13.667182251337675</v>
      </c>
      <c r="J704" s="71">
        <f>VLOOKUP($B704, Paste!$A$3:$H$1033, 4, FALSE)</f>
        <v>16.744592864999998</v>
      </c>
      <c r="K704" s="71">
        <f>VLOOKUP($B704, Paste!$A$3:$H$1033, 5, FALSE)</f>
        <v>11.6875</v>
      </c>
      <c r="L704" s="11">
        <f>IF(ISERROR(VLOOKUP(B704, Paste!$AB$3:$AD$2349, 3, FALSE)), "", VLOOKUP(B704, Paste!$AB$3:$AD$2349, 3, FALSE))</f>
        <v>21</v>
      </c>
      <c r="M704" s="27">
        <f>VLOOKUP($B704, Paste!$W$3:$Z$10064, IF($H$4="Cap Hit",3, IF($H$4="AAV", 4, 2)), FALSE)</f>
        <v>3.5</v>
      </c>
      <c r="N704" s="11">
        <f>IF(ISERROR(VLOOKUP(B704, Paste!$AB$3:$AC$2343, 1, FALSE)), "", VLOOKUP(B704, Paste!$AB$3:$AC$2343, 2, FALSE))</f>
        <v>99</v>
      </c>
      <c r="O704" s="18" t="str">
        <f>IF(VLOOKUP(B704, 'Points&amp;Potential'!$B$7:$O$921, 14, FALSE)=0, "", VLOOKUP(B704, 'Points&amp;Potential'!$B$7:$O$921, 14, FALSE))</f>
        <v/>
      </c>
      <c r="P704" s="7" t="str">
        <f>IF(ISERROR(VLOOKUP(B704, Paste!$T$3:$T$1045, 1, FALSE)), "", VLOOKUP(B704, Paste!$T$3:$U$1045, 2, FALSE))</f>
        <v/>
      </c>
    </row>
    <row r="705" spans="1:16">
      <c r="A705" s="11">
        <v>699</v>
      </c>
      <c r="B705" s="67" t="s">
        <v>749</v>
      </c>
      <c r="C705" s="11" t="str">
        <f>VLOOKUP($B705, Paste!$A$3:$H$1033, 6, FALSE)</f>
        <v>LW</v>
      </c>
      <c r="D705" s="11" t="str">
        <f>IFERROR(VLOOKUP($B705, Paste!$J$3:$L$833, 3, FALSE), "")</f>
        <v/>
      </c>
      <c r="E705" s="11" t="str">
        <f>IFERROR(VLOOKUP($B705, Paste!$J$3:$L$833, 2, FALSE), "")</f>
        <v/>
      </c>
      <c r="F705" s="11" t="str">
        <f>VLOOKUP($B705, Paste!$A$3:$H$1033, 8, FALSE)</f>
        <v>FLA</v>
      </c>
      <c r="G705" s="71">
        <f>VLOOKUP($B705, Paste!$A$3:$H$1033, 2, FALSE)</f>
        <v>37</v>
      </c>
      <c r="H705" s="71">
        <f>VLOOKUP($B705, Paste!$A$3:$H$1033, 3, FALSE)</f>
        <v>3.8717293958000401</v>
      </c>
      <c r="I705" s="71">
        <f t="shared" si="10"/>
        <v>3.27426560419996</v>
      </c>
      <c r="J705" s="71">
        <f>VLOOKUP($B705, Paste!$A$3:$H$1033, 4, FALSE)</f>
        <v>7.1459950000000001</v>
      </c>
      <c r="K705" s="71">
        <f>VLOOKUP($B705, Paste!$A$3:$H$1033, 5, FALSE)</f>
        <v>11.684210526315789</v>
      </c>
      <c r="L705" s="11">
        <f>IF(ISERROR(VLOOKUP(B705, Paste!$AB$3:$AD$2349, 3, FALSE)), "", VLOOKUP(B705, Paste!$AB$3:$AD$2349, 3, FALSE))</f>
        <v>81</v>
      </c>
      <c r="M705" s="27">
        <f>VLOOKUP($B705, Paste!$W$3:$Z$10064, IF($H$4="Cap Hit",3, IF($H$4="AAV", 4, 2)), FALSE)</f>
        <v>0.77500000000000002</v>
      </c>
      <c r="N705" s="11">
        <f>IF(ISERROR(VLOOKUP(B705, Paste!$AB$3:$AC$2343, 1, FALSE)), "", VLOOKUP(B705, Paste!$AB$3:$AC$2343, 2, FALSE))</f>
        <v>11</v>
      </c>
      <c r="O705" s="18" t="str">
        <f>IF(VLOOKUP(B705, 'Points&amp;Potential'!$B$7:$O$921, 14, FALSE)=0, "", VLOOKUP(B705, 'Points&amp;Potential'!$B$7:$O$921, 14, FALSE))</f>
        <v/>
      </c>
      <c r="P705" s="7" t="str">
        <f>IF(ISERROR(VLOOKUP(B705, Paste!$T$3:$T$1045, 1, FALSE)), "", VLOOKUP(B705, Paste!$T$3:$U$1045, 2, FALSE))</f>
        <v/>
      </c>
    </row>
    <row r="706" spans="1:16">
      <c r="A706" s="11">
        <v>700</v>
      </c>
      <c r="B706" s="67" t="s">
        <v>465</v>
      </c>
      <c r="C706" s="11" t="str">
        <f>VLOOKUP($B706, Paste!$A$3:$H$1033, 6, FALSE)</f>
        <v>LW</v>
      </c>
      <c r="D706" s="11">
        <f>IFERROR(VLOOKUP($B706, Paste!$J$3:$L$833, 3, FALSE), "")</f>
        <v>32</v>
      </c>
      <c r="E706" s="11">
        <f>IFERROR(VLOOKUP($B706, Paste!$J$3:$L$833, 2, FALSE), "")</f>
        <v>55</v>
      </c>
      <c r="F706" s="11" t="str">
        <f>VLOOKUP($B706, Paste!$A$3:$H$1033, 8, FALSE)</f>
        <v>UFA</v>
      </c>
      <c r="G706" s="71">
        <f>VLOOKUP($B706, Paste!$A$3:$H$1033, 2, FALSE)</f>
        <v>72.333333333333329</v>
      </c>
      <c r="H706" s="71">
        <f>VLOOKUP($B706, Paste!$A$3:$H$1033, 3, FALSE)</f>
        <v>8.9485216586269338</v>
      </c>
      <c r="I706" s="71">
        <f t="shared" si="10"/>
        <v>13.596557716373066</v>
      </c>
      <c r="J706" s="71">
        <f>VLOOKUP($B706, Paste!$A$3:$H$1033, 4, FALSE)</f>
        <v>22.545079375</v>
      </c>
      <c r="K706" s="71">
        <f>VLOOKUP($B706, Paste!$A$3:$H$1033, 5, FALSE)</f>
        <v>11.65560821484992</v>
      </c>
      <c r="L706" s="11" t="str">
        <f>IF(ISERROR(VLOOKUP(B706, Paste!$AB$3:$AD$2349, 3, FALSE)), "", VLOOKUP(B706, Paste!$AB$3:$AD$2349, 3, FALSE))</f>
        <v/>
      </c>
      <c r="M706" s="27" t="e">
        <f>VLOOKUP($B706, Paste!$W$3:$Z$10064, IF($H$4="Cap Hit",3, IF($H$4="AAV", 4, 2)), FALSE)</f>
        <v>#N/A</v>
      </c>
      <c r="N706" s="11" t="str">
        <f>IF(ISERROR(VLOOKUP(B706, Paste!$AB$3:$AC$2343, 1, FALSE)), "", VLOOKUP(B706, Paste!$AB$3:$AC$2343, 2, FALSE))</f>
        <v/>
      </c>
      <c r="O706" s="18" t="str">
        <f>IF(VLOOKUP(B706, 'Points&amp;Potential'!$B$7:$O$921, 14, FALSE)=0, "", VLOOKUP(B706, 'Points&amp;Potential'!$B$7:$O$921, 14, FALSE))</f>
        <v/>
      </c>
      <c r="P706" s="7" t="str">
        <f>IF(ISERROR(VLOOKUP(B706, Paste!$T$3:$T$1045, 1, FALSE)), "", VLOOKUP(B706, Paste!$T$3:$U$1045, 2, FALSE))</f>
        <v/>
      </c>
    </row>
    <row r="707" spans="1:16">
      <c r="A707" s="11">
        <v>701</v>
      </c>
      <c r="B707" s="67" t="s">
        <v>705</v>
      </c>
      <c r="C707" s="11" t="str">
        <f>VLOOKUP($B707, Paste!$A$3:$H$1033, 6, FALSE)</f>
        <v>RW</v>
      </c>
      <c r="D707" s="11">
        <f>IFERROR(VLOOKUP($B707, Paste!$J$3:$L$833, 3, FALSE), "")</f>
        <v>28</v>
      </c>
      <c r="E707" s="11">
        <f>IFERROR(VLOOKUP($B707, Paste!$J$3:$L$833, 2, FALSE), "")</f>
        <v>58</v>
      </c>
      <c r="F707" s="11" t="str">
        <f>VLOOKUP($B707, Paste!$A$3:$H$1033, 8, FALSE)</f>
        <v>OTT</v>
      </c>
      <c r="G707" s="71">
        <f>VLOOKUP($B707, Paste!$A$3:$H$1033, 2, FALSE)</f>
        <v>39</v>
      </c>
      <c r="H707" s="71">
        <f>VLOOKUP($B707, Paste!$A$3:$H$1033, 3, FALSE)</f>
        <v>3.7515541146572597</v>
      </c>
      <c r="I707" s="71">
        <f t="shared" si="10"/>
        <v>5.7843182811760734</v>
      </c>
      <c r="J707" s="71">
        <f>VLOOKUP($B707, Paste!$A$3:$H$1033, 4, FALSE)</f>
        <v>9.5358723958333336</v>
      </c>
      <c r="K707" s="71">
        <f>VLOOKUP($B707, Paste!$A$3:$H$1033, 5, FALSE)</f>
        <v>11.594594594594595</v>
      </c>
      <c r="L707" s="11">
        <f>IF(ISERROR(VLOOKUP(B707, Paste!$AB$3:$AD$2349, 3, FALSE)), "", VLOOKUP(B707, Paste!$AB$3:$AD$2349, 3, FALSE))</f>
        <v>43</v>
      </c>
      <c r="M707" s="27">
        <f>VLOOKUP($B707, Paste!$W$3:$Z$10064, IF($H$4="Cap Hit",3, IF($H$4="AAV", 4, 2)), FALSE)</f>
        <v>0.9</v>
      </c>
      <c r="N707" s="11">
        <f>IF(ISERROR(VLOOKUP(B707, Paste!$AB$3:$AC$2343, 1, FALSE)), "", VLOOKUP(B707, Paste!$AB$3:$AC$2343, 2, FALSE))</f>
        <v>17</v>
      </c>
      <c r="O707" s="18" t="str">
        <f>IF(VLOOKUP(B707, 'Points&amp;Potential'!$B$7:$O$921, 14, FALSE)=0, "", VLOOKUP(B707, 'Points&amp;Potential'!$B$7:$O$921, 14, FALSE))</f>
        <v/>
      </c>
      <c r="P707" s="7" t="str">
        <f>IF(ISERROR(VLOOKUP(B707, Paste!$T$3:$T$1045, 1, FALSE)), "", VLOOKUP(B707, Paste!$T$3:$U$1045, 2, FALSE))</f>
        <v/>
      </c>
    </row>
    <row r="708" spans="1:16">
      <c r="A708" s="11">
        <v>702</v>
      </c>
      <c r="B708" s="67" t="s">
        <v>748</v>
      </c>
      <c r="C708" s="11" t="str">
        <f>VLOOKUP($B708, Paste!$A$3:$H$1033, 6, FALSE)</f>
        <v>LD</v>
      </c>
      <c r="D708" s="11" t="str">
        <f>IFERROR(VLOOKUP($B708, Paste!$J$3:$L$833, 3, FALSE), "")</f>
        <v/>
      </c>
      <c r="E708" s="11" t="str">
        <f>IFERROR(VLOOKUP($B708, Paste!$J$3:$L$833, 2, FALSE), "")</f>
        <v/>
      </c>
      <c r="F708" s="11" t="str">
        <f>VLOOKUP($B708, Paste!$A$3:$H$1033, 8, FALSE)</f>
        <v>BOS</v>
      </c>
      <c r="G708" s="71">
        <f>VLOOKUP($B708, Paste!$A$3:$H$1033, 2, FALSE)</f>
        <v>40</v>
      </c>
      <c r="H708" s="71">
        <f>VLOOKUP($B708, Paste!$A$3:$H$1033, 3, FALSE)</f>
        <v>3.0166490486257924</v>
      </c>
      <c r="I708" s="71">
        <f t="shared" si="10"/>
        <v>4.1356180245449403</v>
      </c>
      <c r="J708" s="71">
        <f>VLOOKUP($B708, Paste!$A$3:$H$1033, 4, FALSE)</f>
        <v>7.1522670731707327</v>
      </c>
      <c r="K708" s="71">
        <f>VLOOKUP($B708, Paste!$A$3:$H$1033, 5, FALSE)</f>
        <v>11.546391752577318</v>
      </c>
      <c r="L708" s="11">
        <f>IF(ISERROR(VLOOKUP(B708, Paste!$AB$3:$AD$2349, 3, FALSE)), "", VLOOKUP(B708, Paste!$AB$3:$AD$2349, 3, FALSE))</f>
        <v>56</v>
      </c>
      <c r="M708" s="27">
        <f>VLOOKUP($B708, Paste!$W$3:$Z$10064, IF($H$4="Cap Hit",3, IF($H$4="AAV", 4, 2)), FALSE)</f>
        <v>0.85</v>
      </c>
      <c r="N708" s="11">
        <f>IF(ISERROR(VLOOKUP(B708, Paste!$AB$3:$AC$2343, 1, FALSE)), "", VLOOKUP(B708, Paste!$AB$3:$AC$2343, 2, FALSE))</f>
        <v>38</v>
      </c>
      <c r="O708" s="18" t="str">
        <f>IF(VLOOKUP(B708, 'Points&amp;Potential'!$B$7:$O$921, 14, FALSE)=0, "", VLOOKUP(B708, 'Points&amp;Potential'!$B$7:$O$921, 14, FALSE))</f>
        <v/>
      </c>
      <c r="P708" s="7" t="str">
        <f>IF(ISERROR(VLOOKUP(B708, Paste!$T$3:$T$1045, 1, FALSE)), "", VLOOKUP(B708, Paste!$T$3:$U$1045, 2, FALSE))</f>
        <v>Y</v>
      </c>
    </row>
    <row r="709" spans="1:16">
      <c r="A709" s="11">
        <v>703</v>
      </c>
      <c r="B709" s="67" t="s">
        <v>795</v>
      </c>
      <c r="C709" s="11" t="str">
        <f>VLOOKUP($B709, Paste!$A$3:$H$1033, 6, FALSE)</f>
        <v>LD</v>
      </c>
      <c r="D709" s="11">
        <f>IFERROR(VLOOKUP($B709, Paste!$J$3:$L$833, 3, FALSE), "")</f>
        <v>37</v>
      </c>
      <c r="E709" s="11">
        <f>IFERROR(VLOOKUP($B709, Paste!$J$3:$L$833, 2, FALSE), "")</f>
        <v>50</v>
      </c>
      <c r="F709" s="11" t="str">
        <f>VLOOKUP($B709, Paste!$A$3:$H$1033, 8, FALSE)</f>
        <v>CHI</v>
      </c>
      <c r="G709" s="71">
        <f>VLOOKUP($B709, Paste!$A$3:$H$1033, 2, FALSE)</f>
        <v>37</v>
      </c>
      <c r="H709" s="71">
        <f>VLOOKUP($B709, Paste!$A$3:$H$1033, 3, FALSE)</f>
        <v>1.1809470084088081</v>
      </c>
      <c r="I709" s="71">
        <f t="shared" si="10"/>
        <v>3.5585824832578585</v>
      </c>
      <c r="J709" s="71">
        <f>VLOOKUP($B709, Paste!$A$3:$H$1033, 4, FALSE)</f>
        <v>4.7395294916666666</v>
      </c>
      <c r="K709" s="71">
        <f>VLOOKUP($B709, Paste!$A$3:$H$1033, 5, FALSE)</f>
        <v>11.276190476190477</v>
      </c>
      <c r="L709" s="11">
        <f>IF(ISERROR(VLOOKUP(B709, Paste!$AB$3:$AD$2349, 3, FALSE)), "", VLOOKUP(B709, Paste!$AB$3:$AD$2349, 3, FALSE))</f>
        <v>11</v>
      </c>
      <c r="M709" s="27" t="e">
        <f>VLOOKUP($B709, Paste!$W$3:$Z$10064, IF($H$4="Cap Hit",3, IF($H$4="AAV", 4, 2)), FALSE)</f>
        <v>#N/A</v>
      </c>
      <c r="N709" s="11">
        <f>IF(ISERROR(VLOOKUP(B709, Paste!$AB$3:$AC$2343, 1, FALSE)), "", VLOOKUP(B709, Paste!$AB$3:$AC$2343, 2, FALSE))</f>
        <v>38</v>
      </c>
      <c r="O709" s="18" t="str">
        <f>IF(VLOOKUP(B709, 'Points&amp;Potential'!$B$7:$O$921, 14, FALSE)=0, "", VLOOKUP(B709, 'Points&amp;Potential'!$B$7:$O$921, 14, FALSE))</f>
        <v/>
      </c>
      <c r="P709" s="7" t="str">
        <f>IF(ISERROR(VLOOKUP(B709, Paste!$T$3:$T$1045, 1, FALSE)), "", VLOOKUP(B709, Paste!$T$3:$U$1045, 2, FALSE))</f>
        <v/>
      </c>
    </row>
    <row r="710" spans="1:16">
      <c r="A710" s="11">
        <v>704</v>
      </c>
      <c r="B710" s="67" t="s">
        <v>776</v>
      </c>
      <c r="C710" s="11" t="str">
        <f>VLOOKUP($B710, Paste!$A$3:$H$1033, 6, FALSE)</f>
        <v>C</v>
      </c>
      <c r="D710" s="11" t="str">
        <f>IFERROR(VLOOKUP($B710, Paste!$J$3:$L$833, 3, FALSE), "")</f>
        <v/>
      </c>
      <c r="E710" s="11" t="str">
        <f>IFERROR(VLOOKUP($B710, Paste!$J$3:$L$833, 2, FALSE), "")</f>
        <v/>
      </c>
      <c r="F710" s="11" t="str">
        <f>VLOOKUP($B710, Paste!$A$3:$H$1033, 8, FALSE)</f>
        <v>NSH</v>
      </c>
      <c r="G710" s="71">
        <f>VLOOKUP($B710, Paste!$A$3:$H$1033, 2, FALSE)</f>
        <v>34</v>
      </c>
      <c r="H710" s="71">
        <f>VLOOKUP($B710, Paste!$A$3:$H$1033, 3, FALSE)</f>
        <v>4.6701556258485564</v>
      </c>
      <c r="I710" s="71">
        <f t="shared" si="10"/>
        <v>1.1955527074847776</v>
      </c>
      <c r="J710" s="71">
        <f>VLOOKUP($B710, Paste!$A$3:$H$1033, 4, FALSE)</f>
        <v>5.865708333333334</v>
      </c>
      <c r="K710" s="71">
        <f>VLOOKUP($B710, Paste!$A$3:$H$1033, 5, FALSE)</f>
        <v>10.865979381443298</v>
      </c>
      <c r="L710" s="11">
        <f>IF(ISERROR(VLOOKUP(B710, Paste!$AB$3:$AD$2349, 3, FALSE)), "", VLOOKUP(B710, Paste!$AB$3:$AD$2349, 3, FALSE))</f>
        <v>65</v>
      </c>
      <c r="M710" s="27">
        <f>VLOOKUP($B710, Paste!$W$3:$Z$10064, IF($H$4="Cap Hit",3, IF($H$4="AAV", 4, 2)), FALSE)</f>
        <v>0.97499999999999998</v>
      </c>
      <c r="N710" s="11">
        <f>IF(ISERROR(VLOOKUP(B710, Paste!$AB$3:$AC$2343, 1, FALSE)), "", VLOOKUP(B710, Paste!$AB$3:$AC$2343, 2, FALSE))</f>
        <v>22</v>
      </c>
      <c r="O710" s="18" t="str">
        <f>IF(VLOOKUP(B710, 'Points&amp;Potential'!$B$7:$O$921, 14, FALSE)=0, "", VLOOKUP(B710, 'Points&amp;Potential'!$B$7:$O$921, 14, FALSE))</f>
        <v/>
      </c>
      <c r="P710" s="7" t="str">
        <f>IF(ISERROR(VLOOKUP(B710, Paste!$T$3:$T$1045, 1, FALSE)), "", VLOOKUP(B710, Paste!$T$3:$U$1045, 2, FALSE))</f>
        <v/>
      </c>
    </row>
    <row r="711" spans="1:16">
      <c r="A711" s="11">
        <v>705</v>
      </c>
      <c r="B711" s="67" t="s">
        <v>352</v>
      </c>
      <c r="C711" s="11" t="str">
        <f>VLOOKUP($B711, Paste!$A$3:$H$1033, 6, FALSE)</f>
        <v>RW</v>
      </c>
      <c r="D711" s="11">
        <f>IFERROR(VLOOKUP($B711, Paste!$J$3:$L$833, 3, FALSE), "")</f>
        <v>35</v>
      </c>
      <c r="E711" s="11">
        <f>IFERROR(VLOOKUP($B711, Paste!$J$3:$L$833, 2, FALSE), "")</f>
        <v>50</v>
      </c>
      <c r="F711" s="11" t="str">
        <f>VLOOKUP($B711, Paste!$A$3:$H$1033, 8, FALSE)</f>
        <v>VGK</v>
      </c>
      <c r="G711" s="71">
        <f>VLOOKUP($B711, Paste!$A$3:$H$1033, 2, FALSE)</f>
        <v>77</v>
      </c>
      <c r="H711" s="71">
        <f>VLOOKUP($B711, Paste!$A$3:$H$1033, 3, FALSE)</f>
        <v>15.401506585932422</v>
      </c>
      <c r="I711" s="71">
        <f t="shared" ref="I711:I774" si="11">J711-H711</f>
        <v>16.576256539067572</v>
      </c>
      <c r="J711" s="71">
        <f>VLOOKUP($B711, Paste!$A$3:$H$1033, 4, FALSE)</f>
        <v>31.977763124999996</v>
      </c>
      <c r="K711" s="71">
        <f>VLOOKUP($B711, Paste!$A$3:$H$1033, 5, FALSE)</f>
        <v>10.821621621621622</v>
      </c>
      <c r="L711" s="11">
        <f>IF(ISERROR(VLOOKUP(B711, Paste!$AB$3:$AD$2349, 3, FALSE)), "", VLOOKUP(B711, Paste!$AB$3:$AD$2349, 3, FALSE))</f>
        <v>23</v>
      </c>
      <c r="M711" s="27">
        <f>VLOOKUP($B711, Paste!$W$3:$Z$10064, IF($H$4="Cap Hit",3, IF($H$4="AAV", 4, 2)), FALSE)</f>
        <v>1.6383300000000001</v>
      </c>
      <c r="N711" s="11">
        <f>IF(ISERROR(VLOOKUP(B711, Paste!$AB$3:$AC$2343, 1, FALSE)), "", VLOOKUP(B711, Paste!$AB$3:$AC$2343, 2, FALSE))</f>
        <v>21</v>
      </c>
      <c r="O711" s="18" t="str">
        <f>IF(VLOOKUP(B711, 'Points&amp;Potential'!$B$7:$O$921, 14, FALSE)=0, "", VLOOKUP(B711, 'Points&amp;Potential'!$B$7:$O$921, 14, FALSE))</f>
        <v/>
      </c>
      <c r="P711" s="7" t="str">
        <f>IF(ISERROR(VLOOKUP(B711, Paste!$T$3:$T$1045, 1, FALSE)), "", VLOOKUP(B711, Paste!$T$3:$U$1045, 2, FALSE))</f>
        <v/>
      </c>
    </row>
    <row r="712" spans="1:16">
      <c r="A712" s="11">
        <v>706</v>
      </c>
      <c r="B712" s="67" t="s">
        <v>461</v>
      </c>
      <c r="C712" s="11" t="str">
        <f>VLOOKUP($B712, Paste!$A$3:$H$1033, 6, FALSE)</f>
        <v>C</v>
      </c>
      <c r="D712" s="11">
        <f>IFERROR(VLOOKUP($B712, Paste!$J$3:$L$833, 3, FALSE), "")</f>
        <v>43</v>
      </c>
      <c r="E712" s="11">
        <f>IFERROR(VLOOKUP($B712, Paste!$J$3:$L$833, 2, FALSE), "")</f>
        <v>70</v>
      </c>
      <c r="F712" s="11" t="str">
        <f>VLOOKUP($B712, Paste!$A$3:$H$1033, 8, FALSE)</f>
        <v>CBJ</v>
      </c>
      <c r="G712" s="71">
        <f>VLOOKUP($B712, Paste!$A$3:$H$1033, 2, FALSE)</f>
        <v>71</v>
      </c>
      <c r="H712" s="71">
        <f>VLOOKUP($B712, Paste!$A$3:$H$1033, 3, FALSE)</f>
        <v>9.23</v>
      </c>
      <c r="I712" s="71">
        <f t="shared" si="11"/>
        <v>13.677706249999996</v>
      </c>
      <c r="J712" s="71">
        <f>VLOOKUP($B712, Paste!$A$3:$H$1033, 4, FALSE)</f>
        <v>22.907706249999997</v>
      </c>
      <c r="K712" s="71">
        <f>VLOOKUP($B712, Paste!$A$3:$H$1033, 5, FALSE)</f>
        <v>10.65</v>
      </c>
      <c r="L712" s="11">
        <f>IF(ISERROR(VLOOKUP(B712, Paste!$AB$3:$AD$2349, 3, FALSE)), "", VLOOKUP(B712, Paste!$AB$3:$AD$2349, 3, FALSE))</f>
        <v>21</v>
      </c>
      <c r="M712" s="27">
        <f>VLOOKUP($B712, Paste!$W$3:$Z$10064, IF($H$4="Cap Hit",3, IF($H$4="AAV", 4, 2)), FALSE)</f>
        <v>0.85499999999999998</v>
      </c>
      <c r="N712" s="11">
        <f>IF(ISERROR(VLOOKUP(B712, Paste!$AB$3:$AC$2343, 1, FALSE)), "", VLOOKUP(B712, Paste!$AB$3:$AC$2343, 2, FALSE))</f>
        <v>50</v>
      </c>
      <c r="O712" s="18" t="str">
        <f>IF(VLOOKUP(B712, 'Points&amp;Potential'!$B$7:$O$921, 14, FALSE)=0, "", VLOOKUP(B712, 'Points&amp;Potential'!$B$7:$O$921, 14, FALSE))</f>
        <v/>
      </c>
      <c r="P712" s="7" t="str">
        <f>IF(ISERROR(VLOOKUP(B712, Paste!$T$3:$T$1045, 1, FALSE)), "", VLOOKUP(B712, Paste!$T$3:$U$1045, 2, FALSE))</f>
        <v/>
      </c>
    </row>
    <row r="713" spans="1:16">
      <c r="A713" s="11">
        <v>707</v>
      </c>
      <c r="B713" s="67" t="s">
        <v>454</v>
      </c>
      <c r="C713" s="11" t="str">
        <f>VLOOKUP($B713, Paste!$A$3:$H$1033, 6, FALSE)</f>
        <v>C</v>
      </c>
      <c r="D713" s="11" t="str">
        <f>IFERROR(VLOOKUP($B713, Paste!$J$3:$L$833, 3, FALSE), "")</f>
        <v/>
      </c>
      <c r="E713" s="11" t="str">
        <f>IFERROR(VLOOKUP($B713, Paste!$J$3:$L$833, 2, FALSE), "")</f>
        <v/>
      </c>
      <c r="F713" s="11" t="str">
        <f>VLOOKUP($B713, Paste!$A$3:$H$1033, 8, FALSE)</f>
        <v>SEA</v>
      </c>
      <c r="G713" s="71">
        <f>VLOOKUP($B713, Paste!$A$3:$H$1033, 2, FALSE)</f>
        <v>74.333333333333329</v>
      </c>
      <c r="H713" s="71">
        <f>VLOOKUP($B713, Paste!$A$3:$H$1033, 3, FALSE)</f>
        <v>9.4464543940303773</v>
      </c>
      <c r="I713" s="71">
        <f t="shared" si="11"/>
        <v>14.125035855969623</v>
      </c>
      <c r="J713" s="71">
        <f>VLOOKUP($B713, Paste!$A$3:$H$1033, 4, FALSE)</f>
        <v>23.57149025</v>
      </c>
      <c r="K713" s="71">
        <f>VLOOKUP($B713, Paste!$A$3:$H$1033, 5, FALSE)</f>
        <v>10.619047619047619</v>
      </c>
      <c r="L713" s="11">
        <f>IF(ISERROR(VLOOKUP(B713, Paste!$AB$3:$AD$2349, 3, FALSE)), "", VLOOKUP(B713, Paste!$AB$3:$AD$2349, 3, FALSE))</f>
        <v>36</v>
      </c>
      <c r="M713" s="27">
        <f>VLOOKUP($B713, Paste!$W$3:$Z$10064, IF($H$4="Cap Hit",3, IF($H$4="AAV", 4, 2)), FALSE)</f>
        <v>1.77</v>
      </c>
      <c r="N713" s="11">
        <f>IF(ISERROR(VLOOKUP(B713, Paste!$AB$3:$AC$2343, 1, FALSE)), "", VLOOKUP(B713, Paste!$AB$3:$AC$2343, 2, FALSE))</f>
        <v>52</v>
      </c>
      <c r="O713" s="18" t="str">
        <f>IF(VLOOKUP(B713, 'Points&amp;Potential'!$B$7:$O$921, 14, FALSE)=0, "", VLOOKUP(B713, 'Points&amp;Potential'!$B$7:$O$921, 14, FALSE))</f>
        <v/>
      </c>
      <c r="P713" s="7" t="str">
        <f>IF(ISERROR(VLOOKUP(B713, Paste!$T$3:$T$1045, 1, FALSE)), "", VLOOKUP(B713, Paste!$T$3:$U$1045, 2, FALSE))</f>
        <v/>
      </c>
    </row>
    <row r="714" spans="1:16">
      <c r="A714" s="11">
        <v>708</v>
      </c>
      <c r="B714" s="67" t="s">
        <v>675</v>
      </c>
      <c r="C714" s="11" t="str">
        <f>VLOOKUP($B714, Paste!$A$3:$H$1033, 6, FALSE)</f>
        <v>RW</v>
      </c>
      <c r="D714" s="11" t="str">
        <f>IFERROR(VLOOKUP($B714, Paste!$J$3:$L$833, 3, FALSE), "")</f>
        <v/>
      </c>
      <c r="E714" s="11" t="str">
        <f>IFERROR(VLOOKUP($B714, Paste!$J$3:$L$833, 2, FALSE), "")</f>
        <v/>
      </c>
      <c r="F714" s="11" t="str">
        <f>VLOOKUP($B714, Paste!$A$3:$H$1033, 8, FALSE)</f>
        <v>BUF</v>
      </c>
      <c r="G714" s="71">
        <f>VLOOKUP($B714, Paste!$A$3:$H$1033, 2, FALSE)</f>
        <v>43.333333333333336</v>
      </c>
      <c r="H714" s="71">
        <f>VLOOKUP($B714, Paste!$A$3:$H$1033, 3, FALSE)</f>
        <v>3.4129871515300194</v>
      </c>
      <c r="I714" s="71">
        <f t="shared" si="11"/>
        <v>7.5352878484699808</v>
      </c>
      <c r="J714" s="71">
        <f>VLOOKUP($B714, Paste!$A$3:$H$1033, 4, FALSE)</f>
        <v>10.948275000000001</v>
      </c>
      <c r="K714" s="71">
        <f>VLOOKUP($B714, Paste!$A$3:$H$1033, 5, FALSE)</f>
        <v>10.483870967741936</v>
      </c>
      <c r="L714" s="11">
        <f>IF(ISERROR(VLOOKUP(B714, Paste!$AB$3:$AD$2349, 3, FALSE)), "", VLOOKUP(B714, Paste!$AB$3:$AD$2349, 3, FALSE))</f>
        <v>14</v>
      </c>
      <c r="M714" s="27">
        <f>VLOOKUP($B714, Paste!$W$3:$Z$10064, IF($H$4="Cap Hit",3, IF($H$4="AAV", 4, 2)), FALSE)</f>
        <v>0.85</v>
      </c>
      <c r="N714" s="11">
        <f>IF(ISERROR(VLOOKUP(B714, Paste!$AB$3:$AC$2343, 1, FALSE)), "", VLOOKUP(B714, Paste!$AB$3:$AC$2343, 2, FALSE))</f>
        <v>25</v>
      </c>
      <c r="O714" s="18" t="str">
        <f>IF(VLOOKUP(B714, 'Points&amp;Potential'!$B$7:$O$921, 14, FALSE)=0, "", VLOOKUP(B714, 'Points&amp;Potential'!$B$7:$O$921, 14, FALSE))</f>
        <v/>
      </c>
      <c r="P714" s="7" t="str">
        <f>IF(ISERROR(VLOOKUP(B714, Paste!$T$3:$T$1045, 1, FALSE)), "", VLOOKUP(B714, Paste!$T$3:$U$1045, 2, FALSE))</f>
        <v/>
      </c>
    </row>
    <row r="715" spans="1:16">
      <c r="A715" s="11">
        <v>709</v>
      </c>
      <c r="B715" s="67" t="s">
        <v>708</v>
      </c>
      <c r="C715" s="11" t="str">
        <f>VLOOKUP($B715, Paste!$A$3:$H$1033, 6, FALSE)</f>
        <v>RW</v>
      </c>
      <c r="D715" s="11" t="str">
        <f>IFERROR(VLOOKUP($B715, Paste!$J$3:$L$833, 3, FALSE), "")</f>
        <v/>
      </c>
      <c r="E715" s="11" t="str">
        <f>IFERROR(VLOOKUP($B715, Paste!$J$3:$L$833, 2, FALSE), "")</f>
        <v/>
      </c>
      <c r="F715" s="11" t="str">
        <f>VLOOKUP($B715, Paste!$A$3:$H$1033, 8, FALSE)</f>
        <v>UFA</v>
      </c>
      <c r="G715" s="71">
        <f>VLOOKUP($B715, Paste!$A$3:$H$1033, 2, FALSE)</f>
        <v>44.333333333333336</v>
      </c>
      <c r="H715" s="71">
        <f>VLOOKUP($B715, Paste!$A$3:$H$1033, 3, FALSE)</f>
        <v>4.4595884601621316</v>
      </c>
      <c r="I715" s="71">
        <f t="shared" si="11"/>
        <v>4.9633507065045395</v>
      </c>
      <c r="J715" s="71">
        <f>VLOOKUP($B715, Paste!$A$3:$H$1033, 4, FALSE)</f>
        <v>9.4229391666666711</v>
      </c>
      <c r="K715" s="71">
        <f>VLOOKUP($B715, Paste!$A$3:$H$1033, 5, FALSE)</f>
        <v>10.472440944881891</v>
      </c>
      <c r="L715" s="11" t="str">
        <f>IF(ISERROR(VLOOKUP(B715, Paste!$AB$3:$AD$2349, 3, FALSE)), "", VLOOKUP(B715, Paste!$AB$3:$AD$2349, 3, FALSE))</f>
        <v/>
      </c>
      <c r="M715" s="27" t="e">
        <f>VLOOKUP($B715, Paste!$W$3:$Z$10064, IF($H$4="Cap Hit",3, IF($H$4="AAV", 4, 2)), FALSE)</f>
        <v>#N/A</v>
      </c>
      <c r="N715" s="11" t="str">
        <f>IF(ISERROR(VLOOKUP(B715, Paste!$AB$3:$AC$2343, 1, FALSE)), "", VLOOKUP(B715, Paste!$AB$3:$AC$2343, 2, FALSE))</f>
        <v/>
      </c>
      <c r="O715" s="18" t="str">
        <f>IF(VLOOKUP(B715, 'Points&amp;Potential'!$B$7:$O$921, 14, FALSE)=0, "", VLOOKUP(B715, 'Points&amp;Potential'!$B$7:$O$921, 14, FALSE))</f>
        <v/>
      </c>
      <c r="P715" s="7" t="str">
        <f>IF(ISERROR(VLOOKUP(B715, Paste!$T$3:$T$1045, 1, FALSE)), "", VLOOKUP(B715, Paste!$T$3:$U$1045, 2, FALSE))</f>
        <v/>
      </c>
    </row>
    <row r="716" spans="1:16">
      <c r="A716" s="11">
        <v>710</v>
      </c>
      <c r="B716" s="67" t="s">
        <v>593</v>
      </c>
      <c r="C716" s="11" t="str">
        <f>VLOOKUP($B716, Paste!$A$3:$H$1033, 6, FALSE)</f>
        <v>RD</v>
      </c>
      <c r="D716" s="11">
        <f>IFERROR(VLOOKUP($B716, Paste!$J$3:$L$833, 3, FALSE), "")</f>
        <v>38</v>
      </c>
      <c r="E716" s="11">
        <f>IFERROR(VLOOKUP($B716, Paste!$J$3:$L$833, 2, FALSE), "")</f>
        <v>53</v>
      </c>
      <c r="F716" s="11" t="str">
        <f>VLOOKUP($B716, Paste!$A$3:$H$1033, 8, FALSE)</f>
        <v>WPG</v>
      </c>
      <c r="G716" s="71">
        <f>VLOOKUP($B716, Paste!$A$3:$H$1033, 2, FALSE)</f>
        <v>65</v>
      </c>
      <c r="H716" s="71">
        <f>VLOOKUP($B716, Paste!$A$3:$H$1033, 3, FALSE)</f>
        <v>4.2085011261261265</v>
      </c>
      <c r="I716" s="71">
        <f t="shared" si="11"/>
        <v>10.898778561373877</v>
      </c>
      <c r="J716" s="71">
        <f>VLOOKUP($B716, Paste!$A$3:$H$1033, 4, FALSE)</f>
        <v>15.107279687500004</v>
      </c>
      <c r="K716" s="71">
        <f>VLOOKUP($B716, Paste!$A$3:$H$1033, 5, FALSE)</f>
        <v>10.4</v>
      </c>
      <c r="L716" s="11">
        <f>IF(ISERROR(VLOOKUP(B716, Paste!$AB$3:$AD$2349, 3, FALSE)), "", VLOOKUP(B716, Paste!$AB$3:$AD$2349, 3, FALSE))</f>
        <v>101</v>
      </c>
      <c r="M716" s="27">
        <f>VLOOKUP($B716, Paste!$W$3:$Z$10064, IF($H$4="Cap Hit",3, IF($H$4="AAV", 4, 2)), FALSE)</f>
        <v>0.77500000000000002</v>
      </c>
      <c r="N716" s="11">
        <f>IF(ISERROR(VLOOKUP(B716, Paste!$AB$3:$AC$2343, 1, FALSE)), "", VLOOKUP(B716, Paste!$AB$3:$AC$2343, 2, FALSE))</f>
        <v>60</v>
      </c>
      <c r="O716" s="18" t="str">
        <f>IF(VLOOKUP(B716, 'Points&amp;Potential'!$B$7:$O$921, 14, FALSE)=0, "", VLOOKUP(B716, 'Points&amp;Potential'!$B$7:$O$921, 14, FALSE))</f>
        <v/>
      </c>
      <c r="P716" s="7" t="str">
        <f>IF(ISERROR(VLOOKUP(B716, Paste!$T$3:$T$1045, 1, FALSE)), "", VLOOKUP(B716, Paste!$T$3:$U$1045, 2, FALSE))</f>
        <v/>
      </c>
    </row>
    <row r="717" spans="1:16">
      <c r="A717" s="11">
        <v>711</v>
      </c>
      <c r="B717" s="67" t="s">
        <v>844</v>
      </c>
      <c r="C717" s="11" t="str">
        <f>VLOOKUP($B717, Paste!$A$3:$H$1033, 6, FALSE)</f>
        <v>RD</v>
      </c>
      <c r="D717" s="11" t="str">
        <f>IFERROR(VLOOKUP($B717, Paste!$J$3:$L$833, 3, FALSE), "")</f>
        <v/>
      </c>
      <c r="E717" s="11" t="str">
        <f>IFERROR(VLOOKUP($B717, Paste!$J$3:$L$833, 2, FALSE), "")</f>
        <v/>
      </c>
      <c r="F717" s="11" t="str">
        <f>VLOOKUP($B717, Paste!$A$3:$H$1033, 8, FALSE)</f>
        <v>NYI</v>
      </c>
      <c r="G717" s="71">
        <f>VLOOKUP($B717, Paste!$A$3:$H$1033, 2, FALSE)</f>
        <v>26</v>
      </c>
      <c r="H717" s="71">
        <f>VLOOKUP($B717, Paste!$A$3:$H$1033, 3, FALSE)</f>
        <v>1.1764860426929393</v>
      </c>
      <c r="I717" s="71">
        <f t="shared" si="11"/>
        <v>1.6476917350848381</v>
      </c>
      <c r="J717" s="71">
        <f>VLOOKUP($B717, Paste!$A$3:$H$1033, 4, FALSE)</f>
        <v>2.8241777777777775</v>
      </c>
      <c r="K717" s="71">
        <f>VLOOKUP($B717, Paste!$A$3:$H$1033, 5, FALSE)</f>
        <v>10.4</v>
      </c>
      <c r="L717" s="11">
        <f>IF(ISERROR(VLOOKUP(B717, Paste!$AB$3:$AD$2349, 3, FALSE)), "", VLOOKUP(B717, Paste!$AB$3:$AD$2349, 3, FALSE))</f>
        <v>20</v>
      </c>
      <c r="M717" s="27">
        <f>VLOOKUP($B717, Paste!$W$3:$Z$10064, IF($H$4="Cap Hit",3, IF($H$4="AAV", 4, 2)), FALSE)</f>
        <v>0.85</v>
      </c>
      <c r="N717" s="11">
        <f>IF(ISERROR(VLOOKUP(B717, Paste!$AB$3:$AC$2343, 1, FALSE)), "", VLOOKUP(B717, Paste!$AB$3:$AC$2343, 2, FALSE))</f>
        <v>25</v>
      </c>
      <c r="O717" s="18" t="str">
        <f>IF(VLOOKUP(B717, 'Points&amp;Potential'!$B$7:$O$921, 14, FALSE)=0, "", VLOOKUP(B717, 'Points&amp;Potential'!$B$7:$O$921, 14, FALSE))</f>
        <v/>
      </c>
      <c r="P717" s="7" t="str">
        <f>IF(ISERROR(VLOOKUP(B717, Paste!$T$3:$T$1045, 1, FALSE)), "", VLOOKUP(B717, Paste!$T$3:$U$1045, 2, FALSE))</f>
        <v/>
      </c>
    </row>
    <row r="718" spans="1:16">
      <c r="A718" s="11">
        <v>712</v>
      </c>
      <c r="B718" s="67" t="s">
        <v>618</v>
      </c>
      <c r="C718" s="11" t="str">
        <f>VLOOKUP($B718, Paste!$A$3:$H$1033, 6, FALSE)</f>
        <v>RW</v>
      </c>
      <c r="D718" s="11">
        <f>IFERROR(VLOOKUP($B718, Paste!$J$3:$L$833, 3, FALSE), "")</f>
        <v>40</v>
      </c>
      <c r="E718" s="11">
        <f>IFERROR(VLOOKUP($B718, Paste!$J$3:$L$833, 2, FALSE), "")</f>
        <v>72</v>
      </c>
      <c r="F718" s="11" t="str">
        <f>VLOOKUP($B718, Paste!$A$3:$H$1033, 8, FALSE)</f>
        <v>WPG</v>
      </c>
      <c r="G718" s="71">
        <f>VLOOKUP($B718, Paste!$A$3:$H$1033, 2, FALSE)</f>
        <v>40</v>
      </c>
      <c r="H718" s="71">
        <f>VLOOKUP($B718, Paste!$A$3:$H$1033, 3, FALSE)</f>
        <v>3.1472592592592594</v>
      </c>
      <c r="I718" s="71">
        <f t="shared" si="11"/>
        <v>10.422461574074076</v>
      </c>
      <c r="J718" s="71">
        <f>VLOOKUP($B718, Paste!$A$3:$H$1033, 4, FALSE)</f>
        <v>13.569720833333335</v>
      </c>
      <c r="K718" s="71">
        <f>VLOOKUP($B718, Paste!$A$3:$H$1033, 5, FALSE)</f>
        <v>10.32258064516129</v>
      </c>
      <c r="L718" s="11">
        <f>IF(ISERROR(VLOOKUP(B718, Paste!$AB$3:$AD$2349, 3, FALSE)), "", VLOOKUP(B718, Paste!$AB$3:$AD$2349, 3, FALSE))</f>
        <v>35</v>
      </c>
      <c r="M718" s="27">
        <f>VLOOKUP($B718, Paste!$W$3:$Z$10064, IF($H$4="Cap Hit",3, IF($H$4="AAV", 4, 2)), FALSE)</f>
        <v>0.85499999999999998</v>
      </c>
      <c r="N718" s="11">
        <f>IF(ISERROR(VLOOKUP(B718, Paste!$AB$3:$AC$2343, 1, FALSE)), "", VLOOKUP(B718, Paste!$AB$3:$AC$2343, 2, FALSE))</f>
        <v>14</v>
      </c>
      <c r="O718" s="18" t="str">
        <f>IF(VLOOKUP(B718, 'Points&amp;Potential'!$B$7:$O$921, 14, FALSE)=0, "", VLOOKUP(B718, 'Points&amp;Potential'!$B$7:$O$921, 14, FALSE))</f>
        <v/>
      </c>
      <c r="P718" s="7" t="str">
        <f>IF(ISERROR(VLOOKUP(B718, Paste!$T$3:$T$1045, 1, FALSE)), "", VLOOKUP(B718, Paste!$T$3:$U$1045, 2, FALSE))</f>
        <v>Y</v>
      </c>
    </row>
    <row r="719" spans="1:16">
      <c r="A719" s="11">
        <v>713</v>
      </c>
      <c r="B719" s="67" t="s">
        <v>530</v>
      </c>
      <c r="C719" s="11" t="str">
        <f>VLOOKUP($B719, Paste!$A$3:$H$1033, 6, FALSE)</f>
        <v>LD</v>
      </c>
      <c r="D719" s="11">
        <f>IFERROR(VLOOKUP($B719, Paste!$J$3:$L$833, 3, FALSE), "")</f>
        <v>30</v>
      </c>
      <c r="E719" s="11">
        <f>IFERROR(VLOOKUP($B719, Paste!$J$3:$L$833, 2, FALSE), "")</f>
        <v>47</v>
      </c>
      <c r="F719" s="11" t="str">
        <f>VLOOKUP($B719, Paste!$A$3:$H$1033, 8, FALSE)</f>
        <v>STL</v>
      </c>
      <c r="G719" s="71">
        <f>VLOOKUP($B719, Paste!$A$3:$H$1033, 2, FALSE)</f>
        <v>79</v>
      </c>
      <c r="H719" s="71">
        <f>VLOOKUP($B719, Paste!$A$3:$H$1033, 3, FALSE)</f>
        <v>9.3467843137254913</v>
      </c>
      <c r="I719" s="71">
        <f t="shared" si="11"/>
        <v>8.5902199987745096</v>
      </c>
      <c r="J719" s="71">
        <f>VLOOKUP($B719, Paste!$A$3:$H$1033, 4, FALSE)</f>
        <v>17.937004312500001</v>
      </c>
      <c r="K719" s="71">
        <f>VLOOKUP($B719, Paste!$A$3:$H$1033, 5, FALSE)</f>
        <v>10.27</v>
      </c>
      <c r="L719" s="11">
        <f>IF(ISERROR(VLOOKUP(B719, Paste!$AB$3:$AD$2349, 3, FALSE)), "", VLOOKUP(B719, Paste!$AB$3:$AD$2349, 3, FALSE))</f>
        <v>41</v>
      </c>
      <c r="M719" s="27">
        <f>VLOOKUP($B719, Paste!$W$3:$Z$10064, IF($H$4="Cap Hit",3, IF($H$4="AAV", 4, 2)), FALSE)</f>
        <v>0.95</v>
      </c>
      <c r="N719" s="11">
        <f>IF(ISERROR(VLOOKUP(B719, Paste!$AB$3:$AC$2343, 1, FALSE)), "", VLOOKUP(B719, Paste!$AB$3:$AC$2343, 2, FALSE))</f>
        <v>71</v>
      </c>
      <c r="O719" s="18" t="str">
        <f>IF(VLOOKUP(B719, 'Points&amp;Potential'!$B$7:$O$921, 14, FALSE)=0, "", VLOOKUP(B719, 'Points&amp;Potential'!$B$7:$O$921, 14, FALSE))</f>
        <v/>
      </c>
      <c r="P719" s="7" t="str">
        <f>IF(ISERROR(VLOOKUP(B719, Paste!$T$3:$T$1045, 1, FALSE)), "", VLOOKUP(B719, Paste!$T$3:$U$1045, 2, FALSE))</f>
        <v>Y</v>
      </c>
    </row>
    <row r="720" spans="1:16">
      <c r="A720" s="11">
        <v>714</v>
      </c>
      <c r="B720" s="67" t="s">
        <v>238</v>
      </c>
      <c r="C720" s="11" t="str">
        <f>VLOOKUP($B720, Paste!$A$3:$H$1033, 6, FALSE)</f>
        <v>RW</v>
      </c>
      <c r="D720" s="11">
        <f>IFERROR(VLOOKUP($B720, Paste!$J$3:$L$833, 3, FALSE), "")</f>
        <v>40</v>
      </c>
      <c r="E720" s="11">
        <f>IFERROR(VLOOKUP($B720, Paste!$J$3:$L$833, 2, FALSE), "")</f>
        <v>60</v>
      </c>
      <c r="F720" s="11" t="str">
        <f>VLOOKUP($B720, Paste!$A$3:$H$1033, 8, FALSE)</f>
        <v>UFA</v>
      </c>
      <c r="G720" s="71">
        <f>VLOOKUP($B720, Paste!$A$3:$H$1033, 2, FALSE)</f>
        <v>79</v>
      </c>
      <c r="H720" s="71">
        <f>VLOOKUP($B720, Paste!$A$3:$H$1033, 3, FALSE)</f>
        <v>19.141879203119338</v>
      </c>
      <c r="I720" s="71">
        <f t="shared" si="11"/>
        <v>24.332709546880658</v>
      </c>
      <c r="J720" s="71">
        <f>VLOOKUP($B720, Paste!$A$3:$H$1033, 4, FALSE)</f>
        <v>43.474588749999995</v>
      </c>
      <c r="K720" s="71">
        <f>VLOOKUP($B720, Paste!$A$3:$H$1033, 5, FALSE)</f>
        <v>10.259740259740258</v>
      </c>
      <c r="L720" s="11" t="str">
        <f>IF(ISERROR(VLOOKUP(B720, Paste!$AB$3:$AD$2349, 3, FALSE)), "", VLOOKUP(B720, Paste!$AB$3:$AD$2349, 3, FALSE))</f>
        <v/>
      </c>
      <c r="M720" s="27" t="e">
        <f>VLOOKUP($B720, Paste!$W$3:$Z$10064, IF($H$4="Cap Hit",3, IF($H$4="AAV", 4, 2)), FALSE)</f>
        <v>#N/A</v>
      </c>
      <c r="N720" s="11" t="str">
        <f>IF(ISERROR(VLOOKUP(B720, Paste!$AB$3:$AC$2343, 1, FALSE)), "", VLOOKUP(B720, Paste!$AB$3:$AC$2343, 2, FALSE))</f>
        <v/>
      </c>
      <c r="O720" s="18" t="str">
        <f>IF(VLOOKUP(B720, 'Points&amp;Potential'!$B$7:$O$921, 14, FALSE)=0, "", VLOOKUP(B720, 'Points&amp;Potential'!$B$7:$O$921, 14, FALSE))</f>
        <v/>
      </c>
      <c r="P720" s="7" t="str">
        <f>IF(ISERROR(VLOOKUP(B720, Paste!$T$3:$T$1045, 1, FALSE)), "", VLOOKUP(B720, Paste!$T$3:$U$1045, 2, FALSE))</f>
        <v/>
      </c>
    </row>
    <row r="721" spans="1:16">
      <c r="A721" s="11">
        <v>715</v>
      </c>
      <c r="B721" s="67" t="s">
        <v>829</v>
      </c>
      <c r="C721" s="11" t="str">
        <f>VLOOKUP($B721, Paste!$A$3:$H$1033, 6, FALSE)</f>
        <v>LD</v>
      </c>
      <c r="D721" s="11" t="str">
        <f>IFERROR(VLOOKUP($B721, Paste!$J$3:$L$833, 3, FALSE), "")</f>
        <v/>
      </c>
      <c r="E721" s="11" t="str">
        <f>IFERROR(VLOOKUP($B721, Paste!$J$3:$L$833, 2, FALSE), "")</f>
        <v/>
      </c>
      <c r="F721" s="11" t="str">
        <f>VLOOKUP($B721, Paste!$A$3:$H$1033, 8, FALSE)</f>
        <v>SEA</v>
      </c>
      <c r="G721" s="71">
        <f>VLOOKUP($B721, Paste!$A$3:$H$1033, 2, FALSE)</f>
        <v>21</v>
      </c>
      <c r="H721" s="71">
        <f>VLOOKUP($B721, Paste!$A$3:$H$1033, 3, FALSE)</f>
        <v>0.7338199476650562</v>
      </c>
      <c r="I721" s="71">
        <f t="shared" si="11"/>
        <v>2.7519568544182769</v>
      </c>
      <c r="J721" s="71">
        <f>VLOOKUP($B721, Paste!$A$3:$H$1033, 4, FALSE)</f>
        <v>3.4857768020833331</v>
      </c>
      <c r="K721" s="71">
        <f>VLOOKUP($B721, Paste!$A$3:$H$1033, 5, FALSE)</f>
        <v>10.051282051282051</v>
      </c>
      <c r="L721" s="11">
        <f>IF(ISERROR(VLOOKUP(B721, Paste!$AB$3:$AD$2349, 3, FALSE)), "", VLOOKUP(B721, Paste!$AB$3:$AD$2349, 3, FALSE))</f>
        <v>28</v>
      </c>
      <c r="M721" s="27">
        <f>VLOOKUP($B721, Paste!$W$3:$Z$10064, IF($H$4="Cap Hit",3, IF($H$4="AAV", 4, 2)), FALSE)</f>
        <v>0.9</v>
      </c>
      <c r="N721" s="11">
        <f>IF(ISERROR(VLOOKUP(B721, Paste!$AB$3:$AC$2343, 1, FALSE)), "", VLOOKUP(B721, Paste!$AB$3:$AC$2343, 2, FALSE))</f>
        <v>23</v>
      </c>
      <c r="O721" s="18" t="str">
        <f>IF(VLOOKUP(B721, 'Points&amp;Potential'!$B$7:$O$921, 14, FALSE)=0, "", VLOOKUP(B721, 'Points&amp;Potential'!$B$7:$O$921, 14, FALSE))</f>
        <v/>
      </c>
      <c r="P721" s="7" t="str">
        <f>IF(ISERROR(VLOOKUP(B721, Paste!$T$3:$T$1045, 1, FALSE)), "", VLOOKUP(B721, Paste!$T$3:$U$1045, 2, FALSE))</f>
        <v/>
      </c>
    </row>
    <row r="722" spans="1:16">
      <c r="A722" s="11">
        <v>716</v>
      </c>
      <c r="B722" s="67" t="s">
        <v>670</v>
      </c>
      <c r="C722" s="11" t="str">
        <f>VLOOKUP($B722, Paste!$A$3:$H$1033, 6, FALSE)</f>
        <v>RW</v>
      </c>
      <c r="D722" s="11" t="str">
        <f>IFERROR(VLOOKUP($B722, Paste!$J$3:$L$833, 3, FALSE), "")</f>
        <v/>
      </c>
      <c r="E722" s="11" t="str">
        <f>IFERROR(VLOOKUP($B722, Paste!$J$3:$L$833, 2, FALSE), "")</f>
        <v/>
      </c>
      <c r="F722" s="11" t="str">
        <f>VLOOKUP($B722, Paste!$A$3:$H$1033, 8, FALSE)</f>
        <v>VGK</v>
      </c>
      <c r="G722" s="71">
        <f>VLOOKUP($B722, Paste!$A$3:$H$1033, 2, FALSE)</f>
        <v>63</v>
      </c>
      <c r="H722" s="71">
        <f>VLOOKUP($B722, Paste!$A$3:$H$1033, 3, FALSE)</f>
        <v>8.5943203138325082</v>
      </c>
      <c r="I722" s="71">
        <f t="shared" si="11"/>
        <v>2.4970484361674945</v>
      </c>
      <c r="J722" s="71">
        <f>VLOOKUP($B722, Paste!$A$3:$H$1033, 4, FALSE)</f>
        <v>11.091368750000003</v>
      </c>
      <c r="K722" s="71">
        <f>VLOOKUP($B722, Paste!$A$3:$H$1033, 5, FALSE)</f>
        <v>10.022727272727273</v>
      </c>
      <c r="L722" s="11">
        <f>IF(ISERROR(VLOOKUP(B722, Paste!$AB$3:$AD$2349, 3, FALSE)), "", VLOOKUP(B722, Paste!$AB$3:$AD$2349, 3, FALSE))</f>
        <v>244</v>
      </c>
      <c r="M722" s="27">
        <f>VLOOKUP($B722, Paste!$W$3:$Z$10064, IF($H$4="Cap Hit",3, IF($H$4="AAV", 4, 2)), FALSE)</f>
        <v>0.85</v>
      </c>
      <c r="N722" s="11">
        <f>IF(ISERROR(VLOOKUP(B722, Paste!$AB$3:$AC$2343, 1, FALSE)), "", VLOOKUP(B722, Paste!$AB$3:$AC$2343, 2, FALSE))</f>
        <v>34</v>
      </c>
      <c r="O722" s="18" t="str">
        <f>IF(VLOOKUP(B722, 'Points&amp;Potential'!$B$7:$O$921, 14, FALSE)=0, "", VLOOKUP(B722, 'Points&amp;Potential'!$B$7:$O$921, 14, FALSE))</f>
        <v/>
      </c>
      <c r="P722" s="7" t="str">
        <f>IF(ISERROR(VLOOKUP(B722, Paste!$T$3:$T$1045, 1, FALSE)), "", VLOOKUP(B722, Paste!$T$3:$U$1045, 2, FALSE))</f>
        <v/>
      </c>
    </row>
    <row r="723" spans="1:16">
      <c r="A723" s="11">
        <v>717</v>
      </c>
      <c r="B723" s="67" t="s">
        <v>787</v>
      </c>
      <c r="C723" s="11" t="str">
        <f>VLOOKUP($B723, Paste!$A$3:$H$1033, 6, FALSE)</f>
        <v>LW</v>
      </c>
      <c r="D723" s="11" t="str">
        <f>IFERROR(VLOOKUP($B723, Paste!$J$3:$L$833, 3, FALSE), "")</f>
        <v/>
      </c>
      <c r="E723" s="11" t="str">
        <f>IFERROR(VLOOKUP($B723, Paste!$J$3:$L$833, 2, FALSE), "")</f>
        <v/>
      </c>
      <c r="F723" s="11" t="str">
        <f>VLOOKUP($B723, Paste!$A$3:$H$1033, 8, FALSE)</f>
        <v>CGY</v>
      </c>
      <c r="G723" s="71">
        <f>VLOOKUP($B723, Paste!$A$3:$H$1033, 2, FALSE)</f>
        <v>22</v>
      </c>
      <c r="H723" s="71">
        <f>VLOOKUP($B723, Paste!$A$3:$H$1033, 3, FALSE)</f>
        <v>3</v>
      </c>
      <c r="I723" s="71">
        <f t="shared" si="11"/>
        <v>1.8962604166666663</v>
      </c>
      <c r="J723" s="71">
        <f>VLOOKUP($B723, Paste!$A$3:$H$1033, 4, FALSE)</f>
        <v>4.8962604166666663</v>
      </c>
      <c r="K723" s="71">
        <f>VLOOKUP($B723, Paste!$A$3:$H$1033, 5, FALSE)</f>
        <v>10</v>
      </c>
      <c r="L723" s="11">
        <f>IF(ISERROR(VLOOKUP(B723, Paste!$AB$3:$AD$2349, 3, FALSE)), "", VLOOKUP(B723, Paste!$AB$3:$AD$2349, 3, FALSE))</f>
        <v>66</v>
      </c>
      <c r="M723" s="27">
        <f>VLOOKUP($B723, Paste!$W$3:$Z$10064, IF($H$4="Cap Hit",3, IF($H$4="AAV", 4, 2)), FALSE)</f>
        <v>0.85</v>
      </c>
      <c r="N723" s="11">
        <f>IF(ISERROR(VLOOKUP(B723, Paste!$AB$3:$AC$2343, 1, FALSE)), "", VLOOKUP(B723, Paste!$AB$3:$AC$2343, 2, FALSE))</f>
        <v>11</v>
      </c>
      <c r="O723" s="18" t="str">
        <f>IF(VLOOKUP(B723, 'Points&amp;Potential'!$B$7:$O$921, 14, FALSE)=0, "", VLOOKUP(B723, 'Points&amp;Potential'!$B$7:$O$921, 14, FALSE))</f>
        <v/>
      </c>
      <c r="P723" s="7" t="str">
        <f>IF(ISERROR(VLOOKUP(B723, Paste!$T$3:$T$1045, 1, FALSE)), "", VLOOKUP(B723, Paste!$T$3:$U$1045, 2, FALSE))</f>
        <v/>
      </c>
    </row>
    <row r="724" spans="1:16">
      <c r="A724" s="11">
        <v>718</v>
      </c>
      <c r="B724" s="67" t="s">
        <v>788</v>
      </c>
      <c r="C724" s="11" t="str">
        <f>VLOOKUP($B724, Paste!$A$3:$H$1033, 6, FALSE)</f>
        <v>C</v>
      </c>
      <c r="D724" s="11" t="str">
        <f>IFERROR(VLOOKUP($B724, Paste!$J$3:$L$833, 3, FALSE), "")</f>
        <v/>
      </c>
      <c r="E724" s="11" t="str">
        <f>IFERROR(VLOOKUP($B724, Paste!$J$3:$L$833, 2, FALSE), "")</f>
        <v/>
      </c>
      <c r="F724" s="11" t="str">
        <f>VLOOKUP($B724, Paste!$A$3:$H$1033, 8, FALSE)</f>
        <v>VAN</v>
      </c>
      <c r="G724" s="71">
        <f>VLOOKUP($B724, Paste!$A$3:$H$1033, 2, FALSE)</f>
        <v>30</v>
      </c>
      <c r="H724" s="71">
        <f>VLOOKUP($B724, Paste!$A$3:$H$1033, 3, FALSE)</f>
        <v>3.4437499999999992</v>
      </c>
      <c r="I724" s="71">
        <f t="shared" si="11"/>
        <v>1.4387500000000011</v>
      </c>
      <c r="J724" s="71">
        <f>VLOOKUP($B724, Paste!$A$3:$H$1033, 4, FALSE)</f>
        <v>4.8825000000000003</v>
      </c>
      <c r="K724" s="71">
        <f>VLOOKUP($B724, Paste!$A$3:$H$1033, 5, FALSE)</f>
        <v>10</v>
      </c>
      <c r="L724" s="11">
        <f>IF(ISERROR(VLOOKUP(B724, Paste!$AB$3:$AD$2349, 3, FALSE)), "", VLOOKUP(B724, Paste!$AB$3:$AD$2349, 3, FALSE))</f>
        <v>27</v>
      </c>
      <c r="M724" s="27">
        <f>VLOOKUP($B724, Paste!$W$3:$Z$10064, IF($H$4="Cap Hit",3, IF($H$4="AAV", 4, 2)), FALSE)</f>
        <v>0.87</v>
      </c>
      <c r="N724" s="11">
        <f>IF(ISERROR(VLOOKUP(B724, Paste!$AB$3:$AC$2343, 1, FALSE)), "", VLOOKUP(B724, Paste!$AB$3:$AC$2343, 2, FALSE))</f>
        <v>30</v>
      </c>
      <c r="O724" s="18" t="str">
        <f>IF(VLOOKUP(B724, 'Points&amp;Potential'!$B$7:$O$921, 14, FALSE)=0, "", VLOOKUP(B724, 'Points&amp;Potential'!$B$7:$O$921, 14, FALSE))</f>
        <v/>
      </c>
      <c r="P724" s="7" t="str">
        <f>IF(ISERROR(VLOOKUP(B724, Paste!$T$3:$T$1045, 1, FALSE)), "", VLOOKUP(B724, Paste!$T$3:$U$1045, 2, FALSE))</f>
        <v>Y</v>
      </c>
    </row>
    <row r="725" spans="1:16">
      <c r="A725" s="11">
        <v>719</v>
      </c>
      <c r="B725" s="67" t="s">
        <v>299</v>
      </c>
      <c r="C725" s="11" t="str">
        <f>VLOOKUP($B725, Paste!$A$3:$H$1033, 6, FALSE)</f>
        <v>RW</v>
      </c>
      <c r="D725" s="11">
        <f>IFERROR(VLOOKUP($B725, Paste!$J$3:$L$833, 3, FALSE), "")</f>
        <v>72</v>
      </c>
      <c r="E725" s="11">
        <f>IFERROR(VLOOKUP($B725, Paste!$J$3:$L$833, 2, FALSE), "")</f>
        <v>88</v>
      </c>
      <c r="F725" s="11" t="str">
        <f>VLOOKUP($B725, Paste!$A$3:$H$1033, 8, FALSE)</f>
        <v>ANA</v>
      </c>
      <c r="G725" s="71">
        <f>VLOOKUP($B725, Paste!$A$3:$H$1033, 2, FALSE)</f>
        <v>43</v>
      </c>
      <c r="H725" s="71">
        <f>VLOOKUP($B725, Paste!$A$3:$H$1033, 3, FALSE)</f>
        <v>12.45125750379148</v>
      </c>
      <c r="I725" s="71">
        <f t="shared" si="11"/>
        <v>23.785245621208524</v>
      </c>
      <c r="J725" s="71">
        <f>VLOOKUP($B725, Paste!$A$3:$H$1033, 4, FALSE)</f>
        <v>36.236503125000006</v>
      </c>
      <c r="K725" s="71">
        <f>VLOOKUP($B725, Paste!$A$3:$H$1033, 5, FALSE)</f>
        <v>10</v>
      </c>
      <c r="L725" s="11">
        <f>IF(ISERROR(VLOOKUP(B725, Paste!$AB$3:$AD$2349, 3, FALSE)), "", VLOOKUP(B725, Paste!$AB$3:$AD$2349, 3, FALSE))</f>
        <v>2</v>
      </c>
      <c r="M725" s="27">
        <f>VLOOKUP($B725, Paste!$W$3:$Z$10064, IF($H$4="Cap Hit",3, IF($H$4="AAV", 4, 2)), FALSE)</f>
        <v>7</v>
      </c>
      <c r="N725" s="11">
        <f>IF(ISERROR(VLOOKUP(B725, Paste!$AB$3:$AC$2343, 1, FALSE)), "", VLOOKUP(B725, Paste!$AB$3:$AC$2343, 2, FALSE))</f>
        <v>13</v>
      </c>
      <c r="O725" s="18" t="str">
        <f>IF(VLOOKUP(B725, 'Points&amp;Potential'!$B$7:$O$921, 14, FALSE)=0, "", VLOOKUP(B725, 'Points&amp;Potential'!$B$7:$O$921, 14, FALSE))</f>
        <v/>
      </c>
      <c r="P725" s="7" t="str">
        <f>IF(ISERROR(VLOOKUP(B725, Paste!$T$3:$T$1045, 1, FALSE)), "", VLOOKUP(B725, Paste!$T$3:$U$1045, 2, FALSE))</f>
        <v/>
      </c>
    </row>
    <row r="726" spans="1:16">
      <c r="A726" s="11">
        <v>720</v>
      </c>
      <c r="B726" s="67" t="s">
        <v>790</v>
      </c>
      <c r="C726" s="11" t="str">
        <f>VLOOKUP($B726, Paste!$A$3:$H$1033, 6, FALSE)</f>
        <v>LW</v>
      </c>
      <c r="D726" s="11" t="str">
        <f>IFERROR(VLOOKUP($B726, Paste!$J$3:$L$833, 3, FALSE), "")</f>
        <v/>
      </c>
      <c r="E726" s="11" t="str">
        <f>IFERROR(VLOOKUP($B726, Paste!$J$3:$L$833, 2, FALSE), "")</f>
        <v/>
      </c>
      <c r="F726" s="11" t="str">
        <f>VLOOKUP($B726, Paste!$A$3:$H$1033, 8, FALSE)</f>
        <v>DET</v>
      </c>
      <c r="G726" s="71">
        <f>VLOOKUP($B726, Paste!$A$3:$H$1033, 2, FALSE)</f>
        <v>18</v>
      </c>
      <c r="H726" s="71">
        <f>VLOOKUP($B726, Paste!$A$3:$H$1033, 3, FALSE)</f>
        <v>0.1378125</v>
      </c>
      <c r="I726" s="71">
        <f t="shared" si="11"/>
        <v>4.7053124999999998</v>
      </c>
      <c r="J726" s="71">
        <f>VLOOKUP($B726, Paste!$A$3:$H$1033, 4, FALSE)</f>
        <v>4.8431249999999997</v>
      </c>
      <c r="K726" s="71">
        <f>VLOOKUP($B726, Paste!$A$3:$H$1033, 5, FALSE)</f>
        <v>9.9</v>
      </c>
      <c r="L726" s="11">
        <f>IF(ISERROR(VLOOKUP(B726, Paste!$AB$3:$AD$2349, 3, FALSE)), "", VLOOKUP(B726, Paste!$AB$3:$AD$2349, 3, FALSE))</f>
        <v>23</v>
      </c>
      <c r="M726" s="27">
        <f>VLOOKUP($B726, Paste!$W$3:$Z$10064, IF($H$4="Cap Hit",3, IF($H$4="AAV", 4, 2)), FALSE)</f>
        <v>0.85</v>
      </c>
      <c r="N726" s="11">
        <f>IF(ISERROR(VLOOKUP(B726, Paste!$AB$3:$AC$2343, 1, FALSE)), "", VLOOKUP(B726, Paste!$AB$3:$AC$2343, 2, FALSE))</f>
        <v>12</v>
      </c>
      <c r="O726" s="18" t="str">
        <f>IF(VLOOKUP(B726, 'Points&amp;Potential'!$B$7:$O$921, 14, FALSE)=0, "", VLOOKUP(B726, 'Points&amp;Potential'!$B$7:$O$921, 14, FALSE))</f>
        <v/>
      </c>
      <c r="P726" s="7" t="str">
        <f>IF(ISERROR(VLOOKUP(B726, Paste!$T$3:$T$1045, 1, FALSE)), "", VLOOKUP(B726, Paste!$T$3:$U$1045, 2, FALSE))</f>
        <v>Y</v>
      </c>
    </row>
    <row r="727" spans="1:16">
      <c r="A727" s="11">
        <v>721</v>
      </c>
      <c r="B727" s="67" t="s">
        <v>778</v>
      </c>
      <c r="C727" s="11" t="str">
        <f>VLOOKUP($B727, Paste!$A$3:$H$1033, 6, FALSE)</f>
        <v>LW</v>
      </c>
      <c r="D727" s="11" t="str">
        <f>IFERROR(VLOOKUP($B727, Paste!$J$3:$L$833, 3, FALSE), "")</f>
        <v/>
      </c>
      <c r="E727" s="11" t="str">
        <f>IFERROR(VLOOKUP($B727, Paste!$J$3:$L$833, 2, FALSE), "")</f>
        <v/>
      </c>
      <c r="F727" s="11" t="str">
        <f>VLOOKUP($B727, Paste!$A$3:$H$1033, 8, FALSE)</f>
        <v>UFA</v>
      </c>
      <c r="G727" s="71">
        <f>VLOOKUP($B727, Paste!$A$3:$H$1033, 2, FALSE)</f>
        <v>36.5</v>
      </c>
      <c r="H727" s="71">
        <f>VLOOKUP($B727, Paste!$A$3:$H$1033, 3, FALSE)</f>
        <v>3.3422209385145436</v>
      </c>
      <c r="I727" s="71">
        <f t="shared" si="11"/>
        <v>2.3863057802354568</v>
      </c>
      <c r="J727" s="71">
        <f>VLOOKUP($B727, Paste!$A$3:$H$1033, 4, FALSE)</f>
        <v>5.7285267187500004</v>
      </c>
      <c r="K727" s="71">
        <f>VLOOKUP($B727, Paste!$A$3:$H$1033, 5, FALSE)</f>
        <v>9.8743961352656999</v>
      </c>
      <c r="L727" s="11" t="str">
        <f>IF(ISERROR(VLOOKUP(B727, Paste!$AB$3:$AD$2349, 3, FALSE)), "", VLOOKUP(B727, Paste!$AB$3:$AD$2349, 3, FALSE))</f>
        <v/>
      </c>
      <c r="M727" s="27" t="e">
        <f>VLOOKUP($B727, Paste!$W$3:$Z$10064, IF($H$4="Cap Hit",3, IF($H$4="AAV", 4, 2)), FALSE)</f>
        <v>#N/A</v>
      </c>
      <c r="N727" s="11" t="str">
        <f>IF(ISERROR(VLOOKUP(B727, Paste!$AB$3:$AC$2343, 1, FALSE)), "", VLOOKUP(B727, Paste!$AB$3:$AC$2343, 2, FALSE))</f>
        <v/>
      </c>
      <c r="O727" s="18" t="str">
        <f>IF(VLOOKUP(B727, 'Points&amp;Potential'!$B$7:$O$921, 14, FALSE)=0, "", VLOOKUP(B727, 'Points&amp;Potential'!$B$7:$O$921, 14, FALSE))</f>
        <v/>
      </c>
      <c r="P727" s="7" t="str">
        <f>IF(ISERROR(VLOOKUP(B727, Paste!$T$3:$T$1045, 1, FALSE)), "", VLOOKUP(B727, Paste!$T$3:$U$1045, 2, FALSE))</f>
        <v/>
      </c>
    </row>
    <row r="728" spans="1:16">
      <c r="A728" s="11">
        <v>722</v>
      </c>
      <c r="B728" s="67" t="s">
        <v>799</v>
      </c>
      <c r="C728" s="11" t="str">
        <f>VLOOKUP($B728, Paste!$A$3:$H$1033, 6, FALSE)</f>
        <v>LD</v>
      </c>
      <c r="D728" s="11" t="str">
        <f>IFERROR(VLOOKUP($B728, Paste!$J$3:$L$833, 3, FALSE), "")</f>
        <v/>
      </c>
      <c r="E728" s="11" t="str">
        <f>IFERROR(VLOOKUP($B728, Paste!$J$3:$L$833, 2, FALSE), "")</f>
        <v/>
      </c>
      <c r="F728" s="11" t="str">
        <f>VLOOKUP($B728, Paste!$A$3:$H$1033, 8, FALSE)</f>
        <v>EDM</v>
      </c>
      <c r="G728" s="71">
        <f>VLOOKUP($B728, Paste!$A$3:$H$1033, 2, FALSE)</f>
        <v>19</v>
      </c>
      <c r="H728" s="71">
        <f>VLOOKUP($B728, Paste!$A$3:$H$1033, 3, FALSE)</f>
        <v>0.15239583333333331</v>
      </c>
      <c r="I728" s="71">
        <f t="shared" si="11"/>
        <v>4.3561419715447158</v>
      </c>
      <c r="J728" s="71">
        <f>VLOOKUP($B728, Paste!$A$3:$H$1033, 4, FALSE)</f>
        <v>4.5085378048780491</v>
      </c>
      <c r="K728" s="71">
        <f>VLOOKUP($B728, Paste!$A$3:$H$1033, 5, FALSE)</f>
        <v>9.8518518518518512</v>
      </c>
      <c r="L728" s="11">
        <f>IF(ISERROR(VLOOKUP(B728, Paste!$AB$3:$AD$2349, 3, FALSE)), "", VLOOKUP(B728, Paste!$AB$3:$AD$2349, 3, FALSE))</f>
        <v>6</v>
      </c>
      <c r="M728" s="27">
        <f>VLOOKUP($B728, Paste!$W$3:$Z$10064, IF($H$4="Cap Hit",3, IF($H$4="AAV", 4, 2)), FALSE)</f>
        <v>0.85</v>
      </c>
      <c r="N728" s="11">
        <f>IF(ISERROR(VLOOKUP(B728, Paste!$AB$3:$AC$2343, 1, FALSE)), "", VLOOKUP(B728, Paste!$AB$3:$AC$2343, 2, FALSE))</f>
        <v>14</v>
      </c>
      <c r="O728" s="18" t="str">
        <f>IF(VLOOKUP(B728, 'Points&amp;Potential'!$B$7:$O$921, 14, FALSE)=0, "", VLOOKUP(B728, 'Points&amp;Potential'!$B$7:$O$921, 14, FALSE))</f>
        <v/>
      </c>
      <c r="P728" s="7" t="str">
        <f>IF(ISERROR(VLOOKUP(B728, Paste!$T$3:$T$1045, 1, FALSE)), "", VLOOKUP(B728, Paste!$T$3:$U$1045, 2, FALSE))</f>
        <v/>
      </c>
    </row>
    <row r="729" spans="1:16">
      <c r="A729" s="11">
        <v>723</v>
      </c>
      <c r="B729" s="67" t="s">
        <v>746</v>
      </c>
      <c r="C729" s="11" t="str">
        <f>VLOOKUP($B729, Paste!$A$3:$H$1033, 6, FALSE)</f>
        <v>LD</v>
      </c>
      <c r="D729" s="11" t="str">
        <f>IFERROR(VLOOKUP($B729, Paste!$J$3:$L$833, 3, FALSE), "")</f>
        <v/>
      </c>
      <c r="E729" s="11" t="str">
        <f>IFERROR(VLOOKUP($B729, Paste!$J$3:$L$833, 2, FALSE), "")</f>
        <v/>
      </c>
      <c r="F729" s="11" t="str">
        <f>VLOOKUP($B729, Paste!$A$3:$H$1033, 8, FALSE)</f>
        <v>DET</v>
      </c>
      <c r="G729" s="71">
        <f>VLOOKUP($B729, Paste!$A$3:$H$1033, 2, FALSE)</f>
        <v>46.666666666666664</v>
      </c>
      <c r="H729" s="71">
        <f>VLOOKUP($B729, Paste!$A$3:$H$1033, 3, FALSE)</f>
        <v>1.5163288439955105</v>
      </c>
      <c r="I729" s="71">
        <f t="shared" si="11"/>
        <v>5.7518411560044909</v>
      </c>
      <c r="J729" s="71">
        <f>VLOOKUP($B729, Paste!$A$3:$H$1033, 4, FALSE)</f>
        <v>7.2681700000000014</v>
      </c>
      <c r="K729" s="71">
        <f>VLOOKUP($B729, Paste!$A$3:$H$1033, 5, FALSE)</f>
        <v>9.7512437810945265</v>
      </c>
      <c r="L729" s="11">
        <f>IF(ISERROR(VLOOKUP(B729, Paste!$AB$3:$AD$2349, 3, FALSE)), "", VLOOKUP(B729, Paste!$AB$3:$AD$2349, 3, FALSE))</f>
        <v>23</v>
      </c>
      <c r="M729" s="27">
        <f>VLOOKUP($B729, Paste!$W$3:$Z$10064, IF($H$4="Cap Hit",3, IF($H$4="AAV", 4, 2)), FALSE)</f>
        <v>0.85</v>
      </c>
      <c r="N729" s="11">
        <f>IF(ISERROR(VLOOKUP(B729, Paste!$AB$3:$AC$2343, 1, FALSE)), "", VLOOKUP(B729, Paste!$AB$3:$AC$2343, 2, FALSE))</f>
        <v>37</v>
      </c>
      <c r="O729" s="18" t="str">
        <f>IF(VLOOKUP(B729, 'Points&amp;Potential'!$B$7:$O$921, 14, FALSE)=0, "", VLOOKUP(B729, 'Points&amp;Potential'!$B$7:$O$921, 14, FALSE))</f>
        <v/>
      </c>
      <c r="P729" s="7" t="str">
        <f>IF(ISERROR(VLOOKUP(B729, Paste!$T$3:$T$1045, 1, FALSE)), "", VLOOKUP(B729, Paste!$T$3:$U$1045, 2, FALSE))</f>
        <v>Y</v>
      </c>
    </row>
    <row r="730" spans="1:16">
      <c r="A730" s="11">
        <v>724</v>
      </c>
      <c r="B730" s="67" t="s">
        <v>768</v>
      </c>
      <c r="C730" s="11" t="str">
        <f>VLOOKUP($B730, Paste!$A$3:$H$1033, 6, FALSE)</f>
        <v>LD</v>
      </c>
      <c r="D730" s="11" t="str">
        <f>IFERROR(VLOOKUP($B730, Paste!$J$3:$L$833, 3, FALSE), "")</f>
        <v/>
      </c>
      <c r="E730" s="11" t="str">
        <f>IFERROR(VLOOKUP($B730, Paste!$J$3:$L$833, 2, FALSE), "")</f>
        <v/>
      </c>
      <c r="F730" s="11" t="str">
        <f>VLOOKUP($B730, Paste!$A$3:$H$1033, 8, FALSE)</f>
        <v>DET</v>
      </c>
      <c r="G730" s="71">
        <f>VLOOKUP($B730, Paste!$A$3:$H$1033, 2, FALSE)</f>
        <v>46.666666666666664</v>
      </c>
      <c r="H730" s="71">
        <f>VLOOKUP($B730, Paste!$A$3:$H$1033, 3, FALSE)</f>
        <v>1.5163288439955105</v>
      </c>
      <c r="I730" s="71">
        <f t="shared" si="11"/>
        <v>4.5889339560044906</v>
      </c>
      <c r="J730" s="71">
        <f>VLOOKUP($B730, Paste!$A$3:$H$1033, 4, FALSE)</f>
        <v>6.1052628000000011</v>
      </c>
      <c r="K730" s="71">
        <f>VLOOKUP($B730, Paste!$A$3:$H$1033, 5, FALSE)</f>
        <v>9.7512437810945265</v>
      </c>
      <c r="L730" s="11">
        <f>IF(ISERROR(VLOOKUP(B730, Paste!$AB$3:$AD$2349, 3, FALSE)), "", VLOOKUP(B730, Paste!$AB$3:$AD$2349, 3, FALSE))</f>
        <v>16</v>
      </c>
      <c r="M730" s="27">
        <f>VLOOKUP($B730, Paste!$W$3:$Z$10064, IF($H$4="Cap Hit",3, IF($H$4="AAV", 4, 2)), FALSE)</f>
        <v>0.85</v>
      </c>
      <c r="N730" s="11">
        <f>IF(ISERROR(VLOOKUP(B730, Paste!$AB$3:$AC$2343, 1, FALSE)), "", VLOOKUP(B730, Paste!$AB$3:$AC$2343, 2, FALSE))</f>
        <v>42</v>
      </c>
      <c r="O730" s="18" t="str">
        <f>IF(VLOOKUP(B730, 'Points&amp;Potential'!$B$7:$O$921, 14, FALSE)=0, "", VLOOKUP(B730, 'Points&amp;Potential'!$B$7:$O$921, 14, FALSE))</f>
        <v/>
      </c>
      <c r="P730" s="7" t="str">
        <f>IF(ISERROR(VLOOKUP(B730, Paste!$T$3:$T$1045, 1, FALSE)), "", VLOOKUP(B730, Paste!$T$3:$U$1045, 2, FALSE))</f>
        <v/>
      </c>
    </row>
    <row r="731" spans="1:16">
      <c r="A731" s="11">
        <v>725</v>
      </c>
      <c r="B731" s="67" t="s">
        <v>431</v>
      </c>
      <c r="C731" s="11" t="str">
        <f>VLOOKUP($B731, Paste!$A$3:$H$1033, 6, FALSE)</f>
        <v>RW</v>
      </c>
      <c r="D731" s="11">
        <f>IFERROR(VLOOKUP($B731, Paste!$J$3:$L$833, 3, FALSE), "")</f>
        <v>48</v>
      </c>
      <c r="E731" s="11">
        <f>IFERROR(VLOOKUP($B731, Paste!$J$3:$L$833, 2, FALSE), "")</f>
        <v>73</v>
      </c>
      <c r="F731" s="11" t="str">
        <f>VLOOKUP($B731, Paste!$A$3:$H$1033, 8, FALSE)</f>
        <v>WPG</v>
      </c>
      <c r="G731" s="71">
        <f>VLOOKUP($B731, Paste!$A$3:$H$1033, 2, FALSE)</f>
        <v>72</v>
      </c>
      <c r="H731" s="71">
        <f>VLOOKUP($B731, Paste!$A$3:$H$1033, 3, FALSE)</f>
        <v>11.52</v>
      </c>
      <c r="I731" s="71">
        <f t="shared" si="11"/>
        <v>13.79685951219512</v>
      </c>
      <c r="J731" s="71">
        <f>VLOOKUP($B731, Paste!$A$3:$H$1033, 4, FALSE)</f>
        <v>25.316859512195119</v>
      </c>
      <c r="K731" s="71">
        <f>VLOOKUP($B731, Paste!$A$3:$H$1033, 5, FALSE)</f>
        <v>9.7200000000000006</v>
      </c>
      <c r="L731" s="11">
        <f>IF(ISERROR(VLOOKUP(B731, Paste!$AB$3:$AD$2349, 3, FALSE)), "", VLOOKUP(B731, Paste!$AB$3:$AD$2349, 3, FALSE))</f>
        <v>33</v>
      </c>
      <c r="M731" s="27">
        <f>VLOOKUP($B731, Paste!$W$3:$Z$10064, IF($H$4="Cap Hit",3, IF($H$4="AAV", 4, 2)), FALSE)</f>
        <v>0.9</v>
      </c>
      <c r="N731" s="11">
        <f>IF(ISERROR(VLOOKUP(B731, Paste!$AB$3:$AC$2343, 1, FALSE)), "", VLOOKUP(B731, Paste!$AB$3:$AC$2343, 2, FALSE))</f>
        <v>36</v>
      </c>
      <c r="O731" s="18" t="str">
        <f>IF(VLOOKUP(B731, 'Points&amp;Potential'!$B$7:$O$921, 14, FALSE)=0, "", VLOOKUP(B731, 'Points&amp;Potential'!$B$7:$O$921, 14, FALSE))</f>
        <v/>
      </c>
      <c r="P731" s="7" t="str">
        <f>IF(ISERROR(VLOOKUP(B731, Paste!$T$3:$T$1045, 1, FALSE)), "", VLOOKUP(B731, Paste!$T$3:$U$1045, 2, FALSE))</f>
        <v/>
      </c>
    </row>
    <row r="732" spans="1:16">
      <c r="A732" s="11">
        <v>726</v>
      </c>
      <c r="B732" s="67" t="s">
        <v>568</v>
      </c>
      <c r="C732" s="11" t="str">
        <f>VLOOKUP($B732, Paste!$A$3:$H$1033, 6, FALSE)</f>
        <v>C</v>
      </c>
      <c r="D732" s="11" t="str">
        <f>IFERROR(VLOOKUP($B732, Paste!$J$3:$L$833, 3, FALSE), "")</f>
        <v/>
      </c>
      <c r="E732" s="11" t="str">
        <f>IFERROR(VLOOKUP($B732, Paste!$J$3:$L$833, 2, FALSE), "")</f>
        <v/>
      </c>
      <c r="F732" s="11" t="str">
        <f>VLOOKUP($B732, Paste!$A$3:$H$1033, 8, FALSE)</f>
        <v>UFA</v>
      </c>
      <c r="G732" s="71">
        <f>VLOOKUP($B732, Paste!$A$3:$H$1033, 2, FALSE)</f>
        <v>59</v>
      </c>
      <c r="H732" s="71">
        <f>VLOOKUP($B732, Paste!$A$3:$H$1033, 3, FALSE)</f>
        <v>9.866492690187723</v>
      </c>
      <c r="I732" s="71">
        <f t="shared" si="11"/>
        <v>6.2359184209233902</v>
      </c>
      <c r="J732" s="71">
        <f>VLOOKUP($B732, Paste!$A$3:$H$1033, 4, FALSE)</f>
        <v>16.102411111111113</v>
      </c>
      <c r="K732" s="71">
        <f>VLOOKUP($B732, Paste!$A$3:$H$1033, 5, FALSE)</f>
        <v>9.6608187134502916</v>
      </c>
      <c r="L732" s="11" t="str">
        <f>IF(ISERROR(VLOOKUP(B732, Paste!$AB$3:$AD$2349, 3, FALSE)), "", VLOOKUP(B732, Paste!$AB$3:$AD$2349, 3, FALSE))</f>
        <v/>
      </c>
      <c r="M732" s="27" t="e">
        <f>VLOOKUP($B732, Paste!$W$3:$Z$10064, IF($H$4="Cap Hit",3, IF($H$4="AAV", 4, 2)), FALSE)</f>
        <v>#N/A</v>
      </c>
      <c r="N732" s="11" t="str">
        <f>IF(ISERROR(VLOOKUP(B732, Paste!$AB$3:$AC$2343, 1, FALSE)), "", VLOOKUP(B732, Paste!$AB$3:$AC$2343, 2, FALSE))</f>
        <v/>
      </c>
      <c r="O732" s="18" t="str">
        <f>IF(VLOOKUP(B732, 'Points&amp;Potential'!$B$7:$O$921, 14, FALSE)=0, "", VLOOKUP(B732, 'Points&amp;Potential'!$B$7:$O$921, 14, FALSE))</f>
        <v/>
      </c>
      <c r="P732" s="7" t="str">
        <f>IF(ISERROR(VLOOKUP(B732, Paste!$T$3:$T$1045, 1, FALSE)), "", VLOOKUP(B732, Paste!$T$3:$U$1045, 2, FALSE))</f>
        <v/>
      </c>
    </row>
    <row r="733" spans="1:16">
      <c r="A733" s="11">
        <v>727</v>
      </c>
      <c r="B733" s="67" t="s">
        <v>604</v>
      </c>
      <c r="C733" s="11" t="str">
        <f>VLOOKUP($B733, Paste!$A$3:$H$1033, 6, FALSE)</f>
        <v>C</v>
      </c>
      <c r="D733" s="11" t="str">
        <f>IFERROR(VLOOKUP($B733, Paste!$J$3:$L$833, 3, FALSE), "")</f>
        <v/>
      </c>
      <c r="E733" s="11" t="str">
        <f>IFERROR(VLOOKUP($B733, Paste!$J$3:$L$833, 2, FALSE), "")</f>
        <v/>
      </c>
      <c r="F733" s="11" t="str">
        <f>VLOOKUP($B733, Paste!$A$3:$H$1033, 8, FALSE)</f>
        <v>MIN</v>
      </c>
      <c r="G733" s="71">
        <f>VLOOKUP($B733, Paste!$A$3:$H$1033, 2, FALSE)</f>
        <v>65</v>
      </c>
      <c r="H733" s="71">
        <f>VLOOKUP($B733, Paste!$A$3:$H$1033, 3, FALSE)</f>
        <v>6.8202222222222231</v>
      </c>
      <c r="I733" s="71">
        <f t="shared" si="11"/>
        <v>7.7018611111111133</v>
      </c>
      <c r="J733" s="71">
        <f>VLOOKUP($B733, Paste!$A$3:$H$1033, 4, FALSE)</f>
        <v>14.522083333333336</v>
      </c>
      <c r="K733" s="71">
        <f>VLOOKUP($B733, Paste!$A$3:$H$1033, 5, FALSE)</f>
        <v>9.6296296296296298</v>
      </c>
      <c r="L733" s="11">
        <f>IF(ISERROR(VLOOKUP(B733, Paste!$AB$3:$AD$2349, 3, FALSE)), "", VLOOKUP(B733, Paste!$AB$3:$AD$2349, 3, FALSE))</f>
        <v>79</v>
      </c>
      <c r="M733" s="27">
        <f>VLOOKUP($B733, Paste!$W$3:$Z$10064, IF($H$4="Cap Hit",3, IF($H$4="AAV", 4, 2)), FALSE)</f>
        <v>0.89500000000000002</v>
      </c>
      <c r="N733" s="11">
        <f>IF(ISERROR(VLOOKUP(B733, Paste!$AB$3:$AC$2343, 1, FALSE)), "", VLOOKUP(B733, Paste!$AB$3:$AC$2343, 2, FALSE))</f>
        <v>16</v>
      </c>
      <c r="O733" s="18" t="str">
        <f>IF(VLOOKUP(B733, 'Points&amp;Potential'!$B$7:$O$921, 14, FALSE)=0, "", VLOOKUP(B733, 'Points&amp;Potential'!$B$7:$O$921, 14, FALSE))</f>
        <v/>
      </c>
      <c r="P733" s="7" t="str">
        <f>IF(ISERROR(VLOOKUP(B733, Paste!$T$3:$T$1045, 1, FALSE)), "", VLOOKUP(B733, Paste!$T$3:$U$1045, 2, FALSE))</f>
        <v>Y</v>
      </c>
    </row>
    <row r="734" spans="1:16">
      <c r="A734" s="11">
        <v>728</v>
      </c>
      <c r="B734" s="67" t="s">
        <v>436</v>
      </c>
      <c r="C734" s="11" t="str">
        <f>VLOOKUP($B734, Paste!$A$3:$H$1033, 6, FALSE)</f>
        <v>LW</v>
      </c>
      <c r="D734" s="11">
        <f>IFERROR(VLOOKUP($B734, Paste!$J$3:$L$833, 3, FALSE), "")</f>
        <v>48</v>
      </c>
      <c r="E734" s="11">
        <f>IFERROR(VLOOKUP($B734, Paste!$J$3:$L$833, 2, FALSE), "")</f>
        <v>70</v>
      </c>
      <c r="F734" s="11" t="str">
        <f>VLOOKUP($B734, Paste!$A$3:$H$1033, 8, FALSE)</f>
        <v>STL</v>
      </c>
      <c r="G734" s="71">
        <f>VLOOKUP($B734, Paste!$A$3:$H$1033, 2, FALSE)</f>
        <v>74</v>
      </c>
      <c r="H734" s="71">
        <f>VLOOKUP($B734, Paste!$A$3:$H$1033, 3, FALSE)</f>
        <v>8.14</v>
      </c>
      <c r="I734" s="71">
        <f t="shared" si="11"/>
        <v>16.812887361111112</v>
      </c>
      <c r="J734" s="71">
        <f>VLOOKUP($B734, Paste!$A$3:$H$1033, 4, FALSE)</f>
        <v>24.952887361111113</v>
      </c>
      <c r="K734" s="71">
        <f>VLOOKUP($B734, Paste!$A$3:$H$1033, 5, FALSE)</f>
        <v>9.620000000000001</v>
      </c>
      <c r="L734" s="11">
        <f>IF(ISERROR(VLOOKUP(B734, Paste!$AB$3:$AD$2349, 3, FALSE)), "", VLOOKUP(B734, Paste!$AB$3:$AD$2349, 3, FALSE))</f>
        <v>102</v>
      </c>
      <c r="M734" s="27">
        <f>VLOOKUP($B734, Paste!$W$3:$Z$10064, IF($H$4="Cap Hit",3, IF($H$4="AAV", 4, 2)), FALSE)</f>
        <v>0.95</v>
      </c>
      <c r="N734" s="11">
        <f>IF(ISERROR(VLOOKUP(B734, Paste!$AB$3:$AC$2343, 1, FALSE)), "", VLOOKUP(B734, Paste!$AB$3:$AC$2343, 2, FALSE))</f>
        <v>38</v>
      </c>
      <c r="O734" s="18" t="str">
        <f>IF(VLOOKUP(B734, 'Points&amp;Potential'!$B$7:$O$921, 14, FALSE)=0, "", VLOOKUP(B734, 'Points&amp;Potential'!$B$7:$O$921, 14, FALSE))</f>
        <v/>
      </c>
      <c r="P734" s="7" t="str">
        <f>IF(ISERROR(VLOOKUP(B734, Paste!$T$3:$T$1045, 1, FALSE)), "", VLOOKUP(B734, Paste!$T$3:$U$1045, 2, FALSE))</f>
        <v/>
      </c>
    </row>
    <row r="735" spans="1:16">
      <c r="A735" s="11">
        <v>729</v>
      </c>
      <c r="B735" s="67" t="s">
        <v>192</v>
      </c>
      <c r="C735" s="11" t="str">
        <f>VLOOKUP($B735, Paste!$A$3:$H$1033, 6, FALSE)</f>
        <v>LW</v>
      </c>
      <c r="D735" s="11" t="str">
        <f>IFERROR(VLOOKUP($B735, Paste!$J$3:$L$833, 3, FALSE), "")</f>
        <v/>
      </c>
      <c r="E735" s="11" t="str">
        <f>IFERROR(VLOOKUP($B735, Paste!$J$3:$L$833, 2, FALSE), "")</f>
        <v/>
      </c>
      <c r="F735" s="11" t="str">
        <f>VLOOKUP($B735, Paste!$A$3:$H$1033, 8, FALSE)</f>
        <v>PIT</v>
      </c>
      <c r="G735" s="71">
        <f>VLOOKUP($B735, Paste!$A$3:$H$1033, 2, FALSE)</f>
        <v>71</v>
      </c>
      <c r="H735" s="71">
        <f>VLOOKUP($B735, Paste!$A$3:$H$1033, 3, FALSE)</f>
        <v>21.3</v>
      </c>
      <c r="I735" s="71">
        <f t="shared" si="11"/>
        <v>29.338087500000004</v>
      </c>
      <c r="J735" s="71">
        <f>VLOOKUP($B735, Paste!$A$3:$H$1033, 4, FALSE)</f>
        <v>50.638087500000005</v>
      </c>
      <c r="K735" s="71">
        <f>VLOOKUP($B735, Paste!$A$3:$H$1033, 5, FALSE)</f>
        <v>9.1612903225806441</v>
      </c>
      <c r="L735" s="11">
        <f>IF(ISERROR(VLOOKUP(B735, Paste!$AB$3:$AD$2349, 3, FALSE)), "", VLOOKUP(B735, Paste!$AB$3:$AD$2349, 3, FALSE))</f>
        <v>57</v>
      </c>
      <c r="M735" s="27">
        <f>VLOOKUP($B735, Paste!$W$3:$Z$10064, IF($H$4="Cap Hit",3, IF($H$4="AAV", 4, 2)), FALSE)</f>
        <v>6.25</v>
      </c>
      <c r="N735" s="11">
        <f>IF(ISERROR(VLOOKUP(B735, Paste!$AB$3:$AC$2343, 1, FALSE)), "", VLOOKUP(B735, Paste!$AB$3:$AC$2343, 2, FALSE))</f>
        <v>32</v>
      </c>
      <c r="O735" s="18" t="str">
        <f>IF(VLOOKUP(B735, 'Points&amp;Potential'!$B$7:$O$921, 14, FALSE)=0, "", VLOOKUP(B735, 'Points&amp;Potential'!$B$7:$O$921, 14, FALSE))</f>
        <v/>
      </c>
      <c r="P735" s="7" t="str">
        <f>IF(ISERROR(VLOOKUP(B735, Paste!$T$3:$T$1045, 1, FALSE)), "", VLOOKUP(B735, Paste!$T$3:$U$1045, 2, FALSE))</f>
        <v/>
      </c>
    </row>
    <row r="736" spans="1:16">
      <c r="A736" s="11">
        <v>730</v>
      </c>
      <c r="B736" s="67" t="s">
        <v>794</v>
      </c>
      <c r="C736" s="11" t="str">
        <f>VLOOKUP($B736, Paste!$A$3:$H$1033, 6, FALSE)</f>
        <v>LD</v>
      </c>
      <c r="D736" s="11" t="str">
        <f>IFERROR(VLOOKUP($B736, Paste!$J$3:$L$833, 3, FALSE), "")</f>
        <v/>
      </c>
      <c r="E736" s="11" t="str">
        <f>IFERROR(VLOOKUP($B736, Paste!$J$3:$L$833, 2, FALSE), "")</f>
        <v/>
      </c>
      <c r="F736" s="11" t="str">
        <f>VLOOKUP($B736, Paste!$A$3:$H$1033, 8, FALSE)</f>
        <v>DAL</v>
      </c>
      <c r="G736" s="71">
        <f>VLOOKUP($B736, Paste!$A$3:$H$1033, 2, FALSE)</f>
        <v>37</v>
      </c>
      <c r="H736" s="71">
        <f>VLOOKUP($B736, Paste!$A$3:$H$1033, 3, FALSE)</f>
        <v>1.0660858585858586</v>
      </c>
      <c r="I736" s="71">
        <f t="shared" si="11"/>
        <v>3.7202542858585863</v>
      </c>
      <c r="J736" s="71">
        <f>VLOOKUP($B736, Paste!$A$3:$H$1033, 4, FALSE)</f>
        <v>4.7863401444444449</v>
      </c>
      <c r="K736" s="71">
        <f>VLOOKUP($B736, Paste!$A$3:$H$1033, 5, FALSE)</f>
        <v>8.7058823529411757</v>
      </c>
      <c r="L736" s="11">
        <f>IF(ISERROR(VLOOKUP(B736, Paste!$AB$3:$AD$2349, 3, FALSE)), "", VLOOKUP(B736, Paste!$AB$3:$AD$2349, 3, FALSE))</f>
        <v>14</v>
      </c>
      <c r="M736" s="27">
        <f>VLOOKUP($B736, Paste!$W$3:$Z$10064, IF($H$4="Cap Hit",3, IF($H$4="AAV", 4, 2)), FALSE)</f>
        <v>0.85</v>
      </c>
      <c r="N736" s="11">
        <f>IF(ISERROR(VLOOKUP(B736, Paste!$AB$3:$AC$2343, 1, FALSE)), "", VLOOKUP(B736, Paste!$AB$3:$AC$2343, 2, FALSE))</f>
        <v>29</v>
      </c>
      <c r="O736" s="18" t="str">
        <f>IF(VLOOKUP(B736, 'Points&amp;Potential'!$B$7:$O$921, 14, FALSE)=0, "", VLOOKUP(B736, 'Points&amp;Potential'!$B$7:$O$921, 14, FALSE))</f>
        <v/>
      </c>
      <c r="P736" s="7" t="str">
        <f>IF(ISERROR(VLOOKUP(B736, Paste!$T$3:$T$1045, 1, FALSE)), "", VLOOKUP(B736, Paste!$T$3:$U$1045, 2, FALSE))</f>
        <v/>
      </c>
    </row>
    <row r="737" spans="1:16">
      <c r="A737" s="11">
        <v>731</v>
      </c>
      <c r="B737" s="67" t="s">
        <v>544</v>
      </c>
      <c r="C737" s="11" t="str">
        <f>VLOOKUP($B737, Paste!$A$3:$H$1033, 6, FALSE)</f>
        <v>LD</v>
      </c>
      <c r="D737" s="11">
        <f>IFERROR(VLOOKUP($B737, Paste!$J$3:$L$833, 3, FALSE), "")</f>
        <v>25</v>
      </c>
      <c r="E737" s="11">
        <f>IFERROR(VLOOKUP($B737, Paste!$J$3:$L$833, 2, FALSE), "")</f>
        <v>40</v>
      </c>
      <c r="F737" s="11" t="str">
        <f>VLOOKUP($B737, Paste!$A$3:$H$1033, 8, FALSE)</f>
        <v>CAR</v>
      </c>
      <c r="G737" s="71">
        <f>VLOOKUP($B737, Paste!$A$3:$H$1033, 2, FALSE)</f>
        <v>72</v>
      </c>
      <c r="H737" s="71">
        <f>VLOOKUP($B737, Paste!$A$3:$H$1033, 3, FALSE)</f>
        <v>4.1683659013067897</v>
      </c>
      <c r="I737" s="71">
        <f t="shared" si="11"/>
        <v>13.271133448693213</v>
      </c>
      <c r="J737" s="71">
        <f>VLOOKUP($B737, Paste!$A$3:$H$1033, 4, FALSE)</f>
        <v>17.439499350000002</v>
      </c>
      <c r="K737" s="71">
        <f>VLOOKUP($B737, Paste!$A$3:$H$1033, 5, FALSE)</f>
        <v>8.64</v>
      </c>
      <c r="L737" s="11">
        <f>IF(ISERROR(VLOOKUP(B737, Paste!$AB$3:$AD$2349, 3, FALSE)), "", VLOOKUP(B737, Paste!$AB$3:$AD$2349, 3, FALSE))</f>
        <v>14</v>
      </c>
      <c r="M737" s="27">
        <f>VLOOKUP($B737, Paste!$W$3:$Z$10064, IF($H$4="Cap Hit",3, IF($H$4="AAV", 4, 2)), FALSE)</f>
        <v>8</v>
      </c>
      <c r="N737" s="11">
        <f>IF(ISERROR(VLOOKUP(B737, Paste!$AB$3:$AC$2343, 1, FALSE)), "", VLOOKUP(B737, Paste!$AB$3:$AC$2343, 2, FALSE))</f>
        <v>108</v>
      </c>
      <c r="O737" s="18" t="str">
        <f>IF(VLOOKUP(B737, 'Points&amp;Potential'!$B$7:$O$921, 14, FALSE)=0, "", VLOOKUP(B737, 'Points&amp;Potential'!$B$7:$O$921, 14, FALSE))</f>
        <v/>
      </c>
      <c r="P737" s="7" t="str">
        <f>IF(ISERROR(VLOOKUP(B737, Paste!$T$3:$T$1045, 1, FALSE)), "", VLOOKUP(B737, Paste!$T$3:$U$1045, 2, FALSE))</f>
        <v/>
      </c>
    </row>
    <row r="738" spans="1:16">
      <c r="A738" s="11">
        <v>732</v>
      </c>
      <c r="B738" s="67" t="s">
        <v>737</v>
      </c>
      <c r="C738" s="11" t="str">
        <f>VLOOKUP($B738, Paste!$A$3:$H$1033, 6, FALSE)</f>
        <v>C</v>
      </c>
      <c r="D738" s="11" t="str">
        <f>IFERROR(VLOOKUP($B738, Paste!$J$3:$L$833, 3, FALSE), "")</f>
        <v/>
      </c>
      <c r="E738" s="11" t="str">
        <f>IFERROR(VLOOKUP($B738, Paste!$J$3:$L$833, 2, FALSE), "")</f>
        <v/>
      </c>
      <c r="F738" s="11" t="str">
        <f>VLOOKUP($B738, Paste!$A$3:$H$1033, 8, FALSE)</f>
        <v>SEA</v>
      </c>
      <c r="G738" s="71">
        <f>VLOOKUP($B738, Paste!$A$3:$H$1033, 2, FALSE)</f>
        <v>29.666666666666668</v>
      </c>
      <c r="H738" s="71">
        <f>VLOOKUP($B738, Paste!$A$3:$H$1033, 3, FALSE)</f>
        <v>2.4765894367922763</v>
      </c>
      <c r="I738" s="71">
        <f t="shared" si="11"/>
        <v>5.0097650539484651</v>
      </c>
      <c r="J738" s="71">
        <f>VLOOKUP($B738, Paste!$A$3:$H$1033, 4, FALSE)</f>
        <v>7.4863544907407418</v>
      </c>
      <c r="K738" s="71">
        <f>VLOOKUP($B738, Paste!$A$3:$H$1033, 5, FALSE)</f>
        <v>8.5783132530120483</v>
      </c>
      <c r="L738" s="11">
        <f>IF(ISERROR(VLOOKUP(B738, Paste!$AB$3:$AD$2349, 3, FALSE)), "", VLOOKUP(B738, Paste!$AB$3:$AD$2349, 3, FALSE))</f>
        <v>39</v>
      </c>
      <c r="M738" s="27">
        <f>VLOOKUP($B738, Paste!$W$3:$Z$10064, IF($H$4="Cap Hit",3, IF($H$4="AAV", 4, 2)), FALSE)</f>
        <v>1</v>
      </c>
      <c r="N738" s="11">
        <f>IF(ISERROR(VLOOKUP(B738, Paste!$AB$3:$AC$2343, 1, FALSE)), "", VLOOKUP(B738, Paste!$AB$3:$AC$2343, 2, FALSE))</f>
        <v>9</v>
      </c>
      <c r="O738" s="18" t="str">
        <f>IF(VLOOKUP(B738, 'Points&amp;Potential'!$B$7:$O$921, 14, FALSE)=0, "", VLOOKUP(B738, 'Points&amp;Potential'!$B$7:$O$921, 14, FALSE))</f>
        <v/>
      </c>
      <c r="P738" s="7" t="str">
        <f>IF(ISERROR(VLOOKUP(B738, Paste!$T$3:$T$1045, 1, FALSE)), "", VLOOKUP(B738, Paste!$T$3:$U$1045, 2, FALSE))</f>
        <v/>
      </c>
    </row>
    <row r="739" spans="1:16">
      <c r="A739" s="11">
        <v>733</v>
      </c>
      <c r="B739" s="67" t="s">
        <v>727</v>
      </c>
      <c r="C739" s="11" t="str">
        <f>VLOOKUP($B739, Paste!$A$3:$H$1033, 6, FALSE)</f>
        <v>RD</v>
      </c>
      <c r="D739" s="11" t="str">
        <f>IFERROR(VLOOKUP($B739, Paste!$J$3:$L$833, 3, FALSE), "")</f>
        <v/>
      </c>
      <c r="E739" s="11" t="str">
        <f>IFERROR(VLOOKUP($B739, Paste!$J$3:$L$833, 2, FALSE), "")</f>
        <v/>
      </c>
      <c r="F739" s="11" t="str">
        <f>VLOOKUP($B739, Paste!$A$3:$H$1033, 8, FALSE)</f>
        <v>ANA</v>
      </c>
      <c r="G739" s="71">
        <f>VLOOKUP($B739, Paste!$A$3:$H$1033, 2, FALSE)</f>
        <v>37</v>
      </c>
      <c r="H739" s="71">
        <f>VLOOKUP($B739, Paste!$A$3:$H$1033, 3, FALSE)</f>
        <v>2.7307604653500182</v>
      </c>
      <c r="I739" s="71">
        <f t="shared" si="11"/>
        <v>5.5747867846499819</v>
      </c>
      <c r="J739" s="71">
        <f>VLOOKUP($B739, Paste!$A$3:$H$1033, 4, FALSE)</f>
        <v>8.30554725</v>
      </c>
      <c r="K739" s="71">
        <f>VLOOKUP($B739, Paste!$A$3:$H$1033, 5, FALSE)</f>
        <v>8.4571428571428573</v>
      </c>
      <c r="L739" s="11">
        <f>IF(ISERROR(VLOOKUP(B739, Paste!$AB$3:$AD$2349, 3, FALSE)), "", VLOOKUP(B739, Paste!$AB$3:$AD$2349, 3, FALSE))</f>
        <v>26</v>
      </c>
      <c r="M739" s="27">
        <f>VLOOKUP($B739, Paste!$W$3:$Z$10064, IF($H$4="Cap Hit",3, IF($H$4="AAV", 4, 2)), FALSE)</f>
        <v>1.1499999999999999</v>
      </c>
      <c r="N739" s="11">
        <f>IF(ISERROR(VLOOKUP(B739, Paste!$AB$3:$AC$2343, 1, FALSE)), "", VLOOKUP(B739, Paste!$AB$3:$AC$2343, 2, FALSE))</f>
        <v>48</v>
      </c>
      <c r="O739" s="18" t="str">
        <f>IF(VLOOKUP(B739, 'Points&amp;Potential'!$B$7:$O$921, 14, FALSE)=0, "", VLOOKUP(B739, 'Points&amp;Potential'!$B$7:$O$921, 14, FALSE))</f>
        <v/>
      </c>
      <c r="P739" s="7" t="str">
        <f>IF(ISERROR(VLOOKUP(B739, Paste!$T$3:$T$1045, 1, FALSE)), "", VLOOKUP(B739, Paste!$T$3:$U$1045, 2, FALSE))</f>
        <v/>
      </c>
    </row>
    <row r="740" spans="1:16">
      <c r="A740" s="11">
        <v>734</v>
      </c>
      <c r="B740" s="67" t="s">
        <v>730</v>
      </c>
      <c r="C740" s="11" t="str">
        <f>VLOOKUP($B740, Paste!$A$3:$H$1033, 6, FALSE)</f>
        <v>LD</v>
      </c>
      <c r="D740" s="11">
        <f>IFERROR(VLOOKUP($B740, Paste!$J$3:$L$833, 3, FALSE), "")</f>
        <v>32</v>
      </c>
      <c r="E740" s="11">
        <f>IFERROR(VLOOKUP($B740, Paste!$J$3:$L$833, 2, FALSE), "")</f>
        <v>48</v>
      </c>
      <c r="F740" s="11" t="str">
        <f>VLOOKUP($B740, Paste!$A$3:$H$1033, 8, FALSE)</f>
        <v>MTL</v>
      </c>
      <c r="G740" s="71">
        <f>VLOOKUP($B740, Paste!$A$3:$H$1033, 2, FALSE)</f>
        <v>37</v>
      </c>
      <c r="H740" s="71">
        <f>VLOOKUP($B740, Paste!$A$3:$H$1033, 3, FALSE)</f>
        <v>2.96</v>
      </c>
      <c r="I740" s="71">
        <f t="shared" si="11"/>
        <v>5.1854710365853682</v>
      </c>
      <c r="J740" s="71">
        <f>VLOOKUP($B740, Paste!$A$3:$H$1033, 4, FALSE)</f>
        <v>8.1454710365853682</v>
      </c>
      <c r="K740" s="71">
        <f>VLOOKUP($B740, Paste!$A$3:$H$1033, 5, FALSE)</f>
        <v>8.4175000000000004</v>
      </c>
      <c r="L740" s="11">
        <f>IF(ISERROR(VLOOKUP(B740, Paste!$AB$3:$AD$2349, 3, FALSE)), "", VLOOKUP(B740, Paste!$AB$3:$AD$2349, 3, FALSE))</f>
        <v>17</v>
      </c>
      <c r="M740" s="27">
        <f>VLOOKUP($B740, Paste!$W$3:$Z$10064, IF($H$4="Cap Hit",3, IF($H$4="AAV", 4, 2)), FALSE)</f>
        <v>0.87</v>
      </c>
      <c r="N740" s="11">
        <f>IF(ISERROR(VLOOKUP(B740, Paste!$AB$3:$AC$2343, 1, FALSE)), "", VLOOKUP(B740, Paste!$AB$3:$AC$2343, 2, FALSE))</f>
        <v>24</v>
      </c>
      <c r="O740" s="18" t="str">
        <f>IF(VLOOKUP(B740, 'Points&amp;Potential'!$B$7:$O$921, 14, FALSE)=0, "", VLOOKUP(B740, 'Points&amp;Potential'!$B$7:$O$921, 14, FALSE))</f>
        <v/>
      </c>
      <c r="P740" s="7" t="str">
        <f>IF(ISERROR(VLOOKUP(B740, Paste!$T$3:$T$1045, 1, FALSE)), "", VLOOKUP(B740, Paste!$T$3:$U$1045, 2, FALSE))</f>
        <v>Y</v>
      </c>
    </row>
    <row r="741" spans="1:16">
      <c r="A741" s="11">
        <v>735</v>
      </c>
      <c r="B741" s="67" t="s">
        <v>694</v>
      </c>
      <c r="C741" s="11" t="str">
        <f>VLOOKUP($B741, Paste!$A$3:$H$1033, 6, FALSE)</f>
        <v>RW</v>
      </c>
      <c r="D741" s="11" t="str">
        <f>IFERROR(VLOOKUP($B741, Paste!$J$3:$L$833, 3, FALSE), "")</f>
        <v/>
      </c>
      <c r="E741" s="11" t="str">
        <f>IFERROR(VLOOKUP($B741, Paste!$J$3:$L$833, 2, FALSE), "")</f>
        <v/>
      </c>
      <c r="F741" s="11" t="str">
        <f>VLOOKUP($B741, Paste!$A$3:$H$1033, 8, FALSE)</f>
        <v>WAS</v>
      </c>
      <c r="G741" s="71">
        <f>VLOOKUP($B741, Paste!$A$3:$H$1033, 2, FALSE)</f>
        <v>35</v>
      </c>
      <c r="H741" s="71">
        <f>VLOOKUP($B741, Paste!$A$3:$H$1033, 3, FALSE)</f>
        <v>4.9985471398545593</v>
      </c>
      <c r="I741" s="71">
        <f t="shared" si="11"/>
        <v>5.0463194226454418</v>
      </c>
      <c r="J741" s="71">
        <f>VLOOKUP($B741, Paste!$A$3:$H$1033, 4, FALSE)</f>
        <v>10.044866562500001</v>
      </c>
      <c r="K741" s="71">
        <f>VLOOKUP($B741, Paste!$A$3:$H$1033, 5, FALSE)</f>
        <v>8.4</v>
      </c>
      <c r="L741" s="11">
        <f>IF(ISERROR(VLOOKUP(B741, Paste!$AB$3:$AD$2349, 3, FALSE)), "", VLOOKUP(B741, Paste!$AB$3:$AD$2349, 3, FALSE))</f>
        <v>28</v>
      </c>
      <c r="M741" s="27">
        <f>VLOOKUP($B741, Paste!$W$3:$Z$10064, IF($H$4="Cap Hit",3, IF($H$4="AAV", 4, 2)), FALSE)</f>
        <v>0.85</v>
      </c>
      <c r="N741" s="11">
        <f>IF(ISERROR(VLOOKUP(B741, Paste!$AB$3:$AC$2343, 1, FALSE)), "", VLOOKUP(B741, Paste!$AB$3:$AC$2343, 2, FALSE))</f>
        <v>14</v>
      </c>
      <c r="O741" s="18" t="str">
        <f>IF(VLOOKUP(B741, 'Points&amp;Potential'!$B$7:$O$921, 14, FALSE)=0, "", VLOOKUP(B741, 'Points&amp;Potential'!$B$7:$O$921, 14, FALSE))</f>
        <v/>
      </c>
      <c r="P741" s="7" t="str">
        <f>IF(ISERROR(VLOOKUP(B741, Paste!$T$3:$T$1045, 1, FALSE)), "", VLOOKUP(B741, Paste!$T$3:$U$1045, 2, FALSE))</f>
        <v/>
      </c>
    </row>
    <row r="742" spans="1:16">
      <c r="A742" s="11">
        <v>736</v>
      </c>
      <c r="B742" s="67" t="s">
        <v>732</v>
      </c>
      <c r="C742" s="11" t="str">
        <f>VLOOKUP($B742, Paste!$A$3:$H$1033, 6, FALSE)</f>
        <v>LW</v>
      </c>
      <c r="D742" s="11" t="str">
        <f>IFERROR(VLOOKUP($B742, Paste!$J$3:$L$833, 3, FALSE), "")</f>
        <v/>
      </c>
      <c r="E742" s="11" t="str">
        <f>IFERROR(VLOOKUP($B742, Paste!$J$3:$L$833, 2, FALSE), "")</f>
        <v/>
      </c>
      <c r="F742" s="11" t="str">
        <f>VLOOKUP($B742, Paste!$A$3:$H$1033, 8, FALSE)</f>
        <v>UFA</v>
      </c>
      <c r="G742" s="71">
        <f>VLOOKUP($B742, Paste!$A$3:$H$1033, 2, FALSE)</f>
        <v>16.5</v>
      </c>
      <c r="H742" s="71">
        <f>VLOOKUP($B742, Paste!$A$3:$H$1033, 3, FALSE)</f>
        <v>2.7801190476190478</v>
      </c>
      <c r="I742" s="71">
        <f t="shared" si="11"/>
        <v>5.1475122023809519</v>
      </c>
      <c r="J742" s="71">
        <f>VLOOKUP($B742, Paste!$A$3:$H$1033, 4, FALSE)</f>
        <v>7.9276312500000001</v>
      </c>
      <c r="K742" s="71">
        <f>VLOOKUP($B742, Paste!$A$3:$H$1033, 5, FALSE)</f>
        <v>8.3448275862068968</v>
      </c>
      <c r="L742" s="11" t="str">
        <f>IF(ISERROR(VLOOKUP(B742, Paste!$AB$3:$AD$2349, 3, FALSE)), "", VLOOKUP(B742, Paste!$AB$3:$AD$2349, 3, FALSE))</f>
        <v/>
      </c>
      <c r="M742" s="27" t="e">
        <f>VLOOKUP($B742, Paste!$W$3:$Z$10064, IF($H$4="Cap Hit",3, IF($H$4="AAV", 4, 2)), FALSE)</f>
        <v>#N/A</v>
      </c>
      <c r="N742" s="11" t="str">
        <f>IF(ISERROR(VLOOKUP(B742, Paste!$AB$3:$AC$2343, 1, FALSE)), "", VLOOKUP(B742, Paste!$AB$3:$AC$2343, 2, FALSE))</f>
        <v/>
      </c>
      <c r="O742" s="18" t="str">
        <f>IF(VLOOKUP(B742, 'Points&amp;Potential'!$B$7:$O$921, 14, FALSE)=0, "", VLOOKUP(B742, 'Points&amp;Potential'!$B$7:$O$921, 14, FALSE))</f>
        <v/>
      </c>
      <c r="P742" s="7" t="str">
        <f>IF(ISERROR(VLOOKUP(B742, Paste!$T$3:$T$1045, 1, FALSE)), "", VLOOKUP(B742, Paste!$T$3:$U$1045, 2, FALSE))</f>
        <v/>
      </c>
    </row>
    <row r="743" spans="1:16">
      <c r="A743" s="11">
        <v>737</v>
      </c>
      <c r="B743" s="67" t="s">
        <v>838</v>
      </c>
      <c r="C743" s="11" t="str">
        <f>VLOOKUP($B743, Paste!$A$3:$H$1033, 6, FALSE)</f>
        <v>RD</v>
      </c>
      <c r="D743" s="11" t="str">
        <f>IFERROR(VLOOKUP($B743, Paste!$J$3:$L$833, 3, FALSE), "")</f>
        <v/>
      </c>
      <c r="E743" s="11" t="str">
        <f>IFERROR(VLOOKUP($B743, Paste!$J$3:$L$833, 2, FALSE), "")</f>
        <v/>
      </c>
      <c r="F743" s="11" t="str">
        <f>VLOOKUP($B743, Paste!$A$3:$H$1033, 8, FALSE)</f>
        <v>CAR</v>
      </c>
      <c r="G743" s="71">
        <f>VLOOKUP($B743, Paste!$A$3:$H$1033, 2, FALSE)</f>
        <v>20</v>
      </c>
      <c r="H743" s="71">
        <f>VLOOKUP($B743, Paste!$A$3:$H$1033, 3, FALSE)</f>
        <v>1.9014814814814813</v>
      </c>
      <c r="I743" s="71">
        <f t="shared" si="11"/>
        <v>1.1348851851851856</v>
      </c>
      <c r="J743" s="71">
        <f>VLOOKUP($B743, Paste!$A$3:$H$1033, 4, FALSE)</f>
        <v>3.0363666666666669</v>
      </c>
      <c r="K743" s="71">
        <f>VLOOKUP($B743, Paste!$A$3:$H$1033, 5, FALSE)</f>
        <v>8.3333333333333339</v>
      </c>
      <c r="L743" s="11">
        <f>IF(ISERROR(VLOOKUP(B743, Paste!$AB$3:$AD$2349, 3, FALSE)), "", VLOOKUP(B743, Paste!$AB$3:$AD$2349, 3, FALSE))</f>
        <v>24</v>
      </c>
      <c r="M743" s="27">
        <f>VLOOKUP($B743, Paste!$W$3:$Z$10064, IF($H$4="Cap Hit",3, IF($H$4="AAV", 4, 2)), FALSE)</f>
        <v>0.92749999999999999</v>
      </c>
      <c r="N743" s="11">
        <f>IF(ISERROR(VLOOKUP(B743, Paste!$AB$3:$AC$2343, 1, FALSE)), "", VLOOKUP(B743, Paste!$AB$3:$AC$2343, 2, FALSE))</f>
        <v>18</v>
      </c>
      <c r="O743" s="18" t="str">
        <f>IF(VLOOKUP(B743, 'Points&amp;Potential'!$B$7:$O$921, 14, FALSE)=0, "", VLOOKUP(B743, 'Points&amp;Potential'!$B$7:$O$921, 14, FALSE))</f>
        <v/>
      </c>
      <c r="P743" s="7" t="str">
        <f>IF(ISERROR(VLOOKUP(B743, Paste!$T$3:$T$1045, 1, FALSE)), "", VLOOKUP(B743, Paste!$T$3:$U$1045, 2, FALSE))</f>
        <v>Y</v>
      </c>
    </row>
    <row r="744" spans="1:16">
      <c r="A744" s="11">
        <v>738</v>
      </c>
      <c r="B744" s="67" t="s">
        <v>335</v>
      </c>
      <c r="C744" s="11" t="str">
        <f>VLOOKUP($B744, Paste!$A$3:$H$1033, 6, FALSE)</f>
        <v>LW</v>
      </c>
      <c r="D744" s="11">
        <f>IFERROR(VLOOKUP($B744, Paste!$J$3:$L$833, 3, FALSE), "")</f>
        <v>52</v>
      </c>
      <c r="E744" s="11">
        <f>IFERROR(VLOOKUP($B744, Paste!$J$3:$L$833, 2, FALSE), "")</f>
        <v>68</v>
      </c>
      <c r="F744" s="11" t="str">
        <f>VLOOKUP($B744, Paste!$A$3:$H$1033, 8, FALSE)</f>
        <v>DET</v>
      </c>
      <c r="G744" s="71">
        <f>VLOOKUP($B744, Paste!$A$3:$H$1033, 2, FALSE)</f>
        <v>83</v>
      </c>
      <c r="H744" s="71">
        <f>VLOOKUP($B744, Paste!$A$3:$H$1033, 3, FALSE)</f>
        <v>14.94</v>
      </c>
      <c r="I744" s="71">
        <f t="shared" si="11"/>
        <v>18.554165833333329</v>
      </c>
      <c r="J744" s="71">
        <f>VLOOKUP($B744, Paste!$A$3:$H$1033, 4, FALSE)</f>
        <v>33.494165833333327</v>
      </c>
      <c r="K744" s="71">
        <f>VLOOKUP($B744, Paste!$A$3:$H$1033, 5, FALSE)</f>
        <v>8.3000000000000007</v>
      </c>
      <c r="L744" s="11">
        <f>IF(ISERROR(VLOOKUP(B744, Paste!$AB$3:$AD$2349, 3, FALSE)), "", VLOOKUP(B744, Paste!$AB$3:$AD$2349, 3, FALSE))</f>
        <v>149</v>
      </c>
      <c r="M744" s="27">
        <f>VLOOKUP($B744, Paste!$W$3:$Z$10064, IF($H$4="Cap Hit",3, IF($H$4="AAV", 4, 2)), FALSE)</f>
        <v>0.84499999999999997</v>
      </c>
      <c r="N744" s="11">
        <f>IF(ISERROR(VLOOKUP(B744, Paste!$AB$3:$AC$2343, 1, FALSE)), "", VLOOKUP(B744, Paste!$AB$3:$AC$2343, 2, FALSE))</f>
        <v>42</v>
      </c>
      <c r="O744" s="18" t="str">
        <f>IF(VLOOKUP(B744, 'Points&amp;Potential'!$B$7:$O$921, 14, FALSE)=0, "", VLOOKUP(B744, 'Points&amp;Potential'!$B$7:$O$921, 14, FALSE))</f>
        <v/>
      </c>
      <c r="P744" s="7" t="str">
        <f>IF(ISERROR(VLOOKUP(B744, Paste!$T$3:$T$1045, 1, FALSE)), "", VLOOKUP(B744, Paste!$T$3:$U$1045, 2, FALSE))</f>
        <v/>
      </c>
    </row>
    <row r="745" spans="1:16">
      <c r="A745" s="11">
        <v>739</v>
      </c>
      <c r="B745" s="67" t="s">
        <v>589</v>
      </c>
      <c r="C745" s="11" t="str">
        <f>VLOOKUP($B745, Paste!$A$3:$H$1033, 6, FALSE)</f>
        <v>RD</v>
      </c>
      <c r="D745" s="11">
        <f>IFERROR(VLOOKUP($B745, Paste!$J$3:$L$833, 3, FALSE), "")</f>
        <v>37</v>
      </c>
      <c r="E745" s="11">
        <f>IFERROR(VLOOKUP($B745, Paste!$J$3:$L$833, 2, FALSE), "")</f>
        <v>55</v>
      </c>
      <c r="F745" s="11" t="str">
        <f>VLOOKUP($B745, Paste!$A$3:$H$1033, 8, FALSE)</f>
        <v>CGY</v>
      </c>
      <c r="G745" s="71">
        <f>VLOOKUP($B745, Paste!$A$3:$H$1033, 2, FALSE)</f>
        <v>71</v>
      </c>
      <c r="H745" s="71">
        <f>VLOOKUP($B745, Paste!$A$3:$H$1033, 3, FALSE)</f>
        <v>6.4888484105763533</v>
      </c>
      <c r="I745" s="71">
        <f t="shared" si="11"/>
        <v>8.7828019227569847</v>
      </c>
      <c r="J745" s="71">
        <f>VLOOKUP($B745, Paste!$A$3:$H$1033, 4, FALSE)</f>
        <v>15.271650333333337</v>
      </c>
      <c r="K745" s="71">
        <f>VLOOKUP($B745, Paste!$A$3:$H$1033, 5, FALSE)</f>
        <v>8.1142857142857139</v>
      </c>
      <c r="L745" s="11">
        <f>IF(ISERROR(VLOOKUP(B745, Paste!$AB$3:$AD$2349, 3, FALSE)), "", VLOOKUP(B745, Paste!$AB$3:$AD$2349, 3, FALSE))</f>
        <v>57</v>
      </c>
      <c r="M745" s="27">
        <f>VLOOKUP($B745, Paste!$W$3:$Z$10064, IF($H$4="Cap Hit",3, IF($H$4="AAV", 4, 2)), FALSE)</f>
        <v>0.95</v>
      </c>
      <c r="N745" s="11">
        <f>IF(ISERROR(VLOOKUP(B745, Paste!$AB$3:$AC$2343, 1, FALSE)), "", VLOOKUP(B745, Paste!$AB$3:$AC$2343, 2, FALSE))</f>
        <v>60</v>
      </c>
      <c r="O745" s="18" t="str">
        <f>IF(VLOOKUP(B745, 'Points&amp;Potential'!$B$7:$O$921, 14, FALSE)=0, "", VLOOKUP(B745, 'Points&amp;Potential'!$B$7:$O$921, 14, FALSE))</f>
        <v/>
      </c>
      <c r="P745" s="7" t="str">
        <f>IF(ISERROR(VLOOKUP(B745, Paste!$T$3:$T$1045, 1, FALSE)), "", VLOOKUP(B745, Paste!$T$3:$U$1045, 2, FALSE))</f>
        <v/>
      </c>
    </row>
    <row r="746" spans="1:16">
      <c r="A746" s="11">
        <v>740</v>
      </c>
      <c r="B746" s="67" t="s">
        <v>800</v>
      </c>
      <c r="C746" s="11" t="str">
        <f>VLOOKUP($B746, Paste!$A$3:$H$1033, 6, FALSE)</f>
        <v>RD</v>
      </c>
      <c r="D746" s="11" t="str">
        <f>IFERROR(VLOOKUP($B746, Paste!$J$3:$L$833, 3, FALSE), "")</f>
        <v/>
      </c>
      <c r="E746" s="11" t="str">
        <f>IFERROR(VLOOKUP($B746, Paste!$J$3:$L$833, 2, FALSE), "")</f>
        <v/>
      </c>
      <c r="F746" s="11" t="str">
        <f>VLOOKUP($B746, Paste!$A$3:$H$1033, 8, FALSE)</f>
        <v>TOR</v>
      </c>
      <c r="G746" s="71">
        <f>VLOOKUP($B746, Paste!$A$3:$H$1033, 2, FALSE)</f>
        <v>18</v>
      </c>
      <c r="H746" s="71">
        <f>VLOOKUP($B746, Paste!$A$3:$H$1033, 3, FALSE)</f>
        <v>0.5656000000000001</v>
      </c>
      <c r="I746" s="71">
        <f t="shared" si="11"/>
        <v>3.9241560975609762</v>
      </c>
      <c r="J746" s="71">
        <f>VLOOKUP($B746, Paste!$A$3:$H$1033, 4, FALSE)</f>
        <v>4.489756097560976</v>
      </c>
      <c r="K746" s="71">
        <f>VLOOKUP($B746, Paste!$A$3:$H$1033, 5, FALSE)</f>
        <v>8.1</v>
      </c>
      <c r="L746" s="11">
        <f>IF(ISERROR(VLOOKUP(B746, Paste!$AB$3:$AD$2349, 3, FALSE)), "", VLOOKUP(B746, Paste!$AB$3:$AD$2349, 3, FALSE))</f>
        <v>14</v>
      </c>
      <c r="M746" s="27">
        <f>VLOOKUP($B746, Paste!$W$3:$Z$10064, IF($H$4="Cap Hit",3, IF($H$4="AAV", 4, 2)), FALSE)</f>
        <v>0.85</v>
      </c>
      <c r="N746" s="11">
        <f>IF(ISERROR(VLOOKUP(B746, Paste!$AB$3:$AC$2343, 1, FALSE)), "", VLOOKUP(B746, Paste!$AB$3:$AC$2343, 2, FALSE))</f>
        <v>18</v>
      </c>
      <c r="O746" s="18" t="str">
        <f>IF(VLOOKUP(B746, 'Points&amp;Potential'!$B$7:$O$921, 14, FALSE)=0, "", VLOOKUP(B746, 'Points&amp;Potential'!$B$7:$O$921, 14, FALSE))</f>
        <v/>
      </c>
      <c r="P746" s="7" t="str">
        <f>IF(ISERROR(VLOOKUP(B746, Paste!$T$3:$T$1045, 1, FALSE)), "", VLOOKUP(B746, Paste!$T$3:$U$1045, 2, FALSE))</f>
        <v>Y</v>
      </c>
    </row>
    <row r="747" spans="1:16">
      <c r="A747" s="11">
        <v>741</v>
      </c>
      <c r="B747" s="67" t="s">
        <v>631</v>
      </c>
      <c r="C747" s="11" t="str">
        <f>VLOOKUP($B747, Paste!$A$3:$H$1033, 6, FALSE)</f>
        <v>LW</v>
      </c>
      <c r="D747" s="11">
        <f>IFERROR(VLOOKUP($B747, Paste!$J$3:$L$833, 3, FALSE), "")</f>
        <v>38</v>
      </c>
      <c r="E747" s="11">
        <f>IFERROR(VLOOKUP($B747, Paste!$J$3:$L$833, 2, FALSE), "")</f>
        <v>53</v>
      </c>
      <c r="F747" s="11" t="str">
        <f>VLOOKUP($B747, Paste!$A$3:$H$1033, 8, FALSE)</f>
        <v>ANA</v>
      </c>
      <c r="G747" s="71">
        <f>VLOOKUP($B747, Paste!$A$3:$H$1033, 2, FALSE)</f>
        <v>42</v>
      </c>
      <c r="H747" s="71">
        <f>VLOOKUP($B747, Paste!$A$3:$H$1033, 3, FALSE)</f>
        <v>6.5997280929427751</v>
      </c>
      <c r="I747" s="71">
        <f t="shared" si="11"/>
        <v>6.5007719070572252</v>
      </c>
      <c r="J747" s="71">
        <f>VLOOKUP($B747, Paste!$A$3:$H$1033, 4, FALSE)</f>
        <v>13.1005</v>
      </c>
      <c r="K747" s="71">
        <f>VLOOKUP($B747, Paste!$A$3:$H$1033, 5, FALSE)</f>
        <v>8.0769230769230766</v>
      </c>
      <c r="L747" s="11">
        <f>IF(ISERROR(VLOOKUP(B747, Paste!$AB$3:$AD$2349, 3, FALSE)), "", VLOOKUP(B747, Paste!$AB$3:$AD$2349, 3, FALSE))</f>
        <v>86</v>
      </c>
      <c r="M747" s="27">
        <f>VLOOKUP($B747, Paste!$W$3:$Z$10064, IF($H$4="Cap Hit",3, IF($H$4="AAV", 4, 2)), FALSE)</f>
        <v>0.77500000000000002</v>
      </c>
      <c r="N747" s="11">
        <f>IF(ISERROR(VLOOKUP(B747, Paste!$AB$3:$AC$2343, 1, FALSE)), "", VLOOKUP(B747, Paste!$AB$3:$AC$2343, 2, FALSE))</f>
        <v>15</v>
      </c>
      <c r="O747" s="18" t="str">
        <f>IF(VLOOKUP(B747, 'Points&amp;Potential'!$B$7:$O$921, 14, FALSE)=0, "", VLOOKUP(B747, 'Points&amp;Potential'!$B$7:$O$921, 14, FALSE))</f>
        <v/>
      </c>
      <c r="P747" s="7" t="str">
        <f>IF(ISERROR(VLOOKUP(B747, Paste!$T$3:$T$1045, 1, FALSE)), "", VLOOKUP(B747, Paste!$T$3:$U$1045, 2, FALSE))</f>
        <v/>
      </c>
    </row>
    <row r="748" spans="1:16">
      <c r="A748" s="11">
        <v>742</v>
      </c>
      <c r="B748" s="67" t="s">
        <v>826</v>
      </c>
      <c r="C748" s="11" t="str">
        <f>VLOOKUP($B748, Paste!$A$3:$H$1033, 6, FALSE)</f>
        <v>C</v>
      </c>
      <c r="D748" s="11" t="str">
        <f>IFERROR(VLOOKUP($B748, Paste!$J$3:$L$833, 3, FALSE), "")</f>
        <v/>
      </c>
      <c r="E748" s="11" t="str">
        <f>IFERROR(VLOOKUP($B748, Paste!$J$3:$L$833, 2, FALSE), "")</f>
        <v/>
      </c>
      <c r="F748" s="11" t="str">
        <f>VLOOKUP($B748, Paste!$A$3:$H$1033, 8, FALSE)</f>
        <v>BOS</v>
      </c>
      <c r="G748" s="71">
        <f>VLOOKUP($B748, Paste!$A$3:$H$1033, 2, FALSE)</f>
        <v>22.333333333333332</v>
      </c>
      <c r="H748" s="71">
        <f>VLOOKUP($B748, Paste!$A$3:$H$1033, 3, FALSE)</f>
        <v>1.7413135518660419</v>
      </c>
      <c r="I748" s="71">
        <f t="shared" si="11"/>
        <v>1.7918581668839579</v>
      </c>
      <c r="J748" s="71">
        <f>VLOOKUP($B748, Paste!$A$3:$H$1033, 4, FALSE)</f>
        <v>3.5331717187499998</v>
      </c>
      <c r="K748" s="71">
        <f>VLOOKUP($B748, Paste!$A$3:$H$1033, 5, FALSE)</f>
        <v>8.0546448087431699</v>
      </c>
      <c r="L748" s="11">
        <f>IF(ISERROR(VLOOKUP(B748, Paste!$AB$3:$AD$2349, 3, FALSE)), "", VLOOKUP(B748, Paste!$AB$3:$AD$2349, 3, FALSE))</f>
        <v>41</v>
      </c>
      <c r="M748" s="27">
        <f>VLOOKUP($B748, Paste!$W$3:$Z$10064, IF($H$4="Cap Hit",3, IF($H$4="AAV", 4, 2)), FALSE)</f>
        <v>0.85</v>
      </c>
      <c r="N748" s="11">
        <f>IF(ISERROR(VLOOKUP(B748, Paste!$AB$3:$AC$2343, 1, FALSE)), "", VLOOKUP(B748, Paste!$AB$3:$AC$2343, 2, FALSE))</f>
        <v>14</v>
      </c>
      <c r="O748" s="18" t="str">
        <f>IF(VLOOKUP(B748, 'Points&amp;Potential'!$B$7:$O$921, 14, FALSE)=0, "", VLOOKUP(B748, 'Points&amp;Potential'!$B$7:$O$921, 14, FALSE))</f>
        <v/>
      </c>
      <c r="P748" s="7" t="str">
        <f>IF(ISERROR(VLOOKUP(B748, Paste!$T$3:$T$1045, 1, FALSE)), "", VLOOKUP(B748, Paste!$T$3:$U$1045, 2, FALSE))</f>
        <v/>
      </c>
    </row>
    <row r="749" spans="1:16">
      <c r="A749" s="11">
        <v>743</v>
      </c>
      <c r="B749" s="67" t="s">
        <v>696</v>
      </c>
      <c r="C749" s="11" t="str">
        <f>VLOOKUP($B749, Paste!$A$3:$H$1033, 6, FALSE)</f>
        <v>RW</v>
      </c>
      <c r="D749" s="11">
        <f>IFERROR(VLOOKUP($B749, Paste!$J$3:$L$833, 3, FALSE), "")</f>
        <v>53</v>
      </c>
      <c r="E749" s="11">
        <f>IFERROR(VLOOKUP($B749, Paste!$J$3:$L$833, 2, FALSE), "")</f>
        <v>72</v>
      </c>
      <c r="F749" s="11" t="str">
        <f>VLOOKUP($B749, Paste!$A$3:$H$1033, 8, FALSE)</f>
        <v>UFA</v>
      </c>
      <c r="G749" s="71">
        <f>VLOOKUP($B749, Paste!$A$3:$H$1033, 2, FALSE)</f>
        <v>27</v>
      </c>
      <c r="H749" s="71">
        <f>VLOOKUP($B749, Paste!$A$3:$H$1033, 3, FALSE)</f>
        <v>4.9435671001272352</v>
      </c>
      <c r="I749" s="71">
        <f t="shared" si="11"/>
        <v>5.0464666498727633</v>
      </c>
      <c r="J749" s="71">
        <f>VLOOKUP($B749, Paste!$A$3:$H$1033, 4, FALSE)</f>
        <v>9.9900337499999985</v>
      </c>
      <c r="K749" s="71">
        <f>VLOOKUP($B749, Paste!$A$3:$H$1033, 5, FALSE)</f>
        <v>7.92</v>
      </c>
      <c r="L749" s="11" t="str">
        <f>IF(ISERROR(VLOOKUP(B749, Paste!$AB$3:$AD$2349, 3, FALSE)), "", VLOOKUP(B749, Paste!$AB$3:$AD$2349, 3, FALSE))</f>
        <v/>
      </c>
      <c r="M749" s="27" t="e">
        <f>VLOOKUP($B749, Paste!$W$3:$Z$10064, IF($H$4="Cap Hit",3, IF($H$4="AAV", 4, 2)), FALSE)</f>
        <v>#N/A</v>
      </c>
      <c r="N749" s="11" t="str">
        <f>IF(ISERROR(VLOOKUP(B749, Paste!$AB$3:$AC$2343, 1, FALSE)), "", VLOOKUP(B749, Paste!$AB$3:$AC$2343, 2, FALSE))</f>
        <v/>
      </c>
      <c r="O749" s="18" t="str">
        <f>IF(VLOOKUP(B749, 'Points&amp;Potential'!$B$7:$O$921, 14, FALSE)=0, "", VLOOKUP(B749, 'Points&amp;Potential'!$B$7:$O$921, 14, FALSE))</f>
        <v/>
      </c>
      <c r="P749" s="7" t="str">
        <f>IF(ISERROR(VLOOKUP(B749, Paste!$T$3:$T$1045, 1, FALSE)), "", VLOOKUP(B749, Paste!$T$3:$U$1045, 2, FALSE))</f>
        <v/>
      </c>
    </row>
    <row r="750" spans="1:16">
      <c r="A750" s="11">
        <v>744</v>
      </c>
      <c r="B750" s="67" t="s">
        <v>659</v>
      </c>
      <c r="C750" s="11" t="str">
        <f>VLOOKUP($B750, Paste!$A$3:$H$1033, 6, FALSE)</f>
        <v>C</v>
      </c>
      <c r="D750" s="11" t="str">
        <f>IFERROR(VLOOKUP($B750, Paste!$J$3:$L$833, 3, FALSE), "")</f>
        <v/>
      </c>
      <c r="E750" s="11" t="str">
        <f>IFERROR(VLOOKUP($B750, Paste!$J$3:$L$833, 2, FALSE), "")</f>
        <v/>
      </c>
      <c r="F750" s="11" t="str">
        <f>VLOOKUP($B750, Paste!$A$3:$H$1033, 8, FALSE)</f>
        <v>TOR</v>
      </c>
      <c r="G750" s="71">
        <f>VLOOKUP($B750, Paste!$A$3:$H$1033, 2, FALSE)</f>
        <v>31</v>
      </c>
      <c r="H750" s="71">
        <f>VLOOKUP($B750, Paste!$A$3:$H$1033, 3, FALSE)</f>
        <v>3.1892022792022798</v>
      </c>
      <c r="I750" s="71">
        <f t="shared" si="11"/>
        <v>8.5539852207977169</v>
      </c>
      <c r="J750" s="71">
        <f>VLOOKUP($B750, Paste!$A$3:$H$1033, 4, FALSE)</f>
        <v>11.743187499999998</v>
      </c>
      <c r="K750" s="71">
        <f>VLOOKUP($B750, Paste!$A$3:$H$1033, 5, FALSE)</f>
        <v>7.8390804597701154</v>
      </c>
      <c r="L750" s="11">
        <f>IF(ISERROR(VLOOKUP(B750, Paste!$AB$3:$AD$2349, 3, FALSE)), "", VLOOKUP(B750, Paste!$AB$3:$AD$2349, 3, FALSE))</f>
        <v>78</v>
      </c>
      <c r="M750" s="27">
        <f>VLOOKUP($B750, Paste!$W$3:$Z$10064, IF($H$4="Cap Hit",3, IF($H$4="AAV", 4, 2)), FALSE)</f>
        <v>0.77500000000000002</v>
      </c>
      <c r="N750" s="11">
        <f>IF(ISERROR(VLOOKUP(B750, Paste!$AB$3:$AC$2343, 1, FALSE)), "", VLOOKUP(B750, Paste!$AB$3:$AC$2343, 2, FALSE))</f>
        <v>20</v>
      </c>
      <c r="O750" s="18" t="str">
        <f>IF(VLOOKUP(B750, 'Points&amp;Potential'!$B$7:$O$921, 14, FALSE)=0, "", VLOOKUP(B750, 'Points&amp;Potential'!$B$7:$O$921, 14, FALSE))</f>
        <v/>
      </c>
      <c r="P750" s="7" t="str">
        <f>IF(ISERROR(VLOOKUP(B750, Paste!$T$3:$T$1045, 1, FALSE)), "", VLOOKUP(B750, Paste!$T$3:$U$1045, 2, FALSE))</f>
        <v/>
      </c>
    </row>
    <row r="751" spans="1:16">
      <c r="A751" s="11">
        <v>745</v>
      </c>
      <c r="B751" s="67" t="s">
        <v>796</v>
      </c>
      <c r="C751" s="11" t="str">
        <f>VLOOKUP($B751, Paste!$A$3:$H$1033, 6, FALSE)</f>
        <v>LD</v>
      </c>
      <c r="D751" s="11">
        <f>IFERROR(VLOOKUP($B751, Paste!$J$3:$L$833, 3, FALSE), "")</f>
        <v>32</v>
      </c>
      <c r="E751" s="11">
        <f>IFERROR(VLOOKUP($B751, Paste!$J$3:$L$833, 2, FALSE), "")</f>
        <v>50</v>
      </c>
      <c r="F751" s="11" t="str">
        <f>VLOOKUP($B751, Paste!$A$3:$H$1033, 8, FALSE)</f>
        <v>PIT</v>
      </c>
      <c r="G751" s="71">
        <f>VLOOKUP($B751, Paste!$A$3:$H$1033, 2, FALSE)</f>
        <v>26</v>
      </c>
      <c r="H751" s="71">
        <f>VLOOKUP($B751, Paste!$A$3:$H$1033, 3, FALSE)</f>
        <v>2.6</v>
      </c>
      <c r="I751" s="71">
        <f t="shared" si="11"/>
        <v>2.1190000000000002</v>
      </c>
      <c r="J751" s="71">
        <f>VLOOKUP($B751, Paste!$A$3:$H$1033, 4, FALSE)</f>
        <v>4.7190000000000003</v>
      </c>
      <c r="K751" s="71">
        <f>VLOOKUP($B751, Paste!$A$3:$H$1033, 5, FALSE)</f>
        <v>7.8</v>
      </c>
      <c r="L751" s="11">
        <f>IF(ISERROR(VLOOKUP(B751, Paste!$AB$3:$AD$2349, 3, FALSE)), "", VLOOKUP(B751, Paste!$AB$3:$AD$2349, 3, FALSE))</f>
        <v>18</v>
      </c>
      <c r="M751" s="27">
        <f>VLOOKUP($B751, Paste!$W$3:$Z$10064, IF($H$4="Cap Hit",3, IF($H$4="AAV", 4, 2)), FALSE)</f>
        <v>0.85499999999999998</v>
      </c>
      <c r="N751" s="11">
        <f>IF(ISERROR(VLOOKUP(B751, Paste!$AB$3:$AC$2343, 1, FALSE)), "", VLOOKUP(B751, Paste!$AB$3:$AC$2343, 2, FALSE))</f>
        <v>31</v>
      </c>
      <c r="O751" s="18" t="str">
        <f>IF(VLOOKUP(B751, 'Points&amp;Potential'!$B$7:$O$921, 14, FALSE)=0, "", VLOOKUP(B751, 'Points&amp;Potential'!$B$7:$O$921, 14, FALSE))</f>
        <v/>
      </c>
      <c r="P751" s="7" t="str">
        <f>IF(ISERROR(VLOOKUP(B751, Paste!$T$3:$T$1045, 1, FALSE)), "", VLOOKUP(B751, Paste!$T$3:$U$1045, 2, FALSE))</f>
        <v>Y</v>
      </c>
    </row>
    <row r="752" spans="1:16">
      <c r="A752" s="11">
        <v>746</v>
      </c>
      <c r="B752" s="67" t="s">
        <v>563</v>
      </c>
      <c r="C752" s="11" t="str">
        <f>VLOOKUP($B752, Paste!$A$3:$H$1033, 6, FALSE)</f>
        <v>LD</v>
      </c>
      <c r="D752" s="11" t="str">
        <f>IFERROR(VLOOKUP($B752, Paste!$J$3:$L$833, 3, FALSE), "")</f>
        <v/>
      </c>
      <c r="E752" s="11" t="str">
        <f>IFERROR(VLOOKUP($B752, Paste!$J$3:$L$833, 2, FALSE), "")</f>
        <v/>
      </c>
      <c r="F752" s="11" t="str">
        <f>VLOOKUP($B752, Paste!$A$3:$H$1033, 8, FALSE)</f>
        <v>ANA</v>
      </c>
      <c r="G752" s="71">
        <f>VLOOKUP($B752, Paste!$A$3:$H$1033, 2, FALSE)</f>
        <v>70</v>
      </c>
      <c r="H752" s="71">
        <f>VLOOKUP($B752, Paste!$A$3:$H$1033, 3, FALSE)</f>
        <v>4.9217777777777778</v>
      </c>
      <c r="I752" s="71">
        <f t="shared" si="11"/>
        <v>11.475722222222224</v>
      </c>
      <c r="J752" s="71">
        <f>VLOOKUP($B752, Paste!$A$3:$H$1033, 4, FALSE)</f>
        <v>16.397500000000001</v>
      </c>
      <c r="K752" s="71">
        <f>VLOOKUP($B752, Paste!$A$3:$H$1033, 5, FALSE)</f>
        <v>7.7777777777777777</v>
      </c>
      <c r="L752" s="11">
        <f>IF(ISERROR(VLOOKUP(B752, Paste!$AB$3:$AD$2349, 3, FALSE)), "", VLOOKUP(B752, Paste!$AB$3:$AD$2349, 3, FALSE))</f>
        <v>77</v>
      </c>
      <c r="M752" s="27">
        <f>VLOOKUP($B752, Paste!$W$3:$Z$10064, IF($H$4="Cap Hit",3, IF($H$4="AAV", 4, 2)), FALSE)</f>
        <v>0.9</v>
      </c>
      <c r="N752" s="11">
        <f>IF(ISERROR(VLOOKUP(B752, Paste!$AB$3:$AC$2343, 1, FALSE)), "", VLOOKUP(B752, Paste!$AB$3:$AC$2343, 2, FALSE))</f>
        <v>99</v>
      </c>
      <c r="O752" s="18" t="str">
        <f>IF(VLOOKUP(B752, 'Points&amp;Potential'!$B$7:$O$921, 14, FALSE)=0, "", VLOOKUP(B752, 'Points&amp;Potential'!$B$7:$O$921, 14, FALSE))</f>
        <v/>
      </c>
      <c r="P752" s="7" t="str">
        <f>IF(ISERROR(VLOOKUP(B752, Paste!$T$3:$T$1045, 1, FALSE)), "", VLOOKUP(B752, Paste!$T$3:$U$1045, 2, FALSE))</f>
        <v>Y</v>
      </c>
    </row>
    <row r="753" spans="1:16">
      <c r="A753" s="11">
        <v>747</v>
      </c>
      <c r="B753" s="67" t="s">
        <v>724</v>
      </c>
      <c r="C753" s="11" t="str">
        <f>VLOOKUP($B753, Paste!$A$3:$H$1033, 6, FALSE)</f>
        <v>LD</v>
      </c>
      <c r="D753" s="11" t="str">
        <f>IFERROR(VLOOKUP($B753, Paste!$J$3:$L$833, 3, FALSE), "")</f>
        <v/>
      </c>
      <c r="E753" s="11" t="str">
        <f>IFERROR(VLOOKUP($B753, Paste!$J$3:$L$833, 2, FALSE), "")</f>
        <v/>
      </c>
      <c r="F753" s="11" t="str">
        <f>VLOOKUP($B753, Paste!$A$3:$H$1033, 8, FALSE)</f>
        <v>UFA</v>
      </c>
      <c r="G753" s="71">
        <f>VLOOKUP($B753, Paste!$A$3:$H$1033, 2, FALSE)</f>
        <v>50.333333333333336</v>
      </c>
      <c r="H753" s="71">
        <f>VLOOKUP($B753, Paste!$A$3:$H$1033, 3, FALSE)</f>
        <v>2.0946652889307953</v>
      </c>
      <c r="I753" s="71">
        <f t="shared" si="11"/>
        <v>6.2758938777358733</v>
      </c>
      <c r="J753" s="71">
        <f>VLOOKUP($B753, Paste!$A$3:$H$1033, 4, FALSE)</f>
        <v>8.3705591666666681</v>
      </c>
      <c r="K753" s="71">
        <f>VLOOKUP($B753, Paste!$A$3:$H$1033, 5, FALSE)</f>
        <v>7.6367816091954026</v>
      </c>
      <c r="L753" s="11" t="str">
        <f>IF(ISERROR(VLOOKUP(B753, Paste!$AB$3:$AD$2349, 3, FALSE)), "", VLOOKUP(B753, Paste!$AB$3:$AD$2349, 3, FALSE))</f>
        <v/>
      </c>
      <c r="M753" s="27" t="e">
        <f>VLOOKUP($B753, Paste!$W$3:$Z$10064, IF($H$4="Cap Hit",3, IF($H$4="AAV", 4, 2)), FALSE)</f>
        <v>#N/A</v>
      </c>
      <c r="N753" s="11" t="str">
        <f>IF(ISERROR(VLOOKUP(B753, Paste!$AB$3:$AC$2343, 1, FALSE)), "", VLOOKUP(B753, Paste!$AB$3:$AC$2343, 2, FALSE))</f>
        <v/>
      </c>
      <c r="O753" s="18" t="str">
        <f>IF(VLOOKUP(B753, 'Points&amp;Potential'!$B$7:$O$921, 14, FALSE)=0, "", VLOOKUP(B753, 'Points&amp;Potential'!$B$7:$O$921, 14, FALSE))</f>
        <v/>
      </c>
      <c r="P753" s="7" t="str">
        <f>IF(ISERROR(VLOOKUP(B753, Paste!$T$3:$T$1045, 1, FALSE)), "", VLOOKUP(B753, Paste!$T$3:$U$1045, 2, FALSE))</f>
        <v/>
      </c>
    </row>
    <row r="754" spans="1:16">
      <c r="A754" s="11">
        <v>748</v>
      </c>
      <c r="B754" s="67" t="s">
        <v>688</v>
      </c>
      <c r="C754" s="11" t="str">
        <f>VLOOKUP($B754, Paste!$A$3:$H$1033, 6, FALSE)</f>
        <v>RD</v>
      </c>
      <c r="D754" s="11">
        <f>IFERROR(VLOOKUP($B754, Paste!$J$3:$L$833, 3, FALSE), "")</f>
        <v>43</v>
      </c>
      <c r="E754" s="11">
        <f>IFERROR(VLOOKUP($B754, Paste!$J$3:$L$833, 2, FALSE), "")</f>
        <v>60</v>
      </c>
      <c r="F754" s="11" t="str">
        <f>VLOOKUP($B754, Paste!$A$3:$H$1033, 8, FALSE)</f>
        <v>NJD</v>
      </c>
      <c r="G754" s="71">
        <f>VLOOKUP($B754, Paste!$A$3:$H$1033, 2, FALSE)</f>
        <v>38</v>
      </c>
      <c r="H754" s="71">
        <f>VLOOKUP($B754, Paste!$A$3:$H$1033, 3, FALSE)</f>
        <v>3.8000000000000003</v>
      </c>
      <c r="I754" s="71">
        <f t="shared" si="11"/>
        <v>6.4694999999999983</v>
      </c>
      <c r="J754" s="71">
        <f>VLOOKUP($B754, Paste!$A$3:$H$1033, 4, FALSE)</f>
        <v>10.269499999999999</v>
      </c>
      <c r="K754" s="71">
        <f>VLOOKUP($B754, Paste!$A$3:$H$1033, 5, FALSE)</f>
        <v>7.6000000000000005</v>
      </c>
      <c r="L754" s="11">
        <f>IF(ISERROR(VLOOKUP(B754, Paste!$AB$3:$AD$2349, 3, FALSE)), "", VLOOKUP(B754, Paste!$AB$3:$AD$2349, 3, FALSE))</f>
        <v>24</v>
      </c>
      <c r="M754" s="27">
        <f>VLOOKUP($B754, Paste!$W$3:$Z$10064, IF($H$4="Cap Hit",3, IF($H$4="AAV", 4, 2)), FALSE)</f>
        <v>0.95</v>
      </c>
      <c r="N754" s="11">
        <f>IF(ISERROR(VLOOKUP(B754, Paste!$AB$3:$AC$2343, 1, FALSE)), "", VLOOKUP(B754, Paste!$AB$3:$AC$2343, 2, FALSE))</f>
        <v>23</v>
      </c>
      <c r="O754" s="18" t="str">
        <f>IF(VLOOKUP(B754, 'Points&amp;Potential'!$B$7:$O$921, 14, FALSE)=0, "", VLOOKUP(B754, 'Points&amp;Potential'!$B$7:$O$921, 14, FALSE))</f>
        <v/>
      </c>
      <c r="P754" s="7" t="str">
        <f>IF(ISERROR(VLOOKUP(B754, Paste!$T$3:$T$1045, 1, FALSE)), "", VLOOKUP(B754, Paste!$T$3:$U$1045, 2, FALSE))</f>
        <v>Y</v>
      </c>
    </row>
    <row r="755" spans="1:16">
      <c r="A755" s="11">
        <v>749</v>
      </c>
      <c r="B755" s="67" t="s">
        <v>771</v>
      </c>
      <c r="C755" s="11" t="str">
        <f>VLOOKUP($B755, Paste!$A$3:$H$1033, 6, FALSE)</f>
        <v>C</v>
      </c>
      <c r="D755" s="11" t="str">
        <f>IFERROR(VLOOKUP($B755, Paste!$J$3:$L$833, 3, FALSE), "")</f>
        <v/>
      </c>
      <c r="E755" s="11" t="str">
        <f>IFERROR(VLOOKUP($B755, Paste!$J$3:$L$833, 2, FALSE), "")</f>
        <v/>
      </c>
      <c r="F755" s="11" t="str">
        <f>VLOOKUP($B755, Paste!$A$3:$H$1033, 8, FALSE)</f>
        <v>UFA</v>
      </c>
      <c r="G755" s="71">
        <f>VLOOKUP($B755, Paste!$A$3:$H$1033, 2, FALSE)</f>
        <v>40.666666666666664</v>
      </c>
      <c r="H755" s="71">
        <f>VLOOKUP($B755, Paste!$A$3:$H$1033, 3, FALSE)</f>
        <v>2.7746887818866877</v>
      </c>
      <c r="I755" s="71">
        <f t="shared" si="11"/>
        <v>3.2661265329281277</v>
      </c>
      <c r="J755" s="71">
        <f>VLOOKUP($B755, Paste!$A$3:$H$1033, 4, FALSE)</f>
        <v>6.0408153148148154</v>
      </c>
      <c r="K755" s="71">
        <f>VLOOKUP($B755, Paste!$A$3:$H$1033, 5, FALSE)</f>
        <v>7.0114942528735629</v>
      </c>
      <c r="L755" s="11" t="str">
        <f>IF(ISERROR(VLOOKUP(B755, Paste!$AB$3:$AD$2349, 3, FALSE)), "", VLOOKUP(B755, Paste!$AB$3:$AD$2349, 3, FALSE))</f>
        <v/>
      </c>
      <c r="M755" s="27" t="e">
        <f>VLOOKUP($B755, Paste!$W$3:$Z$10064, IF($H$4="Cap Hit",3, IF($H$4="AAV", 4, 2)), FALSE)</f>
        <v>#N/A</v>
      </c>
      <c r="N755" s="11" t="str">
        <f>IF(ISERROR(VLOOKUP(B755, Paste!$AB$3:$AC$2343, 1, FALSE)), "", VLOOKUP(B755, Paste!$AB$3:$AC$2343, 2, FALSE))</f>
        <v/>
      </c>
      <c r="O755" s="18" t="str">
        <f>IF(VLOOKUP(B755, 'Points&amp;Potential'!$B$7:$O$921, 14, FALSE)=0, "", VLOOKUP(B755, 'Points&amp;Potential'!$B$7:$O$921, 14, FALSE))</f>
        <v/>
      </c>
      <c r="P755" s="7" t="str">
        <f>IF(ISERROR(VLOOKUP(B755, Paste!$T$3:$T$1045, 1, FALSE)), "", VLOOKUP(B755, Paste!$T$3:$U$1045, 2, FALSE))</f>
        <v/>
      </c>
    </row>
    <row r="756" spans="1:16">
      <c r="A756" s="11">
        <v>750</v>
      </c>
      <c r="B756" s="67" t="s">
        <v>783</v>
      </c>
      <c r="C756" s="11" t="str">
        <f>VLOOKUP($B756, Paste!$A$3:$H$1033, 6, FALSE)</f>
        <v>C</v>
      </c>
      <c r="D756" s="11" t="str">
        <f>IFERROR(VLOOKUP($B756, Paste!$J$3:$L$833, 3, FALSE), "")</f>
        <v/>
      </c>
      <c r="E756" s="11" t="str">
        <f>IFERROR(VLOOKUP($B756, Paste!$J$3:$L$833, 2, FALSE), "")</f>
        <v/>
      </c>
      <c r="F756" s="11" t="str">
        <f>VLOOKUP($B756, Paste!$A$3:$H$1033, 8, FALSE)</f>
        <v>COL</v>
      </c>
      <c r="G756" s="71">
        <f>VLOOKUP($B756, Paste!$A$3:$H$1033, 2, FALSE)</f>
        <v>20</v>
      </c>
      <c r="H756" s="71">
        <f>VLOOKUP($B756, Paste!$A$3:$H$1033, 3, FALSE)</f>
        <v>2.6</v>
      </c>
      <c r="I756" s="71">
        <f t="shared" si="11"/>
        <v>2.6582113821138207</v>
      </c>
      <c r="J756" s="71">
        <f>VLOOKUP($B756, Paste!$A$3:$H$1033, 4, FALSE)</f>
        <v>5.2582113821138208</v>
      </c>
      <c r="K756" s="71">
        <f>VLOOKUP($B756, Paste!$A$3:$H$1033, 5, FALSE)</f>
        <v>7</v>
      </c>
      <c r="L756" s="11">
        <f>IF(ISERROR(VLOOKUP(B756, Paste!$AB$3:$AD$2349, 3, FALSE)), "", VLOOKUP(B756, Paste!$AB$3:$AD$2349, 3, FALSE))</f>
        <v>7</v>
      </c>
      <c r="M756" s="27" t="e">
        <f>VLOOKUP($B756, Paste!$W$3:$Z$10064, IF($H$4="Cap Hit",3, IF($H$4="AAV", 4, 2)), FALSE)</f>
        <v>#N/A</v>
      </c>
      <c r="N756" s="11">
        <f>IF(ISERROR(VLOOKUP(B756, Paste!$AB$3:$AC$2343, 1, FALSE)), "", VLOOKUP(B756, Paste!$AB$3:$AC$2343, 2, FALSE))</f>
        <v>8</v>
      </c>
      <c r="O756" s="18" t="str">
        <f>IF(VLOOKUP(B756, 'Points&amp;Potential'!$B$7:$O$921, 14, FALSE)=0, "", VLOOKUP(B756, 'Points&amp;Potential'!$B$7:$O$921, 14, FALSE))</f>
        <v/>
      </c>
      <c r="P756" s="7" t="str">
        <f>IF(ISERROR(VLOOKUP(B756, Paste!$T$3:$T$1045, 1, FALSE)), "", VLOOKUP(B756, Paste!$T$3:$U$1045, 2, FALSE))</f>
        <v/>
      </c>
    </row>
    <row r="757" spans="1:16">
      <c r="A757" s="11">
        <v>751</v>
      </c>
      <c r="B757" s="10" t="s">
        <v>682</v>
      </c>
      <c r="C757" s="11" t="str">
        <f>VLOOKUP($B757, Paste!$A$3:$H$1033, 6, FALSE)</f>
        <v>LW</v>
      </c>
      <c r="D757" s="11" t="str">
        <f>IFERROR(VLOOKUP($B757, Paste!$J$3:$L$833, 3, FALSE), "")</f>
        <v/>
      </c>
      <c r="E757" s="11" t="str">
        <f>IFERROR(VLOOKUP($B757, Paste!$J$3:$L$833, 2, FALSE), "")</f>
        <v/>
      </c>
      <c r="F757" s="11" t="str">
        <f>VLOOKUP($B757, Paste!$A$3:$H$1033, 8, FALSE)</f>
        <v>UFA</v>
      </c>
      <c r="G757" s="71">
        <f>VLOOKUP($B757, Paste!$A$3:$H$1033, 2, FALSE)</f>
        <v>53.666666666666664</v>
      </c>
      <c r="H757" s="71">
        <f>VLOOKUP($B757, Paste!$A$3:$H$1033, 3, FALSE)</f>
        <v>8.1412921796600006</v>
      </c>
      <c r="I757" s="71">
        <f t="shared" si="11"/>
        <v>2.4500928203400019</v>
      </c>
      <c r="J757" s="71">
        <f>VLOOKUP($B757, Paste!$A$3:$H$1033, 4, FALSE)</f>
        <v>10.591385000000002</v>
      </c>
      <c r="K757" s="71">
        <f>VLOOKUP($B757, Paste!$A$3:$H$1033, 5, FALSE)</f>
        <v>6.9247311827956981</v>
      </c>
      <c r="L757" s="11" t="str">
        <f>IF(ISERROR(VLOOKUP(B757, Paste!$AB$3:$AD$2349, 3, FALSE)), "", VLOOKUP(B757, Paste!$AB$3:$AD$2349, 3, FALSE))</f>
        <v/>
      </c>
      <c r="M757" s="27" t="e">
        <f>VLOOKUP($B757, Paste!$W$3:$Z$10064, IF($H$4="Cap Hit",3, IF($H$4="AAV", 4, 2)), FALSE)</f>
        <v>#N/A</v>
      </c>
      <c r="N757" s="11" t="str">
        <f>IF(ISERROR(VLOOKUP(B757, Paste!$AB$3:$AC$2343, 1, FALSE)), "", VLOOKUP(B757, Paste!$AB$3:$AC$2343, 2, FALSE))</f>
        <v/>
      </c>
      <c r="O757" s="18" t="str">
        <f>IF(VLOOKUP(B757, 'Points&amp;Potential'!$B$7:$O$921, 14, FALSE)=0, "", VLOOKUP(B757, 'Points&amp;Potential'!$B$7:$O$921, 14, FALSE))</f>
        <v/>
      </c>
      <c r="P757" s="7" t="str">
        <f>IF(ISERROR(VLOOKUP(B757, Paste!$T$3:$T$1045, 1, FALSE)), "", VLOOKUP(B757, Paste!$T$3:$U$1045, 2, FALSE))</f>
        <v/>
      </c>
    </row>
    <row r="758" spans="1:16">
      <c r="A758" s="11">
        <v>752</v>
      </c>
      <c r="B758" s="67" t="s">
        <v>758</v>
      </c>
      <c r="C758" s="11" t="str">
        <f>VLOOKUP($B758, Paste!$A$3:$H$1033, 6, FALSE)</f>
        <v>RD</v>
      </c>
      <c r="D758" s="11" t="str">
        <f>IFERROR(VLOOKUP($B758, Paste!$J$3:$L$833, 3, FALSE), "")</f>
        <v/>
      </c>
      <c r="E758" s="11" t="str">
        <f>IFERROR(VLOOKUP($B758, Paste!$J$3:$L$833, 2, FALSE), "")</f>
        <v/>
      </c>
      <c r="F758" s="11" t="str">
        <f>VLOOKUP($B758, Paste!$A$3:$H$1033, 8, FALSE)</f>
        <v>UTA</v>
      </c>
      <c r="G758" s="71">
        <f>VLOOKUP($B758, Paste!$A$3:$H$1033, 2, FALSE)</f>
        <v>33.333333333333329</v>
      </c>
      <c r="H758" s="71">
        <f>VLOOKUP($B758, Paste!$A$3:$H$1033, 3, FALSE)</f>
        <v>1.8437824203755571</v>
      </c>
      <c r="I758" s="71">
        <f t="shared" si="11"/>
        <v>4.7888149314762938</v>
      </c>
      <c r="J758" s="71">
        <f>VLOOKUP($B758, Paste!$A$3:$H$1033, 4, FALSE)</f>
        <v>6.6325973518518513</v>
      </c>
      <c r="K758" s="71">
        <f>VLOOKUP($B758, Paste!$A$3:$H$1033, 5, FALSE)</f>
        <v>6.6666666666666661</v>
      </c>
      <c r="L758" s="11">
        <f>IF(ISERROR(VLOOKUP(B758, Paste!$AB$3:$AD$2349, 3, FALSE)), "", VLOOKUP(B758, Paste!$AB$3:$AD$2349, 3, FALSE))</f>
        <v>20</v>
      </c>
      <c r="M758" s="27">
        <f>VLOOKUP($B758, Paste!$W$3:$Z$10064, IF($H$4="Cap Hit",3, IF($H$4="AAV", 4, 2)), FALSE)</f>
        <v>1</v>
      </c>
      <c r="N758" s="11">
        <f>IF(ISERROR(VLOOKUP(B758, Paste!$AB$3:$AC$2343, 1, FALSE)), "", VLOOKUP(B758, Paste!$AB$3:$AC$2343, 2, FALSE))</f>
        <v>25</v>
      </c>
      <c r="O758" s="18" t="str">
        <f>IF(VLOOKUP(B758, 'Points&amp;Potential'!$B$7:$O$921, 14, FALSE)=0, "", VLOOKUP(B758, 'Points&amp;Potential'!$B$7:$O$921, 14, FALSE))</f>
        <v/>
      </c>
      <c r="P758" s="7" t="str">
        <f>IF(ISERROR(VLOOKUP(B758, Paste!$T$3:$T$1045, 1, FALSE)), "", VLOOKUP(B758, Paste!$T$3:$U$1045, 2, FALSE))</f>
        <v/>
      </c>
    </row>
    <row r="759" spans="1:16">
      <c r="A759" s="11">
        <v>753</v>
      </c>
      <c r="B759" s="67" t="s">
        <v>801</v>
      </c>
      <c r="C759" s="11" t="str">
        <f>VLOOKUP($B759, Paste!$A$3:$H$1033, 6, FALSE)</f>
        <v>LW</v>
      </c>
      <c r="D759" s="11" t="str">
        <f>IFERROR(VLOOKUP($B759, Paste!$J$3:$L$833, 3, FALSE), "")</f>
        <v/>
      </c>
      <c r="E759" s="11" t="str">
        <f>IFERROR(VLOOKUP($B759, Paste!$J$3:$L$833, 2, FALSE), "")</f>
        <v/>
      </c>
      <c r="F759" s="11" t="str">
        <f>VLOOKUP($B759, Paste!$A$3:$H$1033, 8, FALSE)</f>
        <v>MTL</v>
      </c>
      <c r="G759" s="71">
        <f>VLOOKUP($B759, Paste!$A$3:$H$1033, 2, FALSE)</f>
        <v>20</v>
      </c>
      <c r="H759" s="71">
        <f>VLOOKUP($B759, Paste!$A$3:$H$1033, 3, FALSE)</f>
        <v>1.6</v>
      </c>
      <c r="I759" s="71">
        <f t="shared" si="11"/>
        <v>2.8835365853658534</v>
      </c>
      <c r="J759" s="71">
        <f>VLOOKUP($B759, Paste!$A$3:$H$1033, 4, FALSE)</f>
        <v>4.4835365853658535</v>
      </c>
      <c r="K759" s="71">
        <f>VLOOKUP($B759, Paste!$A$3:$H$1033, 5, FALSE)</f>
        <v>6.6000000000000005</v>
      </c>
      <c r="L759" s="11">
        <f>IF(ISERROR(VLOOKUP(B759, Paste!$AB$3:$AD$2349, 3, FALSE)), "", VLOOKUP(B759, Paste!$AB$3:$AD$2349, 3, FALSE))</f>
        <v>6</v>
      </c>
      <c r="M759" s="27" t="e">
        <f>VLOOKUP($B759, Paste!$W$3:$Z$10064, IF($H$4="Cap Hit",3, IF($H$4="AAV", 4, 2)), FALSE)</f>
        <v>#N/A</v>
      </c>
      <c r="N759" s="11">
        <f>IF(ISERROR(VLOOKUP(B759, Paste!$AB$3:$AC$2343, 1, FALSE)), "", VLOOKUP(B759, Paste!$AB$3:$AC$2343, 2, FALSE))</f>
        <v>5</v>
      </c>
      <c r="O759" s="18" t="str">
        <f>IF(VLOOKUP(B759, 'Points&amp;Potential'!$B$7:$O$921, 14, FALSE)=0, "", VLOOKUP(B759, 'Points&amp;Potential'!$B$7:$O$921, 14, FALSE))</f>
        <v/>
      </c>
      <c r="P759" s="7" t="str">
        <f>IF(ISERROR(VLOOKUP(B759, Paste!$T$3:$T$1045, 1, FALSE)), "", VLOOKUP(B759, Paste!$T$3:$U$1045, 2, FALSE))</f>
        <v>Y</v>
      </c>
    </row>
    <row r="760" spans="1:16">
      <c r="A760" s="11">
        <v>754</v>
      </c>
      <c r="B760" s="67" t="s">
        <v>717</v>
      </c>
      <c r="C760" s="11" t="str">
        <f>VLOOKUP($B760, Paste!$A$3:$H$1033, 6, FALSE)</f>
        <v>C</v>
      </c>
      <c r="D760" s="11">
        <f>IFERROR(VLOOKUP($B760, Paste!$J$3:$L$833, 3, FALSE), "")</f>
        <v>42</v>
      </c>
      <c r="E760" s="11">
        <f>IFERROR(VLOOKUP($B760, Paste!$J$3:$L$833, 2, FALSE), "")</f>
        <v>65</v>
      </c>
      <c r="F760" s="11" t="str">
        <f>VLOOKUP($B760, Paste!$A$3:$H$1033, 8, FALSE)</f>
        <v>BOS</v>
      </c>
      <c r="G760" s="71">
        <f>VLOOKUP($B760, Paste!$A$3:$H$1033, 2, FALSE)</f>
        <v>25</v>
      </c>
      <c r="H760" s="71">
        <f>VLOOKUP($B760, Paste!$A$3:$H$1033, 3, FALSE)</f>
        <v>4.3342911877394652</v>
      </c>
      <c r="I760" s="71">
        <f t="shared" si="11"/>
        <v>4.646785201149422</v>
      </c>
      <c r="J760" s="71">
        <f>VLOOKUP($B760, Paste!$A$3:$H$1033, 4, FALSE)</f>
        <v>8.9810763888888872</v>
      </c>
      <c r="K760" s="71">
        <f>VLOOKUP($B760, Paste!$A$3:$H$1033, 5, FALSE)</f>
        <v>6.5217391304347823</v>
      </c>
      <c r="L760" s="11">
        <f>IF(ISERROR(VLOOKUP(B760, Paste!$AB$3:$AD$2349, 3, FALSE)), "", VLOOKUP(B760, Paste!$AB$3:$AD$2349, 3, FALSE))</f>
        <v>10</v>
      </c>
      <c r="M760" s="27" t="e">
        <f>VLOOKUP($B760, Paste!$W$3:$Z$10064, IF($H$4="Cap Hit",3, IF($H$4="AAV", 4, 2)), FALSE)</f>
        <v>#N/A</v>
      </c>
      <c r="N760" s="11">
        <f>IF(ISERROR(VLOOKUP(B760, Paste!$AB$3:$AC$2343, 1, FALSE)), "", VLOOKUP(B760, Paste!$AB$3:$AC$2343, 2, FALSE))</f>
        <v>10</v>
      </c>
      <c r="O760" s="18" t="str">
        <f>IF(VLOOKUP(B760, 'Points&amp;Potential'!$B$7:$O$921, 14, FALSE)=0, "", VLOOKUP(B760, 'Points&amp;Potential'!$B$7:$O$921, 14, FALSE))</f>
        <v/>
      </c>
      <c r="P760" s="7" t="str">
        <f>IF(ISERROR(VLOOKUP(B760, Paste!$T$3:$T$1045, 1, FALSE)), "", VLOOKUP(B760, Paste!$T$3:$U$1045, 2, FALSE))</f>
        <v/>
      </c>
    </row>
    <row r="761" spans="1:16">
      <c r="A761" s="11">
        <v>755</v>
      </c>
      <c r="B761" s="67" t="s">
        <v>802</v>
      </c>
      <c r="C761" s="11" t="str">
        <f>VLOOKUP($B761, Paste!$A$3:$H$1033, 6, FALSE)</f>
        <v>LW</v>
      </c>
      <c r="D761" s="11" t="str">
        <f>IFERROR(VLOOKUP($B761, Paste!$J$3:$L$833, 3, FALSE), "")</f>
        <v/>
      </c>
      <c r="E761" s="11" t="str">
        <f>IFERROR(VLOOKUP($B761, Paste!$J$3:$L$833, 2, FALSE), "")</f>
        <v/>
      </c>
      <c r="F761" s="11" t="str">
        <f>VLOOKUP($B761, Paste!$A$3:$H$1033, 8, FALSE)</f>
        <v>LAK</v>
      </c>
      <c r="G761" s="71">
        <f>VLOOKUP($B761, Paste!$A$3:$H$1033, 2, FALSE)</f>
        <v>23</v>
      </c>
      <c r="H761" s="71">
        <f>VLOOKUP($B761, Paste!$A$3:$H$1033, 3, FALSE)</f>
        <v>2.3170230263157894</v>
      </c>
      <c r="I761" s="71">
        <f t="shared" si="11"/>
        <v>2.1591532948224206</v>
      </c>
      <c r="J761" s="71">
        <f>VLOOKUP($B761, Paste!$A$3:$H$1033, 4, FALSE)</f>
        <v>4.47617632113821</v>
      </c>
      <c r="K761" s="71">
        <f>VLOOKUP($B761, Paste!$A$3:$H$1033, 5, FALSE)</f>
        <v>6.4871794871794872</v>
      </c>
      <c r="L761" s="11">
        <f>IF(ISERROR(VLOOKUP(B761, Paste!$AB$3:$AD$2349, 3, FALSE)), "", VLOOKUP(B761, Paste!$AB$3:$AD$2349, 3, FALSE))</f>
        <v>14</v>
      </c>
      <c r="M761" s="27">
        <f>VLOOKUP($B761, Paste!$W$3:$Z$10064, IF($H$4="Cap Hit",3, IF($H$4="AAV", 4, 2)), FALSE)</f>
        <v>0.85</v>
      </c>
      <c r="N761" s="11">
        <f>IF(ISERROR(VLOOKUP(B761, Paste!$AB$3:$AC$2343, 1, FALSE)), "", VLOOKUP(B761, Paste!$AB$3:$AC$2343, 2, FALSE))</f>
        <v>8</v>
      </c>
      <c r="O761" s="18" t="str">
        <f>IF(VLOOKUP(B761, 'Points&amp;Potential'!$B$7:$O$921, 14, FALSE)=0, "", VLOOKUP(B761, 'Points&amp;Potential'!$B$7:$O$921, 14, FALSE))</f>
        <v/>
      </c>
      <c r="P761" s="7" t="str">
        <f>IF(ISERROR(VLOOKUP(B761, Paste!$T$3:$T$1045, 1, FALSE)), "", VLOOKUP(B761, Paste!$T$3:$U$1045, 2, FALSE))</f>
        <v>Y</v>
      </c>
    </row>
    <row r="762" spans="1:16">
      <c r="A762" s="11">
        <v>756</v>
      </c>
      <c r="B762" s="67" t="s">
        <v>745</v>
      </c>
      <c r="C762" s="11" t="str">
        <f>VLOOKUP($B762, Paste!$A$3:$H$1033, 6, FALSE)</f>
        <v>RD</v>
      </c>
      <c r="D762" s="11" t="str">
        <f>IFERROR(VLOOKUP($B762, Paste!$J$3:$L$833, 3, FALSE), "")</f>
        <v/>
      </c>
      <c r="E762" s="11" t="str">
        <f>IFERROR(VLOOKUP($B762, Paste!$J$3:$L$833, 2, FALSE), "")</f>
        <v/>
      </c>
      <c r="F762" s="11" t="str">
        <f>VLOOKUP($B762, Paste!$A$3:$H$1033, 8, FALSE)</f>
        <v>UFA</v>
      </c>
      <c r="G762" s="71">
        <f>VLOOKUP($B762, Paste!$A$3:$H$1033, 2, FALSE)</f>
        <v>34.666666666666664</v>
      </c>
      <c r="H762" s="71">
        <f>VLOOKUP($B762, Paste!$A$3:$H$1033, 3, FALSE)</f>
        <v>1.2694297472075249</v>
      </c>
      <c r="I762" s="71">
        <f t="shared" si="11"/>
        <v>6.0714795861258093</v>
      </c>
      <c r="J762" s="71">
        <f>VLOOKUP($B762, Paste!$A$3:$H$1033, 4, FALSE)</f>
        <v>7.3409093333333342</v>
      </c>
      <c r="K762" s="71">
        <f>VLOOKUP($B762, Paste!$A$3:$H$1033, 5, FALSE)</f>
        <v>6.3673469387755102</v>
      </c>
      <c r="L762" s="11" t="str">
        <f>IF(ISERROR(VLOOKUP(B762, Paste!$AB$3:$AD$2349, 3, FALSE)), "", VLOOKUP(B762, Paste!$AB$3:$AD$2349, 3, FALSE))</f>
        <v/>
      </c>
      <c r="M762" s="27" t="e">
        <f>VLOOKUP($B762, Paste!$W$3:$Z$10064, IF($H$4="Cap Hit",3, IF($H$4="AAV", 4, 2)), FALSE)</f>
        <v>#N/A</v>
      </c>
      <c r="N762" s="11" t="str">
        <f>IF(ISERROR(VLOOKUP(B762, Paste!$AB$3:$AC$2343, 1, FALSE)), "", VLOOKUP(B762, Paste!$AB$3:$AC$2343, 2, FALSE))</f>
        <v/>
      </c>
      <c r="O762" s="18" t="str">
        <f>IF(VLOOKUP(B762, 'Points&amp;Potential'!$B$7:$O$921, 14, FALSE)=0, "", VLOOKUP(B762, 'Points&amp;Potential'!$B$7:$O$921, 14, FALSE))</f>
        <v/>
      </c>
      <c r="P762" s="7" t="str">
        <f>IF(ISERROR(VLOOKUP(B762, Paste!$T$3:$T$1045, 1, FALSE)), "", VLOOKUP(B762, Paste!$T$3:$U$1045, 2, FALSE))</f>
        <v/>
      </c>
    </row>
    <row r="763" spans="1:16">
      <c r="A763" s="11">
        <v>757</v>
      </c>
      <c r="B763" s="67" t="s">
        <v>390</v>
      </c>
      <c r="C763" s="11" t="str">
        <f>VLOOKUP($B763, Paste!$A$3:$H$1033, 6, FALSE)</f>
        <v>LW</v>
      </c>
      <c r="D763" s="11">
        <f>IFERROR(VLOOKUP($B763, Paste!$J$3:$L$833, 3, FALSE), "")</f>
        <v>42</v>
      </c>
      <c r="E763" s="11">
        <f>IFERROR(VLOOKUP($B763, Paste!$J$3:$L$833, 2, FALSE), "")</f>
        <v>70</v>
      </c>
      <c r="F763" s="11" t="str">
        <f>VLOOKUP($B763, Paste!$A$3:$H$1033, 8, FALSE)</f>
        <v>VAN</v>
      </c>
      <c r="G763" s="71">
        <f>VLOOKUP($B763, Paste!$A$3:$H$1033, 2, FALSE)</f>
        <v>79</v>
      </c>
      <c r="H763" s="71">
        <f>VLOOKUP($B763, Paste!$A$3:$H$1033, 3, FALSE)</f>
        <v>10.362974184204191</v>
      </c>
      <c r="I763" s="71">
        <f t="shared" si="11"/>
        <v>18.521400815795811</v>
      </c>
      <c r="J763" s="71">
        <f>VLOOKUP($B763, Paste!$A$3:$H$1033, 4, FALSE)</f>
        <v>28.884375000000002</v>
      </c>
      <c r="K763" s="71">
        <f>VLOOKUP($B763, Paste!$A$3:$H$1033, 5, FALSE)</f>
        <v>6.32</v>
      </c>
      <c r="L763" s="11">
        <f>IF(ISERROR(VLOOKUP(B763, Paste!$AB$3:$AD$2349, 3, FALSE)), "", VLOOKUP(B763, Paste!$AB$3:$AD$2349, 3, FALSE))</f>
        <v>87</v>
      </c>
      <c r="M763" s="27">
        <f>VLOOKUP($B763, Paste!$W$3:$Z$10064, IF($H$4="Cap Hit",3, IF($H$4="AAV", 4, 2)), FALSE)</f>
        <v>0.85499999999999998</v>
      </c>
      <c r="N763" s="11">
        <f>IF(ISERROR(VLOOKUP(B763, Paste!$AB$3:$AC$2343, 1, FALSE)), "", VLOOKUP(B763, Paste!$AB$3:$AC$2343, 2, FALSE))</f>
        <v>51</v>
      </c>
      <c r="O763" s="18" t="str">
        <f>IF(VLOOKUP(B763, 'Points&amp;Potential'!$B$7:$O$921, 14, FALSE)=0, "", VLOOKUP(B763, 'Points&amp;Potential'!$B$7:$O$921, 14, FALSE))</f>
        <v/>
      </c>
      <c r="P763" s="7" t="str">
        <f>IF(ISERROR(VLOOKUP(B763, Paste!$T$3:$T$1045, 1, FALSE)), "", VLOOKUP(B763, Paste!$T$3:$U$1045, 2, FALSE))</f>
        <v/>
      </c>
    </row>
    <row r="764" spans="1:16">
      <c r="A764" s="11">
        <v>758</v>
      </c>
      <c r="B764" s="67" t="s">
        <v>667</v>
      </c>
      <c r="C764" s="11" t="str">
        <f>VLOOKUP($B764, Paste!$A$3:$H$1033, 6, FALSE)</f>
        <v>LW</v>
      </c>
      <c r="D764" s="11">
        <f>IFERROR(VLOOKUP($B764, Paste!$J$3:$L$833, 3, FALSE), "")</f>
        <v>36</v>
      </c>
      <c r="E764" s="11">
        <f>IFERROR(VLOOKUP($B764, Paste!$J$3:$L$833, 2, FALSE), "")</f>
        <v>65</v>
      </c>
      <c r="F764" s="11" t="str">
        <f>VLOOKUP($B764, Paste!$A$3:$H$1033, 8, FALSE)</f>
        <v>BOS</v>
      </c>
      <c r="G764" s="71">
        <f>VLOOKUP($B764, Paste!$A$3:$H$1033, 2, FALSE)</f>
        <v>42</v>
      </c>
      <c r="H764" s="71">
        <f>VLOOKUP($B764, Paste!$A$3:$H$1033, 3, FALSE)</f>
        <v>4.0231442886615296</v>
      </c>
      <c r="I764" s="71">
        <f t="shared" si="11"/>
        <v>7.330982586338469</v>
      </c>
      <c r="J764" s="71">
        <f>VLOOKUP($B764, Paste!$A$3:$H$1033, 4, FALSE)</f>
        <v>11.354126874999999</v>
      </c>
      <c r="K764" s="71">
        <f>VLOOKUP($B764, Paste!$A$3:$H$1033, 5, FALSE)</f>
        <v>6.3</v>
      </c>
      <c r="L764" s="11">
        <f>IF(ISERROR(VLOOKUP(B764, Paste!$AB$3:$AD$2349, 3, FALSE)), "", VLOOKUP(B764, Paste!$AB$3:$AD$2349, 3, FALSE))</f>
        <v>16</v>
      </c>
      <c r="M764" s="27">
        <f>VLOOKUP($B764, Paste!$W$3:$Z$10064, IF($H$4="Cap Hit",3, IF($H$4="AAV", 4, 2)), FALSE)</f>
        <v>0.95</v>
      </c>
      <c r="N764" s="11">
        <f>IF(ISERROR(VLOOKUP(B764, Paste!$AB$3:$AC$2343, 1, FALSE)), "", VLOOKUP(B764, Paste!$AB$3:$AC$2343, 2, FALSE))</f>
        <v>18</v>
      </c>
      <c r="O764" s="18" t="str">
        <f>IF(VLOOKUP(B764, 'Points&amp;Potential'!$B$7:$O$921, 14, FALSE)=0, "", VLOOKUP(B764, 'Points&amp;Potential'!$B$7:$O$921, 14, FALSE))</f>
        <v/>
      </c>
      <c r="P764" s="7" t="str">
        <f>IF(ISERROR(VLOOKUP(B764, Paste!$T$3:$T$1045, 1, FALSE)), "", VLOOKUP(B764, Paste!$T$3:$U$1045, 2, FALSE))</f>
        <v/>
      </c>
    </row>
    <row r="765" spans="1:16">
      <c r="A765" s="11">
        <v>759</v>
      </c>
      <c r="B765" s="67" t="s">
        <v>821</v>
      </c>
      <c r="C765" s="11" t="str">
        <f>VLOOKUP($B765, Paste!$A$3:$H$1033, 6, FALSE)</f>
        <v>C</v>
      </c>
      <c r="D765" s="11">
        <f>IFERROR(VLOOKUP($B765, Paste!$J$3:$L$833, 3, FALSE), "")</f>
        <v>58</v>
      </c>
      <c r="E765" s="11">
        <f>IFERROR(VLOOKUP($B765, Paste!$J$3:$L$833, 2, FALSE), "")</f>
        <v>72</v>
      </c>
      <c r="F765" s="11" t="str">
        <f>VLOOKUP($B765, Paste!$A$3:$H$1033, 8, FALSE)</f>
        <v>NSH</v>
      </c>
      <c r="G765" s="71">
        <f>VLOOKUP($B765, Paste!$A$3:$H$1033, 2, FALSE)</f>
        <v>9</v>
      </c>
      <c r="H765" s="71">
        <f>VLOOKUP($B765, Paste!$A$3:$H$1033, 3, FALSE)</f>
        <v>0.28280000000000005</v>
      </c>
      <c r="I765" s="71">
        <f t="shared" si="11"/>
        <v>3.4457874999999998</v>
      </c>
      <c r="J765" s="71">
        <f>VLOOKUP($B765, Paste!$A$3:$H$1033, 4, FALSE)</f>
        <v>3.7285874999999997</v>
      </c>
      <c r="K765" s="71">
        <f>VLOOKUP($B765, Paste!$A$3:$H$1033, 5, FALSE)</f>
        <v>6.3</v>
      </c>
      <c r="L765" s="11">
        <f>IF(ISERROR(VLOOKUP(B765, Paste!$AB$3:$AD$2349, 3, FALSE)), "", VLOOKUP(B765, Paste!$AB$3:$AD$2349, 3, FALSE))</f>
        <v>10</v>
      </c>
      <c r="M765" s="27">
        <f>VLOOKUP($B765, Paste!$W$3:$Z$10064, IF($H$4="Cap Hit",3, IF($H$4="AAV", 4, 2)), FALSE)</f>
        <v>0.97499999999999998</v>
      </c>
      <c r="N765" s="11">
        <f>IF(ISERROR(VLOOKUP(B765, Paste!$AB$3:$AC$2343, 1, FALSE)), "", VLOOKUP(B765, Paste!$AB$3:$AC$2343, 2, FALSE))</f>
        <v>4</v>
      </c>
      <c r="O765" s="18" t="str">
        <f>IF(VLOOKUP(B765, 'Points&amp;Potential'!$B$7:$O$921, 14, FALSE)=0, "", VLOOKUP(B765, 'Points&amp;Potential'!$B$7:$O$921, 14, FALSE))</f>
        <v/>
      </c>
      <c r="P765" s="7" t="str">
        <f>IF(ISERROR(VLOOKUP(B765, Paste!$T$3:$T$1045, 1, FALSE)), "", VLOOKUP(B765, Paste!$T$3:$U$1045, 2, FALSE))</f>
        <v>Y</v>
      </c>
    </row>
    <row r="766" spans="1:16">
      <c r="A766" s="11">
        <v>760</v>
      </c>
      <c r="B766" s="67" t="s">
        <v>750</v>
      </c>
      <c r="C766" s="11" t="str">
        <f>VLOOKUP($B766, Paste!$A$3:$H$1033, 6, FALSE)</f>
        <v>LW</v>
      </c>
      <c r="D766" s="11" t="str">
        <f>IFERROR(VLOOKUP($B766, Paste!$J$3:$L$833, 3, FALSE), "")</f>
        <v/>
      </c>
      <c r="E766" s="11" t="str">
        <f>IFERROR(VLOOKUP($B766, Paste!$J$3:$L$833, 2, FALSE), "")</f>
        <v/>
      </c>
      <c r="F766" s="11" t="str">
        <f>VLOOKUP($B766, Paste!$A$3:$H$1033, 8, FALSE)</f>
        <v>VGK</v>
      </c>
      <c r="G766" s="71">
        <f>VLOOKUP($B766, Paste!$A$3:$H$1033, 2, FALSE)</f>
        <v>31</v>
      </c>
      <c r="H766" s="71">
        <f>VLOOKUP($B766, Paste!$A$3:$H$1033, 3, FALSE)</f>
        <v>1.55</v>
      </c>
      <c r="I766" s="71">
        <f t="shared" si="11"/>
        <v>5.5670833333333336</v>
      </c>
      <c r="J766" s="71">
        <f>VLOOKUP($B766, Paste!$A$3:$H$1033, 4, FALSE)</f>
        <v>7.1170833333333334</v>
      </c>
      <c r="K766" s="71">
        <f>VLOOKUP($B766, Paste!$A$3:$H$1033, 5, FALSE)</f>
        <v>6.2</v>
      </c>
      <c r="L766" s="11">
        <f>IF(ISERROR(VLOOKUP(B766, Paste!$AB$3:$AD$2349, 3, FALSE)), "", VLOOKUP(B766, Paste!$AB$3:$AD$2349, 3, FALSE))</f>
        <v>8</v>
      </c>
      <c r="M766" s="27">
        <f>VLOOKUP($B766, Paste!$W$3:$Z$10064, IF($H$4="Cap Hit",3, IF($H$4="AAV", 4, 2)), FALSE)</f>
        <v>0.85</v>
      </c>
      <c r="N766" s="11">
        <f>IF(ISERROR(VLOOKUP(B766, Paste!$AB$3:$AC$2343, 1, FALSE)), "", VLOOKUP(B766, Paste!$AB$3:$AC$2343, 2, FALSE))</f>
        <v>12</v>
      </c>
      <c r="O766" s="18" t="str">
        <f>IF(VLOOKUP(B766, 'Points&amp;Potential'!$B$7:$O$921, 14, FALSE)=0, "", VLOOKUP(B766, 'Points&amp;Potential'!$B$7:$O$921, 14, FALSE))</f>
        <v/>
      </c>
      <c r="P766" s="7" t="str">
        <f>IF(ISERROR(VLOOKUP(B766, Paste!$T$3:$T$1045, 1, FALSE)), "", VLOOKUP(B766, Paste!$T$3:$U$1045, 2, FALSE))</f>
        <v/>
      </c>
    </row>
    <row r="767" spans="1:16">
      <c r="A767" s="11">
        <v>761</v>
      </c>
      <c r="B767" s="67" t="s">
        <v>614</v>
      </c>
      <c r="C767" s="11" t="str">
        <f>VLOOKUP($B767, Paste!$A$3:$H$1033, 6, FALSE)</f>
        <v>C</v>
      </c>
      <c r="D767" s="11">
        <f>IFERROR(VLOOKUP($B767, Paste!$J$3:$L$833, 3, FALSE), "")</f>
        <v>30</v>
      </c>
      <c r="E767" s="11">
        <f>IFERROR(VLOOKUP($B767, Paste!$J$3:$L$833, 2, FALSE), "")</f>
        <v>65</v>
      </c>
      <c r="F767" s="11" t="str">
        <f>VLOOKUP($B767, Paste!$A$3:$H$1033, 8, FALSE)</f>
        <v>CGY</v>
      </c>
      <c r="G767" s="71">
        <f>VLOOKUP($B767, Paste!$A$3:$H$1033, 2, FALSE)</f>
        <v>34</v>
      </c>
      <c r="H767" s="71">
        <f>VLOOKUP($B767, Paste!$A$3:$H$1033, 3, FALSE)</f>
        <v>3.4000000000000004</v>
      </c>
      <c r="I767" s="71">
        <f t="shared" si="11"/>
        <v>10.370000000000001</v>
      </c>
      <c r="J767" s="71">
        <f>VLOOKUP($B767, Paste!$A$3:$H$1033, 4, FALSE)</f>
        <v>13.770000000000001</v>
      </c>
      <c r="K767" s="71">
        <f>VLOOKUP($B767, Paste!$A$3:$H$1033, 5, FALSE)</f>
        <v>6.12</v>
      </c>
      <c r="L767" s="11">
        <f>IF(ISERROR(VLOOKUP(B767, Paste!$AB$3:$AD$2349, 3, FALSE)), "", VLOOKUP(B767, Paste!$AB$3:$AD$2349, 3, FALSE))</f>
        <v>27</v>
      </c>
      <c r="M767" s="27">
        <f>VLOOKUP($B767, Paste!$W$3:$Z$10064, IF($H$4="Cap Hit",3, IF($H$4="AAV", 4, 2)), FALSE)</f>
        <v>0.85</v>
      </c>
      <c r="N767" s="11">
        <f>IF(ISERROR(VLOOKUP(B767, Paste!$AB$3:$AC$2343, 1, FALSE)), "", VLOOKUP(B767, Paste!$AB$3:$AC$2343, 2, FALSE))</f>
        <v>24</v>
      </c>
      <c r="O767" s="18" t="str">
        <f>IF(VLOOKUP(B767, 'Points&amp;Potential'!$B$7:$O$921, 14, FALSE)=0, "", VLOOKUP(B767, 'Points&amp;Potential'!$B$7:$O$921, 14, FALSE))</f>
        <v/>
      </c>
      <c r="P767" s="7" t="str">
        <f>IF(ISERROR(VLOOKUP(B767, Paste!$T$3:$T$1045, 1, FALSE)), "", VLOOKUP(B767, Paste!$T$3:$U$1045, 2, FALSE))</f>
        <v>Y</v>
      </c>
    </row>
    <row r="768" spans="1:16">
      <c r="A768" s="11">
        <v>762</v>
      </c>
      <c r="B768" s="67" t="s">
        <v>613</v>
      </c>
      <c r="C768" s="11" t="str">
        <f>VLOOKUP($B768, Paste!$A$3:$H$1033, 6, FALSE)</f>
        <v>C</v>
      </c>
      <c r="D768" s="11" t="str">
        <f>IFERROR(VLOOKUP($B768, Paste!$J$3:$L$833, 3, FALSE), "")</f>
        <v/>
      </c>
      <c r="E768" s="11" t="str">
        <f>IFERROR(VLOOKUP($B768, Paste!$J$3:$L$833, 2, FALSE), "")</f>
        <v/>
      </c>
      <c r="F768" s="11" t="str">
        <f>VLOOKUP($B768, Paste!$A$3:$H$1033, 8, FALSE)</f>
        <v>DAL</v>
      </c>
      <c r="G768" s="71">
        <f>VLOOKUP($B768, Paste!$A$3:$H$1033, 2, FALSE)</f>
        <v>73</v>
      </c>
      <c r="H768" s="71">
        <f>VLOOKUP($B768, Paste!$A$3:$H$1033, 3, FALSE)</f>
        <v>4.532294672919674</v>
      </c>
      <c r="I768" s="71">
        <f t="shared" si="11"/>
        <v>9.2894781812469915</v>
      </c>
      <c r="J768" s="71">
        <f>VLOOKUP($B768, Paste!$A$3:$H$1033, 4, FALSE)</f>
        <v>13.821772854166666</v>
      </c>
      <c r="K768" s="71">
        <f>VLOOKUP($B768, Paste!$A$3:$H$1033, 5, FALSE)</f>
        <v>6.0413793103448272</v>
      </c>
      <c r="L768" s="11">
        <f>IF(ISERROR(VLOOKUP(B768, Paste!$AB$3:$AD$2349, 3, FALSE)), "", VLOOKUP(B768, Paste!$AB$3:$AD$2349, 3, FALSE))</f>
        <v>29</v>
      </c>
      <c r="M768" s="27">
        <f>VLOOKUP($B768, Paste!$W$3:$Z$10064, IF($H$4="Cap Hit",3, IF($H$4="AAV", 4, 2)), FALSE)</f>
        <v>0.8</v>
      </c>
      <c r="N768" s="11">
        <f>IF(ISERROR(VLOOKUP(B768, Paste!$AB$3:$AC$2343, 1, FALSE)), "", VLOOKUP(B768, Paste!$AB$3:$AC$2343, 2, FALSE))</f>
        <v>37</v>
      </c>
      <c r="O768" s="18" t="str">
        <f>IF(VLOOKUP(B768, 'Points&amp;Potential'!$B$7:$O$921, 14, FALSE)=0, "", VLOOKUP(B768, 'Points&amp;Potential'!$B$7:$O$921, 14, FALSE))</f>
        <v/>
      </c>
      <c r="P768" s="7" t="str">
        <f>IF(ISERROR(VLOOKUP(B768, Paste!$T$3:$T$1045, 1, FALSE)), "", VLOOKUP(B768, Paste!$T$3:$U$1045, 2, FALSE))</f>
        <v/>
      </c>
    </row>
    <row r="769" spans="1:16">
      <c r="A769" s="11">
        <v>763</v>
      </c>
      <c r="B769" s="67" t="s">
        <v>805</v>
      </c>
      <c r="C769" s="11" t="str">
        <f>VLOOKUP($B769, Paste!$A$3:$H$1033, 6, FALSE)</f>
        <v>LD</v>
      </c>
      <c r="D769" s="11" t="str">
        <f>IFERROR(VLOOKUP($B769, Paste!$J$3:$L$833, 3, FALSE), "")</f>
        <v/>
      </c>
      <c r="E769" s="11" t="str">
        <f>IFERROR(VLOOKUP($B769, Paste!$J$3:$L$833, 2, FALSE), "")</f>
        <v/>
      </c>
      <c r="F769" s="11" t="str">
        <f>VLOOKUP($B769, Paste!$A$3:$H$1033, 8, FALSE)</f>
        <v>FLA</v>
      </c>
      <c r="G769" s="71">
        <f>VLOOKUP($B769, Paste!$A$3:$H$1033, 2, FALSE)</f>
        <v>12</v>
      </c>
      <c r="H769" s="71">
        <f>VLOOKUP($B769, Paste!$A$3:$H$1033, 3, FALSE)</f>
        <v>0.84373333333333345</v>
      </c>
      <c r="I769" s="71">
        <f t="shared" si="11"/>
        <v>3.4190100000000001</v>
      </c>
      <c r="J769" s="71">
        <f>VLOOKUP($B769, Paste!$A$3:$H$1033, 4, FALSE)</f>
        <v>4.2627433333333338</v>
      </c>
      <c r="K769" s="71">
        <f>VLOOKUP($B769, Paste!$A$3:$H$1033, 5, FALSE)</f>
        <v>6</v>
      </c>
      <c r="L769" s="11">
        <f>IF(ISERROR(VLOOKUP(B769, Paste!$AB$3:$AD$2349, 3, FALSE)), "", VLOOKUP(B769, Paste!$AB$3:$AD$2349, 3, FALSE))</f>
        <v>14</v>
      </c>
      <c r="M769" s="27">
        <f>VLOOKUP($B769, Paste!$W$3:$Z$10064, IF($H$4="Cap Hit",3, IF($H$4="AAV", 4, 2)), FALSE)</f>
        <v>0.87</v>
      </c>
      <c r="N769" s="11">
        <f>IF(ISERROR(VLOOKUP(B769, Paste!$AB$3:$AC$2343, 1, FALSE)), "", VLOOKUP(B769, Paste!$AB$3:$AC$2343, 2, FALSE))</f>
        <v>12</v>
      </c>
      <c r="O769" s="18" t="str">
        <f>IF(VLOOKUP(B769, 'Points&amp;Potential'!$B$7:$O$921, 14, FALSE)=0, "", VLOOKUP(B769, 'Points&amp;Potential'!$B$7:$O$921, 14, FALSE))</f>
        <v/>
      </c>
      <c r="P769" s="7" t="str">
        <f>IF(ISERROR(VLOOKUP(B769, Paste!$T$3:$T$1045, 1, FALSE)), "", VLOOKUP(B769, Paste!$T$3:$U$1045, 2, FALSE))</f>
        <v>Y</v>
      </c>
    </row>
    <row r="770" spans="1:16">
      <c r="A770" s="11">
        <v>764</v>
      </c>
      <c r="B770" s="67" t="s">
        <v>814</v>
      </c>
      <c r="C770" s="11" t="str">
        <f>VLOOKUP($B770, Paste!$A$3:$H$1033, 6, FALSE)</f>
        <v>C</v>
      </c>
      <c r="D770" s="11">
        <f>IFERROR(VLOOKUP($B770, Paste!$J$3:$L$833, 3, FALSE), "")</f>
        <v>40</v>
      </c>
      <c r="E770" s="11">
        <f>IFERROR(VLOOKUP($B770, Paste!$J$3:$L$833, 2, FALSE), "")</f>
        <v>70</v>
      </c>
      <c r="F770" s="11" t="str">
        <f>VLOOKUP($B770, Paste!$A$3:$H$1033, 8, FALSE)</f>
        <v>SJS</v>
      </c>
      <c r="G770" s="71">
        <f>VLOOKUP($B770, Paste!$A$3:$H$1033, 2, FALSE)</f>
        <v>24</v>
      </c>
      <c r="H770" s="71">
        <f>VLOOKUP($B770, Paste!$A$3:$H$1033, 3, FALSE)</f>
        <v>2.4000000000000004</v>
      </c>
      <c r="I770" s="71">
        <f t="shared" si="11"/>
        <v>1.5692390243902441</v>
      </c>
      <c r="J770" s="71">
        <f>VLOOKUP($B770, Paste!$A$3:$H$1033, 4, FALSE)</f>
        <v>3.9692390243902445</v>
      </c>
      <c r="K770" s="71">
        <f>VLOOKUP($B770, Paste!$A$3:$H$1033, 5, FALSE)</f>
        <v>6</v>
      </c>
      <c r="L770" s="11">
        <f>IF(ISERROR(VLOOKUP(B770, Paste!$AB$3:$AD$2349, 3, FALSE)), "", VLOOKUP(B770, Paste!$AB$3:$AD$2349, 3, FALSE))</f>
        <v>12</v>
      </c>
      <c r="M770" s="27">
        <f>VLOOKUP($B770, Paste!$W$3:$Z$10064, IF($H$4="Cap Hit",3, IF($H$4="AAV", 4, 2)), FALSE)</f>
        <v>0.95</v>
      </c>
      <c r="N770" s="11">
        <f>IF(ISERROR(VLOOKUP(B770, Paste!$AB$3:$AC$2343, 1, FALSE)), "", VLOOKUP(B770, Paste!$AB$3:$AC$2343, 2, FALSE))</f>
        <v>10</v>
      </c>
      <c r="O770" s="18" t="str">
        <f>IF(VLOOKUP(B770, 'Points&amp;Potential'!$B$7:$O$921, 14, FALSE)=0, "", VLOOKUP(B770, 'Points&amp;Potential'!$B$7:$O$921, 14, FALSE))</f>
        <v/>
      </c>
      <c r="P770" s="7" t="str">
        <f>IF(ISERROR(VLOOKUP(B770, Paste!$T$3:$T$1045, 1, FALSE)), "", VLOOKUP(B770, Paste!$T$3:$U$1045, 2, FALSE))</f>
        <v>Y</v>
      </c>
    </row>
    <row r="771" spans="1:16">
      <c r="A771" s="11">
        <v>765</v>
      </c>
      <c r="B771" s="10" t="s">
        <v>663</v>
      </c>
      <c r="C771" s="11" t="str">
        <f>VLOOKUP($B771, Paste!$A$3:$H$1033, 6, FALSE)</f>
        <v>RD</v>
      </c>
      <c r="D771" s="11" t="str">
        <f>IFERROR(VLOOKUP($B771, Paste!$J$3:$L$833, 3, FALSE), "")</f>
        <v/>
      </c>
      <c r="E771" s="11" t="str">
        <f>IFERROR(VLOOKUP($B771, Paste!$J$3:$L$833, 2, FALSE), "")</f>
        <v/>
      </c>
      <c r="F771" s="11" t="str">
        <f>VLOOKUP($B771, Paste!$A$3:$H$1033, 8, FALSE)</f>
        <v>CGY</v>
      </c>
      <c r="G771" s="71">
        <f>VLOOKUP($B771, Paste!$A$3:$H$1033, 2, FALSE)</f>
        <v>36</v>
      </c>
      <c r="H771" s="71">
        <f>VLOOKUP($B771, Paste!$A$3:$H$1033, 3, FALSE)</f>
        <v>3.3600000000000003</v>
      </c>
      <c r="I771" s="71">
        <f t="shared" si="11"/>
        <v>8.1223799999999997</v>
      </c>
      <c r="J771" s="71">
        <f>VLOOKUP($B771, Paste!$A$3:$H$1033, 4, FALSE)</f>
        <v>11.482379999999999</v>
      </c>
      <c r="K771" s="71">
        <f>VLOOKUP($B771, Paste!$A$3:$H$1033, 5, FALSE)</f>
        <v>6</v>
      </c>
      <c r="L771" s="11">
        <f>IF(ISERROR(VLOOKUP(B771, Paste!$AB$3:$AD$2349, 3, FALSE)), "", VLOOKUP(B771, Paste!$AB$3:$AD$2349, 3, FALSE))</f>
        <v>9</v>
      </c>
      <c r="M771" s="27">
        <f>VLOOKUP($B771, Paste!$W$3:$Z$10064, IF($H$4="Cap Hit",3, IF($H$4="AAV", 4, 2)), FALSE)</f>
        <v>0.85</v>
      </c>
      <c r="N771" s="11">
        <f>IF(ISERROR(VLOOKUP(B771, Paste!$AB$3:$AC$2343, 1, FALSE)), "", VLOOKUP(B771, Paste!$AB$3:$AC$2343, 2, FALSE))</f>
        <v>32</v>
      </c>
      <c r="O771" s="18" t="str">
        <f>IF(VLOOKUP(B771, 'Points&amp;Potential'!$B$7:$O$921, 14, FALSE)=0, "", VLOOKUP(B771, 'Points&amp;Potential'!$B$7:$O$921, 14, FALSE))</f>
        <v/>
      </c>
      <c r="P771" s="7" t="str">
        <f>IF(ISERROR(VLOOKUP(B771, Paste!$T$3:$T$1045, 1, FALSE)), "", VLOOKUP(B771, Paste!$T$3:$U$1045, 2, FALSE))</f>
        <v>Y</v>
      </c>
    </row>
    <row r="772" spans="1:16">
      <c r="A772" s="11">
        <v>766</v>
      </c>
      <c r="B772" s="67" t="s">
        <v>816</v>
      </c>
      <c r="C772" s="11" t="str">
        <f>VLOOKUP($B772, Paste!$A$3:$H$1033, 6, FALSE)</f>
        <v>RW</v>
      </c>
      <c r="D772" s="11" t="str">
        <f>IFERROR(VLOOKUP($B772, Paste!$J$3:$L$833, 3, FALSE), "")</f>
        <v/>
      </c>
      <c r="E772" s="11" t="str">
        <f>IFERROR(VLOOKUP($B772, Paste!$J$3:$L$833, 2, FALSE), "")</f>
        <v/>
      </c>
      <c r="F772" s="11" t="str">
        <f>VLOOKUP($B772, Paste!$A$3:$H$1033, 8, FALSE)</f>
        <v>SJS</v>
      </c>
      <c r="G772" s="71">
        <f>VLOOKUP($B772, Paste!$A$3:$H$1033, 2, FALSE)</f>
        <v>17</v>
      </c>
      <c r="H772" s="71">
        <f>VLOOKUP($B772, Paste!$A$3:$H$1033, 3, FALSE)</f>
        <v>0.763002865289513</v>
      </c>
      <c r="I772" s="71">
        <f t="shared" si="11"/>
        <v>3.1788721347104869</v>
      </c>
      <c r="J772" s="71">
        <f>VLOOKUP($B772, Paste!$A$3:$H$1033, 4, FALSE)</f>
        <v>3.941875</v>
      </c>
      <c r="K772" s="71">
        <f>VLOOKUP($B772, Paste!$A$3:$H$1033, 5, FALSE)</f>
        <v>5.9499999999999993</v>
      </c>
      <c r="L772" s="11">
        <f>IF(ISERROR(VLOOKUP(B772, Paste!$AB$3:$AD$2349, 3, FALSE)), "", VLOOKUP(B772, Paste!$AB$3:$AD$2349, 3, FALSE))</f>
        <v>27</v>
      </c>
      <c r="M772" s="27">
        <f>VLOOKUP($B772, Paste!$W$3:$Z$10064, IF($H$4="Cap Hit",3, IF($H$4="AAV", 4, 2)), FALSE)</f>
        <v>0.85</v>
      </c>
      <c r="N772" s="11">
        <f>IF(ISERROR(VLOOKUP(B772, Paste!$AB$3:$AC$2343, 1, FALSE)), "", VLOOKUP(B772, Paste!$AB$3:$AC$2343, 2, FALSE))</f>
        <v>9</v>
      </c>
      <c r="O772" s="18" t="str">
        <f>IF(VLOOKUP(B772, 'Points&amp;Potential'!$B$7:$O$921, 14, FALSE)=0, "", VLOOKUP(B772, 'Points&amp;Potential'!$B$7:$O$921, 14, FALSE))</f>
        <v/>
      </c>
      <c r="P772" s="7" t="str">
        <f>IF(ISERROR(VLOOKUP(B772, Paste!$T$3:$T$1045, 1, FALSE)), "", VLOOKUP(B772, Paste!$T$3:$U$1045, 2, FALSE))</f>
        <v/>
      </c>
    </row>
    <row r="773" spans="1:16">
      <c r="A773" s="11">
        <v>767</v>
      </c>
      <c r="B773" s="67" t="s">
        <v>775</v>
      </c>
      <c r="C773" s="11" t="str">
        <f>VLOOKUP($B773, Paste!$A$3:$H$1033, 6, FALSE)</f>
        <v>LD</v>
      </c>
      <c r="D773" s="11" t="str">
        <f>IFERROR(VLOOKUP($B773, Paste!$J$3:$L$833, 3, FALSE), "")</f>
        <v/>
      </c>
      <c r="E773" s="11" t="str">
        <f>IFERROR(VLOOKUP($B773, Paste!$J$3:$L$833, 2, FALSE), "")</f>
        <v/>
      </c>
      <c r="F773" s="11" t="str">
        <f>VLOOKUP($B773, Paste!$A$3:$H$1033, 8, FALSE)</f>
        <v>NJD</v>
      </c>
      <c r="G773" s="71">
        <f>VLOOKUP($B773, Paste!$A$3:$H$1033, 2, FALSE)</f>
        <v>19.666666666666668</v>
      </c>
      <c r="H773" s="71">
        <f>VLOOKUP($B773, Paste!$A$3:$H$1033, 3, FALSE)</f>
        <v>2.0573158323158331</v>
      </c>
      <c r="I773" s="71">
        <f t="shared" si="11"/>
        <v>3.8493795750915751</v>
      </c>
      <c r="J773" s="71">
        <f>VLOOKUP($B773, Paste!$A$3:$H$1033, 4, FALSE)</f>
        <v>5.9066954074074083</v>
      </c>
      <c r="K773" s="71">
        <f>VLOOKUP($B773, Paste!$A$3:$H$1033, 5, FALSE)</f>
        <v>5.9371069182389942</v>
      </c>
      <c r="L773" s="11">
        <f>IF(ISERROR(VLOOKUP(B773, Paste!$AB$3:$AD$2349, 3, FALSE)), "", VLOOKUP(B773, Paste!$AB$3:$AD$2349, 3, FALSE))</f>
        <v>13</v>
      </c>
      <c r="M773" s="27">
        <f>VLOOKUP($B773, Paste!$W$3:$Z$10064, IF($H$4="Cap Hit",3, IF($H$4="AAV", 4, 2)), FALSE)</f>
        <v>0.85</v>
      </c>
      <c r="N773" s="11">
        <f>IF(ISERROR(VLOOKUP(B773, Paste!$AB$3:$AC$2343, 1, FALSE)), "", VLOOKUP(B773, Paste!$AB$3:$AC$2343, 2, FALSE))</f>
        <v>18</v>
      </c>
      <c r="O773" s="18" t="str">
        <f>IF(VLOOKUP(B773, 'Points&amp;Potential'!$B$7:$O$921, 14, FALSE)=0, "", VLOOKUP(B773, 'Points&amp;Potential'!$B$7:$O$921, 14, FALSE))</f>
        <v/>
      </c>
      <c r="P773" s="7" t="str">
        <f>IF(ISERROR(VLOOKUP(B773, Paste!$T$3:$T$1045, 1, FALSE)), "", VLOOKUP(B773, Paste!$T$3:$U$1045, 2, FALSE))</f>
        <v/>
      </c>
    </row>
    <row r="774" spans="1:16">
      <c r="A774" s="11">
        <v>768</v>
      </c>
      <c r="B774" s="67" t="s">
        <v>833</v>
      </c>
      <c r="C774" s="11" t="str">
        <f>VLOOKUP($B774, Paste!$A$3:$H$1033, 6, FALSE)</f>
        <v>RD</v>
      </c>
      <c r="D774" s="11" t="str">
        <f>IFERROR(VLOOKUP($B774, Paste!$J$3:$L$833, 3, FALSE), "")</f>
        <v/>
      </c>
      <c r="E774" s="11" t="str">
        <f>IFERROR(VLOOKUP($B774, Paste!$J$3:$L$833, 2, FALSE), "")</f>
        <v/>
      </c>
      <c r="F774" s="11" t="str">
        <f>VLOOKUP($B774, Paste!$A$3:$H$1033, 8, FALSE)</f>
        <v>NYR</v>
      </c>
      <c r="G774" s="71">
        <f>VLOOKUP($B774, Paste!$A$3:$H$1033, 2, FALSE)</f>
        <v>24</v>
      </c>
      <c r="H774" s="71">
        <f>VLOOKUP($B774, Paste!$A$3:$H$1033, 3, FALSE)</f>
        <v>0.36088888888888893</v>
      </c>
      <c r="I774" s="71">
        <f t="shared" si="11"/>
        <v>3.0834611111111103</v>
      </c>
      <c r="J774" s="71">
        <f>VLOOKUP($B774, Paste!$A$3:$H$1033, 4, FALSE)</f>
        <v>3.4443499999999991</v>
      </c>
      <c r="K774" s="71">
        <f>VLOOKUP($B774, Paste!$A$3:$H$1033, 5, FALSE)</f>
        <v>5.8181818181818183</v>
      </c>
      <c r="L774" s="11">
        <f>IF(ISERROR(VLOOKUP(B774, Paste!$AB$3:$AD$2349, 3, FALSE)), "", VLOOKUP(B774, Paste!$AB$3:$AD$2349, 3, FALSE))</f>
        <v>13</v>
      </c>
      <c r="M774" s="27" t="e">
        <f>VLOOKUP($B774, Paste!$W$3:$Z$10064, IF($H$4="Cap Hit",3, IF($H$4="AAV", 4, 2)), FALSE)</f>
        <v>#N/A</v>
      </c>
      <c r="N774" s="11">
        <f>IF(ISERROR(VLOOKUP(B774, Paste!$AB$3:$AC$2343, 1, FALSE)), "", VLOOKUP(B774, Paste!$AB$3:$AC$2343, 2, FALSE))</f>
        <v>27</v>
      </c>
      <c r="O774" s="18" t="str">
        <f>IF(VLOOKUP(B774, 'Points&amp;Potential'!$B$7:$O$921, 14, FALSE)=0, "", VLOOKUP(B774, 'Points&amp;Potential'!$B$7:$O$921, 14, FALSE))</f>
        <v/>
      </c>
      <c r="P774" s="7" t="str">
        <f>IF(ISERROR(VLOOKUP(B774, Paste!$T$3:$T$1045, 1, FALSE)), "", VLOOKUP(B774, Paste!$T$3:$U$1045, 2, FALSE))</f>
        <v/>
      </c>
    </row>
    <row r="775" spans="1:16">
      <c r="A775" s="11">
        <v>769</v>
      </c>
      <c r="B775" s="67" t="s">
        <v>695</v>
      </c>
      <c r="C775" s="11" t="str">
        <f>VLOOKUP($B775, Paste!$A$3:$H$1033, 6, FALSE)</f>
        <v>RW</v>
      </c>
      <c r="D775" s="11" t="str">
        <f>IFERROR(VLOOKUP($B775, Paste!$J$3:$L$833, 3, FALSE), "")</f>
        <v/>
      </c>
      <c r="E775" s="11" t="str">
        <f>IFERROR(VLOOKUP($B775, Paste!$J$3:$L$833, 2, FALSE), "")</f>
        <v/>
      </c>
      <c r="F775" s="11" t="str">
        <f>VLOOKUP($B775, Paste!$A$3:$H$1033, 8, FALSE)</f>
        <v>UFA</v>
      </c>
      <c r="G775" s="71">
        <f>VLOOKUP($B775, Paste!$A$3:$H$1033, 2, FALSE)</f>
        <v>24.333333333333332</v>
      </c>
      <c r="H775" s="71">
        <f>VLOOKUP($B775, Paste!$A$3:$H$1033, 3, FALSE)</f>
        <v>3.1493345412972666</v>
      </c>
      <c r="I775" s="71">
        <f t="shared" ref="I775:I820" si="12">J775-H775</f>
        <v>6.870760366110142</v>
      </c>
      <c r="J775" s="71">
        <f>VLOOKUP($B775, Paste!$A$3:$H$1033, 4, FALSE)</f>
        <v>10.020094907407408</v>
      </c>
      <c r="K775" s="71">
        <f>VLOOKUP($B775, Paste!$A$3:$H$1033, 5, FALSE)</f>
        <v>5.8109452736318401</v>
      </c>
      <c r="L775" s="11" t="str">
        <f>IF(ISERROR(VLOOKUP(B775, Paste!$AB$3:$AD$2349, 3, FALSE)), "", VLOOKUP(B775, Paste!$AB$3:$AD$2349, 3, FALSE))</f>
        <v/>
      </c>
      <c r="M775" s="27" t="e">
        <f>VLOOKUP($B775, Paste!$W$3:$Z$10064, IF($H$4="Cap Hit",3, IF($H$4="AAV", 4, 2)), FALSE)</f>
        <v>#N/A</v>
      </c>
      <c r="N775" s="11" t="str">
        <f>IF(ISERROR(VLOOKUP(B775, Paste!$AB$3:$AC$2343, 1, FALSE)), "", VLOOKUP(B775, Paste!$AB$3:$AC$2343, 2, FALSE))</f>
        <v/>
      </c>
      <c r="O775" s="18" t="str">
        <f>IF(VLOOKUP(B775, 'Points&amp;Potential'!$B$7:$O$921, 14, FALSE)=0, "", VLOOKUP(B775, 'Points&amp;Potential'!$B$7:$O$921, 14, FALSE))</f>
        <v/>
      </c>
      <c r="P775" s="7" t="str">
        <f>IF(ISERROR(VLOOKUP(B775, Paste!$T$3:$T$1045, 1, FALSE)), "", VLOOKUP(B775, Paste!$T$3:$U$1045, 2, FALSE))</f>
        <v/>
      </c>
    </row>
    <row r="776" spans="1:16">
      <c r="A776" s="11">
        <v>770</v>
      </c>
      <c r="B776" s="67" t="s">
        <v>781</v>
      </c>
      <c r="C776" s="11" t="str">
        <f>VLOOKUP($B776, Paste!$A$3:$H$1033, 6, FALSE)</f>
        <v>RW</v>
      </c>
      <c r="D776" s="11">
        <f>IFERROR(VLOOKUP($B776, Paste!$J$3:$L$833, 3, FALSE), "")</f>
        <v>53</v>
      </c>
      <c r="E776" s="11">
        <f>IFERROR(VLOOKUP($B776, Paste!$J$3:$L$833, 2, FALSE), "")</f>
        <v>75</v>
      </c>
      <c r="F776" s="11" t="str">
        <f>VLOOKUP($B776, Paste!$A$3:$H$1033, 8, FALSE)</f>
        <v>WAS</v>
      </c>
      <c r="G776" s="71">
        <f>VLOOKUP($B776, Paste!$A$3:$H$1033, 2, FALSE)</f>
        <v>19.333333333333332</v>
      </c>
      <c r="H776" s="71">
        <f>VLOOKUP($B776, Paste!$A$3:$H$1033, 3, FALSE)</f>
        <v>2.9</v>
      </c>
      <c r="I776" s="71">
        <f t="shared" si="12"/>
        <v>2.5133333333333323</v>
      </c>
      <c r="J776" s="71">
        <f>VLOOKUP($B776, Paste!$A$3:$H$1033, 4, FALSE)</f>
        <v>5.4133333333333322</v>
      </c>
      <c r="K776" s="71">
        <f>VLOOKUP($B776, Paste!$A$3:$H$1033, 5, FALSE)</f>
        <v>5.8</v>
      </c>
      <c r="L776" s="11">
        <f>IF(ISERROR(VLOOKUP(B776, Paste!$AB$3:$AD$2349, 3, FALSE)), "", VLOOKUP(B776, Paste!$AB$3:$AD$2349, 3, FALSE))</f>
        <v>29</v>
      </c>
      <c r="M776" s="27">
        <f>VLOOKUP($B776, Paste!$W$3:$Z$10064, IF($H$4="Cap Hit",3, IF($H$4="AAV", 4, 2)), FALSE)</f>
        <v>0.9</v>
      </c>
      <c r="N776" s="11">
        <f>IF(ISERROR(VLOOKUP(B776, Paste!$AB$3:$AC$2343, 1, FALSE)), "", VLOOKUP(B776, Paste!$AB$3:$AC$2343, 2, FALSE))</f>
        <v>9</v>
      </c>
      <c r="O776" s="18" t="str">
        <f>IF(VLOOKUP(B776, 'Points&amp;Potential'!$B$7:$O$921, 14, FALSE)=0, "", VLOOKUP(B776, 'Points&amp;Potential'!$B$7:$O$921, 14, FALSE))</f>
        <v/>
      </c>
      <c r="P776" s="7" t="str">
        <f>IF(ISERROR(VLOOKUP(B776, Paste!$T$3:$T$1045, 1, FALSE)), "", VLOOKUP(B776, Paste!$T$3:$U$1045, 2, FALSE))</f>
        <v/>
      </c>
    </row>
    <row r="777" spans="1:16">
      <c r="A777" s="11">
        <v>771</v>
      </c>
      <c r="B777" s="67" t="s">
        <v>824</v>
      </c>
      <c r="C777" s="11" t="str">
        <f>VLOOKUP($B777, Paste!$A$3:$H$1033, 6, FALSE)</f>
        <v>LD</v>
      </c>
      <c r="D777" s="11" t="str">
        <f>IFERROR(VLOOKUP($B777, Paste!$J$3:$L$833, 3, FALSE), "")</f>
        <v/>
      </c>
      <c r="E777" s="11" t="str">
        <f>IFERROR(VLOOKUP($B777, Paste!$J$3:$L$833, 2, FALSE), "")</f>
        <v/>
      </c>
      <c r="F777" s="11" t="str">
        <f>VLOOKUP($B777, Paste!$A$3:$H$1033, 8, FALSE)</f>
        <v>MIN</v>
      </c>
      <c r="G777" s="71">
        <f>VLOOKUP($B777, Paste!$A$3:$H$1033, 2, FALSE)</f>
        <v>23</v>
      </c>
      <c r="H777" s="71">
        <f>VLOOKUP($B777, Paste!$A$3:$H$1033, 3, FALSE)</f>
        <v>1.0804888888888888</v>
      </c>
      <c r="I777" s="71">
        <f t="shared" si="12"/>
        <v>2.4615111111111112</v>
      </c>
      <c r="J777" s="71">
        <f>VLOOKUP($B777, Paste!$A$3:$H$1033, 4, FALSE)</f>
        <v>3.5419999999999998</v>
      </c>
      <c r="K777" s="71">
        <f>VLOOKUP($B777, Paste!$A$3:$H$1033, 5, FALSE)</f>
        <v>5.75</v>
      </c>
      <c r="L777" s="11">
        <f>IF(ISERROR(VLOOKUP(B777, Paste!$AB$3:$AD$2349, 3, FALSE)), "", VLOOKUP(B777, Paste!$AB$3:$AD$2349, 3, FALSE))</f>
        <v>12</v>
      </c>
      <c r="M777" s="27">
        <f>VLOOKUP($B777, Paste!$W$3:$Z$10064, IF($H$4="Cap Hit",3, IF($H$4="AAV", 4, 2)), FALSE)</f>
        <v>0.85</v>
      </c>
      <c r="N777" s="11">
        <f>IF(ISERROR(VLOOKUP(B777, Paste!$AB$3:$AC$2343, 1, FALSE)), "", VLOOKUP(B777, Paste!$AB$3:$AC$2343, 2, FALSE))</f>
        <v>23</v>
      </c>
      <c r="O777" s="18" t="str">
        <f>IF(VLOOKUP(B777, 'Points&amp;Potential'!$B$7:$O$921, 14, FALSE)=0, "", VLOOKUP(B777, 'Points&amp;Potential'!$B$7:$O$921, 14, FALSE))</f>
        <v/>
      </c>
      <c r="P777" s="7" t="str">
        <f>IF(ISERROR(VLOOKUP(B777, Paste!$T$3:$T$1045, 1, FALSE)), "", VLOOKUP(B777, Paste!$T$3:$U$1045, 2, FALSE))</f>
        <v>Y</v>
      </c>
    </row>
    <row r="778" spans="1:16" ht="15" customHeight="1">
      <c r="A778" s="11">
        <v>772</v>
      </c>
      <c r="B778" s="67" t="s">
        <v>810</v>
      </c>
      <c r="C778" s="11" t="str">
        <f>VLOOKUP($B778, Paste!$A$3:$H$1033, 6, FALSE)</f>
        <v>LD</v>
      </c>
      <c r="D778" s="11" t="str">
        <f>IFERROR(VLOOKUP($B778, Paste!$J$3:$L$833, 3, FALSE), "")</f>
        <v/>
      </c>
      <c r="E778" s="11" t="str">
        <f>IFERROR(VLOOKUP($B778, Paste!$J$3:$L$833, 2, FALSE), "")</f>
        <v/>
      </c>
      <c r="F778" s="11" t="str">
        <f>VLOOKUP($B778, Paste!$A$3:$H$1033, 8, FALSE)</f>
        <v>UFA</v>
      </c>
      <c r="G778" s="71">
        <f>VLOOKUP($B778, Paste!$A$3:$H$1033, 2, FALSE)</f>
        <v>31.333333333333332</v>
      </c>
      <c r="H778" s="71">
        <f>VLOOKUP($B778, Paste!$A$3:$H$1033, 3, FALSE)</f>
        <v>0.66673402582132735</v>
      </c>
      <c r="I778" s="71">
        <f t="shared" si="12"/>
        <v>3.378869307512006</v>
      </c>
      <c r="J778" s="71">
        <f>VLOOKUP($B778, Paste!$A$3:$H$1033, 4, FALSE)</f>
        <v>4.0456033333333332</v>
      </c>
      <c r="K778" s="71">
        <f>VLOOKUP($B778, Paste!$A$3:$H$1033, 5, FALSE)</f>
        <v>5.6969696969696972</v>
      </c>
      <c r="L778" s="11" t="str">
        <f>IF(ISERROR(VLOOKUP(B778, Paste!$AB$3:$AD$2349, 3, FALSE)), "", VLOOKUP(B778, Paste!$AB$3:$AD$2349, 3, FALSE))</f>
        <v/>
      </c>
      <c r="M778" s="27" t="e">
        <f>VLOOKUP($B778, Paste!$W$3:$Z$10064, IF($H$4="Cap Hit",3, IF($H$4="AAV", 4, 2)), FALSE)</f>
        <v>#N/A</v>
      </c>
      <c r="N778" s="11" t="str">
        <f>IF(ISERROR(VLOOKUP(B778, Paste!$AB$3:$AC$2343, 1, FALSE)), "", VLOOKUP(B778, Paste!$AB$3:$AC$2343, 2, FALSE))</f>
        <v/>
      </c>
      <c r="O778" s="18" t="str">
        <f>IF(VLOOKUP(B778, 'Points&amp;Potential'!$B$7:$O$921, 14, FALSE)=0, "", VLOOKUP(B778, 'Points&amp;Potential'!$B$7:$O$921, 14, FALSE))</f>
        <v/>
      </c>
      <c r="P778" s="7" t="str">
        <f>IF(ISERROR(VLOOKUP(B778, Paste!$T$3:$T$1045, 1, FALSE)), "", VLOOKUP(B778, Paste!$T$3:$U$1045, 2, FALSE))</f>
        <v/>
      </c>
    </row>
    <row r="779" spans="1:16" ht="15" customHeight="1">
      <c r="A779" s="11">
        <v>773</v>
      </c>
      <c r="B779" s="67" t="s">
        <v>522</v>
      </c>
      <c r="C779" s="11" t="str">
        <f>VLOOKUP($B779, Paste!$A$3:$H$1033, 6, FALSE)</f>
        <v>C</v>
      </c>
      <c r="D779" s="11" t="str">
        <f>IFERROR(VLOOKUP($B779, Paste!$J$3:$L$833, 3, FALSE), "")</f>
        <v/>
      </c>
      <c r="E779" s="11" t="str">
        <f>IFERROR(VLOOKUP($B779, Paste!$J$3:$L$833, 2, FALSE), "")</f>
        <v/>
      </c>
      <c r="F779" s="11" t="str">
        <f>VLOOKUP($B779, Paste!$A$3:$H$1033, 8, FALSE)</f>
        <v>UFA</v>
      </c>
      <c r="G779" s="71">
        <f>VLOOKUP($B779, Paste!$A$3:$H$1033, 2, FALSE)</f>
        <v>36.666666666666664</v>
      </c>
      <c r="H779" s="71">
        <f>VLOOKUP($B779, Paste!$A$3:$H$1033, 3, FALSE)</f>
        <v>13.145208700764254</v>
      </c>
      <c r="I779" s="71">
        <f t="shared" si="12"/>
        <v>5.5379246325690765</v>
      </c>
      <c r="J779" s="71">
        <f>VLOOKUP($B779, Paste!$A$3:$H$1033, 4, FALSE)</f>
        <v>18.68313333333333</v>
      </c>
      <c r="K779" s="71">
        <f>VLOOKUP($B779, Paste!$A$3:$H$1033, 5, FALSE)</f>
        <v>5.6410256410256414</v>
      </c>
      <c r="L779" s="11" t="str">
        <f>IF(ISERROR(VLOOKUP(B779, Paste!$AB$3:$AD$2349, 3, FALSE)), "", VLOOKUP(B779, Paste!$AB$3:$AD$2349, 3, FALSE))</f>
        <v/>
      </c>
      <c r="M779" s="27" t="e">
        <f>VLOOKUP($B779, Paste!$W$3:$Z$10064, IF($H$4="Cap Hit",3, IF($H$4="AAV", 4, 2)), FALSE)</f>
        <v>#N/A</v>
      </c>
      <c r="N779" s="11" t="str">
        <f>IF(ISERROR(VLOOKUP(B779, Paste!$AB$3:$AC$2343, 1, FALSE)), "", VLOOKUP(B779, Paste!$AB$3:$AC$2343, 2, FALSE))</f>
        <v/>
      </c>
      <c r="O779" s="18" t="str">
        <f>IF(VLOOKUP(B779, 'Points&amp;Potential'!$B$7:$O$921, 14, FALSE)=0, "", VLOOKUP(B779, 'Points&amp;Potential'!$B$7:$O$921, 14, FALSE))</f>
        <v/>
      </c>
      <c r="P779" s="7" t="str">
        <f>IF(ISERROR(VLOOKUP(B779, Paste!$T$3:$T$1045, 1, FALSE)), "", VLOOKUP(B779, Paste!$T$3:$U$1045, 2, FALSE))</f>
        <v/>
      </c>
    </row>
    <row r="780" spans="1:16" ht="15" customHeight="1">
      <c r="A780" s="11">
        <v>774</v>
      </c>
      <c r="B780" s="67" t="s">
        <v>739</v>
      </c>
      <c r="C780" s="11" t="str">
        <f>VLOOKUP($B780, Paste!$A$3:$H$1033, 6, FALSE)</f>
        <v>RW</v>
      </c>
      <c r="D780" s="11">
        <f>IFERROR(VLOOKUP($B780, Paste!$J$3:$L$833, 3, FALSE), "")</f>
        <v>38</v>
      </c>
      <c r="E780" s="11">
        <f>IFERROR(VLOOKUP($B780, Paste!$J$3:$L$833, 2, FALSE), "")</f>
        <v>65</v>
      </c>
      <c r="F780" s="11" t="str">
        <f>VLOOKUP($B780, Paste!$A$3:$H$1033, 8, FALSE)</f>
        <v>COL</v>
      </c>
      <c r="G780" s="71">
        <f>VLOOKUP($B780, Paste!$A$3:$H$1033, 2, FALSE)</f>
        <v>30.5</v>
      </c>
      <c r="H780" s="71">
        <f>VLOOKUP($B780, Paste!$A$3:$H$1033, 3, FALSE)</f>
        <v>2.6759728622631846</v>
      </c>
      <c r="I780" s="71">
        <f t="shared" si="12"/>
        <v>4.8031990127368172</v>
      </c>
      <c r="J780" s="71">
        <f>VLOOKUP($B780, Paste!$A$3:$H$1033, 4, FALSE)</f>
        <v>7.4791718750000014</v>
      </c>
      <c r="K780" s="71">
        <f>VLOOKUP($B780, Paste!$A$3:$H$1033, 5, FALSE)</f>
        <v>4.5750000000000002</v>
      </c>
      <c r="L780" s="11">
        <f>IF(ISERROR(VLOOKUP(B780, Paste!$AB$3:$AD$2349, 3, FALSE)), "", VLOOKUP(B780, Paste!$AB$3:$AD$2349, 3, FALSE))</f>
        <v>22</v>
      </c>
      <c r="M780" s="27">
        <f>VLOOKUP($B780, Paste!$W$3:$Z$10064, IF($H$4="Cap Hit",3, IF($H$4="AAV", 4, 2)), FALSE)</f>
        <v>0.85</v>
      </c>
      <c r="N780" s="11">
        <f>IF(ISERROR(VLOOKUP(B780, Paste!$AB$3:$AC$2343, 1, FALSE)), "", VLOOKUP(B780, Paste!$AB$3:$AC$2343, 2, FALSE))</f>
        <v>9</v>
      </c>
      <c r="O780" s="18" t="str">
        <f>IF(VLOOKUP(B780, 'Points&amp;Potential'!$B$7:$O$921, 14, FALSE)=0, "", VLOOKUP(B780, 'Points&amp;Potential'!$B$7:$O$921, 14, FALSE))</f>
        <v/>
      </c>
      <c r="P780" s="7" t="str">
        <f>IF(ISERROR(VLOOKUP(B780, Paste!$T$3:$T$1045, 1, FALSE)), "", VLOOKUP(B780, Paste!$T$3:$U$1045, 2, FALSE))</f>
        <v/>
      </c>
    </row>
    <row r="781" spans="1:16" ht="15" customHeight="1">
      <c r="A781" s="11">
        <v>775</v>
      </c>
      <c r="B781" s="67" t="s">
        <v>789</v>
      </c>
      <c r="C781" s="11" t="str">
        <f>VLOOKUP($B781, Paste!$A$3:$H$1033, 6, FALSE)</f>
        <v>LD</v>
      </c>
      <c r="D781" s="11" t="str">
        <f>IFERROR(VLOOKUP($B781, Paste!$J$3:$L$833, 3, FALSE), "")</f>
        <v/>
      </c>
      <c r="E781" s="11" t="str">
        <f>IFERROR(VLOOKUP($B781, Paste!$J$3:$L$833, 2, FALSE), "")</f>
        <v/>
      </c>
      <c r="F781" s="11" t="str">
        <f>VLOOKUP($B781, Paste!$A$3:$H$1033, 8, FALSE)</f>
        <v>BOS</v>
      </c>
      <c r="G781" s="71">
        <f>VLOOKUP($B781, Paste!$A$3:$H$1033, 2, FALSE)</f>
        <v>18</v>
      </c>
      <c r="H781" s="71">
        <f>VLOOKUP($B781, Paste!$A$3:$H$1033, 3, FALSE)</f>
        <v>1.3574920718816066</v>
      </c>
      <c r="I781" s="71">
        <f t="shared" si="12"/>
        <v>3.5155579281183935</v>
      </c>
      <c r="J781" s="71">
        <f>VLOOKUP($B781, Paste!$A$3:$H$1033, 4, FALSE)</f>
        <v>4.8730500000000001</v>
      </c>
      <c r="K781" s="71">
        <f>VLOOKUP($B781, Paste!$A$3:$H$1033, 5, FALSE)</f>
        <v>4.5</v>
      </c>
      <c r="L781" s="11">
        <f>IF(ISERROR(VLOOKUP(B781, Paste!$AB$3:$AD$2349, 3, FALSE)), "", VLOOKUP(B781, Paste!$AB$3:$AD$2349, 3, FALSE))</f>
        <v>11</v>
      </c>
      <c r="M781" s="27">
        <f>VLOOKUP($B781, Paste!$W$3:$Z$10064, IF($H$4="Cap Hit",3, IF($H$4="AAV", 4, 2)), FALSE)</f>
        <v>0.85</v>
      </c>
      <c r="N781" s="11">
        <f>IF(ISERROR(VLOOKUP(B781, Paste!$AB$3:$AC$2343, 1, FALSE)), "", VLOOKUP(B781, Paste!$AB$3:$AC$2343, 2, FALSE))</f>
        <v>20</v>
      </c>
      <c r="O781" s="18" t="str">
        <f>IF(VLOOKUP(B781, 'Points&amp;Potential'!$B$7:$O$921, 14, FALSE)=0, "", VLOOKUP(B781, 'Points&amp;Potential'!$B$7:$O$921, 14, FALSE))</f>
        <v/>
      </c>
      <c r="P781" s="7" t="str">
        <f>IF(ISERROR(VLOOKUP(B781, Paste!$T$3:$T$1045, 1, FALSE)), "", VLOOKUP(B781, Paste!$T$3:$U$1045, 2, FALSE))</f>
        <v/>
      </c>
    </row>
    <row r="782" spans="1:16" ht="15" customHeight="1">
      <c r="A782" s="11">
        <v>776</v>
      </c>
      <c r="B782" s="67" t="s">
        <v>707</v>
      </c>
      <c r="C782" s="11" t="str">
        <f>VLOOKUP($B782, Paste!$A$3:$H$1033, 6, FALSE)</f>
        <v>RW</v>
      </c>
      <c r="D782" s="11" t="str">
        <f>IFERROR(VLOOKUP($B782, Paste!$J$3:$L$833, 3, FALSE), "")</f>
        <v/>
      </c>
      <c r="E782" s="11" t="str">
        <f>IFERROR(VLOOKUP($B782, Paste!$J$3:$L$833, 2, FALSE), "")</f>
        <v/>
      </c>
      <c r="F782" s="11" t="str">
        <f>VLOOKUP($B782, Paste!$A$3:$H$1033, 8, FALSE)</f>
        <v>LAK</v>
      </c>
      <c r="G782" s="71">
        <f>VLOOKUP($B782, Paste!$A$3:$H$1033, 2, FALSE)</f>
        <v>55</v>
      </c>
      <c r="H782" s="71">
        <f>VLOOKUP($B782, Paste!$A$3:$H$1033, 3, FALSE)</f>
        <v>3.5881256038647344</v>
      </c>
      <c r="I782" s="71">
        <f t="shared" si="12"/>
        <v>5.844374396135267</v>
      </c>
      <c r="J782" s="71">
        <f>VLOOKUP($B782, Paste!$A$3:$H$1033, 4, FALSE)</f>
        <v>9.432500000000001</v>
      </c>
      <c r="K782" s="71">
        <f>VLOOKUP($B782, Paste!$A$3:$H$1033, 5, FALSE)</f>
        <v>4.4000000000000004</v>
      </c>
      <c r="L782" s="11">
        <f>IF(ISERROR(VLOOKUP(B782, Paste!$AB$3:$AD$2349, 3, FALSE)), "", VLOOKUP(B782, Paste!$AB$3:$AD$2349, 3, FALSE))</f>
        <v>69</v>
      </c>
      <c r="M782" s="27">
        <f>VLOOKUP($B782, Paste!$W$3:$Z$10064, IF($H$4="Cap Hit",3, IF($H$4="AAV", 4, 2)), FALSE)</f>
        <v>0.86750000000000005</v>
      </c>
      <c r="N782" s="11">
        <f>IF(ISERROR(VLOOKUP(B782, Paste!$AB$3:$AC$2343, 1, FALSE)), "", VLOOKUP(B782, Paste!$AB$3:$AC$2343, 2, FALSE))</f>
        <v>39</v>
      </c>
      <c r="O782" s="18" t="str">
        <f>IF(VLOOKUP(B782, 'Points&amp;Potential'!$B$7:$O$921, 14, FALSE)=0, "", VLOOKUP(B782, 'Points&amp;Potential'!$B$7:$O$921, 14, FALSE))</f>
        <v/>
      </c>
      <c r="P782" s="7" t="str">
        <f>IF(ISERROR(VLOOKUP(B782, Paste!$T$3:$T$1045, 1, FALSE)), "", VLOOKUP(B782, Paste!$T$3:$U$1045, 2, FALSE))</f>
        <v>Y</v>
      </c>
    </row>
    <row r="783" spans="1:16" ht="15" customHeight="1">
      <c r="A783" s="11">
        <v>777</v>
      </c>
      <c r="B783" s="67" t="s">
        <v>640</v>
      </c>
      <c r="C783" s="11" t="str">
        <f>VLOOKUP($B783, Paste!$A$3:$H$1033, 6, FALSE)</f>
        <v>C</v>
      </c>
      <c r="D783" s="11" t="str">
        <f>IFERROR(VLOOKUP($B783, Paste!$J$3:$L$833, 3, FALSE), "")</f>
        <v/>
      </c>
      <c r="E783" s="11" t="str">
        <f>IFERROR(VLOOKUP($B783, Paste!$J$3:$L$833, 2, FALSE), "")</f>
        <v/>
      </c>
      <c r="F783" s="11" t="str">
        <f>VLOOKUP($B783, Paste!$A$3:$H$1033, 8, FALSE)</f>
        <v>FLA</v>
      </c>
      <c r="G783" s="71">
        <f>VLOOKUP($B783, Paste!$A$3:$H$1033, 2, FALSE)</f>
        <v>54</v>
      </c>
      <c r="H783" s="71">
        <f>VLOOKUP($B783, Paste!$A$3:$H$1033, 3, FALSE)</f>
        <v>7.0200000000000005</v>
      </c>
      <c r="I783" s="71">
        <f t="shared" si="12"/>
        <v>5.7138750000000007</v>
      </c>
      <c r="J783" s="71">
        <f>VLOOKUP($B783, Paste!$A$3:$H$1033, 4, FALSE)</f>
        <v>12.733875000000001</v>
      </c>
      <c r="K783" s="71">
        <f>VLOOKUP($B783, Paste!$A$3:$H$1033, 5, FALSE)</f>
        <v>4.32</v>
      </c>
      <c r="L783" s="11">
        <f>IF(ISERROR(VLOOKUP(B783, Paste!$AB$3:$AD$2349, 3, FALSE)), "", VLOOKUP(B783, Paste!$AB$3:$AD$2349, 3, FALSE))</f>
        <v>76</v>
      </c>
      <c r="M783" s="27">
        <f>VLOOKUP($B783, Paste!$W$3:$Z$10064, IF($H$4="Cap Hit",3, IF($H$4="AAV", 4, 2)), FALSE)</f>
        <v>0.85</v>
      </c>
      <c r="N783" s="11">
        <f>IF(ISERROR(VLOOKUP(B783, Paste!$AB$3:$AC$2343, 1, FALSE)), "", VLOOKUP(B783, Paste!$AB$3:$AC$2343, 2, FALSE))</f>
        <v>22</v>
      </c>
      <c r="O783" s="18" t="str">
        <f>IF(VLOOKUP(B783, 'Points&amp;Potential'!$B$7:$O$921, 14, FALSE)=0, "", VLOOKUP(B783, 'Points&amp;Potential'!$B$7:$O$921, 14, FALSE))</f>
        <v/>
      </c>
      <c r="P783" s="7" t="str">
        <f>IF(ISERROR(VLOOKUP(B783, Paste!$T$3:$T$1045, 1, FALSE)), "", VLOOKUP(B783, Paste!$T$3:$U$1045, 2, FALSE))</f>
        <v/>
      </c>
    </row>
    <row r="784" spans="1:16" ht="15" customHeight="1">
      <c r="A784" s="11">
        <v>778</v>
      </c>
      <c r="B784" s="67" t="s">
        <v>764</v>
      </c>
      <c r="C784" s="11" t="str">
        <f>VLOOKUP($B784, Paste!$A$3:$H$1033, 6, FALSE)</f>
        <v>C</v>
      </c>
      <c r="D784" s="11" t="str">
        <f>IFERROR(VLOOKUP($B784, Paste!$J$3:$L$833, 3, FALSE), "")</f>
        <v/>
      </c>
      <c r="E784" s="11" t="str">
        <f>IFERROR(VLOOKUP($B784, Paste!$J$3:$L$833, 2, FALSE), "")</f>
        <v/>
      </c>
      <c r="F784" s="11" t="str">
        <f>VLOOKUP($B784, Paste!$A$3:$H$1033, 8, FALSE)</f>
        <v>BUF</v>
      </c>
      <c r="G784" s="71">
        <f>VLOOKUP($B784, Paste!$A$3:$H$1033, 2, FALSE)</f>
        <v>35.5</v>
      </c>
      <c r="H784" s="71">
        <f>VLOOKUP($B784, Paste!$A$3:$H$1033, 3, FALSE)</f>
        <v>3.606646171863563</v>
      </c>
      <c r="I784" s="71">
        <f t="shared" si="12"/>
        <v>2.6293405295253249</v>
      </c>
      <c r="J784" s="71">
        <f>VLOOKUP($B784, Paste!$A$3:$H$1033, 4, FALSE)</f>
        <v>6.2359867013888879</v>
      </c>
      <c r="K784" s="71">
        <f>VLOOKUP($B784, Paste!$A$3:$H$1033, 5, FALSE)</f>
        <v>4.26</v>
      </c>
      <c r="L784" s="11">
        <f>IF(ISERROR(VLOOKUP(B784, Paste!$AB$3:$AD$2349, 3, FALSE)), "", VLOOKUP(B784, Paste!$AB$3:$AD$2349, 3, FALSE))</f>
        <v>85</v>
      </c>
      <c r="M784" s="27">
        <f>VLOOKUP($B784, Paste!$W$3:$Z$10064, IF($H$4="Cap Hit",3, IF($H$4="AAV", 4, 2)), FALSE)</f>
        <v>0.77500000000000002</v>
      </c>
      <c r="N784" s="11">
        <f>IF(ISERROR(VLOOKUP(B784, Paste!$AB$3:$AC$2343, 1, FALSE)), "", VLOOKUP(B784, Paste!$AB$3:$AC$2343, 2, FALSE))</f>
        <v>32</v>
      </c>
      <c r="O784" s="18" t="str">
        <f>IF(VLOOKUP(B784, 'Points&amp;Potential'!$B$7:$O$921, 14, FALSE)=0, "", VLOOKUP(B784, 'Points&amp;Potential'!$B$7:$O$921, 14, FALSE))</f>
        <v/>
      </c>
      <c r="P784" s="7" t="str">
        <f>IF(ISERROR(VLOOKUP(B784, Paste!$T$3:$T$1045, 1, FALSE)), "", VLOOKUP(B784, Paste!$T$3:$U$1045, 2, FALSE))</f>
        <v/>
      </c>
    </row>
    <row r="785" spans="1:16" ht="15" customHeight="1">
      <c r="A785" s="11">
        <v>779</v>
      </c>
      <c r="B785" s="10" t="s">
        <v>710</v>
      </c>
      <c r="C785" s="11" t="str">
        <f>VLOOKUP($B785, Paste!$A$3:$H$1033, 6, FALSE)</f>
        <v>RW</v>
      </c>
      <c r="D785" s="11">
        <f>IFERROR(VLOOKUP($B785, Paste!$J$3:$L$833, 3, FALSE), "")</f>
        <v>50</v>
      </c>
      <c r="E785" s="11">
        <f>IFERROR(VLOOKUP($B785, Paste!$J$3:$L$833, 2, FALSE), "")</f>
        <v>75</v>
      </c>
      <c r="F785" s="11" t="str">
        <f>VLOOKUP($B785, Paste!$A$3:$H$1033, 8, FALSE)</f>
        <v>CAR</v>
      </c>
      <c r="G785" s="71">
        <f>VLOOKUP($B785, Paste!$A$3:$H$1033, 2, FALSE)</f>
        <v>21</v>
      </c>
      <c r="H785" s="71">
        <f>VLOOKUP($B785, Paste!$A$3:$H$1033, 3, FALSE)</f>
        <v>5.2266666666666675</v>
      </c>
      <c r="I785" s="71">
        <f t="shared" si="12"/>
        <v>4.1524466666666671</v>
      </c>
      <c r="J785" s="71">
        <f>VLOOKUP($B785, Paste!$A$3:$H$1033, 4, FALSE)</f>
        <v>9.3791133333333345</v>
      </c>
      <c r="K785" s="71">
        <f>VLOOKUP($B785, Paste!$A$3:$H$1033, 5, FALSE)</f>
        <v>4.2</v>
      </c>
      <c r="L785" s="11">
        <f>IF(ISERROR(VLOOKUP(B785, Paste!$AB$3:$AD$2349, 3, FALSE)), "", VLOOKUP(B785, Paste!$AB$3:$AD$2349, 3, FALSE))</f>
        <v>32</v>
      </c>
      <c r="M785" s="27">
        <f>VLOOKUP($B785, Paste!$W$3:$Z$10064, IF($H$4="Cap Hit",3, IF($H$4="AAV", 4, 2)), FALSE)</f>
        <v>0.95</v>
      </c>
      <c r="N785" s="11">
        <f>IF(ISERROR(VLOOKUP(B785, Paste!$AB$3:$AC$2343, 1, FALSE)), "", VLOOKUP(B785, Paste!$AB$3:$AC$2343, 2, FALSE))</f>
        <v>10</v>
      </c>
      <c r="O785" s="18" t="str">
        <f>IF(VLOOKUP(B785, 'Points&amp;Potential'!$B$7:$O$921, 14, FALSE)=0, "", VLOOKUP(B785, 'Points&amp;Potential'!$B$7:$O$921, 14, FALSE))</f>
        <v/>
      </c>
    </row>
    <row r="786" spans="1:16" ht="15" customHeight="1">
      <c r="A786" s="11">
        <v>780</v>
      </c>
      <c r="B786" s="67" t="s">
        <v>811</v>
      </c>
      <c r="C786" s="11" t="str">
        <f>VLOOKUP($B786, Paste!$A$3:$H$1033, 6, FALSE)</f>
        <v>LD</v>
      </c>
      <c r="D786" s="11" t="str">
        <f>IFERROR(VLOOKUP($B786, Paste!$J$3:$L$833, 3, FALSE), "")</f>
        <v/>
      </c>
      <c r="E786" s="11" t="str">
        <f>IFERROR(VLOOKUP($B786, Paste!$J$3:$L$833, 2, FALSE), "")</f>
        <v/>
      </c>
      <c r="F786" s="11" t="str">
        <f>VLOOKUP($B786, Paste!$A$3:$H$1033, 8, FALSE)</f>
        <v>VGK</v>
      </c>
      <c r="G786" s="71">
        <f>VLOOKUP($B786, Paste!$A$3:$H$1033, 2, FALSE)</f>
        <v>18</v>
      </c>
      <c r="H786" s="71">
        <f>VLOOKUP($B786, Paste!$A$3:$H$1033, 3, FALSE)</f>
        <v>0.6895</v>
      </c>
      <c r="I786" s="71">
        <f t="shared" si="12"/>
        <v>3.3436249999999994</v>
      </c>
      <c r="J786" s="71">
        <f>VLOOKUP($B786, Paste!$A$3:$H$1033, 4, FALSE)</f>
        <v>4.0331249999999992</v>
      </c>
      <c r="K786" s="71">
        <f>VLOOKUP($B786, Paste!$A$3:$H$1033, 5, FALSE)</f>
        <v>4.1739130434782608</v>
      </c>
      <c r="L786" s="11">
        <f>IF(ISERROR(VLOOKUP(B786, Paste!$AB$3:$AD$2349, 3, FALSE)), "", VLOOKUP(B786, Paste!$AB$3:$AD$2349, 3, FALSE))</f>
        <v>11</v>
      </c>
      <c r="M786" s="27">
        <f>VLOOKUP($B786, Paste!$W$3:$Z$10064, IF($H$4="Cap Hit",3, IF($H$4="AAV", 4, 2)), FALSE)</f>
        <v>0.85</v>
      </c>
      <c r="N786" s="11">
        <f>IF(ISERROR(VLOOKUP(B786, Paste!$AB$3:$AC$2343, 1, FALSE)), "", VLOOKUP(B786, Paste!$AB$3:$AC$2343, 2, FALSE))</f>
        <v>17</v>
      </c>
      <c r="O786" s="18" t="str">
        <f>IF(VLOOKUP(B786, 'Points&amp;Potential'!$B$7:$O$921, 14, FALSE)=0, "", VLOOKUP(B786, 'Points&amp;Potential'!$B$7:$O$921, 14, FALSE))</f>
        <v/>
      </c>
      <c r="P786" s="7" t="str">
        <f>IF(ISERROR(VLOOKUP(B786, Paste!$T$3:$T$1045, 1, FALSE)), "", VLOOKUP(B786, Paste!$T$3:$U$1045, 2, FALSE))</f>
        <v/>
      </c>
    </row>
    <row r="787" spans="1:16" ht="15" customHeight="1">
      <c r="A787" s="11">
        <v>781</v>
      </c>
      <c r="B787" s="67" t="s">
        <v>806</v>
      </c>
      <c r="C787" s="11" t="str">
        <f>VLOOKUP($B787, Paste!$A$3:$H$1033, 6, FALSE)</f>
        <v>LD</v>
      </c>
      <c r="D787" s="11" t="str">
        <f>IFERROR(VLOOKUP($B787, Paste!$J$3:$L$833, 3, FALSE), "")</f>
        <v/>
      </c>
      <c r="E787" s="11" t="str">
        <f>IFERROR(VLOOKUP($B787, Paste!$J$3:$L$833, 2, FALSE), "")</f>
        <v/>
      </c>
      <c r="F787" s="11" t="str">
        <f>VLOOKUP($B787, Paste!$A$3:$H$1033, 8, FALSE)</f>
        <v>NYI</v>
      </c>
      <c r="G787" s="71">
        <f>VLOOKUP($B787, Paste!$A$3:$H$1033, 2, FALSE)</f>
        <v>20.5</v>
      </c>
      <c r="H787" s="71">
        <f>VLOOKUP($B787, Paste!$A$3:$H$1033, 3, FALSE)</f>
        <v>0.24440316627816627</v>
      </c>
      <c r="I787" s="71">
        <f t="shared" si="12"/>
        <v>3.8658468337218341</v>
      </c>
      <c r="J787" s="71">
        <f>VLOOKUP($B787, Paste!$A$3:$H$1033, 4, FALSE)</f>
        <v>4.1102500000000006</v>
      </c>
      <c r="K787" s="71">
        <f>VLOOKUP($B787, Paste!$A$3:$H$1033, 5, FALSE)</f>
        <v>4.1000000000000005</v>
      </c>
      <c r="L787" s="11">
        <f>IF(ISERROR(VLOOKUP(B787, Paste!$AB$3:$AD$2349, 3, FALSE)), "", VLOOKUP(B787, Paste!$AB$3:$AD$2349, 3, FALSE))</f>
        <v>8</v>
      </c>
      <c r="M787" s="27">
        <f>VLOOKUP($B787, Paste!$W$3:$Z$10064, IF($H$4="Cap Hit",3, IF($H$4="AAV", 4, 2)), FALSE)</f>
        <v>0.87</v>
      </c>
      <c r="N787" s="11">
        <f>IF(ISERROR(VLOOKUP(B787, Paste!$AB$3:$AC$2343, 1, FALSE)), "", VLOOKUP(B787, Paste!$AB$3:$AC$2343, 2, FALSE))</f>
        <v>21</v>
      </c>
      <c r="O787" s="18" t="str">
        <f>IF(VLOOKUP(B787, 'Points&amp;Potential'!$B$7:$O$921, 14, FALSE)=0, "", VLOOKUP(B787, 'Points&amp;Potential'!$B$7:$O$921, 14, FALSE))</f>
        <v/>
      </c>
      <c r="P787" s="7" t="str">
        <f>IF(ISERROR(VLOOKUP(B787, Paste!$T$3:$T$1045, 1, FALSE)), "", VLOOKUP(B787, Paste!$T$3:$U$1045, 2, FALSE))</f>
        <v/>
      </c>
    </row>
    <row r="788" spans="1:16" ht="15" customHeight="1">
      <c r="A788" s="11">
        <v>782</v>
      </c>
      <c r="B788" s="67" t="s">
        <v>774</v>
      </c>
      <c r="C788" s="11" t="str">
        <f>VLOOKUP($B788, Paste!$A$3:$H$1033, 6, FALSE)</f>
        <v>LW</v>
      </c>
      <c r="D788" s="11">
        <f>IFERROR(VLOOKUP($B788, Paste!$J$3:$L$833, 3, FALSE), "")</f>
        <v>32</v>
      </c>
      <c r="E788" s="11">
        <f>IFERROR(VLOOKUP($B788, Paste!$J$3:$L$833, 2, FALSE), "")</f>
        <v>70</v>
      </c>
      <c r="F788" s="11" t="str">
        <f>VLOOKUP($B788, Paste!$A$3:$H$1033, 8, FALSE)</f>
        <v>UTA</v>
      </c>
      <c r="G788" s="71">
        <f>VLOOKUP($B788, Paste!$A$3:$H$1033, 2, FALSE)</f>
        <v>24</v>
      </c>
      <c r="H788" s="71">
        <f>VLOOKUP($B788, Paste!$A$3:$H$1033, 3, FALSE)</f>
        <v>2.0185929444241459</v>
      </c>
      <c r="I788" s="71">
        <f t="shared" si="12"/>
        <v>3.9039070555758535</v>
      </c>
      <c r="J788" s="71">
        <f>VLOOKUP($B788, Paste!$A$3:$H$1033, 4, FALSE)</f>
        <v>5.9224999999999994</v>
      </c>
      <c r="K788" s="71">
        <f>VLOOKUP($B788, Paste!$A$3:$H$1033, 5, FALSE)</f>
        <v>4.08</v>
      </c>
      <c r="L788" s="11">
        <f>IF(ISERROR(VLOOKUP(B788, Paste!$AB$3:$AD$2349, 3, FALSE)), "", VLOOKUP(B788, Paste!$AB$3:$AD$2349, 3, FALSE))</f>
        <v>15</v>
      </c>
      <c r="M788" s="27">
        <f>VLOOKUP($B788, Paste!$W$3:$Z$10064, IF($H$4="Cap Hit",3, IF($H$4="AAV", 4, 2)), FALSE)</f>
        <v>0.85</v>
      </c>
      <c r="N788" s="11">
        <f>IF(ISERROR(VLOOKUP(B788, Paste!$AB$3:$AC$2343, 1, FALSE)), "", VLOOKUP(B788, Paste!$AB$3:$AC$2343, 2, FALSE))</f>
        <v>18</v>
      </c>
      <c r="O788" s="18" t="str">
        <f>IF(VLOOKUP(B788, 'Points&amp;Potential'!$B$7:$O$921, 14, FALSE)=0, "", VLOOKUP(B788, 'Points&amp;Potential'!$B$7:$O$921, 14, FALSE))</f>
        <v/>
      </c>
      <c r="P788" s="7" t="str">
        <f>IF(ISERROR(VLOOKUP(B788, Paste!$T$3:$T$1045, 1, FALSE)), "", VLOOKUP(B788, Paste!$T$3:$U$1045, 2, FALSE))</f>
        <v/>
      </c>
    </row>
    <row r="789" spans="1:16" ht="15" customHeight="1">
      <c r="A789" s="11">
        <v>783</v>
      </c>
      <c r="B789" s="67" t="s">
        <v>819</v>
      </c>
      <c r="C789" s="11" t="str">
        <f>VLOOKUP($B789, Paste!$A$3:$H$1033, 6, FALSE)</f>
        <v>C</v>
      </c>
      <c r="D789" s="11" t="str">
        <f>IFERROR(VLOOKUP($B789, Paste!$J$3:$L$833, 3, FALSE), "")</f>
        <v/>
      </c>
      <c r="E789" s="11" t="str">
        <f>IFERROR(VLOOKUP($B789, Paste!$J$3:$L$833, 2, FALSE), "")</f>
        <v/>
      </c>
      <c r="F789" s="11" t="str">
        <f>VLOOKUP($B789, Paste!$A$3:$H$1033, 8, FALSE)</f>
        <v>VGK</v>
      </c>
      <c r="G789" s="71">
        <f>VLOOKUP($B789, Paste!$A$3:$H$1033, 2, FALSE)</f>
        <v>11</v>
      </c>
      <c r="H789" s="71">
        <f>VLOOKUP($B789, Paste!$A$3:$H$1033, 3, FALSE)</f>
        <v>2.2114583333333333</v>
      </c>
      <c r="I789" s="71">
        <f t="shared" si="12"/>
        <v>1.5872168125000004</v>
      </c>
      <c r="J789" s="71">
        <f>VLOOKUP($B789, Paste!$A$3:$H$1033, 4, FALSE)</f>
        <v>3.7986751458333337</v>
      </c>
      <c r="K789" s="71">
        <f>VLOOKUP($B789, Paste!$A$3:$H$1033, 5, FALSE)</f>
        <v>4.0740740740740735</v>
      </c>
      <c r="L789" s="11">
        <f>IF(ISERROR(VLOOKUP(B789, Paste!$AB$3:$AD$2349, 3, FALSE)), "", VLOOKUP(B789, Paste!$AB$3:$AD$2349, 3, FALSE))</f>
        <v>3</v>
      </c>
      <c r="M789" s="27">
        <f>VLOOKUP($B789, Paste!$W$3:$Z$10064, IF($H$4="Cap Hit",3, IF($H$4="AAV", 4, 2)), FALSE)</f>
        <v>0.85</v>
      </c>
      <c r="N789" s="11">
        <f>IF(ISERROR(VLOOKUP(B789, Paste!$AB$3:$AC$2343, 1, FALSE)), "", VLOOKUP(B789, Paste!$AB$3:$AC$2343, 2, FALSE))</f>
        <v>5</v>
      </c>
      <c r="O789" s="18" t="str">
        <f>IF(VLOOKUP(B789, 'Points&amp;Potential'!$B$7:$O$921, 14, FALSE)=0, "", VLOOKUP(B789, 'Points&amp;Potential'!$B$7:$O$921, 14, FALSE))</f>
        <v/>
      </c>
      <c r="P789" s="7" t="str">
        <f>IF(ISERROR(VLOOKUP(B789, Paste!$T$3:$T$1045, 1, FALSE)), "", VLOOKUP(B789, Paste!$T$3:$U$1045, 2, FALSE))</f>
        <v/>
      </c>
    </row>
    <row r="790" spans="1:16" ht="15" customHeight="1">
      <c r="A790" s="11">
        <v>784</v>
      </c>
      <c r="B790" s="67" t="s">
        <v>825</v>
      </c>
      <c r="C790" s="11" t="str">
        <f>VLOOKUP($B790, Paste!$A$3:$H$1033, 6, FALSE)</f>
        <v>RW</v>
      </c>
      <c r="D790" s="11">
        <f>IFERROR(VLOOKUP($B790, Paste!$J$3:$L$833, 3, FALSE), "")</f>
        <v>38</v>
      </c>
      <c r="E790" s="11">
        <f>IFERROR(VLOOKUP($B790, Paste!$J$3:$L$833, 2, FALSE), "")</f>
        <v>52</v>
      </c>
      <c r="F790" s="11" t="str">
        <f>VLOOKUP($B790, Paste!$A$3:$H$1033, 8, FALSE)</f>
        <v>ANA</v>
      </c>
      <c r="G790" s="71">
        <f>VLOOKUP($B790, Paste!$A$3:$H$1033, 2, FALSE)</f>
        <v>16.666666666666664</v>
      </c>
      <c r="H790" s="71">
        <f>VLOOKUP($B790, Paste!$A$3:$H$1033, 3, FALSE)</f>
        <v>2</v>
      </c>
      <c r="I790" s="71">
        <f t="shared" si="12"/>
        <v>1.5361689814814814</v>
      </c>
      <c r="J790" s="71">
        <f>VLOOKUP($B790, Paste!$A$3:$H$1033, 4, FALSE)</f>
        <v>3.5361689814814814</v>
      </c>
      <c r="K790" s="71">
        <f>VLOOKUP($B790, Paste!$A$3:$H$1033, 5, FALSE)</f>
        <v>4</v>
      </c>
      <c r="L790" s="11">
        <f>IF(ISERROR(VLOOKUP(B790, Paste!$AB$3:$AD$2349, 3, FALSE)), "", VLOOKUP(B790, Paste!$AB$3:$AD$2349, 3, FALSE))</f>
        <v>31</v>
      </c>
      <c r="M790" s="27">
        <f>VLOOKUP($B790, Paste!$W$3:$Z$10064, IF($H$4="Cap Hit",3, IF($H$4="AAV", 4, 2)), FALSE)</f>
        <v>0.85</v>
      </c>
      <c r="N790" s="11">
        <f>IF(ISERROR(VLOOKUP(B790, Paste!$AB$3:$AC$2343, 1, FALSE)), "", VLOOKUP(B790, Paste!$AB$3:$AC$2343, 2, FALSE))</f>
        <v>7</v>
      </c>
      <c r="O790" s="18" t="str">
        <f>IF(VLOOKUP(B790, 'Points&amp;Potential'!$B$7:$O$921, 14, FALSE)=0, "", VLOOKUP(B790, 'Points&amp;Potential'!$B$7:$O$921, 14, FALSE))</f>
        <v/>
      </c>
    </row>
    <row r="791" spans="1:16" ht="15" customHeight="1">
      <c r="A791" s="11">
        <v>785</v>
      </c>
      <c r="B791" s="67" t="s">
        <v>741</v>
      </c>
      <c r="C791" s="11" t="str">
        <f>VLOOKUP($B791, Paste!$A$3:$H$1033, 6, FALSE)</f>
        <v>LW</v>
      </c>
      <c r="D791" s="11" t="str">
        <f>IFERROR(VLOOKUP($B791, Paste!$J$3:$L$833, 3, FALSE), "")</f>
        <v/>
      </c>
      <c r="E791" s="11" t="str">
        <f>IFERROR(VLOOKUP($B791, Paste!$J$3:$L$833, 2, FALSE), "")</f>
        <v/>
      </c>
      <c r="F791" s="11" t="str">
        <f>VLOOKUP($B791, Paste!$A$3:$H$1033, 8, FALSE)</f>
        <v>DET</v>
      </c>
      <c r="G791" s="71">
        <f>VLOOKUP($B791, Paste!$A$3:$H$1033, 2, FALSE)</f>
        <v>20</v>
      </c>
      <c r="H791" s="71">
        <f>VLOOKUP($B791, Paste!$A$3:$H$1033, 3, FALSE)</f>
        <v>2.8016835016835016</v>
      </c>
      <c r="I791" s="71">
        <f t="shared" si="12"/>
        <v>4.6439414983164973</v>
      </c>
      <c r="J791" s="71">
        <f>VLOOKUP($B791, Paste!$A$3:$H$1033, 4, FALSE)</f>
        <v>7.4456249999999988</v>
      </c>
      <c r="K791" s="71">
        <f>VLOOKUP($B791, Paste!$A$3:$H$1033, 5, FALSE)</f>
        <v>4</v>
      </c>
      <c r="L791" s="11">
        <f>IF(ISERROR(VLOOKUP(B791, Paste!$AB$3:$AD$2349, 3, FALSE)), "", VLOOKUP(B791, Paste!$AB$3:$AD$2349, 3, FALSE))</f>
        <v>15</v>
      </c>
      <c r="M791" s="27">
        <f>VLOOKUP($B791, Paste!$W$3:$Z$10064, IF($H$4="Cap Hit",3, IF($H$4="AAV", 4, 2)), FALSE)</f>
        <v>0.85</v>
      </c>
      <c r="N791" s="11">
        <f>IF(ISERROR(VLOOKUP(B791, Paste!$AB$3:$AC$2343, 1, FALSE)), "", VLOOKUP(B791, Paste!$AB$3:$AC$2343, 2, FALSE))</f>
        <v>17</v>
      </c>
      <c r="O791" s="18" t="str">
        <f>IF(VLOOKUP(B791, 'Points&amp;Potential'!$B$7:$O$921, 14, FALSE)=0, "", VLOOKUP(B791, 'Points&amp;Potential'!$B$7:$O$921, 14, FALSE))</f>
        <v/>
      </c>
      <c r="P791" s="7" t="str">
        <f>IF(ISERROR(VLOOKUP(B791, Paste!$T$3:$T$1045, 1, FALSE)), "", VLOOKUP(B791, Paste!$T$3:$U$1045, 2, FALSE))</f>
        <v/>
      </c>
    </row>
    <row r="792" spans="1:16" ht="15" customHeight="1">
      <c r="A792" s="11">
        <v>786</v>
      </c>
      <c r="B792" s="67" t="s">
        <v>827</v>
      </c>
      <c r="C792" s="11" t="str">
        <f>VLOOKUP($B792, Paste!$A$3:$H$1033, 6, FALSE)</f>
        <v>C</v>
      </c>
      <c r="D792" s="11">
        <f>IFERROR(VLOOKUP($B792, Paste!$J$3:$L$833, 3, FALSE), "")</f>
        <v>53</v>
      </c>
      <c r="E792" s="11">
        <f>IFERROR(VLOOKUP($B792, Paste!$J$3:$L$833, 2, FALSE), "")</f>
        <v>67</v>
      </c>
      <c r="F792" s="11" t="str">
        <f>VLOOKUP($B792, Paste!$A$3:$H$1033, 8, FALSE)</f>
        <v>WPG</v>
      </c>
      <c r="G792" s="71">
        <f>VLOOKUP($B792, Paste!$A$3:$H$1033, 2, FALSE)</f>
        <v>18</v>
      </c>
      <c r="H792" s="71">
        <f>VLOOKUP($B792, Paste!$A$3:$H$1033, 3, FALSE)</f>
        <v>0.5656000000000001</v>
      </c>
      <c r="I792" s="71">
        <f t="shared" si="12"/>
        <v>2.9351365853658535</v>
      </c>
      <c r="J792" s="71">
        <f>VLOOKUP($B792, Paste!$A$3:$H$1033, 4, FALSE)</f>
        <v>3.5007365853658539</v>
      </c>
      <c r="K792" s="71">
        <f>VLOOKUP($B792, Paste!$A$3:$H$1033, 5, FALSE)</f>
        <v>4</v>
      </c>
      <c r="L792" s="11">
        <f>IF(ISERROR(VLOOKUP(B792, Paste!$AB$3:$AD$2349, 3, FALSE)), "", VLOOKUP(B792, Paste!$AB$3:$AD$2349, 3, FALSE))</f>
        <v>7</v>
      </c>
      <c r="M792" s="27">
        <f>VLOOKUP($B792, Paste!$W$3:$Z$10064, IF($H$4="Cap Hit",3, IF($H$4="AAV", 4, 2)), FALSE)</f>
        <v>0.95</v>
      </c>
      <c r="N792" s="11">
        <f>IF(ISERROR(VLOOKUP(B792, Paste!$AB$3:$AC$2343, 1, FALSE)), "", VLOOKUP(B792, Paste!$AB$3:$AC$2343, 2, FALSE))</f>
        <v>6</v>
      </c>
      <c r="O792" s="18" t="str">
        <f>IF(VLOOKUP(B792, 'Points&amp;Potential'!$B$7:$O$921, 14, FALSE)=0, "", VLOOKUP(B792, 'Points&amp;Potential'!$B$7:$O$921, 14, FALSE))</f>
        <v/>
      </c>
      <c r="P792" s="7" t="str">
        <f>IF(ISERROR(VLOOKUP(B792, Paste!$T$3:$T$1045, 1, FALSE)), "", VLOOKUP(B792, Paste!$T$3:$U$1045, 2, FALSE))</f>
        <v>Y</v>
      </c>
    </row>
    <row r="793" spans="1:16" ht="15" customHeight="1">
      <c r="A793" s="11">
        <v>787</v>
      </c>
      <c r="B793" s="67" t="s">
        <v>766</v>
      </c>
      <c r="C793" s="11" t="str">
        <f>VLOOKUP($B793, Paste!$A$3:$H$1033, 6, FALSE)</f>
        <v>RW</v>
      </c>
      <c r="D793" s="11" t="str">
        <f>IFERROR(VLOOKUP($B793, Paste!$J$3:$L$833, 3, FALSE), "")</f>
        <v/>
      </c>
      <c r="E793" s="11" t="str">
        <f>IFERROR(VLOOKUP($B793, Paste!$J$3:$L$833, 2, FALSE), "")</f>
        <v/>
      </c>
      <c r="F793" s="11" t="str">
        <f>VLOOKUP($B793, Paste!$A$3:$H$1033, 8, FALSE)</f>
        <v>NYR</v>
      </c>
      <c r="G793" s="71">
        <f>VLOOKUP($B793, Paste!$A$3:$H$1033, 2, FALSE)</f>
        <v>30</v>
      </c>
      <c r="H793" s="71">
        <f>VLOOKUP($B793, Paste!$A$3:$H$1033, 3, FALSE)</f>
        <v>3.0963561076604553</v>
      </c>
      <c r="I793" s="71">
        <f t="shared" si="12"/>
        <v>3.0216438923395432</v>
      </c>
      <c r="J793" s="71">
        <f>VLOOKUP($B793, Paste!$A$3:$H$1033, 4, FALSE)</f>
        <v>6.1179999999999986</v>
      </c>
      <c r="K793" s="71">
        <f>VLOOKUP($B793, Paste!$A$3:$H$1033, 5, FALSE)</f>
        <v>3.9285714285714288</v>
      </c>
      <c r="L793" s="11">
        <f>IF(ISERROR(VLOOKUP(B793, Paste!$AB$3:$AD$2349, 3, FALSE)), "", VLOOKUP(B793, Paste!$AB$3:$AD$2349, 3, FALSE))</f>
        <v>62</v>
      </c>
      <c r="M793" s="27">
        <f>VLOOKUP($B793, Paste!$W$3:$Z$10064, IF($H$4="Cap Hit",3, IF($H$4="AAV", 4, 2)), FALSE)</f>
        <v>0.86750000000000005</v>
      </c>
      <c r="N793" s="11">
        <f>IF(ISERROR(VLOOKUP(B793, Paste!$AB$3:$AC$2343, 1, FALSE)), "", VLOOKUP(B793, Paste!$AB$3:$AC$2343, 2, FALSE))</f>
        <v>15</v>
      </c>
      <c r="O793" s="18" t="str">
        <f>IF(VLOOKUP(B793, 'Points&amp;Potential'!$B$7:$O$921, 14, FALSE)=0, "", VLOOKUP(B793, 'Points&amp;Potential'!$B$7:$O$921, 14, FALSE))</f>
        <v/>
      </c>
      <c r="P793" s="7" t="str">
        <f>IF(ISERROR(VLOOKUP(B793, Paste!$T$3:$T$1045, 1, FALSE)), "", VLOOKUP(B793, Paste!$T$3:$U$1045, 2, FALSE))</f>
        <v/>
      </c>
    </row>
    <row r="794" spans="1:16" ht="15" customHeight="1">
      <c r="A794" s="11">
        <v>788</v>
      </c>
      <c r="B794" s="67" t="s">
        <v>728</v>
      </c>
      <c r="C794" s="11" t="str">
        <f>VLOOKUP($B794, Paste!$A$3:$H$1033, 6, FALSE)</f>
        <v>LW</v>
      </c>
      <c r="D794" s="11" t="str">
        <f>IFERROR(VLOOKUP($B794, Paste!$J$3:$L$833, 3, FALSE), "")</f>
        <v/>
      </c>
      <c r="E794" s="11" t="str">
        <f>IFERROR(VLOOKUP($B794, Paste!$J$3:$L$833, 2, FALSE), "")</f>
        <v/>
      </c>
      <c r="F794" s="11" t="str">
        <f>VLOOKUP($B794, Paste!$A$3:$H$1033, 8, FALSE)</f>
        <v>SJS</v>
      </c>
      <c r="G794" s="71">
        <f>VLOOKUP($B794, Paste!$A$3:$H$1033, 2, FALSE)</f>
        <v>15.333333333333334</v>
      </c>
      <c r="H794" s="71">
        <f>VLOOKUP($B794, Paste!$A$3:$H$1033, 3, FALSE)</f>
        <v>1.5333333333333334</v>
      </c>
      <c r="I794" s="71">
        <f t="shared" si="12"/>
        <v>6.7587416666666673</v>
      </c>
      <c r="J794" s="71">
        <f>VLOOKUP($B794, Paste!$A$3:$H$1033, 4, FALSE)</f>
        <v>8.2920750000000005</v>
      </c>
      <c r="K794" s="71">
        <f>VLOOKUP($B794, Paste!$A$3:$H$1033, 5, FALSE)</f>
        <v>3.8333333333333335</v>
      </c>
      <c r="L794" s="11">
        <f>IF(ISERROR(VLOOKUP(B794, Paste!$AB$3:$AD$2349, 3, FALSE)), "", VLOOKUP(B794, Paste!$AB$3:$AD$2349, 3, FALSE))</f>
        <v>12</v>
      </c>
      <c r="M794" s="27">
        <f>VLOOKUP($B794, Paste!$W$3:$Z$10064, IF($H$4="Cap Hit",3, IF($H$4="AAV", 4, 2)), FALSE)</f>
        <v>0.85</v>
      </c>
      <c r="N794" s="11">
        <f>IF(ISERROR(VLOOKUP(B794, Paste!$AB$3:$AC$2343, 1, FALSE)), "", VLOOKUP(B794, Paste!$AB$3:$AC$2343, 2, FALSE))</f>
        <v>3</v>
      </c>
      <c r="O794" s="18" t="str">
        <f>IF(VLOOKUP(B794, 'Points&amp;Potential'!$B$7:$O$921, 14, FALSE)=0, "", VLOOKUP(B794, 'Points&amp;Potential'!$B$7:$O$921, 14, FALSE))</f>
        <v/>
      </c>
      <c r="P794" s="7" t="str">
        <f>IF(ISERROR(VLOOKUP(B794, Paste!$T$3:$T$1045, 1, FALSE)), "", VLOOKUP(B794, Paste!$T$3:$U$1045, 2, FALSE))</f>
        <v/>
      </c>
    </row>
    <row r="795" spans="1:16" ht="15" customHeight="1">
      <c r="A795" s="11">
        <v>789</v>
      </c>
      <c r="B795" s="67" t="s">
        <v>738</v>
      </c>
      <c r="C795" s="11" t="str">
        <f>VLOOKUP($B795, Paste!$A$3:$H$1033, 6, FALSE)</f>
        <v>RW</v>
      </c>
      <c r="D795" s="11">
        <f>IFERROR(VLOOKUP($B795, Paste!$J$3:$L$833, 3, FALSE), "")</f>
        <v>25</v>
      </c>
      <c r="E795" s="11">
        <f>IFERROR(VLOOKUP($B795, Paste!$J$3:$L$833, 2, FALSE), "")</f>
        <v>53</v>
      </c>
      <c r="F795" s="11" t="str">
        <f>VLOOKUP($B795, Paste!$A$3:$H$1033, 8, FALSE)</f>
        <v>CBJ</v>
      </c>
      <c r="G795" s="71">
        <f>VLOOKUP($B795, Paste!$A$3:$H$1033, 2, FALSE)</f>
        <v>45</v>
      </c>
      <c r="H795" s="71">
        <f>VLOOKUP($B795, Paste!$A$3:$H$1033, 3, FALSE)</f>
        <v>3.2005915761699066</v>
      </c>
      <c r="I795" s="71">
        <f t="shared" si="12"/>
        <v>4.2819513144550925</v>
      </c>
      <c r="J795" s="71">
        <f>VLOOKUP($B795, Paste!$A$3:$H$1033, 4, FALSE)</f>
        <v>7.4825428906249991</v>
      </c>
      <c r="K795" s="71">
        <f>VLOOKUP($B795, Paste!$A$3:$H$1033, 5, FALSE)</f>
        <v>3.7305699481865284</v>
      </c>
      <c r="L795" s="11">
        <f>IF(ISERROR(VLOOKUP(B795, Paste!$AB$3:$AD$2349, 3, FALSE)), "", VLOOKUP(B795, Paste!$AB$3:$AD$2349, 3, FALSE))</f>
        <v>25</v>
      </c>
      <c r="M795" s="27">
        <f>VLOOKUP($B795, Paste!$W$3:$Z$10064, IF($H$4="Cap Hit",3, IF($H$4="AAV", 4, 2)), FALSE)</f>
        <v>1.3</v>
      </c>
      <c r="N795" s="11">
        <f>IF(ISERROR(VLOOKUP(B795, Paste!$AB$3:$AC$2343, 1, FALSE)), "", VLOOKUP(B795, Paste!$AB$3:$AC$2343, 2, FALSE))</f>
        <v>23</v>
      </c>
      <c r="O795" s="18" t="str">
        <f>IF(VLOOKUP(B795, 'Points&amp;Potential'!$B$7:$O$921, 14, FALSE)=0, "", VLOOKUP(B795, 'Points&amp;Potential'!$B$7:$O$921, 14, FALSE))</f>
        <v/>
      </c>
      <c r="P795" s="7" t="str">
        <f>IF(ISERROR(VLOOKUP(B795, Paste!$T$3:$T$1045, 1, FALSE)), "", VLOOKUP(B795, Paste!$T$3:$U$1045, 2, FALSE))</f>
        <v/>
      </c>
    </row>
    <row r="796" spans="1:16" ht="15" customHeight="1">
      <c r="A796" s="11">
        <v>790</v>
      </c>
      <c r="B796" s="67" t="s">
        <v>734</v>
      </c>
      <c r="C796" s="11" t="str">
        <f>VLOOKUP($B796, Paste!$A$3:$H$1033, 6, FALSE)</f>
        <v>RD</v>
      </c>
      <c r="D796" s="11" t="str">
        <f>IFERROR(VLOOKUP($B796, Paste!$J$3:$L$833, 3, FALSE), "")</f>
        <v/>
      </c>
      <c r="E796" s="11" t="str">
        <f>IFERROR(VLOOKUP($B796, Paste!$J$3:$L$833, 2, FALSE), "")</f>
        <v/>
      </c>
      <c r="F796" s="11" t="str">
        <f>VLOOKUP($B796, Paste!$A$3:$H$1033, 8, FALSE)</f>
        <v>BUF</v>
      </c>
      <c r="G796" s="71">
        <f>VLOOKUP($B796, Paste!$A$3:$H$1033, 2, FALSE)</f>
        <v>60</v>
      </c>
      <c r="H796" s="71">
        <f>VLOOKUP($B796, Paste!$A$3:$H$1033, 3, FALSE)</f>
        <v>3.2005684754521964</v>
      </c>
      <c r="I796" s="71">
        <f t="shared" si="12"/>
        <v>4.6413261912144721</v>
      </c>
      <c r="J796" s="71">
        <f>VLOOKUP($B796, Paste!$A$3:$H$1033, 4, FALSE)</f>
        <v>7.8418946666666685</v>
      </c>
      <c r="K796" s="71">
        <f>VLOOKUP($B796, Paste!$A$3:$H$1033, 5, FALSE)</f>
        <v>3.7209302325581395</v>
      </c>
      <c r="L796" s="11">
        <f>IF(ISERROR(VLOOKUP(B796, Paste!$AB$3:$AD$2349, 3, FALSE)), "", VLOOKUP(B796, Paste!$AB$3:$AD$2349, 3, FALSE))</f>
        <v>9</v>
      </c>
      <c r="M796" s="27">
        <f>VLOOKUP($B796, Paste!$W$3:$Z$10064, IF($H$4="Cap Hit",3, IF($H$4="AAV", 4, 2)), FALSE)</f>
        <v>0.77500000000000002</v>
      </c>
      <c r="N796" s="11">
        <f>IF(ISERROR(VLOOKUP(B796, Paste!$AB$3:$AC$2343, 1, FALSE)), "", VLOOKUP(B796, Paste!$AB$3:$AC$2343, 2, FALSE))</f>
        <v>54</v>
      </c>
      <c r="O796" s="18" t="str">
        <f>IF(VLOOKUP(B796, 'Points&amp;Potential'!$B$7:$O$921, 14, FALSE)=0, "", VLOOKUP(B796, 'Points&amp;Potential'!$B$7:$O$921, 14, FALSE))</f>
        <v/>
      </c>
      <c r="P796" s="7" t="str">
        <f>IF(ISERROR(VLOOKUP(B796, Paste!$T$3:$T$1045, 1, FALSE)), "", VLOOKUP(B796, Paste!$T$3:$U$1045, 2, FALSE))</f>
        <v/>
      </c>
    </row>
    <row r="797" spans="1:16" ht="15" customHeight="1">
      <c r="A797" s="11">
        <v>791</v>
      </c>
      <c r="B797" s="10" t="s">
        <v>793</v>
      </c>
      <c r="C797" s="11" t="str">
        <f>VLOOKUP($B797, Paste!$A$3:$H$1033, 6, FALSE)</f>
        <v>C</v>
      </c>
      <c r="D797" s="11" t="str">
        <f>IFERROR(VLOOKUP($B797, Paste!$J$3:$L$833, 3, FALSE), "")</f>
        <v/>
      </c>
      <c r="E797" s="11" t="str">
        <f>IFERROR(VLOOKUP($B797, Paste!$J$3:$L$833, 2, FALSE), "")</f>
        <v/>
      </c>
      <c r="F797" s="11" t="str">
        <f>VLOOKUP($B797, Paste!$A$3:$H$1033, 8, FALSE)</f>
        <v>UFA</v>
      </c>
      <c r="G797" s="71">
        <f>VLOOKUP($B797, Paste!$A$3:$H$1033, 2, FALSE)</f>
        <v>23.333333333333332</v>
      </c>
      <c r="H797" s="71">
        <f>VLOOKUP($B797, Paste!$A$3:$H$1033, 3, FALSE)</f>
        <v>0.90075196065098151</v>
      </c>
      <c r="I797" s="71">
        <f t="shared" si="12"/>
        <v>3.9020258171267965</v>
      </c>
      <c r="J797" s="71">
        <f>VLOOKUP($B797, Paste!$A$3:$H$1033, 4, FALSE)</f>
        <v>4.802777777777778</v>
      </c>
      <c r="K797" s="71">
        <f>VLOOKUP($B797, Paste!$A$3:$H$1033, 5, FALSE)</f>
        <v>3.645833333333333</v>
      </c>
      <c r="L797" s="11" t="str">
        <f>IF(ISERROR(VLOOKUP(B797, Paste!$AB$3:$AD$2349, 3, FALSE)), "", VLOOKUP(B797, Paste!$AB$3:$AD$2349, 3, FALSE))</f>
        <v/>
      </c>
      <c r="M797" s="27" t="e">
        <f>VLOOKUP($B797, Paste!$W$3:$Z$10064, IF($H$4="Cap Hit",3, IF($H$4="AAV", 4, 2)), FALSE)</f>
        <v>#N/A</v>
      </c>
      <c r="N797" s="11" t="str">
        <f>IF(ISERROR(VLOOKUP(B797, Paste!$AB$3:$AC$2343, 1, FALSE)), "", VLOOKUP(B797, Paste!$AB$3:$AC$2343, 2, FALSE))</f>
        <v/>
      </c>
      <c r="O797" s="18" t="str">
        <f>IF(VLOOKUP(B797, 'Points&amp;Potential'!$B$7:$O$921, 14, FALSE)=0, "", VLOOKUP(B797, 'Points&amp;Potential'!$B$7:$O$921, 14, FALSE))</f>
        <v/>
      </c>
      <c r="P797" s="7" t="str">
        <f>IF(ISERROR(VLOOKUP(B797, Paste!$T$3:$T$1045, 1, FALSE)), "", VLOOKUP(B797, Paste!$T$3:$U$1045, 2, FALSE))</f>
        <v/>
      </c>
    </row>
    <row r="798" spans="1:16" ht="15" customHeight="1">
      <c r="A798" s="11">
        <v>792</v>
      </c>
      <c r="B798" s="67" t="s">
        <v>828</v>
      </c>
      <c r="C798" s="11" t="str">
        <f>VLOOKUP($B798, Paste!$A$3:$H$1033, 6, FALSE)</f>
        <v>LD</v>
      </c>
      <c r="D798" s="11" t="str">
        <f>IFERROR(VLOOKUP($B798, Paste!$J$3:$L$833, 3, FALSE), "")</f>
        <v/>
      </c>
      <c r="E798" s="11" t="str">
        <f>IFERROR(VLOOKUP($B798, Paste!$J$3:$L$833, 2, FALSE), "")</f>
        <v/>
      </c>
      <c r="F798" s="11" t="str">
        <f>VLOOKUP($B798, Paste!$A$3:$H$1033, 8, FALSE)</f>
        <v>FLA</v>
      </c>
      <c r="G798" s="71">
        <f>VLOOKUP($B798, Paste!$A$3:$H$1033, 2, FALSE)</f>
        <v>18</v>
      </c>
      <c r="H798" s="71">
        <f>VLOOKUP($B798, Paste!$A$3:$H$1033, 3, FALSE)</f>
        <v>0.84568295739348365</v>
      </c>
      <c r="I798" s="71">
        <f t="shared" si="12"/>
        <v>2.6453045426065169</v>
      </c>
      <c r="J798" s="71">
        <f>VLOOKUP($B798, Paste!$A$3:$H$1033, 4, FALSE)</f>
        <v>3.4909875000000006</v>
      </c>
      <c r="K798" s="71">
        <f>VLOOKUP($B798, Paste!$A$3:$H$1033, 5, FALSE)</f>
        <v>3.6</v>
      </c>
      <c r="L798" s="11">
        <f>IF(ISERROR(VLOOKUP(B798, Paste!$AB$3:$AD$2349, 3, FALSE)), "", VLOOKUP(B798, Paste!$AB$3:$AD$2349, 3, FALSE))</f>
        <v>15</v>
      </c>
      <c r="M798" s="27">
        <f>VLOOKUP($B798, Paste!$W$3:$Z$10064, IF($H$4="Cap Hit",3, IF($H$4="AAV", 4, 2)), FALSE)</f>
        <v>0.85</v>
      </c>
      <c r="N798" s="11">
        <f>IF(ISERROR(VLOOKUP(B798, Paste!$AB$3:$AC$2343, 1, FALSE)), "", VLOOKUP(B798, Paste!$AB$3:$AC$2343, 2, FALSE))</f>
        <v>20</v>
      </c>
      <c r="O798" s="18" t="str">
        <f>IF(VLOOKUP(B798, 'Points&amp;Potential'!$B$7:$O$921, 14, FALSE)=0, "", VLOOKUP(B798, 'Points&amp;Potential'!$B$7:$O$921, 14, FALSE))</f>
        <v/>
      </c>
      <c r="P798" s="7" t="str">
        <f>IF(ISERROR(VLOOKUP(B798, Paste!$T$3:$T$1045, 1, FALSE)), "", VLOOKUP(B798, Paste!$T$3:$U$1045, 2, FALSE))</f>
        <v/>
      </c>
    </row>
    <row r="799" spans="1:16" ht="15" customHeight="1">
      <c r="A799" s="11">
        <v>793</v>
      </c>
      <c r="B799" s="67" t="s">
        <v>813</v>
      </c>
      <c r="C799" s="11" t="str">
        <f>VLOOKUP($B799, Paste!$A$3:$H$1033, 6, FALSE)</f>
        <v>RW</v>
      </c>
      <c r="D799" s="11">
        <f>IFERROR(VLOOKUP($B799, Paste!$J$3:$L$833, 3, FALSE), "")</f>
        <v>50</v>
      </c>
      <c r="E799" s="11">
        <f>IFERROR(VLOOKUP($B799, Paste!$J$3:$L$833, 2, FALSE), "")</f>
        <v>77</v>
      </c>
      <c r="F799" s="11" t="str">
        <f>VLOOKUP($B799, Paste!$A$3:$H$1033, 8, FALSE)</f>
        <v>SEA</v>
      </c>
      <c r="G799" s="71">
        <f>VLOOKUP($B799, Paste!$A$3:$H$1033, 2, FALSE)</f>
        <v>18</v>
      </c>
      <c r="H799" s="71">
        <f>VLOOKUP($B799, Paste!$A$3:$H$1033, 3, FALSE)</f>
        <v>1.8</v>
      </c>
      <c r="I799" s="71">
        <f t="shared" si="12"/>
        <v>2.1855182926829269</v>
      </c>
      <c r="J799" s="71">
        <f>VLOOKUP($B799, Paste!$A$3:$H$1033, 4, FALSE)</f>
        <v>3.9855182926829267</v>
      </c>
      <c r="K799" s="71">
        <f>VLOOKUP($B799, Paste!$A$3:$H$1033, 5, FALSE)</f>
        <v>3.6</v>
      </c>
      <c r="L799" s="11">
        <f>IF(ISERROR(VLOOKUP(B799, Paste!$AB$3:$AD$2349, 3, FALSE)), "", VLOOKUP(B799, Paste!$AB$3:$AD$2349, 3, FALSE))</f>
        <v>11</v>
      </c>
      <c r="M799" s="27">
        <f>VLOOKUP($B799, Paste!$W$3:$Z$10064, IF($H$4="Cap Hit",3, IF($H$4="AAV", 4, 2)), FALSE)</f>
        <v>0.95</v>
      </c>
      <c r="N799" s="11">
        <f>IF(ISERROR(VLOOKUP(B799, Paste!$AB$3:$AC$2343, 1, FALSE)), "", VLOOKUP(B799, Paste!$AB$3:$AC$2343, 2, FALSE))</f>
        <v>5</v>
      </c>
      <c r="O799" s="18" t="str">
        <f>IF(VLOOKUP(B799, 'Points&amp;Potential'!$B$7:$O$921, 14, FALSE)=0, "", VLOOKUP(B799, 'Points&amp;Potential'!$B$7:$O$921, 14, FALSE))</f>
        <v/>
      </c>
      <c r="P799" s="7" t="str">
        <f>IF(ISERROR(VLOOKUP(B799, Paste!$T$3:$T$1045, 1, FALSE)), "", VLOOKUP(B799, Paste!$T$3:$U$1045, 2, FALSE))</f>
        <v>Y</v>
      </c>
    </row>
    <row r="800" spans="1:16" ht="15" customHeight="1">
      <c r="A800" s="11">
        <v>794</v>
      </c>
      <c r="B800" s="67" t="s">
        <v>831</v>
      </c>
      <c r="C800" s="11" t="str">
        <f>VLOOKUP($B800, Paste!$A$3:$H$1033, 6, FALSE)</f>
        <v>LD</v>
      </c>
      <c r="D800" s="11">
        <f>IFERROR(VLOOKUP($B800, Paste!$J$3:$L$833, 3, FALSE), "")</f>
        <v>32</v>
      </c>
      <c r="E800" s="11">
        <f>IFERROR(VLOOKUP($B800, Paste!$J$3:$L$833, 2, FALSE), "")</f>
        <v>50</v>
      </c>
      <c r="F800" s="11" t="str">
        <f>VLOOKUP($B800, Paste!$A$3:$H$1033, 8, FALSE)</f>
        <v>SEA</v>
      </c>
      <c r="G800" s="71">
        <f>VLOOKUP($B800, Paste!$A$3:$H$1033, 2, FALSE)</f>
        <v>58</v>
      </c>
      <c r="H800" s="71">
        <f>VLOOKUP($B800, Paste!$A$3:$H$1033, 3, FALSE)</f>
        <v>2</v>
      </c>
      <c r="I800" s="71">
        <f t="shared" si="12"/>
        <v>9</v>
      </c>
      <c r="J800" s="71">
        <f>VLOOKUP($B800, Paste!$A$3:$H$1033, 4, FALSE)</f>
        <v>11</v>
      </c>
      <c r="K800" s="71">
        <f>VLOOKUP($B800, Paste!$A$3:$H$1033, 5, FALSE)</f>
        <v>12</v>
      </c>
      <c r="L800" s="11">
        <f>IF(ISERROR(VLOOKUP(B800, Paste!$AB$3:$AD$2349, 3, FALSE)), "", VLOOKUP(B800, Paste!$AB$3:$AD$2349, 3, FALSE))</f>
        <v>35</v>
      </c>
      <c r="M800" s="27">
        <f>VLOOKUP($B800, Paste!$W$3:$Z$10064, IF($H$4="Cap Hit",3, IF($H$4="AAV", 4, 2)), FALSE)</f>
        <v>0.86750000000000005</v>
      </c>
      <c r="N800" s="11">
        <f>IF(ISERROR(VLOOKUP(B800, Paste!$AB$3:$AC$2343, 1, FALSE)), "", VLOOKUP(B800, Paste!$AB$3:$AC$2343, 2, FALSE))</f>
        <v>58</v>
      </c>
      <c r="O800" s="18" t="str">
        <f>IF(VLOOKUP(B800, 'Points&amp;Potential'!$B$7:$O$921, 14, FALSE)=0, "", VLOOKUP(B800, 'Points&amp;Potential'!$B$7:$O$921, 14, FALSE))</f>
        <v/>
      </c>
      <c r="P800" s="7" t="str">
        <f>IF(ISERROR(VLOOKUP(B800, Paste!$T$3:$T$1045, 1, FALSE)), "", VLOOKUP(B800, Paste!$T$3:$U$1045, 2, FALSE))</f>
        <v>Y</v>
      </c>
    </row>
    <row r="801" spans="1:16" ht="15" customHeight="1">
      <c r="A801" s="11">
        <v>795</v>
      </c>
      <c r="B801" s="67" t="s">
        <v>797</v>
      </c>
      <c r="C801" s="11" t="str">
        <f>VLOOKUP($B801, Paste!$A$3:$H$1033, 6, FALSE)</f>
        <v>LD</v>
      </c>
      <c r="D801" s="11" t="str">
        <f>IFERROR(VLOOKUP($B801, Paste!$J$3:$L$833, 3, FALSE), "")</f>
        <v/>
      </c>
      <c r="E801" s="11" t="str">
        <f>IFERROR(VLOOKUP($B801, Paste!$J$3:$L$833, 2, FALSE), "")</f>
        <v/>
      </c>
      <c r="F801" s="11" t="str">
        <f>VLOOKUP($B801, Paste!$A$3:$H$1033, 8, FALSE)</f>
        <v>TBL</v>
      </c>
      <c r="G801" s="71">
        <f>VLOOKUP($B801, Paste!$A$3:$H$1033, 2, FALSE)</f>
        <v>18</v>
      </c>
      <c r="H801" s="71">
        <f>VLOOKUP($B801, Paste!$A$3:$H$1033, 3, FALSE)</f>
        <v>0.42560000000000003</v>
      </c>
      <c r="I801" s="71">
        <f t="shared" si="12"/>
        <v>4.2522549999999999</v>
      </c>
      <c r="J801" s="71">
        <f>VLOOKUP($B801, Paste!$A$3:$H$1033, 4, FALSE)</f>
        <v>4.6778550000000001</v>
      </c>
      <c r="K801" s="71">
        <f>VLOOKUP($B801, Paste!$A$3:$H$1033, 5, FALSE)</f>
        <v>3.6</v>
      </c>
      <c r="L801" s="11">
        <f>IF(ISERROR(VLOOKUP(B801, Paste!$AB$3:$AD$2349, 3, FALSE)), "", VLOOKUP(B801, Paste!$AB$3:$AD$2349, 3, FALSE))</f>
        <v>9</v>
      </c>
      <c r="M801" s="27">
        <f>VLOOKUP($B801, Paste!$W$3:$Z$10064, IF($H$4="Cap Hit",3, IF($H$4="AAV", 4, 2)), FALSE)</f>
        <v>0.85</v>
      </c>
      <c r="N801" s="11">
        <f>IF(ISERROR(VLOOKUP(B801, Paste!$AB$3:$AC$2343, 1, FALSE)), "", VLOOKUP(B801, Paste!$AB$3:$AC$2343, 2, FALSE))</f>
        <v>14</v>
      </c>
      <c r="O801" s="18" t="str">
        <f>IF(VLOOKUP(B801, 'Points&amp;Potential'!$B$7:$O$921, 14, FALSE)=0, "", VLOOKUP(B801, 'Points&amp;Potential'!$B$7:$O$921, 14, FALSE))</f>
        <v/>
      </c>
      <c r="P801" s="7" t="str">
        <f>IF(ISERROR(VLOOKUP(B801, Paste!$T$3:$T$1045, 1, FALSE)), "", VLOOKUP(B801, Paste!$T$3:$U$1045, 2, FALSE))</f>
        <v>Y</v>
      </c>
    </row>
    <row r="802" spans="1:16" ht="15" customHeight="1">
      <c r="A802" s="11">
        <v>796</v>
      </c>
      <c r="B802" s="67" t="s">
        <v>763</v>
      </c>
      <c r="C802" s="11" t="str">
        <f>VLOOKUP($B802, Paste!$A$3:$H$1033, 6, FALSE)</f>
        <v>RW</v>
      </c>
      <c r="D802" s="11" t="str">
        <f>IFERROR(VLOOKUP($B802, Paste!$J$3:$L$833, 3, FALSE), "")</f>
        <v/>
      </c>
      <c r="E802" s="11" t="str">
        <f>IFERROR(VLOOKUP($B802, Paste!$J$3:$L$833, 2, FALSE), "")</f>
        <v/>
      </c>
      <c r="F802" s="11" t="str">
        <f>VLOOKUP($B802, Paste!$A$3:$H$1033, 8, FALSE)</f>
        <v>LAK</v>
      </c>
      <c r="G802" s="71">
        <f>VLOOKUP($B802, Paste!$A$3:$H$1033, 2, FALSE)</f>
        <v>28</v>
      </c>
      <c r="H802" s="71">
        <f>VLOOKUP($B802, Paste!$A$3:$H$1033, 3, FALSE)</f>
        <v>2.8000000000000003</v>
      </c>
      <c r="I802" s="71">
        <f t="shared" si="12"/>
        <v>3.556387722222222</v>
      </c>
      <c r="J802" s="71">
        <f>VLOOKUP($B802, Paste!$A$3:$H$1033, 4, FALSE)</f>
        <v>6.3563877222222223</v>
      </c>
      <c r="K802" s="71">
        <f>VLOOKUP($B802, Paste!$A$3:$H$1033, 5, FALSE)</f>
        <v>3.531531531531531</v>
      </c>
      <c r="L802" s="11">
        <f>IF(ISERROR(VLOOKUP(B802, Paste!$AB$3:$AD$2349, 3, FALSE)), "", VLOOKUP(B802, Paste!$AB$3:$AD$2349, 3, FALSE))</f>
        <v>31</v>
      </c>
      <c r="M802" s="27">
        <f>VLOOKUP($B802, Paste!$W$3:$Z$10064, IF($H$4="Cap Hit",3, IF($H$4="AAV", 4, 2)), FALSE)</f>
        <v>0.85</v>
      </c>
      <c r="N802" s="11">
        <f>IF(ISERROR(VLOOKUP(B802, Paste!$AB$3:$AC$2343, 1, FALSE)), "", VLOOKUP(B802, Paste!$AB$3:$AC$2343, 2, FALSE))</f>
        <v>8</v>
      </c>
      <c r="O802" s="18" t="str">
        <f>IF(VLOOKUP(B802, 'Points&amp;Potential'!$B$7:$O$921, 14, FALSE)=0, "", VLOOKUP(B802, 'Points&amp;Potential'!$B$7:$O$921, 14, FALSE))</f>
        <v/>
      </c>
      <c r="P802" s="7" t="str">
        <f>IF(ISERROR(VLOOKUP(B802, Paste!$T$3:$T$1045, 1, FALSE)), "", VLOOKUP(B802, Paste!$T$3:$U$1045, 2, FALSE))</f>
        <v/>
      </c>
    </row>
    <row r="803" spans="1:16" ht="15" customHeight="1">
      <c r="A803" s="11">
        <v>797</v>
      </c>
      <c r="B803" s="67" t="s">
        <v>843</v>
      </c>
      <c r="C803" s="11" t="str">
        <f>VLOOKUP($B803, Paste!$A$3:$H$1033, 6, FALSE)</f>
        <v>RD</v>
      </c>
      <c r="D803" s="11" t="str">
        <f>IFERROR(VLOOKUP($B803, Paste!$J$3:$L$833, 3, FALSE), "")</f>
        <v/>
      </c>
      <c r="E803" s="11" t="str">
        <f>IFERROR(VLOOKUP($B803, Paste!$J$3:$L$833, 2, FALSE), "")</f>
        <v/>
      </c>
      <c r="F803" s="11" t="str">
        <f>VLOOKUP($B803, Paste!$A$3:$H$1033, 8, FALSE)</f>
        <v>VAN</v>
      </c>
      <c r="G803" s="71">
        <f>VLOOKUP($B803, Paste!$A$3:$H$1033, 2, FALSE)</f>
        <v>17</v>
      </c>
      <c r="H803" s="71">
        <f>VLOOKUP($B803, Paste!$A$3:$H$1033, 3, FALSE)</f>
        <v>0.44274359484932968</v>
      </c>
      <c r="I803" s="71">
        <f t="shared" si="12"/>
        <v>2.4524036273728926</v>
      </c>
      <c r="J803" s="71">
        <f>VLOOKUP($B803, Paste!$A$3:$H$1033, 4, FALSE)</f>
        <v>2.8951472222222225</v>
      </c>
      <c r="K803" s="71">
        <f>VLOOKUP($B803, Paste!$A$3:$H$1033, 5, FALSE)</f>
        <v>3.5030303030303029</v>
      </c>
      <c r="L803" s="11">
        <f>IF(ISERROR(VLOOKUP(B803, Paste!$AB$3:$AD$2349, 3, FALSE)), "", VLOOKUP(B803, Paste!$AB$3:$AD$2349, 3, FALSE))</f>
        <v>22</v>
      </c>
      <c r="M803" s="27">
        <f>VLOOKUP($B803, Paste!$W$3:$Z$10064, IF($H$4="Cap Hit",3, IF($H$4="AAV", 4, 2)), FALSE)</f>
        <v>0.95</v>
      </c>
      <c r="N803" s="11">
        <f>IF(ISERROR(VLOOKUP(B803, Paste!$AB$3:$AC$2343, 1, FALSE)), "", VLOOKUP(B803, Paste!$AB$3:$AC$2343, 2, FALSE))</f>
        <v>21</v>
      </c>
      <c r="O803" s="18" t="str">
        <f>IF(VLOOKUP(B803, 'Points&amp;Potential'!$B$7:$O$921, 14, FALSE)=0, "", VLOOKUP(B803, 'Points&amp;Potential'!$B$7:$O$921, 14, FALSE))</f>
        <v/>
      </c>
      <c r="P803" s="7" t="str">
        <f>IF(ISERROR(VLOOKUP(B803, Paste!$T$3:$T$1045, 1, FALSE)), "", VLOOKUP(B803, Paste!$T$3:$U$1045, 2, FALSE))</f>
        <v/>
      </c>
    </row>
    <row r="804" spans="1:16" ht="15" customHeight="1">
      <c r="A804" s="11">
        <v>798</v>
      </c>
      <c r="B804" s="67" t="s">
        <v>769</v>
      </c>
      <c r="C804" s="11" t="str">
        <f>VLOOKUP($B804, Paste!$A$3:$H$1033, 6, FALSE)</f>
        <v>C</v>
      </c>
      <c r="D804" s="11" t="str">
        <f>IFERROR(VLOOKUP($B804, Paste!$J$3:$L$833, 3, FALSE), "")</f>
        <v/>
      </c>
      <c r="E804" s="11" t="str">
        <f>IFERROR(VLOOKUP($B804, Paste!$J$3:$L$833, 2, FALSE), "")</f>
        <v/>
      </c>
      <c r="F804" s="11" t="str">
        <f>VLOOKUP($B804, Paste!$A$3:$H$1033, 8, FALSE)</f>
        <v>CAR</v>
      </c>
      <c r="G804" s="71">
        <f>VLOOKUP($B804, Paste!$A$3:$H$1033, 2, FALSE)</f>
        <v>14</v>
      </c>
      <c r="H804" s="71">
        <f>VLOOKUP($B804, Paste!$A$3:$H$1033, 3, FALSE)</f>
        <v>2.8194444444444442</v>
      </c>
      <c r="I804" s="71">
        <f t="shared" si="12"/>
        <v>3.2828755555555555</v>
      </c>
      <c r="J804" s="71">
        <f>VLOOKUP($B804, Paste!$A$3:$H$1033, 4, FALSE)</f>
        <v>6.1023199999999997</v>
      </c>
      <c r="K804" s="71">
        <f>VLOOKUP($B804, Paste!$A$3:$H$1033, 5, FALSE)</f>
        <v>2.8000000000000003</v>
      </c>
      <c r="L804" s="11">
        <f>IF(ISERROR(VLOOKUP(B804, Paste!$AB$3:$AD$2349, 3, FALSE)), "", VLOOKUP(B804, Paste!$AB$3:$AD$2349, 3, FALSE))</f>
        <v>6</v>
      </c>
      <c r="M804" s="27" t="e">
        <f>VLOOKUP($B804, Paste!$W$3:$Z$10064, IF($H$4="Cap Hit",3, IF($H$4="AAV", 4, 2)), FALSE)</f>
        <v>#N/A</v>
      </c>
      <c r="N804" s="11">
        <f>IF(ISERROR(VLOOKUP(B804, Paste!$AB$3:$AC$2343, 1, FALSE)), "", VLOOKUP(B804, Paste!$AB$3:$AC$2343, 2, FALSE))</f>
        <v>7</v>
      </c>
      <c r="O804" s="18" t="str">
        <f>IF(VLOOKUP(B804, 'Points&amp;Potential'!$B$7:$O$921, 14, FALSE)=0, "", VLOOKUP(B804, 'Points&amp;Potential'!$B$7:$O$921, 14, FALSE))</f>
        <v/>
      </c>
      <c r="P804" s="7" t="str">
        <f>IF(ISERROR(VLOOKUP(B804, Paste!$T$3:$T$1045, 1, FALSE)), "", VLOOKUP(B804, Paste!$T$3:$U$1045, 2, FALSE))</f>
        <v>Y</v>
      </c>
    </row>
    <row r="805" spans="1:16" ht="15" customHeight="1">
      <c r="A805" s="11">
        <v>799</v>
      </c>
      <c r="B805" s="67" t="s">
        <v>820</v>
      </c>
      <c r="C805" s="11" t="str">
        <f>VLOOKUP($B805, Paste!$A$3:$H$1033, 6, FALSE)</f>
        <v>RD</v>
      </c>
      <c r="D805" s="11">
        <f>IFERROR(VLOOKUP($B805, Paste!$J$3:$L$833, 3, FALSE), "")</f>
        <v>38</v>
      </c>
      <c r="E805" s="11">
        <f>IFERROR(VLOOKUP($B805, Paste!$J$3:$L$833, 2, FALSE), "")</f>
        <v>53</v>
      </c>
      <c r="F805" s="11" t="str">
        <f>VLOOKUP($B805, Paste!$A$3:$H$1033, 8, FALSE)</f>
        <v>STL</v>
      </c>
      <c r="G805" s="71">
        <f>VLOOKUP($B805, Paste!$A$3:$H$1033, 2, FALSE)</f>
        <v>12</v>
      </c>
      <c r="H805" s="71">
        <f>VLOOKUP($B805, Paste!$A$3:$H$1033, 3, FALSE)</f>
        <v>0.27576823291045938</v>
      </c>
      <c r="I805" s="71">
        <f t="shared" si="12"/>
        <v>3.5203633524553943</v>
      </c>
      <c r="J805" s="71">
        <f>VLOOKUP($B805, Paste!$A$3:$H$1033, 4, FALSE)</f>
        <v>3.7961315853658535</v>
      </c>
      <c r="K805" s="71">
        <f>VLOOKUP($B805, Paste!$A$3:$H$1033, 5, FALSE)</f>
        <v>2.4000000000000004</v>
      </c>
      <c r="L805" s="11">
        <f>IF(ISERROR(VLOOKUP(B805, Paste!$AB$3:$AD$2349, 3, FALSE)), "", VLOOKUP(B805, Paste!$AB$3:$AD$2349, 3, FALSE))</f>
        <v>10</v>
      </c>
      <c r="M805" s="27">
        <f>VLOOKUP($B805, Paste!$W$3:$Z$10064, IF($H$4="Cap Hit",3, IF($H$4="AAV", 4, 2)), FALSE)</f>
        <v>0.97499999999999998</v>
      </c>
      <c r="N805" s="11">
        <f>IF(ISERROR(VLOOKUP(B805, Paste!$AB$3:$AC$2343, 1, FALSE)), "", VLOOKUP(B805, Paste!$AB$3:$AC$2343, 2, FALSE))</f>
        <v>12</v>
      </c>
      <c r="O805" s="18" t="str">
        <f>IF(VLOOKUP(B805, 'Points&amp;Potential'!$B$7:$O$921, 14, FALSE)=0, "", VLOOKUP(B805, 'Points&amp;Potential'!$B$7:$O$921, 14, FALSE))</f>
        <v/>
      </c>
      <c r="P805" s="7" t="str">
        <f>IF(ISERROR(VLOOKUP(B805, Paste!$T$3:$T$1045, 1, FALSE)), "", VLOOKUP(B805, Paste!$T$3:$U$1045, 2, FALSE))</f>
        <v>Y</v>
      </c>
    </row>
    <row r="806" spans="1:16" ht="15" customHeight="1">
      <c r="A806" s="11">
        <v>800</v>
      </c>
      <c r="B806" s="67" t="s">
        <v>842</v>
      </c>
      <c r="C806" s="11" t="str">
        <f>VLOOKUP($B806, Paste!$A$3:$H$1033, 6, FALSE)</f>
        <v>LD</v>
      </c>
      <c r="D806" s="11" t="str">
        <f>IFERROR(VLOOKUP($B806, Paste!$J$3:$L$833, 3, FALSE), "")</f>
        <v/>
      </c>
      <c r="E806" s="11" t="str">
        <f>IFERROR(VLOOKUP($B806, Paste!$J$3:$L$833, 2, FALSE), "")</f>
        <v/>
      </c>
      <c r="F806" s="11" t="str">
        <f>VLOOKUP($B806, Paste!$A$3:$H$1033, 8, FALSE)</f>
        <v>MIN</v>
      </c>
      <c r="G806" s="71">
        <f>VLOOKUP($B806, Paste!$A$3:$H$1033, 2, FALSE)</f>
        <v>17</v>
      </c>
      <c r="H806" s="71">
        <f>VLOOKUP($B806, Paste!$A$3:$H$1033, 3, FALSE)</f>
        <v>1.262309027777778</v>
      </c>
      <c r="I806" s="71">
        <f t="shared" si="12"/>
        <v>1.6518522222222223</v>
      </c>
      <c r="J806" s="71">
        <f>VLOOKUP($B806, Paste!$A$3:$H$1033, 4, FALSE)</f>
        <v>2.9141612500000003</v>
      </c>
      <c r="K806" s="71">
        <f>VLOOKUP($B806, Paste!$A$3:$H$1033, 5, FALSE)</f>
        <v>2.2666666666666666</v>
      </c>
      <c r="L806" s="11">
        <f>IF(ISERROR(VLOOKUP(B806, Paste!$AB$3:$AD$2349, 3, FALSE)), "", VLOOKUP(B806, Paste!$AB$3:$AD$2349, 3, FALSE))</f>
        <v>11</v>
      </c>
      <c r="M806" s="27">
        <f>VLOOKUP($B806, Paste!$W$3:$Z$10064, IF($H$4="Cap Hit",3, IF($H$4="AAV", 4, 2)), FALSE)</f>
        <v>0.9</v>
      </c>
      <c r="N806" s="11">
        <f>IF(ISERROR(VLOOKUP(B806, Paste!$AB$3:$AC$2343, 1, FALSE)), "", VLOOKUP(B806, Paste!$AB$3:$AC$2343, 2, FALSE))</f>
        <v>22</v>
      </c>
      <c r="O806" s="18" t="str">
        <f>IF(VLOOKUP(B806, 'Points&amp;Potential'!$B$7:$O$921, 14, FALSE)=0, "", VLOOKUP(B806, 'Points&amp;Potential'!$B$7:$O$921, 14, FALSE))</f>
        <v/>
      </c>
      <c r="P806" s="7" t="str">
        <f>IF(ISERROR(VLOOKUP(B806, Paste!$T$3:$T$1045, 1, FALSE)), "", VLOOKUP(B806, Paste!$T$3:$U$1045, 2, FALSE))</f>
        <v/>
      </c>
    </row>
    <row r="807" spans="1:16" ht="15" customHeight="1">
      <c r="A807" s="11">
        <v>801</v>
      </c>
      <c r="B807" s="67" t="s">
        <v>837</v>
      </c>
      <c r="C807" s="11" t="str">
        <f>VLOOKUP($B807, Paste!$A$3:$H$1033, 6, FALSE)</f>
        <v>C</v>
      </c>
      <c r="D807" s="11" t="str">
        <f>IFERROR(VLOOKUP($B807, Paste!$J$3:$L$833, 3, FALSE), "")</f>
        <v/>
      </c>
      <c r="E807" s="11" t="str">
        <f>IFERROR(VLOOKUP($B807, Paste!$J$3:$L$833, 2, FALSE), "")</f>
        <v/>
      </c>
      <c r="F807" s="11" t="str">
        <f>VLOOKUP($B807, Paste!$A$3:$H$1033, 8, FALSE)</f>
        <v>UFA</v>
      </c>
      <c r="G807" s="71">
        <f>VLOOKUP($B807, Paste!$A$3:$H$1033, 2, FALSE)</f>
        <v>18</v>
      </c>
      <c r="H807" s="71">
        <f>VLOOKUP($B807, Paste!$A$3:$H$1033, 3, FALSE)</f>
        <v>2.0821428571428573</v>
      </c>
      <c r="I807" s="71">
        <f t="shared" si="12"/>
        <v>0.95876083035714199</v>
      </c>
      <c r="J807" s="71">
        <f>VLOOKUP($B807, Paste!$A$3:$H$1033, 4, FALSE)</f>
        <v>3.0409036874999993</v>
      </c>
      <c r="K807" s="71">
        <f>VLOOKUP($B807, Paste!$A$3:$H$1033, 5, FALSE)</f>
        <v>2.25</v>
      </c>
      <c r="L807" s="11" t="str">
        <f>IF(ISERROR(VLOOKUP(B807, Paste!$AB$3:$AD$2349, 3, FALSE)), "", VLOOKUP(B807, Paste!$AB$3:$AD$2349, 3, FALSE))</f>
        <v/>
      </c>
      <c r="M807" s="27" t="e">
        <f>VLOOKUP($B807, Paste!$W$3:$Z$10064, IF($H$4="Cap Hit",3, IF($H$4="AAV", 4, 2)), FALSE)</f>
        <v>#N/A</v>
      </c>
      <c r="N807" s="11" t="str">
        <f>IF(ISERROR(VLOOKUP(B807, Paste!$AB$3:$AC$2343, 1, FALSE)), "", VLOOKUP(B807, Paste!$AB$3:$AC$2343, 2, FALSE))</f>
        <v/>
      </c>
      <c r="O807" s="18" t="str">
        <f>IF(VLOOKUP(B807, 'Points&amp;Potential'!$B$7:$O$921, 14, FALSE)=0, "", VLOOKUP(B807, 'Points&amp;Potential'!$B$7:$O$921, 14, FALSE))</f>
        <v/>
      </c>
      <c r="P807" s="7" t="str">
        <f>IF(ISERROR(VLOOKUP(B807, Paste!$T$3:$T$1045, 1, FALSE)), "", VLOOKUP(B807, Paste!$T$3:$U$1045, 2, FALSE))</f>
        <v/>
      </c>
    </row>
    <row r="808" spans="1:16" ht="15" customHeight="1">
      <c r="A808" s="11">
        <v>802</v>
      </c>
      <c r="B808" s="67" t="s">
        <v>822</v>
      </c>
      <c r="C808" s="11" t="str">
        <f>VLOOKUP($B808, Paste!$A$3:$H$1033, 6, FALSE)</f>
        <v>C</v>
      </c>
      <c r="D808" s="11" t="str">
        <f>IFERROR(VLOOKUP($B808, Paste!$J$3:$L$833, 3, FALSE), "")</f>
        <v/>
      </c>
      <c r="E808" s="11" t="str">
        <f>IFERROR(VLOOKUP($B808, Paste!$J$3:$L$833, 2, FALSE), "")</f>
        <v/>
      </c>
      <c r="F808" s="11" t="str">
        <f>VLOOKUP($B808, Paste!$A$3:$H$1033, 8, FALSE)</f>
        <v>DAL</v>
      </c>
      <c r="G808" s="71">
        <f>VLOOKUP($B808, Paste!$A$3:$H$1033, 2, FALSE)</f>
        <v>14.5</v>
      </c>
      <c r="H808" s="71">
        <f>VLOOKUP($B808, Paste!$A$3:$H$1033, 3, FALSE)</f>
        <v>1.5786874999999996</v>
      </c>
      <c r="I808" s="71">
        <f t="shared" si="12"/>
        <v>2.1257400260416661</v>
      </c>
      <c r="J808" s="71">
        <f>VLOOKUP($B808, Paste!$A$3:$H$1033, 4, FALSE)</f>
        <v>3.7044275260416657</v>
      </c>
      <c r="K808" s="71">
        <f>VLOOKUP($B808, Paste!$A$3:$H$1033, 5, FALSE)</f>
        <v>2.1749999999999998</v>
      </c>
      <c r="L808" s="11">
        <f>IF(ISERROR(VLOOKUP(B808, Paste!$AB$3:$AD$2349, 3, FALSE)), "", VLOOKUP(B808, Paste!$AB$3:$AD$2349, 3, FALSE))</f>
        <v>22</v>
      </c>
      <c r="M808" s="27">
        <f>VLOOKUP($B808, Paste!$W$3:$Z$10064, IF($H$4="Cap Hit",3, IF($H$4="AAV", 4, 2)), FALSE)</f>
        <v>0.85</v>
      </c>
      <c r="N808" s="11">
        <f>IF(ISERROR(VLOOKUP(B808, Paste!$AB$3:$AC$2343, 1, FALSE)), "", VLOOKUP(B808, Paste!$AB$3:$AC$2343, 2, FALSE))</f>
        <v>5</v>
      </c>
      <c r="O808" s="18" t="str">
        <f>IF(VLOOKUP(B808, 'Points&amp;Potential'!$B$7:$O$921, 14, FALSE)=0, "", VLOOKUP(B808, 'Points&amp;Potential'!$B$7:$O$921, 14, FALSE))</f>
        <v/>
      </c>
      <c r="P808" s="7" t="str">
        <f>IF(ISERROR(VLOOKUP(B808, Paste!$T$3:$T$1045, 1, FALSE)), "", VLOOKUP(B808, Paste!$T$3:$U$1045, 2, FALSE))</f>
        <v>Y</v>
      </c>
    </row>
    <row r="809" spans="1:16" ht="15" customHeight="1">
      <c r="A809" s="11">
        <v>803</v>
      </c>
      <c r="B809" s="67" t="s">
        <v>818</v>
      </c>
      <c r="C809" s="11" t="str">
        <f>VLOOKUP($B809, Paste!$A$3:$H$1033, 6, FALSE)</f>
        <v>RW</v>
      </c>
      <c r="D809" s="11" t="str">
        <f>IFERROR(VLOOKUP($B809, Paste!$J$3:$L$833, 3, FALSE), "")</f>
        <v/>
      </c>
      <c r="E809" s="11" t="str">
        <f>IFERROR(VLOOKUP($B809, Paste!$J$3:$L$833, 2, FALSE), "")</f>
        <v/>
      </c>
      <c r="F809" s="11" t="str">
        <f>VLOOKUP($B809, Paste!$A$3:$H$1033, 8, FALSE)</f>
        <v>CBJ</v>
      </c>
      <c r="G809" s="71">
        <f>VLOOKUP($B809, Paste!$A$3:$H$1033, 2, FALSE)</f>
        <v>25</v>
      </c>
      <c r="H809" s="71">
        <f>VLOOKUP($B809, Paste!$A$3:$H$1033, 3, FALSE)</f>
        <v>2.534186251332684</v>
      </c>
      <c r="I809" s="71">
        <f t="shared" si="12"/>
        <v>1.3585915264450934</v>
      </c>
      <c r="J809" s="71">
        <f>VLOOKUP($B809, Paste!$A$3:$H$1033, 4, FALSE)</f>
        <v>3.8927777777777774</v>
      </c>
      <c r="K809" s="71">
        <f>VLOOKUP($B809, Paste!$A$3:$H$1033, 5, FALSE)</f>
        <v>2.1739130434782608</v>
      </c>
      <c r="L809" s="11">
        <f>IF(ISERROR(VLOOKUP(B809, Paste!$AB$3:$AD$2349, 3, FALSE)), "", VLOOKUP(B809, Paste!$AB$3:$AD$2349, 3, FALSE))</f>
        <v>13</v>
      </c>
      <c r="M809" s="27">
        <f>VLOOKUP($B809, Paste!$W$3:$Z$10064, IF($H$4="Cap Hit",3, IF($H$4="AAV", 4, 2)), FALSE)</f>
        <v>0.85</v>
      </c>
      <c r="N809" s="11">
        <f>IF(ISERROR(VLOOKUP(B809, Paste!$AB$3:$AC$2343, 1, FALSE)), "", VLOOKUP(B809, Paste!$AB$3:$AC$2343, 2, FALSE))</f>
        <v>20</v>
      </c>
      <c r="O809" s="18" t="str">
        <f>IF(VLOOKUP(B809, 'Points&amp;Potential'!$B$7:$O$921, 14, FALSE)=0, "", VLOOKUP(B809, 'Points&amp;Potential'!$B$7:$O$921, 14, FALSE))</f>
        <v/>
      </c>
      <c r="P809" s="7" t="str">
        <f>IF(ISERROR(VLOOKUP(B809, Paste!$T$3:$T$1045, 1, FALSE)), "", VLOOKUP(B809, Paste!$T$3:$U$1045, 2, FALSE))</f>
        <v/>
      </c>
    </row>
    <row r="810" spans="1:16" ht="15" customHeight="1">
      <c r="A810" s="11">
        <v>804</v>
      </c>
      <c r="B810" s="67" t="s">
        <v>782</v>
      </c>
      <c r="C810" s="11" t="str">
        <f>VLOOKUP($B810, Paste!$A$3:$H$1033, 6, FALSE)</f>
        <v>LW</v>
      </c>
      <c r="D810" s="11" t="str">
        <f>IFERROR(VLOOKUP($B810, Paste!$J$3:$L$833, 3, FALSE), "")</f>
        <v/>
      </c>
      <c r="E810" s="11" t="str">
        <f>IFERROR(VLOOKUP($B810, Paste!$J$3:$L$833, 2, FALSE), "")</f>
        <v/>
      </c>
      <c r="F810" s="11" t="str">
        <f>VLOOKUP($B810, Paste!$A$3:$H$1033, 8, FALSE)</f>
        <v>FLA</v>
      </c>
      <c r="G810" s="71">
        <f>VLOOKUP($B810, Paste!$A$3:$H$1033, 2, FALSE)</f>
        <v>21</v>
      </c>
      <c r="H810" s="71">
        <f>VLOOKUP($B810, Paste!$A$3:$H$1033, 3, FALSE)</f>
        <v>2.2291929824561403</v>
      </c>
      <c r="I810" s="71">
        <f t="shared" si="12"/>
        <v>3.0450882675438602</v>
      </c>
      <c r="J810" s="71">
        <f>VLOOKUP($B810, Paste!$A$3:$H$1033, 4, FALSE)</f>
        <v>5.2742812500000005</v>
      </c>
      <c r="K810" s="71">
        <f>VLOOKUP($B810, Paste!$A$3:$H$1033, 5, FALSE)</f>
        <v>2.1</v>
      </c>
      <c r="L810" s="11">
        <f>IF(ISERROR(VLOOKUP(B810, Paste!$AB$3:$AD$2349, 3, FALSE)), "", VLOOKUP(B810, Paste!$AB$3:$AD$2349, 3, FALSE))</f>
        <v>46</v>
      </c>
      <c r="M810" s="27">
        <f>VLOOKUP($B810, Paste!$W$3:$Z$10064, IF($H$4="Cap Hit",3, IF($H$4="AAV", 4, 2)), FALSE)</f>
        <v>0.85499999999999998</v>
      </c>
      <c r="N810" s="11">
        <f>IF(ISERROR(VLOOKUP(B810, Paste!$AB$3:$AC$2343, 1, FALSE)), "", VLOOKUP(B810, Paste!$AB$3:$AC$2343, 2, FALSE))</f>
        <v>5</v>
      </c>
      <c r="O810" s="18" t="str">
        <f>IF(VLOOKUP(B810, 'Points&amp;Potential'!$B$7:$O$921, 14, FALSE)=0, "", VLOOKUP(B810, 'Points&amp;Potential'!$B$7:$O$921, 14, FALSE))</f>
        <v/>
      </c>
      <c r="P810" s="7" t="str">
        <f>IF(ISERROR(VLOOKUP(B810, Paste!$T$3:$T$1045, 1, FALSE)), "", VLOOKUP(B810, Paste!$T$3:$U$1045, 2, FALSE))</f>
        <v>Y</v>
      </c>
    </row>
    <row r="811" spans="1:16" ht="15" customHeight="1">
      <c r="A811" s="11">
        <v>805</v>
      </c>
      <c r="B811" s="67" t="s">
        <v>786</v>
      </c>
      <c r="C811" s="11" t="str">
        <f>VLOOKUP($B811, Paste!$A$3:$H$1033, 6, FALSE)</f>
        <v>C</v>
      </c>
      <c r="D811" s="11">
        <f>IFERROR(VLOOKUP($B811, Paste!$J$3:$L$833, 3, FALSE), "")</f>
        <v>32</v>
      </c>
      <c r="E811" s="11">
        <f>IFERROR(VLOOKUP($B811, Paste!$J$3:$L$833, 2, FALSE), "")</f>
        <v>62</v>
      </c>
      <c r="F811" s="11" t="str">
        <f>VLOOKUP($B811, Paste!$A$3:$H$1033, 8, FALSE)</f>
        <v>TOR</v>
      </c>
      <c r="G811" s="71">
        <f>VLOOKUP($B811, Paste!$A$3:$H$1033, 2, FALSE)</f>
        <v>36</v>
      </c>
      <c r="H811" s="71">
        <f>VLOOKUP($B811, Paste!$A$3:$H$1033, 3, FALSE)</f>
        <v>0.90391304347826096</v>
      </c>
      <c r="I811" s="71">
        <f t="shared" si="12"/>
        <v>4.030086956521739</v>
      </c>
      <c r="J811" s="71">
        <f>VLOOKUP($B811, Paste!$A$3:$H$1033, 4, FALSE)</f>
        <v>4.9340000000000002</v>
      </c>
      <c r="K811" s="71">
        <f>VLOOKUP($B811, Paste!$A$3:$H$1033, 5, FALSE)</f>
        <v>2</v>
      </c>
      <c r="L811" s="11">
        <f>IF(ISERROR(VLOOKUP(B811, Paste!$AB$3:$AD$2349, 3, FALSE)), "", VLOOKUP(B811, Paste!$AB$3:$AD$2349, 3, FALSE))</f>
        <v>79</v>
      </c>
      <c r="M811" s="27">
        <f>VLOOKUP($B811, Paste!$W$3:$Z$10064, IF($H$4="Cap Hit",3, IF($H$4="AAV", 4, 2)), FALSE)</f>
        <v>0.85</v>
      </c>
      <c r="N811" s="11">
        <f>IF(ISERROR(VLOOKUP(B811, Paste!$AB$3:$AC$2343, 1, FALSE)), "", VLOOKUP(B811, Paste!$AB$3:$AC$2343, 2, FALSE))</f>
        <v>19</v>
      </c>
      <c r="O811" s="18" t="str">
        <f>IF(VLOOKUP(B811, 'Points&amp;Potential'!$B$7:$O$921, 14, FALSE)=0, "", VLOOKUP(B811, 'Points&amp;Potential'!$B$7:$O$921, 14, FALSE))</f>
        <v/>
      </c>
      <c r="P811" s="7" t="str">
        <f>IF(ISERROR(VLOOKUP(B811, Paste!$T$3:$T$1045, 1, FALSE)), "", VLOOKUP(B811, Paste!$T$3:$U$1045, 2, FALSE))</f>
        <v>Y</v>
      </c>
    </row>
    <row r="812" spans="1:16" ht="15" customHeight="1">
      <c r="A812" s="11">
        <v>806</v>
      </c>
      <c r="B812" s="67" t="s">
        <v>647</v>
      </c>
      <c r="C812" s="11" t="str">
        <f>VLOOKUP($B812, Paste!$A$3:$H$1033, 6, FALSE)</f>
        <v>LD</v>
      </c>
      <c r="D812" s="11" t="str">
        <f>IFERROR(VLOOKUP($B812, Paste!$J$3:$L$833, 3, FALSE), "")</f>
        <v/>
      </c>
      <c r="E812" s="11" t="str">
        <f>IFERROR(VLOOKUP($B812, Paste!$J$3:$L$833, 2, FALSE), "")</f>
        <v/>
      </c>
      <c r="F812" s="11" t="str">
        <f>VLOOKUP($B812, Paste!$A$3:$H$1033, 8, FALSE)</f>
        <v>VAN</v>
      </c>
      <c r="G812" s="71">
        <f>VLOOKUP($B812, Paste!$A$3:$H$1033, 2, FALSE)</f>
        <v>20</v>
      </c>
      <c r="H812" s="71">
        <f>VLOOKUP($B812, Paste!$A$3:$H$1033, 3, FALSE)</f>
        <v>0.83611111111111125</v>
      </c>
      <c r="I812" s="71">
        <f t="shared" si="12"/>
        <v>11.493377777777781</v>
      </c>
      <c r="J812" s="71">
        <f>VLOOKUP($B812, Paste!$A$3:$H$1033, 4, FALSE)</f>
        <v>12.329488888888891</v>
      </c>
      <c r="K812" s="71">
        <f>VLOOKUP($B812, Paste!$A$3:$H$1033, 5, FALSE)</f>
        <v>2</v>
      </c>
      <c r="L812" s="11">
        <f>IF(ISERROR(VLOOKUP(B812, Paste!$AB$3:$AD$2349, 3, FALSE)), "", VLOOKUP(B812, Paste!$AB$3:$AD$2349, 3, FALSE))</f>
        <v>7</v>
      </c>
      <c r="M812" s="27">
        <f>VLOOKUP($B812, Paste!$W$3:$Z$10064, IF($H$4="Cap Hit",3, IF($H$4="AAV", 4, 2)), FALSE)</f>
        <v>0.85</v>
      </c>
      <c r="N812" s="11">
        <f>IF(ISERROR(VLOOKUP(B812, Paste!$AB$3:$AC$2343, 1, FALSE)), "", VLOOKUP(B812, Paste!$AB$3:$AC$2343, 2, FALSE))</f>
        <v>22</v>
      </c>
      <c r="O812" s="18" t="str">
        <f>IF(VLOOKUP(B812, 'Points&amp;Potential'!$B$7:$O$921, 14, FALSE)=0, "", VLOOKUP(B812, 'Points&amp;Potential'!$B$7:$O$921, 14, FALSE))</f>
        <v/>
      </c>
      <c r="P812" s="7" t="str">
        <f>IF(ISERROR(VLOOKUP(B812, Paste!$T$3:$T$1045, 1, FALSE)), "", VLOOKUP(B812, Paste!$T$3:$U$1045, 2, FALSE))</f>
        <v>Y</v>
      </c>
    </row>
    <row r="813" spans="1:16" ht="15" customHeight="1">
      <c r="A813" s="11">
        <v>807</v>
      </c>
      <c r="B813" s="67" t="s">
        <v>830</v>
      </c>
      <c r="C813" s="11" t="str">
        <f>VLOOKUP($B813, Paste!$A$3:$H$1033, 6, FALSE)</f>
        <v>LD</v>
      </c>
      <c r="D813" s="11">
        <f>IFERROR(VLOOKUP($B813, Paste!$J$3:$L$833, 3, FALSE), "")</f>
        <v>32</v>
      </c>
      <c r="E813" s="11">
        <f>IFERROR(VLOOKUP($B813, Paste!$J$3:$L$833, 2, FALSE), "")</f>
        <v>45</v>
      </c>
      <c r="F813" s="11" t="str">
        <f>VLOOKUP($B813, Paste!$A$3:$H$1033, 8, FALSE)</f>
        <v>NYI</v>
      </c>
      <c r="G813" s="71">
        <f>VLOOKUP($B813, Paste!$A$3:$H$1033, 2, FALSE)</f>
        <v>10</v>
      </c>
      <c r="H813" s="71">
        <f>VLOOKUP($B813, Paste!$A$3:$H$1033, 3, FALSE)</f>
        <v>0.41144444444444433</v>
      </c>
      <c r="I813" s="71">
        <f t="shared" si="12"/>
        <v>3.0718333333333336</v>
      </c>
      <c r="J813" s="71">
        <f>VLOOKUP($B813, Paste!$A$3:$H$1033, 4, FALSE)</f>
        <v>3.4832777777777779</v>
      </c>
      <c r="K813" s="71">
        <f>VLOOKUP($B813, Paste!$A$3:$H$1033, 5, FALSE)</f>
        <v>1.6666666666666665</v>
      </c>
      <c r="L813" s="11">
        <f>IF(ISERROR(VLOOKUP(B813, Paste!$AB$3:$AD$2349, 3, FALSE)), "", VLOOKUP(B813, Paste!$AB$3:$AD$2349, 3, FALSE))</f>
        <v>10</v>
      </c>
      <c r="M813" s="27">
        <f>VLOOKUP($B813, Paste!$W$3:$Z$10064, IF($H$4="Cap Hit",3, IF($H$4="AAV", 4, 2)), FALSE)</f>
        <v>0.85</v>
      </c>
      <c r="N813" s="11">
        <f>IF(ISERROR(VLOOKUP(B813, Paste!$AB$3:$AC$2343, 1, FALSE)), "", VLOOKUP(B813, Paste!$AB$3:$AC$2343, 2, FALSE))</f>
        <v>7</v>
      </c>
      <c r="O813" s="18" t="str">
        <f>IF(VLOOKUP(B813, 'Points&amp;Potential'!$B$7:$O$921, 14, FALSE)=0, "", VLOOKUP(B813, 'Points&amp;Potential'!$B$7:$O$921, 14, FALSE))</f>
        <v/>
      </c>
      <c r="P813" s="7" t="str">
        <f>IF(ISERROR(VLOOKUP(B813, Paste!$T$3:$T$1045, 1, FALSE)), "", VLOOKUP(B813, Paste!$T$3:$U$1045, 2, FALSE))</f>
        <v/>
      </c>
    </row>
    <row r="814" spans="1:16" ht="15" customHeight="1">
      <c r="A814" s="11">
        <v>808</v>
      </c>
      <c r="B814" s="10" t="s">
        <v>835</v>
      </c>
      <c r="C814" s="11" t="str">
        <f>VLOOKUP($B814, Paste!$A$3:$H$1033, 6, FALSE)</f>
        <v>RW</v>
      </c>
      <c r="D814" s="11" t="str">
        <f>IFERROR(VLOOKUP($B814, Paste!$J$3:$L$833, 3, FALSE), "")</f>
        <v/>
      </c>
      <c r="E814" s="11" t="str">
        <f>IFERROR(VLOOKUP($B814, Paste!$J$3:$L$833, 2, FALSE), "")</f>
        <v/>
      </c>
      <c r="F814" s="11" t="str">
        <f>VLOOKUP($B814, Paste!$A$3:$H$1033, 8, FALSE)</f>
        <v>NSH</v>
      </c>
      <c r="G814" s="71">
        <f>VLOOKUP($B814, Paste!$A$3:$H$1033, 2, FALSE)</f>
        <v>8</v>
      </c>
      <c r="H814" s="71">
        <f>VLOOKUP($B814, Paste!$A$3:$H$1033, 3, FALSE)</f>
        <v>0.37582222222222222</v>
      </c>
      <c r="I814" s="71">
        <f t="shared" si="12"/>
        <v>2.927372222222222</v>
      </c>
      <c r="J814" s="71">
        <f>VLOOKUP($B814, Paste!$A$3:$H$1033, 4, FALSE)</f>
        <v>3.3031944444444443</v>
      </c>
      <c r="K814" s="71">
        <f>VLOOKUP($B814, Paste!$A$3:$H$1033, 5, FALSE)</f>
        <v>1.6</v>
      </c>
      <c r="L814" s="11">
        <f>IF(ISERROR(VLOOKUP(B814, Paste!$AB$3:$AD$2349, 3, FALSE)), "", VLOOKUP(B814, Paste!$AB$3:$AD$2349, 3, FALSE))</f>
        <v>4</v>
      </c>
      <c r="M814" s="27">
        <f>VLOOKUP($B814, Paste!$W$3:$Z$10064, IF($H$4="Cap Hit",3, IF($H$4="AAV", 4, 2)), FALSE)</f>
        <v>0.86</v>
      </c>
      <c r="N814" s="11">
        <f>IF(ISERROR(VLOOKUP(B814, Paste!$AB$3:$AC$2343, 1, FALSE)), "", VLOOKUP(B814, Paste!$AB$3:$AC$2343, 2, FALSE))</f>
        <v>3</v>
      </c>
      <c r="O814" s="18" t="str">
        <f>IF(VLOOKUP(B814, 'Points&amp;Potential'!$B$7:$O$921, 14, FALSE)=0, "", VLOOKUP(B814, 'Points&amp;Potential'!$B$7:$O$921, 14, FALSE))</f>
        <v/>
      </c>
      <c r="P814" s="7" t="str">
        <f>IF(ISERROR(VLOOKUP(B814, Paste!$T$3:$T$1045, 1, FALSE)), "", VLOOKUP(B814, Paste!$T$3:$U$1045, 2, FALSE))</f>
        <v>Y</v>
      </c>
    </row>
    <row r="815" spans="1:16" ht="15" customHeight="1">
      <c r="A815" s="11">
        <v>809</v>
      </c>
      <c r="B815" s="67" t="s">
        <v>836</v>
      </c>
      <c r="C815" s="11" t="str">
        <f>VLOOKUP($B815, Paste!$A$3:$H$1033, 6, FALSE)</f>
        <v>C</v>
      </c>
      <c r="D815" s="11" t="str">
        <f>IFERROR(VLOOKUP($B815, Paste!$J$3:$L$833, 3, FALSE), "")</f>
        <v/>
      </c>
      <c r="E815" s="11" t="str">
        <f>IFERROR(VLOOKUP($B815, Paste!$J$3:$L$833, 2, FALSE), "")</f>
        <v/>
      </c>
      <c r="F815" s="11" t="str">
        <f>VLOOKUP($B815, Paste!$A$3:$H$1033, 8, FALSE)</f>
        <v>SEA</v>
      </c>
      <c r="G815" s="71">
        <f>VLOOKUP($B815, Paste!$A$3:$H$1033, 2, FALSE)</f>
        <v>15</v>
      </c>
      <c r="H815" s="71">
        <f>VLOOKUP($B815, Paste!$A$3:$H$1033, 3, FALSE)</f>
        <v>1.5</v>
      </c>
      <c r="I815" s="71">
        <f t="shared" si="12"/>
        <v>1.6382656249999998</v>
      </c>
      <c r="J815" s="71">
        <f>VLOOKUP($B815, Paste!$A$3:$H$1033, 4, FALSE)</f>
        <v>3.1382656249999998</v>
      </c>
      <c r="K815" s="71">
        <f>VLOOKUP($B815, Paste!$A$3:$H$1033, 5, FALSE)</f>
        <v>1.5</v>
      </c>
      <c r="L815" s="11">
        <f>IF(ISERROR(VLOOKUP(B815, Paste!$AB$3:$AD$2349, 3, FALSE)), "", VLOOKUP(B815, Paste!$AB$3:$AD$2349, 3, FALSE))</f>
        <v>11</v>
      </c>
      <c r="M815" s="27">
        <f>VLOOKUP($B815, Paste!$W$3:$Z$10064, IF($H$4="Cap Hit",3, IF($H$4="AAV", 4, 2)), FALSE)</f>
        <v>0.87</v>
      </c>
      <c r="N815" s="11">
        <f>IF(ISERROR(VLOOKUP(B815, Paste!$AB$3:$AC$2343, 1, FALSE)), "", VLOOKUP(B815, Paste!$AB$3:$AC$2343, 2, FALSE))</f>
        <v>10</v>
      </c>
      <c r="O815" s="18" t="str">
        <f>IF(VLOOKUP(B815, 'Points&amp;Potential'!$B$7:$O$921, 14, FALSE)=0, "", VLOOKUP(B815, 'Points&amp;Potential'!$B$7:$O$921, 14, FALSE))</f>
        <v/>
      </c>
      <c r="P815" s="7" t="str">
        <f>IF(ISERROR(VLOOKUP(B815, Paste!$T$3:$T$1045, 1, FALSE)), "", VLOOKUP(B815, Paste!$T$3:$U$1045, 2, FALSE))</f>
        <v>Y</v>
      </c>
    </row>
    <row r="816" spans="1:16" ht="15" customHeight="1">
      <c r="A816" s="11">
        <v>810</v>
      </c>
      <c r="B816" s="67" t="s">
        <v>807</v>
      </c>
      <c r="C816" s="11" t="str">
        <f>VLOOKUP($B816, Paste!$A$3:$H$1033, 6, FALSE)</f>
        <v>LD</v>
      </c>
      <c r="D816" s="11" t="str">
        <f>IFERROR(VLOOKUP($B816, Paste!$J$3:$L$833, 3, FALSE), "")</f>
        <v/>
      </c>
      <c r="E816" s="11" t="str">
        <f>IFERROR(VLOOKUP($B816, Paste!$J$3:$L$833, 2, FALSE), "")</f>
        <v/>
      </c>
      <c r="F816" s="11" t="str">
        <f>VLOOKUP($B816, Paste!$A$3:$H$1033, 8, FALSE)</f>
        <v>UFA</v>
      </c>
      <c r="G816" s="71">
        <f>VLOOKUP($B816, Paste!$A$3:$H$1033, 2, FALSE)</f>
        <v>25</v>
      </c>
      <c r="H816" s="71">
        <f>VLOOKUP($B816, Paste!$A$3:$H$1033, 3, FALSE)</f>
        <v>0.71792270531400981</v>
      </c>
      <c r="I816" s="71">
        <f t="shared" si="12"/>
        <v>3.37878354468599</v>
      </c>
      <c r="J816" s="71">
        <f>VLOOKUP($B816, Paste!$A$3:$H$1033, 4, FALSE)</f>
        <v>4.0967062499999995</v>
      </c>
      <c r="K816" s="71">
        <f>VLOOKUP($B816, Paste!$A$3:$H$1033, 5, FALSE)</f>
        <v>0.72463768115942029</v>
      </c>
      <c r="L816" s="11" t="str">
        <f>IF(ISERROR(VLOOKUP(B816, Paste!$AB$3:$AD$2349, 3, FALSE)), "", VLOOKUP(B816, Paste!$AB$3:$AD$2349, 3, FALSE))</f>
        <v/>
      </c>
      <c r="M816" s="27">
        <f>VLOOKUP($B816, Paste!$W$3:$Z$10064, IF($H$4="Cap Hit",3, IF($H$4="AAV", 4, 2)), FALSE)</f>
        <v>0.85</v>
      </c>
      <c r="N816" s="11" t="str">
        <f>IF(ISERROR(VLOOKUP(B816, Paste!$AB$3:$AC$2343, 1, FALSE)), "", VLOOKUP(B816, Paste!$AB$3:$AC$2343, 2, FALSE))</f>
        <v/>
      </c>
      <c r="O816" s="18" t="str">
        <f>IF(VLOOKUP(B816, 'Points&amp;Potential'!$B$7:$O$921, 14, FALSE)=0, "", VLOOKUP(B816, 'Points&amp;Potential'!$B$7:$O$921, 14, FALSE))</f>
        <v/>
      </c>
      <c r="P816" s="7" t="str">
        <f>IF(ISERROR(VLOOKUP(B816, Paste!$T$3:$T$1045, 1, FALSE)), "", VLOOKUP(B816, Paste!$T$3:$U$1045, 2, FALSE))</f>
        <v/>
      </c>
    </row>
    <row r="817" spans="1:16" ht="15" customHeight="1">
      <c r="A817" s="11">
        <v>811</v>
      </c>
      <c r="B817" s="67" t="s">
        <v>913</v>
      </c>
      <c r="C817" s="11" t="str">
        <f>VLOOKUP($B817, Paste!$A$3:$H$1033, 6, FALSE)</f>
        <v>C</v>
      </c>
      <c r="D817" s="11" t="str">
        <f>IFERROR(VLOOKUP($B817, Paste!$J$3:$L$833, 3, FALSE), "")</f>
        <v/>
      </c>
      <c r="E817" s="11" t="str">
        <f>IFERROR(VLOOKUP($B817, Paste!$J$3:$L$833, 2, FALSE), "")</f>
        <v/>
      </c>
      <c r="F817" s="11" t="str">
        <f>VLOOKUP($B817, Paste!$A$3:$H$1033, 8, FALSE)</f>
        <v>TBL</v>
      </c>
      <c r="G817" s="71">
        <f>VLOOKUP($B817, Paste!$A$3:$H$1033, 2, FALSE)</f>
        <v>2</v>
      </c>
      <c r="H817" s="71">
        <f>VLOOKUP($B817, Paste!$A$3:$H$1033, 3, FALSE)</f>
        <v>0.2361115924253212</v>
      </c>
      <c r="I817" s="71">
        <f t="shared" si="12"/>
        <v>0.75943852613836449</v>
      </c>
      <c r="J817" s="71">
        <f>VLOOKUP($B817, Paste!$A$3:$H$1033, 4, FALSE)</f>
        <v>0.99555011856368569</v>
      </c>
      <c r="K817" s="71">
        <f>VLOOKUP($B817, Paste!$A$3:$H$1033, 5, FALSE)</f>
        <v>0.4</v>
      </c>
      <c r="L817" s="11">
        <f>IF(ISERROR(VLOOKUP(B817, Paste!$AB$3:$AD$2349, 3, FALSE)), "", VLOOKUP(B817, Paste!$AB$3:$AD$2349, 3, FALSE))</f>
        <v>1</v>
      </c>
      <c r="M817" s="27" t="e">
        <f>VLOOKUP($B817, Paste!$W$3:$Z$10064, IF($H$4="Cap Hit",3, IF($H$4="AAV", 4, 2)), FALSE)</f>
        <v>#N/A</v>
      </c>
      <c r="N817" s="11">
        <f>IF(ISERROR(VLOOKUP(B817, Paste!$AB$3:$AC$2343, 1, FALSE)), "", VLOOKUP(B817, Paste!$AB$3:$AC$2343, 2, FALSE))</f>
        <v>1</v>
      </c>
      <c r="O817" s="18" t="str">
        <f>IF(VLOOKUP(B817, 'Points&amp;Potential'!$B$7:$O$921, 14, FALSE)=0, "", VLOOKUP(B817, 'Points&amp;Potential'!$B$7:$O$921, 14, FALSE))</f>
        <v/>
      </c>
      <c r="P817" s="7" t="str">
        <f>IF(ISERROR(VLOOKUP(B817, Paste!$T$3:$T$1045, 1, FALSE)), "", VLOOKUP(B817, Paste!$T$3:$U$1045, 2, FALSE))</f>
        <v>Y</v>
      </c>
    </row>
    <row r="818" spans="1:16" ht="15" customHeight="1">
      <c r="A818" s="11">
        <v>812</v>
      </c>
      <c r="B818" s="67" t="s">
        <v>803</v>
      </c>
      <c r="C818" s="11" t="str">
        <f>VLOOKUP($B818, Paste!$A$3:$H$1033, 6, FALSE)</f>
        <v>LW</v>
      </c>
      <c r="D818" s="11">
        <f>IFERROR(VLOOKUP($B818, Paste!$J$3:$L$833, 3, FALSE), "")</f>
        <v>20</v>
      </c>
      <c r="E818" s="11">
        <f>IFERROR(VLOOKUP($B818, Paste!$J$3:$L$833, 2, FALSE), "")</f>
        <v>67</v>
      </c>
      <c r="F818" s="11" t="str">
        <f>VLOOKUP($B818, Paste!$A$3:$H$1033, 8, FALSE)</f>
        <v>TBL</v>
      </c>
      <c r="G818" s="71">
        <f>VLOOKUP($B818, Paste!$A$3:$H$1033, 2, FALSE)</f>
        <v>18</v>
      </c>
      <c r="H818" s="71">
        <f>VLOOKUP($B818, Paste!$A$3:$H$1033, 3, FALSE)</f>
        <v>1.2780848381926551</v>
      </c>
      <c r="I818" s="71">
        <f t="shared" si="12"/>
        <v>3.1206651618073447</v>
      </c>
      <c r="J818" s="71">
        <f>VLOOKUP($B818, Paste!$A$3:$H$1033, 4, FALSE)</f>
        <v>4.3987499999999997</v>
      </c>
      <c r="K818" s="71">
        <f>VLOOKUP($B818, Paste!$A$3:$H$1033, 5, FALSE)</f>
        <v>0</v>
      </c>
      <c r="L818" s="11">
        <f>IF(ISERROR(VLOOKUP(B818, Paste!$AB$3:$AD$2349, 3, FALSE)), "", VLOOKUP(B818, Paste!$AB$3:$AD$2349, 3, FALSE))</f>
        <v>18</v>
      </c>
      <c r="M818" s="27">
        <f>VLOOKUP($B818, Paste!$W$3:$Z$10064, IF($H$4="Cap Hit",3, IF($H$4="AAV", 4, 2)), FALSE)</f>
        <v>0.77500000000000002</v>
      </c>
      <c r="N818" s="11">
        <f>IF(ISERROR(VLOOKUP(B818, Paste!$AB$3:$AC$2343, 1, FALSE)), "", VLOOKUP(B818, Paste!$AB$3:$AC$2343, 2, FALSE))</f>
        <v>7</v>
      </c>
      <c r="O818" s="18" t="str">
        <f>IF(VLOOKUP(B818, 'Points&amp;Potential'!$B$7:$O$921, 14, FALSE)=0, "", VLOOKUP(B818, 'Points&amp;Potential'!$B$7:$O$921, 14, FALSE))</f>
        <v/>
      </c>
      <c r="P818" s="7" t="str">
        <f>IF(ISERROR(VLOOKUP(B818, Paste!$T$3:$T$1045, 1, FALSE)), "", VLOOKUP(B818, Paste!$T$3:$U$1045, 2, FALSE))</f>
        <v/>
      </c>
    </row>
    <row r="819" spans="1:16" ht="15" customHeight="1">
      <c r="A819" s="11">
        <v>813</v>
      </c>
      <c r="B819" s="67" t="s">
        <v>808</v>
      </c>
      <c r="C819" s="11" t="str">
        <f>VLOOKUP($B819, Paste!$A$3:$H$1033, 6, FALSE)</f>
        <v>RW</v>
      </c>
      <c r="D819" s="11">
        <f>IFERROR(VLOOKUP($B819, Paste!$J$3:$L$833, 3, FALSE), "")</f>
        <v>52</v>
      </c>
      <c r="E819" s="11">
        <f>IFERROR(VLOOKUP($B819, Paste!$J$3:$L$833, 2, FALSE), "")</f>
        <v>75</v>
      </c>
      <c r="F819" s="11" t="str">
        <f>VLOOKUP($B819, Paste!$A$3:$H$1033, 8, FALSE)</f>
        <v>VAN</v>
      </c>
      <c r="G819" s="71">
        <f>VLOOKUP($B819, Paste!$A$3:$H$1033, 2, FALSE)</f>
        <v>15</v>
      </c>
      <c r="H819" s="71">
        <f>VLOOKUP($B819, Paste!$A$3:$H$1033, 3, FALSE)</f>
        <v>2.181490384615385</v>
      </c>
      <c r="I819" s="71">
        <f t="shared" si="12"/>
        <v>1.8927033653846159</v>
      </c>
      <c r="J819" s="71">
        <f>VLOOKUP($B819, Paste!$A$3:$H$1033, 4, FALSE)</f>
        <v>4.0741937500000009</v>
      </c>
      <c r="K819" s="71">
        <f>VLOOKUP($B819, Paste!$A$3:$H$1033, 5, FALSE)</f>
        <v>0</v>
      </c>
      <c r="L819" s="11">
        <f>IF(ISERROR(VLOOKUP(B819, Paste!$AB$3:$AD$2349, 3, FALSE)), "", VLOOKUP(B819, Paste!$AB$3:$AD$2349, 3, FALSE))</f>
        <v>12</v>
      </c>
      <c r="M819" s="27">
        <f>VLOOKUP($B819, Paste!$W$3:$Z$10064, IF($H$4="Cap Hit",3, IF($H$4="AAV", 4, 2)), FALSE)</f>
        <v>0.95</v>
      </c>
      <c r="N819" s="11">
        <f>IF(ISERROR(VLOOKUP(B819, Paste!$AB$3:$AC$2343, 1, FALSE)), "", VLOOKUP(B819, Paste!$AB$3:$AC$2343, 2, FALSE))</f>
        <v>6</v>
      </c>
      <c r="O819" s="18" t="str">
        <f>IF(VLOOKUP(B819, 'Points&amp;Potential'!$B$7:$O$921, 14, FALSE)=0, "", VLOOKUP(B819, 'Points&amp;Potential'!$B$7:$O$921, 14, FALSE))</f>
        <v/>
      </c>
    </row>
    <row r="820" spans="1:16" ht="15" customHeight="1">
      <c r="A820" s="11">
        <v>814</v>
      </c>
      <c r="B820" s="67" t="s">
        <v>832</v>
      </c>
      <c r="C820" s="11" t="str">
        <f>VLOOKUP($B820, Paste!$A$3:$H$1033, 6, FALSE)</f>
        <v>RW</v>
      </c>
      <c r="D820" s="11">
        <f>IFERROR(VLOOKUP($B820, Paste!$J$3:$L$833, 3, FALSE), "")</f>
        <v>43</v>
      </c>
      <c r="E820" s="11">
        <f>IFERROR(VLOOKUP($B820, Paste!$J$3:$L$833, 2, FALSE), "")</f>
        <v>70</v>
      </c>
      <c r="F820" s="11" t="str">
        <f>VLOOKUP($B820, Paste!$A$3:$H$1033, 8, FALSE)</f>
        <v>CAR</v>
      </c>
      <c r="G820" s="71">
        <f>VLOOKUP($B820, Paste!$A$3:$H$1033, 2, FALSE)</f>
        <v>6</v>
      </c>
      <c r="H820" s="71">
        <f>VLOOKUP($B820, Paste!$A$3:$H$1033, 3, FALSE)</f>
        <v>2.8000000000000004E-3</v>
      </c>
      <c r="I820" s="71">
        <f t="shared" si="12"/>
        <v>3.4440891874999999</v>
      </c>
      <c r="J820" s="71">
        <f>VLOOKUP($B820, Paste!$A$3:$H$1033, 4, FALSE)</f>
        <v>3.4468891875000001</v>
      </c>
      <c r="K820" s="71">
        <f>VLOOKUP($B820, Paste!$A$3:$H$1033, 5, FALSE)</f>
        <v>0</v>
      </c>
      <c r="L820" s="11">
        <f>IF(ISERROR(VLOOKUP(B820, Paste!$AB$3:$AD$2349, 3, FALSE)), "", VLOOKUP(B820, Paste!$AB$3:$AD$2349, 3, FALSE))</f>
        <v>2</v>
      </c>
      <c r="M820" s="27">
        <f>VLOOKUP($B820, Paste!$W$3:$Z$10064, IF($H$4="Cap Hit",3, IF($H$4="AAV", 4, 2)), FALSE)</f>
        <v>0.86</v>
      </c>
      <c r="N820" s="11">
        <f>IF(ISERROR(VLOOKUP(B820, Paste!$AB$3:$AC$2343, 1, FALSE)), "", VLOOKUP(B820, Paste!$AB$3:$AC$2343, 2, FALSE))</f>
        <v>2</v>
      </c>
      <c r="O820" s="18" t="str">
        <f>IF(VLOOKUP(B820, 'Points&amp;Potential'!$B$7:$O$921, 14, FALSE)=0, "", VLOOKUP(B820, 'Points&amp;Potential'!$B$7:$O$921, 14, FALSE))</f>
        <v/>
      </c>
      <c r="P820" s="7" t="str">
        <f>IF(ISERROR(VLOOKUP(B820, Paste!$T$3:$T$1045, 1, FALSE)), "", VLOOKUP(B820, Paste!$T$3:$U$1045, 2, FALSE))</f>
        <v>Y</v>
      </c>
    </row>
    <row r="821" spans="1:16" ht="15" customHeight="1">
      <c r="A821" s="11">
        <v>815</v>
      </c>
      <c r="B821" s="67" t="s">
        <v>845</v>
      </c>
      <c r="C821" s="11" t="str">
        <f>VLOOKUP($B821, Paste!$A$3:$H$1033, 6, FALSE)</f>
        <v>LD</v>
      </c>
      <c r="D821" s="11" t="str">
        <f>IFERROR(VLOOKUP($B821, Paste!$J$3:$L$833, 3, FALSE), "")</f>
        <v/>
      </c>
      <c r="E821" s="11" t="str">
        <f>IFERROR(VLOOKUP($B821, Paste!$J$3:$L$833, 2, FALSE), "")</f>
        <v/>
      </c>
      <c r="F821" s="11" t="str">
        <f>VLOOKUP($B821, Paste!$A$3:$H$1033, 8, FALSE)</f>
        <v>CBJ</v>
      </c>
      <c r="G821" s="71">
        <f>VLOOKUP($B821, Paste!$A$3:$H$1033, 2, FALSE)</f>
        <v>34</v>
      </c>
      <c r="H821" s="71">
        <f>VLOOKUP($B821, Paste!$A$3:$H$1033, 3, FALSE)</f>
        <v>0.13805874840357601</v>
      </c>
      <c r="I821" s="71">
        <f t="shared" ref="I821:I830" si="13">J821-H821</f>
        <v>2.6604642515964243</v>
      </c>
      <c r="J821" s="71">
        <f>VLOOKUP($B821, Paste!$A$3:$H$1033, 4, FALSE)</f>
        <v>2.7985230000000003</v>
      </c>
      <c r="K821" s="71">
        <f>VLOOKUP($B821, Paste!$A$3:$H$1033, 5, FALSE)</f>
        <v>5.9499999999999993</v>
      </c>
      <c r="L821" s="11">
        <f>IF(ISERROR(VLOOKUP(B821, Paste!$AB$3:$AD$2349, 3, FALSE)), "", VLOOKUP(B821, Paste!$AB$3:$AD$2349, 3, FALSE))</f>
        <v>25</v>
      </c>
      <c r="M821" s="27">
        <f>VLOOKUP($B821, Paste!$W$3:$Z$10064, IF($H$4="Cap Hit",3, IF($H$4="AAV", 4, 2)), FALSE)</f>
        <v>0.95</v>
      </c>
      <c r="N821" s="11">
        <f>IF(ISERROR(VLOOKUP(B821, Paste!$AB$3:$AC$2343, 1, FALSE)), "", VLOOKUP(B821, Paste!$AB$3:$AC$2343, 2, FALSE))</f>
        <v>30</v>
      </c>
      <c r="O821" s="18" t="str">
        <f>IF(VLOOKUP(B821, 'Points&amp;Potential'!$B$7:$O$921, 14, FALSE)=0, "", VLOOKUP(B821, 'Points&amp;Potential'!$B$7:$O$921, 14, FALSE))</f>
        <v/>
      </c>
    </row>
    <row r="822" spans="1:16" ht="15" customHeight="1">
      <c r="A822" s="11">
        <v>816</v>
      </c>
      <c r="B822" s="67" t="s">
        <v>846</v>
      </c>
      <c r="C822" s="11" t="str">
        <f>VLOOKUP($B822, Paste!$A$3:$H$1033, 6, FALSE)</f>
        <v>C</v>
      </c>
      <c r="D822" s="11" t="str">
        <f>IFERROR(VLOOKUP($B822, Paste!$J$3:$L$833, 3, FALSE), "")</f>
        <v/>
      </c>
      <c r="E822" s="11" t="str">
        <f>IFERROR(VLOOKUP($B822, Paste!$J$3:$L$833, 2, FALSE), "")</f>
        <v/>
      </c>
      <c r="F822" s="11" t="str">
        <f>VLOOKUP($B822, Paste!$A$3:$H$1033, 8, FALSE)</f>
        <v>VGK</v>
      </c>
      <c r="G822" s="71">
        <f>VLOOKUP($B822, Paste!$A$3:$H$1033, 2, FALSE)</f>
        <v>12</v>
      </c>
      <c r="H822" s="71">
        <f>VLOOKUP($B822, Paste!$A$3:$H$1033, 3, FALSE)</f>
        <v>0.37706666666666672</v>
      </c>
      <c r="I822" s="71">
        <f t="shared" si="13"/>
        <v>2.3631772357723575</v>
      </c>
      <c r="J822" s="71">
        <f>VLOOKUP($B822, Paste!$A$3:$H$1033, 4, FALSE)</f>
        <v>2.7402439024390244</v>
      </c>
      <c r="K822" s="71">
        <f>VLOOKUP($B822, Paste!$A$3:$H$1033, 5, FALSE)</f>
        <v>6</v>
      </c>
      <c r="L822" s="11">
        <f>IF(ISERROR(VLOOKUP(B822, Paste!$AB$3:$AD$2349, 3, FALSE)), "", VLOOKUP(B822, Paste!$AB$3:$AD$2349, 3, FALSE))</f>
        <v>12</v>
      </c>
      <c r="M822" s="27">
        <f>VLOOKUP($B822, Paste!$W$3:$Z$10064, IF($H$4="Cap Hit",3, IF($H$4="AAV", 4, 2)), FALSE)</f>
        <v>0.84499999999999997</v>
      </c>
      <c r="N822" s="11">
        <f>IF(ISERROR(VLOOKUP(B822, Paste!$AB$3:$AC$2343, 1, FALSE)), "", VLOOKUP(B822, Paste!$AB$3:$AC$2343, 2, FALSE))</f>
        <v>7</v>
      </c>
      <c r="O822" s="18" t="str">
        <f>IF(VLOOKUP(B822, 'Points&amp;Potential'!$B$7:$O$921, 14, FALSE)=0, "", VLOOKUP(B822, 'Points&amp;Potential'!$B$7:$O$921, 14, FALSE))</f>
        <v/>
      </c>
      <c r="P822" s="7" t="str">
        <f>IF(ISERROR(VLOOKUP(B822, Paste!$T$3:$T$1045, 1, FALSE)), "", VLOOKUP(B822, Paste!$T$3:$U$1045, 2, FALSE))</f>
        <v>Y</v>
      </c>
    </row>
    <row r="823" spans="1:16" ht="15" customHeight="1">
      <c r="A823" s="11">
        <v>817</v>
      </c>
      <c r="B823" s="67" t="s">
        <v>847</v>
      </c>
      <c r="C823" s="11" t="str">
        <f>VLOOKUP($B823, Paste!$A$3:$H$1033, 6, FALSE)</f>
        <v>RW</v>
      </c>
      <c r="D823" s="11">
        <f>IFERROR(VLOOKUP($B823, Paste!$J$3:$L$833, 3, FALSE), "")</f>
        <v>40</v>
      </c>
      <c r="E823" s="11">
        <f>IFERROR(VLOOKUP($B823, Paste!$J$3:$L$833, 2, FALSE), "")</f>
        <v>65</v>
      </c>
      <c r="F823" s="11" t="str">
        <f>VLOOKUP($B823, Paste!$A$3:$H$1033, 8, FALSE)</f>
        <v>CGY</v>
      </c>
      <c r="G823" s="71">
        <f>VLOOKUP($B823, Paste!$A$3:$H$1033, 2, FALSE)</f>
        <v>13</v>
      </c>
      <c r="H823" s="71">
        <f>VLOOKUP($B823, Paste!$A$3:$H$1033, 3, FALSE)</f>
        <v>0.5877083333333335</v>
      </c>
      <c r="I823" s="71">
        <f t="shared" si="13"/>
        <v>2.1507416666666668</v>
      </c>
      <c r="J823" s="71">
        <f>VLOOKUP($B823, Paste!$A$3:$H$1033, 4, FALSE)</f>
        <v>2.7384500000000003</v>
      </c>
      <c r="K823" s="71">
        <f>VLOOKUP($B823, Paste!$A$3:$H$1033, 5, FALSE)</f>
        <v>2.4761904761904763</v>
      </c>
      <c r="L823" s="11">
        <f>IF(ISERROR(VLOOKUP(B823, Paste!$AB$3:$AD$2349, 3, FALSE)), "", VLOOKUP(B823, Paste!$AB$3:$AD$2349, 3, FALSE))</f>
        <v>4</v>
      </c>
      <c r="M823" s="27">
        <f>VLOOKUP($B823, Paste!$W$3:$Z$10064, IF($H$4="Cap Hit",3, IF($H$4="AAV", 4, 2)), FALSE)</f>
        <v>0.95</v>
      </c>
      <c r="N823" s="11">
        <f>IF(ISERROR(VLOOKUP(B823, Paste!$AB$3:$AC$2343, 1, FALSE)), "", VLOOKUP(B823, Paste!$AB$3:$AC$2343, 2, FALSE))</f>
        <v>6</v>
      </c>
      <c r="O823" s="18" t="str">
        <f>IF(VLOOKUP(B823, 'Points&amp;Potential'!$B$7:$O$921, 14, FALSE)=0, "", VLOOKUP(B823, 'Points&amp;Potential'!$B$7:$O$921, 14, FALSE))</f>
        <v/>
      </c>
    </row>
    <row r="824" spans="1:16" ht="15" customHeight="1">
      <c r="A824" s="11">
        <v>818</v>
      </c>
      <c r="B824" s="67" t="s">
        <v>848</v>
      </c>
      <c r="C824" s="11" t="str">
        <f>VLOOKUP($B824, Paste!$A$3:$H$1033, 6, FALSE)</f>
        <v>RW</v>
      </c>
      <c r="D824" s="11" t="str">
        <f>IFERROR(VLOOKUP($B824, Paste!$J$3:$L$833, 3, FALSE), "")</f>
        <v/>
      </c>
      <c r="E824" s="11" t="str">
        <f>IFERROR(VLOOKUP($B824, Paste!$J$3:$L$833, 2, FALSE), "")</f>
        <v/>
      </c>
      <c r="F824" s="11" t="str">
        <f>VLOOKUP($B824, Paste!$A$3:$H$1033, 8, FALSE)</f>
        <v>OTT</v>
      </c>
      <c r="G824" s="71">
        <f>VLOOKUP($B824, Paste!$A$3:$H$1033, 2, FALSE)</f>
        <v>18</v>
      </c>
      <c r="H824" s="71">
        <f>VLOOKUP($B824, Paste!$A$3:$H$1033, 3, FALSE)</f>
        <v>1.2656000000000001</v>
      </c>
      <c r="I824" s="71">
        <f t="shared" si="13"/>
        <v>1.4193999999999996</v>
      </c>
      <c r="J824" s="71">
        <f>VLOOKUP($B824, Paste!$A$3:$H$1033, 4, FALSE)</f>
        <v>2.6849999999999996</v>
      </c>
      <c r="K824" s="71">
        <f>VLOOKUP($B824, Paste!$A$3:$H$1033, 5, FALSE)</f>
        <v>0</v>
      </c>
      <c r="L824" s="11">
        <f>IF(ISERROR(VLOOKUP(B824, Paste!$AB$3:$AD$2349, 3, FALSE)), "", VLOOKUP(B824, Paste!$AB$3:$AD$2349, 3, FALSE))</f>
        <v>23</v>
      </c>
      <c r="M824" s="27">
        <f>VLOOKUP($B824, Paste!$W$3:$Z$10064, IF($H$4="Cap Hit",3, IF($H$4="AAV", 4, 2)), FALSE)</f>
        <v>0.85</v>
      </c>
      <c r="N824" s="11">
        <f>IF(ISERROR(VLOOKUP(B824, Paste!$AB$3:$AC$2343, 1, FALSE)), "", VLOOKUP(B824, Paste!$AB$3:$AC$2343, 2, FALSE))</f>
        <v>4</v>
      </c>
      <c r="O824" s="18" t="str">
        <f>IF(VLOOKUP(B824, 'Points&amp;Potential'!$B$7:$O$921, 14, FALSE)=0, "", VLOOKUP(B824, 'Points&amp;Potential'!$B$7:$O$921, 14, FALSE))</f>
        <v/>
      </c>
      <c r="P824" s="7" t="str">
        <f>IF(ISERROR(VLOOKUP(B824, Paste!$T$3:$T$1045, 1, FALSE)), "", VLOOKUP(B824, Paste!$T$3:$U$1045, 2, FALSE))</f>
        <v>Y</v>
      </c>
    </row>
    <row r="825" spans="1:16" ht="15" customHeight="1">
      <c r="A825" s="11">
        <v>819</v>
      </c>
      <c r="B825" s="67" t="s">
        <v>849</v>
      </c>
      <c r="C825" s="11" t="str">
        <f>VLOOKUP($B825, Paste!$A$3:$H$1033, 6, FALSE)</f>
        <v>LD</v>
      </c>
      <c r="D825" s="11" t="str">
        <f>IFERROR(VLOOKUP($B825, Paste!$J$3:$L$833, 3, FALSE), "")</f>
        <v/>
      </c>
      <c r="E825" s="11" t="str">
        <f>IFERROR(VLOOKUP($B825, Paste!$J$3:$L$833, 2, FALSE), "")</f>
        <v/>
      </c>
      <c r="F825" s="11" t="str">
        <f>VLOOKUP($B825, Paste!$A$3:$H$1033, 8, FALSE)</f>
        <v>CGY</v>
      </c>
      <c r="G825" s="71">
        <f>VLOOKUP($B825, Paste!$A$3:$H$1033, 2, FALSE)</f>
        <v>14</v>
      </c>
      <c r="H825" s="71">
        <f>VLOOKUP($B825, Paste!$A$3:$H$1033, 3, FALSE)</f>
        <v>6.5333333333333337E-3</v>
      </c>
      <c r="I825" s="71">
        <f t="shared" si="13"/>
        <v>2.5169666666666668</v>
      </c>
      <c r="J825" s="71">
        <f>VLOOKUP($B825, Paste!$A$3:$H$1033, 4, FALSE)</f>
        <v>2.5235000000000003</v>
      </c>
      <c r="K825" s="71">
        <f>VLOOKUP($B825, Paste!$A$3:$H$1033, 5, FALSE)</f>
        <v>2.333333333333333</v>
      </c>
      <c r="L825" s="11">
        <f>IF(ISERROR(VLOOKUP(B825, Paste!$AB$3:$AD$2349, 3, FALSE)), "", VLOOKUP(B825, Paste!$AB$3:$AD$2349, 3, FALSE))</f>
        <v>7</v>
      </c>
      <c r="M825" s="27">
        <f>VLOOKUP($B825, Paste!$W$3:$Z$10064, IF($H$4="Cap Hit",3, IF($H$4="AAV", 4, 2)), FALSE)</f>
        <v>0.95</v>
      </c>
      <c r="N825" s="11">
        <f>IF(ISERROR(VLOOKUP(B825, Paste!$AB$3:$AC$2343, 1, FALSE)), "", VLOOKUP(B825, Paste!$AB$3:$AC$2343, 2, FALSE))</f>
        <v>11</v>
      </c>
      <c r="O825" s="18" t="str">
        <f>IF(VLOOKUP(B825, 'Points&amp;Potential'!$B$7:$O$921, 14, FALSE)=0, "", VLOOKUP(B825, 'Points&amp;Potential'!$B$7:$O$921, 14, FALSE))</f>
        <v/>
      </c>
      <c r="P825" s="7" t="str">
        <f>IF(ISERROR(VLOOKUP(B825, Paste!$T$3:$T$1045, 1, FALSE)), "", VLOOKUP(B825, Paste!$T$3:$U$1045, 2, FALSE))</f>
        <v>Y</v>
      </c>
    </row>
    <row r="826" spans="1:16" ht="15" customHeight="1">
      <c r="A826" s="11">
        <v>820</v>
      </c>
      <c r="B826" s="67" t="s">
        <v>850</v>
      </c>
      <c r="C826" s="11" t="str">
        <f>VLOOKUP($B826, Paste!$A$3:$H$1033, 6, FALSE)</f>
        <v>RD</v>
      </c>
      <c r="D826" s="11">
        <f>IFERROR(VLOOKUP($B826, Paste!$J$3:$L$833, 3, FALSE), "")</f>
        <v>37</v>
      </c>
      <c r="E826" s="11">
        <f>IFERROR(VLOOKUP($B826, Paste!$J$3:$L$833, 2, FALSE), "")</f>
        <v>50</v>
      </c>
      <c r="F826" s="11" t="str">
        <f>VLOOKUP($B826, Paste!$A$3:$H$1033, 8, FALSE)</f>
        <v>NSH</v>
      </c>
      <c r="G826" s="71">
        <f>VLOOKUP($B826, Paste!$A$3:$H$1033, 2, FALSE)</f>
        <v>11.5</v>
      </c>
      <c r="H826" s="71">
        <f>VLOOKUP($B826, Paste!$A$3:$H$1033, 3, FALSE)</f>
        <v>0.57766203703703711</v>
      </c>
      <c r="I826" s="71">
        <f t="shared" si="13"/>
        <v>1.906369228587963</v>
      </c>
      <c r="J826" s="71">
        <f>VLOOKUP($B826, Paste!$A$3:$H$1033, 4, FALSE)</f>
        <v>2.4840312656250001</v>
      </c>
      <c r="K826" s="71">
        <f>VLOOKUP($B826, Paste!$A$3:$H$1033, 5, FALSE)</f>
        <v>2.4210526315789473</v>
      </c>
      <c r="L826" s="11">
        <f>IF(ISERROR(VLOOKUP(B826, Paste!$AB$3:$AD$2349, 3, FALSE)), "", VLOOKUP(B826, Paste!$AB$3:$AD$2349, 3, FALSE))</f>
        <v>7</v>
      </c>
      <c r="M826" s="27">
        <f>VLOOKUP($B826, Paste!$W$3:$Z$10064, IF($H$4="Cap Hit",3, IF($H$4="AAV", 4, 2)), FALSE)</f>
        <v>0.95</v>
      </c>
      <c r="N826" s="11">
        <f>IF(ISERROR(VLOOKUP(B826, Paste!$AB$3:$AC$2343, 1, FALSE)), "", VLOOKUP(B826, Paste!$AB$3:$AC$2343, 2, FALSE))</f>
        <v>12</v>
      </c>
      <c r="O826" s="18" t="str">
        <f>IF(VLOOKUP(B826, 'Points&amp;Potential'!$B$7:$O$921, 14, FALSE)=0, "", VLOOKUP(B826, 'Points&amp;Potential'!$B$7:$O$921, 14, FALSE))</f>
        <v/>
      </c>
      <c r="P826" s="7" t="str">
        <f>IF(ISERROR(VLOOKUP(B826, Paste!$T$3:$T$1045, 1, FALSE)), "", VLOOKUP(B826, Paste!$T$3:$U$1045, 2, FALSE))</f>
        <v>Y</v>
      </c>
    </row>
    <row r="827" spans="1:16" ht="15" customHeight="1">
      <c r="A827" s="11">
        <v>821</v>
      </c>
      <c r="B827" s="67" t="s">
        <v>851</v>
      </c>
      <c r="C827" s="11" t="str">
        <f>VLOOKUP($B827, Paste!$A$3:$H$1033, 6, FALSE)</f>
        <v>C</v>
      </c>
      <c r="D827" s="11" t="str">
        <f>IFERROR(VLOOKUP($B827, Paste!$J$3:$L$833, 3, FALSE), "")</f>
        <v/>
      </c>
      <c r="E827" s="11" t="str">
        <f>IFERROR(VLOOKUP($B827, Paste!$J$3:$L$833, 2, FALSE), "")</f>
        <v/>
      </c>
      <c r="F827" s="11" t="str">
        <f>VLOOKUP($B827, Paste!$A$3:$H$1033, 8, FALSE)</f>
        <v>WPG</v>
      </c>
      <c r="G827" s="71">
        <f>VLOOKUP($B827, Paste!$A$3:$H$1033, 2, FALSE)</f>
        <v>11</v>
      </c>
      <c r="H827" s="71">
        <f>VLOOKUP($B827, Paste!$A$3:$H$1033, 3, FALSE)</f>
        <v>1.8333333333333333</v>
      </c>
      <c r="I827" s="71">
        <f t="shared" si="13"/>
        <v>0.57522666666666677</v>
      </c>
      <c r="J827" s="71">
        <f>VLOOKUP($B827, Paste!$A$3:$H$1033, 4, FALSE)</f>
        <v>2.40856</v>
      </c>
      <c r="K827" s="71">
        <f>VLOOKUP($B827, Paste!$A$3:$H$1033, 5, FALSE)</f>
        <v>2.4444444444444442</v>
      </c>
      <c r="L827" s="11">
        <f>IF(ISERROR(VLOOKUP(B827, Paste!$AB$3:$AD$2349, 3, FALSE)), "", VLOOKUP(B827, Paste!$AB$3:$AD$2349, 3, FALSE))</f>
        <v>21</v>
      </c>
      <c r="M827" s="27">
        <f>VLOOKUP($B827, Paste!$W$3:$Z$10064, IF($H$4="Cap Hit",3, IF($H$4="AAV", 4, 2)), FALSE)</f>
        <v>0.77500000000000002</v>
      </c>
      <c r="N827" s="11">
        <f>IF(ISERROR(VLOOKUP(B827, Paste!$AB$3:$AC$2343, 1, FALSE)), "", VLOOKUP(B827, Paste!$AB$3:$AC$2343, 2, FALSE))</f>
        <v>8</v>
      </c>
      <c r="O827" s="18" t="str">
        <f>IF(VLOOKUP(B827, 'Points&amp;Potential'!$B$7:$O$921, 14, FALSE)=0, "", VLOOKUP(B827, 'Points&amp;Potential'!$B$7:$O$921, 14, FALSE))</f>
        <v/>
      </c>
      <c r="P827" s="7" t="str">
        <f>IF(ISERROR(VLOOKUP(B827, Paste!$T$3:$T$1045, 1, FALSE)), "", VLOOKUP(B827, Paste!$T$3:$U$1045, 2, FALSE))</f>
        <v/>
      </c>
    </row>
    <row r="828" spans="1:16" ht="15" customHeight="1">
      <c r="A828" s="11">
        <v>822</v>
      </c>
      <c r="B828" s="67" t="s">
        <v>852</v>
      </c>
      <c r="C828" s="11" t="str">
        <f>VLOOKUP($B828, Paste!$A$3:$H$1033, 6, FALSE)</f>
        <v>RD</v>
      </c>
      <c r="D828" s="11">
        <f>IFERROR(VLOOKUP($B828, Paste!$J$3:$L$833, 3, FALSE), "")</f>
        <v>40</v>
      </c>
      <c r="E828" s="11">
        <f>IFERROR(VLOOKUP($B828, Paste!$J$3:$L$833, 2, FALSE), "")</f>
        <v>52</v>
      </c>
      <c r="F828" s="11" t="str">
        <f>VLOOKUP($B828, Paste!$A$3:$H$1033, 8, FALSE)</f>
        <v>BUF</v>
      </c>
      <c r="G828" s="71">
        <f>VLOOKUP($B828, Paste!$A$3:$H$1033, 2, FALSE)</f>
        <v>11</v>
      </c>
      <c r="H828" s="71">
        <f>VLOOKUP($B828, Paste!$A$3:$H$1033, 3, FALSE)</f>
        <v>0.32720834153059219</v>
      </c>
      <c r="I828" s="71">
        <f t="shared" si="13"/>
        <v>2.0775991143332293</v>
      </c>
      <c r="J828" s="71">
        <f>VLOOKUP($B828, Paste!$A$3:$H$1033, 4, FALSE)</f>
        <v>2.4048074558638213</v>
      </c>
      <c r="K828" s="71">
        <f>VLOOKUP($B828, Paste!$A$3:$H$1033, 5, FALSE)</f>
        <v>4</v>
      </c>
      <c r="L828" s="11">
        <f>IF(ISERROR(VLOOKUP(B828, Paste!$AB$3:$AD$2349, 3, FALSE)), "", VLOOKUP(B828, Paste!$AB$3:$AD$2349, 3, FALSE))</f>
        <v>17</v>
      </c>
      <c r="M828" s="27">
        <f>VLOOKUP($B828, Paste!$W$3:$Z$10064, IF($H$4="Cap Hit",3, IF($H$4="AAV", 4, 2)), FALSE)</f>
        <v>0.97499999999999998</v>
      </c>
      <c r="N828" s="11">
        <f>IF(ISERROR(VLOOKUP(B828, Paste!$AB$3:$AC$2343, 1, FALSE)), "", VLOOKUP(B828, Paste!$AB$3:$AC$2343, 2, FALSE))</f>
        <v>9</v>
      </c>
      <c r="O828" s="18" t="str">
        <f>IF(VLOOKUP(B828, 'Points&amp;Potential'!$B$7:$O$921, 14, FALSE)=0, "", VLOOKUP(B828, 'Points&amp;Potential'!$B$7:$O$921, 14, FALSE))</f>
        <v/>
      </c>
      <c r="P828" s="7" t="str">
        <f>IF(ISERROR(VLOOKUP(B828, Paste!$T$3:$T$1045, 1, FALSE)), "", VLOOKUP(B828, Paste!$T$3:$U$1045, 2, FALSE))</f>
        <v>Y</v>
      </c>
    </row>
    <row r="829" spans="1:16" ht="15" customHeight="1">
      <c r="A829" s="11">
        <v>823</v>
      </c>
      <c r="B829" s="67" t="s">
        <v>853</v>
      </c>
      <c r="C829" s="11" t="str">
        <f>VLOOKUP($B829, Paste!$A$3:$H$1033, 6, FALSE)</f>
        <v>LD</v>
      </c>
      <c r="D829" s="11" t="str">
        <f>IFERROR(VLOOKUP($B829, Paste!$J$3:$L$833, 3, FALSE), "")</f>
        <v/>
      </c>
      <c r="E829" s="11" t="str">
        <f>IFERROR(VLOOKUP($B829, Paste!$J$3:$L$833, 2, FALSE), "")</f>
        <v/>
      </c>
      <c r="F829" s="11" t="str">
        <f>VLOOKUP($B829, Paste!$A$3:$H$1033, 8, FALSE)</f>
        <v>BUF</v>
      </c>
      <c r="G829" s="71">
        <f>VLOOKUP($B829, Paste!$A$3:$H$1033, 2, FALSE)</f>
        <v>17.666666666666664</v>
      </c>
      <c r="H829" s="71">
        <f>VLOOKUP($B829, Paste!$A$3:$H$1033, 3, FALSE)</f>
        <v>0.47613821138211376</v>
      </c>
      <c r="I829" s="71">
        <f t="shared" si="13"/>
        <v>1.9088617886178856</v>
      </c>
      <c r="J829" s="71">
        <f>VLOOKUP($B829, Paste!$A$3:$H$1033, 4, FALSE)</f>
        <v>2.3849999999999993</v>
      </c>
      <c r="K829" s="71">
        <f>VLOOKUP($B829, Paste!$A$3:$H$1033, 5, FALSE)</f>
        <v>6.7659574468085095</v>
      </c>
      <c r="L829" s="11">
        <f>IF(ISERROR(VLOOKUP(B829, Paste!$AB$3:$AD$2349, 3, FALSE)), "", VLOOKUP(B829, Paste!$AB$3:$AD$2349, 3, FALSE))</f>
        <v>4</v>
      </c>
      <c r="M829" s="27">
        <f>VLOOKUP($B829, Paste!$W$3:$Z$10064, IF($H$4="Cap Hit",3, IF($H$4="AAV", 4, 2)), FALSE)</f>
        <v>0.77500000000000002</v>
      </c>
      <c r="N829" s="11">
        <f>IF(ISERROR(VLOOKUP(B829, Paste!$AB$3:$AC$2343, 1, FALSE)), "", VLOOKUP(B829, Paste!$AB$3:$AC$2343, 2, FALSE))</f>
        <v>17</v>
      </c>
      <c r="O829" s="18" t="str">
        <f>IF(VLOOKUP(B829, 'Points&amp;Potential'!$B$7:$O$921, 14, FALSE)=0, "", VLOOKUP(B829, 'Points&amp;Potential'!$B$7:$O$921, 14, FALSE))</f>
        <v/>
      </c>
      <c r="P829" s="7" t="str">
        <f>IF(ISERROR(VLOOKUP(B829, Paste!$T$3:$T$1045, 1, FALSE)), "", VLOOKUP(B829, Paste!$T$3:$U$1045, 2, FALSE))</f>
        <v/>
      </c>
    </row>
    <row r="830" spans="1:16" ht="15" customHeight="1">
      <c r="A830" s="11">
        <v>824</v>
      </c>
      <c r="B830" s="67" t="s">
        <v>854</v>
      </c>
      <c r="C830" s="11" t="str">
        <f>VLOOKUP($B830, Paste!$A$3:$H$1033, 6, FALSE)</f>
        <v>LD</v>
      </c>
      <c r="D830" s="11" t="str">
        <f>IFERROR(VLOOKUP($B830, Paste!$J$3:$L$833, 3, FALSE), "")</f>
        <v/>
      </c>
      <c r="E830" s="11" t="str">
        <f>IFERROR(VLOOKUP($B830, Paste!$J$3:$L$833, 2, FALSE), "")</f>
        <v/>
      </c>
      <c r="F830" s="11" t="str">
        <f>VLOOKUP($B830, Paste!$A$3:$H$1033, 8, FALSE)</f>
        <v>NYR</v>
      </c>
      <c r="G830" s="71">
        <f>VLOOKUP($B830, Paste!$A$3:$H$1033, 2, FALSE)</f>
        <v>11</v>
      </c>
      <c r="H830" s="71">
        <f>VLOOKUP($B830, Paste!$A$3:$H$1033, 3, FALSE)</f>
        <v>0.17453333333333335</v>
      </c>
      <c r="I830" s="71">
        <f t="shared" si="13"/>
        <v>2.1863877291666665</v>
      </c>
      <c r="J830" s="71">
        <f>VLOOKUP($B830, Paste!$A$3:$H$1033, 4, FALSE)</f>
        <v>2.3609210624999997</v>
      </c>
      <c r="K830" s="71">
        <f>VLOOKUP($B830, Paste!$A$3:$H$1033, 5, FALSE)</f>
        <v>5.5</v>
      </c>
      <c r="L830" s="11">
        <f>IF(ISERROR(VLOOKUP(B830, Paste!$AB$3:$AD$2349, 3, FALSE)), "", VLOOKUP(B830, Paste!$AB$3:$AD$2349, 3, FALSE))</f>
        <v>8</v>
      </c>
      <c r="M830" s="27">
        <f>VLOOKUP($B830, Paste!$W$3:$Z$10064, IF($H$4="Cap Hit",3, IF($H$4="AAV", 4, 2)), FALSE)</f>
        <v>0.87</v>
      </c>
      <c r="N830" s="11">
        <f>IF(ISERROR(VLOOKUP(B830, Paste!$AB$3:$AC$2343, 1, FALSE)), "", VLOOKUP(B830, Paste!$AB$3:$AC$2343, 2, FALSE))</f>
        <v>9</v>
      </c>
      <c r="O830" s="18" t="str">
        <f>IF(VLOOKUP(B830, 'Points&amp;Potential'!$B$7:$O$921, 14, FALSE)=0, "", VLOOKUP(B830, 'Points&amp;Potential'!$B$7:$O$921, 14, FALSE))</f>
        <v/>
      </c>
      <c r="P830" s="7" t="str">
        <f>IF(ISERROR(VLOOKUP(B830, Paste!$T$3:$T$1045, 1, FALSE)), "", VLOOKUP(B830, Paste!$T$3:$U$1045, 2, FALSE))</f>
        <v>Y</v>
      </c>
    </row>
    <row r="831" spans="1:16" ht="15" customHeight="1">
      <c r="A831" s="11">
        <v>825</v>
      </c>
      <c r="B831" s="67" t="s">
        <v>855</v>
      </c>
      <c r="C831" s="11" t="str">
        <f>VLOOKUP($B831, Paste!$A$3:$H$1033, 6, FALSE)</f>
        <v>C</v>
      </c>
      <c r="D831" s="11">
        <f>IFERROR(VLOOKUP($B831, Paste!$J$3:$L$833, 3, FALSE), "")</f>
        <v>50</v>
      </c>
      <c r="E831" s="11">
        <f>IFERROR(VLOOKUP($B831, Paste!$J$3:$L$833, 2, FALSE), "")</f>
        <v>67</v>
      </c>
      <c r="F831" s="11" t="str">
        <f>VLOOKUP($B831, Paste!$A$3:$H$1033, 8, FALSE)</f>
        <v>TBL</v>
      </c>
      <c r="G831" s="71">
        <f>VLOOKUP($B831, Paste!$A$3:$H$1033, 2, FALSE)</f>
        <v>8</v>
      </c>
      <c r="H831" s="71">
        <f>VLOOKUP($B831, Paste!$A$3:$H$1033, 3, FALSE)</f>
        <v>0.94444636970128482</v>
      </c>
      <c r="I831" s="71">
        <v>0</v>
      </c>
      <c r="J831" s="71">
        <f>VLOOKUP($B831, Paste!$A$3:$H$1033, 4, FALSE)</f>
        <v>2.3025325203252032</v>
      </c>
      <c r="K831" s="71">
        <f>VLOOKUP($B831, Paste!$A$3:$H$1033, 5, FALSE)</f>
        <v>0</v>
      </c>
      <c r="L831" s="11">
        <f>IF(ISERROR(VLOOKUP(B831, Paste!$AB$3:$AD$2349, 3, FALSE)), "", VLOOKUP(B831, Paste!$AB$3:$AD$2349, 3, FALSE))</f>
        <v>8</v>
      </c>
      <c r="M831" s="27">
        <f>VLOOKUP($B831, Paste!$W$3:$Z$10064, IF($H$4="Cap Hit",3, IF($H$4="AAV", 4, 2)), FALSE)</f>
        <v>0.95799999999999996</v>
      </c>
      <c r="N831" s="11">
        <f>IF(ISERROR(VLOOKUP(B831, Paste!$AB$3:$AC$2343, 1, FALSE)), "", VLOOKUP(B831, Paste!$AB$3:$AC$2343, 2, FALSE))</f>
        <v>3</v>
      </c>
      <c r="O831" s="18" t="str">
        <f>IF(VLOOKUP(B831, 'Points&amp;Potential'!$B$7:$O$921, 14, FALSE)=0, "", VLOOKUP(B831, 'Points&amp;Potential'!$B$7:$O$921, 14, FALSE))</f>
        <v/>
      </c>
      <c r="P831" s="7" t="str">
        <f>IF(ISERROR(VLOOKUP(B831, Paste!$T$3:$T$1045, 1, FALSE)), "", VLOOKUP(B831, Paste!$T$3:$U$1045, 2, FALSE))</f>
        <v>Y</v>
      </c>
    </row>
    <row r="832" spans="1:16" ht="15" customHeight="1">
      <c r="A832" s="11">
        <v>826</v>
      </c>
      <c r="B832" s="10" t="s">
        <v>856</v>
      </c>
      <c r="C832" s="11" t="str">
        <f>VLOOKUP($B832, Paste!$A$3:$H$1033, 6, FALSE)</f>
        <v>LD</v>
      </c>
      <c r="D832" s="11" t="str">
        <f>IFERROR(VLOOKUP($B832, Paste!$J$3:$L$833, 3, FALSE), "")</f>
        <v/>
      </c>
      <c r="E832" s="11" t="str">
        <f>IFERROR(VLOOKUP($B832, Paste!$J$3:$L$833, 2, FALSE), "")</f>
        <v/>
      </c>
      <c r="F832" s="11" t="str">
        <f>VLOOKUP($B832, Paste!$A$3:$H$1033, 8, FALSE)</f>
        <v>VAN</v>
      </c>
      <c r="G832" s="71">
        <f>VLOOKUP($B832, Paste!$A$3:$H$1033, 2, FALSE)</f>
        <v>15</v>
      </c>
      <c r="H832" s="71">
        <f>VLOOKUP($B832, Paste!$A$3:$H$1033, 3, FALSE)</f>
        <v>0.62708333333333344</v>
      </c>
      <c r="I832" s="71">
        <f t="shared" ref="I832:I863" si="14">J832-H832</f>
        <v>1.6682141056910569</v>
      </c>
      <c r="J832" s="71">
        <f>VLOOKUP($B832, Paste!$A$3:$H$1033, 4, FALSE)</f>
        <v>2.2952974390243903</v>
      </c>
      <c r="K832" s="71">
        <f>VLOOKUP($B832, Paste!$A$3:$H$1033, 5, FALSE)</f>
        <v>6</v>
      </c>
      <c r="L832" s="11">
        <f>IF(ISERROR(VLOOKUP(B832, Paste!$AB$3:$AD$2349, 3, FALSE)), "", VLOOKUP(B832, Paste!$AB$3:$AD$2349, 3, FALSE))</f>
        <v>6</v>
      </c>
      <c r="M832" s="27">
        <f>VLOOKUP($B832, Paste!$W$3:$Z$10064, IF($H$4="Cap Hit",3, IF($H$4="AAV", 4, 2)), FALSE)</f>
        <v>0.87</v>
      </c>
      <c r="N832" s="11">
        <f>IF(ISERROR(VLOOKUP(B832, Paste!$AB$3:$AC$2343, 1, FALSE)), "", VLOOKUP(B832, Paste!$AB$3:$AC$2343, 2, FALSE))</f>
        <v>12</v>
      </c>
      <c r="O832" s="18" t="str">
        <f>IF(VLOOKUP(B832, 'Points&amp;Potential'!$B$7:$O$921, 14, FALSE)=0, "", VLOOKUP(B832, 'Points&amp;Potential'!$B$7:$O$921, 14, FALSE))</f>
        <v/>
      </c>
      <c r="P832" s="7" t="str">
        <f>IF(ISERROR(VLOOKUP(B832, Paste!$T$3:$T$1045, 1, FALSE)), "", VLOOKUP(B832, Paste!$T$3:$U$1045, 2, FALSE))</f>
        <v>Y</v>
      </c>
    </row>
    <row r="833" spans="1:16" ht="15" customHeight="1">
      <c r="A833" s="11">
        <v>827</v>
      </c>
      <c r="B833" s="67" t="s">
        <v>857</v>
      </c>
      <c r="C833" s="11" t="str">
        <f>VLOOKUP($B833, Paste!$A$3:$H$1033, 6, FALSE)</f>
        <v>LW</v>
      </c>
      <c r="D833" s="11" t="str">
        <f>IFERROR(VLOOKUP($B833, Paste!$J$3:$L$833, 3, FALSE), "")</f>
        <v/>
      </c>
      <c r="E833" s="11" t="str">
        <f>IFERROR(VLOOKUP($B833, Paste!$J$3:$L$833, 2, FALSE), "")</f>
        <v/>
      </c>
      <c r="F833" s="11" t="str">
        <f>VLOOKUP($B833, Paste!$A$3:$H$1033, 8, FALSE)</f>
        <v>COL</v>
      </c>
      <c r="G833" s="71">
        <f>VLOOKUP($B833, Paste!$A$3:$H$1033, 2, FALSE)</f>
        <v>14</v>
      </c>
      <c r="H833" s="71">
        <f>VLOOKUP($B833, Paste!$A$3:$H$1033, 3, FALSE)</f>
        <v>0.38546666666666668</v>
      </c>
      <c r="I833" s="71">
        <f t="shared" si="14"/>
        <v>1.8991583333333331</v>
      </c>
      <c r="J833" s="71">
        <f>VLOOKUP($B833, Paste!$A$3:$H$1033, 4, FALSE)</f>
        <v>2.2846249999999997</v>
      </c>
      <c r="K833" s="71">
        <f>VLOOKUP($B833, Paste!$A$3:$H$1033, 5, FALSE)</f>
        <v>2.8000000000000003</v>
      </c>
      <c r="L833" s="11">
        <f>IF(ISERROR(VLOOKUP(B833, Paste!$AB$3:$AD$2349, 3, FALSE)), "", VLOOKUP(B833, Paste!$AB$3:$AD$2349, 3, FALSE))</f>
        <v>22</v>
      </c>
      <c r="M833" s="27">
        <f>VLOOKUP($B833, Paste!$W$3:$Z$10064, IF($H$4="Cap Hit",3, IF($H$4="AAV", 4, 2)), FALSE)</f>
        <v>0.85</v>
      </c>
      <c r="N833" s="11">
        <f>IF(ISERROR(VLOOKUP(B833, Paste!$AB$3:$AC$2343, 1, FALSE)), "", VLOOKUP(B833, Paste!$AB$3:$AC$2343, 2, FALSE))</f>
        <v>2</v>
      </c>
      <c r="O833" s="18" t="str">
        <f>IF(VLOOKUP(B833, 'Points&amp;Potential'!$B$7:$O$921, 14, FALSE)=0, "", VLOOKUP(B833, 'Points&amp;Potential'!$B$7:$O$921, 14, FALSE))</f>
        <v/>
      </c>
      <c r="P833" s="7" t="str">
        <f>IF(ISERROR(VLOOKUP(B833, Paste!$T$3:$T$1045, 1, FALSE)), "", VLOOKUP(B833, Paste!$T$3:$U$1045, 2, FALSE))</f>
        <v>Y</v>
      </c>
    </row>
    <row r="834" spans="1:16" ht="15" customHeight="1">
      <c r="A834" s="11">
        <v>828</v>
      </c>
      <c r="B834" s="67" t="s">
        <v>858</v>
      </c>
      <c r="C834" s="11" t="str">
        <f>VLOOKUP($B834, Paste!$A$3:$H$1033, 6, FALSE)</f>
        <v>C</v>
      </c>
      <c r="D834" s="11">
        <f>IFERROR(VLOOKUP($B834, Paste!$J$3:$L$833, 3, FALSE), "")</f>
        <v>48</v>
      </c>
      <c r="E834" s="11">
        <f>IFERROR(VLOOKUP($B834, Paste!$J$3:$L$833, 2, FALSE), "")</f>
        <v>85</v>
      </c>
      <c r="F834" s="11" t="str">
        <f>VLOOKUP($B834, Paste!$A$3:$H$1033, 8, FALSE)</f>
        <v>ANA</v>
      </c>
      <c r="G834" s="71">
        <f>VLOOKUP($B834, Paste!$A$3:$H$1033, 2, FALSE)</f>
        <v>14</v>
      </c>
      <c r="H834" s="71">
        <f>VLOOKUP($B834, Paste!$A$3:$H$1033, 3, FALSE)</f>
        <v>0.98000000000000009</v>
      </c>
      <c r="I834" s="71">
        <f t="shared" si="14"/>
        <v>1.2866768292682926</v>
      </c>
      <c r="J834" s="71">
        <f>VLOOKUP($B834, Paste!$A$3:$H$1033, 4, FALSE)</f>
        <v>2.2666768292682926</v>
      </c>
      <c r="K834" s="71">
        <f>VLOOKUP($B834, Paste!$A$3:$H$1033, 5, FALSE)</f>
        <v>14</v>
      </c>
      <c r="L834" s="11">
        <f>IF(ISERROR(VLOOKUP(B834, Paste!$AB$3:$AD$2349, 3, FALSE)), "", VLOOKUP(B834, Paste!$AB$3:$AD$2349, 3, FALSE))</f>
        <v>13</v>
      </c>
      <c r="M834" s="27">
        <f>VLOOKUP($B834, Paste!$W$3:$Z$10064, IF($H$4="Cap Hit",3, IF($H$4="AAV", 4, 2)), FALSE)</f>
        <v>1.0249999999999999</v>
      </c>
      <c r="N834" s="11">
        <f>IF(ISERROR(VLOOKUP(B834, Paste!$AB$3:$AC$2343, 1, FALSE)), "", VLOOKUP(B834, Paste!$AB$3:$AC$2343, 2, FALSE))</f>
        <v>3</v>
      </c>
      <c r="O834" s="18" t="str">
        <f>IF(VLOOKUP(B834, 'Points&amp;Potential'!$B$7:$O$921, 14, FALSE)=0, "", VLOOKUP(B834, 'Points&amp;Potential'!$B$7:$O$921, 14, FALSE))</f>
        <v/>
      </c>
      <c r="P834" s="7" t="str">
        <f>IF(ISERROR(VLOOKUP(B834, Paste!$T$3:$T$1045, 1, FALSE)), "", VLOOKUP(B834, Paste!$T$3:$U$1045, 2, FALSE))</f>
        <v>Y</v>
      </c>
    </row>
    <row r="835" spans="1:16" ht="15" customHeight="1">
      <c r="A835" s="11">
        <v>829</v>
      </c>
      <c r="B835" s="67" t="s">
        <v>859</v>
      </c>
      <c r="C835" s="11" t="str">
        <f>VLOOKUP($B835, Paste!$A$3:$H$1033, 6, FALSE)</f>
        <v>RW</v>
      </c>
      <c r="D835" s="11" t="str">
        <f>IFERROR(VLOOKUP($B835, Paste!$J$3:$L$833, 3, FALSE), "")</f>
        <v/>
      </c>
      <c r="E835" s="11" t="str">
        <f>IFERROR(VLOOKUP($B835, Paste!$J$3:$L$833, 2, FALSE), "")</f>
        <v/>
      </c>
      <c r="F835" s="11" t="str">
        <f>VLOOKUP($B835, Paste!$A$3:$H$1033, 8, FALSE)</f>
        <v>WAS</v>
      </c>
      <c r="G835" s="71">
        <f>VLOOKUP($B835, Paste!$A$3:$H$1033, 2, FALSE)</f>
        <v>20</v>
      </c>
      <c r="H835" s="71">
        <f>VLOOKUP($B835, Paste!$A$3:$H$1033, 3, FALSE)</f>
        <v>0.73752535496957428</v>
      </c>
      <c r="I835" s="71">
        <f t="shared" si="14"/>
        <v>1.4755392283637589</v>
      </c>
      <c r="J835" s="71">
        <f>VLOOKUP($B835, Paste!$A$3:$H$1033, 4, FALSE)</f>
        <v>2.2130645833333333</v>
      </c>
      <c r="K835" s="71">
        <f>VLOOKUP($B835, Paste!$A$3:$H$1033, 5, FALSE)</f>
        <v>24</v>
      </c>
      <c r="L835" s="11">
        <f>IF(ISERROR(VLOOKUP(B835, Paste!$AB$3:$AD$2349, 3, FALSE)), "", VLOOKUP(B835, Paste!$AB$3:$AD$2349, 3, FALSE))</f>
        <v>25</v>
      </c>
      <c r="M835" s="27">
        <f>VLOOKUP($B835, Paste!$W$3:$Z$10064, IF($H$4="Cap Hit",3, IF($H$4="AAV", 4, 2)), FALSE)</f>
        <v>0.85</v>
      </c>
      <c r="N835" s="11">
        <f>IF(ISERROR(VLOOKUP(B835, Paste!$AB$3:$AC$2343, 1, FALSE)), "", VLOOKUP(B835, Paste!$AB$3:$AC$2343, 2, FALSE))</f>
        <v>10</v>
      </c>
      <c r="O835" s="18" t="str">
        <f>IF(VLOOKUP(B835, 'Points&amp;Potential'!$B$7:$O$921, 14, FALSE)=0, "", VLOOKUP(B835, 'Points&amp;Potential'!$B$7:$O$921, 14, FALSE))</f>
        <v/>
      </c>
      <c r="P835" s="7" t="str">
        <f>IF(ISERROR(VLOOKUP(B835, Paste!$T$3:$T$1045, 1, FALSE)), "", VLOOKUP(B835, Paste!$T$3:$U$1045, 2, FALSE))</f>
        <v/>
      </c>
    </row>
    <row r="836" spans="1:16" ht="15" customHeight="1">
      <c r="A836" s="11">
        <v>830</v>
      </c>
      <c r="B836" s="10" t="s">
        <v>860</v>
      </c>
      <c r="C836" s="11" t="str">
        <f>VLOOKUP($B836, Paste!$A$3:$H$1033, 6, FALSE)</f>
        <v>LW</v>
      </c>
      <c r="D836" s="11" t="str">
        <f>IFERROR(VLOOKUP($B836, Paste!$J$3:$L$833, 3, FALSE), "")</f>
        <v/>
      </c>
      <c r="E836" s="11" t="str">
        <f>IFERROR(VLOOKUP($B836, Paste!$J$3:$L$833, 2, FALSE), "")</f>
        <v/>
      </c>
      <c r="F836" s="11" t="str">
        <f>VLOOKUP($B836, Paste!$A$3:$H$1033, 8, FALSE)</f>
        <v>CAR</v>
      </c>
      <c r="G836" s="71">
        <f>VLOOKUP($B836, Paste!$A$3:$H$1033, 2, FALSE)</f>
        <v>30</v>
      </c>
      <c r="H836" s="71">
        <f>VLOOKUP($B836, Paste!$A$3:$H$1033, 3, FALSE)</f>
        <v>0.69808865481676541</v>
      </c>
      <c r="I836" s="71">
        <f t="shared" si="14"/>
        <v>1.4584350951832343</v>
      </c>
      <c r="J836" s="71">
        <f>VLOOKUP($B836, Paste!$A$3:$H$1033, 4, FALSE)</f>
        <v>2.1565237499999999</v>
      </c>
      <c r="K836" s="71">
        <f>VLOOKUP($B836, Paste!$A$3:$H$1033, 5, FALSE)</f>
        <v>34.918032786885242</v>
      </c>
      <c r="L836" s="11">
        <f>IF(ISERROR(VLOOKUP(B836, Paste!$AB$3:$AD$2349, 3, FALSE)), "", VLOOKUP(B836, Paste!$AB$3:$AD$2349, 3, FALSE))</f>
        <v>97</v>
      </c>
      <c r="M836" s="27">
        <f>VLOOKUP($B836, Paste!$W$3:$Z$10064, IF($H$4="Cap Hit",3, IF($H$4="AAV", 4, 2)), FALSE)</f>
        <v>0.85</v>
      </c>
      <c r="N836" s="11">
        <f>IF(ISERROR(VLOOKUP(B836, Paste!$AB$3:$AC$2343, 1, FALSE)), "", VLOOKUP(B836, Paste!$AB$3:$AC$2343, 2, FALSE))</f>
        <v>8</v>
      </c>
      <c r="O836" s="18" t="str">
        <f>IF(VLOOKUP(B836, 'Points&amp;Potential'!$B$7:$O$921, 14, FALSE)=0, "", VLOOKUP(B836, 'Points&amp;Potential'!$B$7:$O$921, 14, FALSE))</f>
        <v/>
      </c>
      <c r="P836" s="7" t="str">
        <f>IF(ISERROR(VLOOKUP(B836, Paste!$T$3:$T$1045, 1, FALSE)), "", VLOOKUP(B836, Paste!$T$3:$U$1045, 2, FALSE))</f>
        <v/>
      </c>
    </row>
    <row r="837" spans="1:16" ht="15" customHeight="1">
      <c r="A837" s="11">
        <v>831</v>
      </c>
      <c r="B837" s="67" t="s">
        <v>861</v>
      </c>
      <c r="C837" s="11" t="str">
        <f>VLOOKUP($B837, Paste!$A$3:$H$1033, 6, FALSE)</f>
        <v>C</v>
      </c>
      <c r="D837" s="11">
        <f>IFERROR(VLOOKUP($B837, Paste!$J$3:$L$833, 3, FALSE), "")</f>
        <v>50</v>
      </c>
      <c r="E837" s="11">
        <f>IFERROR(VLOOKUP($B837, Paste!$J$3:$L$833, 2, FALSE), "")</f>
        <v>68</v>
      </c>
      <c r="F837" s="11" t="str">
        <f>VLOOKUP($B837, Paste!$A$3:$H$1033, 8, FALSE)</f>
        <v>VAN</v>
      </c>
      <c r="G837" s="71">
        <f>VLOOKUP($B837, Paste!$A$3:$H$1033, 2, FALSE)</f>
        <v>8</v>
      </c>
      <c r="H837" s="71">
        <f>VLOOKUP($B837, Paste!$A$3:$H$1033, 3, FALSE)</f>
        <v>0.8</v>
      </c>
      <c r="I837" s="71">
        <f t="shared" si="14"/>
        <v>1.3015663956639567</v>
      </c>
      <c r="J837" s="71">
        <f>VLOOKUP($B837, Paste!$A$3:$H$1033, 4, FALSE)</f>
        <v>2.1015663956639568</v>
      </c>
      <c r="K837" s="71">
        <f>VLOOKUP($B837, Paste!$A$3:$H$1033, 5, FALSE)</f>
        <v>0</v>
      </c>
      <c r="L837" s="11">
        <f>IF(ISERROR(VLOOKUP(B837, Paste!$AB$3:$AD$2349, 3, FALSE)), "", VLOOKUP(B837, Paste!$AB$3:$AD$2349, 3, FALSE))</f>
        <v>12</v>
      </c>
      <c r="M837" s="27">
        <f>VLOOKUP($B837, Paste!$W$3:$Z$10064, IF($H$4="Cap Hit",3, IF($H$4="AAV", 4, 2)), FALSE)</f>
        <v>0.97499999999999998</v>
      </c>
      <c r="N837" s="11">
        <f>IF(ISERROR(VLOOKUP(B837, Paste!$AB$3:$AC$2343, 1, FALSE)), "", VLOOKUP(B837, Paste!$AB$3:$AC$2343, 2, FALSE))</f>
        <v>3</v>
      </c>
      <c r="O837" s="18" t="str">
        <f>IF(VLOOKUP(B837, 'Points&amp;Potential'!$B$7:$O$921, 14, FALSE)=0, "", VLOOKUP(B837, 'Points&amp;Potential'!$B$7:$O$921, 14, FALSE))</f>
        <v/>
      </c>
      <c r="P837" s="7" t="str">
        <f>IF(ISERROR(VLOOKUP(B837, Paste!$T$3:$T$1045, 1, FALSE)), "", VLOOKUP(B837, Paste!$T$3:$U$1045, 2, FALSE))</f>
        <v>Y</v>
      </c>
    </row>
    <row r="838" spans="1:16" ht="15" customHeight="1">
      <c r="A838" s="11">
        <v>832</v>
      </c>
      <c r="B838" s="67" t="s">
        <v>862</v>
      </c>
      <c r="C838" s="11" t="str">
        <f>VLOOKUP($B838, Paste!$A$3:$H$1033, 6, FALSE)</f>
        <v>LD</v>
      </c>
      <c r="D838" s="11" t="str">
        <f>IFERROR(VLOOKUP($B838, Paste!$J$3:$L$833, 3, FALSE), "")</f>
        <v/>
      </c>
      <c r="E838" s="11" t="str">
        <f>IFERROR(VLOOKUP($B838, Paste!$J$3:$L$833, 2, FALSE), "")</f>
        <v/>
      </c>
      <c r="F838" s="11" t="str">
        <f>VLOOKUP($B838, Paste!$A$3:$H$1033, 8, FALSE)</f>
        <v>PIT</v>
      </c>
      <c r="G838" s="71">
        <f>VLOOKUP($B838, Paste!$A$3:$H$1033, 2, FALSE)</f>
        <v>14.666666666666666</v>
      </c>
      <c r="H838" s="71">
        <f>VLOOKUP($B838, Paste!$A$3:$H$1033, 3, FALSE)</f>
        <v>0.27964444444444442</v>
      </c>
      <c r="I838" s="71">
        <f t="shared" si="14"/>
        <v>1.7945074074074074</v>
      </c>
      <c r="J838" s="71">
        <f>VLOOKUP($B838, Paste!$A$3:$H$1033, 4, FALSE)</f>
        <v>2.0741518518518518</v>
      </c>
      <c r="K838" s="71">
        <f>VLOOKUP($B838, Paste!$A$3:$H$1033, 5, FALSE)</f>
        <v>3.8596491228070171</v>
      </c>
      <c r="L838" s="11">
        <f>IF(ISERROR(VLOOKUP(B838, Paste!$AB$3:$AD$2349, 3, FALSE)), "", VLOOKUP(B838, Paste!$AB$3:$AD$2349, 3, FALSE))</f>
        <v>21</v>
      </c>
      <c r="M838" s="27">
        <f>VLOOKUP($B838, Paste!$W$3:$Z$10064, IF($H$4="Cap Hit",3, IF($H$4="AAV", 4, 2)), FALSE)</f>
        <v>0.8</v>
      </c>
      <c r="N838" s="11">
        <f>IF(ISERROR(VLOOKUP(B838, Paste!$AB$3:$AC$2343, 1, FALSE)), "", VLOOKUP(B838, Paste!$AB$3:$AC$2343, 2, FALSE))</f>
        <v>18</v>
      </c>
      <c r="O838" s="18" t="str">
        <f>IF(VLOOKUP(B838, 'Points&amp;Potential'!$B$7:$O$921, 14, FALSE)=0, "", VLOOKUP(B838, 'Points&amp;Potential'!$B$7:$O$921, 14, FALSE))</f>
        <v/>
      </c>
      <c r="P838" s="7" t="str">
        <f>IF(ISERROR(VLOOKUP(B838, Paste!$T$3:$T$1045, 1, FALSE)), "", VLOOKUP(B838, Paste!$T$3:$U$1045, 2, FALSE))</f>
        <v/>
      </c>
    </row>
    <row r="839" spans="1:16" ht="15" customHeight="1">
      <c r="A839" s="11">
        <v>833</v>
      </c>
      <c r="B839" s="67" t="s">
        <v>863</v>
      </c>
      <c r="C839" s="11" t="str">
        <f>VLOOKUP($B839, Paste!$A$3:$H$1033, 6, FALSE)</f>
        <v>RW</v>
      </c>
      <c r="D839" s="11" t="str">
        <f>IFERROR(VLOOKUP($B839, Paste!$J$3:$L$833, 3, FALSE), "")</f>
        <v/>
      </c>
      <c r="E839" s="11" t="str">
        <f>IFERROR(VLOOKUP($B839, Paste!$J$3:$L$833, 2, FALSE), "")</f>
        <v/>
      </c>
      <c r="F839" s="11" t="str">
        <f>VLOOKUP($B839, Paste!$A$3:$H$1033, 8, FALSE)</f>
        <v>MTL</v>
      </c>
      <c r="G839" s="71">
        <f>VLOOKUP($B839, Paste!$A$3:$H$1033, 2, FALSE)</f>
        <v>6</v>
      </c>
      <c r="H839" s="71">
        <f>VLOOKUP($B839, Paste!$A$3:$H$1033, 3, FALSE)</f>
        <v>7.0555555555555552E-2</v>
      </c>
      <c r="I839" s="71">
        <f t="shared" si="14"/>
        <v>2.0019444444444447</v>
      </c>
      <c r="J839" s="71">
        <f>VLOOKUP($B839, Paste!$A$3:$H$1033, 4, FALSE)</f>
        <v>2.0725000000000002</v>
      </c>
      <c r="K839" s="71">
        <f>VLOOKUP($B839, Paste!$A$3:$H$1033, 5, FALSE)</f>
        <v>2</v>
      </c>
      <c r="L839" s="11">
        <f>IF(ISERROR(VLOOKUP(B839, Paste!$AB$3:$AD$2349, 3, FALSE)), "", VLOOKUP(B839, Paste!$AB$3:$AD$2349, 3, FALSE))</f>
        <v>8</v>
      </c>
      <c r="M839" s="27">
        <f>VLOOKUP($B839, Paste!$W$3:$Z$10064, IF($H$4="Cap Hit",3, IF($H$4="AAV", 4, 2)), FALSE)</f>
        <v>0.85</v>
      </c>
      <c r="N839" s="11">
        <f>IF(ISERROR(VLOOKUP(B839, Paste!$AB$3:$AC$2343, 1, FALSE)), "", VLOOKUP(B839, Paste!$AB$3:$AC$2343, 2, FALSE))</f>
        <v>3</v>
      </c>
      <c r="O839" s="18" t="str">
        <f>IF(VLOOKUP(B839, 'Points&amp;Potential'!$B$7:$O$921, 14, FALSE)=0, "", VLOOKUP(B839, 'Points&amp;Potential'!$B$7:$O$921, 14, FALSE))</f>
        <v/>
      </c>
      <c r="P839" s="7" t="str">
        <f>IF(ISERROR(VLOOKUP(B839, Paste!$T$3:$T$1045, 1, FALSE)), "", VLOOKUP(B839, Paste!$T$3:$U$1045, 2, FALSE))</f>
        <v>Y</v>
      </c>
    </row>
    <row r="840" spans="1:16" ht="15" customHeight="1">
      <c r="A840" s="11">
        <v>834</v>
      </c>
      <c r="B840" s="67" t="s">
        <v>864</v>
      </c>
      <c r="C840" s="11" t="str">
        <f>VLOOKUP($B840, Paste!$A$3:$H$1033, 6, FALSE)</f>
        <v>RW</v>
      </c>
      <c r="D840" s="11" t="str">
        <f>IFERROR(VLOOKUP($B840, Paste!$J$3:$L$833, 3, FALSE), "")</f>
        <v/>
      </c>
      <c r="E840" s="11" t="str">
        <f>IFERROR(VLOOKUP($B840, Paste!$J$3:$L$833, 2, FALSE), "")</f>
        <v/>
      </c>
      <c r="F840" s="11" t="str">
        <f>VLOOKUP($B840, Paste!$A$3:$H$1033, 8, FALSE)</f>
        <v>NYI</v>
      </c>
      <c r="G840" s="71">
        <f>VLOOKUP($B840, Paste!$A$3:$H$1033, 2, FALSE)</f>
        <v>14</v>
      </c>
      <c r="H840" s="71">
        <f>VLOOKUP($B840, Paste!$A$3:$H$1033, 3, FALSE)</f>
        <v>1.3672241661348417</v>
      </c>
      <c r="I840" s="71">
        <f t="shared" si="14"/>
        <v>0.69312316719849099</v>
      </c>
      <c r="J840" s="71">
        <f>VLOOKUP($B840, Paste!$A$3:$H$1033, 4, FALSE)</f>
        <v>2.0603473333333326</v>
      </c>
      <c r="K840" s="71">
        <f>VLOOKUP($B840, Paste!$A$3:$H$1033, 5, FALSE)</f>
        <v>3.7943925233644857</v>
      </c>
      <c r="L840" s="11">
        <f>IF(ISERROR(VLOOKUP(B840, Paste!$AB$3:$AD$2349, 3, FALSE)), "", VLOOKUP(B840, Paste!$AB$3:$AD$2349, 3, FALSE))</f>
        <v>33</v>
      </c>
      <c r="M840" s="27">
        <f>VLOOKUP($B840, Paste!$W$3:$Z$10064, IF($H$4="Cap Hit",3, IF($H$4="AAV", 4, 2)), FALSE)</f>
        <v>0.85</v>
      </c>
      <c r="N840" s="11">
        <f>IF(ISERROR(VLOOKUP(B840, Paste!$AB$3:$AC$2343, 1, FALSE)), "", VLOOKUP(B840, Paste!$AB$3:$AC$2343, 2, FALSE))</f>
        <v>6</v>
      </c>
      <c r="O840" s="18" t="str">
        <f>IF(VLOOKUP(B840, 'Points&amp;Potential'!$B$7:$O$921, 14, FALSE)=0, "", VLOOKUP(B840, 'Points&amp;Potential'!$B$7:$O$921, 14, FALSE))</f>
        <v/>
      </c>
      <c r="P840" s="7" t="str">
        <f>IF(ISERROR(VLOOKUP(B840, Paste!$T$3:$T$1045, 1, FALSE)), "", VLOOKUP(B840, Paste!$T$3:$U$1045, 2, FALSE))</f>
        <v/>
      </c>
    </row>
    <row r="841" spans="1:16" ht="15" customHeight="1">
      <c r="A841" s="11">
        <v>835</v>
      </c>
      <c r="B841" s="67" t="s">
        <v>865</v>
      </c>
      <c r="C841" s="11" t="str">
        <f>VLOOKUP($B841, Paste!$A$3:$H$1033, 6, FALSE)</f>
        <v>LD</v>
      </c>
      <c r="D841" s="11">
        <f>IFERROR(VLOOKUP($B841, Paste!$J$3:$L$833, 3, FALSE), "")</f>
        <v>37</v>
      </c>
      <c r="E841" s="11">
        <f>IFERROR(VLOOKUP($B841, Paste!$J$3:$L$833, 2, FALSE), "")</f>
        <v>52</v>
      </c>
      <c r="F841" s="11" t="str">
        <f>VLOOKUP($B841, Paste!$A$3:$H$1033, 8, FALSE)</f>
        <v>SJS</v>
      </c>
      <c r="G841" s="71">
        <f>VLOOKUP($B841, Paste!$A$3:$H$1033, 2, FALSE)</f>
        <v>6.5</v>
      </c>
      <c r="H841" s="71">
        <f>VLOOKUP($B841, Paste!$A$3:$H$1033, 3, FALSE)</f>
        <v>0.28753472222222232</v>
      </c>
      <c r="I841" s="71">
        <f t="shared" si="14"/>
        <v>1.7723355902777778</v>
      </c>
      <c r="J841" s="71">
        <f>VLOOKUP($B841, Paste!$A$3:$H$1033, 4, FALSE)</f>
        <v>2.0598703125000002</v>
      </c>
      <c r="K841" s="71">
        <f>VLOOKUP($B841, Paste!$A$3:$H$1033, 5, FALSE)</f>
        <v>3.9</v>
      </c>
      <c r="L841" s="11">
        <f>IF(ISERROR(VLOOKUP(B841, Paste!$AB$3:$AD$2349, 3, FALSE)), "", VLOOKUP(B841, Paste!$AB$3:$AD$2349, 3, FALSE))</f>
        <v>5</v>
      </c>
      <c r="M841" s="27">
        <f>VLOOKUP($B841, Paste!$W$3:$Z$10064, IF($H$4="Cap Hit",3, IF($H$4="AAV", 4, 2)), FALSE)</f>
        <v>0.89500000000000002</v>
      </c>
      <c r="N841" s="11">
        <f>IF(ISERROR(VLOOKUP(B841, Paste!$AB$3:$AC$2343, 1, FALSE)), "", VLOOKUP(B841, Paste!$AB$3:$AC$2343, 2, FALSE))</f>
        <v>8</v>
      </c>
      <c r="O841" s="18" t="str">
        <f>IF(VLOOKUP(B841, 'Points&amp;Potential'!$B$7:$O$921, 14, FALSE)=0, "", VLOOKUP(B841, 'Points&amp;Potential'!$B$7:$O$921, 14, FALSE))</f>
        <v/>
      </c>
      <c r="P841" s="7" t="str">
        <f>IF(ISERROR(VLOOKUP(B841, Paste!$T$3:$T$1045, 1, FALSE)), "", VLOOKUP(B841, Paste!$T$3:$U$1045, 2, FALSE))</f>
        <v>Y</v>
      </c>
    </row>
    <row r="842" spans="1:16" ht="15" customHeight="1">
      <c r="A842" s="11">
        <v>836</v>
      </c>
      <c r="B842" s="67" t="s">
        <v>866</v>
      </c>
      <c r="C842" s="11" t="str">
        <f>VLOOKUP($B842, Paste!$A$3:$H$1033, 6, FALSE)</f>
        <v>LD</v>
      </c>
      <c r="D842" s="11" t="str">
        <f>IFERROR(VLOOKUP($B842, Paste!$J$3:$L$833, 3, FALSE), "")</f>
        <v/>
      </c>
      <c r="E842" s="11" t="str">
        <f>IFERROR(VLOOKUP($B842, Paste!$J$3:$L$833, 2, FALSE), "")</f>
        <v/>
      </c>
      <c r="F842" s="11" t="str">
        <f>VLOOKUP($B842, Paste!$A$3:$H$1033, 8, FALSE)</f>
        <v>MIN</v>
      </c>
      <c r="G842" s="71">
        <f>VLOOKUP($B842, Paste!$A$3:$H$1033, 2, FALSE)</f>
        <v>6</v>
      </c>
      <c r="H842" s="71">
        <f>VLOOKUP($B842, Paste!$A$3:$H$1033, 3, FALSE)</f>
        <v>8.1666666666666665E-2</v>
      </c>
      <c r="I842" s="71">
        <f t="shared" si="14"/>
        <v>1.9535973333333332</v>
      </c>
      <c r="J842" s="71">
        <f>VLOOKUP($B842, Paste!$A$3:$H$1033, 4, FALSE)</f>
        <v>2.0352639999999997</v>
      </c>
      <c r="K842" s="71">
        <f>VLOOKUP($B842, Paste!$A$3:$H$1033, 5, FALSE)</f>
        <v>1</v>
      </c>
      <c r="L842" s="11">
        <f>IF(ISERROR(VLOOKUP(B842, Paste!$AB$3:$AD$2349, 3, FALSE)), "", VLOOKUP(B842, Paste!$AB$3:$AD$2349, 3, FALSE))</f>
        <v>2</v>
      </c>
      <c r="M842" s="27">
        <f>VLOOKUP($B842, Paste!$W$3:$Z$10064, IF($H$4="Cap Hit",3, IF($H$4="AAV", 4, 2)), FALSE)</f>
        <v>0.77500000000000002</v>
      </c>
      <c r="N842" s="11">
        <f>IF(ISERROR(VLOOKUP(B842, Paste!$AB$3:$AC$2343, 1, FALSE)), "", VLOOKUP(B842, Paste!$AB$3:$AC$2343, 2, FALSE))</f>
        <v>8</v>
      </c>
      <c r="O842" s="18" t="str">
        <f>IF(VLOOKUP(B842, 'Points&amp;Potential'!$B$7:$O$921, 14, FALSE)=0, "", VLOOKUP(B842, 'Points&amp;Potential'!$B$7:$O$921, 14, FALSE))</f>
        <v/>
      </c>
      <c r="P842" s="7" t="str">
        <f>IF(ISERROR(VLOOKUP(B842, Paste!$T$3:$T$1045, 1, FALSE)), "", VLOOKUP(B842, Paste!$T$3:$U$1045, 2, FALSE))</f>
        <v/>
      </c>
    </row>
    <row r="843" spans="1:16" ht="15" customHeight="1">
      <c r="A843" s="11">
        <v>837</v>
      </c>
      <c r="B843" s="67" t="s">
        <v>867</v>
      </c>
      <c r="C843" s="11" t="str">
        <f>VLOOKUP($B843, Paste!$A$3:$H$1033, 6, FALSE)</f>
        <v>C</v>
      </c>
      <c r="D843" s="11" t="str">
        <f>IFERROR(VLOOKUP($B843, Paste!$J$3:$L$833, 3, FALSE), "")</f>
        <v/>
      </c>
      <c r="E843" s="11" t="str">
        <f>IFERROR(VLOOKUP($B843, Paste!$J$3:$L$833, 2, FALSE), "")</f>
        <v/>
      </c>
      <c r="F843" s="11" t="str">
        <f>VLOOKUP($B843, Paste!$A$3:$H$1033, 8, FALSE)</f>
        <v>LAK</v>
      </c>
      <c r="G843" s="71">
        <f>VLOOKUP($B843, Paste!$A$3:$H$1033, 2, FALSE)</f>
        <v>15</v>
      </c>
      <c r="H843" s="71">
        <f>VLOOKUP($B843, Paste!$A$3:$H$1033, 3, FALSE)</f>
        <v>1.7546666666666664</v>
      </c>
      <c r="I843" s="71">
        <f t="shared" si="14"/>
        <v>0.27848882113821127</v>
      </c>
      <c r="J843" s="71">
        <f>VLOOKUP($B843, Paste!$A$3:$H$1033, 4, FALSE)</f>
        <v>2.0331554878048776</v>
      </c>
      <c r="K843" s="71">
        <f>VLOOKUP($B843, Paste!$A$3:$H$1033, 5, FALSE)</f>
        <v>3.75</v>
      </c>
      <c r="L843" s="11">
        <f>IF(ISERROR(VLOOKUP(B843, Paste!$AB$3:$AD$2349, 3, FALSE)), "", VLOOKUP(B843, Paste!$AB$3:$AD$2349, 3, FALSE))</f>
        <v>19</v>
      </c>
      <c r="M843" s="27">
        <f>VLOOKUP($B843, Paste!$W$3:$Z$10064, IF($H$4="Cap Hit",3, IF($H$4="AAV", 4, 2)), FALSE)</f>
        <v>0.86750000000000005</v>
      </c>
      <c r="N843" s="11">
        <f>IF(ISERROR(VLOOKUP(B843, Paste!$AB$3:$AC$2343, 1, FALSE)), "", VLOOKUP(B843, Paste!$AB$3:$AC$2343, 2, FALSE))</f>
        <v>8</v>
      </c>
      <c r="O843" s="18" t="str">
        <f>IF(VLOOKUP(B843, 'Points&amp;Potential'!$B$7:$O$921, 14, FALSE)=0, "", VLOOKUP(B843, 'Points&amp;Potential'!$B$7:$O$921, 14, FALSE))</f>
        <v/>
      </c>
      <c r="P843" s="7" t="str">
        <f>IF(ISERROR(VLOOKUP(B843, Paste!$T$3:$T$1045, 1, FALSE)), "", VLOOKUP(B843, Paste!$T$3:$U$1045, 2, FALSE))</f>
        <v>Y</v>
      </c>
    </row>
    <row r="844" spans="1:16" ht="15" customHeight="1">
      <c r="A844" s="11">
        <v>838</v>
      </c>
      <c r="B844" s="67" t="s">
        <v>868</v>
      </c>
      <c r="C844" s="11" t="str">
        <f>VLOOKUP($B844, Paste!$A$3:$H$1033, 6, FALSE)</f>
        <v>RD</v>
      </c>
      <c r="D844" s="11" t="str">
        <f>IFERROR(VLOOKUP($B844, Paste!$J$3:$L$833, 3, FALSE), "")</f>
        <v/>
      </c>
      <c r="E844" s="11" t="str">
        <f>IFERROR(VLOOKUP($B844, Paste!$J$3:$L$833, 2, FALSE), "")</f>
        <v/>
      </c>
      <c r="F844" s="11" t="str">
        <f>VLOOKUP($B844, Paste!$A$3:$H$1033, 8, FALSE)</f>
        <v>TOR</v>
      </c>
      <c r="G844" s="71">
        <f>VLOOKUP($B844, Paste!$A$3:$H$1033, 2, FALSE)</f>
        <v>28.666666666666668</v>
      </c>
      <c r="H844" s="71">
        <f>VLOOKUP($B844, Paste!$A$3:$H$1033, 3, FALSE)</f>
        <v>0.48375517844116883</v>
      </c>
      <c r="I844" s="71">
        <f t="shared" si="14"/>
        <v>1.5000836482254984</v>
      </c>
      <c r="J844" s="71">
        <f>VLOOKUP($B844, Paste!$A$3:$H$1033, 4, FALSE)</f>
        <v>1.9838388266666673</v>
      </c>
      <c r="K844" s="71">
        <f>VLOOKUP($B844, Paste!$A$3:$H$1033, 5, FALSE)</f>
        <v>13.975</v>
      </c>
      <c r="L844" s="11">
        <f>IF(ISERROR(VLOOKUP(B844, Paste!$AB$3:$AD$2349, 3, FALSE)), "", VLOOKUP(B844, Paste!$AB$3:$AD$2349, 3, FALSE))</f>
        <v>43</v>
      </c>
      <c r="M844" s="27">
        <f>VLOOKUP($B844, Paste!$W$3:$Z$10064, IF($H$4="Cap Hit",3, IF($H$4="AAV", 4, 2)), FALSE)</f>
        <v>0.85</v>
      </c>
      <c r="N844" s="11">
        <f>IF(ISERROR(VLOOKUP(B844, Paste!$AB$3:$AC$2343, 1, FALSE)), "", VLOOKUP(B844, Paste!$AB$3:$AC$2343, 2, FALSE))</f>
        <v>34</v>
      </c>
      <c r="O844" s="18" t="str">
        <f>IF(VLOOKUP(B844, 'Points&amp;Potential'!$B$7:$O$921, 14, FALSE)=0, "", VLOOKUP(B844, 'Points&amp;Potential'!$B$7:$O$921, 14, FALSE))</f>
        <v/>
      </c>
      <c r="P844" s="7" t="str">
        <f>IF(ISERROR(VLOOKUP(B844, Paste!$T$3:$T$1045, 1, FALSE)), "", VLOOKUP(B844, Paste!$T$3:$U$1045, 2, FALSE))</f>
        <v/>
      </c>
    </row>
    <row r="845" spans="1:16" ht="15" customHeight="1">
      <c r="A845" s="11">
        <v>839</v>
      </c>
      <c r="B845" s="67" t="s">
        <v>869</v>
      </c>
      <c r="C845" s="11" t="str">
        <f>VLOOKUP($B845, Paste!$A$3:$H$1033, 6, FALSE)</f>
        <v>C</v>
      </c>
      <c r="D845" s="11">
        <f>IFERROR(VLOOKUP($B845, Paste!$J$3:$L$833, 3, FALSE), "")</f>
        <v>45</v>
      </c>
      <c r="E845" s="11">
        <f>IFERROR(VLOOKUP($B845, Paste!$J$3:$L$833, 2, FALSE), "")</f>
        <v>68</v>
      </c>
      <c r="F845" s="11" t="str">
        <f>VLOOKUP($B845, Paste!$A$3:$H$1033, 8, FALSE)</f>
        <v>CHI</v>
      </c>
      <c r="G845" s="71">
        <f>VLOOKUP($B845, Paste!$A$3:$H$1033, 2, FALSE)</f>
        <v>6</v>
      </c>
      <c r="H845" s="71">
        <f>VLOOKUP($B845, Paste!$A$3:$H$1033, 3, FALSE)</f>
        <v>0.6334603174603175</v>
      </c>
      <c r="I845" s="71">
        <f t="shared" si="14"/>
        <v>1.2997896825396826</v>
      </c>
      <c r="J845" s="71">
        <f>VLOOKUP($B845, Paste!$A$3:$H$1033, 4, FALSE)</f>
        <v>1.9332500000000001</v>
      </c>
      <c r="K845" s="71">
        <f>VLOOKUP($B845, Paste!$A$3:$H$1033, 5, FALSE)</f>
        <v>2.5714285714285712</v>
      </c>
      <c r="L845" s="11">
        <f>IF(ISERROR(VLOOKUP(B845, Paste!$AB$3:$AD$2349, 3, FALSE)), "", VLOOKUP(B845, Paste!$AB$3:$AD$2349, 3, FALSE))</f>
        <v>8</v>
      </c>
      <c r="M845" s="27">
        <f>VLOOKUP($B845, Paste!$W$3:$Z$10064, IF($H$4="Cap Hit",3, IF($H$4="AAV", 4, 2)), FALSE)</f>
        <v>0.95</v>
      </c>
      <c r="N845" s="11">
        <f>IF(ISERROR(VLOOKUP(B845, Paste!$AB$3:$AC$2343, 1, FALSE)), "", VLOOKUP(B845, Paste!$AB$3:$AC$2343, 2, FALSE))</f>
        <v>1</v>
      </c>
      <c r="O845" s="18" t="str">
        <f>IF(VLOOKUP(B845, 'Points&amp;Potential'!$B$7:$O$921, 14, FALSE)=0, "", VLOOKUP(B845, 'Points&amp;Potential'!$B$7:$O$921, 14, FALSE))</f>
        <v/>
      </c>
      <c r="P845" s="7" t="str">
        <f>IF(ISERROR(VLOOKUP(B845, Paste!$T$3:$T$1045, 1, FALSE)), "", VLOOKUP(B845, Paste!$T$3:$U$1045, 2, FALSE))</f>
        <v>Y</v>
      </c>
    </row>
    <row r="846" spans="1:16" ht="15" customHeight="1">
      <c r="A846" s="11">
        <v>840</v>
      </c>
      <c r="B846" s="10" t="s">
        <v>870</v>
      </c>
      <c r="C846" s="11" t="str">
        <f>VLOOKUP($B846, Paste!$A$3:$H$1033, 6, FALSE)</f>
        <v>LW</v>
      </c>
      <c r="D846" s="11" t="str">
        <f>IFERROR(VLOOKUP($B846, Paste!$J$3:$L$833, 3, FALSE), "")</f>
        <v/>
      </c>
      <c r="E846" s="11" t="str">
        <f>IFERROR(VLOOKUP($B846, Paste!$J$3:$L$833, 2, FALSE), "")</f>
        <v/>
      </c>
      <c r="F846" s="11" t="str">
        <f>VLOOKUP($B846, Paste!$A$3:$H$1033, 8, FALSE)</f>
        <v>UFA</v>
      </c>
      <c r="G846" s="71">
        <f>VLOOKUP($B846, Paste!$A$3:$H$1033, 2, FALSE)</f>
        <v>26</v>
      </c>
      <c r="H846" s="71">
        <f>VLOOKUP($B846, Paste!$A$3:$H$1033, 3, FALSE)</f>
        <v>0.76642222222222223</v>
      </c>
      <c r="I846" s="71">
        <f t="shared" si="14"/>
        <v>1.1657027777777778</v>
      </c>
      <c r="J846" s="71">
        <f>VLOOKUP($B846, Paste!$A$3:$H$1033, 4, FALSE)</f>
        <v>1.9321250000000001</v>
      </c>
      <c r="K846" s="71">
        <f>VLOOKUP($B846, Paste!$A$3:$H$1033, 5, FALSE)</f>
        <v>1.4444444444444444</v>
      </c>
      <c r="L846" s="11" t="str">
        <f>IF(ISERROR(VLOOKUP(B846, Paste!$AB$3:$AD$2349, 3, FALSE)), "", VLOOKUP(B846, Paste!$AB$3:$AD$2349, 3, FALSE))</f>
        <v/>
      </c>
      <c r="M846" s="27" t="e">
        <f>VLOOKUP($B846, Paste!$W$3:$Z$10064, IF($H$4="Cap Hit",3, IF($H$4="AAV", 4, 2)), FALSE)</f>
        <v>#N/A</v>
      </c>
      <c r="N846" s="11" t="str">
        <f>IF(ISERROR(VLOOKUP(B846, Paste!$AB$3:$AC$2343, 1, FALSE)), "", VLOOKUP(B846, Paste!$AB$3:$AC$2343, 2, FALSE))</f>
        <v/>
      </c>
      <c r="O846" s="18" t="str">
        <f>IF(VLOOKUP(B846, 'Points&amp;Potential'!$B$7:$O$921, 14, FALSE)=0, "", VLOOKUP(B846, 'Points&amp;Potential'!$B$7:$O$921, 14, FALSE))</f>
        <v/>
      </c>
      <c r="P846" s="7" t="str">
        <f>IF(ISERROR(VLOOKUP(B846, Paste!$T$3:$T$1045, 1, FALSE)), "", VLOOKUP(B846, Paste!$T$3:$U$1045, 2, FALSE))</f>
        <v/>
      </c>
    </row>
    <row r="847" spans="1:16" ht="15" customHeight="1">
      <c r="A847" s="11">
        <v>841</v>
      </c>
      <c r="B847" s="67" t="s">
        <v>871</v>
      </c>
      <c r="C847" s="11" t="str">
        <f>VLOOKUP($B847, Paste!$A$3:$H$1033, 6, FALSE)</f>
        <v>RW</v>
      </c>
      <c r="D847" s="11">
        <f>IFERROR(VLOOKUP($B847, Paste!$J$3:$L$833, 3, FALSE), "")</f>
        <v>45</v>
      </c>
      <c r="E847" s="11">
        <f>IFERROR(VLOOKUP($B847, Paste!$J$3:$L$833, 2, FALSE), "")</f>
        <v>75</v>
      </c>
      <c r="F847" s="11" t="str">
        <f>VLOOKUP($B847, Paste!$A$3:$H$1033, 8, FALSE)</f>
        <v>STL</v>
      </c>
      <c r="G847" s="71">
        <f>VLOOKUP($B847, Paste!$A$3:$H$1033, 2, FALSE)</f>
        <v>8</v>
      </c>
      <c r="H847" s="71">
        <f>VLOOKUP($B847, Paste!$A$3:$H$1033, 3, FALSE)</f>
        <v>1.6</v>
      </c>
      <c r="I847" s="71">
        <f t="shared" si="14"/>
        <v>0.29933974999999968</v>
      </c>
      <c r="J847" s="71">
        <f>VLOOKUP($B847, Paste!$A$3:$H$1033, 4, FALSE)</f>
        <v>1.8993397499999998</v>
      </c>
      <c r="K847" s="71">
        <f>VLOOKUP($B847, Paste!$A$3:$H$1033, 5, FALSE)</f>
        <v>6.4</v>
      </c>
      <c r="L847" s="11">
        <f>IF(ISERROR(VLOOKUP(B847, Paste!$AB$3:$AD$2349, 3, FALSE)), "", VLOOKUP(B847, Paste!$AB$3:$AD$2349, 3, FALSE))</f>
        <v>10</v>
      </c>
      <c r="M847" s="27">
        <f>VLOOKUP($B847, Paste!$W$3:$Z$10064, IF($H$4="Cap Hit",3, IF($H$4="AAV", 4, 2)), FALSE)</f>
        <v>0.97499999999999998</v>
      </c>
      <c r="N847" s="11">
        <f>IF(ISERROR(VLOOKUP(B847, Paste!$AB$3:$AC$2343, 1, FALSE)), "", VLOOKUP(B847, Paste!$AB$3:$AC$2343, 2, FALSE))</f>
        <v>3</v>
      </c>
      <c r="O847" s="18" t="str">
        <f>IF(VLOOKUP(B847, 'Points&amp;Potential'!$B$7:$O$921, 14, FALSE)=0, "", VLOOKUP(B847, 'Points&amp;Potential'!$B$7:$O$921, 14, FALSE))</f>
        <v/>
      </c>
      <c r="P847" s="7" t="str">
        <f>IF(ISERROR(VLOOKUP(B847, Paste!$T$3:$T$1045, 1, FALSE)), "", VLOOKUP(B847, Paste!$T$3:$U$1045, 2, FALSE))</f>
        <v>Y</v>
      </c>
    </row>
    <row r="848" spans="1:16" ht="15" customHeight="1">
      <c r="A848" s="11">
        <v>842</v>
      </c>
      <c r="B848" s="67" t="s">
        <v>872</v>
      </c>
      <c r="C848" s="11" t="str">
        <f>VLOOKUP($B848, Paste!$A$3:$H$1033, 6, FALSE)</f>
        <v>C</v>
      </c>
      <c r="D848" s="11" t="str">
        <f>IFERROR(VLOOKUP($B848, Paste!$J$3:$L$833, 3, FALSE), "")</f>
        <v/>
      </c>
      <c r="E848" s="11" t="str">
        <f>IFERROR(VLOOKUP($B848, Paste!$J$3:$L$833, 2, FALSE), "")</f>
        <v/>
      </c>
      <c r="F848" s="11" t="str">
        <f>VLOOKUP($B848, Paste!$A$3:$H$1033, 8, FALSE)</f>
        <v>STL</v>
      </c>
      <c r="G848" s="71">
        <f>VLOOKUP($B848, Paste!$A$3:$H$1033, 2, FALSE)</f>
        <v>7</v>
      </c>
      <c r="H848" s="71">
        <f>VLOOKUP($B848, Paste!$A$3:$H$1033, 3, FALSE)</f>
        <v>0.39417777777777779</v>
      </c>
      <c r="I848" s="71">
        <f t="shared" si="14"/>
        <v>1.4848847222222221</v>
      </c>
      <c r="J848" s="71">
        <f>VLOOKUP($B848, Paste!$A$3:$H$1033, 4, FALSE)</f>
        <v>1.8790624999999999</v>
      </c>
      <c r="K848" s="71">
        <f>VLOOKUP($B848, Paste!$A$3:$H$1033, 5, FALSE)</f>
        <v>0</v>
      </c>
      <c r="L848" s="11">
        <f>IF(ISERROR(VLOOKUP(B848, Paste!$AB$3:$AD$2349, 3, FALSE)), "", VLOOKUP(B848, Paste!$AB$3:$AD$2349, 3, FALSE))</f>
        <v>4</v>
      </c>
      <c r="M848" s="27">
        <f>VLOOKUP($B848, Paste!$W$3:$Z$10064, IF($H$4="Cap Hit",3, IF($H$4="AAV", 4, 2)), FALSE)</f>
        <v>0.87</v>
      </c>
      <c r="N848" s="11">
        <f>IF(ISERROR(VLOOKUP(B848, Paste!$AB$3:$AC$2343, 1, FALSE)), "", VLOOKUP(B848, Paste!$AB$3:$AC$2343, 2, FALSE))</f>
        <v>3</v>
      </c>
      <c r="O848" s="18" t="str">
        <f>IF(VLOOKUP(B848, 'Points&amp;Potential'!$B$7:$O$921, 14, FALSE)=0, "", VLOOKUP(B848, 'Points&amp;Potential'!$B$7:$O$921, 14, FALSE))</f>
        <v/>
      </c>
      <c r="P848" s="7" t="str">
        <f>IF(ISERROR(VLOOKUP(B848, Paste!$T$3:$T$1045, 1, FALSE)), "", VLOOKUP(B848, Paste!$T$3:$U$1045, 2, FALSE))</f>
        <v>Y</v>
      </c>
    </row>
    <row r="849" spans="1:16" ht="15" customHeight="1">
      <c r="A849" s="11">
        <v>843</v>
      </c>
      <c r="B849" s="67" t="s">
        <v>873</v>
      </c>
      <c r="C849" s="11" t="str">
        <f>VLOOKUP($B849, Paste!$A$3:$H$1033, 6, FALSE)</f>
        <v>LD</v>
      </c>
      <c r="D849" s="11" t="str">
        <f>IFERROR(VLOOKUP($B849, Paste!$J$3:$L$833, 3, FALSE), "")</f>
        <v/>
      </c>
      <c r="E849" s="11" t="str">
        <f>IFERROR(VLOOKUP($B849, Paste!$J$3:$L$833, 2, FALSE), "")</f>
        <v/>
      </c>
      <c r="F849" s="11" t="str">
        <f>VLOOKUP($B849, Paste!$A$3:$H$1033, 8, FALSE)</f>
        <v>ANA</v>
      </c>
      <c r="G849" s="71">
        <f>VLOOKUP($B849, Paste!$A$3:$H$1033, 2, FALSE)</f>
        <v>17</v>
      </c>
      <c r="H849" s="71">
        <f>VLOOKUP($B849, Paste!$A$3:$H$1033, 3, FALSE)</f>
        <v>2.5499999999999998</v>
      </c>
      <c r="I849" s="71">
        <f t="shared" si="14"/>
        <v>-0.69269443902439032</v>
      </c>
      <c r="J849" s="71">
        <f>VLOOKUP($B849, Paste!$A$3:$H$1033, 4, FALSE)</f>
        <v>1.8573055609756095</v>
      </c>
      <c r="K849" s="71">
        <f>VLOOKUP($B849, Paste!$A$3:$H$1033, 5, FALSE)</f>
        <v>20.399999999999999</v>
      </c>
      <c r="L849" s="11">
        <f>IF(ISERROR(VLOOKUP(B849, Paste!$AB$3:$AD$2349, 3, FALSE)), "", VLOOKUP(B849, Paste!$AB$3:$AD$2349, 3, FALSE))</f>
        <v>38</v>
      </c>
      <c r="M849" s="27">
        <f>VLOOKUP($B849, Paste!$W$3:$Z$10064, IF($H$4="Cap Hit",3, IF($H$4="AAV", 4, 2)), FALSE)</f>
        <v>0.97499999999999998</v>
      </c>
      <c r="N849" s="11">
        <f>IF(ISERROR(VLOOKUP(B849, Paste!$AB$3:$AC$2343, 1, FALSE)), "", VLOOKUP(B849, Paste!$AB$3:$AC$2343, 2, FALSE))</f>
        <v>19</v>
      </c>
      <c r="O849" s="18" t="str">
        <f>IF(VLOOKUP(B849, 'Points&amp;Potential'!$B$7:$O$921, 14, FALSE)=0, "", VLOOKUP(B849, 'Points&amp;Potential'!$B$7:$O$921, 14, FALSE))</f>
        <v/>
      </c>
      <c r="P849" s="7" t="str">
        <f>IF(ISERROR(VLOOKUP(B849, Paste!$T$3:$T$1045, 1, FALSE)), "", VLOOKUP(B849, Paste!$T$3:$U$1045, 2, FALSE))</f>
        <v>Y</v>
      </c>
    </row>
    <row r="850" spans="1:16" ht="15" customHeight="1">
      <c r="A850" s="11">
        <v>844</v>
      </c>
      <c r="B850" s="67" t="s">
        <v>874</v>
      </c>
      <c r="C850" s="11" t="str">
        <f>VLOOKUP($B850, Paste!$A$3:$H$1033, 6, FALSE)</f>
        <v>LW</v>
      </c>
      <c r="D850" s="11">
        <f>IFERROR(VLOOKUP($B850, Paste!$J$3:$L$833, 3, FALSE), "")</f>
        <v>28</v>
      </c>
      <c r="E850" s="11">
        <f>IFERROR(VLOOKUP($B850, Paste!$J$3:$L$833, 2, FALSE), "")</f>
        <v>60</v>
      </c>
      <c r="F850" s="11" t="str">
        <f>VLOOKUP($B850, Paste!$A$3:$H$1033, 8, FALSE)</f>
        <v>VAN</v>
      </c>
      <c r="G850" s="71">
        <f>VLOOKUP($B850, Paste!$A$3:$H$1033, 2, FALSE)</f>
        <v>14</v>
      </c>
      <c r="H850" s="71">
        <f>VLOOKUP($B850, Paste!$A$3:$H$1033, 3, FALSE)</f>
        <v>0.51388888888888895</v>
      </c>
      <c r="I850" s="71">
        <f t="shared" si="14"/>
        <v>1.3197377777777772</v>
      </c>
      <c r="J850" s="71">
        <f>VLOOKUP($B850, Paste!$A$3:$H$1033, 4, FALSE)</f>
        <v>1.8336266666666663</v>
      </c>
      <c r="K850" s="71">
        <f>VLOOKUP($B850, Paste!$A$3:$H$1033, 5, FALSE)</f>
        <v>4.2</v>
      </c>
      <c r="L850" s="11">
        <f>IF(ISERROR(VLOOKUP(B850, Paste!$AB$3:$AD$2349, 3, FALSE)), "", VLOOKUP(B850, Paste!$AB$3:$AD$2349, 3, FALSE))</f>
        <v>14</v>
      </c>
      <c r="M850" s="27">
        <f>VLOOKUP($B850, Paste!$W$3:$Z$10064, IF($H$4="Cap Hit",3, IF($H$4="AAV", 4, 2)), FALSE)</f>
        <v>0.77500000000000002</v>
      </c>
      <c r="N850" s="11">
        <f>IF(ISERROR(VLOOKUP(B850, Paste!$AB$3:$AC$2343, 1, FALSE)), "", VLOOKUP(B850, Paste!$AB$3:$AC$2343, 2, FALSE))</f>
        <v>4</v>
      </c>
      <c r="O850" s="18" t="str">
        <f>IF(VLOOKUP(B850, 'Points&amp;Potential'!$B$7:$O$921, 14, FALSE)=0, "", VLOOKUP(B850, 'Points&amp;Potential'!$B$7:$O$921, 14, FALSE))</f>
        <v/>
      </c>
      <c r="P850" s="7" t="str">
        <f>IF(ISERROR(VLOOKUP(B850, Paste!$T$3:$T$1045, 1, FALSE)), "", VLOOKUP(B850, Paste!$T$3:$U$1045, 2, FALSE))</f>
        <v/>
      </c>
    </row>
    <row r="851" spans="1:16" ht="15" customHeight="1">
      <c r="A851" s="11">
        <v>845</v>
      </c>
      <c r="B851" s="67" t="s">
        <v>875</v>
      </c>
      <c r="C851" s="11" t="str">
        <f>VLOOKUP($B851, Paste!$A$3:$H$1033, 6, FALSE)</f>
        <v>RW</v>
      </c>
      <c r="D851" s="11" t="str">
        <f>IFERROR(VLOOKUP($B851, Paste!$J$3:$L$833, 3, FALSE), "")</f>
        <v/>
      </c>
      <c r="E851" s="11" t="str">
        <f>IFERROR(VLOOKUP($B851, Paste!$J$3:$L$833, 2, FALSE), "")</f>
        <v/>
      </c>
      <c r="F851" s="11" t="str">
        <f>VLOOKUP($B851, Paste!$A$3:$H$1033, 8, FALSE)</f>
        <v>TBL</v>
      </c>
      <c r="G851" s="71">
        <f>VLOOKUP($B851, Paste!$A$3:$H$1033, 2, FALSE)</f>
        <v>12</v>
      </c>
      <c r="H851" s="71">
        <f>VLOOKUP($B851, Paste!$A$3:$H$1033, 3, FALSE)</f>
        <v>0.48</v>
      </c>
      <c r="I851" s="71">
        <f t="shared" si="14"/>
        <v>1.3326000000000002</v>
      </c>
      <c r="J851" s="71">
        <f>VLOOKUP($B851, Paste!$A$3:$H$1033, 4, FALSE)</f>
        <v>1.8126000000000002</v>
      </c>
      <c r="K851" s="71">
        <f>VLOOKUP($B851, Paste!$A$3:$H$1033, 5, FALSE)</f>
        <v>39.200000000000003</v>
      </c>
      <c r="L851" s="11">
        <f>IF(ISERROR(VLOOKUP(B851, Paste!$AB$3:$AD$2349, 3, FALSE)), "", VLOOKUP(B851, Paste!$AB$3:$AD$2349, 3, FALSE))</f>
        <v>28</v>
      </c>
      <c r="M851" s="27">
        <f>VLOOKUP($B851, Paste!$W$3:$Z$10064, IF($H$4="Cap Hit",3, IF($H$4="AAV", 4, 2)), FALSE)</f>
        <v>0.85</v>
      </c>
      <c r="N851" s="11">
        <f>IF(ISERROR(VLOOKUP(B851, Paste!$AB$3:$AC$2343, 1, FALSE)), "", VLOOKUP(B851, Paste!$AB$3:$AC$2343, 2, FALSE))</f>
        <v>5</v>
      </c>
      <c r="O851" s="18" t="str">
        <f>IF(VLOOKUP(B851, 'Points&amp;Potential'!$B$7:$O$921, 14, FALSE)=0, "", VLOOKUP(B851, 'Points&amp;Potential'!$B$7:$O$921, 14, FALSE))</f>
        <v/>
      </c>
      <c r="P851" s="7" t="str">
        <f>IF(ISERROR(VLOOKUP(B851, Paste!$T$3:$T$1045, 1, FALSE)), "", VLOOKUP(B851, Paste!$T$3:$U$1045, 2, FALSE))</f>
        <v/>
      </c>
    </row>
    <row r="852" spans="1:16" ht="15" customHeight="1">
      <c r="A852" s="11">
        <v>846</v>
      </c>
      <c r="B852" s="67" t="s">
        <v>876</v>
      </c>
      <c r="C852" s="11" t="str">
        <f>VLOOKUP($B852, Paste!$A$3:$H$1033, 6, FALSE)</f>
        <v>C</v>
      </c>
      <c r="D852" s="11" t="str">
        <f>IFERROR(VLOOKUP($B852, Paste!$J$3:$L$833, 3, FALSE), "")</f>
        <v/>
      </c>
      <c r="E852" s="11" t="str">
        <f>IFERROR(VLOOKUP($B852, Paste!$J$3:$L$833, 2, FALSE), "")</f>
        <v/>
      </c>
      <c r="F852" s="11" t="str">
        <f>VLOOKUP($B852, Paste!$A$3:$H$1033, 8, FALSE)</f>
        <v>CBJ</v>
      </c>
      <c r="G852" s="71">
        <f>VLOOKUP($B852, Paste!$A$3:$H$1033, 2, FALSE)</f>
        <v>5</v>
      </c>
      <c r="H852" s="71">
        <f>VLOOKUP($B852, Paste!$A$3:$H$1033, 3, FALSE)</f>
        <v>0.46822222222222215</v>
      </c>
      <c r="I852" s="71">
        <f t="shared" si="14"/>
        <v>1.3182361111111116</v>
      </c>
      <c r="J852" s="71">
        <f>VLOOKUP($B852, Paste!$A$3:$H$1033, 4, FALSE)</f>
        <v>1.7864583333333337</v>
      </c>
      <c r="K852" s="71">
        <f>VLOOKUP($B852, Paste!$A$3:$H$1033, 5, FALSE)</f>
        <v>0</v>
      </c>
      <c r="L852" s="11">
        <f>IF(ISERROR(VLOOKUP(B852, Paste!$AB$3:$AD$2349, 3, FALSE)), "", VLOOKUP(B852, Paste!$AB$3:$AD$2349, 3, FALSE))</f>
        <v>4</v>
      </c>
      <c r="M852" s="27">
        <f>VLOOKUP($B852, Paste!$W$3:$Z$10064, IF($H$4="Cap Hit",3, IF($H$4="AAV", 4, 2)), FALSE)</f>
        <v>0.87</v>
      </c>
      <c r="N852" s="11">
        <f>IF(ISERROR(VLOOKUP(B852, Paste!$AB$3:$AC$2343, 1, FALSE)), "", VLOOKUP(B852, Paste!$AB$3:$AC$2343, 2, FALSE))</f>
        <v>2</v>
      </c>
      <c r="O852" s="18" t="str">
        <f>IF(VLOOKUP(B852, 'Points&amp;Potential'!$B$7:$O$921, 14, FALSE)=0, "", VLOOKUP(B852, 'Points&amp;Potential'!$B$7:$O$921, 14, FALSE))</f>
        <v/>
      </c>
      <c r="P852" s="7" t="str">
        <f>IF(ISERROR(VLOOKUP(B852, Paste!$T$3:$T$1045, 1, FALSE)), "", VLOOKUP(B852, Paste!$T$3:$U$1045, 2, FALSE))</f>
        <v>Y</v>
      </c>
    </row>
    <row r="853" spans="1:16" ht="15" customHeight="1">
      <c r="A853" s="11">
        <v>847</v>
      </c>
      <c r="B853" s="67" t="s">
        <v>877</v>
      </c>
      <c r="C853" s="11" t="str">
        <f>VLOOKUP($B853, Paste!$A$3:$H$1033, 6, FALSE)</f>
        <v>C</v>
      </c>
      <c r="D853" s="11" t="str">
        <f>IFERROR(VLOOKUP($B853, Paste!$J$3:$L$833, 3, FALSE), "")</f>
        <v/>
      </c>
      <c r="E853" s="11" t="str">
        <f>IFERROR(VLOOKUP($B853, Paste!$J$3:$L$833, 2, FALSE), "")</f>
        <v/>
      </c>
      <c r="F853" s="11" t="str">
        <f>VLOOKUP($B853, Paste!$A$3:$H$1033, 8, FALSE)</f>
        <v>CGY</v>
      </c>
      <c r="G853" s="71">
        <f>VLOOKUP($B853, Paste!$A$3:$H$1033, 2, FALSE)</f>
        <v>19</v>
      </c>
      <c r="H853" s="71">
        <f>VLOOKUP($B853, Paste!$A$3:$H$1033, 3, FALSE)</f>
        <v>0.97093934911242608</v>
      </c>
      <c r="I853" s="71">
        <f t="shared" si="14"/>
        <v>0.80620849810979589</v>
      </c>
      <c r="J853" s="71">
        <f>VLOOKUP($B853, Paste!$A$3:$H$1033, 4, FALSE)</f>
        <v>1.777147847222222</v>
      </c>
      <c r="K853" s="71">
        <f>VLOOKUP($B853, Paste!$A$3:$H$1033, 5, FALSE)</f>
        <v>2.3456790123456788</v>
      </c>
      <c r="L853" s="11">
        <f>IF(ISERROR(VLOOKUP(B853, Paste!$AB$3:$AD$2349, 3, FALSE)), "", VLOOKUP(B853, Paste!$AB$3:$AD$2349, 3, FALSE))</f>
        <v>38</v>
      </c>
      <c r="M853" s="27">
        <f>VLOOKUP($B853, Paste!$W$3:$Z$10064, IF($H$4="Cap Hit",3, IF($H$4="AAV", 4, 2)), FALSE)</f>
        <v>0.85</v>
      </c>
      <c r="N853" s="11">
        <f>IF(ISERROR(VLOOKUP(B853, Paste!$AB$3:$AC$2343, 1, FALSE)), "", VLOOKUP(B853, Paste!$AB$3:$AC$2343, 2, FALSE))</f>
        <v>8</v>
      </c>
      <c r="O853" s="18" t="str">
        <f>IF(VLOOKUP(B853, 'Points&amp;Potential'!$B$7:$O$921, 14, FALSE)=0, "", VLOOKUP(B853, 'Points&amp;Potential'!$B$7:$O$921, 14, FALSE))</f>
        <v/>
      </c>
      <c r="P853" s="7" t="str">
        <f>IF(ISERROR(VLOOKUP(B853, Paste!$T$3:$T$1045, 1, FALSE)), "", VLOOKUP(B853, Paste!$T$3:$U$1045, 2, FALSE))</f>
        <v/>
      </c>
    </row>
    <row r="854" spans="1:16" ht="15" customHeight="1">
      <c r="A854" s="11">
        <v>848</v>
      </c>
      <c r="B854" s="10" t="s">
        <v>878</v>
      </c>
      <c r="C854" s="11" t="str">
        <f>VLOOKUP($B854, Paste!$A$3:$H$1033, 6, FALSE)</f>
        <v>LW</v>
      </c>
      <c r="D854" s="11" t="str">
        <f>IFERROR(VLOOKUP($B854, Paste!$J$3:$L$833, 3, FALSE), "")</f>
        <v/>
      </c>
      <c r="E854" s="11" t="str">
        <f>IFERROR(VLOOKUP($B854, Paste!$J$3:$L$833, 2, FALSE), "")</f>
        <v/>
      </c>
      <c r="F854" s="11" t="str">
        <f>VLOOKUP($B854, Paste!$A$3:$H$1033, 8, FALSE)</f>
        <v>VAN</v>
      </c>
      <c r="G854" s="71">
        <f>VLOOKUP($B854, Paste!$A$3:$H$1033, 2, FALSE)</f>
        <v>4</v>
      </c>
      <c r="H854" s="71">
        <f>VLOOKUP($B854, Paste!$A$3:$H$1033, 3, FALSE)</f>
        <v>0.23407407407407407</v>
      </c>
      <c r="I854" s="71">
        <f t="shared" si="14"/>
        <v>1.5378259259259259</v>
      </c>
      <c r="J854" s="71">
        <f>VLOOKUP($B854, Paste!$A$3:$H$1033, 4, FALSE)</f>
        <v>1.7719</v>
      </c>
      <c r="K854" s="71">
        <f>VLOOKUP($B854, Paste!$A$3:$H$1033, 5, FALSE)</f>
        <v>2</v>
      </c>
      <c r="L854" s="11">
        <f>IF(ISERROR(VLOOKUP(B854, Paste!$AB$3:$AD$2349, 3, FALSE)), "", VLOOKUP(B854, Paste!$AB$3:$AD$2349, 3, FALSE))</f>
        <v>5</v>
      </c>
      <c r="M854" s="27">
        <f>VLOOKUP($B854, Paste!$W$3:$Z$10064, IF($H$4="Cap Hit",3, IF($H$4="AAV", 4, 2)), FALSE)</f>
        <v>0.77500000000000002</v>
      </c>
      <c r="N854" s="11">
        <f>IF(ISERROR(VLOOKUP(B854, Paste!$AB$3:$AC$2343, 1, FALSE)), "", VLOOKUP(B854, Paste!$AB$3:$AC$2343, 2, FALSE))</f>
        <v>1</v>
      </c>
      <c r="O854" s="18" t="str">
        <f>IF(VLOOKUP(B854, 'Points&amp;Potential'!$B$7:$O$921, 14, FALSE)=0, "", VLOOKUP(B854, 'Points&amp;Potential'!$B$7:$O$921, 14, FALSE))</f>
        <v/>
      </c>
      <c r="P854" s="7" t="str">
        <f>IF(ISERROR(VLOOKUP(B854, Paste!$T$3:$T$1045, 1, FALSE)), "", VLOOKUP(B854, Paste!$T$3:$U$1045, 2, FALSE))</f>
        <v/>
      </c>
    </row>
    <row r="855" spans="1:16" ht="15" customHeight="1">
      <c r="A855" s="11">
        <v>849</v>
      </c>
      <c r="B855" s="67" t="s">
        <v>879</v>
      </c>
      <c r="C855" s="11" t="str">
        <f>VLOOKUP($B855, Paste!$A$3:$H$1033, 6, FALSE)</f>
        <v>LD</v>
      </c>
      <c r="D855" s="11" t="str">
        <f>IFERROR(VLOOKUP($B855, Paste!$J$3:$L$833, 3, FALSE), "")</f>
        <v/>
      </c>
      <c r="E855" s="11" t="str">
        <f>IFERROR(VLOOKUP($B855, Paste!$J$3:$L$833, 2, FALSE), "")</f>
        <v/>
      </c>
      <c r="F855" s="11" t="str">
        <f>VLOOKUP($B855, Paste!$A$3:$H$1033, 8, FALSE)</f>
        <v>CHI</v>
      </c>
      <c r="G855" s="71">
        <f>VLOOKUP($B855, Paste!$A$3:$H$1033, 2, FALSE)</f>
        <v>17</v>
      </c>
      <c r="H855" s="71">
        <f>VLOOKUP($B855, Paste!$A$3:$H$1033, 3, FALSE)</f>
        <v>0.58514132553606235</v>
      </c>
      <c r="I855" s="71">
        <f t="shared" si="14"/>
        <v>1.1768142300194935</v>
      </c>
      <c r="J855" s="71">
        <f>VLOOKUP($B855, Paste!$A$3:$H$1033, 4, FALSE)</f>
        <v>1.7619555555555557</v>
      </c>
      <c r="K855" s="71">
        <f>VLOOKUP($B855, Paste!$A$3:$H$1033, 5, FALSE)</f>
        <v>9.0666666666666664</v>
      </c>
      <c r="L855" s="11">
        <f>IF(ISERROR(VLOOKUP(B855, Paste!$AB$3:$AD$2349, 3, FALSE)), "", VLOOKUP(B855, Paste!$AB$3:$AD$2349, 3, FALSE))</f>
        <v>23</v>
      </c>
      <c r="M855" s="27" t="e">
        <f>VLOOKUP($B855, Paste!$W$3:$Z$10064, IF($H$4="Cap Hit",3, IF($H$4="AAV", 4, 2)), FALSE)</f>
        <v>#N/A</v>
      </c>
      <c r="N855" s="11">
        <f>IF(ISERROR(VLOOKUP(B855, Paste!$AB$3:$AC$2343, 1, FALSE)), "", VLOOKUP(B855, Paste!$AB$3:$AC$2343, 2, FALSE))</f>
        <v>21</v>
      </c>
      <c r="O855" s="18" t="str">
        <f>IF(VLOOKUP(B855, 'Points&amp;Potential'!$B$7:$O$921, 14, FALSE)=0, "", VLOOKUP(B855, 'Points&amp;Potential'!$B$7:$O$921, 14, FALSE))</f>
        <v/>
      </c>
    </row>
    <row r="856" spans="1:16" ht="15" customHeight="1">
      <c r="A856" s="11">
        <v>850</v>
      </c>
      <c r="B856" s="67" t="s">
        <v>880</v>
      </c>
      <c r="C856" s="11" t="str">
        <f>VLOOKUP($B856, Paste!$A$3:$H$1033, 6, FALSE)</f>
        <v>LW</v>
      </c>
      <c r="D856" s="11" t="str">
        <f>IFERROR(VLOOKUP($B856, Paste!$J$3:$L$833, 3, FALSE), "")</f>
        <v/>
      </c>
      <c r="E856" s="11" t="str">
        <f>IFERROR(VLOOKUP($B856, Paste!$J$3:$L$833, 2, FALSE), "")</f>
        <v/>
      </c>
      <c r="F856" s="11" t="str">
        <f>VLOOKUP($B856, Paste!$A$3:$H$1033, 8, FALSE)</f>
        <v>UFA</v>
      </c>
      <c r="G856" s="71">
        <f>VLOOKUP($B856, Paste!$A$3:$H$1033, 2, FALSE)</f>
        <v>10.333333333333334</v>
      </c>
      <c r="H856" s="71">
        <f>VLOOKUP($B856, Paste!$A$3:$H$1033, 3, FALSE)</f>
        <v>0.68324886289798559</v>
      </c>
      <c r="I856" s="71">
        <f t="shared" si="14"/>
        <v>1.0673900259909033</v>
      </c>
      <c r="J856" s="71">
        <f>VLOOKUP($B856, Paste!$A$3:$H$1033, 4, FALSE)</f>
        <v>1.7506388888888889</v>
      </c>
      <c r="K856" s="71">
        <f>VLOOKUP($B856, Paste!$A$3:$H$1033, 5, FALSE)</f>
        <v>0.82666666666666677</v>
      </c>
      <c r="L856" s="11" t="str">
        <f>IF(ISERROR(VLOOKUP(B856, Paste!$AB$3:$AD$2349, 3, FALSE)), "", VLOOKUP(B856, Paste!$AB$3:$AD$2349, 3, FALSE))</f>
        <v/>
      </c>
      <c r="M856" s="27" t="e">
        <f>VLOOKUP($B856, Paste!$W$3:$Z$10064, IF($H$4="Cap Hit",3, IF($H$4="AAV", 4, 2)), FALSE)</f>
        <v>#N/A</v>
      </c>
      <c r="N856" s="11" t="str">
        <f>IF(ISERROR(VLOOKUP(B856, Paste!$AB$3:$AC$2343, 1, FALSE)), "", VLOOKUP(B856, Paste!$AB$3:$AC$2343, 2, FALSE))</f>
        <v/>
      </c>
      <c r="O856" s="18" t="str">
        <f>IF(VLOOKUP(B856, 'Points&amp;Potential'!$B$7:$O$921, 14, FALSE)=0, "", VLOOKUP(B856, 'Points&amp;Potential'!$B$7:$O$921, 14, FALSE))</f>
        <v/>
      </c>
      <c r="P856" s="7" t="str">
        <f>IF(ISERROR(VLOOKUP(B856, Paste!$T$3:$T$1045, 1, FALSE)), "", VLOOKUP(B856, Paste!$T$3:$U$1045, 2, FALSE))</f>
        <v/>
      </c>
    </row>
    <row r="857" spans="1:16" ht="15" customHeight="1">
      <c r="A857" s="11">
        <v>851</v>
      </c>
      <c r="B857" s="67" t="s">
        <v>881</v>
      </c>
      <c r="C857" s="11" t="str">
        <f>VLOOKUP($B857, Paste!$A$3:$H$1033, 6, FALSE)</f>
        <v>C</v>
      </c>
      <c r="D857" s="11" t="str">
        <f>IFERROR(VLOOKUP($B857, Paste!$J$3:$L$833, 3, FALSE), "")</f>
        <v/>
      </c>
      <c r="E857" s="11" t="str">
        <f>IFERROR(VLOOKUP($B857, Paste!$J$3:$L$833, 2, FALSE), "")</f>
        <v/>
      </c>
      <c r="F857" s="11" t="str">
        <f>VLOOKUP($B857, Paste!$A$3:$H$1033, 8, FALSE)</f>
        <v>PIT</v>
      </c>
      <c r="G857" s="71">
        <f>VLOOKUP($B857, Paste!$A$3:$H$1033, 2, FALSE)</f>
        <v>6</v>
      </c>
      <c r="H857" s="71">
        <f>VLOOKUP($B857, Paste!$A$3:$H$1033, 3, FALSE)</f>
        <v>0.56186666666666663</v>
      </c>
      <c r="I857" s="71">
        <f t="shared" si="14"/>
        <v>1.1631333333333331</v>
      </c>
      <c r="J857" s="71">
        <f>VLOOKUP($B857, Paste!$A$3:$H$1033, 4, FALSE)</f>
        <v>1.7249999999999999</v>
      </c>
      <c r="K857" s="71">
        <f>VLOOKUP($B857, Paste!$A$3:$H$1033, 5, FALSE)</f>
        <v>0</v>
      </c>
      <c r="L857" s="11">
        <f>IF(ISERROR(VLOOKUP(B857, Paste!$AB$3:$AD$2349, 3, FALSE)), "", VLOOKUP(B857, Paste!$AB$3:$AD$2349, 3, FALSE))</f>
        <v>5</v>
      </c>
      <c r="M857" s="27">
        <f>VLOOKUP($B857, Paste!$W$3:$Z$10064, IF($H$4="Cap Hit",3, IF($H$4="AAV", 4, 2)), FALSE)</f>
        <v>0.92500000000000004</v>
      </c>
      <c r="N857" s="11">
        <f>IF(ISERROR(VLOOKUP(B857, Paste!$AB$3:$AC$2343, 1, FALSE)), "", VLOOKUP(B857, Paste!$AB$3:$AC$2343, 2, FALSE))</f>
        <v>2</v>
      </c>
      <c r="O857" s="18" t="str">
        <f>IF(VLOOKUP(B857, 'Points&amp;Potential'!$B$7:$O$921, 14, FALSE)=0, "", VLOOKUP(B857, 'Points&amp;Potential'!$B$7:$O$921, 14, FALSE))</f>
        <v/>
      </c>
      <c r="P857" s="7" t="str">
        <f>IF(ISERROR(VLOOKUP(B857, Paste!$T$3:$T$1045, 1, FALSE)), "", VLOOKUP(B857, Paste!$T$3:$U$1045, 2, FALSE))</f>
        <v>Y</v>
      </c>
    </row>
    <row r="858" spans="1:16" ht="15" customHeight="1">
      <c r="A858" s="11">
        <v>852</v>
      </c>
      <c r="B858" s="67" t="s">
        <v>882</v>
      </c>
      <c r="C858" s="11" t="str">
        <f>VLOOKUP($B858, Paste!$A$3:$H$1033, 6, FALSE)</f>
        <v>C</v>
      </c>
      <c r="D858" s="11" t="str">
        <f>IFERROR(VLOOKUP($B858, Paste!$J$3:$L$833, 3, FALSE), "")</f>
        <v/>
      </c>
      <c r="E858" s="11" t="str">
        <f>IFERROR(VLOOKUP($B858, Paste!$J$3:$L$833, 2, FALSE), "")</f>
        <v/>
      </c>
      <c r="F858" s="11" t="str">
        <f>VLOOKUP($B858, Paste!$A$3:$H$1033, 8, FALSE)</f>
        <v>UFA</v>
      </c>
      <c r="G858" s="71">
        <f>VLOOKUP($B858, Paste!$A$3:$H$1033, 2, FALSE)</f>
        <v>7.666666666666667</v>
      </c>
      <c r="H858" s="71">
        <f>VLOOKUP($B858, Paste!$A$3:$H$1033, 3, FALSE)</f>
        <v>0.20228101116990008</v>
      </c>
      <c r="I858" s="71">
        <f t="shared" si="14"/>
        <v>1.5217606554967669</v>
      </c>
      <c r="J858" s="71">
        <f>VLOOKUP($B858, Paste!$A$3:$H$1033, 4, FALSE)</f>
        <v>1.7240416666666669</v>
      </c>
      <c r="K858" s="71">
        <f>VLOOKUP($B858, Paste!$A$3:$H$1033, 5, FALSE)</f>
        <v>1.803921568627451</v>
      </c>
      <c r="L858" s="11" t="str">
        <f>IF(ISERROR(VLOOKUP(B858, Paste!$AB$3:$AD$2349, 3, FALSE)), "", VLOOKUP(B858, Paste!$AB$3:$AD$2349, 3, FALSE))</f>
        <v/>
      </c>
      <c r="M858" s="27">
        <f>VLOOKUP($B858, Paste!$W$3:$Z$10064, IF($H$4="Cap Hit",3, IF($H$4="AAV", 4, 2)), FALSE)</f>
        <v>0.9</v>
      </c>
      <c r="N858" s="11" t="str">
        <f>IF(ISERROR(VLOOKUP(B858, Paste!$AB$3:$AC$2343, 1, FALSE)), "", VLOOKUP(B858, Paste!$AB$3:$AC$2343, 2, FALSE))</f>
        <v/>
      </c>
      <c r="O858" s="18" t="str">
        <f>IF(VLOOKUP(B858, 'Points&amp;Potential'!$B$7:$O$921, 14, FALSE)=0, "", VLOOKUP(B858, 'Points&amp;Potential'!$B$7:$O$921, 14, FALSE))</f>
        <v/>
      </c>
      <c r="P858" s="7" t="str">
        <f>IF(ISERROR(VLOOKUP(B858, Paste!$T$3:$T$1045, 1, FALSE)), "", VLOOKUP(B858, Paste!$T$3:$U$1045, 2, FALSE))</f>
        <v/>
      </c>
    </row>
    <row r="859" spans="1:16" ht="15" customHeight="1">
      <c r="A859" s="11">
        <v>853</v>
      </c>
      <c r="B859" s="67" t="s">
        <v>883</v>
      </c>
      <c r="C859" s="11" t="str">
        <f>VLOOKUP($B859, Paste!$A$3:$H$1033, 6, FALSE)</f>
        <v>RD</v>
      </c>
      <c r="D859" s="11" t="str">
        <f>IFERROR(VLOOKUP($B859, Paste!$J$3:$L$833, 3, FALSE), "")</f>
        <v/>
      </c>
      <c r="E859" s="11" t="str">
        <f>IFERROR(VLOOKUP($B859, Paste!$J$3:$L$833, 2, FALSE), "")</f>
        <v/>
      </c>
      <c r="F859" s="11" t="str">
        <f>VLOOKUP($B859, Paste!$A$3:$H$1033, 8, FALSE)</f>
        <v>WAS</v>
      </c>
      <c r="G859" s="71">
        <f>VLOOKUP($B859, Paste!$A$3:$H$1033, 2, FALSE)</f>
        <v>12</v>
      </c>
      <c r="H859" s="71">
        <f>VLOOKUP($B859, Paste!$A$3:$H$1033, 3, FALSE)</f>
        <v>0.48868133134931091</v>
      </c>
      <c r="I859" s="71">
        <f t="shared" si="14"/>
        <v>1.2306726686506888</v>
      </c>
      <c r="J859" s="71">
        <f>VLOOKUP($B859, Paste!$A$3:$H$1033, 4, FALSE)</f>
        <v>1.7193539999999996</v>
      </c>
      <c r="K859" s="71">
        <f>VLOOKUP($B859, Paste!$A$3:$H$1033, 5, FALSE)</f>
        <v>4.3999999999999995</v>
      </c>
      <c r="L859" s="11">
        <f>IF(ISERROR(VLOOKUP(B859, Paste!$AB$3:$AD$2349, 3, FALSE)), "", VLOOKUP(B859, Paste!$AB$3:$AD$2349, 3, FALSE))</f>
        <v>6</v>
      </c>
      <c r="M859" s="27">
        <f>VLOOKUP($B859, Paste!$W$3:$Z$10064, IF($H$4="Cap Hit",3, IF($H$4="AAV", 4, 2)), FALSE)</f>
        <v>0.9</v>
      </c>
      <c r="N859" s="11">
        <f>IF(ISERROR(VLOOKUP(B859, Paste!$AB$3:$AC$2343, 1, FALSE)), "", VLOOKUP(B859, Paste!$AB$3:$AC$2343, 2, FALSE))</f>
        <v>12</v>
      </c>
      <c r="O859" s="18" t="str">
        <f>IF(VLOOKUP(B859, 'Points&amp;Potential'!$B$7:$O$921, 14, FALSE)=0, "", VLOOKUP(B859, 'Points&amp;Potential'!$B$7:$O$921, 14, FALSE))</f>
        <v/>
      </c>
      <c r="P859" s="7" t="str">
        <f>IF(ISERROR(VLOOKUP(B859, Paste!$T$3:$T$1045, 1, FALSE)), "", VLOOKUP(B859, Paste!$T$3:$U$1045, 2, FALSE))</f>
        <v/>
      </c>
    </row>
    <row r="860" spans="1:16" ht="15" customHeight="1">
      <c r="A860" s="11">
        <v>854</v>
      </c>
      <c r="B860" s="67" t="s">
        <v>884</v>
      </c>
      <c r="C860" s="11" t="str">
        <f>VLOOKUP($B860, Paste!$A$3:$H$1033, 6, FALSE)</f>
        <v>RW</v>
      </c>
      <c r="D860" s="11">
        <f>IFERROR(VLOOKUP($B860, Paste!$J$3:$L$833, 3, FALSE), "")</f>
        <v>32</v>
      </c>
      <c r="E860" s="11">
        <f>IFERROR(VLOOKUP($B860, Paste!$J$3:$L$833, 2, FALSE), "")</f>
        <v>70</v>
      </c>
      <c r="F860" s="11" t="str">
        <f>VLOOKUP($B860, Paste!$A$3:$H$1033, 8, FALSE)</f>
        <v>FLA</v>
      </c>
      <c r="G860" s="71">
        <f>VLOOKUP($B860, Paste!$A$3:$H$1033, 2, FALSE)</f>
        <v>8</v>
      </c>
      <c r="H860" s="71">
        <f>VLOOKUP($B860, Paste!$A$3:$H$1033, 3, FALSE)</f>
        <v>0.37582222222222222</v>
      </c>
      <c r="I860" s="71">
        <f t="shared" si="14"/>
        <v>1.3258444444444444</v>
      </c>
      <c r="J860" s="71">
        <f>VLOOKUP($B860, Paste!$A$3:$H$1033, 4, FALSE)</f>
        <v>1.7016666666666667</v>
      </c>
      <c r="K860" s="71">
        <f>VLOOKUP($B860, Paste!$A$3:$H$1033, 5, FALSE)</f>
        <v>0</v>
      </c>
      <c r="L860" s="11">
        <f>IF(ISERROR(VLOOKUP(B860, Paste!$AB$3:$AD$2349, 3, FALSE)), "", VLOOKUP(B860, Paste!$AB$3:$AD$2349, 3, FALSE))</f>
        <v>5</v>
      </c>
      <c r="M860" s="27">
        <f>VLOOKUP($B860, Paste!$W$3:$Z$10064, IF($H$4="Cap Hit",3, IF($H$4="AAV", 4, 2)), FALSE)</f>
        <v>0.95</v>
      </c>
      <c r="N860" s="11">
        <f>IF(ISERROR(VLOOKUP(B860, Paste!$AB$3:$AC$2343, 1, FALSE)), "", VLOOKUP(B860, Paste!$AB$3:$AC$2343, 2, FALSE))</f>
        <v>2</v>
      </c>
      <c r="O860" s="18" t="str">
        <f>IF(VLOOKUP(B860, 'Points&amp;Potential'!$B$7:$O$921, 14, FALSE)=0, "", VLOOKUP(B860, 'Points&amp;Potential'!$B$7:$O$921, 14, FALSE))</f>
        <v/>
      </c>
      <c r="P860" s="7" t="str">
        <f>IF(ISERROR(VLOOKUP(B860, Paste!$T$3:$T$1045, 1, FALSE)), "", VLOOKUP(B860, Paste!$T$3:$U$1045, 2, FALSE))</f>
        <v>Y</v>
      </c>
    </row>
    <row r="861" spans="1:16" ht="15" customHeight="1">
      <c r="A861" s="11">
        <v>855</v>
      </c>
      <c r="B861" s="67" t="s">
        <v>885</v>
      </c>
      <c r="C861" s="11" t="str">
        <f>VLOOKUP($B861, Paste!$A$3:$H$1033, 6, FALSE)</f>
        <v>RD</v>
      </c>
      <c r="D861" s="11" t="str">
        <f>IFERROR(VLOOKUP($B861, Paste!$J$3:$L$833, 3, FALSE), "")</f>
        <v/>
      </c>
      <c r="E861" s="11" t="str">
        <f>IFERROR(VLOOKUP($B861, Paste!$J$3:$L$833, 2, FALSE), "")</f>
        <v/>
      </c>
      <c r="F861" s="11" t="str">
        <f>VLOOKUP($B861, Paste!$A$3:$H$1033, 8, FALSE)</f>
        <v>SEA</v>
      </c>
      <c r="G861" s="71">
        <f>VLOOKUP($B861, Paste!$A$3:$H$1033, 2, FALSE)</f>
        <v>14.666666666666666</v>
      </c>
      <c r="H861" s="71">
        <f>VLOOKUP($B861, Paste!$A$3:$H$1033, 3, FALSE)</f>
        <v>0.57905221992178513</v>
      </c>
      <c r="I861" s="71">
        <f t="shared" si="14"/>
        <v>1.0785524467448815</v>
      </c>
      <c r="J861" s="71">
        <f>VLOOKUP($B861, Paste!$A$3:$H$1033, 4, FALSE)</f>
        <v>1.6576046666666666</v>
      </c>
      <c r="K861" s="71">
        <f>VLOOKUP($B861, Paste!$A$3:$H$1033, 5, FALSE)</f>
        <v>3.6666666666666665</v>
      </c>
      <c r="L861" s="11">
        <f>IF(ISERROR(VLOOKUP(B861, Paste!$AB$3:$AD$2349, 3, FALSE)), "", VLOOKUP(B861, Paste!$AB$3:$AD$2349, 3, FALSE))</f>
        <v>32</v>
      </c>
      <c r="M861" s="27">
        <f>VLOOKUP($B861, Paste!$W$3:$Z$10064, IF($H$4="Cap Hit",3, IF($H$4="AAV", 4, 2)), FALSE)</f>
        <v>0.92500000000000004</v>
      </c>
      <c r="N861" s="11">
        <f>IF(ISERROR(VLOOKUP(B861, Paste!$AB$3:$AC$2343, 1, FALSE)), "", VLOOKUP(B861, Paste!$AB$3:$AC$2343, 2, FALSE))</f>
        <v>22</v>
      </c>
      <c r="O861" s="18" t="str">
        <f>IF(VLOOKUP(B861, 'Points&amp;Potential'!$B$7:$O$921, 14, FALSE)=0, "", VLOOKUP(B861, 'Points&amp;Potential'!$B$7:$O$921, 14, FALSE))</f>
        <v/>
      </c>
      <c r="P861" s="7" t="str">
        <f>IF(ISERROR(VLOOKUP(B861, Paste!$T$3:$T$1045, 1, FALSE)), "", VLOOKUP(B861, Paste!$T$3:$U$1045, 2, FALSE))</f>
        <v/>
      </c>
    </row>
    <row r="862" spans="1:16" ht="15" customHeight="1">
      <c r="A862" s="11">
        <v>856</v>
      </c>
      <c r="B862" s="67" t="s">
        <v>886</v>
      </c>
      <c r="C862" s="11" t="str">
        <f>VLOOKUP($B862, Paste!$A$3:$H$1033, 6, FALSE)</f>
        <v>LD</v>
      </c>
      <c r="D862" s="11" t="str">
        <f>IFERROR(VLOOKUP($B862, Paste!$J$3:$L$833, 3, FALSE), "")</f>
        <v/>
      </c>
      <c r="E862" s="11" t="str">
        <f>IFERROR(VLOOKUP($B862, Paste!$J$3:$L$833, 2, FALSE), "")</f>
        <v/>
      </c>
      <c r="F862" s="11" t="str">
        <f>VLOOKUP($B862, Paste!$A$3:$H$1033, 8, FALSE)</f>
        <v>LAK</v>
      </c>
      <c r="G862" s="71">
        <f>VLOOKUP($B862, Paste!$A$3:$H$1033, 2, FALSE)</f>
        <v>18</v>
      </c>
      <c r="H862" s="71">
        <f>VLOOKUP($B862, Paste!$A$3:$H$1033, 3, FALSE)</f>
        <v>0.9</v>
      </c>
      <c r="I862" s="71">
        <f t="shared" si="14"/>
        <v>0.75512195121951231</v>
      </c>
      <c r="J862" s="71">
        <f>VLOOKUP($B862, Paste!$A$3:$H$1033, 4, FALSE)</f>
        <v>1.6551219512195123</v>
      </c>
      <c r="K862" s="71">
        <f>VLOOKUP($B862, Paste!$A$3:$H$1033, 5, FALSE)</f>
        <v>3.6</v>
      </c>
      <c r="L862" s="11">
        <f>IF(ISERROR(VLOOKUP(B862, Paste!$AB$3:$AD$2349, 3, FALSE)), "", VLOOKUP(B862, Paste!$AB$3:$AD$2349, 3, FALSE))</f>
        <v>27</v>
      </c>
      <c r="M862" s="27">
        <f>VLOOKUP($B862, Paste!$W$3:$Z$10064, IF($H$4="Cap Hit",3, IF($H$4="AAV", 4, 2)), FALSE)</f>
        <v>0.92500000000000004</v>
      </c>
      <c r="N862" s="11">
        <f>IF(ISERROR(VLOOKUP(B862, Paste!$AB$3:$AC$2343, 1, FALSE)), "", VLOOKUP(B862, Paste!$AB$3:$AC$2343, 2, FALSE))</f>
        <v>18</v>
      </c>
      <c r="O862" s="18" t="str">
        <f>IF(VLOOKUP(B862, 'Points&amp;Potential'!$B$7:$O$921, 14, FALSE)=0, "", VLOOKUP(B862, 'Points&amp;Potential'!$B$7:$O$921, 14, FALSE))</f>
        <v/>
      </c>
      <c r="P862" s="7" t="str">
        <f>IF(ISERROR(VLOOKUP(B862, Paste!$T$3:$T$1045, 1, FALSE)), "", VLOOKUP(B862, Paste!$T$3:$U$1045, 2, FALSE))</f>
        <v>Y</v>
      </c>
    </row>
    <row r="863" spans="1:16" ht="15" customHeight="1">
      <c r="A863" s="11">
        <v>857</v>
      </c>
      <c r="B863" s="10" t="s">
        <v>887</v>
      </c>
      <c r="C863" s="11" t="str">
        <f>VLOOKUP($B863, Paste!$A$3:$H$1033, 6, FALSE)</f>
        <v>RD</v>
      </c>
      <c r="D863" s="11" t="str">
        <f>IFERROR(VLOOKUP($B863, Paste!$J$3:$L$833, 3, FALSE), "")</f>
        <v/>
      </c>
      <c r="E863" s="11" t="str">
        <f>IFERROR(VLOOKUP($B863, Paste!$J$3:$L$833, 2, FALSE), "")</f>
        <v/>
      </c>
      <c r="F863" s="11" t="str">
        <f>VLOOKUP($B863, Paste!$A$3:$H$1033, 8, FALSE)</f>
        <v>WAS</v>
      </c>
      <c r="G863" s="71">
        <f>VLOOKUP($B863, Paste!$A$3:$H$1033, 2, FALSE)</f>
        <v>13</v>
      </c>
      <c r="H863" s="71">
        <f>VLOOKUP($B863, Paste!$A$3:$H$1033, 3, FALSE)</f>
        <v>0.13466230936819173</v>
      </c>
      <c r="I863" s="71">
        <f t="shared" si="14"/>
        <v>1.5004126906318083</v>
      </c>
      <c r="J863" s="71">
        <f>VLOOKUP($B863, Paste!$A$3:$H$1033, 4, FALSE)</f>
        <v>1.6350750000000001</v>
      </c>
      <c r="K863" s="71">
        <f>VLOOKUP($B863, Paste!$A$3:$H$1033, 5, FALSE)</f>
        <v>16.939393939393938</v>
      </c>
      <c r="L863" s="11">
        <f>IF(ISERROR(VLOOKUP(B863, Paste!$AB$3:$AD$2349, 3, FALSE)), "", VLOOKUP(B863, Paste!$AB$3:$AD$2349, 3, FALSE))</f>
        <v>29</v>
      </c>
      <c r="M863" s="27">
        <f>VLOOKUP($B863, Paste!$W$3:$Z$10064, IF($H$4="Cap Hit",3, IF($H$4="AAV", 4, 2)), FALSE)</f>
        <v>0.8</v>
      </c>
      <c r="N863" s="11">
        <f>IF(ISERROR(VLOOKUP(B863, Paste!$AB$3:$AC$2343, 1, FALSE)), "", VLOOKUP(B863, Paste!$AB$3:$AC$2343, 2, FALSE))</f>
        <v>9</v>
      </c>
      <c r="O863" s="18" t="str">
        <f>IF(VLOOKUP(B863, 'Points&amp;Potential'!$B$7:$O$921, 14, FALSE)=0, "", VLOOKUP(B863, 'Points&amp;Potential'!$B$7:$O$921, 14, FALSE))</f>
        <v/>
      </c>
      <c r="P863" s="7" t="str">
        <f>IF(ISERROR(VLOOKUP(B863, Paste!$T$3:$T$1045, 1, FALSE)), "", VLOOKUP(B863, Paste!$T$3:$U$1045, 2, FALSE))</f>
        <v/>
      </c>
    </row>
    <row r="864" spans="1:16" ht="15" customHeight="1">
      <c r="A864" s="11">
        <v>858</v>
      </c>
      <c r="B864" s="67" t="s">
        <v>888</v>
      </c>
      <c r="C864" s="11" t="str">
        <f>VLOOKUP($B864, Paste!$A$3:$H$1033, 6, FALSE)</f>
        <v>LD</v>
      </c>
      <c r="D864" s="11" t="str">
        <f>IFERROR(VLOOKUP($B864, Paste!$J$3:$L$833, 3, FALSE), "")</f>
        <v/>
      </c>
      <c r="E864" s="11" t="str">
        <f>IFERROR(VLOOKUP($B864, Paste!$J$3:$L$833, 2, FALSE), "")</f>
        <v/>
      </c>
      <c r="F864" s="11" t="str">
        <f>VLOOKUP($B864, Paste!$A$3:$H$1033, 8, FALSE)</f>
        <v>NJD</v>
      </c>
      <c r="G864" s="71">
        <f>VLOOKUP($B864, Paste!$A$3:$H$1033, 2, FALSE)</f>
        <v>7</v>
      </c>
      <c r="H864" s="71">
        <f>VLOOKUP($B864, Paste!$A$3:$H$1033, 3, FALSE)</f>
        <v>3.2666666666666669E-3</v>
      </c>
      <c r="I864" s="71">
        <f t="shared" ref="I864:I890" si="15">J864-H864</f>
        <v>1.6207333333333334</v>
      </c>
      <c r="J864" s="71">
        <f>VLOOKUP($B864, Paste!$A$3:$H$1033, 4, FALSE)</f>
        <v>1.6240000000000001</v>
      </c>
      <c r="K864" s="71">
        <f>VLOOKUP($B864, Paste!$A$3:$H$1033, 5, FALSE)</f>
        <v>0</v>
      </c>
      <c r="L864" s="11">
        <f>IF(ISERROR(VLOOKUP(B864, Paste!$AB$3:$AD$2349, 3, FALSE)), "", VLOOKUP(B864, Paste!$AB$3:$AD$2349, 3, FALSE))</f>
        <v>2</v>
      </c>
      <c r="M864" s="27" t="e">
        <f>VLOOKUP($B864, Paste!$W$3:$Z$10064, IF($H$4="Cap Hit",3, IF($H$4="AAV", 4, 2)), FALSE)</f>
        <v>#N/A</v>
      </c>
      <c r="N864" s="11">
        <f>IF(ISERROR(VLOOKUP(B864, Paste!$AB$3:$AC$2343, 1, FALSE)), "", VLOOKUP(B864, Paste!$AB$3:$AC$2343, 2, FALSE))</f>
        <v>7</v>
      </c>
      <c r="O864" s="18" t="str">
        <f>IF(VLOOKUP(B864, 'Points&amp;Potential'!$B$7:$O$921, 14, FALSE)=0, "", VLOOKUP(B864, 'Points&amp;Potential'!$B$7:$O$921, 14, FALSE))</f>
        <v/>
      </c>
      <c r="P864" s="7" t="str">
        <f>IF(ISERROR(VLOOKUP(B864, Paste!$T$3:$T$1045, 1, FALSE)), "", VLOOKUP(B864, Paste!$T$3:$U$1045, 2, FALSE))</f>
        <v>Y</v>
      </c>
    </row>
    <row r="865" spans="1:16" ht="15" customHeight="1">
      <c r="A865" s="11">
        <v>859</v>
      </c>
      <c r="B865" s="67" t="s">
        <v>889</v>
      </c>
      <c r="C865" s="11" t="str">
        <f>VLOOKUP($B865, Paste!$A$3:$H$1033, 6, FALSE)</f>
        <v>LW</v>
      </c>
      <c r="D865" s="11" t="str">
        <f>IFERROR(VLOOKUP($B865, Paste!$J$3:$L$833, 3, FALSE), "")</f>
        <v/>
      </c>
      <c r="E865" s="11" t="str">
        <f>IFERROR(VLOOKUP($B865, Paste!$J$3:$L$833, 2, FALSE), "")</f>
        <v/>
      </c>
      <c r="F865" s="11" t="str">
        <f>VLOOKUP($B865, Paste!$A$3:$H$1033, 8, FALSE)</f>
        <v>EDM</v>
      </c>
      <c r="G865" s="71">
        <f>VLOOKUP($B865, Paste!$A$3:$H$1033, 2, FALSE)</f>
        <v>7</v>
      </c>
      <c r="H865" s="71">
        <f>VLOOKUP($B865, Paste!$A$3:$H$1033, 3, FALSE)</f>
        <v>0.75496296296296284</v>
      </c>
      <c r="I865" s="71">
        <f t="shared" si="15"/>
        <v>0.82674537037037066</v>
      </c>
      <c r="J865" s="71">
        <f>VLOOKUP($B865, Paste!$A$3:$H$1033, 4, FALSE)</f>
        <v>1.5817083333333335</v>
      </c>
      <c r="K865" s="71">
        <f>VLOOKUP($B865, Paste!$A$3:$H$1033, 5, FALSE)</f>
        <v>10.5</v>
      </c>
      <c r="L865" s="11">
        <f>IF(ISERROR(VLOOKUP(B865, Paste!$AB$3:$AD$2349, 3, FALSE)), "", VLOOKUP(B865, Paste!$AB$3:$AD$2349, 3, FALSE))</f>
        <v>25</v>
      </c>
      <c r="M865" s="27">
        <f>VLOOKUP($B865, Paste!$W$3:$Z$10064, IF($H$4="Cap Hit",3, IF($H$4="AAV", 4, 2)), FALSE)</f>
        <v>0.85499999999999998</v>
      </c>
      <c r="N865" s="11">
        <f>IF(ISERROR(VLOOKUP(B865, Paste!$AB$3:$AC$2343, 1, FALSE)), "", VLOOKUP(B865, Paste!$AB$3:$AC$2343, 2, FALSE))</f>
        <v>4</v>
      </c>
      <c r="O865" s="18" t="str">
        <f>IF(VLOOKUP(B865, 'Points&amp;Potential'!$B$7:$O$921, 14, FALSE)=0, "", VLOOKUP(B865, 'Points&amp;Potential'!$B$7:$O$921, 14, FALSE))</f>
        <v/>
      </c>
      <c r="P865" s="7" t="str">
        <f>IF(ISERROR(VLOOKUP(B865, Paste!$T$3:$T$1045, 1, FALSE)), "", VLOOKUP(B865, Paste!$T$3:$U$1045, 2, FALSE))</f>
        <v>Y</v>
      </c>
    </row>
    <row r="866" spans="1:16" ht="15" customHeight="1">
      <c r="A866" s="11">
        <v>860</v>
      </c>
      <c r="B866" s="67" t="s">
        <v>890</v>
      </c>
      <c r="C866" s="11" t="str">
        <f>VLOOKUP($B866, Paste!$A$3:$H$1033, 6, FALSE)</f>
        <v>C</v>
      </c>
      <c r="D866" s="11" t="str">
        <f>IFERROR(VLOOKUP($B866, Paste!$J$3:$L$833, 3, FALSE), "")</f>
        <v/>
      </c>
      <c r="E866" s="11" t="str">
        <f>IFERROR(VLOOKUP($B866, Paste!$J$3:$L$833, 2, FALSE), "")</f>
        <v/>
      </c>
      <c r="F866" s="11" t="str">
        <f>VLOOKUP($B866, Paste!$A$3:$H$1033, 8, FALSE)</f>
        <v>ANA</v>
      </c>
      <c r="G866" s="71">
        <f>VLOOKUP($B866, Paste!$A$3:$H$1033, 2, FALSE)</f>
        <v>20</v>
      </c>
      <c r="H866" s="71">
        <f>VLOOKUP($B866, Paste!$A$3:$H$1033, 3, FALSE)</f>
        <v>1.6</v>
      </c>
      <c r="I866" s="71">
        <f t="shared" si="15"/>
        <v>-2.1107723577235893E-2</v>
      </c>
      <c r="J866" s="71">
        <f>VLOOKUP($B866, Paste!$A$3:$H$1033, 4, FALSE)</f>
        <v>1.5788922764227642</v>
      </c>
      <c r="K866" s="71">
        <f>VLOOKUP($B866, Paste!$A$3:$H$1033, 5, FALSE)</f>
        <v>16</v>
      </c>
      <c r="L866" s="11">
        <f>IF(ISERROR(VLOOKUP(B866, Paste!$AB$3:$AD$2349, 3, FALSE)), "", VLOOKUP(B866, Paste!$AB$3:$AD$2349, 3, FALSE))</f>
        <v>43</v>
      </c>
      <c r="M866" s="27">
        <f>VLOOKUP($B866, Paste!$W$3:$Z$10064, IF($H$4="Cap Hit",3, IF($H$4="AAV", 4, 2)), FALSE)</f>
        <v>0.85499999999999998</v>
      </c>
      <c r="N866" s="11">
        <f>IF(ISERROR(VLOOKUP(B866, Paste!$AB$3:$AC$2343, 1, FALSE)), "", VLOOKUP(B866, Paste!$AB$3:$AC$2343, 2, FALSE))</f>
        <v>8</v>
      </c>
      <c r="O866" s="18" t="str">
        <f>IF(VLOOKUP(B866, 'Points&amp;Potential'!$B$7:$O$921, 14, FALSE)=0, "", VLOOKUP(B866, 'Points&amp;Potential'!$B$7:$O$921, 14, FALSE))</f>
        <v/>
      </c>
      <c r="P866" s="7" t="str">
        <f>IF(ISERROR(VLOOKUP(B866, Paste!$T$3:$T$1045, 1, FALSE)), "", VLOOKUP(B866, Paste!$T$3:$U$1045, 2, FALSE))</f>
        <v>Y</v>
      </c>
    </row>
    <row r="867" spans="1:16" ht="15" customHeight="1">
      <c r="A867" s="11">
        <v>861</v>
      </c>
      <c r="B867" s="67" t="s">
        <v>891</v>
      </c>
      <c r="C867" s="11" t="str">
        <f>VLOOKUP($B867, Paste!$A$3:$H$1033, 6, FALSE)</f>
        <v>LW</v>
      </c>
      <c r="D867" s="11" t="str">
        <f>IFERROR(VLOOKUP($B867, Paste!$J$3:$L$833, 3, FALSE), "")</f>
        <v/>
      </c>
      <c r="E867" s="11" t="str">
        <f>IFERROR(VLOOKUP($B867, Paste!$J$3:$L$833, 2, FALSE), "")</f>
        <v/>
      </c>
      <c r="F867" s="11" t="str">
        <f>VLOOKUP($B867, Paste!$A$3:$H$1033, 8, FALSE)</f>
        <v>LAK</v>
      </c>
      <c r="G867" s="71">
        <f>VLOOKUP($B867, Paste!$A$3:$H$1033, 2, FALSE)</f>
        <v>6</v>
      </c>
      <c r="H867" s="71">
        <f>VLOOKUP($B867, Paste!$A$3:$H$1033, 3, FALSE)</f>
        <v>0.60444078947368418</v>
      </c>
      <c r="I867" s="71">
        <f t="shared" si="15"/>
        <v>0.93066796052631584</v>
      </c>
      <c r="J867" s="71">
        <f>VLOOKUP($B867, Paste!$A$3:$H$1033, 4, FALSE)</f>
        <v>1.53510875</v>
      </c>
      <c r="K867" s="71">
        <f>VLOOKUP($B867, Paste!$A$3:$H$1033, 5, FALSE)</f>
        <v>1.6923076923076923</v>
      </c>
      <c r="L867" s="11">
        <f>IF(ISERROR(VLOOKUP(B867, Paste!$AB$3:$AD$2349, 3, FALSE)), "", VLOOKUP(B867, Paste!$AB$3:$AD$2349, 3, FALSE))</f>
        <v>15</v>
      </c>
      <c r="M867" s="27">
        <f>VLOOKUP($B867, Paste!$W$3:$Z$10064, IF($H$4="Cap Hit",3, IF($H$4="AAV", 4, 2)), FALSE)</f>
        <v>0.77500000000000002</v>
      </c>
      <c r="N867" s="11">
        <f>IF(ISERROR(VLOOKUP(B867, Paste!$AB$3:$AC$2343, 1, FALSE)), "", VLOOKUP(B867, Paste!$AB$3:$AC$2343, 2, FALSE))</f>
        <v>3</v>
      </c>
      <c r="O867" s="18" t="str">
        <f>IF(VLOOKUP(B867, 'Points&amp;Potential'!$B$7:$O$921, 14, FALSE)=0, "", VLOOKUP(B867, 'Points&amp;Potential'!$B$7:$O$921, 14, FALSE))</f>
        <v/>
      </c>
      <c r="P867" s="7" t="str">
        <f>IF(ISERROR(VLOOKUP(B867, Paste!$T$3:$T$1045, 1, FALSE)), "", VLOOKUP(B867, Paste!$T$3:$U$1045, 2, FALSE))</f>
        <v/>
      </c>
    </row>
    <row r="868" spans="1:16" ht="15" customHeight="1">
      <c r="A868" s="11">
        <v>862</v>
      </c>
      <c r="B868" s="67" t="s">
        <v>892</v>
      </c>
      <c r="C868" s="11" t="str">
        <f>VLOOKUP($B868, Paste!$A$3:$H$1033, 6, FALSE)</f>
        <v>LD</v>
      </c>
      <c r="D868" s="11">
        <f>IFERROR(VLOOKUP($B868, Paste!$J$3:$L$833, 3, FALSE), "")</f>
        <v>45</v>
      </c>
      <c r="E868" s="11">
        <f>IFERROR(VLOOKUP($B868, Paste!$J$3:$L$833, 2, FALSE), "")</f>
        <v>70</v>
      </c>
      <c r="F868" s="11" t="str">
        <f>VLOOKUP($B868, Paste!$A$3:$H$1033, 8, FALSE)</f>
        <v>CBJ</v>
      </c>
      <c r="G868" s="71">
        <f>VLOOKUP($B868, Paste!$A$3:$H$1033, 2, FALSE)</f>
        <v>11</v>
      </c>
      <c r="H868" s="71">
        <f>VLOOKUP($B868, Paste!$A$3:$H$1033, 3, FALSE)</f>
        <v>4.4666065659980471E-2</v>
      </c>
      <c r="I868" s="71">
        <f t="shared" si="15"/>
        <v>1.4588481416570929</v>
      </c>
      <c r="J868" s="71">
        <f>VLOOKUP($B868, Paste!$A$3:$H$1033, 4, FALSE)</f>
        <v>1.5035142073170733</v>
      </c>
      <c r="K868" s="71">
        <f>VLOOKUP($B868, Paste!$A$3:$H$1033, 5, FALSE)</f>
        <v>1.9249999999999998</v>
      </c>
      <c r="L868" s="11">
        <f>IF(ISERROR(VLOOKUP(B868, Paste!$AB$3:$AD$2349, 3, FALSE)), "", VLOOKUP(B868, Paste!$AB$3:$AD$2349, 3, FALSE))</f>
        <v>6</v>
      </c>
      <c r="M868" s="27" t="e">
        <f>VLOOKUP($B868, Paste!$W$3:$Z$10064, IF($H$4="Cap Hit",3, IF($H$4="AAV", 4, 2)), FALSE)</f>
        <v>#N/A</v>
      </c>
      <c r="N868" s="11">
        <f>IF(ISERROR(VLOOKUP(B868, Paste!$AB$3:$AC$2343, 1, FALSE)), "", VLOOKUP(B868, Paste!$AB$3:$AC$2343, 2, FALSE))</f>
        <v>12</v>
      </c>
      <c r="O868" s="18" t="str">
        <f>IF(VLOOKUP(B868, 'Points&amp;Potential'!$B$7:$O$921, 14, FALSE)=0, "", VLOOKUP(B868, 'Points&amp;Potential'!$B$7:$O$921, 14, FALSE))</f>
        <v/>
      </c>
      <c r="P868" s="7" t="str">
        <f>IF(ISERROR(VLOOKUP(B868, Paste!$T$3:$T$1045, 1, FALSE)), "", VLOOKUP(B868, Paste!$T$3:$U$1045, 2, FALSE))</f>
        <v>Y</v>
      </c>
    </row>
    <row r="869" spans="1:16" ht="15" customHeight="1">
      <c r="A869" s="11">
        <v>863</v>
      </c>
      <c r="B869" s="67" t="s">
        <v>893</v>
      </c>
      <c r="C869" s="11" t="str">
        <f>VLOOKUP($B869, Paste!$A$3:$H$1033, 6, FALSE)</f>
        <v>LW</v>
      </c>
      <c r="D869" s="11" t="str">
        <f>IFERROR(VLOOKUP($B869, Paste!$J$3:$L$833, 3, FALSE), "")</f>
        <v/>
      </c>
      <c r="E869" s="11" t="str">
        <f>IFERROR(VLOOKUP($B869, Paste!$J$3:$L$833, 2, FALSE), "")</f>
        <v/>
      </c>
      <c r="F869" s="11" t="str">
        <f>VLOOKUP($B869, Paste!$A$3:$H$1033, 8, FALSE)</f>
        <v>UFA</v>
      </c>
      <c r="G869" s="71">
        <f>VLOOKUP($B869, Paste!$A$3:$H$1033, 2, FALSE)</f>
        <v>9.6666666666666679</v>
      </c>
      <c r="H869" s="71">
        <f>VLOOKUP($B869, Paste!$A$3:$H$1033, 3, FALSE)</f>
        <v>1.0405289309455976</v>
      </c>
      <c r="I869" s="71">
        <f t="shared" si="15"/>
        <v>0.45934502738773597</v>
      </c>
      <c r="J869" s="71">
        <f>VLOOKUP($B869, Paste!$A$3:$H$1033, 4, FALSE)</f>
        <v>1.4998739583333336</v>
      </c>
      <c r="K869" s="71">
        <f>VLOOKUP($B869, Paste!$A$3:$H$1033, 5, FALSE)</f>
        <v>2.5217391304347827</v>
      </c>
      <c r="L869" s="11" t="str">
        <f>IF(ISERROR(VLOOKUP(B869, Paste!$AB$3:$AD$2349, 3, FALSE)), "", VLOOKUP(B869, Paste!$AB$3:$AD$2349, 3, FALSE))</f>
        <v/>
      </c>
      <c r="M869" s="27">
        <f>VLOOKUP($B869, Paste!$W$3:$Z$10064, IF($H$4="Cap Hit",3, IF($H$4="AAV", 4, 2)), FALSE)</f>
        <v>0.85</v>
      </c>
      <c r="N869" s="11" t="str">
        <f>IF(ISERROR(VLOOKUP(B869, Paste!$AB$3:$AC$2343, 1, FALSE)), "", VLOOKUP(B869, Paste!$AB$3:$AC$2343, 2, FALSE))</f>
        <v/>
      </c>
      <c r="O869" s="18" t="str">
        <f>IF(VLOOKUP(B869, 'Points&amp;Potential'!$B$7:$O$921, 14, FALSE)=0, "", VLOOKUP(B869, 'Points&amp;Potential'!$B$7:$O$921, 14, FALSE))</f>
        <v/>
      </c>
      <c r="P869" s="7" t="str">
        <f>IF(ISERROR(VLOOKUP(B869, Paste!$T$3:$T$1045, 1, FALSE)), "", VLOOKUP(B869, Paste!$T$3:$U$1045, 2, FALSE))</f>
        <v/>
      </c>
    </row>
    <row r="870" spans="1:16" ht="15" customHeight="1">
      <c r="A870" s="11">
        <v>864</v>
      </c>
      <c r="B870" s="67" t="s">
        <v>815</v>
      </c>
      <c r="C870" s="11" t="str">
        <f>VLOOKUP($B870, Paste!$A$3:$H$1033, 6, FALSE)</f>
        <v>LW</v>
      </c>
      <c r="D870" s="11" t="str">
        <f>IFERROR(VLOOKUP($B870, Paste!$J$3:$L$833, 3, FALSE), "")</f>
        <v/>
      </c>
      <c r="E870" s="11" t="str">
        <f>IFERROR(VLOOKUP($B870, Paste!$J$3:$L$833, 2, FALSE), "")</f>
        <v/>
      </c>
      <c r="F870" s="11" t="str">
        <f>VLOOKUP($B870, Paste!$A$3:$H$1033, 8, FALSE)</f>
        <v>COL</v>
      </c>
      <c r="G870" s="71">
        <f>VLOOKUP($B870, Paste!$A$3:$H$1033, 2, FALSE)</f>
        <v>15</v>
      </c>
      <c r="H870" s="71">
        <f>VLOOKUP($B870, Paste!$A$3:$H$1033, 3, FALSE)</f>
        <v>1.5</v>
      </c>
      <c r="I870" s="71">
        <f t="shared" si="15"/>
        <v>2.46875</v>
      </c>
      <c r="J870" s="71">
        <f>VLOOKUP($B870, Paste!$A$3:$H$1033, 4, FALSE)</f>
        <v>3.96875</v>
      </c>
      <c r="K870" s="71">
        <f>VLOOKUP($B870, Paste!$A$3:$H$1033, 5, FALSE)</f>
        <v>3.75</v>
      </c>
      <c r="L870" s="11" t="str">
        <f>IF(ISERROR(VLOOKUP(B870, Paste!$AB$3:$AD$2349, 3, FALSE)), "", VLOOKUP(B870, Paste!$AB$3:$AD$2349, 3, FALSE))</f>
        <v/>
      </c>
      <c r="M870" s="27">
        <f>VLOOKUP($B870, Paste!$W$3:$Z$10064, IF($H$4="Cap Hit",3, IF($H$4="AAV", 4, 2)), FALSE)</f>
        <v>0.85</v>
      </c>
      <c r="N870" s="11" t="str">
        <f>IF(ISERROR(VLOOKUP(B870, Paste!$AB$3:$AC$2343, 1, FALSE)), "", VLOOKUP(B870, Paste!$AB$3:$AC$2343, 2, FALSE))</f>
        <v/>
      </c>
      <c r="O870" s="18" t="str">
        <f>IF(VLOOKUP(B870, 'Points&amp;Potential'!$B$7:$O$921, 14, FALSE)=0, "", VLOOKUP(B870, 'Points&amp;Potential'!$B$7:$O$921, 14, FALSE))</f>
        <v/>
      </c>
      <c r="P870" s="7" t="str">
        <f>IF(ISERROR(VLOOKUP(B870, Paste!$T$3:$T$1045, 1, FALSE)), "", VLOOKUP(B870, Paste!$T$3:$U$1045, 2, FALSE))</f>
        <v>Y</v>
      </c>
    </row>
    <row r="871" spans="1:16" ht="15" customHeight="1">
      <c r="A871" s="11">
        <v>865</v>
      </c>
      <c r="B871" s="67" t="s">
        <v>894</v>
      </c>
      <c r="C871" s="11" t="str">
        <f>VLOOKUP($B871, Paste!$A$3:$H$1033, 6, FALSE)</f>
        <v>C</v>
      </c>
      <c r="D871" s="11">
        <f>IFERROR(VLOOKUP($B871, Paste!$J$3:$L$833, 3, FALSE), "")</f>
        <v>53</v>
      </c>
      <c r="E871" s="11">
        <f>IFERROR(VLOOKUP($B871, Paste!$J$3:$L$833, 2, FALSE), "")</f>
        <v>70</v>
      </c>
      <c r="F871" s="11" t="str">
        <f>VLOOKUP($B871, Paste!$A$3:$H$1033, 8, FALSE)</f>
        <v>PHI</v>
      </c>
      <c r="G871" s="71">
        <f>VLOOKUP($B871, Paste!$A$3:$H$1033, 2, FALSE)</f>
        <v>6</v>
      </c>
      <c r="H871" s="71">
        <f>VLOOKUP($B871, Paste!$A$3:$H$1033, 3, FALSE)</f>
        <v>9.6250000000000002E-2</v>
      </c>
      <c r="I871" s="71">
        <f t="shared" si="15"/>
        <v>1.3832500000000001</v>
      </c>
      <c r="J871" s="71">
        <f>VLOOKUP($B871, Paste!$A$3:$H$1033, 4, FALSE)</f>
        <v>1.4795</v>
      </c>
      <c r="K871" s="71">
        <f>VLOOKUP($B871, Paste!$A$3:$H$1033, 5, FALSE)</f>
        <v>2</v>
      </c>
      <c r="L871" s="11">
        <f>IF(ISERROR(VLOOKUP(B871, Paste!$AB$3:$AD$2349, 3, FALSE)), "", VLOOKUP(B871, Paste!$AB$3:$AD$2349, 3, FALSE))</f>
        <v>6</v>
      </c>
      <c r="M871" s="27">
        <f>VLOOKUP($B871, Paste!$W$3:$Z$10064, IF($H$4="Cap Hit",3, IF($H$4="AAV", 4, 2)), FALSE)</f>
        <v>0.97499999999999998</v>
      </c>
      <c r="N871" s="11">
        <f>IF(ISERROR(VLOOKUP(B871, Paste!$AB$3:$AC$2343, 1, FALSE)), "", VLOOKUP(B871, Paste!$AB$3:$AC$2343, 2, FALSE))</f>
        <v>2</v>
      </c>
      <c r="O871" s="18" t="str">
        <f>IF(VLOOKUP(B871, 'Points&amp;Potential'!$B$7:$O$921, 14, FALSE)=0, "", VLOOKUP(B871, 'Points&amp;Potential'!$B$7:$O$921, 14, FALSE))</f>
        <v/>
      </c>
      <c r="P871" s="7" t="str">
        <f>IF(ISERROR(VLOOKUP(B871, Paste!$T$3:$T$1045, 1, FALSE)), "", VLOOKUP(B871, Paste!$T$3:$U$1045, 2, FALSE))</f>
        <v>Y</v>
      </c>
    </row>
    <row r="872" spans="1:16" ht="15" customHeight="1">
      <c r="A872" s="11">
        <v>866</v>
      </c>
      <c r="B872" s="67" t="s">
        <v>895</v>
      </c>
      <c r="C872" s="11" t="str">
        <f>VLOOKUP($B872, Paste!$A$3:$H$1033, 6, FALSE)</f>
        <v>LW</v>
      </c>
      <c r="D872" s="11" t="str">
        <f>IFERROR(VLOOKUP($B872, Paste!$J$3:$L$833, 3, FALSE), "")</f>
        <v/>
      </c>
      <c r="E872" s="11" t="str">
        <f>IFERROR(VLOOKUP($B872, Paste!$J$3:$L$833, 2, FALSE), "")</f>
        <v/>
      </c>
      <c r="F872" s="11" t="str">
        <f>VLOOKUP($B872, Paste!$A$3:$H$1033, 8, FALSE)</f>
        <v>CGY</v>
      </c>
      <c r="G872" s="71">
        <f>VLOOKUP($B872, Paste!$A$3:$H$1033, 2, FALSE)</f>
        <v>8</v>
      </c>
      <c r="H872" s="71">
        <f>VLOOKUP($B872, Paste!$A$3:$H$1033, 3, FALSE)</f>
        <v>0.25137777777777781</v>
      </c>
      <c r="I872" s="71">
        <f t="shared" si="15"/>
        <v>1.2052888888888891</v>
      </c>
      <c r="J872" s="71">
        <f>VLOOKUP($B872, Paste!$A$3:$H$1033, 4, FALSE)</f>
        <v>1.4566666666666668</v>
      </c>
      <c r="K872" s="71">
        <f>VLOOKUP($B872, Paste!$A$3:$H$1033, 5, FALSE)</f>
        <v>3.2</v>
      </c>
      <c r="L872" s="11">
        <f>IF(ISERROR(VLOOKUP(B872, Paste!$AB$3:$AD$2349, 3, FALSE)), "", VLOOKUP(B872, Paste!$AB$3:$AD$2349, 3, FALSE))</f>
        <v>2</v>
      </c>
      <c r="M872" s="27">
        <f>VLOOKUP($B872, Paste!$W$3:$Z$10064, IF($H$4="Cap Hit",3, IF($H$4="AAV", 4, 2)), FALSE)</f>
        <v>0.85</v>
      </c>
      <c r="N872" s="11">
        <f>IF(ISERROR(VLOOKUP(B872, Paste!$AB$3:$AC$2343, 1, FALSE)), "", VLOOKUP(B872, Paste!$AB$3:$AC$2343, 2, FALSE))</f>
        <v>2</v>
      </c>
      <c r="O872" s="18" t="str">
        <f>IF(VLOOKUP(B872, 'Points&amp;Potential'!$B$7:$O$921, 14, FALSE)=0, "", VLOOKUP(B872, 'Points&amp;Potential'!$B$7:$O$921, 14, FALSE))</f>
        <v/>
      </c>
      <c r="P872" s="7" t="str">
        <f>IF(ISERROR(VLOOKUP(B872, Paste!$T$3:$T$1045, 1, FALSE)), "", VLOOKUP(B872, Paste!$T$3:$U$1045, 2, FALSE))</f>
        <v>Y</v>
      </c>
    </row>
    <row r="873" spans="1:16" ht="15" customHeight="1">
      <c r="A873" s="11">
        <v>867</v>
      </c>
      <c r="B873" s="67" t="s">
        <v>896</v>
      </c>
      <c r="C873" s="11" t="str">
        <f>VLOOKUP($B873, Paste!$A$3:$H$1033, 6, FALSE)</f>
        <v>LW</v>
      </c>
      <c r="D873" s="11" t="str">
        <f>IFERROR(VLOOKUP($B873, Paste!$J$3:$L$833, 3, FALSE), "")</f>
        <v/>
      </c>
      <c r="E873" s="11" t="str">
        <f>IFERROR(VLOOKUP($B873, Paste!$J$3:$L$833, 2, FALSE), "")</f>
        <v/>
      </c>
      <c r="F873" s="11" t="str">
        <f>VLOOKUP($B873, Paste!$A$3:$H$1033, 8, FALSE)</f>
        <v>MTL</v>
      </c>
      <c r="G873" s="71">
        <f>VLOOKUP($B873, Paste!$A$3:$H$1033, 2, FALSE)</f>
        <v>7</v>
      </c>
      <c r="H873" s="71">
        <f>VLOOKUP($B873, Paste!$A$3:$H$1033, 3, FALSE)</f>
        <v>0.26351111111111114</v>
      </c>
      <c r="I873" s="71">
        <f t="shared" si="15"/>
        <v>1.1924888888888892</v>
      </c>
      <c r="J873" s="71">
        <f>VLOOKUP($B873, Paste!$A$3:$H$1033, 4, FALSE)</f>
        <v>1.4560000000000002</v>
      </c>
      <c r="K873" s="71">
        <f>VLOOKUP($B873, Paste!$A$3:$H$1033, 5, FALSE)</f>
        <v>4.2</v>
      </c>
      <c r="L873" s="11">
        <f>IF(ISERROR(VLOOKUP(B873, Paste!$AB$3:$AD$2349, 3, FALSE)), "", VLOOKUP(B873, Paste!$AB$3:$AD$2349, 3, FALSE))</f>
        <v>14</v>
      </c>
      <c r="M873" s="27">
        <f>VLOOKUP($B873, Paste!$W$3:$Z$10064, IF($H$4="Cap Hit",3, IF($H$4="AAV", 4, 2)), FALSE)</f>
        <v>0.87</v>
      </c>
      <c r="N873" s="11">
        <f>IF(ISERROR(VLOOKUP(B873, Paste!$AB$3:$AC$2343, 1, FALSE)), "", VLOOKUP(B873, Paste!$AB$3:$AC$2343, 2, FALSE))</f>
        <v>5</v>
      </c>
      <c r="O873" s="18" t="str">
        <f>IF(VLOOKUP(B873, 'Points&amp;Potential'!$B$7:$O$921, 14, FALSE)=0, "", VLOOKUP(B873, 'Points&amp;Potential'!$B$7:$O$921, 14, FALSE))</f>
        <v/>
      </c>
      <c r="P873" s="7" t="str">
        <f>IF(ISERROR(VLOOKUP(B873, Paste!$T$3:$T$1045, 1, FALSE)), "", VLOOKUP(B873, Paste!$T$3:$U$1045, 2, FALSE))</f>
        <v>Y</v>
      </c>
    </row>
    <row r="874" spans="1:16" ht="15" customHeight="1">
      <c r="A874" s="11">
        <v>868</v>
      </c>
      <c r="B874" s="67" t="s">
        <v>897</v>
      </c>
      <c r="C874" s="11" t="str">
        <f>VLOOKUP($B874, Paste!$A$3:$H$1033, 6, FALSE)</f>
        <v>C</v>
      </c>
      <c r="D874" s="11" t="str">
        <f>IFERROR(VLOOKUP($B874, Paste!$J$3:$L$833, 3, FALSE), "")</f>
        <v/>
      </c>
      <c r="E874" s="11" t="str">
        <f>IFERROR(VLOOKUP($B874, Paste!$J$3:$L$833, 2, FALSE), "")</f>
        <v/>
      </c>
      <c r="F874" s="11" t="str">
        <f>VLOOKUP($B874, Paste!$A$3:$H$1033, 8, FALSE)</f>
        <v>COL</v>
      </c>
      <c r="G874" s="71">
        <f>VLOOKUP($B874, Paste!$A$3:$H$1033, 2, FALSE)</f>
        <v>6</v>
      </c>
      <c r="H874" s="71">
        <f>VLOOKUP($B874, Paste!$A$3:$H$1033, 3, FALSE)</f>
        <v>0.21186666666666668</v>
      </c>
      <c r="I874" s="71">
        <f t="shared" si="15"/>
        <v>1.2245333333333333</v>
      </c>
      <c r="J874" s="71">
        <f>VLOOKUP($B874, Paste!$A$3:$H$1033, 4, FALSE)</f>
        <v>1.4363999999999999</v>
      </c>
      <c r="K874" s="71">
        <f>VLOOKUP($B874, Paste!$A$3:$H$1033, 5, FALSE)</f>
        <v>0</v>
      </c>
      <c r="L874" s="11">
        <f>IF(ISERROR(VLOOKUP(B874, Paste!$AB$3:$AD$2349, 3, FALSE)), "", VLOOKUP(B874, Paste!$AB$3:$AD$2349, 3, FALSE))</f>
        <v>12</v>
      </c>
      <c r="M874" s="27">
        <f>VLOOKUP($B874, Paste!$W$3:$Z$10064, IF($H$4="Cap Hit",3, IF($H$4="AAV", 4, 2)), FALSE)</f>
        <v>0.77500000000000002</v>
      </c>
      <c r="N874" s="11">
        <f>IF(ISERROR(VLOOKUP(B874, Paste!$AB$3:$AC$2343, 1, FALSE)), "", VLOOKUP(B874, Paste!$AB$3:$AC$2343, 2, FALSE))</f>
        <v>2</v>
      </c>
      <c r="O874" s="18" t="str">
        <f>IF(VLOOKUP(B874, 'Points&amp;Potential'!$B$7:$O$921, 14, FALSE)=0, "", VLOOKUP(B874, 'Points&amp;Potential'!$B$7:$O$921, 14, FALSE))</f>
        <v/>
      </c>
      <c r="P874" s="7" t="str">
        <f>IF(ISERROR(VLOOKUP(B874, Paste!$T$3:$T$1045, 1, FALSE)), "", VLOOKUP(B874, Paste!$T$3:$U$1045, 2, FALSE))</f>
        <v/>
      </c>
    </row>
    <row r="875" spans="1:16" ht="15" customHeight="1">
      <c r="A875" s="11">
        <v>869</v>
      </c>
      <c r="B875" s="67" t="s">
        <v>898</v>
      </c>
      <c r="C875" s="11" t="str">
        <f>VLOOKUP($B875, Paste!$A$3:$H$1033, 6, FALSE)</f>
        <v>RD</v>
      </c>
      <c r="D875" s="11" t="str">
        <f>IFERROR(VLOOKUP($B875, Paste!$J$3:$L$833, 3, FALSE), "")</f>
        <v/>
      </c>
      <c r="E875" s="11" t="str">
        <f>IFERROR(VLOOKUP($B875, Paste!$J$3:$L$833, 2, FALSE), "")</f>
        <v/>
      </c>
      <c r="F875" s="11" t="str">
        <f>VLOOKUP($B875, Paste!$A$3:$H$1033, 8, FALSE)</f>
        <v>FLA</v>
      </c>
      <c r="G875" s="71">
        <f>VLOOKUP($B875, Paste!$A$3:$H$1033, 2, FALSE)</f>
        <v>6</v>
      </c>
      <c r="H875" s="71">
        <f>VLOOKUP($B875, Paste!$A$3:$H$1033, 3, FALSE)</f>
        <v>0.21186666666666668</v>
      </c>
      <c r="I875" s="71">
        <f t="shared" si="15"/>
        <v>1.2125108333333336</v>
      </c>
      <c r="J875" s="71">
        <f>VLOOKUP($B875, Paste!$A$3:$H$1033, 4, FALSE)</f>
        <v>1.4243775000000003</v>
      </c>
      <c r="K875" s="71">
        <f>VLOOKUP($B875, Paste!$A$3:$H$1033, 5, FALSE)</f>
        <v>0</v>
      </c>
      <c r="L875" s="11">
        <f>IF(ISERROR(VLOOKUP(B875, Paste!$AB$3:$AD$2349, 3, FALSE)), "", VLOOKUP(B875, Paste!$AB$3:$AD$2349, 3, FALSE))</f>
        <v>1</v>
      </c>
      <c r="M875" s="27">
        <f>VLOOKUP($B875, Paste!$W$3:$Z$10064, IF($H$4="Cap Hit",3, IF($H$4="AAV", 4, 2)), FALSE)</f>
        <v>0.85499999999999998</v>
      </c>
      <c r="N875" s="11">
        <f>IF(ISERROR(VLOOKUP(B875, Paste!$AB$3:$AC$2343, 1, FALSE)), "", VLOOKUP(B875, Paste!$AB$3:$AC$2343, 2, FALSE))</f>
        <v>6</v>
      </c>
      <c r="O875" s="18" t="str">
        <f>IF(VLOOKUP(B875, 'Points&amp;Potential'!$B$7:$O$921, 14, FALSE)=0, "", VLOOKUP(B875, 'Points&amp;Potential'!$B$7:$O$921, 14, FALSE))</f>
        <v/>
      </c>
      <c r="P875" s="7" t="str">
        <f>IF(ISERROR(VLOOKUP(B875, Paste!$T$3:$T$1045, 1, FALSE)), "", VLOOKUP(B875, Paste!$T$3:$U$1045, 2, FALSE))</f>
        <v>Y</v>
      </c>
    </row>
    <row r="876" spans="1:16" ht="15" customHeight="1">
      <c r="A876" s="11">
        <v>870</v>
      </c>
      <c r="B876" s="67" t="s">
        <v>899</v>
      </c>
      <c r="C876" s="11" t="str">
        <f>VLOOKUP($B876, Paste!$A$3:$H$1033, 6, FALSE)</f>
        <v>LD</v>
      </c>
      <c r="D876" s="11" t="str">
        <f>IFERROR(VLOOKUP($B876, Paste!$J$3:$L$833, 3, FALSE), "")</f>
        <v/>
      </c>
      <c r="E876" s="11" t="str">
        <f>IFERROR(VLOOKUP($B876, Paste!$J$3:$L$833, 2, FALSE), "")</f>
        <v/>
      </c>
      <c r="F876" s="11" t="str">
        <f>VLOOKUP($B876, Paste!$A$3:$H$1033, 8, FALSE)</f>
        <v>PHI</v>
      </c>
      <c r="G876" s="71">
        <f>VLOOKUP($B876, Paste!$A$3:$H$1033, 2, FALSE)</f>
        <v>6</v>
      </c>
      <c r="H876" s="71">
        <f>VLOOKUP($B876, Paste!$A$3:$H$1033, 3, FALSE)</f>
        <v>9.5200000000000007E-2</v>
      </c>
      <c r="I876" s="71">
        <f t="shared" si="15"/>
        <v>1.2548000000000001</v>
      </c>
      <c r="J876" s="71">
        <f>VLOOKUP($B876, Paste!$A$3:$H$1033, 4, FALSE)</f>
        <v>1.35</v>
      </c>
      <c r="K876" s="71">
        <f>VLOOKUP($B876, Paste!$A$3:$H$1033, 5, FALSE)</f>
        <v>3</v>
      </c>
      <c r="L876" s="11">
        <f>IF(ISERROR(VLOOKUP(B876, Paste!$AB$3:$AD$2349, 3, FALSE)), "", VLOOKUP(B876, Paste!$AB$3:$AD$2349, 3, FALSE))</f>
        <v>10</v>
      </c>
      <c r="M876" s="27">
        <f>VLOOKUP($B876, Paste!$W$3:$Z$10064, IF($H$4="Cap Hit",3, IF($H$4="AAV", 4, 2)), FALSE)</f>
        <v>0.86</v>
      </c>
      <c r="N876" s="11">
        <f>IF(ISERROR(VLOOKUP(B876, Paste!$AB$3:$AC$2343, 1, FALSE)), "", VLOOKUP(B876, Paste!$AB$3:$AC$2343, 2, FALSE))</f>
        <v>4</v>
      </c>
      <c r="O876" s="18" t="str">
        <f>IF(VLOOKUP(B876, 'Points&amp;Potential'!$B$7:$O$921, 14, FALSE)=0, "", VLOOKUP(B876, 'Points&amp;Potential'!$B$7:$O$921, 14, FALSE))</f>
        <v/>
      </c>
      <c r="P876" s="7" t="str">
        <f>IF(ISERROR(VLOOKUP(B876, Paste!$T$3:$T$1045, 1, FALSE)), "", VLOOKUP(B876, Paste!$T$3:$U$1045, 2, FALSE))</f>
        <v>Y</v>
      </c>
    </row>
    <row r="877" spans="1:16" ht="15" customHeight="1">
      <c r="A877" s="11">
        <v>871</v>
      </c>
      <c r="B877" s="67" t="s">
        <v>900</v>
      </c>
      <c r="C877" s="11" t="str">
        <f>VLOOKUP($B877, Paste!$A$3:$H$1033, 6, FALSE)</f>
        <v>RW</v>
      </c>
      <c r="D877" s="11" t="str">
        <f>IFERROR(VLOOKUP($B877, Paste!$J$3:$L$833, 3, FALSE), "")</f>
        <v/>
      </c>
      <c r="E877" s="11" t="str">
        <f>IFERROR(VLOOKUP($B877, Paste!$J$3:$L$833, 2, FALSE), "")</f>
        <v/>
      </c>
      <c r="F877" s="11" t="str">
        <f>VLOOKUP($B877, Paste!$A$3:$H$1033, 8, FALSE)</f>
        <v>SJS</v>
      </c>
      <c r="G877" s="71">
        <f>VLOOKUP($B877, Paste!$A$3:$H$1033, 2, FALSE)</f>
        <v>8.5</v>
      </c>
      <c r="H877" s="71">
        <f>VLOOKUP($B877, Paste!$A$3:$H$1033, 3, FALSE)</f>
        <v>1.3202546296296298</v>
      </c>
      <c r="I877" s="71">
        <f t="shared" si="15"/>
        <v>1.0809953703703634E-2</v>
      </c>
      <c r="J877" s="71">
        <f>VLOOKUP($B877, Paste!$A$3:$H$1033, 4, FALSE)</f>
        <v>1.3310645833333334</v>
      </c>
      <c r="K877" s="71">
        <f>VLOOKUP($B877, Paste!$A$3:$H$1033, 5, FALSE)</f>
        <v>1.7435897435897436</v>
      </c>
      <c r="L877" s="11">
        <f>IF(ISERROR(VLOOKUP(B877, Paste!$AB$3:$AD$2349, 3, FALSE)), "", VLOOKUP(B877, Paste!$AB$3:$AD$2349, 3, FALSE))</f>
        <v>12</v>
      </c>
      <c r="M877" s="27">
        <f>VLOOKUP($B877, Paste!$W$3:$Z$10064, IF($H$4="Cap Hit",3, IF($H$4="AAV", 4, 2)), FALSE)</f>
        <v>0.85</v>
      </c>
      <c r="N877" s="11">
        <f>IF(ISERROR(VLOOKUP(B877, Paste!$AB$3:$AC$2343, 1, FALSE)), "", VLOOKUP(B877, Paste!$AB$3:$AC$2343, 2, FALSE))</f>
        <v>3</v>
      </c>
      <c r="O877" s="18" t="str">
        <f>IF(VLOOKUP(B877, 'Points&amp;Potential'!$B$7:$O$921, 14, FALSE)=0, "", VLOOKUP(B877, 'Points&amp;Potential'!$B$7:$O$921, 14, FALSE))</f>
        <v/>
      </c>
      <c r="P877" s="7" t="str">
        <f>IF(ISERROR(VLOOKUP(B877, Paste!$T$3:$T$1045, 1, FALSE)), "", VLOOKUP(B877, Paste!$T$3:$U$1045, 2, FALSE))</f>
        <v/>
      </c>
    </row>
    <row r="878" spans="1:16" ht="15" customHeight="1">
      <c r="A878" s="11">
        <v>872</v>
      </c>
      <c r="B878" s="67" t="s">
        <v>901</v>
      </c>
      <c r="C878" s="11" t="str">
        <f>VLOOKUP($B878, Paste!$A$3:$H$1033, 6, FALSE)</f>
        <v>C</v>
      </c>
      <c r="D878" s="11" t="str">
        <f>IFERROR(VLOOKUP($B878, Paste!$J$3:$L$833, 3, FALSE), "")</f>
        <v/>
      </c>
      <c r="E878" s="11" t="str">
        <f>IFERROR(VLOOKUP($B878, Paste!$J$3:$L$833, 2, FALSE), "")</f>
        <v/>
      </c>
      <c r="F878" s="11" t="str">
        <f>VLOOKUP($B878, Paste!$A$3:$H$1033, 8, FALSE)</f>
        <v>WPG</v>
      </c>
      <c r="G878" s="71">
        <f>VLOOKUP($B878, Paste!$A$3:$H$1033, 2, FALSE)</f>
        <v>8</v>
      </c>
      <c r="H878" s="71">
        <f>VLOOKUP($B878, Paste!$A$3:$H$1033, 3, FALSE)</f>
        <v>0.25137777777777781</v>
      </c>
      <c r="I878" s="71">
        <f t="shared" si="15"/>
        <v>1.0630666666666664</v>
      </c>
      <c r="J878" s="71">
        <f>VLOOKUP($B878, Paste!$A$3:$H$1033, 4, FALSE)</f>
        <v>1.3144444444444443</v>
      </c>
      <c r="K878" s="71">
        <f>VLOOKUP($B878, Paste!$A$3:$H$1033, 5, FALSE)</f>
        <v>0</v>
      </c>
      <c r="L878" s="11">
        <f>IF(ISERROR(VLOOKUP(B878, Paste!$AB$3:$AD$2349, 3, FALSE)), "", VLOOKUP(B878, Paste!$AB$3:$AD$2349, 3, FALSE))</f>
        <v>6</v>
      </c>
      <c r="M878" s="27">
        <f>VLOOKUP($B878, Paste!$W$3:$Z$10064, IF($H$4="Cap Hit",3, IF($H$4="AAV", 4, 2)), FALSE)</f>
        <v>0.77500000000000002</v>
      </c>
      <c r="N878" s="11">
        <f>IF(ISERROR(VLOOKUP(B878, Paste!$AB$3:$AC$2343, 1, FALSE)), "", VLOOKUP(B878, Paste!$AB$3:$AC$2343, 2, FALSE))</f>
        <v>4</v>
      </c>
      <c r="O878" s="18" t="str">
        <f>IF(VLOOKUP(B878, 'Points&amp;Potential'!$B$7:$O$921, 14, FALSE)=0, "", VLOOKUP(B878, 'Points&amp;Potential'!$B$7:$O$921, 14, FALSE))</f>
        <v/>
      </c>
      <c r="P878" s="7" t="str">
        <f>IF(ISERROR(VLOOKUP(B878, Paste!$T$3:$T$1045, 1, FALSE)), "", VLOOKUP(B878, Paste!$T$3:$U$1045, 2, FALSE))</f>
        <v>Y</v>
      </c>
    </row>
    <row r="879" spans="1:16" ht="15" customHeight="1">
      <c r="A879" s="11">
        <v>873</v>
      </c>
      <c r="B879" s="67" t="s">
        <v>902</v>
      </c>
      <c r="C879" s="11" t="str">
        <f>VLOOKUP($B879, Paste!$A$3:$H$1033, 6, FALSE)</f>
        <v>LD</v>
      </c>
      <c r="D879" s="11" t="str">
        <f>IFERROR(VLOOKUP($B879, Paste!$J$3:$L$833, 3, FALSE), "")</f>
        <v/>
      </c>
      <c r="E879" s="11" t="str">
        <f>IFERROR(VLOOKUP($B879, Paste!$J$3:$L$833, 2, FALSE), "")</f>
        <v/>
      </c>
      <c r="F879" s="11" t="str">
        <f>VLOOKUP($B879, Paste!$A$3:$H$1033, 8, FALSE)</f>
        <v>MIN</v>
      </c>
      <c r="G879" s="71">
        <f>VLOOKUP($B879, Paste!$A$3:$H$1033, 2, FALSE)</f>
        <v>4</v>
      </c>
      <c r="H879" s="71">
        <f>VLOOKUP($B879, Paste!$A$3:$H$1033, 3, FALSE)</f>
        <v>1.8666666666666669E-3</v>
      </c>
      <c r="I879" s="71">
        <f t="shared" si="15"/>
        <v>1.2761333333333333</v>
      </c>
      <c r="J879" s="71">
        <f>VLOOKUP($B879, Paste!$A$3:$H$1033, 4, FALSE)</f>
        <v>1.278</v>
      </c>
      <c r="K879" s="71">
        <f>VLOOKUP($B879, Paste!$A$3:$H$1033, 5, FALSE)</f>
        <v>0</v>
      </c>
      <c r="L879" s="11">
        <f>IF(ISERROR(VLOOKUP(B879, Paste!$AB$3:$AD$2349, 3, FALSE)), "", VLOOKUP(B879, Paste!$AB$3:$AD$2349, 3, FALSE))</f>
        <v>5</v>
      </c>
      <c r="M879" s="27" t="e">
        <f>VLOOKUP($B879, Paste!$W$3:$Z$10064, IF($H$4="Cap Hit",3, IF($H$4="AAV", 4, 2)), FALSE)</f>
        <v>#N/A</v>
      </c>
      <c r="N879" s="11">
        <f>IF(ISERROR(VLOOKUP(B879, Paste!$AB$3:$AC$2343, 1, FALSE)), "", VLOOKUP(B879, Paste!$AB$3:$AC$2343, 2, FALSE))</f>
        <v>4</v>
      </c>
      <c r="O879" s="18" t="str">
        <f>IF(VLOOKUP(B879, 'Points&amp;Potential'!$B$7:$O$921, 14, FALSE)=0, "", VLOOKUP(B879, 'Points&amp;Potential'!$B$7:$O$921, 14, FALSE))</f>
        <v/>
      </c>
      <c r="P879" s="7" t="str">
        <f>IF(ISERROR(VLOOKUP(B879, Paste!$T$3:$T$1045, 1, FALSE)), "", VLOOKUP(B879, Paste!$T$3:$U$1045, 2, FALSE))</f>
        <v>Y</v>
      </c>
    </row>
    <row r="880" spans="1:16" ht="15" customHeight="1">
      <c r="A880" s="11">
        <v>874</v>
      </c>
      <c r="B880" s="67" t="s">
        <v>903</v>
      </c>
      <c r="C880" s="11" t="str">
        <f>VLOOKUP($B880, Paste!$A$3:$H$1033, 6, FALSE)</f>
        <v>LD</v>
      </c>
      <c r="D880" s="11" t="str">
        <f>IFERROR(VLOOKUP($B880, Paste!$J$3:$L$833, 3, FALSE), "")</f>
        <v/>
      </c>
      <c r="E880" s="11" t="str">
        <f>IFERROR(VLOOKUP($B880, Paste!$J$3:$L$833, 2, FALSE), "")</f>
        <v/>
      </c>
      <c r="F880" s="11" t="str">
        <f>VLOOKUP($B880, Paste!$A$3:$H$1033, 8, FALSE)</f>
        <v>ANA</v>
      </c>
      <c r="G880" s="71">
        <f>VLOOKUP($B880, Paste!$A$3:$H$1033, 2, FALSE)</f>
        <v>11</v>
      </c>
      <c r="H880" s="71">
        <f>VLOOKUP($B880, Paste!$A$3:$H$1033, 3, FALSE)</f>
        <v>0.74433333333333318</v>
      </c>
      <c r="I880" s="71">
        <f t="shared" si="15"/>
        <v>0.52433333333333343</v>
      </c>
      <c r="J880" s="71">
        <f>VLOOKUP($B880, Paste!$A$3:$H$1033, 4, FALSE)</f>
        <v>1.2686666666666666</v>
      </c>
      <c r="K880" s="71">
        <f>VLOOKUP($B880, Paste!$A$3:$H$1033, 5, FALSE)</f>
        <v>13.2</v>
      </c>
      <c r="L880" s="11">
        <f>IF(ISERROR(VLOOKUP(B880, Paste!$AB$3:$AD$2349, 3, FALSE)), "", VLOOKUP(B880, Paste!$AB$3:$AD$2349, 3, FALSE))</f>
        <v>16</v>
      </c>
      <c r="M880" s="27">
        <f>VLOOKUP($B880, Paste!$W$3:$Z$10064, IF($H$4="Cap Hit",3, IF($H$4="AAV", 4, 2)), FALSE)</f>
        <v>0.85</v>
      </c>
      <c r="N880" s="11">
        <f>IF(ISERROR(VLOOKUP(B880, Paste!$AB$3:$AC$2343, 1, FALSE)), "", VLOOKUP(B880, Paste!$AB$3:$AC$2343, 2, FALSE))</f>
        <v>11</v>
      </c>
      <c r="O880" s="18" t="str">
        <f>IF(VLOOKUP(B880, 'Points&amp;Potential'!$B$7:$O$921, 14, FALSE)=0, "", VLOOKUP(B880, 'Points&amp;Potential'!$B$7:$O$921, 14, FALSE))</f>
        <v/>
      </c>
      <c r="P880" s="7" t="str">
        <f>IF(ISERROR(VLOOKUP(B880, Paste!$T$3:$T$1045, 1, FALSE)), "", VLOOKUP(B880, Paste!$T$3:$U$1045, 2, FALSE))</f>
        <v/>
      </c>
    </row>
    <row r="881" spans="1:16" ht="15" customHeight="1">
      <c r="A881" s="11">
        <v>875</v>
      </c>
      <c r="B881" s="67" t="s">
        <v>904</v>
      </c>
      <c r="C881" s="11" t="str">
        <f>VLOOKUP($B881, Paste!$A$3:$H$1033, 6, FALSE)</f>
        <v>RW</v>
      </c>
      <c r="D881" s="11">
        <f>IFERROR(VLOOKUP($B881, Paste!$J$3:$L$833, 3, FALSE), "")</f>
        <v>28</v>
      </c>
      <c r="E881" s="11">
        <f>IFERROR(VLOOKUP($B881, Paste!$J$3:$L$833, 2, FALSE), "")</f>
        <v>65</v>
      </c>
      <c r="F881" s="11" t="str">
        <f>VLOOKUP($B881, Paste!$A$3:$H$1033, 8, FALSE)</f>
        <v>EDM</v>
      </c>
      <c r="G881" s="71">
        <f>VLOOKUP($B881, Paste!$A$3:$H$1033, 2, FALSE)</f>
        <v>5</v>
      </c>
      <c r="H881" s="71">
        <f>VLOOKUP($B881, Paste!$A$3:$H$1033, 3, FALSE)</f>
        <v>0.69965277777777779</v>
      </c>
      <c r="I881" s="71">
        <f t="shared" si="15"/>
        <v>0.56701388888888882</v>
      </c>
      <c r="J881" s="71">
        <f>VLOOKUP($B881, Paste!$A$3:$H$1033, 4, FALSE)</f>
        <v>1.2666666666666666</v>
      </c>
      <c r="K881" s="71">
        <f>VLOOKUP($B881, Paste!$A$3:$H$1033, 5, FALSE)</f>
        <v>2</v>
      </c>
      <c r="L881" s="11">
        <f>IF(ISERROR(VLOOKUP(B881, Paste!$AB$3:$AD$2349, 3, FALSE)), "", VLOOKUP(B881, Paste!$AB$3:$AD$2349, 3, FALSE))</f>
        <v>0</v>
      </c>
      <c r="M881" s="27">
        <f>VLOOKUP($B881, Paste!$W$3:$Z$10064, IF($H$4="Cap Hit",3, IF($H$4="AAV", 4, 2)), FALSE)</f>
        <v>0.85</v>
      </c>
      <c r="N881" s="11">
        <f>IF(ISERROR(VLOOKUP(B881, Paste!$AB$3:$AC$2343, 1, FALSE)), "", VLOOKUP(B881, Paste!$AB$3:$AC$2343, 2, FALSE))</f>
        <v>1</v>
      </c>
      <c r="O881" s="18" t="str">
        <f>IF(VLOOKUP(B881, 'Points&amp;Potential'!$B$7:$O$921, 14, FALSE)=0, "", VLOOKUP(B881, 'Points&amp;Potential'!$B$7:$O$921, 14, FALSE))</f>
        <v/>
      </c>
      <c r="P881" s="7" t="str">
        <f>IF(ISERROR(VLOOKUP(B881, Paste!$T$3:$T$1045, 1, FALSE)), "", VLOOKUP(B881, Paste!$T$3:$U$1045, 2, FALSE))</f>
        <v>Y</v>
      </c>
    </row>
    <row r="882" spans="1:16" ht="15" customHeight="1">
      <c r="A882" s="11">
        <v>876</v>
      </c>
      <c r="B882" s="10" t="s">
        <v>905</v>
      </c>
      <c r="C882" s="11" t="str">
        <f>VLOOKUP($B882, Paste!$A$3:$H$1033, 6, FALSE)</f>
        <v>C</v>
      </c>
      <c r="D882" s="11" t="str">
        <f>IFERROR(VLOOKUP($B882, Paste!$J$3:$L$833, 3, FALSE), "")</f>
        <v/>
      </c>
      <c r="E882" s="11" t="str">
        <f>IFERROR(VLOOKUP($B882, Paste!$J$3:$L$833, 2, FALSE), "")</f>
        <v/>
      </c>
      <c r="F882" s="11" t="str">
        <f>VLOOKUP($B882, Paste!$A$3:$H$1033, 8, FALSE)</f>
        <v>CHI</v>
      </c>
      <c r="G882" s="71">
        <f>VLOOKUP($B882, Paste!$A$3:$H$1033, 2, FALSE)</f>
        <v>11.333333333333334</v>
      </c>
      <c r="H882" s="71">
        <f>VLOOKUP($B882, Paste!$A$3:$H$1033, 3, FALSE)</f>
        <v>0.4440987654320987</v>
      </c>
      <c r="I882" s="71">
        <f t="shared" si="15"/>
        <v>0.80030123456790148</v>
      </c>
      <c r="J882" s="71">
        <f>VLOOKUP($B882, Paste!$A$3:$H$1033, 4, FALSE)</f>
        <v>1.2444000000000002</v>
      </c>
      <c r="K882" s="71">
        <f>VLOOKUP($B882, Paste!$A$3:$H$1033, 5, FALSE)</f>
        <v>4.8571428571428568</v>
      </c>
      <c r="L882" s="11">
        <f>IF(ISERROR(VLOOKUP(B882, Paste!$AB$3:$AD$2349, 3, FALSE)), "", VLOOKUP(B882, Paste!$AB$3:$AD$2349, 3, FALSE))</f>
        <v>18</v>
      </c>
      <c r="M882" s="27">
        <f>VLOOKUP($B882, Paste!$W$3:$Z$10064, IF($H$4="Cap Hit",3, IF($H$4="AAV", 4, 2)), FALSE)</f>
        <v>0.85</v>
      </c>
      <c r="N882" s="11">
        <f>IF(ISERROR(VLOOKUP(B882, Paste!$AB$3:$AC$2343, 1, FALSE)), "", VLOOKUP(B882, Paste!$AB$3:$AC$2343, 2, FALSE))</f>
        <v>5</v>
      </c>
      <c r="O882" s="18" t="str">
        <f>IF(VLOOKUP(B882, 'Points&amp;Potential'!$B$7:$O$921, 14, FALSE)=0, "", VLOOKUP(B882, 'Points&amp;Potential'!$B$7:$O$921, 14, FALSE))</f>
        <v/>
      </c>
      <c r="P882" s="7" t="str">
        <f>IF(ISERROR(VLOOKUP(B882, Paste!$T$3:$T$1045, 1, FALSE)), "", VLOOKUP(B882, Paste!$T$3:$U$1045, 2, FALSE))</f>
        <v/>
      </c>
    </row>
    <row r="883" spans="1:16" ht="15" customHeight="1">
      <c r="A883" s="11">
        <v>877</v>
      </c>
      <c r="B883" s="67" t="s">
        <v>906</v>
      </c>
      <c r="C883" s="11" t="str">
        <f>VLOOKUP($B883, Paste!$A$3:$H$1033, 6, FALSE)</f>
        <v>RD</v>
      </c>
      <c r="D883" s="11" t="str">
        <f>IFERROR(VLOOKUP($B883, Paste!$J$3:$L$833, 3, FALSE), "")</f>
        <v/>
      </c>
      <c r="E883" s="11" t="str">
        <f>IFERROR(VLOOKUP($B883, Paste!$J$3:$L$833, 2, FALSE), "")</f>
        <v/>
      </c>
      <c r="F883" s="11" t="str">
        <f>VLOOKUP($B883, Paste!$A$3:$H$1033, 8, FALSE)</f>
        <v>PIT</v>
      </c>
      <c r="G883" s="71">
        <f>VLOOKUP($B883, Paste!$A$3:$H$1033, 2, FALSE)</f>
        <v>3</v>
      </c>
      <c r="H883" s="71">
        <f>VLOOKUP($B883, Paste!$A$3:$H$1033, 3, FALSE)</f>
        <v>1.4000000000000002E-3</v>
      </c>
      <c r="I883" s="71">
        <f t="shared" si="15"/>
        <v>1.23085</v>
      </c>
      <c r="J883" s="71">
        <f>VLOOKUP($B883, Paste!$A$3:$H$1033, 4, FALSE)</f>
        <v>1.2322500000000001</v>
      </c>
      <c r="K883" s="71">
        <f>VLOOKUP($B883, Paste!$A$3:$H$1033, 5, FALSE)</f>
        <v>0</v>
      </c>
      <c r="L883" s="11">
        <f>IF(ISERROR(VLOOKUP(B883, Paste!$AB$3:$AD$2349, 3, FALSE)), "", VLOOKUP(B883, Paste!$AB$3:$AD$2349, 3, FALSE))</f>
        <v>0</v>
      </c>
      <c r="M883" s="27">
        <f>VLOOKUP($B883, Paste!$W$3:$Z$10064, IF($H$4="Cap Hit",3, IF($H$4="AAV", 4, 2)), FALSE)</f>
        <v>0.97499999999999998</v>
      </c>
      <c r="N883" s="11">
        <f>IF(ISERROR(VLOOKUP(B883, Paste!$AB$3:$AC$2343, 1, FALSE)), "", VLOOKUP(B883, Paste!$AB$3:$AC$2343, 2, FALSE))</f>
        <v>2</v>
      </c>
      <c r="O883" s="18" t="str">
        <f>IF(VLOOKUP(B883, 'Points&amp;Potential'!$B$7:$O$921, 14, FALSE)=0, "", VLOOKUP(B883, 'Points&amp;Potential'!$B$7:$O$921, 14, FALSE))</f>
        <v/>
      </c>
      <c r="P883" s="7" t="str">
        <f>IF(ISERROR(VLOOKUP(B883, Paste!$T$3:$T$1045, 1, FALSE)), "", VLOOKUP(B883, Paste!$T$3:$U$1045, 2, FALSE))</f>
        <v>Y</v>
      </c>
    </row>
    <row r="884" spans="1:16" ht="15" customHeight="1">
      <c r="A884" s="11">
        <v>878</v>
      </c>
      <c r="B884" s="67" t="s">
        <v>907</v>
      </c>
      <c r="C884" s="11" t="str">
        <f>VLOOKUP($B884, Paste!$A$3:$H$1033, 6, FALSE)</f>
        <v>RD</v>
      </c>
      <c r="D884" s="11" t="str">
        <f>IFERROR(VLOOKUP($B884, Paste!$J$3:$L$833, 3, FALSE), "")</f>
        <v/>
      </c>
      <c r="E884" s="11" t="str">
        <f>IFERROR(VLOOKUP($B884, Paste!$J$3:$L$833, 2, FALSE), "")</f>
        <v/>
      </c>
      <c r="F884" s="11" t="str">
        <f>VLOOKUP($B884, Paste!$A$3:$H$1033, 8, FALSE)</f>
        <v>VGK</v>
      </c>
      <c r="G884" s="71">
        <f>VLOOKUP($B884, Paste!$A$3:$H$1033, 2, FALSE)</f>
        <v>5.3333333333333339</v>
      </c>
      <c r="H884" s="71">
        <f>VLOOKUP($B884, Paste!$A$3:$H$1033, 3, FALSE)</f>
        <v>0.16592592592592595</v>
      </c>
      <c r="I884" s="71">
        <f t="shared" si="15"/>
        <v>1.0208540740740744</v>
      </c>
      <c r="J884" s="71">
        <f>VLOOKUP($B884, Paste!$A$3:$H$1033, 4, FALSE)</f>
        <v>1.1867800000000004</v>
      </c>
      <c r="K884" s="71">
        <f>VLOOKUP($B884, Paste!$A$3:$H$1033, 5, FALSE)</f>
        <v>1.6</v>
      </c>
      <c r="L884" s="11">
        <f>IF(ISERROR(VLOOKUP(B884, Paste!$AB$3:$AD$2349, 3, FALSE)), "", VLOOKUP(B884, Paste!$AB$3:$AD$2349, 3, FALSE))</f>
        <v>7</v>
      </c>
      <c r="M884" s="27">
        <f>VLOOKUP($B884, Paste!$W$3:$Z$10064, IF($H$4="Cap Hit",3, IF($H$4="AAV", 4, 2)), FALSE)</f>
        <v>0.85</v>
      </c>
      <c r="N884" s="11">
        <f>IF(ISERROR(VLOOKUP(B884, Paste!$AB$3:$AC$2343, 1, FALSE)), "", VLOOKUP(B884, Paste!$AB$3:$AC$2343, 2, FALSE))</f>
        <v>6</v>
      </c>
      <c r="O884" s="18" t="str">
        <f>IF(VLOOKUP(B884, 'Points&amp;Potential'!$B$7:$O$921, 14, FALSE)=0, "", VLOOKUP(B884, 'Points&amp;Potential'!$B$7:$O$921, 14, FALSE))</f>
        <v/>
      </c>
      <c r="P884" s="7" t="str">
        <f>IF(ISERROR(VLOOKUP(B884, Paste!$T$3:$T$1045, 1, FALSE)), "", VLOOKUP(B884, Paste!$T$3:$U$1045, 2, FALSE))</f>
        <v/>
      </c>
    </row>
    <row r="885" spans="1:16" ht="15" customHeight="1">
      <c r="A885" s="11">
        <v>879</v>
      </c>
      <c r="B885" s="67" t="s">
        <v>908</v>
      </c>
      <c r="C885" s="11" t="str">
        <f>VLOOKUP($B885, Paste!$A$3:$H$1033, 6, FALSE)</f>
        <v>LW</v>
      </c>
      <c r="D885" s="11" t="str">
        <f>IFERROR(VLOOKUP($B885, Paste!$J$3:$L$833, 3, FALSE), "")</f>
        <v/>
      </c>
      <c r="E885" s="11" t="str">
        <f>IFERROR(VLOOKUP($B885, Paste!$J$3:$L$833, 2, FALSE), "")</f>
        <v/>
      </c>
      <c r="F885" s="11" t="str">
        <f>VLOOKUP($B885, Paste!$A$3:$H$1033, 8, FALSE)</f>
        <v>MTL</v>
      </c>
      <c r="G885" s="71">
        <f>VLOOKUP($B885, Paste!$A$3:$H$1033, 2, FALSE)</f>
        <v>12</v>
      </c>
      <c r="H885" s="71">
        <f>VLOOKUP($B885, Paste!$A$3:$H$1033, 3, FALSE)</f>
        <v>0.50773333333333337</v>
      </c>
      <c r="I885" s="71">
        <f t="shared" si="15"/>
        <v>0.6515833333333334</v>
      </c>
      <c r="J885" s="71">
        <f>VLOOKUP($B885, Paste!$A$3:$H$1033, 4, FALSE)</f>
        <v>1.1593166666666668</v>
      </c>
      <c r="K885" s="71">
        <f>VLOOKUP($B885, Paste!$A$3:$H$1033, 5, FALSE)</f>
        <v>4</v>
      </c>
      <c r="L885" s="11">
        <f>IF(ISERROR(VLOOKUP(B885, Paste!$AB$3:$AD$2349, 3, FALSE)), "", VLOOKUP(B885, Paste!$AB$3:$AD$2349, 3, FALSE))</f>
        <v>22</v>
      </c>
      <c r="M885" s="27">
        <f>VLOOKUP($B885, Paste!$W$3:$Z$10064, IF($H$4="Cap Hit",3, IF($H$4="AAV", 4, 2)), FALSE)</f>
        <v>0.85</v>
      </c>
      <c r="N885" s="11">
        <f>IF(ISERROR(VLOOKUP(B885, Paste!$AB$3:$AC$2343, 1, FALSE)), "", VLOOKUP(B885, Paste!$AB$3:$AC$2343, 2, FALSE))</f>
        <v>2</v>
      </c>
      <c r="O885" s="18" t="str">
        <f>IF(VLOOKUP(B885, 'Points&amp;Potential'!$B$7:$O$921, 14, FALSE)=0, "", VLOOKUP(B885, 'Points&amp;Potential'!$B$7:$O$921, 14, FALSE))</f>
        <v/>
      </c>
      <c r="P885" s="7" t="str">
        <f>IF(ISERROR(VLOOKUP(B885, Paste!$T$3:$T$1045, 1, FALSE)), "", VLOOKUP(B885, Paste!$T$3:$U$1045, 2, FALSE))</f>
        <v>Y</v>
      </c>
    </row>
    <row r="886" spans="1:16" ht="15" customHeight="1">
      <c r="A886" s="11">
        <v>880</v>
      </c>
      <c r="B886" s="67" t="s">
        <v>909</v>
      </c>
      <c r="C886" s="11" t="str">
        <f>VLOOKUP($B886, Paste!$A$3:$H$1033, 6, FALSE)</f>
        <v>RW</v>
      </c>
      <c r="D886" s="11" t="str">
        <f>IFERROR(VLOOKUP($B886, Paste!$J$3:$L$833, 3, FALSE), "")</f>
        <v/>
      </c>
      <c r="E886" s="11" t="str">
        <f>IFERROR(VLOOKUP($B886, Paste!$J$3:$L$833, 2, FALSE), "")</f>
        <v/>
      </c>
      <c r="F886" s="11" t="str">
        <f>VLOOKUP($B886, Paste!$A$3:$H$1033, 8, FALSE)</f>
        <v>OTT</v>
      </c>
      <c r="G886" s="71">
        <f>VLOOKUP($B886, Paste!$A$3:$H$1033, 2, FALSE)</f>
        <v>8</v>
      </c>
      <c r="H886" s="71">
        <f>VLOOKUP($B886, Paste!$A$3:$H$1033, 3, FALSE)</f>
        <v>0.56248888888888893</v>
      </c>
      <c r="I886" s="71">
        <f t="shared" si="15"/>
        <v>0.55995013550135508</v>
      </c>
      <c r="J886" s="71">
        <f>VLOOKUP($B886, Paste!$A$3:$H$1033, 4, FALSE)</f>
        <v>1.122439024390244</v>
      </c>
      <c r="K886" s="71">
        <f>VLOOKUP($B886, Paste!$A$3:$H$1033, 5, FALSE)</f>
        <v>2</v>
      </c>
      <c r="L886" s="11">
        <f>IF(ISERROR(VLOOKUP(B886, Paste!$AB$3:$AD$2349, 3, FALSE)), "", VLOOKUP(B886, Paste!$AB$3:$AD$2349, 3, FALSE))</f>
        <v>10</v>
      </c>
      <c r="M886" s="27">
        <f>VLOOKUP($B886, Paste!$W$3:$Z$10064, IF($H$4="Cap Hit",3, IF($H$4="AAV", 4, 2)), FALSE)</f>
        <v>0.92</v>
      </c>
      <c r="N886" s="11">
        <f>IF(ISERROR(VLOOKUP(B886, Paste!$AB$3:$AC$2343, 1, FALSE)), "", VLOOKUP(B886, Paste!$AB$3:$AC$2343, 2, FALSE))</f>
        <v>4</v>
      </c>
      <c r="O886" s="18" t="str">
        <f>IF(VLOOKUP(B886, 'Points&amp;Potential'!$B$7:$O$921, 14, FALSE)=0, "", VLOOKUP(B886, 'Points&amp;Potential'!$B$7:$O$921, 14, FALSE))</f>
        <v/>
      </c>
      <c r="P886" s="7" t="str">
        <f>IF(ISERROR(VLOOKUP(B886, Paste!$T$3:$T$1045, 1, FALSE)), "", VLOOKUP(B886, Paste!$T$3:$U$1045, 2, FALSE))</f>
        <v>Y</v>
      </c>
    </row>
    <row r="887" spans="1:16" ht="15" customHeight="1">
      <c r="A887" s="11">
        <v>881</v>
      </c>
      <c r="B887" s="67" t="s">
        <v>910</v>
      </c>
      <c r="C887" s="11" t="str">
        <f>VLOOKUP($B887, Paste!$A$3:$H$1033, 6, FALSE)</f>
        <v>LD</v>
      </c>
      <c r="D887" s="11">
        <f>IFERROR(VLOOKUP($B887, Paste!$J$3:$L$833, 3, FALSE), "")</f>
        <v>30</v>
      </c>
      <c r="E887" s="11">
        <f>IFERROR(VLOOKUP($B887, Paste!$J$3:$L$833, 2, FALSE), "")</f>
        <v>43</v>
      </c>
      <c r="F887" s="11" t="str">
        <f>VLOOKUP($B887, Paste!$A$3:$H$1033, 8, FALSE)</f>
        <v>WPG</v>
      </c>
      <c r="G887" s="71">
        <f>VLOOKUP($B887, Paste!$A$3:$H$1033, 2, FALSE)</f>
        <v>5</v>
      </c>
      <c r="H887" s="71">
        <f>VLOOKUP($B887, Paste!$A$3:$H$1033, 3, FALSE)</f>
        <v>0.15914089994972347</v>
      </c>
      <c r="I887" s="71">
        <f t="shared" si="15"/>
        <v>0.95585910005027652</v>
      </c>
      <c r="J887" s="71">
        <f>VLOOKUP($B887, Paste!$A$3:$H$1033, 4, FALSE)</f>
        <v>1.115</v>
      </c>
      <c r="K887" s="71">
        <f>VLOOKUP($B887, Paste!$A$3:$H$1033, 5, FALSE)</f>
        <v>2</v>
      </c>
      <c r="L887" s="11">
        <f>IF(ISERROR(VLOOKUP(B887, Paste!$AB$3:$AD$2349, 3, FALSE)), "", VLOOKUP(B887, Paste!$AB$3:$AD$2349, 3, FALSE))</f>
        <v>4</v>
      </c>
      <c r="M887" s="27">
        <f>VLOOKUP($B887, Paste!$W$3:$Z$10064, IF($H$4="Cap Hit",3, IF($H$4="AAV", 4, 2)), FALSE)</f>
        <v>0.85</v>
      </c>
      <c r="N887" s="11">
        <f>IF(ISERROR(VLOOKUP(B887, Paste!$AB$3:$AC$2343, 1, FALSE)), "", VLOOKUP(B887, Paste!$AB$3:$AC$2343, 2, FALSE))</f>
        <v>6</v>
      </c>
      <c r="O887" s="18" t="str">
        <f>IF(VLOOKUP(B887, 'Points&amp;Potential'!$B$7:$O$921, 14, FALSE)=0, "", VLOOKUP(B887, 'Points&amp;Potential'!$B$7:$O$921, 14, FALSE))</f>
        <v/>
      </c>
      <c r="P887" s="7" t="str">
        <f>IF(ISERROR(VLOOKUP(B887, Paste!$T$3:$T$1045, 1, FALSE)), "", VLOOKUP(B887, Paste!$T$3:$U$1045, 2, FALSE))</f>
        <v/>
      </c>
    </row>
    <row r="888" spans="1:16" ht="15" customHeight="1">
      <c r="A888" s="11">
        <v>882</v>
      </c>
      <c r="B888" s="67" t="s">
        <v>911</v>
      </c>
      <c r="C888" s="11" t="str">
        <f>VLOOKUP($B888, Paste!$A$3:$H$1033, 6, FALSE)</f>
        <v>RW</v>
      </c>
      <c r="D888" s="11" t="str">
        <f>IFERROR(VLOOKUP($B888, Paste!$J$3:$L$833, 3, FALSE), "")</f>
        <v/>
      </c>
      <c r="E888" s="11" t="str">
        <f>IFERROR(VLOOKUP($B888, Paste!$J$3:$L$833, 2, FALSE), "")</f>
        <v/>
      </c>
      <c r="F888" s="11" t="str">
        <f>VLOOKUP($B888, Paste!$A$3:$H$1033, 8, FALSE)</f>
        <v>WAS</v>
      </c>
      <c r="G888" s="71">
        <f>VLOOKUP($B888, Paste!$A$3:$H$1033, 2, FALSE)</f>
        <v>4</v>
      </c>
      <c r="H888" s="71">
        <f>VLOOKUP($B888, Paste!$A$3:$H$1033, 3, FALSE)</f>
        <v>9.4577777777777788E-2</v>
      </c>
      <c r="I888" s="71">
        <f t="shared" si="15"/>
        <v>0.97625555555555554</v>
      </c>
      <c r="J888" s="71">
        <f>VLOOKUP($B888, Paste!$A$3:$H$1033, 4, FALSE)</f>
        <v>1.0708333333333333</v>
      </c>
      <c r="K888" s="71">
        <f>VLOOKUP($B888, Paste!$A$3:$H$1033, 5, FALSE)</f>
        <v>0</v>
      </c>
      <c r="L888" s="11">
        <f>IF(ISERROR(VLOOKUP(B888, Paste!$AB$3:$AD$2349, 3, FALSE)), "", VLOOKUP(B888, Paste!$AB$3:$AD$2349, 3, FALSE))</f>
        <v>2</v>
      </c>
      <c r="M888" s="27">
        <f>VLOOKUP($B888, Paste!$W$3:$Z$10064, IF($H$4="Cap Hit",3, IF($H$4="AAV", 4, 2)), FALSE)</f>
        <v>0.85</v>
      </c>
      <c r="N888" s="11">
        <f>IF(ISERROR(VLOOKUP(B888, Paste!$AB$3:$AC$2343, 1, FALSE)), "", VLOOKUP(B888, Paste!$AB$3:$AC$2343, 2, FALSE))</f>
        <v>2</v>
      </c>
      <c r="O888" s="18" t="str">
        <f>IF(VLOOKUP(B888, 'Points&amp;Potential'!$B$7:$O$921, 14, FALSE)=0, "", VLOOKUP(B888, 'Points&amp;Potential'!$B$7:$O$921, 14, FALSE))</f>
        <v/>
      </c>
      <c r="P888" s="7" t="str">
        <f>IF(ISERROR(VLOOKUP(B888, Paste!$T$3:$T$1045, 1, FALSE)), "", VLOOKUP(B888, Paste!$T$3:$U$1045, 2, FALSE))</f>
        <v>Y</v>
      </c>
    </row>
    <row r="889" spans="1:16" ht="15" customHeight="1">
      <c r="A889" s="11">
        <v>883</v>
      </c>
      <c r="B889" s="67" t="s">
        <v>912</v>
      </c>
      <c r="C889" s="11" t="str">
        <f>VLOOKUP($B889, Paste!$A$3:$H$1033, 6, FALSE)</f>
        <v>RW</v>
      </c>
      <c r="D889" s="11" t="str">
        <f>IFERROR(VLOOKUP($B889, Paste!$J$3:$L$833, 3, FALSE), "")</f>
        <v/>
      </c>
      <c r="E889" s="11" t="str">
        <f>IFERROR(VLOOKUP($B889, Paste!$J$3:$L$833, 2, FALSE), "")</f>
        <v/>
      </c>
      <c r="F889" s="11" t="str">
        <f>VLOOKUP($B889, Paste!$A$3:$H$1033, 8, FALSE)</f>
        <v>BOS</v>
      </c>
      <c r="G889" s="71">
        <f>VLOOKUP($B889, Paste!$A$3:$H$1033, 2, FALSE)</f>
        <v>8.3333333333333321</v>
      </c>
      <c r="H889" s="71">
        <f>VLOOKUP($B889, Paste!$A$3:$H$1033, 3, FALSE)</f>
        <v>0.49470899470899471</v>
      </c>
      <c r="I889" s="71">
        <f t="shared" si="15"/>
        <v>0.55549181547619031</v>
      </c>
      <c r="J889" s="71">
        <f>VLOOKUP($B889, Paste!$A$3:$H$1033, 4, FALSE)</f>
        <v>1.050200810185185</v>
      </c>
      <c r="K889" s="71">
        <f>VLOOKUP($B889, Paste!$A$3:$H$1033, 5, FALSE)</f>
        <v>4.9999999999999991</v>
      </c>
      <c r="L889" s="11">
        <f>IF(ISERROR(VLOOKUP(B889, Paste!$AB$3:$AD$2349, 3, FALSE)), "", VLOOKUP(B889, Paste!$AB$3:$AD$2349, 3, FALSE))</f>
        <v>14</v>
      </c>
      <c r="M889" s="27">
        <f>VLOOKUP($B889, Paste!$W$3:$Z$10064, IF($H$4="Cap Hit",3, IF($H$4="AAV", 4, 2)), FALSE)</f>
        <v>0.85</v>
      </c>
      <c r="N889" s="11">
        <f>IF(ISERROR(VLOOKUP(B889, Paste!$AB$3:$AC$2343, 1, FALSE)), "", VLOOKUP(B889, Paste!$AB$3:$AC$2343, 2, FALSE))</f>
        <v>1</v>
      </c>
      <c r="O889" s="18" t="str">
        <f>IF(VLOOKUP(B889, 'Points&amp;Potential'!$B$7:$O$921, 14, FALSE)=0, "", VLOOKUP(B889, 'Points&amp;Potential'!$B$7:$O$921, 14, FALSE))</f>
        <v/>
      </c>
      <c r="P889" s="7" t="str">
        <f>IF(ISERROR(VLOOKUP(B889, Paste!$T$3:$T$1045, 1, FALSE)), "", VLOOKUP(B889, Paste!$T$3:$U$1045, 2, FALSE))</f>
        <v/>
      </c>
    </row>
    <row r="890" spans="1:16" ht="15" customHeight="1">
      <c r="A890" s="11">
        <v>884</v>
      </c>
      <c r="B890" s="67" t="s">
        <v>914</v>
      </c>
      <c r="C890" s="11" t="str">
        <f>VLOOKUP($B890, Paste!$A$3:$H$1033, 6, FALSE)</f>
        <v>LD</v>
      </c>
      <c r="D890" s="11" t="str">
        <f>IFERROR(VLOOKUP($B890, Paste!$J$3:$L$833, 3, FALSE), "")</f>
        <v/>
      </c>
      <c r="E890" s="11" t="str">
        <f>IFERROR(VLOOKUP($B890, Paste!$J$3:$L$833, 2, FALSE), "")</f>
        <v/>
      </c>
      <c r="F890" s="11" t="str">
        <f>VLOOKUP($B890, Paste!$A$3:$H$1033, 8, FALSE)</f>
        <v>BUF</v>
      </c>
      <c r="G890" s="71">
        <f>VLOOKUP($B890, Paste!$A$3:$H$1033, 2, FALSE)</f>
        <v>6</v>
      </c>
      <c r="H890" s="71">
        <f>VLOOKUP($B890, Paste!$A$3:$H$1033, 3, FALSE)</f>
        <v>7.7436061381074173E-2</v>
      </c>
      <c r="I890" s="71">
        <f t="shared" si="15"/>
        <v>0.89530965195225909</v>
      </c>
      <c r="J890" s="71">
        <f>VLOOKUP($B890, Paste!$A$3:$H$1033, 4, FALSE)</f>
        <v>0.97274571333333326</v>
      </c>
      <c r="K890" s="71">
        <f>VLOOKUP($B890, Paste!$A$3:$H$1033, 5, FALSE)</f>
        <v>5.7464788732394361</v>
      </c>
      <c r="L890" s="11">
        <f>IF(ISERROR(VLOOKUP(B890, Paste!$AB$3:$AD$2349, 3, FALSE)), "", VLOOKUP(B890, Paste!$AB$3:$AD$2349, 3, FALSE))</f>
        <v>11</v>
      </c>
      <c r="M890" s="27">
        <f>VLOOKUP($B890, Paste!$W$3:$Z$10064, IF($H$4="Cap Hit",3, IF($H$4="AAV", 4, 2)), FALSE)</f>
        <v>0.85</v>
      </c>
      <c r="N890" s="11">
        <f>IF(ISERROR(VLOOKUP(B890, Paste!$AB$3:$AC$2343, 1, FALSE)), "", VLOOKUP(B890, Paste!$AB$3:$AC$2343, 2, FALSE))</f>
        <v>8</v>
      </c>
      <c r="O890" s="18" t="str">
        <f>IF(VLOOKUP(B890, 'Points&amp;Potential'!$B$7:$O$921, 14, FALSE)=0, "", VLOOKUP(B890, 'Points&amp;Potential'!$B$7:$O$921, 14, FALSE))</f>
        <v/>
      </c>
      <c r="P890" s="7" t="str">
        <f>IF(ISERROR(VLOOKUP(B890, Paste!$T$3:$T$1045, 1, FALSE)), "", VLOOKUP(B890, Paste!$T$3:$U$1045, 2, FALSE))</f>
        <v/>
      </c>
    </row>
    <row r="891" spans="1:16" ht="15" customHeight="1">
      <c r="A891" s="11">
        <v>885</v>
      </c>
      <c r="B891" s="67" t="s">
        <v>915</v>
      </c>
      <c r="C891" s="11" t="str">
        <f>VLOOKUP($B891, Paste!$A$3:$H$1033, 6, FALSE)</f>
        <v>C</v>
      </c>
      <c r="D891" s="11">
        <f>IFERROR(VLOOKUP($B891, Paste!$J$3:$L$833, 3, FALSE), "")</f>
        <v>45</v>
      </c>
      <c r="E891" s="11">
        <f>IFERROR(VLOOKUP($B891, Paste!$J$3:$L$833, 2, FALSE), "")</f>
        <v>82</v>
      </c>
      <c r="F891" s="11" t="str">
        <f>VLOOKUP($B891, Paste!$A$3:$H$1033, 8, FALSE)</f>
        <v>SEA</v>
      </c>
      <c r="G891" s="71">
        <f>VLOOKUP($B891, Paste!$A$3:$H$1033, 2, FALSE)</f>
        <v>3</v>
      </c>
      <c r="H891" s="71">
        <f>VLOOKUP($B891, Paste!$A$3:$H$1033, 3, FALSE)</f>
        <v>3.7500000000000006E-2</v>
      </c>
      <c r="I891" s="71">
        <f t="shared" ref="I891:I912" si="16">J891-H891</f>
        <v>0.89582317073170747</v>
      </c>
      <c r="J891" s="71">
        <f>VLOOKUP($B891, Paste!$A$3:$H$1033, 4, FALSE)</f>
        <v>0.93332317073170745</v>
      </c>
      <c r="K891" s="71">
        <f>VLOOKUP($B891, Paste!$A$3:$H$1033, 5, FALSE)</f>
        <v>0</v>
      </c>
      <c r="L891" s="11">
        <f>IF(ISERROR(VLOOKUP(B891, Paste!$AB$3:$AD$2349, 3, FALSE)), "", VLOOKUP(B891, Paste!$AB$3:$AD$2349, 3, FALSE))</f>
        <v>2</v>
      </c>
      <c r="M891" s="27">
        <f>VLOOKUP($B891, Paste!$W$3:$Z$10064, IF($H$4="Cap Hit",3, IF($H$4="AAV", 4, 2)), FALSE)</f>
        <v>0.97499999999999998</v>
      </c>
      <c r="N891" s="11">
        <f>IF(ISERROR(VLOOKUP(B891, Paste!$AB$3:$AC$2343, 1, FALSE)), "", VLOOKUP(B891, Paste!$AB$3:$AC$2343, 2, FALSE))</f>
        <v>1</v>
      </c>
      <c r="O891" s="18" t="str">
        <f>IF(VLOOKUP(B891, 'Points&amp;Potential'!$B$7:$O$921, 14, FALSE)=0, "", VLOOKUP(B891, 'Points&amp;Potential'!$B$7:$O$921, 14, FALSE))</f>
        <v/>
      </c>
      <c r="P891" s="7" t="str">
        <f>IF(ISERROR(VLOOKUP(B891, Paste!$T$3:$T$1045, 1, FALSE)), "", VLOOKUP(B891, Paste!$T$3:$U$1045, 2, FALSE))</f>
        <v>Y</v>
      </c>
    </row>
    <row r="892" spans="1:16" ht="15" customHeight="1">
      <c r="A892" s="11">
        <v>886</v>
      </c>
      <c r="B892" s="67" t="s">
        <v>916</v>
      </c>
      <c r="C892" s="11" t="str">
        <f>VLOOKUP($B892, Paste!$A$3:$H$1033, 6, FALSE)</f>
        <v>LW</v>
      </c>
      <c r="D892" s="11">
        <f>IFERROR(VLOOKUP($B892, Paste!$J$3:$L$833, 3, FALSE), "")</f>
        <v>28</v>
      </c>
      <c r="E892" s="11">
        <f>IFERROR(VLOOKUP($B892, Paste!$J$3:$L$833, 2, FALSE), "")</f>
        <v>52</v>
      </c>
      <c r="F892" s="11" t="str">
        <f>VLOOKUP($B892, Paste!$A$3:$H$1033, 8, FALSE)</f>
        <v>BOS</v>
      </c>
      <c r="G892" s="71">
        <f>VLOOKUP($B892, Paste!$A$3:$H$1033, 2, FALSE)</f>
        <v>7</v>
      </c>
      <c r="H892" s="71">
        <f>VLOOKUP($B892, Paste!$A$3:$H$1033, 3, FALSE)</f>
        <v>0.31573393246187365</v>
      </c>
      <c r="I892" s="71">
        <f t="shared" si="16"/>
        <v>0.58271606753812633</v>
      </c>
      <c r="J892" s="71">
        <f>VLOOKUP($B892, Paste!$A$3:$H$1033, 4, FALSE)</f>
        <v>0.89844999999999997</v>
      </c>
      <c r="K892" s="71">
        <f>VLOOKUP($B892, Paste!$A$3:$H$1033, 5, FALSE)</f>
        <v>2.1</v>
      </c>
      <c r="L892" s="11">
        <f>IF(ISERROR(VLOOKUP(B892, Paste!$AB$3:$AD$2349, 3, FALSE)), "", VLOOKUP(B892, Paste!$AB$3:$AD$2349, 3, FALSE))</f>
        <v>2</v>
      </c>
      <c r="M892" s="27">
        <f>VLOOKUP($B892, Paste!$W$3:$Z$10064, IF($H$4="Cap Hit",3, IF($H$4="AAV", 4, 2)), FALSE)</f>
        <v>0.85</v>
      </c>
      <c r="N892" s="11">
        <f>IF(ISERROR(VLOOKUP(B892, Paste!$AB$3:$AC$2343, 1, FALSE)), "", VLOOKUP(B892, Paste!$AB$3:$AC$2343, 2, FALSE))</f>
        <v>1</v>
      </c>
      <c r="O892" s="18" t="str">
        <f>IF(VLOOKUP(B892, 'Points&amp;Potential'!$B$7:$O$921, 14, FALSE)=0, "", VLOOKUP(B892, 'Points&amp;Potential'!$B$7:$O$921, 14, FALSE))</f>
        <v/>
      </c>
      <c r="P892" s="7" t="str">
        <f>IF(ISERROR(VLOOKUP(B892, Paste!$T$3:$T$1045, 1, FALSE)), "", VLOOKUP(B892, Paste!$T$3:$U$1045, 2, FALSE))</f>
        <v/>
      </c>
    </row>
    <row r="893" spans="1:16" ht="15" customHeight="1">
      <c r="A893" s="11">
        <v>887</v>
      </c>
      <c r="B893" s="67" t="s">
        <v>917</v>
      </c>
      <c r="C893" s="11" t="str">
        <f>VLOOKUP($B893, Paste!$A$3:$H$1033, 6, FALSE)</f>
        <v>RW</v>
      </c>
      <c r="D893" s="11" t="str">
        <f>IFERROR(VLOOKUP($B893, Paste!$J$3:$L$833, 3, FALSE), "")</f>
        <v/>
      </c>
      <c r="E893" s="11" t="str">
        <f>IFERROR(VLOOKUP($B893, Paste!$J$3:$L$833, 2, FALSE), "")</f>
        <v/>
      </c>
      <c r="F893" s="11" t="str">
        <f>VLOOKUP($B893, Paste!$A$3:$H$1033, 8, FALSE)</f>
        <v>TBL</v>
      </c>
      <c r="G893" s="71">
        <f>VLOOKUP($B893, Paste!$A$3:$H$1033, 2, FALSE)</f>
        <v>3.5</v>
      </c>
      <c r="H893" s="71">
        <f>VLOOKUP($B893, Paste!$A$3:$H$1033, 3, FALSE)</f>
        <v>1.3854166666666665</v>
      </c>
      <c r="I893" s="71">
        <f t="shared" si="16"/>
        <v>-0.52098958333333312</v>
      </c>
      <c r="J893" s="71">
        <f>VLOOKUP($B893, Paste!$A$3:$H$1033, 4, FALSE)</f>
        <v>0.8644270833333334</v>
      </c>
      <c r="K893" s="71">
        <f>VLOOKUP($B893, Paste!$A$3:$H$1033, 5, FALSE)</f>
        <v>0</v>
      </c>
      <c r="L893" s="11">
        <f>IF(ISERROR(VLOOKUP(B893, Paste!$AB$3:$AD$2349, 3, FALSE)), "", VLOOKUP(B893, Paste!$AB$3:$AD$2349, 3, FALSE))</f>
        <v>4</v>
      </c>
      <c r="M893" s="27">
        <f>VLOOKUP($B893, Paste!$W$3:$Z$10064, IF($H$4="Cap Hit",3, IF($H$4="AAV", 4, 2)), FALSE)</f>
        <v>0.86750000000000005</v>
      </c>
      <c r="N893" s="11">
        <f>IF(ISERROR(VLOOKUP(B893, Paste!$AB$3:$AC$2343, 1, FALSE)), "", VLOOKUP(B893, Paste!$AB$3:$AC$2343, 2, FALSE))</f>
        <v>2</v>
      </c>
      <c r="O893" s="18" t="str">
        <f>IF(VLOOKUP(B893, 'Points&amp;Potential'!$B$7:$O$921, 14, FALSE)=0, "", VLOOKUP(B893, 'Points&amp;Potential'!$B$7:$O$921, 14, FALSE))</f>
        <v/>
      </c>
      <c r="P893" s="7" t="str">
        <f>IF(ISERROR(VLOOKUP(B893, Paste!$T$3:$T$1045, 1, FALSE)), "", VLOOKUP(B893, Paste!$T$3:$U$1045, 2, FALSE))</f>
        <v>Y</v>
      </c>
    </row>
    <row r="894" spans="1:16" ht="15" customHeight="1">
      <c r="A894" s="11">
        <v>888</v>
      </c>
      <c r="B894" s="67" t="s">
        <v>918</v>
      </c>
      <c r="C894" s="11" t="str">
        <f>VLOOKUP($B894, Paste!$A$3:$H$1033, 6, FALSE)</f>
        <v>LD</v>
      </c>
      <c r="D894" s="11" t="str">
        <f>IFERROR(VLOOKUP($B894, Paste!$J$3:$L$833, 3, FALSE), "")</f>
        <v/>
      </c>
      <c r="E894" s="11" t="str">
        <f>IFERROR(VLOOKUP($B894, Paste!$J$3:$L$833, 2, FALSE), "")</f>
        <v/>
      </c>
      <c r="F894" s="11" t="str">
        <f>VLOOKUP($B894, Paste!$A$3:$H$1033, 8, FALSE)</f>
        <v>VGK</v>
      </c>
      <c r="G894" s="71">
        <f>VLOOKUP($B894, Paste!$A$3:$H$1033, 2, FALSE)</f>
        <v>6</v>
      </c>
      <c r="H894" s="71">
        <f>VLOOKUP($B894, Paste!$A$3:$H$1033, 3, FALSE)</f>
        <v>6.7348484848484852E-2</v>
      </c>
      <c r="I894" s="71">
        <f t="shared" si="16"/>
        <v>0.79260151515151533</v>
      </c>
      <c r="J894" s="71">
        <f>VLOOKUP($B894, Paste!$A$3:$H$1033, 4, FALSE)</f>
        <v>0.85995000000000021</v>
      </c>
      <c r="K894" s="71">
        <f>VLOOKUP($B894, Paste!$A$3:$H$1033, 5, FALSE)</f>
        <v>2.4000000000000004</v>
      </c>
      <c r="L894" s="11">
        <f>IF(ISERROR(VLOOKUP(B894, Paste!$AB$3:$AD$2349, 3, FALSE)), "", VLOOKUP(B894, Paste!$AB$3:$AD$2349, 3, FALSE))</f>
        <v>7</v>
      </c>
      <c r="M894" s="27">
        <f>VLOOKUP($B894, Paste!$W$3:$Z$10064, IF($H$4="Cap Hit",3, IF($H$4="AAV", 4, 2)), FALSE)</f>
        <v>0.8</v>
      </c>
      <c r="N894" s="11">
        <f>IF(ISERROR(VLOOKUP(B894, Paste!$AB$3:$AC$2343, 1, FALSE)), "", VLOOKUP(B894, Paste!$AB$3:$AC$2343, 2, FALSE))</f>
        <v>7</v>
      </c>
      <c r="O894" s="18" t="str">
        <f>IF(VLOOKUP(B894, 'Points&amp;Potential'!$B$7:$O$921, 14, FALSE)=0, "", VLOOKUP(B894, 'Points&amp;Potential'!$B$7:$O$921, 14, FALSE))</f>
        <v/>
      </c>
      <c r="P894" s="7" t="str">
        <f>IF(ISERROR(VLOOKUP(B894, Paste!$T$3:$T$1045, 1, FALSE)), "", VLOOKUP(B894, Paste!$T$3:$U$1045, 2, FALSE))</f>
        <v/>
      </c>
    </row>
    <row r="895" spans="1:16" ht="15" customHeight="1">
      <c r="A895" s="11">
        <v>889</v>
      </c>
      <c r="B895" s="67" t="s">
        <v>919</v>
      </c>
      <c r="C895" s="11" t="str">
        <f>VLOOKUP($B895, Paste!$A$3:$H$1033, 6, FALSE)</f>
        <v>LD</v>
      </c>
      <c r="D895" s="11" t="str">
        <f>IFERROR(VLOOKUP($B895, Paste!$J$3:$L$833, 3, FALSE), "")</f>
        <v/>
      </c>
      <c r="E895" s="11" t="str">
        <f>IFERROR(VLOOKUP($B895, Paste!$J$3:$L$833, 2, FALSE), "")</f>
        <v/>
      </c>
      <c r="F895" s="11" t="str">
        <f>VLOOKUP($B895, Paste!$A$3:$H$1033, 8, FALSE)</f>
        <v>NYR</v>
      </c>
      <c r="G895" s="71">
        <f>VLOOKUP($B895, Paste!$A$3:$H$1033, 2, FALSE)</f>
        <v>5</v>
      </c>
      <c r="H895" s="71">
        <f>VLOOKUP($B895, Paste!$A$3:$H$1033, 3, FALSE)</f>
        <v>0.18306938159879341</v>
      </c>
      <c r="I895" s="71">
        <f t="shared" si="16"/>
        <v>0.67218539756787332</v>
      </c>
      <c r="J895" s="71">
        <f>VLOOKUP($B895, Paste!$A$3:$H$1033, 4, FALSE)</f>
        <v>0.8552547791666667</v>
      </c>
      <c r="K895" s="71">
        <f>VLOOKUP($B895, Paste!$A$3:$H$1033, 5, FALSE)</f>
        <v>0</v>
      </c>
      <c r="L895" s="11">
        <f>IF(ISERROR(VLOOKUP(B895, Paste!$AB$3:$AD$2349, 3, FALSE)), "", VLOOKUP(B895, Paste!$AB$3:$AD$2349, 3, FALSE))</f>
        <v>1</v>
      </c>
      <c r="M895" s="27">
        <f>VLOOKUP($B895, Paste!$W$3:$Z$10064, IF($H$4="Cap Hit",3, IF($H$4="AAV", 4, 2)), FALSE)</f>
        <v>0.85</v>
      </c>
      <c r="N895" s="11">
        <f>IF(ISERROR(VLOOKUP(B895, Paste!$AB$3:$AC$2343, 1, FALSE)), "", VLOOKUP(B895, Paste!$AB$3:$AC$2343, 2, FALSE))</f>
        <v>4</v>
      </c>
      <c r="O895" s="18" t="str">
        <f>IF(VLOOKUP(B895, 'Points&amp;Potential'!$B$7:$O$921, 14, FALSE)=0, "", VLOOKUP(B895, 'Points&amp;Potential'!$B$7:$O$921, 14, FALSE))</f>
        <v/>
      </c>
      <c r="P895" s="7" t="str">
        <f>IF(ISERROR(VLOOKUP(B895, Paste!$T$3:$T$1045, 1, FALSE)), "", VLOOKUP(B895, Paste!$T$3:$U$1045, 2, FALSE))</f>
        <v/>
      </c>
    </row>
    <row r="896" spans="1:16" ht="15" customHeight="1">
      <c r="A896" s="11">
        <v>890</v>
      </c>
      <c r="B896" s="67" t="s">
        <v>920</v>
      </c>
      <c r="C896" s="11" t="str">
        <f>VLOOKUP($B896, Paste!$A$3:$H$1033, 6, FALSE)</f>
        <v>RW</v>
      </c>
      <c r="D896" s="11" t="str">
        <f>IFERROR(VLOOKUP($B896, Paste!$J$3:$L$833, 3, FALSE), "")</f>
        <v/>
      </c>
      <c r="E896" s="11" t="str">
        <f>IFERROR(VLOOKUP($B896, Paste!$J$3:$L$833, 2, FALSE), "")</f>
        <v/>
      </c>
      <c r="F896" s="11" t="str">
        <f>VLOOKUP($B896, Paste!$A$3:$H$1033, 8, FALSE)</f>
        <v>TOR</v>
      </c>
      <c r="G896" s="71">
        <f>VLOOKUP($B896, Paste!$A$3:$H$1033, 2, FALSE)</f>
        <v>6</v>
      </c>
      <c r="H896" s="71">
        <f>VLOOKUP($B896, Paste!$A$3:$H$1033, 3, FALSE)</f>
        <v>0.45677655677655682</v>
      </c>
      <c r="I896" s="71">
        <f t="shared" si="16"/>
        <v>0.39822344322344316</v>
      </c>
      <c r="J896" s="71">
        <f>VLOOKUP($B896, Paste!$A$3:$H$1033, 4, FALSE)</f>
        <v>0.85499999999999998</v>
      </c>
      <c r="K896" s="71">
        <f>VLOOKUP($B896, Paste!$A$3:$H$1033, 5, FALSE)</f>
        <v>8.6666666666666661</v>
      </c>
      <c r="L896" s="11">
        <f>IF(ISERROR(VLOOKUP(B896, Paste!$AB$3:$AD$2349, 3, FALSE)), "", VLOOKUP(B896, Paste!$AB$3:$AD$2349, 3, FALSE))</f>
        <v>12</v>
      </c>
      <c r="M896" s="27">
        <f>VLOOKUP($B896, Paste!$W$3:$Z$10064, IF($H$4="Cap Hit",3, IF($H$4="AAV", 4, 2)), FALSE)</f>
        <v>0.85</v>
      </c>
      <c r="N896" s="11">
        <f>IF(ISERROR(VLOOKUP(B896, Paste!$AB$3:$AC$2343, 1, FALSE)), "", VLOOKUP(B896, Paste!$AB$3:$AC$2343, 2, FALSE))</f>
        <v>2</v>
      </c>
      <c r="O896" s="18" t="str">
        <f>IF(VLOOKUP(B896, 'Points&amp;Potential'!$B$7:$O$921, 14, FALSE)=0, "", VLOOKUP(B896, 'Points&amp;Potential'!$B$7:$O$921, 14, FALSE))</f>
        <v/>
      </c>
      <c r="P896" s="7" t="str">
        <f>IF(ISERROR(VLOOKUP(B896, Paste!$T$3:$T$1045, 1, FALSE)), "", VLOOKUP(B896, Paste!$T$3:$U$1045, 2, FALSE))</f>
        <v/>
      </c>
    </row>
    <row r="897" spans="1:16" ht="15" customHeight="1">
      <c r="A897" s="11">
        <v>891</v>
      </c>
      <c r="B897" s="67" t="s">
        <v>921</v>
      </c>
      <c r="C897" s="11" t="str">
        <f>VLOOKUP($B897, Paste!$A$3:$H$1033, 6, FALSE)</f>
        <v>LD</v>
      </c>
      <c r="D897" s="11" t="str">
        <f>IFERROR(VLOOKUP($B897, Paste!$J$3:$L$833, 3, FALSE), "")</f>
        <v/>
      </c>
      <c r="E897" s="11" t="str">
        <f>IFERROR(VLOOKUP($B897, Paste!$J$3:$L$833, 2, FALSE), "")</f>
        <v/>
      </c>
      <c r="F897" s="11" t="str">
        <f>VLOOKUP($B897, Paste!$A$3:$H$1033, 8, FALSE)</f>
        <v>OTT</v>
      </c>
      <c r="G897" s="71">
        <f>VLOOKUP($B897, Paste!$A$3:$H$1033, 2, FALSE)</f>
        <v>8</v>
      </c>
      <c r="H897" s="71">
        <f>VLOOKUP($B897, Paste!$A$3:$H$1033, 3, FALSE)</f>
        <v>0.18915555555555558</v>
      </c>
      <c r="I897" s="71">
        <f t="shared" si="16"/>
        <v>0.65484444444444434</v>
      </c>
      <c r="J897" s="71">
        <f>VLOOKUP($B897, Paste!$A$3:$H$1033, 4, FALSE)</f>
        <v>0.84399999999999997</v>
      </c>
      <c r="K897" s="71">
        <f>VLOOKUP($B897, Paste!$A$3:$H$1033, 5, FALSE)</f>
        <v>0</v>
      </c>
      <c r="L897" s="11">
        <f>IF(ISERROR(VLOOKUP(B897, Paste!$AB$3:$AD$2349, 3, FALSE)), "", VLOOKUP(B897, Paste!$AB$3:$AD$2349, 3, FALSE))</f>
        <v>10</v>
      </c>
      <c r="M897" s="27">
        <f>VLOOKUP($B897, Paste!$W$3:$Z$10064, IF($H$4="Cap Hit",3, IF($H$4="AAV", 4, 2)), FALSE)</f>
        <v>0.77500000000000002</v>
      </c>
      <c r="N897" s="11">
        <f>IF(ISERROR(VLOOKUP(B897, Paste!$AB$3:$AC$2343, 1, FALSE)), "", VLOOKUP(B897, Paste!$AB$3:$AC$2343, 2, FALSE))</f>
        <v>6</v>
      </c>
      <c r="O897" s="18" t="str">
        <f>IF(VLOOKUP(B897, 'Points&amp;Potential'!$B$7:$O$921, 14, FALSE)=0, "", VLOOKUP(B897, 'Points&amp;Potential'!$B$7:$O$921, 14, FALSE))</f>
        <v/>
      </c>
      <c r="P897" s="7" t="str">
        <f>IF(ISERROR(VLOOKUP(B897, Paste!$T$3:$T$1045, 1, FALSE)), "", VLOOKUP(B897, Paste!$T$3:$U$1045, 2, FALSE))</f>
        <v>Y</v>
      </c>
    </row>
    <row r="898" spans="1:16" ht="15" customHeight="1">
      <c r="A898" s="11">
        <v>892</v>
      </c>
      <c r="B898" s="67" t="s">
        <v>922</v>
      </c>
      <c r="C898" s="11" t="str">
        <f>VLOOKUP($B898, Paste!$A$3:$H$1033, 6, FALSE)</f>
        <v>LD</v>
      </c>
      <c r="D898" s="11" t="str">
        <f>IFERROR(VLOOKUP($B898, Paste!$J$3:$L$833, 3, FALSE), "")</f>
        <v/>
      </c>
      <c r="E898" s="11" t="str">
        <f>IFERROR(VLOOKUP($B898, Paste!$J$3:$L$833, 2, FALSE), "")</f>
        <v/>
      </c>
      <c r="F898" s="11" t="str">
        <f>VLOOKUP($B898, Paste!$A$3:$H$1033, 8, FALSE)</f>
        <v>LAK</v>
      </c>
      <c r="G898" s="71">
        <f>VLOOKUP($B898, Paste!$A$3:$H$1033, 2, FALSE)</f>
        <v>4</v>
      </c>
      <c r="H898" s="71">
        <f>VLOOKUP($B898, Paste!$A$3:$H$1033, 3, FALSE)</f>
        <v>0.4</v>
      </c>
      <c r="I898" s="71">
        <f t="shared" si="16"/>
        <v>0.42000000000000004</v>
      </c>
      <c r="J898" s="71">
        <f>VLOOKUP($B898, Paste!$A$3:$H$1033, 4, FALSE)</f>
        <v>0.82000000000000006</v>
      </c>
      <c r="K898" s="71">
        <f>VLOOKUP($B898, Paste!$A$3:$H$1033, 5, FALSE)</f>
        <v>1.6</v>
      </c>
      <c r="L898" s="11">
        <f>IF(ISERROR(VLOOKUP(B898, Paste!$AB$3:$AD$2349, 3, FALSE)), "", VLOOKUP(B898, Paste!$AB$3:$AD$2349, 3, FALSE))</f>
        <v>4</v>
      </c>
      <c r="M898" s="27">
        <f>VLOOKUP($B898, Paste!$W$3:$Z$10064, IF($H$4="Cap Hit",3, IF($H$4="AAV", 4, 2)), FALSE)</f>
        <v>0.85250000000000004</v>
      </c>
      <c r="N898" s="11">
        <f>IF(ISERROR(VLOOKUP(B898, Paste!$AB$3:$AC$2343, 1, FALSE)), "", VLOOKUP(B898, Paste!$AB$3:$AC$2343, 2, FALSE))</f>
        <v>4</v>
      </c>
      <c r="O898" s="18" t="str">
        <f>IF(VLOOKUP(B898, 'Points&amp;Potential'!$B$7:$O$921, 14, FALSE)=0, "", VLOOKUP(B898, 'Points&amp;Potential'!$B$7:$O$921, 14, FALSE))</f>
        <v/>
      </c>
      <c r="P898" s="7" t="str">
        <f>IF(ISERROR(VLOOKUP(B898, Paste!$T$3:$T$1045, 1, FALSE)), "", VLOOKUP(B898, Paste!$T$3:$U$1045, 2, FALSE))</f>
        <v>Y</v>
      </c>
    </row>
    <row r="899" spans="1:16" ht="15" customHeight="1">
      <c r="A899" s="11">
        <v>893</v>
      </c>
      <c r="B899" s="67" t="s">
        <v>923</v>
      </c>
      <c r="C899" s="11" t="str">
        <f>VLOOKUP($B899, Paste!$A$3:$H$1033, 6, FALSE)</f>
        <v>LD</v>
      </c>
      <c r="D899" s="11" t="str">
        <f>IFERROR(VLOOKUP($B899, Paste!$J$3:$L$833, 3, FALSE), "")</f>
        <v/>
      </c>
      <c r="E899" s="11" t="str">
        <f>IFERROR(VLOOKUP($B899, Paste!$J$3:$L$833, 2, FALSE), "")</f>
        <v/>
      </c>
      <c r="F899" s="11" t="str">
        <f>VLOOKUP($B899, Paste!$A$3:$H$1033, 8, FALSE)</f>
        <v>VGK</v>
      </c>
      <c r="G899" s="71">
        <f>VLOOKUP($B899, Paste!$A$3:$H$1033, 2, FALSE)</f>
        <v>7</v>
      </c>
      <c r="H899" s="71">
        <f>VLOOKUP($B899, Paste!$A$3:$H$1033, 3, FALSE)</f>
        <v>0</v>
      </c>
      <c r="I899" s="71">
        <f t="shared" si="16"/>
        <v>0.81394444444444458</v>
      </c>
      <c r="J899" s="71">
        <f>VLOOKUP($B899, Paste!$A$3:$H$1033, 4, FALSE)</f>
        <v>0.81394444444444458</v>
      </c>
      <c r="K899" s="71">
        <f>VLOOKUP($B899, Paste!$A$3:$H$1033, 5, FALSE)</f>
        <v>4.2</v>
      </c>
      <c r="L899" s="11">
        <f>IF(ISERROR(VLOOKUP(B899, Paste!$AB$3:$AD$2349, 3, FALSE)), "", VLOOKUP(B899, Paste!$AB$3:$AD$2349, 3, FALSE))</f>
        <v>11</v>
      </c>
      <c r="M899" s="27">
        <f>VLOOKUP($B899, Paste!$W$3:$Z$10064, IF($H$4="Cap Hit",3, IF($H$4="AAV", 4, 2)), FALSE)</f>
        <v>0.85</v>
      </c>
      <c r="N899" s="11">
        <f>IF(ISERROR(VLOOKUP(B899, Paste!$AB$3:$AC$2343, 1, FALSE)), "", VLOOKUP(B899, Paste!$AB$3:$AC$2343, 2, FALSE))</f>
        <v>7</v>
      </c>
      <c r="O899" s="18" t="str">
        <f>IF(VLOOKUP(B899, 'Points&amp;Potential'!$B$7:$O$921, 14, FALSE)=0, "", VLOOKUP(B899, 'Points&amp;Potential'!$B$7:$O$921, 14, FALSE))</f>
        <v/>
      </c>
      <c r="P899" s="7" t="str">
        <f>IF(ISERROR(VLOOKUP(B899, Paste!$T$3:$T$1045, 1, FALSE)), "", VLOOKUP(B899, Paste!$T$3:$U$1045, 2, FALSE))</f>
        <v/>
      </c>
    </row>
    <row r="900" spans="1:16" ht="15" customHeight="1">
      <c r="A900" s="11">
        <v>894</v>
      </c>
      <c r="B900" s="67" t="s">
        <v>924</v>
      </c>
      <c r="C900" s="11" t="str">
        <f>VLOOKUP($B900, Paste!$A$3:$H$1033, 6, FALSE)</f>
        <v>RW</v>
      </c>
      <c r="D900" s="11" t="str">
        <f>IFERROR(VLOOKUP($B900, Paste!$J$3:$L$833, 3, FALSE), "")</f>
        <v/>
      </c>
      <c r="E900" s="11" t="str">
        <f>IFERROR(VLOOKUP($B900, Paste!$J$3:$L$833, 2, FALSE), "")</f>
        <v/>
      </c>
      <c r="F900" s="11" t="str">
        <f>VLOOKUP($B900, Paste!$A$3:$H$1033, 8, FALSE)</f>
        <v>DET</v>
      </c>
      <c r="G900" s="71">
        <f>VLOOKUP($B900, Paste!$A$3:$H$1033, 2, FALSE)</f>
        <v>6</v>
      </c>
      <c r="H900" s="71">
        <f>VLOOKUP($B900, Paste!$A$3:$H$1033, 3, FALSE)</f>
        <v>0.6477564102564104</v>
      </c>
      <c r="I900" s="71">
        <f t="shared" si="16"/>
        <v>7.8693589743589754E-2</v>
      </c>
      <c r="J900" s="71">
        <f>VLOOKUP($B900, Paste!$A$3:$H$1033, 4, FALSE)</f>
        <v>0.72645000000000015</v>
      </c>
      <c r="K900" s="71">
        <f>VLOOKUP($B900, Paste!$A$3:$H$1033, 5, FALSE)</f>
        <v>2.4000000000000004</v>
      </c>
      <c r="L900" s="11">
        <f>IF(ISERROR(VLOOKUP(B900, Paste!$AB$3:$AD$2349, 3, FALSE)), "", VLOOKUP(B900, Paste!$AB$3:$AD$2349, 3, FALSE))</f>
        <v>7</v>
      </c>
      <c r="M900" s="27">
        <f>VLOOKUP($B900, Paste!$W$3:$Z$10064, IF($H$4="Cap Hit",3, IF($H$4="AAV", 4, 2)), FALSE)</f>
        <v>0.85</v>
      </c>
      <c r="N900" s="11">
        <f>IF(ISERROR(VLOOKUP(B900, Paste!$AB$3:$AC$2343, 1, FALSE)), "", VLOOKUP(B900, Paste!$AB$3:$AC$2343, 2, FALSE))</f>
        <v>2</v>
      </c>
      <c r="O900" s="18" t="str">
        <f>IF(VLOOKUP(B900, 'Points&amp;Potential'!$B$7:$O$921, 14, FALSE)=0, "", VLOOKUP(B900, 'Points&amp;Potential'!$B$7:$O$921, 14, FALSE))</f>
        <v/>
      </c>
      <c r="P900" s="7" t="str">
        <f>IF(ISERROR(VLOOKUP(B900, Paste!$T$3:$T$1045, 1, FALSE)), "", VLOOKUP(B900, Paste!$T$3:$U$1045, 2, FALSE))</f>
        <v/>
      </c>
    </row>
    <row r="901" spans="1:16" ht="15" customHeight="1">
      <c r="A901" s="11">
        <v>895</v>
      </c>
      <c r="B901" s="67" t="s">
        <v>925</v>
      </c>
      <c r="C901" s="11" t="str">
        <f>VLOOKUP($B901, Paste!$A$3:$H$1033, 6, FALSE)</f>
        <v>LW</v>
      </c>
      <c r="D901" s="11" t="str">
        <f>IFERROR(VLOOKUP($B901, Paste!$J$3:$L$833, 3, FALSE), "")</f>
        <v/>
      </c>
      <c r="E901" s="11" t="str">
        <f>IFERROR(VLOOKUP($B901, Paste!$J$3:$L$833, 2, FALSE), "")</f>
        <v/>
      </c>
      <c r="F901" s="11" t="str">
        <f>VLOOKUP($B901, Paste!$A$3:$H$1033, 8, FALSE)</f>
        <v>BUF</v>
      </c>
      <c r="G901" s="71">
        <f>VLOOKUP($B901, Paste!$A$3:$H$1033, 2, FALSE)</f>
        <v>5</v>
      </c>
      <c r="H901" s="71">
        <f>VLOOKUP($B901, Paste!$A$3:$H$1033, 3, FALSE)</f>
        <v>2.3333333333333335E-3</v>
      </c>
      <c r="I901" s="71">
        <f t="shared" si="16"/>
        <v>0.69966666666666688</v>
      </c>
      <c r="J901" s="71">
        <f>VLOOKUP($B901, Paste!$A$3:$H$1033, 4, FALSE)</f>
        <v>0.70200000000000018</v>
      </c>
      <c r="K901" s="71">
        <f>VLOOKUP($B901, Paste!$A$3:$H$1033, 5, FALSE)</f>
        <v>7</v>
      </c>
      <c r="L901" s="11">
        <f>IF(ISERROR(VLOOKUP(B901, Paste!$AB$3:$AD$2349, 3, FALSE)), "", VLOOKUP(B901, Paste!$AB$3:$AD$2349, 3, FALSE))</f>
        <v>8</v>
      </c>
      <c r="M901" s="27">
        <f>VLOOKUP($B901, Paste!$W$3:$Z$10064, IF($H$4="Cap Hit",3, IF($H$4="AAV", 4, 2)), FALSE)</f>
        <v>0.85</v>
      </c>
      <c r="N901" s="11">
        <f>IF(ISERROR(VLOOKUP(B901, Paste!$AB$3:$AC$2343, 1, FALSE)), "", VLOOKUP(B901, Paste!$AB$3:$AC$2343, 2, FALSE))</f>
        <v>1</v>
      </c>
      <c r="O901" s="18" t="str">
        <f>IF(VLOOKUP(B901, 'Points&amp;Potential'!$B$7:$O$921, 14, FALSE)=0, "", VLOOKUP(B901, 'Points&amp;Potential'!$B$7:$O$921, 14, FALSE))</f>
        <v/>
      </c>
      <c r="P901" s="7" t="str">
        <f>IF(ISERROR(VLOOKUP(B901, Paste!$T$3:$T$1045, 1, FALSE)), "", VLOOKUP(B901, Paste!$T$3:$U$1045, 2, FALSE))</f>
        <v>Y</v>
      </c>
    </row>
    <row r="902" spans="1:16" ht="15" customHeight="1">
      <c r="A902" s="11">
        <v>896</v>
      </c>
      <c r="B902" s="67" t="s">
        <v>926</v>
      </c>
      <c r="C902" s="11" t="str">
        <f>VLOOKUP($B902, Paste!$A$3:$H$1033, 6, FALSE)</f>
        <v>LD</v>
      </c>
      <c r="D902" s="11" t="str">
        <f>IFERROR(VLOOKUP($B902, Paste!$J$3:$L$833, 3, FALSE), "")</f>
        <v/>
      </c>
      <c r="E902" s="11" t="str">
        <f>IFERROR(VLOOKUP($B902, Paste!$J$3:$L$833, 2, FALSE), "")</f>
        <v/>
      </c>
      <c r="F902" s="11" t="str">
        <f>VLOOKUP($B902, Paste!$A$3:$H$1033, 8, FALSE)</f>
        <v>PHI</v>
      </c>
      <c r="G902" s="71">
        <f>VLOOKUP($B902, Paste!$A$3:$H$1033, 2, FALSE)</f>
        <v>3</v>
      </c>
      <c r="H902" s="71">
        <f>VLOOKUP($B902, Paste!$A$3:$H$1033, 3, FALSE)</f>
        <v>1.4000000000000002E-3</v>
      </c>
      <c r="I902" s="71">
        <f t="shared" si="16"/>
        <v>0.68944166666666662</v>
      </c>
      <c r="J902" s="71">
        <f>VLOOKUP($B902, Paste!$A$3:$H$1033, 4, FALSE)</f>
        <v>0.69084166666666658</v>
      </c>
      <c r="K902" s="71">
        <f>VLOOKUP($B902, Paste!$A$3:$H$1033, 5, FALSE)</f>
        <v>4</v>
      </c>
      <c r="L902" s="11">
        <f>IF(ISERROR(VLOOKUP(B902, Paste!$AB$3:$AD$2349, 3, FALSE)), "", VLOOKUP(B902, Paste!$AB$3:$AD$2349, 3, FALSE))</f>
        <v>6</v>
      </c>
      <c r="M902" s="27" t="e">
        <f>VLOOKUP($B902, Paste!$W$3:$Z$10064, IF($H$4="Cap Hit",3, IF($H$4="AAV", 4, 2)), FALSE)</f>
        <v>#N/A</v>
      </c>
      <c r="N902" s="11">
        <f>IF(ISERROR(VLOOKUP(B902, Paste!$AB$3:$AC$2343, 1, FALSE)), "", VLOOKUP(B902, Paste!$AB$3:$AC$2343, 2, FALSE))</f>
        <v>3</v>
      </c>
      <c r="O902" s="18" t="str">
        <f>IF(VLOOKUP(B902, 'Points&amp;Potential'!$B$7:$O$921, 14, FALSE)=0, "", VLOOKUP(B902, 'Points&amp;Potential'!$B$7:$O$921, 14, FALSE))</f>
        <v/>
      </c>
      <c r="P902" s="7" t="str">
        <f>IF(ISERROR(VLOOKUP(B902, Paste!$T$3:$T$1045, 1, FALSE)), "", VLOOKUP(B902, Paste!$T$3:$U$1045, 2, FALSE))</f>
        <v>Y</v>
      </c>
    </row>
    <row r="903" spans="1:16" ht="15" customHeight="1">
      <c r="A903" s="11">
        <v>897</v>
      </c>
      <c r="B903" s="67" t="s">
        <v>927</v>
      </c>
      <c r="C903" s="11" t="str">
        <f>VLOOKUP($B903, Paste!$A$3:$H$1033, 6, FALSE)</f>
        <v>RD</v>
      </c>
      <c r="D903" s="11" t="str">
        <f>IFERROR(VLOOKUP($B903, Paste!$J$3:$L$833, 3, FALSE), "")</f>
        <v/>
      </c>
      <c r="E903" s="11" t="str">
        <f>IFERROR(VLOOKUP($B903, Paste!$J$3:$L$833, 2, FALSE), "")</f>
        <v/>
      </c>
      <c r="F903" s="11" t="str">
        <f>VLOOKUP($B903, Paste!$A$3:$H$1033, 8, FALSE)</f>
        <v>MIN</v>
      </c>
      <c r="G903" s="71">
        <f>VLOOKUP($B903, Paste!$A$3:$H$1033, 2, FALSE)</f>
        <v>4</v>
      </c>
      <c r="H903" s="71">
        <f>VLOOKUP($B903, Paste!$A$3:$H$1033, 3, FALSE)</f>
        <v>1.8666666666666669E-3</v>
      </c>
      <c r="I903" s="71">
        <f t="shared" si="16"/>
        <v>0.64313333333333333</v>
      </c>
      <c r="J903" s="71">
        <f>VLOOKUP($B903, Paste!$A$3:$H$1033, 4, FALSE)</f>
        <v>0.64500000000000002</v>
      </c>
      <c r="K903" s="71">
        <f>VLOOKUP($B903, Paste!$A$3:$H$1033, 5, FALSE)</f>
        <v>0</v>
      </c>
      <c r="L903" s="11">
        <f>IF(ISERROR(VLOOKUP(B903, Paste!$AB$3:$AD$2349, 3, FALSE)), "", VLOOKUP(B903, Paste!$AB$3:$AD$2349, 3, FALSE))</f>
        <v>2</v>
      </c>
      <c r="M903" s="27">
        <f>VLOOKUP($B903, Paste!$W$3:$Z$10064, IF($H$4="Cap Hit",3, IF($H$4="AAV", 4, 2)), FALSE)</f>
        <v>0.85</v>
      </c>
      <c r="N903" s="11">
        <f>IF(ISERROR(VLOOKUP(B903, Paste!$AB$3:$AC$2343, 1, FALSE)), "", VLOOKUP(B903, Paste!$AB$3:$AC$2343, 2, FALSE))</f>
        <v>3</v>
      </c>
      <c r="O903" s="18" t="str">
        <f>IF(VLOOKUP(B903, 'Points&amp;Potential'!$B$7:$O$921, 14, FALSE)=0, "", VLOOKUP(B903, 'Points&amp;Potential'!$B$7:$O$921, 14, FALSE))</f>
        <v/>
      </c>
      <c r="P903" s="7" t="str">
        <f>IF(ISERROR(VLOOKUP(B903, Paste!$T$3:$T$1045, 1, FALSE)), "", VLOOKUP(B903, Paste!$T$3:$U$1045, 2, FALSE))</f>
        <v>Y</v>
      </c>
    </row>
    <row r="904" spans="1:16" ht="15" customHeight="1">
      <c r="A904" s="11">
        <v>898</v>
      </c>
      <c r="B904" s="67" t="s">
        <v>928</v>
      </c>
      <c r="C904" s="11" t="str">
        <f>VLOOKUP($B904, Paste!$A$3:$H$1033, 6, FALSE)</f>
        <v>LD</v>
      </c>
      <c r="D904" s="11">
        <f>IFERROR(VLOOKUP($B904, Paste!$J$3:$L$833, 3, FALSE), "")</f>
        <v>43</v>
      </c>
      <c r="E904" s="11">
        <f>IFERROR(VLOOKUP($B904, Paste!$J$3:$L$833, 2, FALSE), "")</f>
        <v>60</v>
      </c>
      <c r="F904" s="11" t="str">
        <f>VLOOKUP($B904, Paste!$A$3:$H$1033, 8, FALSE)</f>
        <v>NYR</v>
      </c>
      <c r="G904" s="71">
        <f>VLOOKUP($B904, Paste!$A$3:$H$1033, 2, FALSE)</f>
        <v>3</v>
      </c>
      <c r="H904" s="71">
        <f>VLOOKUP($B904, Paste!$A$3:$H$1033, 3, FALSE)</f>
        <v>0.10984162895927604</v>
      </c>
      <c r="I904" s="71">
        <f t="shared" si="16"/>
        <v>0.52455065229072384</v>
      </c>
      <c r="J904" s="71">
        <f>VLOOKUP($B904, Paste!$A$3:$H$1033, 4, FALSE)</f>
        <v>0.63439228124999991</v>
      </c>
      <c r="K904" s="71">
        <f>VLOOKUP($B904, Paste!$A$3:$H$1033, 5, FALSE)</f>
        <v>0.42857142857142855</v>
      </c>
      <c r="L904" s="11">
        <f>IF(ISERROR(VLOOKUP(B904, Paste!$AB$3:$AD$2349, 3, FALSE)), "", VLOOKUP(B904, Paste!$AB$3:$AD$2349, 3, FALSE))</f>
        <v>2</v>
      </c>
      <c r="M904" s="27" t="e">
        <f>VLOOKUP($B904, Paste!$W$3:$Z$10064, IF($H$4="Cap Hit",3, IF($H$4="AAV", 4, 2)), FALSE)</f>
        <v>#N/A</v>
      </c>
      <c r="N904" s="11">
        <f>IF(ISERROR(VLOOKUP(B904, Paste!$AB$3:$AC$2343, 1, FALSE)), "", VLOOKUP(B904, Paste!$AB$3:$AC$2343, 2, FALSE))</f>
        <v>3</v>
      </c>
      <c r="O904" s="18" t="str">
        <f>IF(VLOOKUP(B904, 'Points&amp;Potential'!$B$7:$O$921, 14, FALSE)=0, "", VLOOKUP(B904, 'Points&amp;Potential'!$B$7:$O$921, 14, FALSE))</f>
        <v/>
      </c>
      <c r="P904" s="7" t="str">
        <f>IF(ISERROR(VLOOKUP(B904, Paste!$T$3:$T$1045, 1, FALSE)), "", VLOOKUP(B904, Paste!$T$3:$U$1045, 2, FALSE))</f>
        <v>Y</v>
      </c>
    </row>
    <row r="905" spans="1:16" ht="15" customHeight="1">
      <c r="A905" s="11">
        <v>899</v>
      </c>
      <c r="B905" s="67" t="s">
        <v>929</v>
      </c>
      <c r="C905" s="11" t="str">
        <f>VLOOKUP($B905, Paste!$A$3:$H$1033, 6, FALSE)</f>
        <v>RD</v>
      </c>
      <c r="D905" s="11" t="str">
        <f>IFERROR(VLOOKUP($B905, Paste!$J$3:$L$833, 3, FALSE), "")</f>
        <v/>
      </c>
      <c r="E905" s="11" t="str">
        <f>IFERROR(VLOOKUP($B905, Paste!$J$3:$L$833, 2, FALSE), "")</f>
        <v/>
      </c>
      <c r="F905" s="11" t="str">
        <f>VLOOKUP($B905, Paste!$A$3:$H$1033, 8, FALSE)</f>
        <v>EDM</v>
      </c>
      <c r="G905" s="71">
        <f>VLOOKUP($B905, Paste!$A$3:$H$1033, 2, FALSE)</f>
        <v>6</v>
      </c>
      <c r="H905" s="71">
        <f>VLOOKUP($B905, Paste!$A$3:$H$1033, 3, FALSE)</f>
        <v>0.17565977011494252</v>
      </c>
      <c r="I905" s="71">
        <f t="shared" si="16"/>
        <v>0.35138189655172414</v>
      </c>
      <c r="J905" s="71">
        <f>VLOOKUP($B905, Paste!$A$3:$H$1033, 4, FALSE)</f>
        <v>0.52704166666666663</v>
      </c>
      <c r="K905" s="71">
        <f>VLOOKUP($B905, Paste!$A$3:$H$1033, 5, FALSE)</f>
        <v>2.4137931034482758</v>
      </c>
      <c r="L905" s="11">
        <f>IF(ISERROR(VLOOKUP(B905, Paste!$AB$3:$AD$2349, 3, FALSE)), "", VLOOKUP(B905, Paste!$AB$3:$AD$2349, 3, FALSE))</f>
        <v>3</v>
      </c>
      <c r="M905" s="27">
        <f>VLOOKUP($B905, Paste!$W$3:$Z$10064, IF($H$4="Cap Hit",3, IF($H$4="AAV", 4, 2)), FALSE)</f>
        <v>0.77500000000000002</v>
      </c>
      <c r="N905" s="11">
        <f>IF(ISERROR(VLOOKUP(B905, Paste!$AB$3:$AC$2343, 1, FALSE)), "", VLOOKUP(B905, Paste!$AB$3:$AC$2343, 2, FALSE))</f>
        <v>8</v>
      </c>
      <c r="O905" s="18" t="str">
        <f>IF(VLOOKUP(B905, 'Points&amp;Potential'!$B$7:$O$921, 14, FALSE)=0, "", VLOOKUP(B905, 'Points&amp;Potential'!$B$7:$O$921, 14, FALSE))</f>
        <v/>
      </c>
      <c r="P905" s="7" t="str">
        <f>IF(ISERROR(VLOOKUP(B905, Paste!$T$3:$T$1045, 1, FALSE)), "", VLOOKUP(B905, Paste!$T$3:$U$1045, 2, FALSE))</f>
        <v/>
      </c>
    </row>
    <row r="906" spans="1:16" ht="15" customHeight="1">
      <c r="A906" s="11">
        <v>900</v>
      </c>
      <c r="B906" s="67" t="s">
        <v>930</v>
      </c>
      <c r="C906" s="11" t="str">
        <f>VLOOKUP($B906, Paste!$A$3:$H$1033, 6, FALSE)</f>
        <v>C</v>
      </c>
      <c r="D906" s="11">
        <f>IFERROR(VLOOKUP($B906, Paste!$J$3:$L$833, 3, FALSE), "")</f>
        <v>62</v>
      </c>
      <c r="E906" s="11">
        <f>IFERROR(VLOOKUP($B906, Paste!$J$3:$L$833, 2, FALSE), "")</f>
        <v>73</v>
      </c>
      <c r="F906" s="11" t="str">
        <f>VLOOKUP($B906, Paste!$A$3:$H$1033, 8, FALSE)</f>
        <v>VAN</v>
      </c>
      <c r="G906" s="71">
        <f>VLOOKUP($B906, Paste!$A$3:$H$1033, 2, FALSE)</f>
        <v>2</v>
      </c>
      <c r="H906" s="71">
        <f>VLOOKUP($B906, Paste!$A$3:$H$1033, 3, FALSE)</f>
        <v>9.3333333333333343E-4</v>
      </c>
      <c r="I906" s="71">
        <f t="shared" si="16"/>
        <v>0.51405447154471551</v>
      </c>
      <c r="J906" s="71">
        <f>VLOOKUP($B906, Paste!$A$3:$H$1033, 4, FALSE)</f>
        <v>0.51498780487804885</v>
      </c>
      <c r="K906" s="71">
        <f>VLOOKUP($B906, Paste!$A$3:$H$1033, 5, FALSE)</f>
        <v>0</v>
      </c>
      <c r="L906" s="11">
        <f>IF(ISERROR(VLOOKUP(B906, Paste!$AB$3:$AD$2349, 3, FALSE)), "", VLOOKUP(B906, Paste!$AB$3:$AD$2349, 3, FALSE))</f>
        <v>2</v>
      </c>
      <c r="M906" s="27" t="e">
        <f>VLOOKUP($B906, Paste!$W$3:$Z$10064, IF($H$4="Cap Hit",3, IF($H$4="AAV", 4, 2)), FALSE)</f>
        <v>#N/A</v>
      </c>
      <c r="N906" s="11">
        <f>IF(ISERROR(VLOOKUP(B906, Paste!$AB$3:$AC$2343, 1, FALSE)), "", VLOOKUP(B906, Paste!$AB$3:$AC$2343, 2, FALSE))</f>
        <v>1</v>
      </c>
      <c r="O906" s="18" t="str">
        <f>IF(VLOOKUP(B906, 'Points&amp;Potential'!$B$7:$O$921, 14, FALSE)=0, "", VLOOKUP(B906, 'Points&amp;Potential'!$B$7:$O$921, 14, FALSE))</f>
        <v/>
      </c>
      <c r="P906" s="7" t="str">
        <f>IF(ISERROR(VLOOKUP(B906, Paste!$T$3:$T$1045, 1, FALSE)), "", VLOOKUP(B906, Paste!$T$3:$U$1045, 2, FALSE))</f>
        <v>Y</v>
      </c>
    </row>
    <row r="907" spans="1:16" ht="15" customHeight="1">
      <c r="A907" s="11">
        <v>901</v>
      </c>
      <c r="B907" s="67" t="s">
        <v>931</v>
      </c>
      <c r="C907" s="11" t="str">
        <f>VLOOKUP($B907, Paste!$A$3:$H$1033, 6, FALSE)</f>
        <v>RW</v>
      </c>
      <c r="D907" s="11" t="str">
        <f>IFERROR(VLOOKUP($B907, Paste!$J$3:$L$833, 3, FALSE), "")</f>
        <v/>
      </c>
      <c r="E907" s="11" t="str">
        <f>IFERROR(VLOOKUP($B907, Paste!$J$3:$L$833, 2, FALSE), "")</f>
        <v/>
      </c>
      <c r="F907" s="11" t="str">
        <f>VLOOKUP($B907, Paste!$A$3:$H$1033, 8, FALSE)</f>
        <v>TOR</v>
      </c>
      <c r="G907" s="71">
        <f>VLOOKUP($B907, Paste!$A$3:$H$1033, 2, FALSE)</f>
        <v>2</v>
      </c>
      <c r="H907" s="71">
        <f>VLOOKUP($B907, Paste!$A$3:$H$1033, 3, FALSE)</f>
        <v>4.7288888888888894E-2</v>
      </c>
      <c r="I907" s="71">
        <f t="shared" si="16"/>
        <v>0.44604444444444447</v>
      </c>
      <c r="J907" s="71">
        <f>VLOOKUP($B907, Paste!$A$3:$H$1033, 4, FALSE)</f>
        <v>0.49333333333333335</v>
      </c>
      <c r="K907" s="71">
        <f>VLOOKUP($B907, Paste!$A$3:$H$1033, 5, FALSE)</f>
        <v>0</v>
      </c>
      <c r="L907" s="11">
        <f>IF(ISERROR(VLOOKUP(B907, Paste!$AB$3:$AD$2349, 3, FALSE)), "", VLOOKUP(B907, Paste!$AB$3:$AD$2349, 3, FALSE))</f>
        <v>3</v>
      </c>
      <c r="M907" s="27">
        <f>VLOOKUP($B907, Paste!$W$3:$Z$10064, IF($H$4="Cap Hit",3, IF($H$4="AAV", 4, 2)), FALSE)</f>
        <v>0.85</v>
      </c>
      <c r="N907" s="11">
        <f>IF(ISERROR(VLOOKUP(B907, Paste!$AB$3:$AC$2343, 1, FALSE)), "", VLOOKUP(B907, Paste!$AB$3:$AC$2343, 2, FALSE))</f>
        <v>1</v>
      </c>
      <c r="O907" s="18" t="str">
        <f>IF(VLOOKUP(B907, 'Points&amp;Potential'!$B$7:$O$921, 14, FALSE)=0, "", VLOOKUP(B907, 'Points&amp;Potential'!$B$7:$O$921, 14, FALSE))</f>
        <v/>
      </c>
      <c r="P907" s="7" t="str">
        <f>IF(ISERROR(VLOOKUP(B907, Paste!$T$3:$T$1045, 1, FALSE)), "", VLOOKUP(B907, Paste!$T$3:$U$1045, 2, FALSE))</f>
        <v>Y</v>
      </c>
    </row>
    <row r="908" spans="1:16" ht="15" customHeight="1">
      <c r="A908" s="11">
        <v>902</v>
      </c>
      <c r="B908" s="67" t="s">
        <v>932</v>
      </c>
      <c r="C908" s="11" t="str">
        <f>VLOOKUP($B908, Paste!$A$3:$H$1033, 6, FALSE)</f>
        <v>RW</v>
      </c>
      <c r="D908" s="11" t="str">
        <f>IFERROR(VLOOKUP($B908, Paste!$J$3:$L$833, 3, FALSE), "")</f>
        <v/>
      </c>
      <c r="E908" s="11" t="str">
        <f>IFERROR(VLOOKUP($B908, Paste!$J$3:$L$833, 2, FALSE), "")</f>
        <v/>
      </c>
      <c r="F908" s="11" t="str">
        <f>VLOOKUP($B908, Paste!$A$3:$H$1033, 8, FALSE)</f>
        <v>WPG</v>
      </c>
      <c r="G908" s="71">
        <f>VLOOKUP($B908, Paste!$A$3:$H$1033, 2, FALSE)</f>
        <v>2</v>
      </c>
      <c r="H908" s="71">
        <f>VLOOKUP($B908, Paste!$A$3:$H$1033, 3, FALSE)</f>
        <v>8.9348659003831404E-2</v>
      </c>
      <c r="I908" s="71">
        <f t="shared" si="16"/>
        <v>0.36190134099616855</v>
      </c>
      <c r="J908" s="71">
        <f>VLOOKUP($B908, Paste!$A$3:$H$1033, 4, FALSE)</f>
        <v>0.45124999999999998</v>
      </c>
      <c r="K908" s="71">
        <f>VLOOKUP($B908, Paste!$A$3:$H$1033, 5, FALSE)</f>
        <v>0.17910447761194029</v>
      </c>
      <c r="L908" s="11">
        <f>IF(ISERROR(VLOOKUP(B908, Paste!$AB$3:$AD$2349, 3, FALSE)), "", VLOOKUP(B908, Paste!$AB$3:$AD$2349, 3, FALSE))</f>
        <v>4</v>
      </c>
      <c r="M908" s="27">
        <f>VLOOKUP($B908, Paste!$W$3:$Z$10064, IF($H$4="Cap Hit",3, IF($H$4="AAV", 4, 2)), FALSE)</f>
        <v>0.85</v>
      </c>
      <c r="N908" s="11">
        <f>IF(ISERROR(VLOOKUP(B908, Paste!$AB$3:$AC$2343, 1, FALSE)), "", VLOOKUP(B908, Paste!$AB$3:$AC$2343, 2, FALSE))</f>
        <v>1</v>
      </c>
      <c r="O908" s="18" t="str">
        <f>IF(VLOOKUP(B908, 'Points&amp;Potential'!$B$7:$O$921, 14, FALSE)=0, "", VLOOKUP(B908, 'Points&amp;Potential'!$B$7:$O$921, 14, FALSE))</f>
        <v/>
      </c>
      <c r="P908" s="7" t="str">
        <f>IF(ISERROR(VLOOKUP(B908, Paste!$T$3:$T$1045, 1, FALSE)), "", VLOOKUP(B908, Paste!$T$3:$U$1045, 2, FALSE))</f>
        <v/>
      </c>
    </row>
    <row r="909" spans="1:16" ht="15" customHeight="1">
      <c r="A909" s="11">
        <v>903</v>
      </c>
      <c r="B909" s="67" t="s">
        <v>933</v>
      </c>
      <c r="C909" s="11" t="str">
        <f>VLOOKUP($B909, Paste!$A$3:$H$1033, 6, FALSE)</f>
        <v>LD</v>
      </c>
      <c r="D909" s="11" t="str">
        <f>IFERROR(VLOOKUP($B909, Paste!$J$3:$L$833, 3, FALSE), "")</f>
        <v/>
      </c>
      <c r="E909" s="11" t="str">
        <f>IFERROR(VLOOKUP($B909, Paste!$J$3:$L$833, 2, FALSE), "")</f>
        <v/>
      </c>
      <c r="F909" s="11" t="str">
        <f>VLOOKUP($B909, Paste!$A$3:$H$1033, 8, FALSE)</f>
        <v>TOR</v>
      </c>
      <c r="G909" s="71">
        <f>VLOOKUP($B909, Paste!$A$3:$H$1033, 2, FALSE)</f>
        <v>3</v>
      </c>
      <c r="H909" s="71">
        <f>VLOOKUP($B909, Paste!$A$3:$H$1033, 3, FALSE)</f>
        <v>0.29916275214147553</v>
      </c>
      <c r="I909" s="71">
        <f t="shared" si="16"/>
        <v>7.6197247858524497E-2</v>
      </c>
      <c r="J909" s="71">
        <f>VLOOKUP($B909, Paste!$A$3:$H$1033, 4, FALSE)</f>
        <v>0.37536000000000003</v>
      </c>
      <c r="K909" s="71">
        <f>VLOOKUP($B909, Paste!$A$3:$H$1033, 5, FALSE)</f>
        <v>2.225806451612903</v>
      </c>
      <c r="L909" s="11">
        <f>IF(ISERROR(VLOOKUP(B909, Paste!$AB$3:$AD$2349, 3, FALSE)), "", VLOOKUP(B909, Paste!$AB$3:$AD$2349, 3, FALSE))</f>
        <v>2</v>
      </c>
      <c r="M909" s="27">
        <f>VLOOKUP($B909, Paste!$W$3:$Z$10064, IF($H$4="Cap Hit",3, IF($H$4="AAV", 4, 2)), FALSE)</f>
        <v>0.77500000000000002</v>
      </c>
      <c r="N909" s="11">
        <f>IF(ISERROR(VLOOKUP(B909, Paste!$AB$3:$AC$2343, 1, FALSE)), "", VLOOKUP(B909, Paste!$AB$3:$AC$2343, 2, FALSE))</f>
        <v>3</v>
      </c>
      <c r="O909" s="18" t="str">
        <f>IF(VLOOKUP(B909, 'Points&amp;Potential'!$B$7:$O$921, 14, FALSE)=0, "", VLOOKUP(B909, 'Points&amp;Potential'!$B$7:$O$921, 14, FALSE))</f>
        <v/>
      </c>
      <c r="P909" s="7" t="str">
        <f>IF(ISERROR(VLOOKUP(B909, Paste!$T$3:$T$1045, 1, FALSE)), "", VLOOKUP(B909, Paste!$T$3:$U$1045, 2, FALSE))</f>
        <v/>
      </c>
    </row>
    <row r="910" spans="1:16" ht="15" customHeight="1">
      <c r="A910" s="11">
        <v>904</v>
      </c>
      <c r="B910" s="67" t="s">
        <v>934</v>
      </c>
      <c r="C910" s="11" t="str">
        <f>VLOOKUP($B910, Paste!$A$3:$H$1033, 6, FALSE)</f>
        <v>RW</v>
      </c>
      <c r="D910" s="11" t="str">
        <f>IFERROR(VLOOKUP($B910, Paste!$J$3:$L$833, 3, FALSE), "")</f>
        <v/>
      </c>
      <c r="E910" s="11" t="str">
        <f>IFERROR(VLOOKUP($B910, Paste!$J$3:$L$833, 2, FALSE), "")</f>
        <v/>
      </c>
      <c r="F910" s="11" t="str">
        <f>VLOOKUP($B910, Paste!$A$3:$H$1033, 8, FALSE)</f>
        <v>OTT</v>
      </c>
      <c r="G910" s="71">
        <f>VLOOKUP($B910, Paste!$A$3:$H$1033, 2, FALSE)</f>
        <v>2</v>
      </c>
      <c r="H910" s="71">
        <f>VLOOKUP($B910, Paste!$A$3:$H$1033, 3, FALSE)</f>
        <v>4.5500000000000006E-2</v>
      </c>
      <c r="I910" s="71">
        <f t="shared" si="16"/>
        <v>0.27156250000000004</v>
      </c>
      <c r="J910" s="71">
        <f>VLOOKUP($B910, Paste!$A$3:$H$1033, 4, FALSE)</f>
        <v>0.31706250000000002</v>
      </c>
      <c r="K910" s="71">
        <f>VLOOKUP($B910, Paste!$A$3:$H$1033, 5, FALSE)</f>
        <v>1.7777777777777777</v>
      </c>
      <c r="L910" s="11">
        <f>IF(ISERROR(VLOOKUP(B910, Paste!$AB$3:$AD$2349, 3, FALSE)), "", VLOOKUP(B910, Paste!$AB$3:$AD$2349, 3, FALSE))</f>
        <v>6</v>
      </c>
      <c r="M910" s="27">
        <f>VLOOKUP($B910, Paste!$W$3:$Z$10064, IF($H$4="Cap Hit",3, IF($H$4="AAV", 4, 2)), FALSE)</f>
        <v>0.77500000000000002</v>
      </c>
      <c r="N910" s="11">
        <f>IF(ISERROR(VLOOKUP(B910, Paste!$AB$3:$AC$2343, 1, FALSE)), "", VLOOKUP(B910, Paste!$AB$3:$AC$2343, 2, FALSE))</f>
        <v>0</v>
      </c>
      <c r="O910" s="18" t="str">
        <f>IF(VLOOKUP(B910, 'Points&amp;Potential'!$B$7:$O$921, 14, FALSE)=0, "", VLOOKUP(B910, 'Points&amp;Potential'!$B$7:$O$921, 14, FALSE))</f>
        <v/>
      </c>
      <c r="P910" s="7" t="str">
        <f>IF(ISERROR(VLOOKUP(B910, Paste!$T$3:$T$1045, 1, FALSE)), "", VLOOKUP(B910, Paste!$T$3:$U$1045, 2, FALSE))</f>
        <v/>
      </c>
    </row>
    <row r="911" spans="1:16" ht="15" customHeight="1">
      <c r="A911" s="11">
        <v>905</v>
      </c>
      <c r="B911" s="67" t="s">
        <v>935</v>
      </c>
      <c r="C911" s="11" t="str">
        <f>VLOOKUP($B911, Paste!$A$3:$H$1033, 6, FALSE)</f>
        <v>LW</v>
      </c>
      <c r="D911" s="11" t="str">
        <f>IFERROR(VLOOKUP($B911, Paste!$J$3:$L$833, 3, FALSE), "")</f>
        <v/>
      </c>
      <c r="E911" s="11" t="str">
        <f>IFERROR(VLOOKUP($B911, Paste!$J$3:$L$833, 2, FALSE), "")</f>
        <v/>
      </c>
      <c r="F911" s="11" t="str">
        <f>VLOOKUP($B911, Paste!$A$3:$H$1033, 8, FALSE)</f>
        <v>OTT</v>
      </c>
      <c r="G911" s="71">
        <f>VLOOKUP($B911, Paste!$A$3:$H$1033, 2, FALSE)</f>
        <v>7</v>
      </c>
      <c r="H911" s="71">
        <f>VLOOKUP($B911, Paste!$A$3:$H$1033, 3, FALSE)</f>
        <v>0.12101712009492331</v>
      </c>
      <c r="I911" s="71">
        <f t="shared" si="16"/>
        <v>0.1944495465717434</v>
      </c>
      <c r="J911" s="71">
        <f>VLOOKUP($B911, Paste!$A$3:$H$1033, 4, FALSE)</f>
        <v>0.31546666666666673</v>
      </c>
      <c r="K911" s="71">
        <f>VLOOKUP($B911, Paste!$A$3:$H$1033, 5, FALSE)</f>
        <v>10.379310344827587</v>
      </c>
      <c r="L911" s="11">
        <f>IF(ISERROR(VLOOKUP(B911, Paste!$AB$3:$AD$2349, 3, FALSE)), "", VLOOKUP(B911, Paste!$AB$3:$AD$2349, 3, FALSE))</f>
        <v>8</v>
      </c>
      <c r="M911" s="27">
        <f>VLOOKUP($B911, Paste!$W$3:$Z$10064, IF($H$4="Cap Hit",3, IF($H$4="AAV", 4, 2)), FALSE)</f>
        <v>1.2</v>
      </c>
      <c r="N911" s="11">
        <f>IF(ISERROR(VLOOKUP(B911, Paste!$AB$3:$AC$2343, 1, FALSE)), "", VLOOKUP(B911, Paste!$AB$3:$AC$2343, 2, FALSE))</f>
        <v>3</v>
      </c>
      <c r="O911" s="18" t="str">
        <f>IF(VLOOKUP(B911, 'Points&amp;Potential'!$B$7:$O$921, 14, FALSE)=0, "", VLOOKUP(B911, 'Points&amp;Potential'!$B$7:$O$921, 14, FALSE))</f>
        <v/>
      </c>
      <c r="P911" s="7" t="str">
        <f>IF(ISERROR(VLOOKUP(B911, Paste!$T$3:$T$1045, 1, FALSE)), "", VLOOKUP(B911, Paste!$T$3:$U$1045, 2, FALSE))</f>
        <v/>
      </c>
    </row>
    <row r="912" spans="1:16" ht="15" customHeight="1">
      <c r="A912" s="11">
        <v>906</v>
      </c>
      <c r="B912" s="67" t="s">
        <v>936</v>
      </c>
      <c r="C912" s="11" t="str">
        <f>VLOOKUP($B912, Paste!$A$3:$H$1033, 6, FALSE)</f>
        <v>LD</v>
      </c>
      <c r="D912" s="11" t="str">
        <f>IFERROR(VLOOKUP($B912, Paste!$J$3:$L$833, 3, FALSE), "")</f>
        <v/>
      </c>
      <c r="E912" s="11" t="str">
        <f>IFERROR(VLOOKUP($B912, Paste!$J$3:$L$833, 2, FALSE), "")</f>
        <v/>
      </c>
      <c r="F912" s="11" t="str">
        <f>VLOOKUP($B912, Paste!$A$3:$H$1033, 8, FALSE)</f>
        <v>WPG</v>
      </c>
      <c r="G912" s="71">
        <f>VLOOKUP($B912, Paste!$A$3:$H$1033, 2, FALSE)</f>
        <v>2</v>
      </c>
      <c r="H912" s="71">
        <f>VLOOKUP($B912, Paste!$A$3:$H$1033, 3, FALSE)</f>
        <v>0.21997755331088664</v>
      </c>
      <c r="I912" s="71">
        <f t="shared" si="16"/>
        <v>6.5522446689113389E-2</v>
      </c>
      <c r="J912" s="71">
        <f>VLOOKUP($B912, Paste!$A$3:$H$1033, 4, FALSE)</f>
        <v>0.28550000000000003</v>
      </c>
      <c r="K912" s="71">
        <f>VLOOKUP($B912, Paste!$A$3:$H$1033, 5, FALSE)</f>
        <v>1.6</v>
      </c>
      <c r="L912" s="11">
        <f>IF(ISERROR(VLOOKUP(B912, Paste!$AB$3:$AD$2349, 3, FALSE)), "", VLOOKUP(B912, Paste!$AB$3:$AD$2349, 3, FALSE))</f>
        <v>2</v>
      </c>
      <c r="M912" s="27">
        <f>VLOOKUP($B912, Paste!$W$3:$Z$10064, IF($H$4="Cap Hit",3, IF($H$4="AAV", 4, 2)), FALSE)</f>
        <v>0.77500000000000002</v>
      </c>
      <c r="N912" s="11">
        <f>IF(ISERROR(VLOOKUP(B912, Paste!$AB$3:$AC$2343, 1, FALSE)), "", VLOOKUP(B912, Paste!$AB$3:$AC$2343, 2, FALSE))</f>
        <v>2</v>
      </c>
      <c r="O912" s="18" t="str">
        <f>IF(VLOOKUP(B912, 'Points&amp;Potential'!$B$7:$O$921, 14, FALSE)=0, "", VLOOKUP(B912, 'Points&amp;Potential'!$B$7:$O$921, 14, FALSE))</f>
        <v/>
      </c>
      <c r="P912" s="7" t="str">
        <f>IF(ISERROR(VLOOKUP(B912, Paste!$T$3:$T$1045, 1, FALSE)), "", VLOOKUP(B912, Paste!$T$3:$U$1045, 2, FALSE))</f>
        <v/>
      </c>
    </row>
    <row r="913" spans="4:13" ht="15" hidden="1" customHeight="1">
      <c r="D913"/>
      <c r="E913"/>
      <c r="G913" s="68"/>
      <c r="H913" s="68"/>
      <c r="I913" s="68"/>
      <c r="J913" s="68"/>
      <c r="K913" s="68"/>
      <c r="M913"/>
    </row>
  </sheetData>
  <autoFilter ref="A6:O912" xr:uid="{00000000-0009-0000-0000-000003000000}"/>
  <sortState xmlns:xlrd2="http://schemas.microsoft.com/office/spreadsheetml/2017/richdata2" ref="A7:P820">
    <sortCondition descending="1" ref="K7:K919"/>
  </sortState>
  <mergeCells count="1">
    <mergeCell ref="H4:J4"/>
  </mergeCells>
  <conditionalFormatting sqref="A7:A913">
    <cfRule type="expression" dxfId="45" priority="260" stopIfTrue="1">
      <formula>$P7="Y"</formula>
    </cfRule>
  </conditionalFormatting>
  <conditionalFormatting sqref="B9:B460">
    <cfRule type="expression" dxfId="44" priority="4">
      <formula>$P9="Y"</formula>
    </cfRule>
    <cfRule type="expression" dxfId="43" priority="5" stopIfTrue="1">
      <formula>$P9="Y"</formula>
    </cfRule>
  </conditionalFormatting>
  <conditionalFormatting sqref="B463:B524">
    <cfRule type="expression" dxfId="42" priority="1">
      <formula>$P463="Y"</formula>
    </cfRule>
    <cfRule type="expression" dxfId="41" priority="2" stopIfTrue="1">
      <formula>$P463="Y"</formula>
    </cfRule>
  </conditionalFormatting>
  <conditionalFormatting sqref="B539:B573">
    <cfRule type="expression" dxfId="40" priority="8">
      <formula>$P539="Y"</formula>
    </cfRule>
    <cfRule type="expression" dxfId="39" priority="9" stopIfTrue="1">
      <formula>$P539="Y"</formula>
    </cfRule>
  </conditionalFormatting>
  <conditionalFormatting sqref="B579:B666">
    <cfRule type="expression" dxfId="38" priority="10">
      <formula>$P579="Y"</formula>
    </cfRule>
    <cfRule type="expression" dxfId="37" priority="11" stopIfTrue="1">
      <formula>$P579="Y"</formula>
    </cfRule>
  </conditionalFormatting>
  <conditionalFormatting sqref="B668:B716">
    <cfRule type="expression" dxfId="36" priority="12">
      <formula>$P668="Y"</formula>
    </cfRule>
    <cfRule type="expression" dxfId="35" priority="13" stopIfTrue="1">
      <formula>$P668="Y"</formula>
    </cfRule>
  </conditionalFormatting>
  <conditionalFormatting sqref="B723:B752">
    <cfRule type="expression" dxfId="34" priority="14">
      <formula>$P723="Y"</formula>
    </cfRule>
    <cfRule type="expression" dxfId="33" priority="15" stopIfTrue="1">
      <formula>$P723="Y"</formula>
    </cfRule>
  </conditionalFormatting>
  <conditionalFormatting sqref="B759:B780">
    <cfRule type="expression" dxfId="32" priority="16">
      <formula>$P759="Y"</formula>
    </cfRule>
    <cfRule type="expression" dxfId="31" priority="17" stopIfTrue="1">
      <formula>$P759="Y"</formula>
    </cfRule>
  </conditionalFormatting>
  <conditionalFormatting sqref="B783:B880 B891:B910">
    <cfRule type="expression" dxfId="30" priority="23" stopIfTrue="1">
      <formula>$P783="Y"</formula>
    </cfRule>
  </conditionalFormatting>
  <conditionalFormatting sqref="B814:B822">
    <cfRule type="expression" dxfId="29" priority="19">
      <formula>$P814="Y"</formula>
    </cfRule>
  </conditionalFormatting>
  <conditionalFormatting sqref="B825:B827">
    <cfRule type="expression" dxfId="28" priority="22">
      <formula>$P825="Y"</formula>
    </cfRule>
  </conditionalFormatting>
  <conditionalFormatting sqref="B829:B912 B783:B811">
    <cfRule type="expression" dxfId="27" priority="20">
      <formula>$P783="Y"</formula>
    </cfRule>
  </conditionalFormatting>
  <conditionalFormatting sqref="B881:B882">
    <cfRule type="expression" dxfId="26" priority="18" stopIfTrue="1">
      <formula>$P881="Y"</formula>
    </cfRule>
  </conditionalFormatting>
  <conditionalFormatting sqref="B911:B912">
    <cfRule type="expression" dxfId="25" priority="3" stopIfTrue="1">
      <formula>$P911="Y"</formula>
    </cfRule>
  </conditionalFormatting>
  <hyperlinks>
    <hyperlink ref="M1" location="Goaltenders!A1" display="Goalies" xr:uid="{00000000-0004-0000-0300-000000000000}"/>
    <hyperlink ref="M2" location="'PIM Hits and BS'!A1" display="PIM/Hits/BS" xr:uid="{00000000-0004-0000-0300-000001000000}"/>
    <hyperlink ref="M3" location="'Points&amp;Potential'!A1" display="Potential" xr:uid="{00000000-0004-0000-0300-000002000000}"/>
    <hyperlink ref="N1" location="'Points&amp;PlusMinus'!A1" display="Plus/Minus &amp; PP" xr:uid="{00000000-0004-0000-0300-000003000000}"/>
    <hyperlink ref="N2" location="'Notes&amp;Info'!A1" display="Help &amp; Info" xr:uid="{00000000-0004-0000-0300-000004000000}"/>
    <hyperlink ref="N3" location="'EVERYTHING (Skaters)'!A1" display="EVERYTHING (*NEW*)" xr:uid="{00000000-0004-0000-0300-000005000000}"/>
  </hyperlinks>
  <pageMargins left="0.51181102362204722" right="0.51181102362204722" top="0.55118110236220474" bottom="0.55118110236220474" header="0.31496062992125984" footer="0.31496062992125984"/>
  <pageSetup scale="52" fitToHeight="9" orientation="portrait" horizontalDpi="30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N87"/>
  <sheetViews>
    <sheetView zoomScaleNormal="100" workbookViewId="0">
      <selection activeCell="J84" sqref="J84"/>
    </sheetView>
  </sheetViews>
  <sheetFormatPr defaultColWidth="0" defaultRowHeight="15" customHeight="1" zeroHeight="1"/>
  <cols>
    <col min="1" max="1" width="9.140625" customWidth="1"/>
    <col min="2" max="2" width="21.7109375" bestFit="1" customWidth="1"/>
    <col min="3" max="3" width="5.85546875" bestFit="1" customWidth="1"/>
    <col min="4" max="5" width="8" customWidth="1"/>
    <col min="6" max="6" width="10" customWidth="1"/>
    <col min="7" max="7" width="9.28515625" customWidth="1"/>
    <col min="8" max="8" width="9.5703125" customWidth="1"/>
    <col min="9" max="9" width="8" style="15" customWidth="1"/>
    <col min="10" max="10" width="10.140625" customWidth="1"/>
    <col min="11" max="11" width="7.140625" customWidth="1"/>
    <col min="12" max="12" width="37.140625" customWidth="1"/>
    <col min="13" max="16384" width="9.140625" hidden="1"/>
  </cols>
  <sheetData>
    <row r="1" spans="1:14">
      <c r="A1" s="6"/>
      <c r="B1" s="6"/>
      <c r="C1" s="6"/>
      <c r="D1" s="6"/>
      <c r="E1" s="6"/>
      <c r="F1" s="6"/>
      <c r="G1" s="6"/>
      <c r="H1" s="25" t="s">
        <v>0</v>
      </c>
      <c r="I1" s="9"/>
      <c r="J1" s="28" t="s">
        <v>1</v>
      </c>
      <c r="K1" s="29" t="s">
        <v>2</v>
      </c>
      <c r="L1" s="6"/>
      <c r="M1" s="8"/>
      <c r="N1" s="6"/>
    </row>
    <row r="2" spans="1:14">
      <c r="A2" s="6"/>
      <c r="B2" s="6"/>
      <c r="C2" s="6"/>
      <c r="D2" s="6"/>
      <c r="E2" s="6"/>
      <c r="F2" s="6"/>
      <c r="G2" s="12"/>
      <c r="H2" s="6"/>
      <c r="I2" s="9"/>
      <c r="J2" s="28" t="s">
        <v>3</v>
      </c>
      <c r="K2" s="29" t="s">
        <v>4</v>
      </c>
      <c r="L2" s="6"/>
      <c r="M2" s="8"/>
      <c r="N2" s="6"/>
    </row>
    <row r="3" spans="1:14">
      <c r="A3" s="6"/>
      <c r="B3" s="6"/>
      <c r="C3" s="6"/>
      <c r="D3" s="6"/>
      <c r="E3" s="6"/>
      <c r="G3" s="6" t="s">
        <v>937</v>
      </c>
      <c r="H3" s="6"/>
      <c r="I3" s="9"/>
      <c r="J3" s="28" t="s">
        <v>6</v>
      </c>
      <c r="K3" s="33" t="s">
        <v>945</v>
      </c>
      <c r="L3" s="6"/>
      <c r="M3" s="6"/>
      <c r="N3" s="33"/>
    </row>
    <row r="4" spans="1:14">
      <c r="A4" s="6"/>
      <c r="B4" s="6"/>
      <c r="C4" s="6"/>
      <c r="D4" s="6"/>
      <c r="E4" s="6"/>
      <c r="F4" s="6"/>
      <c r="G4" s="72" t="s">
        <v>8</v>
      </c>
      <c r="H4" s="73"/>
      <c r="I4" s="74"/>
      <c r="J4" s="9"/>
      <c r="K4" s="41" t="s">
        <v>950</v>
      </c>
    </row>
    <row r="5" spans="1:14">
      <c r="A5" s="6"/>
      <c r="B5" s="6"/>
      <c r="C5" s="6"/>
      <c r="D5" s="6"/>
      <c r="E5" s="6"/>
      <c r="G5" s="6"/>
      <c r="H5" s="9"/>
      <c r="J5" s="9"/>
      <c r="K5" s="41" t="s">
        <v>951</v>
      </c>
    </row>
    <row r="6" spans="1:14" ht="25.5" customHeight="1">
      <c r="A6" s="3" t="s">
        <v>10</v>
      </c>
      <c r="B6" s="2" t="s">
        <v>11</v>
      </c>
      <c r="C6" s="2" t="s">
        <v>16</v>
      </c>
      <c r="D6" s="26" t="s">
        <v>952</v>
      </c>
      <c r="E6" s="3" t="s">
        <v>953</v>
      </c>
      <c r="F6" s="3" t="s">
        <v>954</v>
      </c>
      <c r="G6" s="4" t="s">
        <v>955</v>
      </c>
      <c r="H6" s="3" t="s">
        <v>956</v>
      </c>
      <c r="I6" s="4" t="s">
        <v>957</v>
      </c>
      <c r="J6" s="16" t="str">
        <f>G4</f>
        <v>AAV</v>
      </c>
      <c r="K6" s="5" t="s">
        <v>28</v>
      </c>
      <c r="L6" s="3" t="s">
        <v>29</v>
      </c>
      <c r="M6" t="s">
        <v>30</v>
      </c>
    </row>
    <row r="7" spans="1:14">
      <c r="A7" s="11">
        <v>1</v>
      </c>
      <c r="B7" s="10" t="s">
        <v>958</v>
      </c>
      <c r="C7" s="11" t="s">
        <v>959</v>
      </c>
      <c r="D7" s="11">
        <v>62</v>
      </c>
      <c r="E7" s="11">
        <v>38</v>
      </c>
      <c r="F7" s="11">
        <v>5</v>
      </c>
      <c r="G7" s="53">
        <v>2.5</v>
      </c>
      <c r="H7" s="11">
        <f t="shared" ref="H7:H38" si="0">E7+2*F7</f>
        <v>48</v>
      </c>
      <c r="I7" s="11">
        <f t="shared" ref="I7:I38" si="1">3*E7+5*F7</f>
        <v>139</v>
      </c>
      <c r="J7" s="27">
        <f>VLOOKUP($B7, Paste!$W$3:$Z$10064, IF($G$4="Cap Hit",3, IF($G$4="AAV", 4, 2)), FALSE)</f>
        <v>8.5</v>
      </c>
      <c r="K7" s="11"/>
      <c r="L7" s="11" t="s">
        <v>960</v>
      </c>
      <c r="M7" s="7" t="str">
        <f>IF(ISERROR(VLOOKUP(B7, Paste!$T$3:$T$1145, 1, FALSE)), "", VLOOKUP(B7, Paste!$T$3:$U$1145, 2, FALSE))</f>
        <v/>
      </c>
    </row>
    <row r="8" spans="1:14">
      <c r="A8" s="11">
        <v>2</v>
      </c>
      <c r="B8" s="10" t="s">
        <v>961</v>
      </c>
      <c r="C8" s="11" t="s">
        <v>962</v>
      </c>
      <c r="D8" s="11">
        <v>59</v>
      </c>
      <c r="E8" s="11">
        <v>32</v>
      </c>
      <c r="F8" s="11">
        <v>6</v>
      </c>
      <c r="G8" s="53">
        <v>2.7</v>
      </c>
      <c r="H8" s="11">
        <f t="shared" si="0"/>
        <v>44</v>
      </c>
      <c r="I8" s="11">
        <f t="shared" si="1"/>
        <v>126</v>
      </c>
      <c r="J8" s="27">
        <f>VLOOKUP($B8, Paste!$W$3:$Z$10064, IF($G$4="Cap Hit",3, IF($G$4="AAV", 4, 2)), FALSE)</f>
        <v>8.25</v>
      </c>
      <c r="K8" s="11" t="str">
        <f>IF(ISERROR(VLOOKUP(B8, Paste!$Q$3:$Q$242, 1, FALSE)), "", VLOOKUP(B8, Paste!$Q$3:$R$245, 2, FALSE))</f>
        <v/>
      </c>
      <c r="L8" s="11" t="s">
        <v>960</v>
      </c>
      <c r="M8" s="7" t="str">
        <f>IF(ISERROR(VLOOKUP(B8, Paste!$T$3:$T$1145, 1, FALSE)), "", VLOOKUP(B8, Paste!$T$3:$U$1145, 2, FALSE))</f>
        <v/>
      </c>
    </row>
    <row r="9" spans="1:14">
      <c r="A9" s="11">
        <v>3</v>
      </c>
      <c r="B9" s="10" t="s">
        <v>963</v>
      </c>
      <c r="C9" s="11" t="s">
        <v>964</v>
      </c>
      <c r="D9" s="11">
        <v>59</v>
      </c>
      <c r="E9" s="11">
        <v>39</v>
      </c>
      <c r="F9" s="11">
        <v>2</v>
      </c>
      <c r="G9" s="53">
        <v>2.4</v>
      </c>
      <c r="H9" s="11">
        <f t="shared" si="0"/>
        <v>43</v>
      </c>
      <c r="I9" s="11">
        <f t="shared" si="1"/>
        <v>127</v>
      </c>
      <c r="J9" s="27">
        <f>VLOOKUP($B9, Paste!$W$3:$Z$10064, IF($G$4="Cap Hit",3, IF($G$4="AAV", 4, 2)), FALSE)</f>
        <v>9.5</v>
      </c>
      <c r="K9" s="11" t="str">
        <f>IF(ISERROR(VLOOKUP(B9, Paste!$Q$3:$Q$242, 1, FALSE)), "", VLOOKUP(B9, Paste!$Q$3:$R$245, 2, FALSE))</f>
        <v/>
      </c>
      <c r="L9" s="11" t="s">
        <v>960</v>
      </c>
      <c r="M9" s="7" t="str">
        <f>IF(ISERROR(VLOOKUP(B9, Paste!$T$3:$T$1145, 1, FALSE)), "", VLOOKUP(B9, Paste!$T$3:$U$1145, 2, FALSE))</f>
        <v/>
      </c>
    </row>
    <row r="10" spans="1:14">
      <c r="A10" s="11">
        <v>4</v>
      </c>
      <c r="B10" s="10" t="s">
        <v>965</v>
      </c>
      <c r="C10" s="11" t="s">
        <v>966</v>
      </c>
      <c r="D10" s="11">
        <v>60</v>
      </c>
      <c r="E10" s="11">
        <v>37</v>
      </c>
      <c r="F10" s="11">
        <v>2</v>
      </c>
      <c r="G10" s="53">
        <v>2.7</v>
      </c>
      <c r="H10" s="11">
        <f t="shared" si="0"/>
        <v>41</v>
      </c>
      <c r="I10" s="11">
        <f t="shared" si="1"/>
        <v>121</v>
      </c>
      <c r="J10" s="27">
        <f>VLOOKUP($B10, Paste!$W$3:$Z$10064, IF($G$4="Cap Hit",3, IF($G$4="AAV", 4, 2)), FALSE)</f>
        <v>4.75</v>
      </c>
      <c r="K10" s="11" t="str">
        <f>IF(ISERROR(VLOOKUP(B10, Paste!$Q$3:$Q$242, 1, FALSE)), "", VLOOKUP(B10, Paste!$Q$3:$R$245, 2, FALSE))</f>
        <v/>
      </c>
      <c r="L10" s="11" t="s">
        <v>960</v>
      </c>
      <c r="M10" s="7" t="str">
        <f>IF(ISERROR(VLOOKUP(B10, Paste!$T$3:$T$1145, 1, FALSE)), "", VLOOKUP(B10, Paste!$T$3:$U$1145, 2, FALSE))</f>
        <v/>
      </c>
    </row>
    <row r="11" spans="1:14">
      <c r="A11" s="11">
        <v>5</v>
      </c>
      <c r="B11" s="10" t="s">
        <v>967</v>
      </c>
      <c r="C11" s="11" t="s">
        <v>968</v>
      </c>
      <c r="D11" s="11">
        <v>55</v>
      </c>
      <c r="E11" s="11">
        <v>34</v>
      </c>
      <c r="F11" s="11">
        <v>3</v>
      </c>
      <c r="G11" s="53">
        <v>2.65</v>
      </c>
      <c r="H11" s="11">
        <f t="shared" si="0"/>
        <v>40</v>
      </c>
      <c r="I11" s="11">
        <f t="shared" si="1"/>
        <v>117</v>
      </c>
      <c r="J11" s="27">
        <f>VLOOKUP($B11, Paste!$W$3:$Z$10064, IF($G$4="Cap Hit",3, IF($G$4="AAV", 4, 2)), FALSE)</f>
        <v>8.25</v>
      </c>
      <c r="K11" s="11"/>
      <c r="L11" s="11" t="s">
        <v>969</v>
      </c>
      <c r="M11" s="7" t="str">
        <f>IF(ISERROR(VLOOKUP(B11, Paste!$T$3:$T$1145, 1, FALSE)), "", VLOOKUP(B11, Paste!$T$3:$U$1145, 2, FALSE))</f>
        <v/>
      </c>
    </row>
    <row r="12" spans="1:14">
      <c r="A12" s="11">
        <v>6</v>
      </c>
      <c r="B12" s="10" t="s">
        <v>970</v>
      </c>
      <c r="C12" s="11" t="s">
        <v>971</v>
      </c>
      <c r="D12" s="11">
        <v>54</v>
      </c>
      <c r="E12" s="11">
        <v>33</v>
      </c>
      <c r="F12" s="11">
        <v>3</v>
      </c>
      <c r="G12" s="53">
        <v>2.9</v>
      </c>
      <c r="H12" s="11">
        <f t="shared" si="0"/>
        <v>39</v>
      </c>
      <c r="I12" s="11">
        <f t="shared" si="1"/>
        <v>114</v>
      </c>
      <c r="J12" s="27">
        <f>VLOOKUP($B12, Paste!$W$3:$Z$10064, IF($G$4="Cap Hit",3, IF($G$4="AAV", 4, 2)), FALSE)</f>
        <v>7</v>
      </c>
      <c r="K12" s="11" t="str">
        <f>IF(ISERROR(VLOOKUP(B12, Paste!$Q$3:$Q$242, 1, FALSE)), "", VLOOKUP(B12, Paste!$Q$3:$R$245, 2, FALSE))</f>
        <v/>
      </c>
      <c r="L12" s="11" t="s">
        <v>969</v>
      </c>
      <c r="M12" s="7" t="str">
        <f>IF(ISERROR(VLOOKUP(B12, Paste!$T$3:$T$1145, 1, FALSE)), "", VLOOKUP(B12, Paste!$T$3:$U$1145, 2, FALSE))</f>
        <v/>
      </c>
    </row>
    <row r="13" spans="1:14">
      <c r="A13" s="11">
        <v>7</v>
      </c>
      <c r="B13" s="10" t="s">
        <v>972</v>
      </c>
      <c r="C13" s="11" t="s">
        <v>973</v>
      </c>
      <c r="D13" s="11">
        <v>51</v>
      </c>
      <c r="E13" s="11">
        <v>35</v>
      </c>
      <c r="F13" s="11">
        <v>2</v>
      </c>
      <c r="G13" s="53">
        <v>2.7</v>
      </c>
      <c r="H13" s="11">
        <f t="shared" si="0"/>
        <v>39</v>
      </c>
      <c r="I13" s="11">
        <f t="shared" si="1"/>
        <v>115</v>
      </c>
      <c r="J13" s="27">
        <f>VLOOKUP($B13, Paste!$W$3:$Z$10064, IF($G$4="Cap Hit",3, IF($G$4="AAV", 4, 2)), FALSE)</f>
        <v>2</v>
      </c>
      <c r="K13" s="11" t="str">
        <f>IF(ISERROR(VLOOKUP(B13, Paste!$Q$3:$Q$242, 1, FALSE)), "", VLOOKUP(B13, Paste!$Q$3:$R$245, 2, FALSE))</f>
        <v>Y</v>
      </c>
      <c r="L13" s="11" t="s">
        <v>969</v>
      </c>
      <c r="M13" s="7" t="str">
        <f>IF(ISERROR(VLOOKUP(B13, Paste!$T$3:$T$1145, 1, FALSE)), "", VLOOKUP(B13, Paste!$T$3:$U$1145, 2, FALSE))</f>
        <v/>
      </c>
    </row>
    <row r="14" spans="1:14">
      <c r="A14" s="11">
        <v>8</v>
      </c>
      <c r="B14" s="10" t="s">
        <v>974</v>
      </c>
      <c r="C14" s="11" t="s">
        <v>975</v>
      </c>
      <c r="D14" s="11">
        <v>58</v>
      </c>
      <c r="E14" s="11">
        <v>33</v>
      </c>
      <c r="F14" s="11">
        <v>3</v>
      </c>
      <c r="G14" s="53">
        <v>2.5</v>
      </c>
      <c r="H14" s="11">
        <f t="shared" si="0"/>
        <v>39</v>
      </c>
      <c r="I14" s="11">
        <f t="shared" si="1"/>
        <v>114</v>
      </c>
      <c r="J14" s="27">
        <f>VLOOKUP($B14, Paste!$W$3:$Z$10064, IF($G$4="Cap Hit",3, IF($G$4="AAV", 4, 2)), FALSE)</f>
        <v>5.85</v>
      </c>
      <c r="K14" s="11" t="str">
        <f>IF(ISERROR(VLOOKUP(B14, Paste!$Q$3:$Q$242, 1, FALSE)), "", VLOOKUP(B14, Paste!$Q$3:$R$245, 2, FALSE))</f>
        <v/>
      </c>
      <c r="L14" s="11" t="s">
        <v>969</v>
      </c>
      <c r="M14" s="7" t="str">
        <f>IF(ISERROR(VLOOKUP(B14, Paste!$T$3:$T$1145, 1, FALSE)), "", VLOOKUP(B14, Paste!$T$3:$U$1145, 2, FALSE))</f>
        <v/>
      </c>
    </row>
    <row r="15" spans="1:14">
      <c r="A15" s="11">
        <v>9</v>
      </c>
      <c r="B15" s="10" t="s">
        <v>976</v>
      </c>
      <c r="C15" s="11" t="s">
        <v>977</v>
      </c>
      <c r="D15" s="11">
        <v>47</v>
      </c>
      <c r="E15" s="11">
        <v>34</v>
      </c>
      <c r="F15" s="11">
        <v>2</v>
      </c>
      <c r="G15" s="53">
        <v>2.6</v>
      </c>
      <c r="H15" s="11">
        <f t="shared" si="0"/>
        <v>38</v>
      </c>
      <c r="I15" s="11">
        <f t="shared" si="1"/>
        <v>112</v>
      </c>
      <c r="J15" s="27">
        <f>VLOOKUP($B15, Paste!$W$3:$Z$10064, IF($G$4="Cap Hit",3, IF($G$4="AAV", 4, 2)), FALSE)</f>
        <v>1.9</v>
      </c>
      <c r="K15" s="11" t="str">
        <f>IF(ISERROR(VLOOKUP(B15, Paste!$Q$3:$Q$242, 1, FALSE)), "", VLOOKUP(B15, Paste!$Q$3:$R$245, 2, FALSE))</f>
        <v/>
      </c>
      <c r="L15" s="11" t="s">
        <v>969</v>
      </c>
      <c r="M15" s="7" t="str">
        <f>IF(ISERROR(VLOOKUP(B15, Paste!$T$3:$T$1145, 1, FALSE)), "", VLOOKUP(B15, Paste!$T$3:$U$1145, 2, FALSE))</f>
        <v/>
      </c>
    </row>
    <row r="16" spans="1:14">
      <c r="A16" s="11">
        <v>10</v>
      </c>
      <c r="B16" s="10" t="s">
        <v>978</v>
      </c>
      <c r="C16" s="11" t="s">
        <v>979</v>
      </c>
      <c r="D16" s="11">
        <v>54</v>
      </c>
      <c r="E16" s="11">
        <v>34</v>
      </c>
      <c r="F16" s="11">
        <v>2</v>
      </c>
      <c r="G16" s="53">
        <v>2.85</v>
      </c>
      <c r="H16" s="11">
        <f t="shared" si="0"/>
        <v>38</v>
      </c>
      <c r="I16" s="11">
        <f t="shared" si="1"/>
        <v>112</v>
      </c>
      <c r="J16" s="27">
        <f>VLOOKUP($B16, Paste!$W$3:$Z$10064, IF($G$4="Cap Hit",3, IF($G$4="AAV", 4, 2)), FALSE)</f>
        <v>0.96499999999999997</v>
      </c>
      <c r="K16" s="11" t="str">
        <f>IF(ISERROR(VLOOKUP(B16, Paste!$Q$3:$Q$242, 1, FALSE)), "", VLOOKUP(B16, Paste!$Q$3:$R$245, 2, FALSE))</f>
        <v/>
      </c>
      <c r="L16" s="11" t="s">
        <v>969</v>
      </c>
      <c r="M16" s="7" t="str">
        <f>IF(ISERROR(VLOOKUP(B16, Paste!$T$3:$T$1145, 1, FALSE)), "", VLOOKUP(B16, Paste!$T$3:$U$1145, 2, FALSE))</f>
        <v/>
      </c>
    </row>
    <row r="17" spans="1:13">
      <c r="A17" s="11">
        <v>11</v>
      </c>
      <c r="B17" s="10" t="s">
        <v>980</v>
      </c>
      <c r="C17" s="11" t="s">
        <v>981</v>
      </c>
      <c r="D17" s="11">
        <v>50</v>
      </c>
      <c r="E17" s="11">
        <v>31</v>
      </c>
      <c r="F17" s="11">
        <v>3</v>
      </c>
      <c r="G17" s="53">
        <v>2.95</v>
      </c>
      <c r="H17" s="11">
        <f t="shared" si="0"/>
        <v>37</v>
      </c>
      <c r="I17" s="11">
        <f t="shared" si="1"/>
        <v>108</v>
      </c>
      <c r="J17" s="27">
        <f>VLOOKUP($B17, Paste!$W$3:$Z$10064, IF($G$4="Cap Hit",3, IF($G$4="AAV", 4, 2)), FALSE)</f>
        <v>6</v>
      </c>
      <c r="K17" s="11" t="str">
        <f>IF(ISERROR(VLOOKUP(B17, Paste!$Q$3:$Q$242, 1, FALSE)), "", VLOOKUP(B17, Paste!$Q$3:$R$245, 2, FALSE))</f>
        <v/>
      </c>
      <c r="L17" s="11" t="s">
        <v>969</v>
      </c>
      <c r="M17" s="7" t="str">
        <f>IF(ISERROR(VLOOKUP(B17, Paste!$T$3:$T$1145, 1, FALSE)), "", VLOOKUP(B17, Paste!$T$3:$U$1145, 2, FALSE))</f>
        <v/>
      </c>
    </row>
    <row r="18" spans="1:13">
      <c r="A18" s="11">
        <v>12</v>
      </c>
      <c r="B18" s="10" t="s">
        <v>982</v>
      </c>
      <c r="C18" s="11" t="s">
        <v>983</v>
      </c>
      <c r="D18" s="11">
        <v>52</v>
      </c>
      <c r="E18" s="11">
        <v>31</v>
      </c>
      <c r="F18" s="11">
        <v>3</v>
      </c>
      <c r="G18" s="53">
        <v>2.7</v>
      </c>
      <c r="H18" s="11">
        <f t="shared" si="0"/>
        <v>37</v>
      </c>
      <c r="I18" s="11">
        <f t="shared" si="1"/>
        <v>108</v>
      </c>
      <c r="J18" s="27">
        <f>VLOOKUP($B18, Paste!$W$3:$Z$10064, IF($G$4="Cap Hit",3, IF($G$4="AAV", 4, 2)), FALSE)</f>
        <v>8.25</v>
      </c>
      <c r="K18" s="11" t="str">
        <f>IF(ISERROR(VLOOKUP(B18, Paste!$Q$3:$Q$242, 1, FALSE)), "", VLOOKUP(B18, Paste!$Q$3:$R$245, 2, FALSE))</f>
        <v/>
      </c>
      <c r="L18" s="11" t="s">
        <v>969</v>
      </c>
      <c r="M18" s="7" t="str">
        <f>IF(ISERROR(VLOOKUP(B18, Paste!$T$3:$T$1145, 1, FALSE)), "", VLOOKUP(B18, Paste!$T$3:$U$1145, 2, FALSE))</f>
        <v/>
      </c>
    </row>
    <row r="19" spans="1:13">
      <c r="A19" s="11">
        <v>13</v>
      </c>
      <c r="B19" s="10" t="s">
        <v>984</v>
      </c>
      <c r="C19" s="11" t="s">
        <v>985</v>
      </c>
      <c r="D19" s="11">
        <v>56</v>
      </c>
      <c r="E19" s="11">
        <v>30</v>
      </c>
      <c r="F19" s="11">
        <v>2</v>
      </c>
      <c r="G19" s="53">
        <v>2.75</v>
      </c>
      <c r="H19" s="11">
        <f t="shared" si="0"/>
        <v>34</v>
      </c>
      <c r="I19" s="11">
        <f t="shared" si="1"/>
        <v>100</v>
      </c>
      <c r="J19" s="27">
        <f>VLOOKUP($B19, Paste!$W$3:$Z$10064, IF($G$4="Cap Hit",3, IF($G$4="AAV", 4, 2)), FALSE)</f>
        <v>8.25</v>
      </c>
      <c r="K19" s="11" t="str">
        <f>IF(ISERROR(VLOOKUP(B19, Paste!$Q$3:$Q$242, 1, FALSE)), "", VLOOKUP(B19, Paste!$Q$3:$R$245, 2, FALSE))</f>
        <v/>
      </c>
      <c r="L19" s="11" t="s">
        <v>969</v>
      </c>
      <c r="M19" s="7" t="str">
        <f>IF(ISERROR(VLOOKUP(B19, Paste!$T$3:$T$1145, 1, FALSE)), "", VLOOKUP(B19, Paste!$T$3:$U$1145, 2, FALSE))</f>
        <v/>
      </c>
    </row>
    <row r="20" spans="1:13">
      <c r="A20" s="11">
        <v>14</v>
      </c>
      <c r="B20" s="10" t="s">
        <v>986</v>
      </c>
      <c r="C20" s="11" t="s">
        <v>987</v>
      </c>
      <c r="D20" s="11">
        <v>54</v>
      </c>
      <c r="E20" s="11">
        <v>28</v>
      </c>
      <c r="F20" s="11">
        <v>3</v>
      </c>
      <c r="G20" s="53">
        <v>2.8</v>
      </c>
      <c r="H20" s="11">
        <f t="shared" si="0"/>
        <v>34</v>
      </c>
      <c r="I20" s="11">
        <f t="shared" si="1"/>
        <v>99</v>
      </c>
      <c r="J20" s="27">
        <f>VLOOKUP($B20, Paste!$W$3:$Z$10064, IF($G$4="Cap Hit",3, IF($G$4="AAV", 4, 2)), FALSE)</f>
        <v>6.4</v>
      </c>
      <c r="K20" s="11" t="str">
        <f>IF(ISERROR(VLOOKUP(B20, Paste!$Q$3:$Q$242, 1, FALSE)), "", VLOOKUP(B20, Paste!$Q$3:$R$245, 2, FALSE))</f>
        <v>Y</v>
      </c>
      <c r="L20" s="11" t="s">
        <v>988</v>
      </c>
      <c r="M20" s="7" t="str">
        <f>IF(ISERROR(VLOOKUP(B20, Paste!$T$3:$T$1145, 1, FALSE)), "", VLOOKUP(B20, Paste!$T$3:$U$1145, 2, FALSE))</f>
        <v/>
      </c>
    </row>
    <row r="21" spans="1:13">
      <c r="A21" s="11">
        <v>15</v>
      </c>
      <c r="B21" s="10" t="s">
        <v>989</v>
      </c>
      <c r="C21" s="11" t="s">
        <v>990</v>
      </c>
      <c r="D21" s="11">
        <v>59</v>
      </c>
      <c r="E21" s="11">
        <v>30</v>
      </c>
      <c r="F21" s="11">
        <v>2</v>
      </c>
      <c r="G21" s="53">
        <v>2.6</v>
      </c>
      <c r="H21" s="11">
        <f t="shared" si="0"/>
        <v>34</v>
      </c>
      <c r="I21" s="11">
        <f t="shared" si="1"/>
        <v>100</v>
      </c>
      <c r="J21" s="27">
        <f>VLOOKUP($B21, Paste!$W$3:$Z$10064, IF($G$4="Cap Hit",3, IF($G$4="AAV", 4, 2)), FALSE)</f>
        <v>11.5</v>
      </c>
      <c r="K21" s="11" t="str">
        <f>IF(ISERROR(VLOOKUP(B21, Paste!$Q$3:$Q$242, 1, FALSE)), "", VLOOKUP(B21, Paste!$Q$3:$R$245, 2, FALSE))</f>
        <v/>
      </c>
      <c r="L21" s="11" t="s">
        <v>988</v>
      </c>
      <c r="M21" s="7" t="str">
        <f>IF(ISERROR(VLOOKUP(B21, Paste!$T$3:$T$1145, 1, FALSE)), "", VLOOKUP(B21, Paste!$T$3:$U$1145, 2, FALSE))</f>
        <v/>
      </c>
    </row>
    <row r="22" spans="1:13">
      <c r="A22" s="11">
        <v>16</v>
      </c>
      <c r="B22" s="10" t="s">
        <v>991</v>
      </c>
      <c r="C22" s="11" t="s">
        <v>992</v>
      </c>
      <c r="D22" s="11">
        <v>46</v>
      </c>
      <c r="E22" s="11">
        <v>24</v>
      </c>
      <c r="F22" s="11">
        <v>5</v>
      </c>
      <c r="G22" s="53">
        <v>2.7</v>
      </c>
      <c r="H22" s="11">
        <f t="shared" si="0"/>
        <v>34</v>
      </c>
      <c r="I22" s="11">
        <f t="shared" si="1"/>
        <v>97</v>
      </c>
      <c r="J22" s="27">
        <f>VLOOKUP($B22, Paste!$W$3:$Z$10064, IF($G$4="Cap Hit",3, IF($G$4="AAV", 4, 2)), FALSE)</f>
        <v>3.4</v>
      </c>
      <c r="K22" s="11" t="str">
        <f>IF(ISERROR(VLOOKUP(B22, Paste!$Q$3:$Q$242, 1, FALSE)), "", VLOOKUP(B22, Paste!$Q$3:$R$245, 2, FALSE))</f>
        <v/>
      </c>
      <c r="L22" s="11" t="s">
        <v>988</v>
      </c>
      <c r="M22" s="7" t="str">
        <f>IF(ISERROR(VLOOKUP(B22, Paste!$T$3:$T$1145, 1, FALSE)), "", VLOOKUP(B22, Paste!$T$3:$U$1145, 2, FALSE))</f>
        <v/>
      </c>
    </row>
    <row r="23" spans="1:13">
      <c r="A23" s="11">
        <v>17</v>
      </c>
      <c r="B23" s="10" t="s">
        <v>993</v>
      </c>
      <c r="C23" s="11" t="s">
        <v>994</v>
      </c>
      <c r="D23" s="11">
        <v>44</v>
      </c>
      <c r="E23" s="11">
        <v>28</v>
      </c>
      <c r="F23" s="11">
        <v>2</v>
      </c>
      <c r="G23" s="53">
        <v>2.5499999999999998</v>
      </c>
      <c r="H23" s="11">
        <f t="shared" si="0"/>
        <v>32</v>
      </c>
      <c r="I23" s="11">
        <f t="shared" si="1"/>
        <v>94</v>
      </c>
      <c r="J23" s="27">
        <f>VLOOKUP($B23, Paste!$W$3:$Z$10064, IF($G$4="Cap Hit",3, IF($G$4="AAV", 4, 2)), FALSE)</f>
        <v>5.25</v>
      </c>
      <c r="K23" s="11" t="str">
        <f>IF(ISERROR(VLOOKUP(B23, Paste!$Q$3:$Q$242, 1, FALSE)), "", VLOOKUP(B23, Paste!$Q$3:$R$245, 2, FALSE))</f>
        <v/>
      </c>
      <c r="L23" s="11" t="s">
        <v>988</v>
      </c>
      <c r="M23" s="7" t="str">
        <f>IF(ISERROR(VLOOKUP(B23, Paste!$T$3:$T$1145, 1, FALSE)), "", VLOOKUP(B23, Paste!$T$3:$U$1145, 2, FALSE))</f>
        <v/>
      </c>
    </row>
    <row r="24" spans="1:13">
      <c r="A24" s="11">
        <v>18</v>
      </c>
      <c r="B24" s="10" t="s">
        <v>995</v>
      </c>
      <c r="C24" s="11" t="s">
        <v>996</v>
      </c>
      <c r="D24" s="11">
        <v>56</v>
      </c>
      <c r="E24" s="11">
        <v>29</v>
      </c>
      <c r="F24" s="11">
        <v>1</v>
      </c>
      <c r="G24" s="53">
        <v>3.1</v>
      </c>
      <c r="H24" s="11">
        <f t="shared" si="0"/>
        <v>31</v>
      </c>
      <c r="I24" s="11">
        <f t="shared" si="1"/>
        <v>92</v>
      </c>
      <c r="J24" s="27">
        <f>VLOOKUP($B24, Paste!$W$3:$Z$10064, IF($G$4="Cap Hit",3, IF($G$4="AAV", 4, 2)), FALSE)</f>
        <v>6.5</v>
      </c>
      <c r="K24" s="11" t="str">
        <f>IF(ISERROR(VLOOKUP(B24, Paste!$Q$3:$Q$242, 1, FALSE)), "", VLOOKUP(B24, Paste!$Q$3:$R$245, 2, FALSE))</f>
        <v/>
      </c>
      <c r="L24" s="11" t="s">
        <v>988</v>
      </c>
      <c r="M24" s="7" t="str">
        <f>IF(ISERROR(VLOOKUP(B24, Paste!$T$3:$T$1145, 1, FALSE)), "", VLOOKUP(B24, Paste!$T$3:$U$1145, 2, FALSE))</f>
        <v/>
      </c>
    </row>
    <row r="25" spans="1:13">
      <c r="A25" s="11">
        <v>19</v>
      </c>
      <c r="B25" s="10" t="s">
        <v>997</v>
      </c>
      <c r="C25" s="11" t="s">
        <v>998</v>
      </c>
      <c r="D25" s="11">
        <v>50</v>
      </c>
      <c r="E25" s="11">
        <v>25</v>
      </c>
      <c r="F25" s="11">
        <v>3</v>
      </c>
      <c r="G25" s="53">
        <v>2.65</v>
      </c>
      <c r="H25" s="11">
        <f t="shared" si="0"/>
        <v>31</v>
      </c>
      <c r="I25" s="11">
        <f t="shared" si="1"/>
        <v>90</v>
      </c>
      <c r="J25" s="27">
        <f>VLOOKUP($B25, Paste!$W$3:$Z$10064, IF($G$4="Cap Hit",3, IF($G$4="AAV", 4, 2)), FALSE)</f>
        <v>5.25</v>
      </c>
      <c r="K25" s="11" t="str">
        <f>IF(ISERROR(VLOOKUP(B25, Paste!$Q$3:$Q$242, 1, FALSE)), "", VLOOKUP(B25, Paste!$Q$3:$R$245, 2, FALSE))</f>
        <v/>
      </c>
      <c r="L25" s="11" t="s">
        <v>988</v>
      </c>
      <c r="M25" s="7" t="str">
        <f>IF(ISERROR(VLOOKUP(B25, Paste!$T$3:$T$1145, 1, FALSE)), "", VLOOKUP(B25, Paste!$T$3:$U$1145, 2, FALSE))</f>
        <v/>
      </c>
    </row>
    <row r="26" spans="1:13">
      <c r="A26" s="11">
        <v>20</v>
      </c>
      <c r="B26" s="10" t="s">
        <v>999</v>
      </c>
      <c r="C26" s="11" t="s">
        <v>1000</v>
      </c>
      <c r="D26" s="11">
        <v>57</v>
      </c>
      <c r="E26" s="11">
        <v>27</v>
      </c>
      <c r="F26" s="11">
        <v>2</v>
      </c>
      <c r="G26" s="53">
        <v>3.05</v>
      </c>
      <c r="H26" s="11">
        <f t="shared" si="0"/>
        <v>31</v>
      </c>
      <c r="I26" s="11">
        <f t="shared" si="1"/>
        <v>91</v>
      </c>
      <c r="J26" s="27">
        <f>VLOOKUP($B26, Paste!$W$3:$Z$10064, IF($G$4="Cap Hit",3, IF($G$4="AAV", 4, 2)), FALSE)</f>
        <v>7.74</v>
      </c>
      <c r="K26" s="11" t="str">
        <f>IF(ISERROR(VLOOKUP(B26, Paste!$Q$3:$Q$242, 1, FALSE)), "", VLOOKUP(B26, Paste!$Q$3:$R$245, 2, FALSE))</f>
        <v/>
      </c>
      <c r="L26" s="11" t="s">
        <v>1001</v>
      </c>
      <c r="M26" s="7" t="str">
        <f>IF(ISERROR(VLOOKUP(B26, Paste!$T$3:$T$1145, 1, FALSE)), "", VLOOKUP(B26, Paste!$T$3:$U$1145, 2, FALSE))</f>
        <v/>
      </c>
    </row>
    <row r="27" spans="1:13">
      <c r="A27" s="11">
        <v>21</v>
      </c>
      <c r="B27" s="10" t="s">
        <v>1002</v>
      </c>
      <c r="C27" s="11" t="s">
        <v>1003</v>
      </c>
      <c r="D27" s="11">
        <v>52</v>
      </c>
      <c r="E27" s="11">
        <v>29</v>
      </c>
      <c r="F27" s="11">
        <v>1</v>
      </c>
      <c r="G27" s="53">
        <v>2.65</v>
      </c>
      <c r="H27" s="11">
        <f t="shared" si="0"/>
        <v>31</v>
      </c>
      <c r="I27" s="11">
        <f t="shared" si="1"/>
        <v>92</v>
      </c>
      <c r="J27" s="27">
        <f>VLOOKUP($B27, Paste!$W$3:$Z$10064, IF($G$4="Cap Hit",3, IF($G$4="AAV", 4, 2)), FALSE)</f>
        <v>3.35</v>
      </c>
      <c r="K27" s="11" t="str">
        <f>IF(ISERROR(VLOOKUP(B27, Paste!$Q$3:$Q$242, 1, FALSE)), "", VLOOKUP(B27, Paste!$Q$3:$R$245, 2, FALSE))</f>
        <v/>
      </c>
      <c r="L27" s="11" t="s">
        <v>1001</v>
      </c>
      <c r="M27" s="7" t="str">
        <f>IF(ISERROR(VLOOKUP(B27, Paste!$T$3:$T$1145, 1, FALSE)), "", VLOOKUP(B27, Paste!$T$3:$U$1145, 2, FALSE))</f>
        <v/>
      </c>
    </row>
    <row r="28" spans="1:13">
      <c r="A28" s="11">
        <v>22</v>
      </c>
      <c r="B28" s="10" t="s">
        <v>1004</v>
      </c>
      <c r="C28" s="11" t="s">
        <v>1005</v>
      </c>
      <c r="D28" s="11">
        <v>40</v>
      </c>
      <c r="E28" s="11">
        <v>22</v>
      </c>
      <c r="F28" s="11">
        <v>4</v>
      </c>
      <c r="G28" s="53">
        <v>2.8</v>
      </c>
      <c r="H28" s="11">
        <f t="shared" si="0"/>
        <v>30</v>
      </c>
      <c r="I28" s="11">
        <f t="shared" si="1"/>
        <v>86</v>
      </c>
      <c r="J28" s="27">
        <f>VLOOKUP($B28, Paste!$W$3:$Z$10064, IF($G$4="Cap Hit",3, IF($G$4="AAV", 4, 2)), FALSE)</f>
        <v>6.8</v>
      </c>
      <c r="K28" s="11" t="str">
        <f>IF(ISERROR(VLOOKUP(B28, Paste!$Q$3:$Q$242, 1, FALSE)), "", VLOOKUP(B28, Paste!$Q$3:$R$245, 2, FALSE))</f>
        <v/>
      </c>
      <c r="L28" s="11" t="s">
        <v>1001</v>
      </c>
      <c r="M28" s="7" t="str">
        <f>IF(ISERROR(VLOOKUP(B28, Paste!$T$3:$T$1145, 1, FALSE)), "", VLOOKUP(B28, Paste!$T$3:$U$1145, 2, FALSE))</f>
        <v/>
      </c>
    </row>
    <row r="29" spans="1:13">
      <c r="A29" s="11">
        <v>23</v>
      </c>
      <c r="B29" s="10" t="s">
        <v>1006</v>
      </c>
      <c r="C29" s="11" t="s">
        <v>994</v>
      </c>
      <c r="D29" s="11">
        <v>40</v>
      </c>
      <c r="E29" s="11">
        <v>24</v>
      </c>
      <c r="F29" s="11">
        <v>3</v>
      </c>
      <c r="G29" s="53">
        <v>2.4500000000000002</v>
      </c>
      <c r="H29" s="11">
        <f t="shared" si="0"/>
        <v>30</v>
      </c>
      <c r="I29" s="11">
        <f t="shared" si="1"/>
        <v>87</v>
      </c>
      <c r="J29" s="27">
        <f>VLOOKUP($B29, Paste!$W$3:$Z$10064, IF($G$4="Cap Hit",3, IF($G$4="AAV", 4, 2)), FALSE)</f>
        <v>2.5</v>
      </c>
      <c r="K29" s="11" t="str">
        <f>IF(ISERROR(VLOOKUP(B29, Paste!$Q$3:$Q$242, 1, FALSE)), "", VLOOKUP(B29, Paste!$Q$3:$R$245, 2, FALSE))</f>
        <v/>
      </c>
      <c r="L29" s="11" t="s">
        <v>1001</v>
      </c>
      <c r="M29" s="7" t="str">
        <f>IF(ISERROR(VLOOKUP(B29, Paste!$T$3:$T$1145, 1, FALSE)), "", VLOOKUP(B29, Paste!$T$3:$U$1145, 2, FALSE))</f>
        <v/>
      </c>
    </row>
    <row r="30" spans="1:13">
      <c r="A30" s="11">
        <v>24</v>
      </c>
      <c r="B30" s="10" t="s">
        <v>1007</v>
      </c>
      <c r="C30" s="11" t="s">
        <v>1005</v>
      </c>
      <c r="D30" s="11">
        <v>40</v>
      </c>
      <c r="E30" s="11">
        <v>22</v>
      </c>
      <c r="F30" s="11">
        <v>4</v>
      </c>
      <c r="G30" s="53">
        <v>2.65</v>
      </c>
      <c r="H30" s="11">
        <f t="shared" si="0"/>
        <v>30</v>
      </c>
      <c r="I30" s="11">
        <f t="shared" si="1"/>
        <v>86</v>
      </c>
      <c r="J30" s="27">
        <f>VLOOKUP($B30, Paste!$W$3:$Z$10064, IF($G$4="Cap Hit",3, IF($G$4="AAV", 4, 2)), FALSE)</f>
        <v>2.2000000000000002</v>
      </c>
      <c r="K30" s="11" t="str">
        <f>IF(ISERROR(VLOOKUP(B30, Paste!$Q$3:$Q$242, 1, FALSE)), "", VLOOKUP(B30, Paste!$Q$3:$R$245, 2, FALSE))</f>
        <v/>
      </c>
      <c r="L30" s="11" t="s">
        <v>1001</v>
      </c>
      <c r="M30" s="7" t="str">
        <f>IF(ISERROR(VLOOKUP(B30, Paste!$T$3:$T$1145, 1, FALSE)), "", VLOOKUP(B30, Paste!$T$3:$U$1145, 2, FALSE))</f>
        <v/>
      </c>
    </row>
    <row r="31" spans="1:13">
      <c r="A31" s="11">
        <v>25</v>
      </c>
      <c r="B31" s="10" t="s">
        <v>1008</v>
      </c>
      <c r="C31" s="11" t="s">
        <v>1009</v>
      </c>
      <c r="D31" s="11">
        <v>57</v>
      </c>
      <c r="E31" s="11">
        <v>23</v>
      </c>
      <c r="F31" s="11">
        <v>3</v>
      </c>
      <c r="G31" s="53">
        <v>2.8</v>
      </c>
      <c r="H31" s="11">
        <f t="shared" si="0"/>
        <v>29</v>
      </c>
      <c r="I31" s="11">
        <f t="shared" si="1"/>
        <v>84</v>
      </c>
      <c r="J31" s="27">
        <f>VLOOKUP($B31, Paste!$W$3:$Z$10064, IF($G$4="Cap Hit",3, IF($G$4="AAV", 4, 2)), FALSE)</f>
        <v>5.8333329999999997</v>
      </c>
      <c r="K31" s="11" t="str">
        <f>IF(ISERROR(VLOOKUP(B31, Paste!$Q$3:$Q$242, 1, FALSE)), "", VLOOKUP(B31, Paste!$Q$3:$R$245, 2, FALSE))</f>
        <v/>
      </c>
      <c r="L31" s="11" t="s">
        <v>1001</v>
      </c>
      <c r="M31" s="7" t="str">
        <f>IF(ISERROR(VLOOKUP(B31, Paste!$T$3:$T$1145, 1, FALSE)), "", VLOOKUP(B31, Paste!$T$3:$U$1145, 2, FALSE))</f>
        <v/>
      </c>
    </row>
    <row r="32" spans="1:13">
      <c r="A32" s="11">
        <v>26</v>
      </c>
      <c r="B32" s="10" t="s">
        <v>1010</v>
      </c>
      <c r="C32" s="11" t="s">
        <v>1011</v>
      </c>
      <c r="D32" s="11">
        <v>55</v>
      </c>
      <c r="E32" s="11">
        <v>25</v>
      </c>
      <c r="F32" s="11">
        <v>2</v>
      </c>
      <c r="G32" s="53">
        <v>2.7</v>
      </c>
      <c r="H32" s="11">
        <f t="shared" si="0"/>
        <v>29</v>
      </c>
      <c r="I32" s="11">
        <f t="shared" si="1"/>
        <v>85</v>
      </c>
      <c r="J32" s="27">
        <f>VLOOKUP($B32, Paste!$W$3:$Z$10064, IF($G$4="Cap Hit",3, IF($G$4="AAV", 4, 2)), FALSE)</f>
        <v>0</v>
      </c>
      <c r="K32" s="11" t="str">
        <f>IF(ISERROR(VLOOKUP(B32, Paste!$Q$3:$Q$242, 1, FALSE)), "", VLOOKUP(B32, Paste!$Q$3:$R$245, 2, FALSE))</f>
        <v/>
      </c>
      <c r="L32" s="11" t="s">
        <v>1001</v>
      </c>
      <c r="M32" s="7" t="str">
        <f>IF(ISERROR(VLOOKUP(B32, Paste!$T$3:$T$1145, 1, FALSE)), "", VLOOKUP(B32, Paste!$T$3:$U$1145, 2, FALSE))</f>
        <v/>
      </c>
    </row>
    <row r="33" spans="1:13">
      <c r="A33" s="11">
        <v>27</v>
      </c>
      <c r="B33" s="10" t="s">
        <v>1012</v>
      </c>
      <c r="C33" s="11" t="s">
        <v>1013</v>
      </c>
      <c r="D33" s="11">
        <v>41</v>
      </c>
      <c r="E33" s="11">
        <v>26</v>
      </c>
      <c r="F33" s="11">
        <v>1</v>
      </c>
      <c r="G33" s="53">
        <v>2.75</v>
      </c>
      <c r="H33" s="11">
        <f t="shared" si="0"/>
        <v>28</v>
      </c>
      <c r="I33" s="11">
        <f t="shared" si="1"/>
        <v>83</v>
      </c>
      <c r="J33" s="27">
        <f>VLOOKUP($B33, Paste!$W$3:$Z$10064, IF($G$4="Cap Hit",3, IF($G$4="AAV", 4, 2)), FALSE)</f>
        <v>4.75</v>
      </c>
      <c r="K33" s="11" t="str">
        <f>IF(ISERROR(VLOOKUP(B33, Paste!$Q$3:$Q$242, 1, FALSE)), "", VLOOKUP(B33, Paste!$Q$3:$R$245, 2, FALSE))</f>
        <v/>
      </c>
      <c r="L33" s="11" t="s">
        <v>1001</v>
      </c>
      <c r="M33" s="7" t="str">
        <f>IF(ISERROR(VLOOKUP(B33, Paste!$T$3:$T$1145, 1, FALSE)), "", VLOOKUP(B33, Paste!$T$3:$U$1145, 2, FALSE))</f>
        <v/>
      </c>
    </row>
    <row r="34" spans="1:13">
      <c r="A34" s="11">
        <v>28</v>
      </c>
      <c r="B34" s="10" t="s">
        <v>1014</v>
      </c>
      <c r="C34" s="11" t="s">
        <v>1015</v>
      </c>
      <c r="D34" s="11">
        <v>58</v>
      </c>
      <c r="E34" s="11">
        <v>24</v>
      </c>
      <c r="F34" s="11">
        <v>2</v>
      </c>
      <c r="G34" s="53">
        <v>2.85</v>
      </c>
      <c r="H34" s="11">
        <f t="shared" si="0"/>
        <v>28</v>
      </c>
      <c r="I34" s="11">
        <f t="shared" si="1"/>
        <v>82</v>
      </c>
      <c r="J34" s="27">
        <f>VLOOKUP($B34, Paste!$W$3:$Z$10064, IF($G$4="Cap Hit",3, IF($G$4="AAV", 4, 2)), FALSE)</f>
        <v>7.5</v>
      </c>
      <c r="K34" s="11" t="str">
        <f>IF(ISERROR(VLOOKUP(B34, Paste!$Q$3:$Q$242, 1, FALSE)), "", VLOOKUP(B34, Paste!$Q$3:$R$245, 2, FALSE))</f>
        <v/>
      </c>
      <c r="L34" s="11" t="s">
        <v>1001</v>
      </c>
      <c r="M34" s="7" t="str">
        <f>IF(ISERROR(VLOOKUP(B34, Paste!$T$3:$T$1145, 1, FALSE)), "", VLOOKUP(B34, Paste!$T$3:$U$1145, 2, FALSE))</f>
        <v/>
      </c>
    </row>
    <row r="35" spans="1:13">
      <c r="A35" s="11">
        <v>29</v>
      </c>
      <c r="B35" s="10" t="s">
        <v>1016</v>
      </c>
      <c r="C35" s="11" t="s">
        <v>1017</v>
      </c>
      <c r="D35" s="11">
        <v>49</v>
      </c>
      <c r="E35" s="11">
        <v>24</v>
      </c>
      <c r="F35" s="11">
        <v>2</v>
      </c>
      <c r="G35" s="53">
        <v>3</v>
      </c>
      <c r="H35" s="11">
        <f t="shared" si="0"/>
        <v>28</v>
      </c>
      <c r="I35" s="11">
        <f t="shared" si="1"/>
        <v>82</v>
      </c>
      <c r="J35" s="27">
        <f>VLOOKUP($B35, Paste!$W$3:$Z$10064, IF($G$4="Cap Hit",3, IF($G$4="AAV", 4, 2)), FALSE)</f>
        <v>2.8</v>
      </c>
      <c r="K35" s="11" t="str">
        <f>IF(ISERROR(VLOOKUP(B35, Paste!$Q$3:$Q$242, 1, FALSE)), "", VLOOKUP(B35, Paste!$Q$3:$R$245, 2, FALSE))</f>
        <v/>
      </c>
      <c r="L35" s="11" t="s">
        <v>1001</v>
      </c>
      <c r="M35" s="7" t="str">
        <f>IF(ISERROR(VLOOKUP(B35, Paste!$T$3:$T$1145, 1, FALSE)), "", VLOOKUP(B35, Paste!$T$3:$U$1145, 2, FALSE))</f>
        <v/>
      </c>
    </row>
    <row r="36" spans="1:13">
      <c r="A36" s="11">
        <v>30</v>
      </c>
      <c r="B36" s="10" t="s">
        <v>1018</v>
      </c>
      <c r="C36" s="11" t="s">
        <v>1019</v>
      </c>
      <c r="D36" s="11">
        <v>49</v>
      </c>
      <c r="E36" s="11">
        <v>24</v>
      </c>
      <c r="F36" s="11">
        <v>2</v>
      </c>
      <c r="G36" s="53">
        <v>3.25</v>
      </c>
      <c r="H36" s="11">
        <f t="shared" si="0"/>
        <v>28</v>
      </c>
      <c r="I36" s="11">
        <f t="shared" si="1"/>
        <v>82</v>
      </c>
      <c r="J36" s="27">
        <f>VLOOKUP($B36, Paste!$W$3:$Z$10064, IF($G$4="Cap Hit",3, IF($G$4="AAV", 4, 2)), FALSE)</f>
        <v>2</v>
      </c>
      <c r="K36" s="11" t="str">
        <f>IF(ISERROR(VLOOKUP(B36, Paste!$Q$3:$Q$242, 1, FALSE)), "", VLOOKUP(B36, Paste!$Q$3:$R$245, 2, FALSE))</f>
        <v/>
      </c>
      <c r="L36" s="11" t="s">
        <v>1001</v>
      </c>
      <c r="M36" s="7" t="str">
        <f>IF(ISERROR(VLOOKUP(B36, Paste!$T$3:$T$1145, 1, FALSE)), "", VLOOKUP(B36, Paste!$T$3:$U$1145, 2, FALSE))</f>
        <v/>
      </c>
    </row>
    <row r="37" spans="1:13">
      <c r="A37" s="11">
        <v>31</v>
      </c>
      <c r="B37" s="10" t="s">
        <v>1020</v>
      </c>
      <c r="C37" s="11" t="s">
        <v>1021</v>
      </c>
      <c r="D37" s="11">
        <v>31</v>
      </c>
      <c r="E37" s="11">
        <v>22</v>
      </c>
      <c r="F37" s="11">
        <v>2</v>
      </c>
      <c r="G37" s="53">
        <v>2.8</v>
      </c>
      <c r="H37" s="11">
        <f t="shared" si="0"/>
        <v>26</v>
      </c>
      <c r="I37" s="11">
        <f t="shared" si="1"/>
        <v>76</v>
      </c>
      <c r="J37" s="27">
        <f>VLOOKUP($B37, Paste!$W$3:$Z$10064, IF($G$4="Cap Hit",3, IF($G$4="AAV", 4, 2)), FALSE)</f>
        <v>0.8125</v>
      </c>
      <c r="K37" s="11" t="str">
        <f>IF(ISERROR(VLOOKUP(B37, Paste!$Q$3:$Q$242, 1, FALSE)), "", VLOOKUP(B37, Paste!$Q$3:$R$245, 2, FALSE))</f>
        <v/>
      </c>
      <c r="L37" s="11" t="s">
        <v>1001</v>
      </c>
      <c r="M37" s="7" t="str">
        <f>IF(ISERROR(VLOOKUP(B37, Paste!$T$3:$T$1145, 1, FALSE)), "", VLOOKUP(B37, Paste!$T$3:$U$1145, 2, FALSE))</f>
        <v/>
      </c>
    </row>
    <row r="38" spans="1:13">
      <c r="A38" s="11">
        <v>32</v>
      </c>
      <c r="B38" s="10" t="s">
        <v>1022</v>
      </c>
      <c r="C38" s="11" t="s">
        <v>1017</v>
      </c>
      <c r="D38" s="11">
        <v>40</v>
      </c>
      <c r="E38" s="11">
        <v>20</v>
      </c>
      <c r="F38" s="11">
        <v>2</v>
      </c>
      <c r="G38" s="53">
        <v>2.9</v>
      </c>
      <c r="H38" s="11">
        <f t="shared" si="0"/>
        <v>24</v>
      </c>
      <c r="I38" s="11">
        <f t="shared" si="1"/>
        <v>70</v>
      </c>
      <c r="J38" s="27">
        <f>VLOOKUP($B38, Paste!$W$3:$Z$10064, IF($G$4="Cap Hit",3, IF($G$4="AAV", 4, 2)), FALSE)</f>
        <v>0.86111000000000004</v>
      </c>
      <c r="K38" s="11" t="str">
        <f>IF(ISERROR(VLOOKUP(B38, Paste!$Q$3:$Q$242, 1, FALSE)), "", VLOOKUP(B38, Paste!$Q$3:$R$245, 2, FALSE))</f>
        <v/>
      </c>
      <c r="L38" s="11" t="s">
        <v>1023</v>
      </c>
      <c r="M38" s="7" t="str">
        <f>IF(ISERROR(VLOOKUP(B38, Paste!$T$3:$T$1145, 1, FALSE)), "", VLOOKUP(B38, Paste!$T$3:$U$1145, 2, FALSE))</f>
        <v>Y</v>
      </c>
    </row>
    <row r="39" spans="1:13">
      <c r="A39" s="11">
        <v>33</v>
      </c>
      <c r="B39" s="10" t="s">
        <v>1024</v>
      </c>
      <c r="C39" s="11" t="s">
        <v>1025</v>
      </c>
      <c r="D39" s="11">
        <v>46</v>
      </c>
      <c r="E39" s="11">
        <v>19</v>
      </c>
      <c r="F39" s="11">
        <v>2</v>
      </c>
      <c r="G39" s="53">
        <v>3.05</v>
      </c>
      <c r="H39" s="11">
        <f t="shared" ref="H39:H70" si="2">E39+2*F39</f>
        <v>23</v>
      </c>
      <c r="I39" s="11">
        <f t="shared" ref="I39:I70" si="3">3*E39+5*F39</f>
        <v>67</v>
      </c>
      <c r="J39" s="27">
        <f>VLOOKUP($B39, Paste!$W$3:$Z$10064, IF($G$4="Cap Hit",3, IF($G$4="AAV", 4, 2)), FALSE)</f>
        <v>5</v>
      </c>
      <c r="K39" s="11" t="str">
        <f>IF(ISERROR(VLOOKUP(B39, Paste!$Q$3:$Q$242, 1, FALSE)), "", VLOOKUP(B39, Paste!$Q$3:$R$245, 2, FALSE))</f>
        <v/>
      </c>
      <c r="L39" s="11" t="s">
        <v>1023</v>
      </c>
      <c r="M39" s="7" t="str">
        <f>IF(ISERROR(VLOOKUP(B39, Paste!$T$3:$T$1145, 1, FALSE)), "", VLOOKUP(B39, Paste!$T$3:$U$1145, 2, FALSE))</f>
        <v/>
      </c>
    </row>
    <row r="40" spans="1:13">
      <c r="A40" s="11">
        <v>34</v>
      </c>
      <c r="B40" s="10" t="s">
        <v>1026</v>
      </c>
      <c r="C40" s="11" t="s">
        <v>977</v>
      </c>
      <c r="D40" s="11">
        <v>37</v>
      </c>
      <c r="E40" s="11">
        <v>20</v>
      </c>
      <c r="F40" s="11">
        <v>1</v>
      </c>
      <c r="G40" s="53">
        <v>2.65</v>
      </c>
      <c r="H40" s="11">
        <f t="shared" si="2"/>
        <v>22</v>
      </c>
      <c r="I40" s="11">
        <f t="shared" si="3"/>
        <v>65</v>
      </c>
      <c r="J40" s="27">
        <f>VLOOKUP($B40, Paste!$W$3:$Z$10064, IF($G$4="Cap Hit",3, IF($G$4="AAV", 4, 2)), FALSE)</f>
        <v>2</v>
      </c>
      <c r="K40" s="11" t="str">
        <f>IF(ISERROR(VLOOKUP(B40, Paste!$Q$3:$Q$242, 1, FALSE)), "", VLOOKUP(B40, Paste!$Q$3:$R$245, 2, FALSE))</f>
        <v>Y</v>
      </c>
      <c r="L40" s="11" t="s">
        <v>1023</v>
      </c>
      <c r="M40" s="7" t="str">
        <f>IF(ISERROR(VLOOKUP(B40, Paste!$T$3:$T$1145, 1, FALSE)), "", VLOOKUP(B40, Paste!$T$3:$U$1145, 2, FALSE))</f>
        <v/>
      </c>
    </row>
    <row r="41" spans="1:13">
      <c r="A41" s="11">
        <v>35</v>
      </c>
      <c r="B41" s="10" t="s">
        <v>1027</v>
      </c>
      <c r="C41" s="11" t="s">
        <v>1028</v>
      </c>
      <c r="D41" s="11">
        <v>35</v>
      </c>
      <c r="E41" s="11">
        <v>18</v>
      </c>
      <c r="F41" s="11">
        <v>2</v>
      </c>
      <c r="G41" s="53">
        <v>2.85</v>
      </c>
      <c r="H41" s="11">
        <f t="shared" si="2"/>
        <v>22</v>
      </c>
      <c r="I41" s="11">
        <f t="shared" si="3"/>
        <v>64</v>
      </c>
      <c r="J41" s="27">
        <f>VLOOKUP($B41, Paste!$W$3:$Z$10064, IF($G$4="Cap Hit",3, IF($G$4="AAV", 4, 2)), FALSE)</f>
        <v>1.1000000000000001</v>
      </c>
      <c r="K41" s="11" t="str">
        <f>IF(ISERROR(VLOOKUP(B41, Paste!$Q$3:$Q$242, 1, FALSE)), "", VLOOKUP(B41, Paste!$Q$3:$R$245, 2, FALSE))</f>
        <v/>
      </c>
      <c r="L41" s="11" t="s">
        <v>1023</v>
      </c>
      <c r="M41" s="7" t="str">
        <f>IF(ISERROR(VLOOKUP(B41, Paste!$T$3:$T$1145, 1, FALSE)), "", VLOOKUP(B41, Paste!$T$3:$U$1145, 2, FALSE))</f>
        <v/>
      </c>
    </row>
    <row r="42" spans="1:13">
      <c r="A42" s="11">
        <v>36</v>
      </c>
      <c r="B42" s="10" t="s">
        <v>1029</v>
      </c>
      <c r="C42" s="11" t="s">
        <v>998</v>
      </c>
      <c r="D42" s="11">
        <v>34</v>
      </c>
      <c r="E42" s="11">
        <v>14</v>
      </c>
      <c r="F42" s="11">
        <v>3</v>
      </c>
      <c r="G42" s="53">
        <v>2.7</v>
      </c>
      <c r="H42" s="11">
        <f t="shared" si="2"/>
        <v>20</v>
      </c>
      <c r="I42" s="11">
        <f t="shared" si="3"/>
        <v>57</v>
      </c>
      <c r="J42" s="27">
        <f>VLOOKUP($B42, Paste!$W$3:$Z$10064, IF($G$4="Cap Hit",3, IF($G$4="AAV", 4, 2)), FALSE)</f>
        <v>2.25</v>
      </c>
      <c r="K42" s="11" t="str">
        <f>IF(ISERROR(VLOOKUP(B42, Paste!$Q$3:$Q$242, 1, FALSE)), "", VLOOKUP(B42, Paste!$Q$3:$R$245, 2, FALSE))</f>
        <v/>
      </c>
      <c r="L42" s="11" t="s">
        <v>1023</v>
      </c>
      <c r="M42" s="7" t="str">
        <f>IF(ISERROR(VLOOKUP(B42, Paste!$T$3:$T$1145, 1, FALSE)), "", VLOOKUP(B42, Paste!$T$3:$U$1145, 2, FALSE))</f>
        <v/>
      </c>
    </row>
    <row r="43" spans="1:13">
      <c r="A43" s="11">
        <v>37</v>
      </c>
      <c r="B43" s="10" t="s">
        <v>1030</v>
      </c>
      <c r="C43" s="11" t="s">
        <v>971</v>
      </c>
      <c r="D43" s="11">
        <v>35</v>
      </c>
      <c r="E43" s="11">
        <v>16</v>
      </c>
      <c r="F43" s="11">
        <v>2</v>
      </c>
      <c r="G43" s="53">
        <v>2.95</v>
      </c>
      <c r="H43" s="11">
        <f t="shared" si="2"/>
        <v>20</v>
      </c>
      <c r="I43" s="11">
        <f t="shared" si="3"/>
        <v>58</v>
      </c>
      <c r="J43" s="27">
        <f>VLOOKUP($B43, Paste!$W$3:$Z$10064, IF($G$4="Cap Hit",3, IF($G$4="AAV", 4, 2)), FALSE)</f>
        <v>3.75</v>
      </c>
      <c r="K43" s="11" t="str">
        <f>IF(ISERROR(VLOOKUP(B43, Paste!$Q$3:$Q$242, 1, FALSE)), "", VLOOKUP(B43, Paste!$Q$3:$R$245, 2, FALSE))</f>
        <v>Y</v>
      </c>
      <c r="L43" s="11" t="s">
        <v>1023</v>
      </c>
      <c r="M43" s="7" t="str">
        <f>IF(ISERROR(VLOOKUP(B43, Paste!$T$3:$T$1145, 1, FALSE)), "", VLOOKUP(B43, Paste!$T$3:$U$1145, 2, FALSE))</f>
        <v/>
      </c>
    </row>
    <row r="44" spans="1:13">
      <c r="A44" s="11">
        <v>38</v>
      </c>
      <c r="B44" s="10" t="s">
        <v>1031</v>
      </c>
      <c r="C44" s="11" t="s">
        <v>1013</v>
      </c>
      <c r="D44" s="11">
        <v>26</v>
      </c>
      <c r="E44" s="11">
        <v>15</v>
      </c>
      <c r="F44" s="11">
        <v>2</v>
      </c>
      <c r="G44" s="53">
        <v>2.95</v>
      </c>
      <c r="H44" s="11">
        <f t="shared" si="2"/>
        <v>19</v>
      </c>
      <c r="I44" s="11">
        <f t="shared" si="3"/>
        <v>55</v>
      </c>
      <c r="J44" s="27">
        <f>VLOOKUP($B44, Paste!$W$3:$Z$10064, IF($G$4="Cap Hit",3, IF($G$4="AAV", 4, 2)), FALSE)</f>
        <v>1.5</v>
      </c>
      <c r="K44" s="11" t="str">
        <f>IF(ISERROR(VLOOKUP(B44, Paste!$Q$3:$Q$242, 1, FALSE)), "", VLOOKUP(B44, Paste!$Q$3:$R$245, 2, FALSE))</f>
        <v/>
      </c>
      <c r="L44" s="11" t="s">
        <v>1023</v>
      </c>
      <c r="M44" s="7" t="str">
        <f>IF(ISERROR(VLOOKUP(B44, Paste!$T$3:$T$1145, 1, FALSE)), "", VLOOKUP(B44, Paste!$T$3:$U$1145, 2, FALSE))</f>
        <v/>
      </c>
    </row>
    <row r="45" spans="1:13">
      <c r="A45" s="11">
        <v>39</v>
      </c>
      <c r="B45" s="10" t="s">
        <v>1032</v>
      </c>
      <c r="C45" s="11" t="s">
        <v>987</v>
      </c>
      <c r="D45" s="11">
        <v>30</v>
      </c>
      <c r="E45" s="11">
        <v>15</v>
      </c>
      <c r="F45" s="11">
        <v>2</v>
      </c>
      <c r="G45" s="53">
        <v>2.95</v>
      </c>
      <c r="H45" s="11">
        <f t="shared" si="2"/>
        <v>19</v>
      </c>
      <c r="I45" s="11">
        <f t="shared" si="3"/>
        <v>55</v>
      </c>
      <c r="J45" s="27">
        <f>VLOOKUP($B45, Paste!$W$3:$Z$10064, IF($G$4="Cap Hit",3, IF($G$4="AAV", 4, 2)), FALSE)</f>
        <v>2</v>
      </c>
      <c r="K45" s="11" t="str">
        <f>IF(ISERROR(VLOOKUP(B45, Paste!$Q$3:$Q$242, 1, FALSE)), "", VLOOKUP(B45, Paste!$Q$3:$R$245, 2, FALSE))</f>
        <v/>
      </c>
      <c r="L45" s="11" t="s">
        <v>1023</v>
      </c>
      <c r="M45" s="7" t="str">
        <f>IF(ISERROR(VLOOKUP(B45, Paste!$T$3:$T$1145, 1, FALSE)), "", VLOOKUP(B45, Paste!$T$3:$U$1145, 2, FALSE))</f>
        <v/>
      </c>
    </row>
    <row r="46" spans="1:13">
      <c r="A46" s="11">
        <v>40</v>
      </c>
      <c r="B46" s="10" t="s">
        <v>1033</v>
      </c>
      <c r="C46" s="11" t="s">
        <v>1028</v>
      </c>
      <c r="D46" s="11">
        <v>37</v>
      </c>
      <c r="E46" s="11">
        <v>17</v>
      </c>
      <c r="F46" s="11">
        <v>1</v>
      </c>
      <c r="G46" s="53">
        <v>2.8</v>
      </c>
      <c r="H46" s="11">
        <f t="shared" si="2"/>
        <v>19</v>
      </c>
      <c r="I46" s="11">
        <f t="shared" si="3"/>
        <v>56</v>
      </c>
      <c r="J46" s="27">
        <f>VLOOKUP($B46, Paste!$W$3:$Z$10064, IF($G$4="Cap Hit",3, IF($G$4="AAV", 4, 2)), FALSE)</f>
        <v>1.8</v>
      </c>
      <c r="K46" s="11" t="str">
        <f>IF(ISERROR(VLOOKUP(B46, Paste!$Q$3:$Q$242, 1, FALSE)), "", VLOOKUP(B46, Paste!$Q$3:$R$245, 2, FALSE))</f>
        <v/>
      </c>
      <c r="L46" s="11" t="s">
        <v>1023</v>
      </c>
      <c r="M46" s="7" t="str">
        <f>IF(ISERROR(VLOOKUP(B46, Paste!$T$3:$T$1145, 1, FALSE)), "", VLOOKUP(B46, Paste!$T$3:$U$1145, 2, FALSE))</f>
        <v/>
      </c>
    </row>
    <row r="47" spans="1:13">
      <c r="A47" s="11">
        <v>41</v>
      </c>
      <c r="B47" s="10" t="s">
        <v>1034</v>
      </c>
      <c r="C47" s="11" t="s">
        <v>1019</v>
      </c>
      <c r="D47" s="11">
        <v>42</v>
      </c>
      <c r="E47" s="11">
        <v>17</v>
      </c>
      <c r="F47" s="11">
        <v>1</v>
      </c>
      <c r="G47" s="53">
        <v>3.05</v>
      </c>
      <c r="H47" s="11">
        <f t="shared" si="2"/>
        <v>19</v>
      </c>
      <c r="I47" s="11">
        <f t="shared" si="3"/>
        <v>56</v>
      </c>
      <c r="J47" s="27">
        <f>VLOOKUP($B47, Paste!$W$3:$Z$10064, IF($G$4="Cap Hit",3, IF($G$4="AAV", 4, 2)), FALSE)</f>
        <v>3</v>
      </c>
      <c r="K47" s="11" t="str">
        <f>IF(ISERROR(VLOOKUP(B47, Paste!$Q$3:$Q$242, 1, FALSE)), "", VLOOKUP(B47, Paste!$Q$3:$R$245, 2, FALSE))</f>
        <v/>
      </c>
      <c r="L47" s="11" t="s">
        <v>1023</v>
      </c>
      <c r="M47" s="7" t="str">
        <f>IF(ISERROR(VLOOKUP(B47, Paste!$T$3:$T$1145, 1, FALSE)), "", VLOOKUP(B47, Paste!$T$3:$U$1145, 2, FALSE))</f>
        <v/>
      </c>
    </row>
    <row r="48" spans="1:13">
      <c r="A48" s="11">
        <v>42</v>
      </c>
      <c r="B48" s="10" t="s">
        <v>1035</v>
      </c>
      <c r="C48" s="11" t="s">
        <v>947</v>
      </c>
      <c r="D48" s="11">
        <v>46</v>
      </c>
      <c r="E48" s="11">
        <v>17</v>
      </c>
      <c r="F48" s="11">
        <v>1</v>
      </c>
      <c r="G48" s="53">
        <v>2.9</v>
      </c>
      <c r="H48" s="11">
        <f t="shared" si="2"/>
        <v>19</v>
      </c>
      <c r="I48" s="11">
        <f t="shared" si="3"/>
        <v>56</v>
      </c>
      <c r="J48" s="27">
        <f>VLOOKUP($B48, Paste!$W$3:$Z$10064, IF($G$4="Cap Hit",3, IF($G$4="AAV", 4, 2)), FALSE)</f>
        <v>8.5</v>
      </c>
      <c r="K48" s="11" t="str">
        <f>IF(ISERROR(VLOOKUP(B48, Paste!$Q$3:$Q$242, 1, FALSE)), "", VLOOKUP(B48, Paste!$Q$3:$R$245, 2, FALSE))</f>
        <v>Y</v>
      </c>
      <c r="L48" s="11" t="s">
        <v>1023</v>
      </c>
      <c r="M48" s="7" t="str">
        <f>IF(ISERROR(VLOOKUP(B48, Paste!$T$3:$T$1145, 1, FALSE)), "", VLOOKUP(B48, Paste!$T$3:$U$1145, 2, FALSE))</f>
        <v/>
      </c>
    </row>
    <row r="49" spans="1:13">
      <c r="A49" s="11">
        <v>43</v>
      </c>
      <c r="B49" s="10" t="s">
        <v>1036</v>
      </c>
      <c r="C49" s="11" t="s">
        <v>973</v>
      </c>
      <c r="D49" s="11">
        <v>30</v>
      </c>
      <c r="E49" s="11">
        <v>17</v>
      </c>
      <c r="F49" s="11">
        <v>1</v>
      </c>
      <c r="G49" s="53">
        <v>2.8</v>
      </c>
      <c r="H49" s="11">
        <f t="shared" si="2"/>
        <v>19</v>
      </c>
      <c r="I49" s="11">
        <f t="shared" si="3"/>
        <v>56</v>
      </c>
      <c r="J49" s="27">
        <f>VLOOKUP($B49, Paste!$W$3:$Z$10064, IF($G$4="Cap Hit",3, IF($G$4="AAV", 4, 2)), FALSE)</f>
        <v>6.25</v>
      </c>
      <c r="K49" s="11" t="str">
        <f>IF(ISERROR(VLOOKUP(B49, Paste!$Q$3:$Q$242, 1, FALSE)), "", VLOOKUP(B49, Paste!$Q$3:$R$245, 2, FALSE))</f>
        <v/>
      </c>
      <c r="L49" s="11" t="s">
        <v>1023</v>
      </c>
      <c r="M49" s="7" t="str">
        <f>IF(ISERROR(VLOOKUP(B49, Paste!$T$3:$T$1145, 1, FALSE)), "", VLOOKUP(B49, Paste!$T$3:$U$1145, 2, FALSE))</f>
        <v/>
      </c>
    </row>
    <row r="50" spans="1:13">
      <c r="A50" s="11">
        <v>44</v>
      </c>
      <c r="B50" s="10" t="s">
        <v>1037</v>
      </c>
      <c r="C50" s="11" t="s">
        <v>992</v>
      </c>
      <c r="D50" s="11">
        <v>43</v>
      </c>
      <c r="E50" s="11">
        <v>16</v>
      </c>
      <c r="F50" s="11">
        <v>1</v>
      </c>
      <c r="G50" s="53">
        <v>3.05</v>
      </c>
      <c r="H50" s="11">
        <f t="shared" si="2"/>
        <v>18</v>
      </c>
      <c r="I50" s="11">
        <f t="shared" si="3"/>
        <v>53</v>
      </c>
      <c r="J50" s="27">
        <f>VLOOKUP($B50, Paste!$W$3:$Z$10064, IF($G$4="Cap Hit",3, IF($G$4="AAV", 4, 2)), FALSE)</f>
        <v>6</v>
      </c>
      <c r="K50" s="11" t="str">
        <f>IF(ISERROR(VLOOKUP(B50, Paste!$Q$3:$Q$242, 1, FALSE)), "", VLOOKUP(B50, Paste!$Q$3:$R$245, 2, FALSE))</f>
        <v/>
      </c>
      <c r="L50" s="11" t="s">
        <v>1023</v>
      </c>
      <c r="M50" s="7" t="str">
        <f>IF(ISERROR(VLOOKUP(B50, Paste!$T$3:$T$1145, 1, FALSE)), "", VLOOKUP(B50, Paste!$T$3:$U$1145, 2, FALSE))</f>
        <v/>
      </c>
    </row>
    <row r="51" spans="1:13">
      <c r="A51" s="11">
        <v>45</v>
      </c>
      <c r="B51" s="10" t="s">
        <v>1038</v>
      </c>
      <c r="C51" s="11" t="s">
        <v>996</v>
      </c>
      <c r="D51" s="11">
        <v>30</v>
      </c>
      <c r="E51" s="11">
        <v>15</v>
      </c>
      <c r="F51" s="11">
        <v>1</v>
      </c>
      <c r="G51" s="53">
        <v>3.2</v>
      </c>
      <c r="H51" s="11">
        <f t="shared" si="2"/>
        <v>17</v>
      </c>
      <c r="I51" s="11">
        <f t="shared" si="3"/>
        <v>50</v>
      </c>
      <c r="J51" s="27">
        <f>VLOOKUP($B51, Paste!$W$3:$Z$10064, IF($G$4="Cap Hit",3, IF($G$4="AAV", 4, 2)), FALSE)</f>
        <v>2.2000000000000002</v>
      </c>
      <c r="K51" s="11" t="str">
        <f>IF(ISERROR(VLOOKUP(B51, Paste!$Q$3:$Q$242, 1, FALSE)), "", VLOOKUP(B51, Paste!$Q$3:$R$245, 2, FALSE))</f>
        <v/>
      </c>
      <c r="L51" s="11" t="s">
        <v>1023</v>
      </c>
      <c r="M51" s="7" t="str">
        <f>IF(ISERROR(VLOOKUP(B51, Paste!$T$3:$T$1145, 1, FALSE)), "", VLOOKUP(B51, Paste!$T$3:$U$1145, 2, FALSE))</f>
        <v/>
      </c>
    </row>
    <row r="52" spans="1:13">
      <c r="A52" s="11">
        <v>46</v>
      </c>
      <c r="B52" s="10" t="s">
        <v>1039</v>
      </c>
      <c r="C52" s="11" t="s">
        <v>1021</v>
      </c>
      <c r="D52" s="11">
        <v>32</v>
      </c>
      <c r="E52" s="11">
        <v>17</v>
      </c>
      <c r="F52" s="11">
        <v>0</v>
      </c>
      <c r="G52" s="53">
        <v>3</v>
      </c>
      <c r="H52" s="11">
        <f t="shared" si="2"/>
        <v>17</v>
      </c>
      <c r="I52" s="11">
        <f t="shared" si="3"/>
        <v>51</v>
      </c>
      <c r="J52" s="27">
        <f>VLOOKUP($B52, Paste!$W$3:$Z$10064, IF($G$4="Cap Hit",3, IF($G$4="AAV", 4, 2)), FALSE)</f>
        <v>2.8</v>
      </c>
      <c r="K52" s="11" t="str">
        <f>IF(ISERROR(VLOOKUP(B52, Paste!$Q$3:$Q$242, 1, FALSE)), "", VLOOKUP(B52, Paste!$Q$3:$R$245, 2, FALSE))</f>
        <v>Y</v>
      </c>
      <c r="L52" s="11" t="s">
        <v>1023</v>
      </c>
      <c r="M52" s="7" t="str">
        <f>IF(ISERROR(VLOOKUP(B52, Paste!$T$3:$T$1145, 1, FALSE)), "", VLOOKUP(B52, Paste!$T$3:$U$1145, 2, FALSE))</f>
        <v/>
      </c>
    </row>
    <row r="53" spans="1:13">
      <c r="A53" s="11">
        <v>47</v>
      </c>
      <c r="B53" s="10" t="s">
        <v>1040</v>
      </c>
      <c r="C53" s="11" t="s">
        <v>981</v>
      </c>
      <c r="D53" s="11">
        <v>34</v>
      </c>
      <c r="E53" s="11">
        <v>15</v>
      </c>
      <c r="F53" s="11">
        <v>1</v>
      </c>
      <c r="G53" s="53">
        <v>2.85</v>
      </c>
      <c r="H53" s="11">
        <f t="shared" si="2"/>
        <v>17</v>
      </c>
      <c r="I53" s="11">
        <f t="shared" si="3"/>
        <v>50</v>
      </c>
      <c r="J53" s="27">
        <f>VLOOKUP($B53, Paste!$W$3:$Z$10064, IF($G$4="Cap Hit",3, IF($G$4="AAV", 4, 2)), FALSE)</f>
        <v>0</v>
      </c>
      <c r="K53" s="11" t="str">
        <f>IF(ISERROR(VLOOKUP(B53, Paste!$Q$3:$Q$242, 1, FALSE)), "", VLOOKUP(B53, Paste!$Q$3:$R$245, 2, FALSE))</f>
        <v/>
      </c>
      <c r="L53" s="11" t="s">
        <v>1041</v>
      </c>
      <c r="M53" s="7" t="str">
        <f>IF(ISERROR(VLOOKUP(B53, Paste!$T$3:$T$1145, 1, FALSE)), "", VLOOKUP(B53, Paste!$T$3:$U$1145, 2, FALSE))</f>
        <v/>
      </c>
    </row>
    <row r="54" spans="1:13">
      <c r="A54" s="11">
        <v>48</v>
      </c>
      <c r="B54" s="10" t="s">
        <v>1042</v>
      </c>
      <c r="C54" s="11" t="s">
        <v>1025</v>
      </c>
      <c r="D54" s="11">
        <v>34</v>
      </c>
      <c r="E54" s="11">
        <v>15</v>
      </c>
      <c r="F54" s="11">
        <v>1</v>
      </c>
      <c r="G54" s="53">
        <v>2.9</v>
      </c>
      <c r="H54" s="11">
        <f t="shared" si="2"/>
        <v>17</v>
      </c>
      <c r="I54" s="11">
        <f t="shared" si="3"/>
        <v>50</v>
      </c>
      <c r="J54" s="27">
        <f>VLOOKUP($B54, Paste!$W$3:$Z$10064, IF($G$4="Cap Hit",3, IF($G$4="AAV", 4, 2)), FALSE)</f>
        <v>5.9</v>
      </c>
      <c r="K54" s="11" t="str">
        <f>IF(ISERROR(VLOOKUP(B54, Paste!$Q$3:$Q$242, 1, FALSE)), "", VLOOKUP(B54, Paste!$Q$3:$R$245, 2, FALSE))</f>
        <v/>
      </c>
      <c r="L54" s="11" t="s">
        <v>1041</v>
      </c>
      <c r="M54" s="7" t="str">
        <f>IF(ISERROR(VLOOKUP(B54, Paste!$T$3:$T$1145, 1, FALSE)), "", VLOOKUP(B54, Paste!$T$3:$U$1145, 2, FALSE))</f>
        <v/>
      </c>
    </row>
    <row r="55" spans="1:13">
      <c r="A55" s="11">
        <v>49</v>
      </c>
      <c r="B55" s="10" t="s">
        <v>1043</v>
      </c>
      <c r="C55" s="11" t="s">
        <v>964</v>
      </c>
      <c r="D55" s="11">
        <v>27</v>
      </c>
      <c r="E55" s="11">
        <v>15</v>
      </c>
      <c r="F55" s="11">
        <v>1</v>
      </c>
      <c r="G55" s="53">
        <v>2.95</v>
      </c>
      <c r="H55" s="11">
        <f t="shared" si="2"/>
        <v>17</v>
      </c>
      <c r="I55" s="11">
        <f t="shared" si="3"/>
        <v>50</v>
      </c>
      <c r="J55" s="27">
        <f>VLOOKUP($B55, Paste!$W$3:$Z$10064, IF($G$4="Cap Hit",3, IF($G$4="AAV", 4, 2)), FALSE)</f>
        <v>0.84166700000000005</v>
      </c>
      <c r="K55" s="11" t="str">
        <f>IF(ISERROR(VLOOKUP(B55, Paste!$Q$3:$Q$242, 1, FALSE)), "", VLOOKUP(B55, Paste!$Q$3:$R$245, 2, FALSE))</f>
        <v/>
      </c>
      <c r="L55" s="11" t="s">
        <v>1041</v>
      </c>
      <c r="M55" s="7" t="str">
        <f>IF(ISERROR(VLOOKUP(B55, Paste!$T$3:$T$1145, 1, FALSE)), "", VLOOKUP(B55, Paste!$T$3:$U$1145, 2, FALSE))</f>
        <v/>
      </c>
    </row>
    <row r="56" spans="1:13">
      <c r="A56" s="11">
        <v>50</v>
      </c>
      <c r="B56" s="10" t="s">
        <v>1044</v>
      </c>
      <c r="C56" s="11" t="s">
        <v>985</v>
      </c>
      <c r="D56" s="11">
        <v>29</v>
      </c>
      <c r="E56" s="11">
        <v>14</v>
      </c>
      <c r="F56" s="11">
        <v>1</v>
      </c>
      <c r="G56" s="53">
        <v>3</v>
      </c>
      <c r="H56" s="11">
        <f t="shared" si="2"/>
        <v>16</v>
      </c>
      <c r="I56" s="11">
        <f t="shared" si="3"/>
        <v>47</v>
      </c>
      <c r="J56" s="27">
        <f>VLOOKUP($B56, Paste!$W$3:$Z$10064, IF($G$4="Cap Hit",3, IF($G$4="AAV", 4, 2)), FALSE)</f>
        <v>0.8125</v>
      </c>
      <c r="K56" s="11" t="str">
        <f>IF(ISERROR(VLOOKUP(B56, Paste!$Q$3:$Q$242, 1, FALSE)), "", VLOOKUP(B56, Paste!$Q$3:$R$245, 2, FALSE))</f>
        <v/>
      </c>
      <c r="L56" s="11" t="s">
        <v>1041</v>
      </c>
      <c r="M56" s="7" t="str">
        <f>IF(ISERROR(VLOOKUP(B56, Paste!$T$3:$T$1145, 1, FALSE)), "", VLOOKUP(B56, Paste!$T$3:$U$1145, 2, FALSE))</f>
        <v/>
      </c>
    </row>
    <row r="57" spans="1:13">
      <c r="A57" s="11">
        <v>51</v>
      </c>
      <c r="B57" s="10" t="s">
        <v>1045</v>
      </c>
      <c r="C57" s="11" t="s">
        <v>1003</v>
      </c>
      <c r="D57" s="11">
        <v>37</v>
      </c>
      <c r="E57" s="11">
        <v>14</v>
      </c>
      <c r="F57" s="11">
        <v>1</v>
      </c>
      <c r="G57" s="53">
        <v>2.95</v>
      </c>
      <c r="H57" s="11">
        <f t="shared" si="2"/>
        <v>16</v>
      </c>
      <c r="I57" s="11">
        <f t="shared" si="3"/>
        <v>47</v>
      </c>
      <c r="J57" s="27">
        <f>VLOOKUP($B57, Paste!$W$3:$Z$10064, IF($G$4="Cap Hit",3, IF($G$4="AAV", 4, 2)), FALSE)</f>
        <v>3.6666669999999999</v>
      </c>
      <c r="K57" s="11" t="str">
        <f>IF(ISERROR(VLOOKUP(B57, Paste!$Q$3:$Q$242, 1, FALSE)), "", VLOOKUP(B57, Paste!$Q$3:$R$245, 2, FALSE))</f>
        <v>Y</v>
      </c>
      <c r="L57" s="11" t="s">
        <v>1041</v>
      </c>
      <c r="M57" s="7" t="str">
        <f>IF(ISERROR(VLOOKUP(B57, Paste!$T$3:$T$1145, 1, FALSE)), "", VLOOKUP(B57, Paste!$T$3:$U$1145, 2, FALSE))</f>
        <v/>
      </c>
    </row>
    <row r="58" spans="1:13">
      <c r="A58" s="11">
        <v>52</v>
      </c>
      <c r="B58" s="10" t="s">
        <v>1046</v>
      </c>
      <c r="C58" s="11" t="s">
        <v>966</v>
      </c>
      <c r="D58" s="11">
        <v>30</v>
      </c>
      <c r="E58" s="11">
        <v>14</v>
      </c>
      <c r="F58" s="11">
        <v>1</v>
      </c>
      <c r="G58" s="53">
        <v>2.75</v>
      </c>
      <c r="H58" s="11">
        <f t="shared" si="2"/>
        <v>16</v>
      </c>
      <c r="I58" s="11">
        <f t="shared" si="3"/>
        <v>47</v>
      </c>
      <c r="J58" s="27">
        <f>VLOOKUP($B58, Paste!$W$3:$Z$10064, IF($G$4="Cap Hit",3, IF($G$4="AAV", 4, 2)), FALSE)</f>
        <v>2</v>
      </c>
      <c r="K58" s="11" t="str">
        <f>IF(ISERROR(VLOOKUP(B58, Paste!$Q$3:$Q$242, 1, FALSE)), "", VLOOKUP(B58, Paste!$Q$3:$R$245, 2, FALSE))</f>
        <v/>
      </c>
      <c r="L58" s="11" t="s">
        <v>1041</v>
      </c>
      <c r="M58" s="7" t="str">
        <f>IF(ISERROR(VLOOKUP(B58, Paste!$T$3:$T$1145, 1, FALSE)), "", VLOOKUP(B58, Paste!$T$3:$U$1145, 2, FALSE))</f>
        <v>Y</v>
      </c>
    </row>
    <row r="59" spans="1:13">
      <c r="A59" s="11">
        <v>53</v>
      </c>
      <c r="B59" s="10" t="s">
        <v>1047</v>
      </c>
      <c r="C59" s="11" t="s">
        <v>1011</v>
      </c>
      <c r="D59" s="11">
        <v>30</v>
      </c>
      <c r="E59" s="11">
        <v>13</v>
      </c>
      <c r="F59" s="11">
        <v>1</v>
      </c>
      <c r="G59" s="53">
        <v>3.35</v>
      </c>
      <c r="H59" s="11">
        <f t="shared" si="2"/>
        <v>15</v>
      </c>
      <c r="I59" s="11">
        <f t="shared" si="3"/>
        <v>44</v>
      </c>
      <c r="J59" s="27">
        <f>VLOOKUP($B59, Paste!$W$3:$Z$10064, IF($G$4="Cap Hit",3, IF($G$4="AAV", 4, 2)), FALSE)</f>
        <v>5.4</v>
      </c>
      <c r="K59" s="11" t="str">
        <f>IF(ISERROR(VLOOKUP(B59, Paste!$Q$3:$Q$242, 1, FALSE)), "", VLOOKUP(B59, Paste!$Q$3:$R$245, 2, FALSE))</f>
        <v/>
      </c>
      <c r="L59" s="11" t="s">
        <v>1041</v>
      </c>
      <c r="M59" s="7" t="str">
        <f>IF(ISERROR(VLOOKUP(B59, Paste!$T$3:$T$1145, 1, FALSE)), "", VLOOKUP(B59, Paste!$T$3:$U$1145, 2, FALSE))</f>
        <v/>
      </c>
    </row>
    <row r="60" spans="1:13">
      <c r="A60" s="11">
        <v>54</v>
      </c>
      <c r="B60" s="10" t="s">
        <v>1048</v>
      </c>
      <c r="C60" s="11" t="s">
        <v>968</v>
      </c>
      <c r="D60" s="11">
        <v>30</v>
      </c>
      <c r="E60" s="11">
        <v>13</v>
      </c>
      <c r="F60" s="11">
        <v>1</v>
      </c>
      <c r="G60" s="53">
        <v>2.6</v>
      </c>
      <c r="H60" s="11">
        <f t="shared" si="2"/>
        <v>15</v>
      </c>
      <c r="I60" s="11">
        <f t="shared" si="3"/>
        <v>44</v>
      </c>
      <c r="J60" s="27">
        <f>VLOOKUP($B60, Paste!$W$3:$Z$10064, IF($G$4="Cap Hit",3, IF($G$4="AAV", 4, 2)), FALSE)</f>
        <v>1</v>
      </c>
      <c r="K60" s="11" t="str">
        <f>IF(ISERROR(VLOOKUP(B60, Paste!$Q$3:$Q$242, 1, FALSE)), "", VLOOKUP(B60, Paste!$Q$3:$R$245, 2, FALSE))</f>
        <v/>
      </c>
      <c r="L60" s="11" t="s">
        <v>1041</v>
      </c>
      <c r="M60" s="7" t="str">
        <f>IF(ISERROR(VLOOKUP(B60, Paste!$T$3:$T$1145, 1, FALSE)), "", VLOOKUP(B60, Paste!$T$3:$U$1145, 2, FALSE))</f>
        <v/>
      </c>
    </row>
    <row r="61" spans="1:13">
      <c r="A61" s="11">
        <v>55</v>
      </c>
      <c r="B61" s="10" t="s">
        <v>1049</v>
      </c>
      <c r="C61" s="11" t="s">
        <v>983</v>
      </c>
      <c r="D61" s="11">
        <v>30</v>
      </c>
      <c r="E61" s="11">
        <v>13</v>
      </c>
      <c r="F61" s="11">
        <v>1</v>
      </c>
      <c r="G61" s="53">
        <v>3.05</v>
      </c>
      <c r="H61" s="11">
        <f t="shared" si="2"/>
        <v>15</v>
      </c>
      <c r="I61" s="11">
        <f t="shared" si="3"/>
        <v>44</v>
      </c>
      <c r="J61" s="27">
        <f>VLOOKUP($B61, Paste!$W$3:$Z$10064, IF($G$4="Cap Hit",3, IF($G$4="AAV", 4, 2)), FALSE)</f>
        <v>2.2000000000000002</v>
      </c>
      <c r="K61" s="11" t="str">
        <f>IF(ISERROR(VLOOKUP(B61, Paste!$Q$3:$Q$242, 1, FALSE)), "", VLOOKUP(B61, Paste!$Q$3:$R$245, 2, FALSE))</f>
        <v/>
      </c>
      <c r="L61" s="11" t="s">
        <v>1041</v>
      </c>
      <c r="M61" s="7" t="str">
        <f>IF(ISERROR(VLOOKUP(B61, Paste!$T$3:$T$1145, 1, FALSE)), "", VLOOKUP(B61, Paste!$T$3:$U$1145, 2, FALSE))</f>
        <v/>
      </c>
    </row>
    <row r="62" spans="1:13">
      <c r="A62" s="11">
        <v>56</v>
      </c>
      <c r="B62" s="10" t="s">
        <v>1050</v>
      </c>
      <c r="C62" s="11" t="s">
        <v>979</v>
      </c>
      <c r="D62" s="11">
        <v>20</v>
      </c>
      <c r="E62" s="11">
        <v>12</v>
      </c>
      <c r="F62" s="11">
        <v>1</v>
      </c>
      <c r="G62" s="53">
        <v>2.75</v>
      </c>
      <c r="H62" s="11">
        <f t="shared" si="2"/>
        <v>14</v>
      </c>
      <c r="I62" s="11">
        <f t="shared" si="3"/>
        <v>41</v>
      </c>
      <c r="J62" s="27">
        <f>VLOOKUP($B62, Paste!$W$3:$Z$10064, IF($G$4="Cap Hit",3, IF($G$4="AAV", 4, 2)), FALSE)</f>
        <v>1.1499999999999999</v>
      </c>
      <c r="K62" s="11" t="str">
        <f>IF(ISERROR(VLOOKUP(B62, Paste!$Q$3:$Q$242, 1, FALSE)), "", VLOOKUP(B62, Paste!$Q$3:$R$245, 2, FALSE))</f>
        <v/>
      </c>
      <c r="L62" s="11" t="s">
        <v>1023</v>
      </c>
      <c r="M62" s="7" t="str">
        <f>IF(ISERROR(VLOOKUP(B62, Paste!$T$3:$T$1145, 1, FALSE)), "", VLOOKUP(B62, Paste!$T$3:$U$1145, 2, FALSE))</f>
        <v>Y</v>
      </c>
    </row>
    <row r="63" spans="1:13">
      <c r="A63" s="11">
        <v>57</v>
      </c>
      <c r="B63" s="10" t="s">
        <v>1051</v>
      </c>
      <c r="C63" s="11" t="s">
        <v>959</v>
      </c>
      <c r="D63" s="11">
        <v>25</v>
      </c>
      <c r="E63" s="11">
        <v>12</v>
      </c>
      <c r="F63" s="11">
        <v>1</v>
      </c>
      <c r="G63" s="53">
        <v>2.85</v>
      </c>
      <c r="H63" s="11">
        <f t="shared" si="2"/>
        <v>14</v>
      </c>
      <c r="I63" s="11">
        <f t="shared" si="3"/>
        <v>41</v>
      </c>
      <c r="J63" s="27">
        <f>VLOOKUP($B63, Paste!$W$3:$Z$10064, IF($G$4="Cap Hit",3, IF($G$4="AAV", 4, 2)), FALSE)</f>
        <v>3.75</v>
      </c>
      <c r="K63" s="11" t="str">
        <f>IF(ISERROR(VLOOKUP(B63, Paste!$Q$3:$Q$242, 1, FALSE)), "", VLOOKUP(B63, Paste!$Q$3:$R$245, 2, FALSE))</f>
        <v/>
      </c>
      <c r="L63" s="11" t="s">
        <v>1041</v>
      </c>
      <c r="M63" s="7" t="str">
        <f>IF(ISERROR(VLOOKUP(B63, Paste!$T$3:$T$1145, 1, FALSE)), "", VLOOKUP(B63, Paste!$T$3:$U$1145, 2, FALSE))</f>
        <v/>
      </c>
    </row>
    <row r="64" spans="1:13">
      <c r="A64" s="11">
        <v>58</v>
      </c>
      <c r="B64" s="10" t="s">
        <v>1052</v>
      </c>
      <c r="C64" s="11" t="s">
        <v>1000</v>
      </c>
      <c r="D64" s="11">
        <v>29</v>
      </c>
      <c r="E64" s="11">
        <v>11</v>
      </c>
      <c r="F64" s="11">
        <v>1</v>
      </c>
      <c r="G64" s="53">
        <v>2.8</v>
      </c>
      <c r="H64" s="11">
        <f t="shared" si="2"/>
        <v>13</v>
      </c>
      <c r="I64" s="11">
        <f t="shared" si="3"/>
        <v>38</v>
      </c>
      <c r="J64" s="27">
        <f>VLOOKUP($B64, Paste!$W$3:$Z$10064, IF($G$4="Cap Hit",3, IF($G$4="AAV", 4, 2)), FALSE)</f>
        <v>1.25</v>
      </c>
      <c r="K64" s="11" t="str">
        <f>IF(ISERROR(VLOOKUP(B64, Paste!$Q$3:$Q$242, 1, FALSE)), "", VLOOKUP(B64, Paste!$Q$3:$R$245, 2, FALSE))</f>
        <v/>
      </c>
      <c r="L64" s="11" t="s">
        <v>1041</v>
      </c>
      <c r="M64" s="7" t="str">
        <f>IF(ISERROR(VLOOKUP(B64, Paste!$T$3:$T$1145, 1, FALSE)), "", VLOOKUP(B64, Paste!$T$3:$U$1145, 2, FALSE))</f>
        <v/>
      </c>
    </row>
    <row r="65" spans="1:13">
      <c r="A65" s="11">
        <v>59</v>
      </c>
      <c r="B65" s="10" t="s">
        <v>1053</v>
      </c>
      <c r="C65" s="11" t="s">
        <v>975</v>
      </c>
      <c r="D65" s="11">
        <v>25</v>
      </c>
      <c r="E65" s="11">
        <v>11</v>
      </c>
      <c r="F65" s="11">
        <v>1</v>
      </c>
      <c r="G65" s="53">
        <v>3.4</v>
      </c>
      <c r="H65" s="11">
        <f t="shared" si="2"/>
        <v>13</v>
      </c>
      <c r="I65" s="11">
        <f t="shared" si="3"/>
        <v>38</v>
      </c>
      <c r="J65" s="27">
        <f>VLOOKUP($B65, Paste!$W$3:$Z$10064, IF($G$4="Cap Hit",3, IF($G$4="AAV", 4, 2)), FALSE)</f>
        <v>3</v>
      </c>
      <c r="K65" s="11" t="str">
        <f>IF(ISERROR(VLOOKUP(B65, Paste!$Q$3:$Q$242, 1, FALSE)), "", VLOOKUP(B65, Paste!$Q$3:$R$245, 2, FALSE))</f>
        <v/>
      </c>
      <c r="L65" s="11" t="s">
        <v>1041</v>
      </c>
      <c r="M65" s="7" t="str">
        <f>IF(ISERROR(VLOOKUP(B65, Paste!$T$3:$T$1145, 1, FALSE)), "", VLOOKUP(B65, Paste!$T$3:$U$1145, 2, FALSE))</f>
        <v/>
      </c>
    </row>
    <row r="66" spans="1:13">
      <c r="A66" s="11">
        <v>60</v>
      </c>
      <c r="B66" s="10" t="s">
        <v>1054</v>
      </c>
      <c r="C66" s="11" t="s">
        <v>1013</v>
      </c>
      <c r="D66" s="11">
        <v>20</v>
      </c>
      <c r="E66" s="11">
        <v>10</v>
      </c>
      <c r="F66" s="11">
        <v>1</v>
      </c>
      <c r="G66" s="53">
        <v>2.85</v>
      </c>
      <c r="H66" s="11">
        <f t="shared" si="2"/>
        <v>12</v>
      </c>
      <c r="I66" s="11">
        <f t="shared" si="3"/>
        <v>35</v>
      </c>
      <c r="J66" s="27">
        <f>VLOOKUP($B66, Paste!$W$3:$Z$10064, IF($G$4="Cap Hit",3, IF($G$4="AAV", 4, 2)), FALSE)</f>
        <v>0.77500000000000002</v>
      </c>
      <c r="K66" s="11" t="str">
        <f>IF(ISERROR(VLOOKUP(B66, Paste!$Q$3:$Q$242, 1, FALSE)), "", VLOOKUP(B66, Paste!$Q$3:$R$245, 2, FALSE))</f>
        <v/>
      </c>
      <c r="L66" s="11" t="s">
        <v>1041</v>
      </c>
      <c r="M66" s="7" t="str">
        <f>IF(ISERROR(VLOOKUP(B66, Paste!$T$3:$T$1145, 1, FALSE)), "", VLOOKUP(B66, Paste!$T$3:$U$1145, 2, FALSE))</f>
        <v>Y</v>
      </c>
    </row>
    <row r="67" spans="1:13">
      <c r="A67" s="11">
        <v>61</v>
      </c>
      <c r="B67" s="10" t="s">
        <v>1055</v>
      </c>
      <c r="C67" s="11" t="s">
        <v>947</v>
      </c>
      <c r="D67" s="11">
        <v>43</v>
      </c>
      <c r="E67" s="11">
        <v>12</v>
      </c>
      <c r="F67" s="11">
        <v>0</v>
      </c>
      <c r="G67" s="53">
        <v>3.35</v>
      </c>
      <c r="H67" s="11">
        <f t="shared" si="2"/>
        <v>12</v>
      </c>
      <c r="I67" s="11">
        <f t="shared" si="3"/>
        <v>36</v>
      </c>
      <c r="J67" s="27">
        <f>VLOOKUP($B67, Paste!$W$3:$Z$10064, IF($G$4="Cap Hit",3, IF($G$4="AAV", 4, 2)), FALSE)</f>
        <v>4.5</v>
      </c>
      <c r="K67" s="11" t="str">
        <f>IF(ISERROR(VLOOKUP(B67, Paste!$Q$3:$Q$242, 1, FALSE)), "", VLOOKUP(B67, Paste!$Q$3:$R$245, 2, FALSE))</f>
        <v/>
      </c>
      <c r="L67" s="11" t="s">
        <v>1041</v>
      </c>
      <c r="M67" s="7" t="str">
        <f>IF(ISERROR(VLOOKUP(B67, Paste!$T$3:$T$1145, 1, FALSE)), "", VLOOKUP(B67, Paste!$T$3:$U$1145, 2, FALSE))</f>
        <v/>
      </c>
    </row>
    <row r="68" spans="1:13">
      <c r="A68" s="11">
        <v>62</v>
      </c>
      <c r="B68" s="10" t="s">
        <v>1056</v>
      </c>
      <c r="C68" s="11" t="s">
        <v>1021</v>
      </c>
      <c r="D68" s="11">
        <v>23</v>
      </c>
      <c r="E68" s="11">
        <v>10</v>
      </c>
      <c r="F68" s="11">
        <v>0</v>
      </c>
      <c r="G68" s="53">
        <v>3.6</v>
      </c>
      <c r="H68" s="11">
        <f t="shared" si="2"/>
        <v>10</v>
      </c>
      <c r="I68" s="11">
        <f t="shared" si="3"/>
        <v>30</v>
      </c>
      <c r="J68" s="27">
        <f>VLOOKUP($B68, Paste!$W$3:$Z$10064, IF($G$4="Cap Hit",3, IF($G$4="AAV", 4, 2)), FALSE)</f>
        <v>5.375</v>
      </c>
      <c r="K68" s="11" t="str">
        <f>IF(ISERROR(VLOOKUP(B68, Paste!$Q$3:$Q$242, 1, FALSE)), "", VLOOKUP(B68, Paste!$Q$3:$R$245, 2, FALSE))</f>
        <v/>
      </c>
      <c r="L68" s="11" t="s">
        <v>1041</v>
      </c>
      <c r="M68" s="7" t="str">
        <f>IF(ISERROR(VLOOKUP(B68, Paste!$T$3:$T$1145, 1, FALSE)), "", VLOOKUP(B68, Paste!$T$3:$U$1145, 2, FALSE))</f>
        <v/>
      </c>
    </row>
    <row r="69" spans="1:13">
      <c r="A69" s="11">
        <v>63</v>
      </c>
      <c r="B69" s="10" t="s">
        <v>1057</v>
      </c>
      <c r="C69" s="11" t="s">
        <v>990</v>
      </c>
      <c r="D69" s="11">
        <v>21</v>
      </c>
      <c r="E69" s="11">
        <v>8</v>
      </c>
      <c r="F69" s="11">
        <v>1</v>
      </c>
      <c r="G69" s="53">
        <v>3</v>
      </c>
      <c r="H69" s="11">
        <f t="shared" si="2"/>
        <v>10</v>
      </c>
      <c r="I69" s="11">
        <f t="shared" si="3"/>
        <v>29</v>
      </c>
      <c r="J69" s="27">
        <f>VLOOKUP($B69, Paste!$W$3:$Z$10064, IF($G$4="Cap Hit",3, IF($G$4="AAV", 4, 2)), FALSE)</f>
        <v>4</v>
      </c>
      <c r="K69" s="11" t="str">
        <f>IF(ISERROR(VLOOKUP(B69, Paste!$Q$3:$Q$242, 1, FALSE)), "", VLOOKUP(B69, Paste!$Q$3:$R$245, 2, FALSE))</f>
        <v/>
      </c>
      <c r="L69" s="11" t="s">
        <v>1041</v>
      </c>
      <c r="M69" s="7" t="str">
        <f>IF(ISERROR(VLOOKUP(B69, Paste!$T$3:$T$1145, 1, FALSE)), "", VLOOKUP(B69, Paste!$T$3:$U$1145, 2, FALSE))</f>
        <v/>
      </c>
    </row>
    <row r="70" spans="1:13">
      <c r="A70" s="11">
        <v>64</v>
      </c>
      <c r="B70" s="10" t="s">
        <v>1058</v>
      </c>
      <c r="C70" s="11" t="s">
        <v>962</v>
      </c>
      <c r="D70" s="11">
        <v>18</v>
      </c>
      <c r="E70" s="11">
        <v>9</v>
      </c>
      <c r="F70" s="11">
        <v>0</v>
      </c>
      <c r="G70" s="53">
        <v>2.7</v>
      </c>
      <c r="H70" s="11">
        <f t="shared" si="2"/>
        <v>9</v>
      </c>
      <c r="I70" s="11">
        <f t="shared" si="3"/>
        <v>27</v>
      </c>
      <c r="J70" s="27">
        <f>VLOOKUP($B70, Paste!$W$3:$Z$10064, IF($G$4="Cap Hit",3, IF($G$4="AAV", 4, 2)), FALSE)</f>
        <v>2.75</v>
      </c>
      <c r="K70" s="11" t="str">
        <f>IF(ISERROR(VLOOKUP(B70, Paste!$Q$3:$Q$242, 1, FALSE)), "", VLOOKUP(B70, Paste!$Q$3:$R$245, 2, FALSE))</f>
        <v>Y</v>
      </c>
      <c r="L70" s="11" t="s">
        <v>1041</v>
      </c>
      <c r="M70" s="7" t="str">
        <f>IF(ISERROR(VLOOKUP(B70, Paste!$T$3:$T$1145, 1, FALSE)), "", VLOOKUP(B70, Paste!$T$3:$U$1145, 2, FALSE))</f>
        <v/>
      </c>
    </row>
    <row r="71" spans="1:13">
      <c r="A71" s="11">
        <v>65</v>
      </c>
      <c r="B71" s="10" t="s">
        <v>1059</v>
      </c>
      <c r="C71" s="11" t="s">
        <v>1015</v>
      </c>
      <c r="D71" s="11">
        <v>28</v>
      </c>
      <c r="E71" s="11">
        <v>8</v>
      </c>
      <c r="F71" s="11">
        <v>0</v>
      </c>
      <c r="G71" s="53">
        <v>2.8</v>
      </c>
      <c r="H71" s="11">
        <f t="shared" ref="H71:H87" si="4">E71+2*F71</f>
        <v>8</v>
      </c>
      <c r="I71" s="11">
        <f t="shared" ref="I71:I87" si="5">3*E71+5*F71</f>
        <v>24</v>
      </c>
      <c r="J71" s="27">
        <f>VLOOKUP($B71, Paste!$W$3:$Z$10064, IF($G$4="Cap Hit",3, IF($G$4="AAV", 4, 2)), FALSE)</f>
        <v>1.35</v>
      </c>
      <c r="K71" s="11" t="str">
        <f>IF(ISERROR(VLOOKUP(B71, Paste!$Q$3:$Q$242, 1, FALSE)), "", VLOOKUP(B71, Paste!$Q$3:$R$245, 2, FALSE))</f>
        <v/>
      </c>
      <c r="L71" s="11" t="s">
        <v>1041</v>
      </c>
      <c r="M71" s="7" t="str">
        <f>IF(ISERROR(VLOOKUP(B71, Paste!$T$3:$T$1145, 1, FALSE)), "", VLOOKUP(B71, Paste!$T$3:$U$1145, 2, FALSE))</f>
        <v/>
      </c>
    </row>
    <row r="72" spans="1:13">
      <c r="A72" s="11">
        <v>66</v>
      </c>
      <c r="B72" s="10" t="s">
        <v>1060</v>
      </c>
      <c r="C72" s="11" t="s">
        <v>1028</v>
      </c>
      <c r="D72" s="11">
        <v>17</v>
      </c>
      <c r="E72" s="11">
        <v>7</v>
      </c>
      <c r="F72" s="11">
        <v>0</v>
      </c>
      <c r="G72" s="53">
        <v>3.05</v>
      </c>
      <c r="H72" s="11">
        <f t="shared" si="4"/>
        <v>7</v>
      </c>
      <c r="I72" s="11">
        <f t="shared" si="5"/>
        <v>21</v>
      </c>
      <c r="J72" s="27">
        <f>VLOOKUP($B72, Paste!$W$3:$Z$10064, IF($G$4="Cap Hit",3, IF($G$4="AAV", 4, 2)), FALSE)</f>
        <v>1</v>
      </c>
      <c r="K72" s="11" t="str">
        <f>IF(ISERROR(VLOOKUP(B72, Paste!$Q$3:$Q$242, 1, FALSE)), "", VLOOKUP(B72, Paste!$Q$3:$R$245, 2, FALSE))</f>
        <v/>
      </c>
      <c r="L72" s="11" t="s">
        <v>1041</v>
      </c>
      <c r="M72" s="7" t="str">
        <f>IF(ISERROR(VLOOKUP(B72, Paste!$T$3:$T$1145, 1, FALSE)), "", VLOOKUP(B72, Paste!$T$3:$U$1145, 2, FALSE))</f>
        <v/>
      </c>
    </row>
    <row r="73" spans="1:13">
      <c r="A73" s="11">
        <v>67</v>
      </c>
      <c r="B73" s="10" t="s">
        <v>1061</v>
      </c>
      <c r="C73" s="11" t="s">
        <v>1009</v>
      </c>
      <c r="D73" s="11">
        <v>22</v>
      </c>
      <c r="E73" s="11">
        <v>6</v>
      </c>
      <c r="F73" s="11">
        <v>0</v>
      </c>
      <c r="G73" s="53">
        <v>3.75</v>
      </c>
      <c r="H73" s="11">
        <f t="shared" si="4"/>
        <v>6</v>
      </c>
      <c r="I73" s="11">
        <f t="shared" si="5"/>
        <v>18</v>
      </c>
      <c r="J73" s="27">
        <f>VLOOKUP($B73, Paste!$W$3:$Z$10064, IF($G$4="Cap Hit",3, IF($G$4="AAV", 4, 2)), FALSE)</f>
        <v>2.75</v>
      </c>
      <c r="K73" s="11" t="str">
        <f>IF(ISERROR(VLOOKUP(B73, Paste!$Q$3:$Q$242, 1, FALSE)), "", VLOOKUP(B73, Paste!$Q$3:$R$245, 2, FALSE))</f>
        <v/>
      </c>
      <c r="L73" s="11" t="s">
        <v>1041</v>
      </c>
      <c r="M73" s="7" t="str">
        <f>IF(ISERROR(VLOOKUP(B73, Paste!$T$3:$T$1145, 1, FALSE)), "", VLOOKUP(B73, Paste!$T$3:$U$1145, 2, FALSE))</f>
        <v/>
      </c>
    </row>
    <row r="74" spans="1:13">
      <c r="A74" s="11">
        <v>68</v>
      </c>
      <c r="B74" s="10" t="s">
        <v>1062</v>
      </c>
      <c r="C74" s="11" t="s">
        <v>1009</v>
      </c>
      <c r="D74" s="11">
        <v>7</v>
      </c>
      <c r="E74" s="11">
        <v>4</v>
      </c>
      <c r="F74" s="11">
        <v>1</v>
      </c>
      <c r="G74" s="53">
        <v>2.9</v>
      </c>
      <c r="H74" s="11">
        <f t="shared" si="4"/>
        <v>6</v>
      </c>
      <c r="I74" s="11">
        <f t="shared" si="5"/>
        <v>17</v>
      </c>
      <c r="J74" s="27">
        <f>VLOOKUP($B74, Paste!$W$3:$Z$10064, IF($G$4="Cap Hit",3, IF($G$4="AAV", 4, 2)), FALSE)</f>
        <v>0.875</v>
      </c>
      <c r="K74" s="11" t="str">
        <f>IF(ISERROR(VLOOKUP(B74, Paste!$Q$3:$Q$242, 1, FALSE)), "", VLOOKUP(B74, Paste!$Q$3:$R$245, 2, FALSE))</f>
        <v/>
      </c>
      <c r="L74" s="11" t="s">
        <v>1041</v>
      </c>
      <c r="M74" s="7" t="str">
        <f>IF(ISERROR(VLOOKUP(B74, Paste!$T$3:$T$1145, 1, FALSE)), "", VLOOKUP(B74, Paste!$T$3:$U$1145, 2, FALSE))</f>
        <v>Y</v>
      </c>
    </row>
    <row r="75" spans="1:13">
      <c r="A75" s="11">
        <v>69</v>
      </c>
      <c r="B75" s="10" t="s">
        <v>1063</v>
      </c>
      <c r="C75" s="11" t="s">
        <v>979</v>
      </c>
      <c r="D75" s="11">
        <v>16</v>
      </c>
      <c r="E75" s="11">
        <v>6</v>
      </c>
      <c r="F75" s="11">
        <v>0</v>
      </c>
      <c r="G75" s="53">
        <v>3.3</v>
      </c>
      <c r="H75" s="11">
        <f t="shared" si="4"/>
        <v>6</v>
      </c>
      <c r="I75" s="11">
        <f t="shared" si="5"/>
        <v>18</v>
      </c>
      <c r="J75" s="27">
        <f>VLOOKUP($B75, Paste!$W$3:$Z$10064, IF($G$4="Cap Hit",3, IF($G$4="AAV", 4, 2)), FALSE)</f>
        <v>3.15</v>
      </c>
      <c r="K75" s="11" t="str">
        <f>IF(ISERROR(VLOOKUP(B75, Paste!$Q$3:$Q$242, 1, FALSE)), "", VLOOKUP(B75, Paste!$Q$3:$R$245, 2, FALSE))</f>
        <v/>
      </c>
      <c r="L75" s="11" t="s">
        <v>1041</v>
      </c>
      <c r="M75" s="7" t="str">
        <f>IF(ISERROR(VLOOKUP(B75, Paste!$T$3:$T$1145, 1, FALSE)), "", VLOOKUP(B75, Paste!$T$3:$U$1145, 2, FALSE))</f>
        <v/>
      </c>
    </row>
    <row r="76" spans="1:13">
      <c r="A76" s="11">
        <v>70</v>
      </c>
      <c r="B76" s="10" t="s">
        <v>1064</v>
      </c>
      <c r="C76" s="11" t="s">
        <v>990</v>
      </c>
      <c r="D76" s="11">
        <v>8</v>
      </c>
      <c r="E76" s="11">
        <v>4</v>
      </c>
      <c r="F76" s="11">
        <v>0</v>
      </c>
      <c r="G76" s="53">
        <v>2.75</v>
      </c>
      <c r="H76" s="11">
        <f t="shared" si="4"/>
        <v>4</v>
      </c>
      <c r="I76" s="11">
        <f t="shared" si="5"/>
        <v>12</v>
      </c>
      <c r="J76" s="27">
        <f>VLOOKUP($B76, Paste!$W$3:$Z$10064, IF($G$4="Cap Hit",3, IF($G$4="AAV", 4, 2)), FALSE)</f>
        <v>0.875</v>
      </c>
      <c r="K76" s="11" t="str">
        <f>IF(ISERROR(VLOOKUP(B76, Paste!$Q$3:$Q$242, 1, FALSE)), "", VLOOKUP(B76, Paste!$Q$3:$R$245, 2, FALSE))</f>
        <v/>
      </c>
      <c r="L76" s="11" t="s">
        <v>1041</v>
      </c>
      <c r="M76" s="7" t="str">
        <f>IF(ISERROR(VLOOKUP(B76, Paste!$T$3:$T$1145, 1, FALSE)), "", VLOOKUP(B76, Paste!$T$3:$U$1145, 2, FALSE))</f>
        <v>Y</v>
      </c>
    </row>
    <row r="77" spans="1:13">
      <c r="A77" s="11">
        <v>71</v>
      </c>
      <c r="B77" s="10" t="s">
        <v>1065</v>
      </c>
      <c r="C77" s="11" t="s">
        <v>962</v>
      </c>
      <c r="D77" s="11">
        <v>12</v>
      </c>
      <c r="E77" s="11">
        <v>3</v>
      </c>
      <c r="F77" s="11">
        <v>0</v>
      </c>
      <c r="G77" s="53">
        <v>3</v>
      </c>
      <c r="H77" s="11">
        <f t="shared" si="4"/>
        <v>3</v>
      </c>
      <c r="I77" s="11">
        <f t="shared" si="5"/>
        <v>9</v>
      </c>
      <c r="J77" s="27">
        <f>VLOOKUP($B77, Paste!$W$3:$Z$10064, IF($G$4="Cap Hit",3, IF($G$4="AAV", 4, 2)), FALSE)</f>
        <v>1</v>
      </c>
      <c r="K77" s="11" t="str">
        <f>IF(ISERROR(VLOOKUP(B77, Paste!$Q$3:$Q$242, 1, FALSE)), "", VLOOKUP(B77, Paste!$Q$3:$R$245, 2, FALSE))</f>
        <v/>
      </c>
      <c r="L77" s="11" t="s">
        <v>1041</v>
      </c>
      <c r="M77" s="7" t="str">
        <f>IF(ISERROR(VLOOKUP(B77, Paste!$T$3:$T$1145, 1, FALSE)), "", VLOOKUP(B77, Paste!$T$3:$U$1145, 2, FALSE))</f>
        <v/>
      </c>
    </row>
    <row r="78" spans="1:13">
      <c r="A78" s="11">
        <v>72</v>
      </c>
      <c r="B78" s="10" t="s">
        <v>1066</v>
      </c>
      <c r="C78" s="11" t="s">
        <v>1025</v>
      </c>
      <c r="D78" s="11">
        <v>8</v>
      </c>
      <c r="E78" s="11">
        <v>3</v>
      </c>
      <c r="F78" s="11">
        <v>0</v>
      </c>
      <c r="G78" s="53">
        <v>3</v>
      </c>
      <c r="H78" s="11">
        <f t="shared" si="4"/>
        <v>3</v>
      </c>
      <c r="I78" s="11">
        <f t="shared" si="5"/>
        <v>9</v>
      </c>
      <c r="J78" s="27">
        <f>VLOOKUP($B78, Paste!$W$3:$Z$10064, IF($G$4="Cap Hit",3, IF($G$4="AAV", 4, 2)), FALSE)</f>
        <v>0.91833299999999995</v>
      </c>
      <c r="K78" s="11" t="str">
        <f>IF(ISERROR(VLOOKUP(B78, Paste!$Q$3:$Q$242, 1, FALSE)), "", VLOOKUP(B78, Paste!$Q$3:$R$245, 2, FALSE))</f>
        <v/>
      </c>
      <c r="L78" s="11" t="s">
        <v>1041</v>
      </c>
      <c r="M78" s="7" t="str">
        <f>IF(ISERROR(VLOOKUP(B78, Paste!$T$3:$T$1145, 1, FALSE)), "", VLOOKUP(B78, Paste!$T$3:$U$1145, 2, FALSE))</f>
        <v>Y</v>
      </c>
    </row>
    <row r="79" spans="1:13">
      <c r="A79" s="11">
        <v>73</v>
      </c>
      <c r="B79" s="10" t="s">
        <v>1067</v>
      </c>
      <c r="C79" s="11" t="s">
        <v>973</v>
      </c>
      <c r="D79" s="11">
        <v>8</v>
      </c>
      <c r="E79" s="11">
        <v>3</v>
      </c>
      <c r="F79" s="11">
        <v>0</v>
      </c>
      <c r="G79" s="53">
        <v>3</v>
      </c>
      <c r="H79" s="11">
        <f t="shared" si="4"/>
        <v>3</v>
      </c>
      <c r="I79" s="11">
        <f t="shared" si="5"/>
        <v>9</v>
      </c>
      <c r="J79" s="27">
        <f>VLOOKUP($B79, Paste!$W$3:$Z$10064, IF($G$4="Cap Hit",3, IF($G$4="AAV", 4, 2)), FALSE)</f>
        <v>0.9</v>
      </c>
      <c r="K79" s="11" t="str">
        <f>IF(ISERROR(VLOOKUP(B79, Paste!$Q$3:$Q$242, 1, FALSE)), "", VLOOKUP(B79, Paste!$Q$3:$R$245, 2, FALSE))</f>
        <v/>
      </c>
      <c r="L79" s="11" t="s">
        <v>1041</v>
      </c>
      <c r="M79" s="7" t="str">
        <f>IF(ISERROR(VLOOKUP(B79, Paste!$T$3:$T$1145, 1, FALSE)), "", VLOOKUP(B79, Paste!$T$3:$U$1145, 2, FALSE))</f>
        <v>Y</v>
      </c>
    </row>
    <row r="80" spans="1:13">
      <c r="A80" s="11">
        <v>74</v>
      </c>
      <c r="B80" s="10" t="s">
        <v>1068</v>
      </c>
      <c r="C80" s="11" t="s">
        <v>994</v>
      </c>
      <c r="D80" s="11">
        <v>4</v>
      </c>
      <c r="E80" s="11">
        <v>2</v>
      </c>
      <c r="F80" s="11">
        <v>0</v>
      </c>
      <c r="G80" s="53">
        <v>2.5</v>
      </c>
      <c r="H80" s="11">
        <f t="shared" si="4"/>
        <v>2</v>
      </c>
      <c r="I80" s="11">
        <f t="shared" si="5"/>
        <v>6</v>
      </c>
      <c r="J80" s="27">
        <f>VLOOKUP($B80, Paste!$W$3:$Z$10064, IF($G$4="Cap Hit",3, IF($G$4="AAV", 4, 2)), FALSE)</f>
        <v>0.77500000000000002</v>
      </c>
      <c r="K80" s="11" t="str">
        <f>IF(ISERROR(VLOOKUP(B80, Paste!$Q$3:$Q$242, 1, FALSE)), "", VLOOKUP(B80, Paste!$Q$3:$R$245, 2, FALSE))</f>
        <v/>
      </c>
      <c r="L80" s="11" t="s">
        <v>1041</v>
      </c>
      <c r="M80" s="7"/>
    </row>
    <row r="81" spans="1:13">
      <c r="A81" s="11">
        <v>75</v>
      </c>
      <c r="B81" s="10" t="s">
        <v>1069</v>
      </c>
      <c r="C81" s="11" t="s">
        <v>998</v>
      </c>
      <c r="D81" s="11">
        <v>3</v>
      </c>
      <c r="E81" s="11">
        <v>2</v>
      </c>
      <c r="F81" s="11">
        <v>0</v>
      </c>
      <c r="G81" s="53">
        <v>2.5</v>
      </c>
      <c r="H81" s="11">
        <f t="shared" si="4"/>
        <v>2</v>
      </c>
      <c r="I81" s="11">
        <f t="shared" si="5"/>
        <v>6</v>
      </c>
      <c r="J81" s="27">
        <f>VLOOKUP($B81, Paste!$W$3:$Z$10064, IF($G$4="Cap Hit",3, IF($G$4="AAV", 4, 2)), FALSE)</f>
        <v>0.78333299999999995</v>
      </c>
      <c r="K81" s="11" t="str">
        <f>IF(ISERROR(VLOOKUP(B81, Paste!$Q$3:$Q$242, 1, FALSE)), "", VLOOKUP(B81, Paste!$Q$3:$R$245, 2, FALSE))</f>
        <v/>
      </c>
      <c r="L81" s="11" t="s">
        <v>1041</v>
      </c>
      <c r="M81" s="7" t="str">
        <f>IF(ISERROR(VLOOKUP(B81, Paste!$T$3:$T$1145, 1, FALSE)), "", VLOOKUP(B81, Paste!$T$3:$U$1145, 2, FALSE))</f>
        <v/>
      </c>
    </row>
    <row r="82" spans="1:13">
      <c r="A82" s="11">
        <v>76</v>
      </c>
      <c r="B82" s="10" t="s">
        <v>1070</v>
      </c>
      <c r="C82" s="11" t="s">
        <v>983</v>
      </c>
      <c r="D82" s="11">
        <v>6</v>
      </c>
      <c r="E82" s="11">
        <v>2</v>
      </c>
      <c r="F82" s="11">
        <v>0</v>
      </c>
      <c r="G82" s="53">
        <v>3.15</v>
      </c>
      <c r="H82" s="11">
        <f t="shared" si="4"/>
        <v>2</v>
      </c>
      <c r="I82" s="11">
        <f t="shared" si="5"/>
        <v>6</v>
      </c>
      <c r="J82" s="27">
        <f>VLOOKUP($B82, Paste!$W$3:$Z$10064, IF($G$4="Cap Hit",3, IF($G$4="AAV", 4, 2)), FALSE)</f>
        <v>1.1000000000000001</v>
      </c>
      <c r="K82" s="11" t="str">
        <f>IF(ISERROR(VLOOKUP(B82, Paste!$Q$3:$Q$242, 1, FALSE)), "", VLOOKUP(B82, Paste!$Q$3:$R$245, 2, FALSE))</f>
        <v/>
      </c>
      <c r="L82" s="11" t="s">
        <v>1041</v>
      </c>
      <c r="M82" s="7"/>
    </row>
    <row r="83" spans="1:13">
      <c r="A83" s="11">
        <v>77</v>
      </c>
      <c r="B83" s="10" t="s">
        <v>1071</v>
      </c>
      <c r="C83" s="11" t="s">
        <v>975</v>
      </c>
      <c r="D83" s="11">
        <v>4</v>
      </c>
      <c r="E83" s="11">
        <v>2</v>
      </c>
      <c r="F83" s="11">
        <v>0</v>
      </c>
      <c r="G83" s="53">
        <v>3</v>
      </c>
      <c r="H83" s="11">
        <f t="shared" si="4"/>
        <v>2</v>
      </c>
      <c r="I83" s="11">
        <f t="shared" si="5"/>
        <v>6</v>
      </c>
      <c r="J83" s="27">
        <f>VLOOKUP($B83, Paste!$W$3:$Z$10064, IF($G$4="Cap Hit",3, IF($G$4="AAV", 4, 2)), FALSE)</f>
        <v>0.77500000000000002</v>
      </c>
      <c r="K83" s="11" t="str">
        <f>IF(ISERROR(VLOOKUP(B83, Paste!$Q$3:$Q$242, 1, FALSE)), "", VLOOKUP(B83, Paste!$Q$3:$R$245, 2, FALSE))</f>
        <v/>
      </c>
      <c r="L83" s="11" t="s">
        <v>1041</v>
      </c>
      <c r="M83" s="7" t="str">
        <f>IF(ISERROR(VLOOKUP(B83, Paste!$T$3:$T$1145, 1, FALSE)), "", VLOOKUP(B83, Paste!$T$3:$U$1145, 2, FALSE))</f>
        <v/>
      </c>
    </row>
    <row r="84" spans="1:13">
      <c r="A84" s="11">
        <v>78</v>
      </c>
      <c r="B84" s="10" t="s">
        <v>1072</v>
      </c>
      <c r="C84" s="11" t="s">
        <v>1003</v>
      </c>
      <c r="D84" s="11">
        <v>3</v>
      </c>
      <c r="E84" s="11">
        <v>1</v>
      </c>
      <c r="F84" s="11">
        <v>0</v>
      </c>
      <c r="G84" s="53">
        <v>3</v>
      </c>
      <c r="H84" s="11">
        <f t="shared" si="4"/>
        <v>1</v>
      </c>
      <c r="I84" s="11">
        <f t="shared" si="5"/>
        <v>3</v>
      </c>
      <c r="J84" s="27">
        <f>VLOOKUP($B84, Paste!$W$3:$Z$10064, IF($G$4="Cap Hit",3, IF($G$4="AAV", 4, 2)), FALSE)</f>
        <v>0.85</v>
      </c>
      <c r="K84" s="11" t="str">
        <f>IF(ISERROR(VLOOKUP(B84, Paste!$Q$3:$Q$242, 1, FALSE)), "", VLOOKUP(B84, Paste!$Q$3:$R$245, 2, FALSE))</f>
        <v/>
      </c>
      <c r="L84" s="11" t="s">
        <v>1041</v>
      </c>
      <c r="M84" s="7" t="str">
        <f>IF(ISERROR(VLOOKUP(B84, Paste!$T$3:$T$1145, 1, FALSE)), "", VLOOKUP(B84, Paste!$T$3:$U$1145, 2, FALSE))</f>
        <v>Y</v>
      </c>
    </row>
    <row r="85" spans="1:13">
      <c r="A85" s="11">
        <v>79</v>
      </c>
      <c r="B85" s="10" t="s">
        <v>1073</v>
      </c>
      <c r="C85" s="11" t="s">
        <v>971</v>
      </c>
      <c r="D85" s="11">
        <v>2</v>
      </c>
      <c r="E85" s="11">
        <v>1</v>
      </c>
      <c r="F85" s="11">
        <v>0</v>
      </c>
      <c r="G85" s="53">
        <v>4</v>
      </c>
      <c r="H85" s="11">
        <f t="shared" si="4"/>
        <v>1</v>
      </c>
      <c r="I85" s="11">
        <f t="shared" si="5"/>
        <v>3</v>
      </c>
      <c r="J85" s="27">
        <f>VLOOKUP($B85, Paste!$W$3:$Z$10064, IF($G$4="Cap Hit",3, IF($G$4="AAV", 4, 2)), FALSE)</f>
        <v>0.9</v>
      </c>
      <c r="K85" s="11" t="str">
        <f>IF(ISERROR(VLOOKUP(B85, Paste!$Q$3:$Q$242, 1, FALSE)), "", VLOOKUP(B85, Paste!$Q$3:$R$245, 2, FALSE))</f>
        <v/>
      </c>
      <c r="L85" s="11" t="s">
        <v>1041</v>
      </c>
      <c r="M85" s="7" t="str">
        <f>IF(ISERROR(VLOOKUP(B85, Paste!$T$3:$T$1145, 1, FALSE)), "", VLOOKUP(B85, Paste!$T$3:$U$1145, 2, FALSE))</f>
        <v>Y</v>
      </c>
    </row>
    <row r="86" spans="1:13">
      <c r="A86" s="11">
        <v>80</v>
      </c>
      <c r="B86" s="10" t="s">
        <v>1074</v>
      </c>
      <c r="C86" s="11" t="s">
        <v>964</v>
      </c>
      <c r="D86" s="11">
        <v>1</v>
      </c>
      <c r="E86" s="11">
        <v>0</v>
      </c>
      <c r="F86" s="11">
        <v>0</v>
      </c>
      <c r="G86" s="53">
        <v>3</v>
      </c>
      <c r="H86" s="11">
        <f t="shared" si="4"/>
        <v>0</v>
      </c>
      <c r="I86" s="11">
        <f t="shared" si="5"/>
        <v>0</v>
      </c>
      <c r="J86" s="27">
        <f>VLOOKUP($B86, Paste!$W$3:$Z$10064, IF($G$4="Cap Hit",3, IF($G$4="AAV", 4, 2)), FALSE)</f>
        <v>1.25</v>
      </c>
      <c r="K86" s="11" t="str">
        <f>IF(ISERROR(VLOOKUP(B86, Paste!$Q$3:$Q$242, 1, FALSE)), "", VLOOKUP(B86, Paste!$Q$3:$R$245, 2, FALSE))</f>
        <v/>
      </c>
      <c r="L86" s="11" t="s">
        <v>1041</v>
      </c>
      <c r="M86" s="7" t="str">
        <f>IF(ISERROR(VLOOKUP(B86, Paste!$T$3:$T$1145, 1, FALSE)), "", VLOOKUP(B86, Paste!$T$3:$U$1145, 2, FALSE))</f>
        <v/>
      </c>
    </row>
    <row r="87" spans="1:13">
      <c r="A87" s="11">
        <v>81</v>
      </c>
      <c r="B87" s="10" t="s">
        <v>1075</v>
      </c>
      <c r="C87" s="11" t="s">
        <v>947</v>
      </c>
      <c r="D87" s="11">
        <v>3</v>
      </c>
      <c r="E87" s="11">
        <v>0</v>
      </c>
      <c r="F87" s="11">
        <v>0</v>
      </c>
      <c r="G87" s="53">
        <v>3.5</v>
      </c>
      <c r="H87" s="11">
        <f t="shared" si="4"/>
        <v>0</v>
      </c>
      <c r="I87" s="11">
        <f t="shared" si="5"/>
        <v>0</v>
      </c>
      <c r="J87" s="27">
        <f>VLOOKUP($B87, Paste!$W$3:$Z$10064, IF($G$4="Cap Hit",3, IF($G$4="AAV", 4, 2)), FALSE)</f>
        <v>0.77500000000000002</v>
      </c>
      <c r="K87" s="11" t="str">
        <f>IF(ISERROR(VLOOKUP(B87, Paste!$Q$3:$Q$242, 1, FALSE)), "", VLOOKUP(B87, Paste!$Q$3:$R$245, 2, FALSE))</f>
        <v/>
      </c>
      <c r="L87" s="11" t="s">
        <v>1041</v>
      </c>
      <c r="M87" s="7" t="str">
        <f>IF(ISERROR(VLOOKUP(B87, Paste!$T$3:$T$1145, 1, FALSE)), "", VLOOKUP(B87, Paste!$T$3:$U$1145, 2, FALSE))</f>
        <v/>
      </c>
    </row>
  </sheetData>
  <autoFilter ref="A6:L87" xr:uid="{00000000-0001-0000-0400-000000000000}"/>
  <sortState xmlns:xlrd2="http://schemas.microsoft.com/office/spreadsheetml/2017/richdata2" ref="B7:L87">
    <sortCondition descending="1" ref="H7:H87"/>
  </sortState>
  <mergeCells count="1">
    <mergeCell ref="G4:I4"/>
  </mergeCells>
  <phoneticPr fontId="21" type="noConversion"/>
  <conditionalFormatting sqref="A7:B87">
    <cfRule type="expression" dxfId="24" priority="6" stopIfTrue="1">
      <formula>$M7="Y"</formula>
    </cfRule>
  </conditionalFormatting>
  <hyperlinks>
    <hyperlink ref="J1" location="Goaltenders!A1" display="Goalies" xr:uid="{00000000-0004-0000-0400-000002000000}"/>
    <hyperlink ref="J2" location="'PIM Hits and BS'!A1" display="PIM/Hits/BS" xr:uid="{00000000-0004-0000-0400-000003000000}"/>
    <hyperlink ref="J3" location="'Points&amp;Potential'!A1" display="Potential" xr:uid="{00000000-0004-0000-0400-000004000000}"/>
    <hyperlink ref="K1" location="'Points&amp;PlusMinus'!A1" display="Plus/Minus &amp; PP" xr:uid="{00000000-0004-0000-0400-000005000000}"/>
    <hyperlink ref="K2" location="'Notes&amp;Info'!A1" display="Help &amp; Info" xr:uid="{00000000-0004-0000-0400-000006000000}"/>
    <hyperlink ref="K3" location="'EVERYTHING (Skaters)'!A1" display="EVERYTHING (*NEW*)" xr:uid="{00000000-0004-0000-0400-000008000000}"/>
  </hyperlinks>
  <pageMargins left="0.51181102362204722" right="0.51181102362204722" top="0.55118110236220474" bottom="0.55118110236220474" header="0.31496062992125984" footer="0.31496062992125984"/>
  <pageSetup scale="63" fitToHeight="2" orientation="portrait" horizontalDpi="30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34"/>
  <sheetViews>
    <sheetView workbookViewId="0">
      <selection activeCell="I16" sqref="I16"/>
    </sheetView>
  </sheetViews>
  <sheetFormatPr defaultRowHeight="15"/>
  <cols>
    <col min="1" max="1" width="2.85546875" customWidth="1"/>
    <col min="2" max="2" width="16.5703125" customWidth="1"/>
    <col min="3" max="3" width="18.28515625" customWidth="1"/>
    <col min="7" max="7" width="27.5703125" customWidth="1"/>
  </cols>
  <sheetData>
    <row r="1" spans="1:17" ht="18.75">
      <c r="B1" s="22" t="s">
        <v>1076</v>
      </c>
      <c r="C1" s="30" t="s">
        <v>1077</v>
      </c>
      <c r="D1" s="31"/>
      <c r="E1" s="31"/>
      <c r="F1" s="31"/>
      <c r="G1" s="30" t="s">
        <v>1078</v>
      </c>
      <c r="H1" s="21"/>
    </row>
    <row r="2" spans="1:17" ht="18.75">
      <c r="B2" s="21"/>
      <c r="C2" s="30" t="s">
        <v>1079</v>
      </c>
      <c r="D2" s="31"/>
      <c r="E2" s="31"/>
      <c r="F2" s="31"/>
      <c r="G2" s="30" t="s">
        <v>1080</v>
      </c>
      <c r="H2" s="21"/>
    </row>
    <row r="3" spans="1:17">
      <c r="C3" s="31"/>
      <c r="D3" s="31"/>
      <c r="E3" s="31"/>
      <c r="F3" s="31"/>
      <c r="G3" s="31"/>
    </row>
    <row r="4" spans="1:17">
      <c r="G4" s="75" t="str">
        <f>'Points&amp;Potential'!M4</f>
        <v>Updated: Aug 02</v>
      </c>
      <c r="H4" s="75"/>
      <c r="I4" s="75"/>
      <c r="J4" s="75"/>
      <c r="K4" s="75"/>
      <c r="L4" s="75"/>
      <c r="M4" s="75"/>
    </row>
    <row r="5" spans="1:17">
      <c r="G5" s="75"/>
      <c r="H5" s="75"/>
      <c r="I5" s="75"/>
      <c r="J5" s="75"/>
      <c r="K5" s="75"/>
      <c r="L5" s="75"/>
      <c r="M5" s="75"/>
    </row>
    <row r="6" spans="1:17">
      <c r="B6" s="20" t="s">
        <v>1081</v>
      </c>
      <c r="G6" s="75"/>
      <c r="H6" s="75"/>
      <c r="I6" s="75"/>
      <c r="J6" s="75"/>
      <c r="K6" s="75"/>
      <c r="L6" s="75"/>
      <c r="M6" s="75"/>
    </row>
    <row r="7" spans="1:17">
      <c r="K7" s="20"/>
    </row>
    <row r="8" spans="1:17" ht="15.75">
      <c r="A8" s="24">
        <v>1</v>
      </c>
      <c r="B8" t="s">
        <v>1082</v>
      </c>
      <c r="K8" s="20"/>
    </row>
    <row r="9" spans="1:17" ht="15.75">
      <c r="A9" s="24"/>
      <c r="K9" s="20"/>
    </row>
    <row r="10" spans="1:17" ht="15.75">
      <c r="A10" s="24">
        <v>2</v>
      </c>
      <c r="B10" t="s">
        <v>1083</v>
      </c>
      <c r="H10" s="58" t="s">
        <v>1084</v>
      </c>
      <c r="I10" s="58"/>
      <c r="J10" s="58"/>
      <c r="K10" s="58"/>
      <c r="L10" s="58"/>
      <c r="M10" s="58"/>
      <c r="N10" s="58"/>
      <c r="O10" s="59"/>
      <c r="P10" s="59"/>
      <c r="Q10" s="59"/>
    </row>
    <row r="11" spans="1:17" ht="15.75">
      <c r="A11" s="24"/>
      <c r="H11" s="58" t="s">
        <v>1085</v>
      </c>
      <c r="I11" s="58"/>
      <c r="J11" s="58"/>
      <c r="K11" s="58"/>
      <c r="L11" s="58"/>
      <c r="M11" s="58"/>
      <c r="N11" s="58"/>
      <c r="O11" s="59"/>
    </row>
    <row r="12" spans="1:17" ht="15.75">
      <c r="A12" s="24">
        <v>3</v>
      </c>
      <c r="B12" t="s">
        <v>1086</v>
      </c>
      <c r="K12" s="20"/>
    </row>
    <row r="13" spans="1:17" ht="15.75">
      <c r="A13" s="24"/>
      <c r="K13" s="20"/>
    </row>
    <row r="14" spans="1:17" ht="15.75">
      <c r="A14" s="24">
        <v>4</v>
      </c>
      <c r="B14" t="s">
        <v>1087</v>
      </c>
      <c r="K14" s="20"/>
    </row>
    <row r="15" spans="1:17" ht="15.75">
      <c r="A15" s="24"/>
    </row>
    <row r="16" spans="1:17" ht="15.75">
      <c r="A16" s="24">
        <v>5</v>
      </c>
      <c r="B16" t="s">
        <v>1088</v>
      </c>
    </row>
    <row r="17" spans="1:3" ht="15.75">
      <c r="A17" s="24"/>
    </row>
    <row r="18" spans="1:3" ht="15.75">
      <c r="A18" s="24">
        <v>6</v>
      </c>
      <c r="B18" s="1" t="s">
        <v>1089</v>
      </c>
    </row>
    <row r="19" spans="1:3" ht="15.75">
      <c r="A19" s="24"/>
      <c r="B19" s="1" t="s">
        <v>944</v>
      </c>
      <c r="C19" s="23" t="s">
        <v>1090</v>
      </c>
    </row>
    <row r="20" spans="1:3" ht="15.75">
      <c r="A20" s="24"/>
      <c r="B20" s="1" t="s">
        <v>943</v>
      </c>
      <c r="C20" t="s">
        <v>1091</v>
      </c>
    </row>
    <row r="21" spans="1:3" ht="15.75">
      <c r="A21" s="24"/>
      <c r="B21" s="1" t="s">
        <v>941</v>
      </c>
      <c r="C21" t="s">
        <v>1092</v>
      </c>
    </row>
    <row r="22" spans="1:3" ht="15.75">
      <c r="A22" s="24"/>
      <c r="B22" s="1" t="s">
        <v>942</v>
      </c>
      <c r="C22" t="s">
        <v>1093</v>
      </c>
    </row>
    <row r="23" spans="1:3" ht="15.75">
      <c r="A23" s="24"/>
      <c r="B23" s="1"/>
    </row>
    <row r="24" spans="1:3" ht="15.75">
      <c r="A24" s="24">
        <v>7</v>
      </c>
      <c r="B24" s="1" t="s">
        <v>22</v>
      </c>
    </row>
    <row r="25" spans="1:3">
      <c r="B25" s="1">
        <v>1</v>
      </c>
      <c r="C25" t="s">
        <v>1094</v>
      </c>
    </row>
    <row r="26" spans="1:3">
      <c r="B26" s="1">
        <v>2</v>
      </c>
      <c r="C26" t="s">
        <v>1095</v>
      </c>
    </row>
    <row r="27" spans="1:3">
      <c r="B27" s="1"/>
      <c r="C27" t="s">
        <v>1096</v>
      </c>
    </row>
    <row r="28" spans="1:3">
      <c r="B28" s="1"/>
    </row>
    <row r="29" spans="1:3" ht="15.75">
      <c r="A29" s="24">
        <v>8</v>
      </c>
      <c r="B29" t="s">
        <v>1097</v>
      </c>
    </row>
    <row r="31" spans="1:3" ht="15.75">
      <c r="A31" s="24">
        <v>9</v>
      </c>
      <c r="B31" t="s">
        <v>1098</v>
      </c>
    </row>
    <row r="32" spans="1:3">
      <c r="B32" t="s">
        <v>1099</v>
      </c>
    </row>
    <row r="34" spans="1:2">
      <c r="A34" s="20">
        <v>10</v>
      </c>
      <c r="B34" t="s">
        <v>1100</v>
      </c>
    </row>
  </sheetData>
  <mergeCells count="1">
    <mergeCell ref="G4:M6"/>
  </mergeCells>
  <hyperlinks>
    <hyperlink ref="C1" location="Goaltenders!A1" display="GOALIES" xr:uid="{00000000-0004-0000-0500-000000000000}"/>
    <hyperlink ref="C2" location="'PIM Hits and BS'!A1" display="PLAYERS - PIM, Hits &amp; Blocked Shots" xr:uid="{00000000-0004-0000-0500-000001000000}"/>
    <hyperlink ref="G1" location="'Points&amp;PlusMinus'!A1" display="PLAYERS - PLUS/MINUS" xr:uid="{00000000-0004-0000-0500-000002000000}"/>
    <hyperlink ref="G2" location="'Points&amp;Potential'!A1" display="PLAYERS - POTENTIAL" xr:uid="{00000000-0004-0000-0500-000003000000}"/>
  </hyperlinks>
  <pageMargins left="0.7" right="0.7" top="0.75" bottom="0.75" header="0.3" footer="0.3"/>
  <pageSetup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AN1705"/>
  <sheetViews>
    <sheetView zoomScaleNormal="100" workbookViewId="0">
      <pane ySplit="2" topLeftCell="A609" activePane="bottomLeft" state="frozen"/>
      <selection pane="bottomLeft" activeCell="A633" sqref="A633:H633"/>
    </sheetView>
  </sheetViews>
  <sheetFormatPr defaultRowHeight="15"/>
  <cols>
    <col min="1" max="1" width="19.85546875" customWidth="1"/>
    <col min="2" max="2" width="9.140625" customWidth="1"/>
    <col min="10" max="10" width="17.42578125" customWidth="1"/>
    <col min="14" max="14" width="25.28515625" bestFit="1" customWidth="1"/>
    <col min="17" max="17" width="20.42578125" bestFit="1" customWidth="1"/>
    <col min="18" max="18" width="5.85546875" customWidth="1"/>
    <col min="19" max="19" width="6.85546875" customWidth="1"/>
    <col min="20" max="20" width="20.5703125" customWidth="1"/>
    <col min="23" max="23" width="20.28515625" style="1" bestFit="1" customWidth="1"/>
    <col min="24" max="26" width="10.85546875" style="13" customWidth="1"/>
    <col min="27" max="27" width="10.5703125" customWidth="1"/>
    <col min="28" max="28" width="21.7109375" bestFit="1" customWidth="1"/>
    <col min="29" max="29" width="10" bestFit="1" customWidth="1"/>
    <col min="33" max="33" width="15.7109375" customWidth="1"/>
    <col min="36" max="36" width="16" customWidth="1"/>
  </cols>
  <sheetData>
    <row r="1" spans="1:40">
      <c r="A1" t="s">
        <v>1101</v>
      </c>
      <c r="J1" t="s">
        <v>1102</v>
      </c>
      <c r="N1" t="s">
        <v>1103</v>
      </c>
      <c r="Q1" t="s">
        <v>1104</v>
      </c>
      <c r="T1" t="s">
        <v>1105</v>
      </c>
      <c r="W1" s="39" t="s">
        <v>1106</v>
      </c>
      <c r="X1" s="13" t="s">
        <v>948</v>
      </c>
      <c r="Y1" s="13" t="s">
        <v>1107</v>
      </c>
      <c r="AC1" t="s">
        <v>1108</v>
      </c>
      <c r="AK1" t="s">
        <v>1109</v>
      </c>
      <c r="AL1" t="s">
        <v>1110</v>
      </c>
    </row>
    <row r="2" spans="1:40">
      <c r="A2" t="s">
        <v>1111</v>
      </c>
      <c r="B2" t="s">
        <v>1112</v>
      </c>
      <c r="C2" t="s">
        <v>1113</v>
      </c>
      <c r="D2" t="s">
        <v>1114</v>
      </c>
      <c r="E2" t="s">
        <v>1115</v>
      </c>
      <c r="F2" t="s">
        <v>1116</v>
      </c>
      <c r="G2" t="s">
        <v>1117</v>
      </c>
      <c r="H2" t="s">
        <v>1118</v>
      </c>
      <c r="J2" t="s">
        <v>11</v>
      </c>
      <c r="K2" t="s">
        <v>1119</v>
      </c>
      <c r="L2" t="s">
        <v>14</v>
      </c>
      <c r="V2" s="20"/>
      <c r="W2" s="39" t="s">
        <v>11</v>
      </c>
      <c r="X2" s="55" t="s">
        <v>948</v>
      </c>
      <c r="Y2" s="55" t="s">
        <v>1107</v>
      </c>
      <c r="Z2" s="55" t="s">
        <v>8</v>
      </c>
      <c r="AA2" s="20"/>
      <c r="AB2" s="20" t="s">
        <v>11</v>
      </c>
      <c r="AC2" s="20" t="s">
        <v>25</v>
      </c>
      <c r="AD2" s="20" t="s">
        <v>24</v>
      </c>
      <c r="AE2" s="20" t="s">
        <v>26</v>
      </c>
      <c r="AG2" s="20" t="s">
        <v>11</v>
      </c>
      <c r="AH2" s="20" t="s">
        <v>12</v>
      </c>
      <c r="AJ2" t="s">
        <v>11</v>
      </c>
      <c r="AK2" t="s">
        <v>17</v>
      </c>
      <c r="AL2" t="s">
        <v>25</v>
      </c>
      <c r="AM2" t="s">
        <v>24</v>
      </c>
      <c r="AN2" t="s">
        <v>26</v>
      </c>
    </row>
    <row r="3" spans="1:40" ht="15.75" thickBot="1">
      <c r="A3" t="s">
        <v>83</v>
      </c>
      <c r="B3">
        <v>72</v>
      </c>
      <c r="C3">
        <v>32.4</v>
      </c>
      <c r="D3">
        <v>74.137049999999988</v>
      </c>
      <c r="E3">
        <v>22.567164179104481</v>
      </c>
      <c r="F3" t="s">
        <v>941</v>
      </c>
      <c r="H3" t="s">
        <v>996</v>
      </c>
      <c r="J3" t="s">
        <v>31</v>
      </c>
      <c r="K3">
        <v>160</v>
      </c>
      <c r="L3">
        <v>135</v>
      </c>
      <c r="N3" s="44" t="s">
        <v>167</v>
      </c>
      <c r="O3" s="45">
        <v>60</v>
      </c>
      <c r="Q3" t="s">
        <v>1120</v>
      </c>
      <c r="R3" t="s">
        <v>1121</v>
      </c>
      <c r="T3" t="s">
        <v>1122</v>
      </c>
      <c r="U3" t="s">
        <v>1121</v>
      </c>
      <c r="W3" t="s">
        <v>1123</v>
      </c>
      <c r="X3" s="69">
        <v>20.8</v>
      </c>
      <c r="Y3" s="69">
        <v>18</v>
      </c>
      <c r="Z3" s="69">
        <v>18</v>
      </c>
      <c r="AA3" s="43"/>
      <c r="AB3" s="63" t="s">
        <v>95</v>
      </c>
      <c r="AC3" s="42">
        <f>ROUND(AL3*$AK3, 0)</f>
        <v>27</v>
      </c>
      <c r="AD3" s="42">
        <f>ROUND(AM3*$AK3, 0)</f>
        <v>109</v>
      </c>
      <c r="AE3" s="42">
        <f>ROUND(AN3*$AK3, 0)</f>
        <v>210</v>
      </c>
      <c r="AG3" t="s">
        <v>1123</v>
      </c>
      <c r="AH3" s="57">
        <v>21.5</v>
      </c>
      <c r="AJ3" s="63" t="s">
        <v>95</v>
      </c>
      <c r="AK3">
        <f>VLOOKUP(AJ3, $A$3:$B$1060, 2, FALSE)</f>
        <v>84</v>
      </c>
      <c r="AL3">
        <v>0.32</v>
      </c>
      <c r="AM3">
        <v>1.3</v>
      </c>
      <c r="AN3">
        <v>2.5</v>
      </c>
    </row>
    <row r="4" spans="1:40" ht="15.75" thickBot="1">
      <c r="A4" t="s">
        <v>188</v>
      </c>
      <c r="B4">
        <v>72</v>
      </c>
      <c r="C4">
        <v>18.443337503204937</v>
      </c>
      <c r="D4">
        <v>51.969251249999992</v>
      </c>
      <c r="E4">
        <v>26.742857142857144</v>
      </c>
      <c r="F4" t="s">
        <v>941</v>
      </c>
      <c r="H4" t="s">
        <v>996</v>
      </c>
      <c r="J4" t="s">
        <v>33</v>
      </c>
      <c r="K4">
        <v>145</v>
      </c>
      <c r="L4">
        <v>123</v>
      </c>
      <c r="N4" s="44" t="s">
        <v>154</v>
      </c>
      <c r="O4" s="45">
        <v>60</v>
      </c>
      <c r="Q4" t="s">
        <v>1124</v>
      </c>
      <c r="R4" t="s">
        <v>1121</v>
      </c>
      <c r="T4" t="s">
        <v>1125</v>
      </c>
      <c r="U4" t="s">
        <v>1121</v>
      </c>
      <c r="W4" t="s">
        <v>1126</v>
      </c>
      <c r="X4" s="69">
        <v>19.100000000000001</v>
      </c>
      <c r="Y4" s="69">
        <v>17</v>
      </c>
      <c r="Z4" s="69">
        <v>17</v>
      </c>
      <c r="AB4" s="63" t="s">
        <v>85</v>
      </c>
      <c r="AC4" s="42">
        <f t="shared" ref="AC4:AC67" si="0">ROUND(AL4*$AK4, 0)</f>
        <v>32</v>
      </c>
      <c r="AD4" s="42">
        <f t="shared" ref="AD4:AD67" si="1">ROUND(AM4*$AK4, 0)</f>
        <v>67</v>
      </c>
      <c r="AE4" s="42">
        <f t="shared" ref="AE4:AE67" si="2">ROUND(AN4*$AK4, 0)</f>
        <v>316</v>
      </c>
      <c r="AG4" t="s">
        <v>1127</v>
      </c>
      <c r="AH4" s="57">
        <v>34.299999999999997</v>
      </c>
      <c r="AJ4" s="63" t="s">
        <v>85</v>
      </c>
      <c r="AK4">
        <f t="shared" ref="AK4:AK67" si="3">VLOOKUP(AJ4, $A$3:$B$1060, 2, FALSE)</f>
        <v>79</v>
      </c>
      <c r="AL4">
        <v>0.4</v>
      </c>
      <c r="AM4">
        <v>0.85</v>
      </c>
      <c r="AN4">
        <v>4</v>
      </c>
    </row>
    <row r="5" spans="1:40" ht="15.75" thickBot="1">
      <c r="A5" t="s">
        <v>350</v>
      </c>
      <c r="B5">
        <v>75.333333333333329</v>
      </c>
      <c r="C5">
        <v>11.750119911745005</v>
      </c>
      <c r="D5">
        <v>32.08223086226851</v>
      </c>
      <c r="E5">
        <v>12</v>
      </c>
      <c r="F5" t="s">
        <v>941</v>
      </c>
      <c r="H5" t="s">
        <v>996</v>
      </c>
      <c r="J5" t="s">
        <v>32</v>
      </c>
      <c r="K5">
        <v>140</v>
      </c>
      <c r="L5">
        <v>120</v>
      </c>
      <c r="N5" s="44" t="s">
        <v>228</v>
      </c>
      <c r="O5" s="45">
        <v>60</v>
      </c>
      <c r="Q5" t="s">
        <v>1128</v>
      </c>
      <c r="R5" t="s">
        <v>1121</v>
      </c>
      <c r="T5" t="s">
        <v>1129</v>
      </c>
      <c r="U5" t="s">
        <v>1121</v>
      </c>
      <c r="W5" t="s">
        <v>1130</v>
      </c>
      <c r="X5" s="69">
        <v>17</v>
      </c>
      <c r="Y5" s="69">
        <v>15</v>
      </c>
      <c r="Z5" s="69">
        <v>15</v>
      </c>
      <c r="AB5" s="63" t="s">
        <v>146</v>
      </c>
      <c r="AC5" s="42">
        <f t="shared" si="0"/>
        <v>133</v>
      </c>
      <c r="AD5" s="42">
        <f t="shared" si="1"/>
        <v>70</v>
      </c>
      <c r="AE5" s="42">
        <f t="shared" si="2"/>
        <v>164</v>
      </c>
      <c r="AG5" t="s">
        <v>1131</v>
      </c>
      <c r="AH5" s="57">
        <v>27.4</v>
      </c>
      <c r="AJ5" s="63" t="s">
        <v>146</v>
      </c>
      <c r="AK5">
        <f t="shared" si="3"/>
        <v>78</v>
      </c>
      <c r="AL5">
        <v>1.7</v>
      </c>
      <c r="AM5">
        <v>0.9</v>
      </c>
      <c r="AN5">
        <v>2.1</v>
      </c>
    </row>
    <row r="6" spans="1:40" ht="15.75" thickBot="1">
      <c r="A6" t="s">
        <v>658</v>
      </c>
      <c r="B6">
        <v>77</v>
      </c>
      <c r="C6">
        <v>7.7</v>
      </c>
      <c r="D6">
        <v>11.750610823170732</v>
      </c>
      <c r="E6">
        <v>46.199999999999996</v>
      </c>
      <c r="F6" t="s">
        <v>941</v>
      </c>
      <c r="H6" t="s">
        <v>996</v>
      </c>
      <c r="J6" t="s">
        <v>37</v>
      </c>
      <c r="K6">
        <v>145</v>
      </c>
      <c r="L6">
        <v>112</v>
      </c>
      <c r="N6" s="44" t="s">
        <v>242</v>
      </c>
      <c r="O6" s="45">
        <v>50</v>
      </c>
      <c r="Q6" t="s">
        <v>77</v>
      </c>
      <c r="R6" t="s">
        <v>1121</v>
      </c>
      <c r="T6" t="s">
        <v>1132</v>
      </c>
      <c r="U6" t="s">
        <v>1121</v>
      </c>
      <c r="W6" t="s">
        <v>1133</v>
      </c>
      <c r="X6" s="69">
        <v>16.5</v>
      </c>
      <c r="Y6" s="69">
        <v>14</v>
      </c>
      <c r="Z6" s="69">
        <v>14</v>
      </c>
      <c r="AB6" s="64" t="s">
        <v>371</v>
      </c>
      <c r="AC6" s="42">
        <f t="shared" si="0"/>
        <v>29</v>
      </c>
      <c r="AD6" s="42">
        <f t="shared" si="1"/>
        <v>62</v>
      </c>
      <c r="AE6" s="42">
        <f t="shared" si="2"/>
        <v>124</v>
      </c>
      <c r="AG6" t="s">
        <v>1134</v>
      </c>
      <c r="AH6" s="57">
        <v>24.8</v>
      </c>
      <c r="AJ6" s="64" t="s">
        <v>371</v>
      </c>
      <c r="AK6">
        <f t="shared" si="3"/>
        <v>77.666666666666671</v>
      </c>
      <c r="AL6">
        <v>0.37</v>
      </c>
      <c r="AM6">
        <v>0.8</v>
      </c>
      <c r="AN6">
        <v>1.6</v>
      </c>
    </row>
    <row r="7" spans="1:40" ht="15.75" thickBot="1">
      <c r="A7" t="s">
        <v>890</v>
      </c>
      <c r="B7">
        <v>20</v>
      </c>
      <c r="C7">
        <v>1.6</v>
      </c>
      <c r="D7">
        <v>1.5788922764227642</v>
      </c>
      <c r="E7">
        <v>16</v>
      </c>
      <c r="F7" t="s">
        <v>941</v>
      </c>
      <c r="H7" t="s">
        <v>996</v>
      </c>
      <c r="J7" t="s">
        <v>34</v>
      </c>
      <c r="K7">
        <v>125</v>
      </c>
      <c r="L7">
        <v>112</v>
      </c>
      <c r="N7" s="44" t="s">
        <v>176</v>
      </c>
      <c r="O7" s="45">
        <v>65</v>
      </c>
      <c r="Q7" t="s">
        <v>1135</v>
      </c>
      <c r="R7" t="s">
        <v>1121</v>
      </c>
      <c r="T7" t="s">
        <v>1136</v>
      </c>
      <c r="U7" t="s">
        <v>1121</v>
      </c>
      <c r="W7" t="s">
        <v>1137</v>
      </c>
      <c r="X7" s="69">
        <v>17.7</v>
      </c>
      <c r="Y7" s="69">
        <v>13.5</v>
      </c>
      <c r="Z7" s="69">
        <v>13.5</v>
      </c>
      <c r="AB7" s="63" t="s">
        <v>658</v>
      </c>
      <c r="AC7" s="42">
        <f t="shared" si="0"/>
        <v>47</v>
      </c>
      <c r="AD7" s="42">
        <f t="shared" si="1"/>
        <v>193</v>
      </c>
      <c r="AE7" s="42">
        <f t="shared" si="2"/>
        <v>85</v>
      </c>
      <c r="AG7" t="s">
        <v>1138</v>
      </c>
      <c r="AH7" s="57">
        <v>22.6</v>
      </c>
      <c r="AJ7" s="63" t="s">
        <v>658</v>
      </c>
      <c r="AK7">
        <f t="shared" si="3"/>
        <v>77</v>
      </c>
      <c r="AL7">
        <v>0.61</v>
      </c>
      <c r="AM7">
        <v>2.5</v>
      </c>
      <c r="AN7">
        <v>1.1000000000000001</v>
      </c>
    </row>
    <row r="8" spans="1:40">
      <c r="A8" t="s">
        <v>1139</v>
      </c>
      <c r="B8">
        <v>14</v>
      </c>
      <c r="C8">
        <v>0.98000000000000009</v>
      </c>
      <c r="D8">
        <v>2.2666768292682926</v>
      </c>
      <c r="E8">
        <v>14</v>
      </c>
      <c r="F8" t="s">
        <v>941</v>
      </c>
      <c r="H8" t="s">
        <v>996</v>
      </c>
      <c r="J8" t="s">
        <v>60</v>
      </c>
      <c r="K8">
        <v>125</v>
      </c>
      <c r="L8">
        <v>105</v>
      </c>
      <c r="N8" s="46" t="s">
        <v>388</v>
      </c>
      <c r="O8" s="47">
        <v>50</v>
      </c>
      <c r="Q8" t="s">
        <v>1140</v>
      </c>
      <c r="R8" t="s">
        <v>1121</v>
      </c>
      <c r="T8" t="s">
        <v>1141</v>
      </c>
      <c r="U8" t="s">
        <v>1121</v>
      </c>
      <c r="W8" t="s">
        <v>1142</v>
      </c>
      <c r="X8" s="69">
        <v>15.2</v>
      </c>
      <c r="Y8" s="69">
        <v>13.25</v>
      </c>
      <c r="Z8" s="69">
        <v>13.25</v>
      </c>
      <c r="AB8" s="63" t="s">
        <v>247</v>
      </c>
      <c r="AC8" s="42">
        <f t="shared" si="0"/>
        <v>19</v>
      </c>
      <c r="AD8" s="42">
        <f t="shared" si="1"/>
        <v>64</v>
      </c>
      <c r="AE8" s="42">
        <f t="shared" si="2"/>
        <v>154</v>
      </c>
      <c r="AG8" t="s">
        <v>858</v>
      </c>
      <c r="AH8" s="57">
        <v>19.7</v>
      </c>
      <c r="AJ8" s="63" t="s">
        <v>247</v>
      </c>
      <c r="AK8">
        <f t="shared" si="3"/>
        <v>77</v>
      </c>
      <c r="AL8">
        <v>0.25</v>
      </c>
      <c r="AM8">
        <v>0.83</v>
      </c>
      <c r="AN8">
        <v>2</v>
      </c>
    </row>
    <row r="9" spans="1:40">
      <c r="A9" t="s">
        <v>247</v>
      </c>
      <c r="B9">
        <v>77</v>
      </c>
      <c r="C9">
        <v>25.722762987325986</v>
      </c>
      <c r="D9">
        <v>42.005046416666666</v>
      </c>
      <c r="E9">
        <v>28.74666666666667</v>
      </c>
      <c r="F9" t="s">
        <v>1143</v>
      </c>
      <c r="H9" t="s">
        <v>996</v>
      </c>
      <c r="J9" t="s">
        <v>36</v>
      </c>
      <c r="K9">
        <v>112</v>
      </c>
      <c r="L9">
        <v>105</v>
      </c>
      <c r="N9" s="46" t="s">
        <v>207</v>
      </c>
      <c r="O9" s="47">
        <v>65</v>
      </c>
      <c r="Q9" t="s">
        <v>1144</v>
      </c>
      <c r="R9" t="s">
        <v>1121</v>
      </c>
      <c r="T9" t="s">
        <v>1145</v>
      </c>
      <c r="U9" t="s">
        <v>1121</v>
      </c>
      <c r="W9" t="s">
        <v>1146</v>
      </c>
      <c r="X9" s="69">
        <v>16.05</v>
      </c>
      <c r="Y9" s="69">
        <v>12.6</v>
      </c>
      <c r="Z9" s="69">
        <v>12.6</v>
      </c>
      <c r="AB9" s="63" t="s">
        <v>359</v>
      </c>
      <c r="AC9" s="42">
        <f t="shared" si="0"/>
        <v>122</v>
      </c>
      <c r="AD9" s="42">
        <f t="shared" si="1"/>
        <v>61</v>
      </c>
      <c r="AE9" s="42">
        <f t="shared" si="2"/>
        <v>106</v>
      </c>
      <c r="AG9" t="s">
        <v>1147</v>
      </c>
      <c r="AH9" s="57">
        <v>35.1</v>
      </c>
      <c r="AJ9" s="63" t="s">
        <v>359</v>
      </c>
      <c r="AK9">
        <f t="shared" si="3"/>
        <v>76</v>
      </c>
      <c r="AL9">
        <v>1.6</v>
      </c>
      <c r="AM9">
        <v>0.8</v>
      </c>
      <c r="AN9">
        <v>1.4</v>
      </c>
    </row>
    <row r="10" spans="1:40">
      <c r="A10" t="s">
        <v>371</v>
      </c>
      <c r="B10">
        <v>77.666666666666671</v>
      </c>
      <c r="C10">
        <v>17.419435773651671</v>
      </c>
      <c r="D10">
        <v>30.338231</v>
      </c>
      <c r="E10">
        <v>42.425844346549198</v>
      </c>
      <c r="F10" t="s">
        <v>1143</v>
      </c>
      <c r="H10" t="s">
        <v>996</v>
      </c>
      <c r="J10" t="s">
        <v>38</v>
      </c>
      <c r="K10">
        <v>115</v>
      </c>
      <c r="L10">
        <v>100</v>
      </c>
      <c r="N10" s="46" t="s">
        <v>147</v>
      </c>
      <c r="O10" s="47">
        <v>65</v>
      </c>
      <c r="Q10" t="s">
        <v>1148</v>
      </c>
      <c r="R10" t="s">
        <v>1121</v>
      </c>
      <c r="T10" t="s">
        <v>1149</v>
      </c>
      <c r="U10" t="s">
        <v>1121</v>
      </c>
      <c r="W10" t="s">
        <v>1150</v>
      </c>
      <c r="X10" s="69">
        <v>14.25</v>
      </c>
      <c r="Y10" s="69">
        <v>12.5</v>
      </c>
      <c r="Z10" s="69">
        <v>12.5</v>
      </c>
      <c r="AB10" s="63" t="s">
        <v>350</v>
      </c>
      <c r="AC10" s="42">
        <f t="shared" si="0"/>
        <v>83</v>
      </c>
      <c r="AD10" s="42">
        <f t="shared" si="1"/>
        <v>45</v>
      </c>
      <c r="AE10" s="42">
        <f t="shared" si="2"/>
        <v>98</v>
      </c>
      <c r="AG10" t="s">
        <v>1151</v>
      </c>
      <c r="AH10" s="57">
        <v>36.700000000000003</v>
      </c>
      <c r="AJ10" s="63" t="s">
        <v>350</v>
      </c>
      <c r="AK10">
        <f t="shared" si="3"/>
        <v>75.333333333333329</v>
      </c>
      <c r="AL10">
        <v>1.1000000000000001</v>
      </c>
      <c r="AM10">
        <v>0.6</v>
      </c>
      <c r="AN10">
        <v>1.3</v>
      </c>
    </row>
    <row r="11" spans="1:40">
      <c r="A11" t="s">
        <v>469</v>
      </c>
      <c r="B11">
        <v>74.666666666666671</v>
      </c>
      <c r="C11">
        <v>9.9545592143962764</v>
      </c>
      <c r="D11">
        <v>22.248018333333334</v>
      </c>
      <c r="E11">
        <v>95.217125382262992</v>
      </c>
      <c r="F11" t="s">
        <v>1152</v>
      </c>
      <c r="H11" t="s">
        <v>996</v>
      </c>
      <c r="J11" t="s">
        <v>39</v>
      </c>
      <c r="K11">
        <v>118</v>
      </c>
      <c r="L11">
        <v>98</v>
      </c>
      <c r="N11" s="46" t="s">
        <v>235</v>
      </c>
      <c r="O11" s="47">
        <v>60</v>
      </c>
      <c r="Q11" t="s">
        <v>1153</v>
      </c>
      <c r="R11" t="s">
        <v>1121</v>
      </c>
      <c r="T11" t="s">
        <v>1154</v>
      </c>
      <c r="U11" t="s">
        <v>1121</v>
      </c>
      <c r="W11" t="s">
        <v>1155</v>
      </c>
      <c r="X11" s="69">
        <v>12</v>
      </c>
      <c r="Y11" s="69">
        <v>12</v>
      </c>
      <c r="Z11" s="69">
        <v>12</v>
      </c>
      <c r="AB11" s="63" t="s">
        <v>469</v>
      </c>
      <c r="AC11" s="42">
        <f t="shared" si="0"/>
        <v>29</v>
      </c>
      <c r="AD11" s="42">
        <f t="shared" si="1"/>
        <v>205</v>
      </c>
      <c r="AE11" s="42">
        <f t="shared" si="2"/>
        <v>82</v>
      </c>
      <c r="AG11" t="s">
        <v>1156</v>
      </c>
      <c r="AH11" s="57">
        <v>29.5</v>
      </c>
      <c r="AJ11" s="63" t="s">
        <v>469</v>
      </c>
      <c r="AK11">
        <f t="shared" si="3"/>
        <v>74.666666666666671</v>
      </c>
      <c r="AL11">
        <v>0.39</v>
      </c>
      <c r="AM11">
        <v>2.75</v>
      </c>
      <c r="AN11">
        <v>1.1000000000000001</v>
      </c>
    </row>
    <row r="12" spans="1:40" ht="15.75" thickBot="1">
      <c r="A12" t="s">
        <v>631</v>
      </c>
      <c r="B12">
        <v>42</v>
      </c>
      <c r="C12">
        <v>6.5997280929427751</v>
      </c>
      <c r="D12">
        <v>13.1005</v>
      </c>
      <c r="E12">
        <v>8.0769230769230766</v>
      </c>
      <c r="F12" t="s">
        <v>1143</v>
      </c>
      <c r="H12" t="s">
        <v>996</v>
      </c>
      <c r="J12" t="s">
        <v>53</v>
      </c>
      <c r="K12">
        <v>125</v>
      </c>
      <c r="L12">
        <v>105</v>
      </c>
      <c r="N12" s="44" t="s">
        <v>249</v>
      </c>
      <c r="O12" s="45">
        <v>50</v>
      </c>
      <c r="Q12" t="s">
        <v>1157</v>
      </c>
      <c r="R12" t="s">
        <v>1121</v>
      </c>
      <c r="T12" t="s">
        <v>1138</v>
      </c>
      <c r="U12" t="s">
        <v>1121</v>
      </c>
      <c r="W12" t="s">
        <v>1158</v>
      </c>
      <c r="X12" s="69">
        <v>15</v>
      </c>
      <c r="Y12" s="69">
        <v>12</v>
      </c>
      <c r="Z12" s="69">
        <v>12</v>
      </c>
      <c r="AB12" s="63" t="s">
        <v>510</v>
      </c>
      <c r="AC12" s="42">
        <f t="shared" si="0"/>
        <v>45</v>
      </c>
      <c r="AD12" s="42">
        <f t="shared" si="1"/>
        <v>135</v>
      </c>
      <c r="AE12" s="42">
        <f t="shared" si="2"/>
        <v>131</v>
      </c>
      <c r="AG12" t="s">
        <v>1159</v>
      </c>
      <c r="AH12" s="57">
        <v>24.8</v>
      </c>
      <c r="AJ12" s="63" t="s">
        <v>510</v>
      </c>
      <c r="AK12">
        <f t="shared" si="3"/>
        <v>73</v>
      </c>
      <c r="AL12">
        <v>0.62</v>
      </c>
      <c r="AM12">
        <v>1.85</v>
      </c>
      <c r="AN12">
        <v>1.8</v>
      </c>
    </row>
    <row r="13" spans="1:40" ht="15.75" thickBot="1">
      <c r="A13" t="s">
        <v>801</v>
      </c>
      <c r="B13">
        <v>20</v>
      </c>
      <c r="C13">
        <v>1.6</v>
      </c>
      <c r="D13">
        <v>4.4835365853658535</v>
      </c>
      <c r="E13">
        <v>6.6000000000000005</v>
      </c>
      <c r="F13" t="s">
        <v>1143</v>
      </c>
      <c r="H13" t="s">
        <v>979</v>
      </c>
      <c r="J13" t="s">
        <v>58</v>
      </c>
      <c r="K13">
        <v>110</v>
      </c>
      <c r="L13">
        <v>97</v>
      </c>
      <c r="N13" s="44" t="s">
        <v>424</v>
      </c>
      <c r="O13" s="45">
        <v>40</v>
      </c>
      <c r="Q13" t="s">
        <v>1160</v>
      </c>
      <c r="R13" t="s">
        <v>1121</v>
      </c>
      <c r="T13" t="s">
        <v>1161</v>
      </c>
      <c r="U13" t="s">
        <v>1121</v>
      </c>
      <c r="W13" t="s">
        <v>1162</v>
      </c>
      <c r="X13" s="69">
        <v>15</v>
      </c>
      <c r="Y13" s="69">
        <v>12</v>
      </c>
      <c r="Z13" s="69">
        <v>12</v>
      </c>
      <c r="AB13" s="63" t="s">
        <v>83</v>
      </c>
      <c r="AC13" s="42">
        <f t="shared" si="0"/>
        <v>33</v>
      </c>
      <c r="AD13" s="42">
        <f t="shared" si="1"/>
        <v>22</v>
      </c>
      <c r="AE13" s="42">
        <f t="shared" si="2"/>
        <v>209</v>
      </c>
      <c r="AG13" t="s">
        <v>801</v>
      </c>
      <c r="AH13" s="57">
        <v>22.9</v>
      </c>
      <c r="AJ13" s="63" t="s">
        <v>83</v>
      </c>
      <c r="AK13">
        <f t="shared" si="3"/>
        <v>72</v>
      </c>
      <c r="AL13">
        <v>0.46</v>
      </c>
      <c r="AM13">
        <v>0.3</v>
      </c>
      <c r="AN13">
        <v>2.9</v>
      </c>
    </row>
    <row r="14" spans="1:40" ht="15.75" thickBot="1">
      <c r="A14" t="s">
        <v>812</v>
      </c>
      <c r="B14">
        <v>37</v>
      </c>
      <c r="C14">
        <v>2.3099847009365688</v>
      </c>
      <c r="D14">
        <v>3.9977852499999997</v>
      </c>
      <c r="E14">
        <v>21.847619047619048</v>
      </c>
      <c r="F14" t="s">
        <v>1143</v>
      </c>
      <c r="H14" t="s">
        <v>996</v>
      </c>
      <c r="J14" t="s">
        <v>41</v>
      </c>
      <c r="K14">
        <v>105</v>
      </c>
      <c r="L14">
        <v>93</v>
      </c>
      <c r="N14" s="44" t="s">
        <v>300</v>
      </c>
      <c r="O14" s="45">
        <v>53</v>
      </c>
      <c r="Q14" t="s">
        <v>1142</v>
      </c>
      <c r="R14" t="s">
        <v>1121</v>
      </c>
      <c r="T14" t="s">
        <v>1163</v>
      </c>
      <c r="U14" t="s">
        <v>1121</v>
      </c>
      <c r="W14" t="s">
        <v>1164</v>
      </c>
      <c r="X14" s="69">
        <v>15</v>
      </c>
      <c r="Y14" s="69">
        <v>12</v>
      </c>
      <c r="Z14" s="69">
        <v>12</v>
      </c>
      <c r="AB14" s="63" t="s">
        <v>188</v>
      </c>
      <c r="AC14" s="42">
        <f t="shared" si="0"/>
        <v>50</v>
      </c>
      <c r="AD14" s="42">
        <f t="shared" si="1"/>
        <v>36</v>
      </c>
      <c r="AE14" s="42">
        <f t="shared" si="2"/>
        <v>137</v>
      </c>
      <c r="AG14" t="s">
        <v>1165</v>
      </c>
      <c r="AH14" s="57">
        <v>29.9</v>
      </c>
      <c r="AJ14" s="63" t="s">
        <v>188</v>
      </c>
      <c r="AK14">
        <f t="shared" si="3"/>
        <v>72</v>
      </c>
      <c r="AL14">
        <v>0.7</v>
      </c>
      <c r="AM14">
        <v>0.5</v>
      </c>
      <c r="AN14">
        <v>1.9</v>
      </c>
    </row>
    <row r="15" spans="1:40" ht="15.75" thickBot="1">
      <c r="A15" t="s">
        <v>95</v>
      </c>
      <c r="B15">
        <v>84</v>
      </c>
      <c r="C15">
        <v>21.366443976724032</v>
      </c>
      <c r="D15">
        <v>70.26971875000001</v>
      </c>
      <c r="E15">
        <v>84</v>
      </c>
      <c r="F15" t="s">
        <v>1152</v>
      </c>
      <c r="H15" t="s">
        <v>996</v>
      </c>
      <c r="J15" t="s">
        <v>35</v>
      </c>
      <c r="K15">
        <v>110</v>
      </c>
      <c r="L15">
        <v>93</v>
      </c>
      <c r="N15" s="44" t="s">
        <v>288</v>
      </c>
      <c r="O15" s="45">
        <v>50</v>
      </c>
      <c r="Q15" t="s">
        <v>1166</v>
      </c>
      <c r="R15" t="s">
        <v>1121</v>
      </c>
      <c r="T15" t="s">
        <v>1167</v>
      </c>
      <c r="U15" t="s">
        <v>1121</v>
      </c>
      <c r="W15" t="s">
        <v>1168</v>
      </c>
      <c r="X15" s="69">
        <v>14.5</v>
      </c>
      <c r="Y15" s="69">
        <v>11.6</v>
      </c>
      <c r="Z15" s="69">
        <v>11.6</v>
      </c>
      <c r="AB15" s="63" t="s">
        <v>601</v>
      </c>
      <c r="AC15" s="42">
        <f t="shared" si="0"/>
        <v>94</v>
      </c>
      <c r="AD15" s="42">
        <f t="shared" si="1"/>
        <v>56</v>
      </c>
      <c r="AE15" s="42">
        <f t="shared" si="2"/>
        <v>58</v>
      </c>
      <c r="AG15" t="s">
        <v>1169</v>
      </c>
      <c r="AH15" s="57">
        <v>20.399999999999999</v>
      </c>
      <c r="AJ15" s="63" t="s">
        <v>601</v>
      </c>
      <c r="AK15">
        <f t="shared" si="3"/>
        <v>72</v>
      </c>
      <c r="AL15">
        <v>1.3</v>
      </c>
      <c r="AM15">
        <v>0.78</v>
      </c>
      <c r="AN15">
        <v>0.8</v>
      </c>
    </row>
    <row r="16" spans="1:40" ht="15.75" thickBot="1">
      <c r="A16" t="s">
        <v>85</v>
      </c>
      <c r="B16">
        <v>79</v>
      </c>
      <c r="C16">
        <v>41.08</v>
      </c>
      <c r="D16">
        <v>73.579019999999986</v>
      </c>
      <c r="E16">
        <v>23.849056603773583</v>
      </c>
      <c r="F16" t="s">
        <v>1152</v>
      </c>
      <c r="H16" t="s">
        <v>996</v>
      </c>
      <c r="J16" t="s">
        <v>40</v>
      </c>
      <c r="K16">
        <v>120</v>
      </c>
      <c r="L16">
        <v>92</v>
      </c>
      <c r="N16" s="48" t="s">
        <v>376</v>
      </c>
      <c r="O16" s="49">
        <v>45</v>
      </c>
      <c r="Q16" t="s">
        <v>1170</v>
      </c>
      <c r="R16" t="s">
        <v>1121</v>
      </c>
      <c r="T16" t="s">
        <v>1171</v>
      </c>
      <c r="U16" t="s">
        <v>1121</v>
      </c>
      <c r="W16" t="s">
        <v>1172</v>
      </c>
      <c r="X16" s="69">
        <v>9</v>
      </c>
      <c r="Y16" s="69">
        <v>11.5</v>
      </c>
      <c r="Z16" s="69">
        <v>11.5</v>
      </c>
      <c r="AB16" s="63" t="s">
        <v>563</v>
      </c>
      <c r="AC16" s="42">
        <f t="shared" si="0"/>
        <v>99</v>
      </c>
      <c r="AD16" s="42">
        <f t="shared" si="1"/>
        <v>77</v>
      </c>
      <c r="AE16" s="42">
        <f t="shared" si="2"/>
        <v>95</v>
      </c>
      <c r="AG16" t="s">
        <v>1173</v>
      </c>
      <c r="AH16" s="57">
        <v>22.4</v>
      </c>
      <c r="AJ16" s="63" t="s">
        <v>563</v>
      </c>
      <c r="AK16">
        <f t="shared" si="3"/>
        <v>70</v>
      </c>
      <c r="AL16">
        <v>1.42</v>
      </c>
      <c r="AM16">
        <v>1.1000000000000001</v>
      </c>
      <c r="AN16">
        <v>1.35</v>
      </c>
    </row>
    <row r="17" spans="1:40" ht="15.75" thickBot="1">
      <c r="A17" t="s">
        <v>510</v>
      </c>
      <c r="B17">
        <v>73</v>
      </c>
      <c r="C17">
        <v>12</v>
      </c>
      <c r="D17">
        <v>19.316142187499999</v>
      </c>
      <c r="E17">
        <v>70.258215962441312</v>
      </c>
      <c r="F17" t="s">
        <v>1152</v>
      </c>
      <c r="H17" t="s">
        <v>996</v>
      </c>
      <c r="J17" t="s">
        <v>57</v>
      </c>
      <c r="K17">
        <v>108</v>
      </c>
      <c r="L17">
        <v>92</v>
      </c>
      <c r="N17" s="48" t="s">
        <v>83</v>
      </c>
      <c r="O17" s="49">
        <v>85</v>
      </c>
      <c r="Q17" t="s">
        <v>1174</v>
      </c>
      <c r="R17" t="s">
        <v>1121</v>
      </c>
      <c r="T17" t="s">
        <v>1175</v>
      </c>
      <c r="U17" t="s">
        <v>1121</v>
      </c>
      <c r="W17" t="s">
        <v>1176</v>
      </c>
      <c r="X17" s="69">
        <v>13.5</v>
      </c>
      <c r="Y17" s="69">
        <v>11.5</v>
      </c>
      <c r="Z17" s="69">
        <v>11.5</v>
      </c>
      <c r="AB17" s="63" t="s">
        <v>572</v>
      </c>
      <c r="AC17" s="42">
        <f t="shared" si="0"/>
        <v>90</v>
      </c>
      <c r="AD17" s="42">
        <f t="shared" si="1"/>
        <v>86</v>
      </c>
      <c r="AE17" s="42">
        <f t="shared" si="2"/>
        <v>62</v>
      </c>
      <c r="AG17" t="s">
        <v>1177</v>
      </c>
      <c r="AH17" s="57">
        <v>32.299999999999997</v>
      </c>
      <c r="AJ17" s="63" t="s">
        <v>572</v>
      </c>
      <c r="AK17">
        <f t="shared" si="3"/>
        <v>69</v>
      </c>
      <c r="AL17">
        <v>1.31</v>
      </c>
      <c r="AM17">
        <v>1.25</v>
      </c>
      <c r="AN17">
        <v>0.9</v>
      </c>
    </row>
    <row r="18" spans="1:40" ht="15.75" thickBot="1">
      <c r="A18" t="s">
        <v>825</v>
      </c>
      <c r="B18">
        <v>16.666666666666664</v>
      </c>
      <c r="C18">
        <v>2</v>
      </c>
      <c r="D18">
        <v>3.5361689814814814</v>
      </c>
      <c r="E18">
        <v>4</v>
      </c>
      <c r="F18" t="s">
        <v>1152</v>
      </c>
      <c r="H18" t="s">
        <v>996</v>
      </c>
      <c r="J18" t="s">
        <v>64</v>
      </c>
      <c r="K18">
        <v>105</v>
      </c>
      <c r="L18">
        <v>92</v>
      </c>
      <c r="N18" s="48" t="s">
        <v>858</v>
      </c>
      <c r="O18" s="49">
        <v>45</v>
      </c>
      <c r="Q18" t="s">
        <v>1178</v>
      </c>
      <c r="R18" t="s">
        <v>1121</v>
      </c>
      <c r="T18" t="s">
        <v>1179</v>
      </c>
      <c r="U18" t="s">
        <v>1121</v>
      </c>
      <c r="W18" t="s">
        <v>1180</v>
      </c>
      <c r="X18" s="69">
        <v>14</v>
      </c>
      <c r="Y18" s="69">
        <v>11.5</v>
      </c>
      <c r="Z18" s="69">
        <v>11.5</v>
      </c>
      <c r="AB18" s="63" t="s">
        <v>299</v>
      </c>
      <c r="AC18" s="42">
        <f t="shared" si="0"/>
        <v>13</v>
      </c>
      <c r="AD18" s="42">
        <f t="shared" si="1"/>
        <v>2</v>
      </c>
      <c r="AE18" s="42">
        <f t="shared" si="2"/>
        <v>103</v>
      </c>
      <c r="AG18" t="s">
        <v>1181</v>
      </c>
      <c r="AH18" s="57">
        <v>24.5</v>
      </c>
      <c r="AJ18" s="63" t="s">
        <v>299</v>
      </c>
      <c r="AK18">
        <f t="shared" si="3"/>
        <v>43</v>
      </c>
      <c r="AL18">
        <v>0.3</v>
      </c>
      <c r="AM18">
        <v>0.05</v>
      </c>
      <c r="AN18">
        <v>2.4</v>
      </c>
    </row>
    <row r="19" spans="1:40" ht="15.75" thickBot="1">
      <c r="A19" t="s">
        <v>299</v>
      </c>
      <c r="B19">
        <v>43</v>
      </c>
      <c r="C19">
        <v>12.45125750379148</v>
      </c>
      <c r="D19">
        <v>36.236503125000006</v>
      </c>
      <c r="E19">
        <v>10</v>
      </c>
      <c r="F19" t="s">
        <v>1152</v>
      </c>
      <c r="H19" t="s">
        <v>996</v>
      </c>
      <c r="J19" t="s">
        <v>45</v>
      </c>
      <c r="K19">
        <v>112</v>
      </c>
      <c r="L19">
        <v>92</v>
      </c>
      <c r="N19" s="48" t="s">
        <v>359</v>
      </c>
      <c r="O19" s="49">
        <v>40</v>
      </c>
      <c r="Q19" t="s">
        <v>1182</v>
      </c>
      <c r="R19" t="s">
        <v>1121</v>
      </c>
      <c r="T19" t="s">
        <v>1183</v>
      </c>
      <c r="U19" t="s">
        <v>1121</v>
      </c>
      <c r="W19" t="s">
        <v>1184</v>
      </c>
      <c r="X19" s="69">
        <v>15.824999999999999</v>
      </c>
      <c r="Y19" s="69">
        <v>11.5</v>
      </c>
      <c r="Z19" s="69">
        <v>11.5</v>
      </c>
      <c r="AB19" s="63" t="s">
        <v>631</v>
      </c>
      <c r="AC19" s="42">
        <f t="shared" si="0"/>
        <v>15</v>
      </c>
      <c r="AD19" s="42">
        <f t="shared" si="1"/>
        <v>86</v>
      </c>
      <c r="AE19" s="42">
        <f t="shared" si="2"/>
        <v>50</v>
      </c>
      <c r="AG19" t="s">
        <v>1185</v>
      </c>
      <c r="AH19" s="57">
        <v>28.8</v>
      </c>
      <c r="AJ19" s="63" t="s">
        <v>631</v>
      </c>
      <c r="AK19">
        <f t="shared" si="3"/>
        <v>42</v>
      </c>
      <c r="AL19">
        <v>0.35</v>
      </c>
      <c r="AM19">
        <v>2.04</v>
      </c>
      <c r="AN19">
        <v>1.2</v>
      </c>
    </row>
    <row r="20" spans="1:40" ht="15.75" thickBot="1">
      <c r="A20" t="s">
        <v>146</v>
      </c>
      <c r="B20">
        <v>78</v>
      </c>
      <c r="C20">
        <v>12</v>
      </c>
      <c r="D20">
        <v>58.289130900000004</v>
      </c>
      <c r="E20">
        <v>24.289473684210527</v>
      </c>
      <c r="F20" t="s">
        <v>1186</v>
      </c>
      <c r="H20" t="s">
        <v>996</v>
      </c>
      <c r="J20" t="s">
        <v>54</v>
      </c>
      <c r="K20">
        <v>103</v>
      </c>
      <c r="L20">
        <v>88</v>
      </c>
      <c r="N20" s="48" t="s">
        <v>294</v>
      </c>
      <c r="O20" s="49">
        <v>50</v>
      </c>
      <c r="Q20" t="s">
        <v>1187</v>
      </c>
      <c r="R20" t="s">
        <v>1121</v>
      </c>
      <c r="T20" t="s">
        <v>1188</v>
      </c>
      <c r="U20" t="s">
        <v>1121</v>
      </c>
      <c r="W20" t="s">
        <v>1189</v>
      </c>
      <c r="X20" s="69">
        <v>12.5</v>
      </c>
      <c r="Y20" s="69">
        <v>11.25</v>
      </c>
      <c r="Z20" s="69">
        <v>11.25</v>
      </c>
      <c r="AB20" s="63" t="s">
        <v>812</v>
      </c>
      <c r="AC20" s="42">
        <f t="shared" si="0"/>
        <v>18</v>
      </c>
      <c r="AD20" s="42">
        <f t="shared" si="1"/>
        <v>102</v>
      </c>
      <c r="AE20" s="42">
        <f t="shared" si="2"/>
        <v>33</v>
      </c>
      <c r="AG20" t="s">
        <v>1190</v>
      </c>
      <c r="AH20" s="57">
        <v>25.4</v>
      </c>
      <c r="AJ20" s="63" t="s">
        <v>812</v>
      </c>
      <c r="AK20">
        <f t="shared" si="3"/>
        <v>37</v>
      </c>
      <c r="AL20">
        <v>0.49</v>
      </c>
      <c r="AM20">
        <v>2.75</v>
      </c>
      <c r="AN20">
        <v>0.9</v>
      </c>
    </row>
    <row r="21" spans="1:40" ht="15.75" thickBot="1">
      <c r="A21" t="s">
        <v>601</v>
      </c>
      <c r="B21">
        <v>72</v>
      </c>
      <c r="C21">
        <v>3.1844830665842627</v>
      </c>
      <c r="D21">
        <v>14.581926450000001</v>
      </c>
      <c r="E21">
        <v>13.028571428571428</v>
      </c>
      <c r="F21" t="s">
        <v>1191</v>
      </c>
      <c r="H21" t="s">
        <v>996</v>
      </c>
      <c r="J21" t="s">
        <v>46</v>
      </c>
      <c r="K21">
        <v>110</v>
      </c>
      <c r="L21">
        <v>90</v>
      </c>
      <c r="N21" s="48" t="s">
        <v>175</v>
      </c>
      <c r="O21" s="49">
        <v>68</v>
      </c>
      <c r="Q21" t="s">
        <v>1192</v>
      </c>
      <c r="R21" t="s">
        <v>1121</v>
      </c>
      <c r="T21" t="s">
        <v>1193</v>
      </c>
      <c r="U21" t="s">
        <v>1121</v>
      </c>
      <c r="W21" t="s">
        <v>1194</v>
      </c>
      <c r="X21" s="69">
        <v>12</v>
      </c>
      <c r="Y21" s="69">
        <v>11</v>
      </c>
      <c r="Z21" s="69">
        <v>11</v>
      </c>
      <c r="AB21" s="63" t="s">
        <v>727</v>
      </c>
      <c r="AC21" s="42">
        <f t="shared" si="0"/>
        <v>48</v>
      </c>
      <c r="AD21" s="42">
        <f t="shared" si="1"/>
        <v>26</v>
      </c>
      <c r="AE21" s="42">
        <f t="shared" si="2"/>
        <v>48</v>
      </c>
      <c r="AG21" t="s">
        <v>1195</v>
      </c>
      <c r="AH21" s="57">
        <v>35.700000000000003</v>
      </c>
      <c r="AJ21" s="63" t="s">
        <v>727</v>
      </c>
      <c r="AK21">
        <f t="shared" si="3"/>
        <v>37</v>
      </c>
      <c r="AL21">
        <v>1.31</v>
      </c>
      <c r="AM21">
        <v>0.69</v>
      </c>
      <c r="AN21">
        <v>1.3</v>
      </c>
    </row>
    <row r="22" spans="1:40" ht="15.75" thickBot="1">
      <c r="A22" t="s">
        <v>359</v>
      </c>
      <c r="B22">
        <v>76</v>
      </c>
      <c r="C22">
        <v>8</v>
      </c>
      <c r="D22">
        <v>31.224600000000002</v>
      </c>
      <c r="E22">
        <v>22.725490196078432</v>
      </c>
      <c r="F22" t="s">
        <v>1186</v>
      </c>
      <c r="H22" t="s">
        <v>996</v>
      </c>
      <c r="J22" t="s">
        <v>48</v>
      </c>
      <c r="K22">
        <v>98</v>
      </c>
      <c r="L22">
        <v>90</v>
      </c>
      <c r="N22" s="48" t="s">
        <v>769</v>
      </c>
      <c r="O22" s="49">
        <v>40</v>
      </c>
      <c r="Q22" t="s">
        <v>1196</v>
      </c>
      <c r="R22" t="s">
        <v>1121</v>
      </c>
      <c r="T22" t="s">
        <v>1197</v>
      </c>
      <c r="U22" t="s">
        <v>1121</v>
      </c>
      <c r="W22" t="s">
        <v>1198</v>
      </c>
      <c r="X22" s="69">
        <v>11</v>
      </c>
      <c r="Y22" s="69">
        <v>11</v>
      </c>
      <c r="Z22" s="69">
        <v>11</v>
      </c>
      <c r="AB22" s="63" t="s">
        <v>689</v>
      </c>
      <c r="AC22" s="42">
        <f t="shared" si="0"/>
        <v>35</v>
      </c>
      <c r="AD22" s="42">
        <f t="shared" si="1"/>
        <v>37</v>
      </c>
      <c r="AE22" s="42">
        <f t="shared" si="2"/>
        <v>49</v>
      </c>
      <c r="AG22" t="s">
        <v>1199</v>
      </c>
      <c r="AH22" s="57">
        <v>22.6</v>
      </c>
      <c r="AJ22" s="63" t="s">
        <v>689</v>
      </c>
      <c r="AK22">
        <f t="shared" si="3"/>
        <v>35</v>
      </c>
      <c r="AL22">
        <v>1</v>
      </c>
      <c r="AM22">
        <v>1.07</v>
      </c>
      <c r="AN22">
        <v>1.4</v>
      </c>
    </row>
    <row r="23" spans="1:40" ht="15.75" thickBot="1">
      <c r="A23" t="s">
        <v>572</v>
      </c>
      <c r="B23">
        <v>69</v>
      </c>
      <c r="C23">
        <v>3.3575015262515264</v>
      </c>
      <c r="D23">
        <v>16.038920625000003</v>
      </c>
      <c r="E23">
        <v>41.4</v>
      </c>
      <c r="F23" t="s">
        <v>1191</v>
      </c>
      <c r="H23" t="s">
        <v>996</v>
      </c>
      <c r="J23" t="s">
        <v>51</v>
      </c>
      <c r="K23">
        <v>95</v>
      </c>
      <c r="L23">
        <v>85</v>
      </c>
      <c r="N23" s="48" t="s">
        <v>60</v>
      </c>
      <c r="O23" s="49">
        <v>115</v>
      </c>
      <c r="Q23" t="s">
        <v>1200</v>
      </c>
      <c r="R23" t="s">
        <v>1121</v>
      </c>
      <c r="T23" t="s">
        <v>1201</v>
      </c>
      <c r="U23" t="s">
        <v>1121</v>
      </c>
      <c r="W23" t="s">
        <v>1202</v>
      </c>
      <c r="X23" s="69">
        <v>12</v>
      </c>
      <c r="Y23" s="69">
        <v>11</v>
      </c>
      <c r="Z23" s="69">
        <v>11</v>
      </c>
      <c r="AB23" s="63" t="s">
        <v>890</v>
      </c>
      <c r="AC23" s="42">
        <f t="shared" si="0"/>
        <v>8</v>
      </c>
      <c r="AD23" s="42">
        <f t="shared" si="1"/>
        <v>43</v>
      </c>
      <c r="AE23" s="42">
        <f t="shared" si="2"/>
        <v>20</v>
      </c>
      <c r="AG23" t="s">
        <v>1203</v>
      </c>
      <c r="AH23" s="57">
        <v>25.2</v>
      </c>
      <c r="AJ23" s="63" t="s">
        <v>890</v>
      </c>
      <c r="AK23">
        <f t="shared" si="3"/>
        <v>20</v>
      </c>
      <c r="AL23">
        <v>0.4</v>
      </c>
      <c r="AM23">
        <v>2.15</v>
      </c>
      <c r="AN23">
        <v>1</v>
      </c>
    </row>
    <row r="24" spans="1:40">
      <c r="A24" t="s">
        <v>563</v>
      </c>
      <c r="B24">
        <v>70</v>
      </c>
      <c r="C24">
        <v>4.9217777777777778</v>
      </c>
      <c r="D24">
        <v>16.397500000000001</v>
      </c>
      <c r="E24">
        <v>7.7777777777777777</v>
      </c>
      <c r="F24" t="s">
        <v>1186</v>
      </c>
      <c r="H24" t="s">
        <v>996</v>
      </c>
      <c r="J24" t="s">
        <v>55</v>
      </c>
      <c r="K24">
        <v>108</v>
      </c>
      <c r="L24">
        <v>90</v>
      </c>
      <c r="N24" s="46" t="s">
        <v>166</v>
      </c>
      <c r="O24" s="47">
        <v>65</v>
      </c>
      <c r="Q24" t="s">
        <v>1204</v>
      </c>
      <c r="R24" t="s">
        <v>1121</v>
      </c>
      <c r="T24" t="s">
        <v>1205</v>
      </c>
      <c r="U24" t="s">
        <v>1121</v>
      </c>
      <c r="W24" t="s">
        <v>1206</v>
      </c>
      <c r="X24" s="69">
        <v>14</v>
      </c>
      <c r="Y24" s="69">
        <v>11</v>
      </c>
      <c r="Z24" s="69">
        <v>11</v>
      </c>
      <c r="AB24" s="63" t="s">
        <v>801</v>
      </c>
      <c r="AC24" s="42">
        <f t="shared" si="0"/>
        <v>5</v>
      </c>
      <c r="AD24" s="42">
        <f t="shared" si="1"/>
        <v>6</v>
      </c>
      <c r="AE24" s="42">
        <f t="shared" si="2"/>
        <v>40</v>
      </c>
      <c r="AG24" t="s">
        <v>1163</v>
      </c>
      <c r="AH24" s="57">
        <v>23.3</v>
      </c>
      <c r="AJ24" s="63" t="s">
        <v>801</v>
      </c>
      <c r="AK24">
        <f t="shared" si="3"/>
        <v>20</v>
      </c>
      <c r="AL24">
        <v>0.25</v>
      </c>
      <c r="AM24">
        <v>0.3</v>
      </c>
      <c r="AN24">
        <v>2</v>
      </c>
    </row>
    <row r="25" spans="1:40">
      <c r="A25" t="s">
        <v>727</v>
      </c>
      <c r="B25">
        <v>37</v>
      </c>
      <c r="C25">
        <v>2.7307604653500182</v>
      </c>
      <c r="D25">
        <v>8.30554725</v>
      </c>
      <c r="E25">
        <v>8.4571428571428573</v>
      </c>
      <c r="F25" t="s">
        <v>1191</v>
      </c>
      <c r="H25" t="s">
        <v>996</v>
      </c>
      <c r="J25" t="s">
        <v>42</v>
      </c>
      <c r="K25">
        <v>100</v>
      </c>
      <c r="L25">
        <v>90</v>
      </c>
      <c r="N25" s="46" t="s">
        <v>184</v>
      </c>
      <c r="O25" s="47">
        <v>60</v>
      </c>
      <c r="Q25" t="s">
        <v>1207</v>
      </c>
      <c r="R25" t="s">
        <v>1121</v>
      </c>
      <c r="T25" t="s">
        <v>1208</v>
      </c>
      <c r="U25" t="s">
        <v>1121</v>
      </c>
      <c r="W25" t="s">
        <v>1209</v>
      </c>
      <c r="X25" s="69">
        <v>12</v>
      </c>
      <c r="Y25" s="69">
        <v>10.625</v>
      </c>
      <c r="Z25" s="69">
        <v>10.625</v>
      </c>
      <c r="AB25" s="63" t="s">
        <v>873</v>
      </c>
      <c r="AC25" s="42">
        <f t="shared" si="0"/>
        <v>19</v>
      </c>
      <c r="AD25" s="42">
        <f t="shared" si="1"/>
        <v>38</v>
      </c>
      <c r="AE25" s="42">
        <f t="shared" si="2"/>
        <v>15</v>
      </c>
      <c r="AG25" t="s">
        <v>1210</v>
      </c>
      <c r="AH25" s="57">
        <v>24.4</v>
      </c>
      <c r="AJ25" s="63" t="s">
        <v>873</v>
      </c>
      <c r="AK25">
        <f t="shared" si="3"/>
        <v>17</v>
      </c>
      <c r="AL25">
        <v>1.1000000000000001</v>
      </c>
      <c r="AM25">
        <v>2.25</v>
      </c>
      <c r="AN25">
        <v>0.9</v>
      </c>
    </row>
    <row r="26" spans="1:40">
      <c r="A26" t="s">
        <v>873</v>
      </c>
      <c r="B26">
        <v>17</v>
      </c>
      <c r="C26">
        <v>2.5499999999999998</v>
      </c>
      <c r="D26">
        <v>1.8573055609756095</v>
      </c>
      <c r="E26">
        <v>20.399999999999999</v>
      </c>
      <c r="F26" t="s">
        <v>1186</v>
      </c>
      <c r="H26" t="s">
        <v>996</v>
      </c>
      <c r="J26" t="s">
        <v>69</v>
      </c>
      <c r="K26">
        <v>105</v>
      </c>
      <c r="L26">
        <v>85</v>
      </c>
      <c r="N26" s="46" t="s">
        <v>375</v>
      </c>
      <c r="O26" s="47">
        <v>45</v>
      </c>
      <c r="Q26" t="s">
        <v>1211</v>
      </c>
      <c r="R26" t="s">
        <v>1121</v>
      </c>
      <c r="T26" t="s">
        <v>1212</v>
      </c>
      <c r="U26" t="s">
        <v>1121</v>
      </c>
      <c r="W26" t="s">
        <v>1213</v>
      </c>
      <c r="X26" s="69">
        <v>13</v>
      </c>
      <c r="Y26" s="69">
        <v>10.587</v>
      </c>
      <c r="Z26" s="69">
        <v>10.587</v>
      </c>
      <c r="AB26" s="63" t="s">
        <v>825</v>
      </c>
      <c r="AC26" s="42">
        <f t="shared" si="0"/>
        <v>7</v>
      </c>
      <c r="AD26" s="42">
        <f t="shared" si="1"/>
        <v>31</v>
      </c>
      <c r="AE26" s="42">
        <f t="shared" si="2"/>
        <v>17</v>
      </c>
      <c r="AG26" t="s">
        <v>873</v>
      </c>
      <c r="AH26" s="57">
        <v>20.5</v>
      </c>
      <c r="AJ26" s="63" t="s">
        <v>825</v>
      </c>
      <c r="AK26">
        <f t="shared" si="3"/>
        <v>16.666666666666664</v>
      </c>
      <c r="AL26">
        <v>0.41</v>
      </c>
      <c r="AM26">
        <v>1.84</v>
      </c>
      <c r="AN26">
        <v>1</v>
      </c>
    </row>
    <row r="27" spans="1:40">
      <c r="A27" t="s">
        <v>689</v>
      </c>
      <c r="B27">
        <v>35</v>
      </c>
      <c r="C27">
        <v>5.25</v>
      </c>
      <c r="D27">
        <v>10.164583333333333</v>
      </c>
      <c r="E27">
        <v>15</v>
      </c>
      <c r="F27" t="s">
        <v>1191</v>
      </c>
      <c r="H27" t="s">
        <v>996</v>
      </c>
      <c r="J27" t="s">
        <v>44</v>
      </c>
      <c r="K27">
        <v>105</v>
      </c>
      <c r="L27">
        <v>85</v>
      </c>
      <c r="N27" s="46" t="s">
        <v>354</v>
      </c>
      <c r="O27" s="47">
        <v>50</v>
      </c>
      <c r="Q27" t="s">
        <v>1214</v>
      </c>
      <c r="R27" t="s">
        <v>1121</v>
      </c>
      <c r="T27" t="s">
        <v>1215</v>
      </c>
      <c r="U27" t="s">
        <v>1121</v>
      </c>
      <c r="W27" t="s">
        <v>1216</v>
      </c>
      <c r="X27" s="69">
        <v>15.7</v>
      </c>
      <c r="Y27" s="69">
        <v>10.5</v>
      </c>
      <c r="Z27" s="69">
        <v>10.5</v>
      </c>
      <c r="AB27" s="63" t="s">
        <v>1139</v>
      </c>
      <c r="AC27" s="42">
        <f t="shared" si="0"/>
        <v>3</v>
      </c>
      <c r="AD27" s="42">
        <f t="shared" si="1"/>
        <v>13</v>
      </c>
      <c r="AE27" s="42">
        <f t="shared" si="2"/>
        <v>18</v>
      </c>
      <c r="AG27" t="s">
        <v>1217</v>
      </c>
      <c r="AH27" s="57">
        <v>22.4</v>
      </c>
      <c r="AJ27" s="63" t="s">
        <v>1139</v>
      </c>
      <c r="AK27">
        <f t="shared" si="3"/>
        <v>14</v>
      </c>
      <c r="AL27">
        <v>0.22</v>
      </c>
      <c r="AM27">
        <v>0.95</v>
      </c>
      <c r="AN27">
        <v>1.3</v>
      </c>
    </row>
    <row r="28" spans="1:40" ht="15.75" thickBot="1">
      <c r="A28" t="s">
        <v>903</v>
      </c>
      <c r="B28">
        <v>11</v>
      </c>
      <c r="C28">
        <v>0.74433333333333318</v>
      </c>
      <c r="D28">
        <v>1.2686666666666666</v>
      </c>
      <c r="E28">
        <v>13.2</v>
      </c>
      <c r="F28" t="s">
        <v>1186</v>
      </c>
      <c r="H28" t="s">
        <v>996</v>
      </c>
      <c r="J28" t="s">
        <v>50</v>
      </c>
      <c r="K28">
        <v>97</v>
      </c>
      <c r="L28">
        <v>87</v>
      </c>
      <c r="N28" s="48" t="s">
        <v>290</v>
      </c>
      <c r="O28" s="49">
        <v>45</v>
      </c>
      <c r="Q28" t="s">
        <v>1218</v>
      </c>
      <c r="R28" t="s">
        <v>1121</v>
      </c>
      <c r="T28" t="s">
        <v>1219</v>
      </c>
      <c r="U28" t="s">
        <v>1121</v>
      </c>
      <c r="W28" t="s">
        <v>1220</v>
      </c>
      <c r="X28" s="69">
        <v>12</v>
      </c>
      <c r="Y28" s="69">
        <v>10.5</v>
      </c>
      <c r="Z28" s="69">
        <v>10.5</v>
      </c>
      <c r="AB28" s="63" t="s">
        <v>903</v>
      </c>
      <c r="AC28" s="42">
        <f t="shared" si="0"/>
        <v>11</v>
      </c>
      <c r="AD28" s="42">
        <f t="shared" si="1"/>
        <v>16</v>
      </c>
      <c r="AE28" s="42">
        <f t="shared" si="2"/>
        <v>7</v>
      </c>
      <c r="AG28" t="s">
        <v>1221</v>
      </c>
      <c r="AH28" s="57">
        <v>26.6</v>
      </c>
      <c r="AJ28" s="63" t="s">
        <v>903</v>
      </c>
      <c r="AK28">
        <f t="shared" si="3"/>
        <v>11</v>
      </c>
      <c r="AL28">
        <v>1</v>
      </c>
      <c r="AM28">
        <v>1.44</v>
      </c>
      <c r="AN28">
        <v>0.6</v>
      </c>
    </row>
    <row r="29" spans="1:40" ht="15.75" thickBot="1">
      <c r="A29" t="s">
        <v>227</v>
      </c>
      <c r="B29">
        <v>77.333333333333329</v>
      </c>
      <c r="C29">
        <v>16.383686029808818</v>
      </c>
      <c r="D29">
        <v>45.719041333333315</v>
      </c>
      <c r="E29">
        <v>26.348082595870203</v>
      </c>
      <c r="F29" t="s">
        <v>941</v>
      </c>
      <c r="H29" t="s">
        <v>985</v>
      </c>
      <c r="J29" t="s">
        <v>66</v>
      </c>
      <c r="K29">
        <v>110</v>
      </c>
      <c r="L29">
        <v>85</v>
      </c>
      <c r="N29" s="48" t="s">
        <v>248</v>
      </c>
      <c r="O29" s="49">
        <v>55</v>
      </c>
      <c r="Q29" t="s">
        <v>1222</v>
      </c>
      <c r="R29" t="s">
        <v>1121</v>
      </c>
      <c r="T29" t="s">
        <v>1223</v>
      </c>
      <c r="U29" t="s">
        <v>1121</v>
      </c>
      <c r="W29" t="s">
        <v>1224</v>
      </c>
      <c r="X29" s="69">
        <v>10.5</v>
      </c>
      <c r="Y29" s="69">
        <v>10.5</v>
      </c>
      <c r="Z29" s="69">
        <v>10.5</v>
      </c>
      <c r="AB29" s="63" t="s">
        <v>288</v>
      </c>
      <c r="AC29" s="42">
        <f t="shared" si="0"/>
        <v>59</v>
      </c>
      <c r="AD29" s="42">
        <f t="shared" si="1"/>
        <v>151</v>
      </c>
      <c r="AE29" s="42">
        <f t="shared" si="2"/>
        <v>126</v>
      </c>
      <c r="AG29" t="s">
        <v>1225</v>
      </c>
      <c r="AH29" s="57">
        <v>31.5</v>
      </c>
      <c r="AJ29" s="63" t="s">
        <v>288</v>
      </c>
      <c r="AK29">
        <f t="shared" si="3"/>
        <v>84</v>
      </c>
      <c r="AL29">
        <v>0.7</v>
      </c>
      <c r="AM29">
        <v>1.8</v>
      </c>
      <c r="AN29">
        <v>1.5</v>
      </c>
    </row>
    <row r="30" spans="1:40" ht="15.75" thickBot="1">
      <c r="A30" t="s">
        <v>120</v>
      </c>
      <c r="B30">
        <v>81.333333333333329</v>
      </c>
      <c r="C30">
        <v>24.4</v>
      </c>
      <c r="D30">
        <v>62.311703333333334</v>
      </c>
      <c r="E30">
        <v>28.466666666666661</v>
      </c>
      <c r="F30" t="s">
        <v>941</v>
      </c>
      <c r="H30" t="s">
        <v>985</v>
      </c>
      <c r="J30" t="s">
        <v>74</v>
      </c>
      <c r="K30">
        <v>100</v>
      </c>
      <c r="L30">
        <v>87</v>
      </c>
      <c r="N30" s="48" t="s">
        <v>760</v>
      </c>
      <c r="O30" s="49">
        <v>40</v>
      </c>
      <c r="Q30" t="s">
        <v>1226</v>
      </c>
      <c r="R30" t="s">
        <v>1121</v>
      </c>
      <c r="T30" t="s">
        <v>1227</v>
      </c>
      <c r="U30" t="s">
        <v>1121</v>
      </c>
      <c r="W30" t="s">
        <v>1228</v>
      </c>
      <c r="X30" s="69">
        <v>13</v>
      </c>
      <c r="Y30" s="69">
        <v>10</v>
      </c>
      <c r="Z30" s="69">
        <v>10</v>
      </c>
      <c r="AB30" s="63" t="s">
        <v>118</v>
      </c>
      <c r="AC30" s="42">
        <f t="shared" si="0"/>
        <v>18</v>
      </c>
      <c r="AD30" s="42">
        <f t="shared" si="1"/>
        <v>25</v>
      </c>
      <c r="AE30" s="42">
        <f t="shared" si="2"/>
        <v>198</v>
      </c>
      <c r="AG30" t="s">
        <v>1229</v>
      </c>
      <c r="AH30" s="57">
        <v>29.2</v>
      </c>
      <c r="AJ30" s="63" t="s">
        <v>118</v>
      </c>
      <c r="AK30">
        <f t="shared" si="3"/>
        <v>82.333333333333329</v>
      </c>
      <c r="AL30">
        <v>0.22</v>
      </c>
      <c r="AM30">
        <v>0.3</v>
      </c>
      <c r="AN30">
        <v>2.4</v>
      </c>
    </row>
    <row r="31" spans="1:40" ht="15.75" thickBot="1">
      <c r="A31" t="s">
        <v>288</v>
      </c>
      <c r="B31">
        <v>84</v>
      </c>
      <c r="C31">
        <v>16.8</v>
      </c>
      <c r="D31">
        <v>37.453641225000013</v>
      </c>
      <c r="E31">
        <v>18.841121495327101</v>
      </c>
      <c r="F31" t="s">
        <v>941</v>
      </c>
      <c r="H31" t="s">
        <v>985</v>
      </c>
      <c r="J31" t="s">
        <v>56</v>
      </c>
      <c r="K31">
        <v>95</v>
      </c>
      <c r="L31">
        <v>87</v>
      </c>
      <c r="N31" s="48" t="s">
        <v>325</v>
      </c>
      <c r="O31" s="49">
        <v>50</v>
      </c>
      <c r="Q31" t="s">
        <v>1230</v>
      </c>
      <c r="R31" t="s">
        <v>1121</v>
      </c>
      <c r="T31" t="s">
        <v>1231</v>
      </c>
      <c r="U31" t="s">
        <v>1121</v>
      </c>
      <c r="W31" t="s">
        <v>1232</v>
      </c>
      <c r="X31" s="69">
        <v>11.6</v>
      </c>
      <c r="Y31" s="69">
        <v>10</v>
      </c>
      <c r="Z31" s="69">
        <v>10</v>
      </c>
      <c r="AB31" s="63" t="s">
        <v>38</v>
      </c>
      <c r="AC31" s="42">
        <f t="shared" si="0"/>
        <v>26</v>
      </c>
      <c r="AD31" s="42">
        <f t="shared" si="1"/>
        <v>73</v>
      </c>
      <c r="AE31" s="42">
        <f t="shared" si="2"/>
        <v>296</v>
      </c>
      <c r="AG31" t="s">
        <v>1233</v>
      </c>
      <c r="AH31" s="57">
        <v>21.9</v>
      </c>
      <c r="AJ31" s="63" t="s">
        <v>38</v>
      </c>
      <c r="AK31">
        <f t="shared" si="3"/>
        <v>82.333333333333329</v>
      </c>
      <c r="AL31">
        <v>0.32</v>
      </c>
      <c r="AM31">
        <v>0.89</v>
      </c>
      <c r="AN31">
        <v>3.6</v>
      </c>
    </row>
    <row r="32" spans="1:40" ht="15.75" thickBot="1">
      <c r="A32" t="s">
        <v>541</v>
      </c>
      <c r="B32">
        <v>77.333333333333329</v>
      </c>
      <c r="C32">
        <v>7.2532150776053195</v>
      </c>
      <c r="D32">
        <v>17.534243416666666</v>
      </c>
      <c r="E32">
        <v>41.404129793510329</v>
      </c>
      <c r="F32" t="s">
        <v>941</v>
      </c>
      <c r="H32" t="s">
        <v>985</v>
      </c>
      <c r="J32" t="s">
        <v>62</v>
      </c>
      <c r="K32">
        <v>100</v>
      </c>
      <c r="L32">
        <v>85</v>
      </c>
      <c r="N32" s="48" t="s">
        <v>230</v>
      </c>
      <c r="O32" s="49">
        <v>65</v>
      </c>
      <c r="Q32" t="s">
        <v>1234</v>
      </c>
      <c r="R32" t="s">
        <v>1121</v>
      </c>
      <c r="T32" t="s">
        <v>1235</v>
      </c>
      <c r="U32" t="s">
        <v>1121</v>
      </c>
      <c r="W32" t="s">
        <v>1236</v>
      </c>
      <c r="X32" s="69">
        <v>7.1</v>
      </c>
      <c r="Y32" s="69">
        <v>9.85</v>
      </c>
      <c r="Z32" s="69">
        <v>9.85</v>
      </c>
      <c r="AB32" s="63" t="s">
        <v>567</v>
      </c>
      <c r="AC32" s="42">
        <f t="shared" si="0"/>
        <v>107</v>
      </c>
      <c r="AD32" s="42">
        <f t="shared" si="1"/>
        <v>119</v>
      </c>
      <c r="AE32" s="42">
        <f t="shared" si="2"/>
        <v>82</v>
      </c>
      <c r="AG32" t="s">
        <v>1237</v>
      </c>
      <c r="AH32" s="57">
        <v>33.4</v>
      </c>
      <c r="AJ32" s="63" t="s">
        <v>567</v>
      </c>
      <c r="AK32">
        <f t="shared" si="3"/>
        <v>82.333333333333329</v>
      </c>
      <c r="AL32">
        <v>1.3</v>
      </c>
      <c r="AM32">
        <v>1.45</v>
      </c>
      <c r="AN32">
        <v>1</v>
      </c>
    </row>
    <row r="33" spans="1:40" ht="15.75" thickBot="1">
      <c r="A33" t="s">
        <v>826</v>
      </c>
      <c r="B33">
        <v>22.333333333333332</v>
      </c>
      <c r="C33">
        <v>1.7413135518660419</v>
      </c>
      <c r="D33">
        <v>3.5331717187499998</v>
      </c>
      <c r="E33">
        <v>8.0546448087431699</v>
      </c>
      <c r="F33" t="s">
        <v>941</v>
      </c>
      <c r="H33" t="s">
        <v>985</v>
      </c>
      <c r="J33" t="s">
        <v>67</v>
      </c>
      <c r="K33">
        <v>105</v>
      </c>
      <c r="L33">
        <v>90</v>
      </c>
      <c r="N33" s="48" t="s">
        <v>183</v>
      </c>
      <c r="O33" s="49">
        <v>65</v>
      </c>
      <c r="Q33" t="s">
        <v>1238</v>
      </c>
      <c r="R33" t="s">
        <v>1121</v>
      </c>
      <c r="T33" t="s">
        <v>1239</v>
      </c>
      <c r="U33" t="s">
        <v>1121</v>
      </c>
      <c r="W33" t="s">
        <v>1240</v>
      </c>
      <c r="X33" s="69">
        <v>12</v>
      </c>
      <c r="Y33" s="69">
        <v>9.75</v>
      </c>
      <c r="Z33" s="69">
        <v>9.75</v>
      </c>
      <c r="AB33" s="63" t="s">
        <v>120</v>
      </c>
      <c r="AC33" s="42">
        <f t="shared" si="0"/>
        <v>27</v>
      </c>
      <c r="AD33" s="42">
        <f t="shared" si="1"/>
        <v>65</v>
      </c>
      <c r="AE33" s="42">
        <f t="shared" si="2"/>
        <v>146</v>
      </c>
      <c r="AG33" t="s">
        <v>1241</v>
      </c>
      <c r="AH33" s="57">
        <v>32.200000000000003</v>
      </c>
      <c r="AJ33" s="63" t="s">
        <v>120</v>
      </c>
      <c r="AK33">
        <f t="shared" si="3"/>
        <v>81.333333333333329</v>
      </c>
      <c r="AL33">
        <v>0.33</v>
      </c>
      <c r="AM33">
        <v>0.8</v>
      </c>
      <c r="AN33">
        <v>1.8</v>
      </c>
    </row>
    <row r="34" spans="1:40" ht="15.75" thickBot="1">
      <c r="A34" t="s">
        <v>717</v>
      </c>
      <c r="B34">
        <v>25</v>
      </c>
      <c r="C34">
        <v>4.3342911877394652</v>
      </c>
      <c r="D34">
        <v>8.9810763888888872</v>
      </c>
      <c r="E34">
        <v>6.5217391304347823</v>
      </c>
      <c r="F34" t="s">
        <v>941</v>
      </c>
      <c r="H34" t="s">
        <v>985</v>
      </c>
      <c r="J34" t="s">
        <v>52</v>
      </c>
      <c r="K34">
        <v>95</v>
      </c>
      <c r="L34">
        <v>87</v>
      </c>
      <c r="N34" s="48" t="s">
        <v>314</v>
      </c>
      <c r="O34" s="49">
        <v>50</v>
      </c>
      <c r="Q34" t="s">
        <v>1242</v>
      </c>
      <c r="R34" t="s">
        <v>1121</v>
      </c>
      <c r="T34" t="s">
        <v>1243</v>
      </c>
      <c r="U34" t="s">
        <v>1121</v>
      </c>
      <c r="W34" t="s">
        <v>1244</v>
      </c>
      <c r="X34" s="69">
        <v>9.75</v>
      </c>
      <c r="Y34" s="69">
        <v>9.75</v>
      </c>
      <c r="Z34" s="69">
        <v>9.75</v>
      </c>
      <c r="AB34" s="63" t="s">
        <v>487</v>
      </c>
      <c r="AC34" s="42">
        <f t="shared" si="0"/>
        <v>105</v>
      </c>
      <c r="AD34" s="42">
        <f t="shared" si="1"/>
        <v>194</v>
      </c>
      <c r="AE34" s="42">
        <f t="shared" si="2"/>
        <v>105</v>
      </c>
      <c r="AG34" t="s">
        <v>1245</v>
      </c>
      <c r="AH34" s="57">
        <v>22.3</v>
      </c>
      <c r="AJ34" s="63" t="s">
        <v>487</v>
      </c>
      <c r="AK34">
        <f t="shared" si="3"/>
        <v>81</v>
      </c>
      <c r="AL34">
        <v>1.3</v>
      </c>
      <c r="AM34">
        <v>2.4</v>
      </c>
      <c r="AN34">
        <v>1.3</v>
      </c>
    </row>
    <row r="35" spans="1:40">
      <c r="A35" t="s">
        <v>118</v>
      </c>
      <c r="B35">
        <v>82.333333333333329</v>
      </c>
      <c r="C35">
        <v>30.463333333333331</v>
      </c>
      <c r="D35">
        <v>63.46377405092592</v>
      </c>
      <c r="E35">
        <v>30.746887966804977</v>
      </c>
      <c r="F35" t="s">
        <v>1143</v>
      </c>
      <c r="H35" t="s">
        <v>985</v>
      </c>
      <c r="J35" t="s">
        <v>49</v>
      </c>
      <c r="K35">
        <v>97</v>
      </c>
      <c r="L35">
        <v>87</v>
      </c>
      <c r="N35" s="46" t="s">
        <v>317</v>
      </c>
      <c r="O35" s="47">
        <v>45</v>
      </c>
      <c r="Q35" t="s">
        <v>1246</v>
      </c>
      <c r="R35" t="s">
        <v>1121</v>
      </c>
      <c r="T35" t="s">
        <v>1247</v>
      </c>
      <c r="U35" t="s">
        <v>1121</v>
      </c>
      <c r="W35" t="s">
        <v>1248</v>
      </c>
      <c r="X35" s="69">
        <v>9.5</v>
      </c>
      <c r="Y35" s="69">
        <v>9.5833329999999997</v>
      </c>
      <c r="Z35" s="69">
        <v>9.5833329999999997</v>
      </c>
      <c r="AB35" s="63" t="s">
        <v>376</v>
      </c>
      <c r="AC35" s="42">
        <f t="shared" si="0"/>
        <v>47</v>
      </c>
      <c r="AD35" s="42">
        <f t="shared" si="1"/>
        <v>54</v>
      </c>
      <c r="AE35" s="42">
        <f t="shared" si="2"/>
        <v>96</v>
      </c>
      <c r="AG35" t="s">
        <v>1249</v>
      </c>
      <c r="AH35" s="57">
        <v>24.4</v>
      </c>
      <c r="AJ35" s="63" t="s">
        <v>376</v>
      </c>
      <c r="AK35">
        <f t="shared" si="3"/>
        <v>80</v>
      </c>
      <c r="AL35">
        <v>0.59</v>
      </c>
      <c r="AM35">
        <v>0.67</v>
      </c>
      <c r="AN35">
        <v>1.2</v>
      </c>
    </row>
    <row r="36" spans="1:40">
      <c r="A36" t="s">
        <v>300</v>
      </c>
      <c r="B36">
        <v>78</v>
      </c>
      <c r="C36">
        <v>14.04</v>
      </c>
      <c r="D36">
        <v>36.196404146341465</v>
      </c>
      <c r="E36">
        <v>31.200000000000003</v>
      </c>
      <c r="F36" t="s">
        <v>1143</v>
      </c>
      <c r="H36" t="s">
        <v>985</v>
      </c>
      <c r="J36" t="s">
        <v>73</v>
      </c>
      <c r="K36">
        <v>95</v>
      </c>
      <c r="L36">
        <v>80</v>
      </c>
      <c r="N36" s="46" t="s">
        <v>292</v>
      </c>
      <c r="O36" s="47">
        <v>50</v>
      </c>
      <c r="Q36" t="s">
        <v>1250</v>
      </c>
      <c r="R36" t="s">
        <v>1121</v>
      </c>
      <c r="T36" t="s">
        <v>1251</v>
      </c>
      <c r="U36" t="s">
        <v>1121</v>
      </c>
      <c r="W36" t="s">
        <v>1187</v>
      </c>
      <c r="X36" s="69">
        <v>11.5</v>
      </c>
      <c r="Y36" s="69">
        <v>9.5</v>
      </c>
      <c r="Z36" s="69">
        <v>9.5</v>
      </c>
      <c r="AB36" s="63" t="s">
        <v>104</v>
      </c>
      <c r="AC36" s="42">
        <f t="shared" si="0"/>
        <v>32</v>
      </c>
      <c r="AD36" s="42">
        <f t="shared" si="1"/>
        <v>110</v>
      </c>
      <c r="AE36" s="42">
        <f t="shared" si="2"/>
        <v>176</v>
      </c>
      <c r="AG36" t="s">
        <v>1252</v>
      </c>
      <c r="AH36" s="57">
        <v>19.600000000000001</v>
      </c>
      <c r="AJ36" s="63" t="s">
        <v>104</v>
      </c>
      <c r="AK36">
        <f t="shared" si="3"/>
        <v>80</v>
      </c>
      <c r="AL36">
        <v>0.4</v>
      </c>
      <c r="AM36">
        <v>1.38</v>
      </c>
      <c r="AN36">
        <v>2.2000000000000002</v>
      </c>
    </row>
    <row r="37" spans="1:40">
      <c r="A37" t="s">
        <v>246</v>
      </c>
      <c r="B37">
        <v>79.333333333333329</v>
      </c>
      <c r="C37">
        <v>15.730798451542643</v>
      </c>
      <c r="D37">
        <v>42.018575780092583</v>
      </c>
      <c r="E37">
        <v>23.252873563218387</v>
      </c>
      <c r="F37" t="s">
        <v>1143</v>
      </c>
      <c r="H37" t="s">
        <v>985</v>
      </c>
      <c r="J37" t="s">
        <v>43</v>
      </c>
      <c r="K37">
        <v>102</v>
      </c>
      <c r="L37">
        <v>83</v>
      </c>
      <c r="N37" s="46" t="s">
        <v>534</v>
      </c>
      <c r="O37" s="47">
        <v>30</v>
      </c>
      <c r="Q37" t="s">
        <v>1253</v>
      </c>
      <c r="R37" t="s">
        <v>1121</v>
      </c>
      <c r="T37" t="s">
        <v>1254</v>
      </c>
      <c r="U37" t="s">
        <v>1121</v>
      </c>
      <c r="W37" t="s">
        <v>1128</v>
      </c>
      <c r="X37" s="69">
        <v>9.5</v>
      </c>
      <c r="Y37" s="69">
        <v>9.5</v>
      </c>
      <c r="Z37" s="69">
        <v>9.5</v>
      </c>
      <c r="AB37" s="63" t="s">
        <v>246</v>
      </c>
      <c r="AC37" s="42">
        <f t="shared" si="0"/>
        <v>24</v>
      </c>
      <c r="AD37" s="42">
        <f t="shared" si="1"/>
        <v>27</v>
      </c>
      <c r="AE37" s="42">
        <f t="shared" si="2"/>
        <v>103</v>
      </c>
      <c r="AG37" t="s">
        <v>1255</v>
      </c>
      <c r="AH37" s="57">
        <v>27.6</v>
      </c>
      <c r="AJ37" s="63" t="s">
        <v>246</v>
      </c>
      <c r="AK37">
        <f t="shared" si="3"/>
        <v>79.333333333333329</v>
      </c>
      <c r="AL37">
        <v>0.3</v>
      </c>
      <c r="AM37">
        <v>0.34</v>
      </c>
      <c r="AN37">
        <v>1.3</v>
      </c>
    </row>
    <row r="38" spans="1:40">
      <c r="A38" t="s">
        <v>376</v>
      </c>
      <c r="B38">
        <v>80</v>
      </c>
      <c r="C38">
        <v>16</v>
      </c>
      <c r="D38">
        <v>29.870133333333339</v>
      </c>
      <c r="E38">
        <v>20</v>
      </c>
      <c r="F38" t="s">
        <v>1143</v>
      </c>
      <c r="H38" t="s">
        <v>985</v>
      </c>
      <c r="J38" t="s">
        <v>59</v>
      </c>
      <c r="K38">
        <v>92</v>
      </c>
      <c r="L38">
        <v>82</v>
      </c>
      <c r="N38" s="46" t="s">
        <v>425</v>
      </c>
      <c r="O38" s="47">
        <v>45</v>
      </c>
      <c r="Q38" t="s">
        <v>1256</v>
      </c>
      <c r="R38" t="s">
        <v>1121</v>
      </c>
      <c r="T38" t="s">
        <v>1257</v>
      </c>
      <c r="U38" t="s">
        <v>1121</v>
      </c>
      <c r="W38" t="s">
        <v>1258</v>
      </c>
      <c r="X38" s="69">
        <v>8</v>
      </c>
      <c r="Y38" s="69">
        <v>9.5</v>
      </c>
      <c r="Z38" s="69">
        <v>9.5</v>
      </c>
      <c r="AB38" s="63" t="s">
        <v>300</v>
      </c>
      <c r="AC38" s="42">
        <f t="shared" si="0"/>
        <v>23</v>
      </c>
      <c r="AD38" s="42">
        <f t="shared" si="1"/>
        <v>31</v>
      </c>
      <c r="AE38" s="42">
        <f t="shared" si="2"/>
        <v>156</v>
      </c>
      <c r="AG38" t="s">
        <v>1259</v>
      </c>
      <c r="AH38" s="57">
        <v>23.9</v>
      </c>
      <c r="AJ38" s="63" t="s">
        <v>300</v>
      </c>
      <c r="AK38">
        <f t="shared" si="3"/>
        <v>78</v>
      </c>
      <c r="AL38">
        <v>0.3</v>
      </c>
      <c r="AM38">
        <v>0.4</v>
      </c>
      <c r="AN38">
        <v>2</v>
      </c>
    </row>
    <row r="39" spans="1:40">
      <c r="A39" t="s">
        <v>556</v>
      </c>
      <c r="B39">
        <v>68.333333333333329</v>
      </c>
      <c r="C39">
        <v>7.0381268831654609</v>
      </c>
      <c r="D39">
        <v>16.855795078124999</v>
      </c>
      <c r="E39">
        <v>78.978224455611382</v>
      </c>
      <c r="F39" t="s">
        <v>1143</v>
      </c>
      <c r="H39" t="s">
        <v>985</v>
      </c>
      <c r="J39" t="s">
        <v>86</v>
      </c>
      <c r="K39">
        <v>97</v>
      </c>
      <c r="L39">
        <v>82</v>
      </c>
      <c r="N39" s="46" t="s">
        <v>335</v>
      </c>
      <c r="O39" s="47">
        <v>55</v>
      </c>
      <c r="Q39" t="s">
        <v>1260</v>
      </c>
      <c r="R39" t="s">
        <v>1121</v>
      </c>
      <c r="T39" t="s">
        <v>1261</v>
      </c>
      <c r="U39" t="s">
        <v>1121</v>
      </c>
      <c r="W39" t="s">
        <v>1262</v>
      </c>
      <c r="X39" s="69">
        <v>8</v>
      </c>
      <c r="Y39" s="69">
        <v>9.5</v>
      </c>
      <c r="Z39" s="69">
        <v>9.5</v>
      </c>
      <c r="AB39" s="63" t="s">
        <v>227</v>
      </c>
      <c r="AC39" s="42">
        <f t="shared" si="0"/>
        <v>66</v>
      </c>
      <c r="AD39" s="42">
        <f t="shared" si="1"/>
        <v>55</v>
      </c>
      <c r="AE39" s="42">
        <f t="shared" si="2"/>
        <v>139</v>
      </c>
      <c r="AG39" t="s">
        <v>1263</v>
      </c>
      <c r="AH39" s="57">
        <v>29</v>
      </c>
      <c r="AJ39" s="63" t="s">
        <v>227</v>
      </c>
      <c r="AK39">
        <f t="shared" si="3"/>
        <v>77.333333333333329</v>
      </c>
      <c r="AL39">
        <v>0.85</v>
      </c>
      <c r="AM39">
        <v>0.71</v>
      </c>
      <c r="AN39">
        <v>1.8</v>
      </c>
    </row>
    <row r="40" spans="1:40">
      <c r="A40" t="s">
        <v>639</v>
      </c>
      <c r="B40">
        <v>37</v>
      </c>
      <c r="C40">
        <v>4.3075405214940101</v>
      </c>
      <c r="D40">
        <v>12.758393059027778</v>
      </c>
      <c r="E40">
        <v>25.16</v>
      </c>
      <c r="F40" t="s">
        <v>1143</v>
      </c>
      <c r="H40" t="s">
        <v>985</v>
      </c>
      <c r="J40" t="s">
        <v>82</v>
      </c>
      <c r="K40">
        <v>95</v>
      </c>
      <c r="L40">
        <v>77</v>
      </c>
      <c r="N40" s="50" t="s">
        <v>1264</v>
      </c>
      <c r="O40" s="47">
        <v>40</v>
      </c>
      <c r="Q40" t="s">
        <v>1265</v>
      </c>
      <c r="R40" t="s">
        <v>1121</v>
      </c>
      <c r="T40" t="s">
        <v>1266</v>
      </c>
      <c r="U40" t="s">
        <v>1121</v>
      </c>
      <c r="W40" t="s">
        <v>1267</v>
      </c>
      <c r="X40" s="69">
        <v>12</v>
      </c>
      <c r="Y40" s="69">
        <v>9.5</v>
      </c>
      <c r="Z40" s="69">
        <v>9.5</v>
      </c>
      <c r="AB40" s="63" t="s">
        <v>541</v>
      </c>
      <c r="AC40" s="42">
        <f t="shared" si="0"/>
        <v>43</v>
      </c>
      <c r="AD40" s="42">
        <f t="shared" si="1"/>
        <v>87</v>
      </c>
      <c r="AE40" s="42">
        <f t="shared" si="2"/>
        <v>93</v>
      </c>
      <c r="AG40" t="s">
        <v>1268</v>
      </c>
      <c r="AH40" s="57">
        <v>26.5</v>
      </c>
      <c r="AJ40" s="63" t="s">
        <v>541</v>
      </c>
      <c r="AK40">
        <f t="shared" si="3"/>
        <v>77.333333333333329</v>
      </c>
      <c r="AL40">
        <v>0.55000000000000004</v>
      </c>
      <c r="AM40">
        <v>1.1200000000000001</v>
      </c>
      <c r="AN40">
        <v>1.2</v>
      </c>
    </row>
    <row r="41" spans="1:40" ht="15.75" thickBot="1">
      <c r="A41" t="s">
        <v>38</v>
      </c>
      <c r="B41">
        <v>82.333333333333329</v>
      </c>
      <c r="C41">
        <v>38.152501099610298</v>
      </c>
      <c r="D41">
        <v>105.36723600000001</v>
      </c>
      <c r="E41">
        <v>55.0027662517289</v>
      </c>
      <c r="F41" t="s">
        <v>1152</v>
      </c>
      <c r="H41" t="s">
        <v>985</v>
      </c>
      <c r="J41" t="s">
        <v>70</v>
      </c>
      <c r="K41">
        <v>100</v>
      </c>
      <c r="L41">
        <v>80</v>
      </c>
      <c r="N41" s="48" t="s">
        <v>177</v>
      </c>
      <c r="O41" s="49">
        <v>65</v>
      </c>
      <c r="Q41" t="s">
        <v>1269</v>
      </c>
      <c r="R41" t="s">
        <v>1121</v>
      </c>
      <c r="T41" t="s">
        <v>1270</v>
      </c>
      <c r="U41" t="s">
        <v>1121</v>
      </c>
      <c r="W41" t="s">
        <v>1271</v>
      </c>
      <c r="X41" s="69">
        <v>11.25</v>
      </c>
      <c r="Y41" s="69">
        <v>9.5</v>
      </c>
      <c r="Z41" s="69">
        <v>9.5</v>
      </c>
      <c r="AB41" s="63" t="s">
        <v>419</v>
      </c>
      <c r="AC41" s="42">
        <f t="shared" si="0"/>
        <v>96</v>
      </c>
      <c r="AD41" s="42">
        <f t="shared" si="1"/>
        <v>35</v>
      </c>
      <c r="AE41" s="42">
        <f t="shared" si="2"/>
        <v>92</v>
      </c>
      <c r="AG41" t="s">
        <v>1189</v>
      </c>
      <c r="AH41" s="57">
        <v>30.1</v>
      </c>
      <c r="AJ41" s="63" t="s">
        <v>419</v>
      </c>
      <c r="AK41">
        <f t="shared" si="3"/>
        <v>77</v>
      </c>
      <c r="AL41">
        <v>1.25</v>
      </c>
      <c r="AM41">
        <v>0.45</v>
      </c>
      <c r="AN41">
        <v>1.2</v>
      </c>
    </row>
    <row r="42" spans="1:40">
      <c r="A42" t="s">
        <v>104</v>
      </c>
      <c r="B42">
        <v>80</v>
      </c>
      <c r="C42">
        <v>35.200000000000003</v>
      </c>
      <c r="D42">
        <v>68.690011249999998</v>
      </c>
      <c r="E42">
        <v>24.615384615384617</v>
      </c>
      <c r="F42" t="s">
        <v>1152</v>
      </c>
      <c r="H42" t="s">
        <v>985</v>
      </c>
      <c r="J42" t="s">
        <v>76</v>
      </c>
      <c r="K42">
        <v>92</v>
      </c>
      <c r="L42">
        <v>80</v>
      </c>
      <c r="N42" s="46" t="s">
        <v>250</v>
      </c>
      <c r="O42" s="47">
        <v>55</v>
      </c>
      <c r="Q42" t="s">
        <v>1272</v>
      </c>
      <c r="R42" t="s">
        <v>1121</v>
      </c>
      <c r="T42" t="s">
        <v>1273</v>
      </c>
      <c r="U42" t="s">
        <v>1121</v>
      </c>
      <c r="W42" t="s">
        <v>1274</v>
      </c>
      <c r="X42" s="69">
        <v>12</v>
      </c>
      <c r="Y42" s="69">
        <v>9.5</v>
      </c>
      <c r="Z42" s="69">
        <v>9.5</v>
      </c>
      <c r="AB42" s="63" t="s">
        <v>481</v>
      </c>
      <c r="AC42" s="42">
        <f t="shared" si="0"/>
        <v>52</v>
      </c>
      <c r="AD42" s="42">
        <f t="shared" si="1"/>
        <v>200</v>
      </c>
      <c r="AE42" s="42">
        <f t="shared" si="2"/>
        <v>81</v>
      </c>
      <c r="AG42" t="s">
        <v>1275</v>
      </c>
      <c r="AH42" s="57">
        <v>27.9</v>
      </c>
      <c r="AJ42" s="63" t="s">
        <v>481</v>
      </c>
      <c r="AK42">
        <f t="shared" si="3"/>
        <v>74</v>
      </c>
      <c r="AL42">
        <v>0.7</v>
      </c>
      <c r="AM42">
        <v>2.7</v>
      </c>
      <c r="AN42">
        <v>1.1000000000000001</v>
      </c>
    </row>
    <row r="43" spans="1:40">
      <c r="A43" t="s">
        <v>667</v>
      </c>
      <c r="B43">
        <v>42</v>
      </c>
      <c r="C43">
        <v>4.0231442886615296</v>
      </c>
      <c r="D43">
        <v>11.354126874999999</v>
      </c>
      <c r="E43">
        <v>6.3</v>
      </c>
      <c r="F43" t="s">
        <v>1143</v>
      </c>
      <c r="H43" t="s">
        <v>985</v>
      </c>
      <c r="J43" t="s">
        <v>83</v>
      </c>
      <c r="K43">
        <v>100</v>
      </c>
      <c r="L43">
        <v>85</v>
      </c>
      <c r="N43" s="46" t="s">
        <v>527</v>
      </c>
      <c r="O43" s="47">
        <v>40</v>
      </c>
      <c r="Q43" t="s">
        <v>1276</v>
      </c>
      <c r="R43" t="s">
        <v>1121</v>
      </c>
      <c r="T43" t="s">
        <v>1252</v>
      </c>
      <c r="U43" t="s">
        <v>1121</v>
      </c>
      <c r="W43" t="s">
        <v>1277</v>
      </c>
      <c r="X43" s="69">
        <v>10.5</v>
      </c>
      <c r="Y43" s="69">
        <v>9.5</v>
      </c>
      <c r="Z43" s="69">
        <v>9.5</v>
      </c>
      <c r="AB43" s="63" t="s">
        <v>501</v>
      </c>
      <c r="AC43" s="42">
        <f t="shared" si="0"/>
        <v>27</v>
      </c>
      <c r="AD43" s="42">
        <f t="shared" si="1"/>
        <v>78</v>
      </c>
      <c r="AE43" s="42">
        <f t="shared" si="2"/>
        <v>132</v>
      </c>
      <c r="AG43" t="s">
        <v>1278</v>
      </c>
      <c r="AH43" s="57">
        <v>24.1</v>
      </c>
      <c r="AJ43" s="63" t="s">
        <v>501</v>
      </c>
      <c r="AK43">
        <f t="shared" si="3"/>
        <v>73.333333333333329</v>
      </c>
      <c r="AL43">
        <v>0.37</v>
      </c>
      <c r="AM43">
        <v>1.06</v>
      </c>
      <c r="AN43">
        <v>1.8</v>
      </c>
    </row>
    <row r="44" spans="1:40">
      <c r="A44" t="s">
        <v>501</v>
      </c>
      <c r="B44">
        <v>73.333333333333329</v>
      </c>
      <c r="C44">
        <v>9.7501557075812304</v>
      </c>
      <c r="D44">
        <v>19.875498449074072</v>
      </c>
      <c r="E44">
        <v>58.666666666666664</v>
      </c>
      <c r="F44" t="s">
        <v>1152</v>
      </c>
      <c r="H44" t="s">
        <v>985</v>
      </c>
      <c r="J44" t="s">
        <v>63</v>
      </c>
      <c r="K44">
        <v>93</v>
      </c>
      <c r="L44">
        <v>78</v>
      </c>
      <c r="N44" s="46" t="s">
        <v>611</v>
      </c>
      <c r="O44" s="47">
        <v>35</v>
      </c>
      <c r="Q44" t="s">
        <v>1279</v>
      </c>
      <c r="R44" t="s">
        <v>1121</v>
      </c>
      <c r="T44" t="s">
        <v>1280</v>
      </c>
      <c r="U44" t="s">
        <v>1121</v>
      </c>
      <c r="W44" t="s">
        <v>1281</v>
      </c>
      <c r="X44" s="69">
        <v>9</v>
      </c>
      <c r="Y44" s="69">
        <v>9.5</v>
      </c>
      <c r="Z44" s="69">
        <v>9.5</v>
      </c>
      <c r="AB44" s="63" t="s">
        <v>686</v>
      </c>
      <c r="AC44" s="42">
        <f t="shared" si="0"/>
        <v>98</v>
      </c>
      <c r="AD44" s="42">
        <f t="shared" si="1"/>
        <v>203</v>
      </c>
      <c r="AE44" s="42">
        <f t="shared" si="2"/>
        <v>55</v>
      </c>
      <c r="AG44" t="s">
        <v>1282</v>
      </c>
      <c r="AH44" s="57">
        <v>29.8</v>
      </c>
      <c r="AJ44" s="63" t="s">
        <v>686</v>
      </c>
      <c r="AK44">
        <f t="shared" si="3"/>
        <v>69.333333333333329</v>
      </c>
      <c r="AL44">
        <v>1.42</v>
      </c>
      <c r="AM44">
        <v>2.93</v>
      </c>
      <c r="AN44">
        <v>0.8</v>
      </c>
    </row>
    <row r="45" spans="1:40">
      <c r="A45" t="s">
        <v>481</v>
      </c>
      <c r="B45">
        <v>74</v>
      </c>
      <c r="C45">
        <v>7.7732872180613066</v>
      </c>
      <c r="D45">
        <v>20.996266666666667</v>
      </c>
      <c r="E45">
        <v>129.5</v>
      </c>
      <c r="F45" t="s">
        <v>1152</v>
      </c>
      <c r="H45" t="s">
        <v>985</v>
      </c>
      <c r="J45" t="s">
        <v>81</v>
      </c>
      <c r="K45">
        <v>110</v>
      </c>
      <c r="L45">
        <v>80</v>
      </c>
      <c r="N45" s="46" t="s">
        <v>799</v>
      </c>
      <c r="O45" s="47">
        <v>35</v>
      </c>
      <c r="Q45" t="s">
        <v>1283</v>
      </c>
      <c r="R45" t="s">
        <v>1121</v>
      </c>
      <c r="T45" t="s">
        <v>1284</v>
      </c>
      <c r="U45" t="s">
        <v>1121</v>
      </c>
      <c r="W45" t="s">
        <v>1285</v>
      </c>
      <c r="X45" s="69">
        <v>10</v>
      </c>
      <c r="Y45" s="69">
        <v>9.25</v>
      </c>
      <c r="Z45" s="69">
        <v>9.25</v>
      </c>
      <c r="AB45" s="63" t="s">
        <v>556</v>
      </c>
      <c r="AC45" s="42">
        <f t="shared" si="0"/>
        <v>46</v>
      </c>
      <c r="AD45" s="42">
        <f t="shared" si="1"/>
        <v>212</v>
      </c>
      <c r="AE45" s="42">
        <f t="shared" si="2"/>
        <v>75</v>
      </c>
      <c r="AG45" t="s">
        <v>1286</v>
      </c>
      <c r="AH45" s="57">
        <v>27.3</v>
      </c>
      <c r="AJ45" s="63" t="s">
        <v>556</v>
      </c>
      <c r="AK45">
        <f t="shared" si="3"/>
        <v>68.333333333333329</v>
      </c>
      <c r="AL45">
        <v>0.68</v>
      </c>
      <c r="AM45">
        <v>3.1</v>
      </c>
      <c r="AN45">
        <v>1.1000000000000001</v>
      </c>
    </row>
    <row r="46" spans="1:40">
      <c r="A46" t="s">
        <v>916</v>
      </c>
      <c r="B46">
        <v>7</v>
      </c>
      <c r="C46">
        <v>0.31573393246187365</v>
      </c>
      <c r="D46">
        <v>0.89844999999999997</v>
      </c>
      <c r="E46">
        <v>2.1</v>
      </c>
      <c r="F46" t="s">
        <v>1143</v>
      </c>
      <c r="H46" t="s">
        <v>985</v>
      </c>
      <c r="J46" t="s">
        <v>1287</v>
      </c>
      <c r="K46">
        <v>92</v>
      </c>
      <c r="L46">
        <v>78</v>
      </c>
      <c r="N46" s="46" t="s">
        <v>312</v>
      </c>
      <c r="O46" s="47">
        <v>60</v>
      </c>
      <c r="Q46" t="s">
        <v>1288</v>
      </c>
      <c r="R46" t="s">
        <v>1121</v>
      </c>
      <c r="T46" t="s">
        <v>1289</v>
      </c>
      <c r="U46" t="s">
        <v>1121</v>
      </c>
      <c r="W46" t="s">
        <v>1290</v>
      </c>
      <c r="X46" s="69">
        <v>9.15</v>
      </c>
      <c r="Y46" s="69">
        <v>9.15</v>
      </c>
      <c r="Z46" s="69">
        <v>9.15</v>
      </c>
      <c r="AB46" s="63" t="s">
        <v>463</v>
      </c>
      <c r="AC46" s="42">
        <f t="shared" si="0"/>
        <v>103</v>
      </c>
      <c r="AD46" s="42">
        <f t="shared" si="1"/>
        <v>17</v>
      </c>
      <c r="AE46" s="42">
        <f t="shared" si="2"/>
        <v>101</v>
      </c>
      <c r="AG46" t="s">
        <v>1291</v>
      </c>
      <c r="AH46" s="57">
        <v>23.8</v>
      </c>
      <c r="AJ46" s="63" t="s">
        <v>463</v>
      </c>
      <c r="AK46">
        <f t="shared" si="3"/>
        <v>67</v>
      </c>
      <c r="AL46">
        <v>1.54</v>
      </c>
      <c r="AM46">
        <v>0.25</v>
      </c>
      <c r="AN46">
        <v>1.5</v>
      </c>
    </row>
    <row r="47" spans="1:40">
      <c r="A47" t="s">
        <v>912</v>
      </c>
      <c r="B47">
        <v>8.3333333333333321</v>
      </c>
      <c r="C47">
        <v>0.49470899470899471</v>
      </c>
      <c r="D47">
        <v>1.050200810185185</v>
      </c>
      <c r="E47">
        <v>4.9999999999999991</v>
      </c>
      <c r="F47" t="s">
        <v>1152</v>
      </c>
      <c r="H47" t="s">
        <v>985</v>
      </c>
      <c r="J47" t="s">
        <v>77</v>
      </c>
      <c r="K47">
        <v>100</v>
      </c>
      <c r="L47">
        <v>80</v>
      </c>
      <c r="N47" s="46" t="s">
        <v>754</v>
      </c>
      <c r="O47" s="47">
        <v>35</v>
      </c>
      <c r="Q47" t="s">
        <v>1292</v>
      </c>
      <c r="R47" t="s">
        <v>1121</v>
      </c>
      <c r="T47" t="s">
        <v>1293</v>
      </c>
      <c r="U47" t="s">
        <v>1121</v>
      </c>
      <c r="W47" t="s">
        <v>1294</v>
      </c>
      <c r="X47" s="69">
        <v>10.5</v>
      </c>
      <c r="Y47" s="69">
        <v>9.125</v>
      </c>
      <c r="Z47" s="69">
        <v>9.125</v>
      </c>
      <c r="AB47" s="63" t="s">
        <v>1295</v>
      </c>
      <c r="AC47" s="42">
        <f t="shared" si="0"/>
        <v>127</v>
      </c>
      <c r="AD47" s="42">
        <f t="shared" si="1"/>
        <v>86</v>
      </c>
      <c r="AE47" s="42">
        <f t="shared" si="2"/>
        <v>119</v>
      </c>
      <c r="AG47" t="s">
        <v>1296</v>
      </c>
      <c r="AH47" s="57">
        <v>27.4</v>
      </c>
      <c r="AJ47" s="63" t="s">
        <v>1295</v>
      </c>
      <c r="AK47">
        <f t="shared" si="3"/>
        <v>66.333333333333329</v>
      </c>
      <c r="AL47">
        <v>1.91</v>
      </c>
      <c r="AM47">
        <v>1.3</v>
      </c>
      <c r="AN47">
        <v>1.8</v>
      </c>
    </row>
    <row r="48" spans="1:40">
      <c r="A48" t="s">
        <v>643</v>
      </c>
      <c r="B48">
        <v>63</v>
      </c>
      <c r="C48">
        <v>3.3265689570980115</v>
      </c>
      <c r="D48">
        <v>12.544504700000001</v>
      </c>
      <c r="E48">
        <v>31.5</v>
      </c>
      <c r="F48" t="s">
        <v>1186</v>
      </c>
      <c r="H48" t="s">
        <v>985</v>
      </c>
      <c r="J48" t="s">
        <v>68</v>
      </c>
      <c r="K48">
        <v>93</v>
      </c>
      <c r="L48">
        <v>80</v>
      </c>
      <c r="N48" s="46" t="s">
        <v>208</v>
      </c>
      <c r="O48" s="47">
        <v>55</v>
      </c>
      <c r="Q48" t="s">
        <v>1297</v>
      </c>
      <c r="R48" t="s">
        <v>1121</v>
      </c>
      <c r="T48" t="s">
        <v>1298</v>
      </c>
      <c r="U48" t="s">
        <v>1121</v>
      </c>
      <c r="W48" t="s">
        <v>1299</v>
      </c>
      <c r="X48" s="69">
        <v>8</v>
      </c>
      <c r="Y48" s="69">
        <v>9.0589999999999993</v>
      </c>
      <c r="Z48" s="69">
        <v>9.0589999999999993</v>
      </c>
      <c r="AB48" s="63" t="s">
        <v>643</v>
      </c>
      <c r="AC48" s="42">
        <f t="shared" si="0"/>
        <v>88</v>
      </c>
      <c r="AD48" s="42">
        <f t="shared" si="1"/>
        <v>80</v>
      </c>
      <c r="AE48" s="42">
        <f t="shared" si="2"/>
        <v>57</v>
      </c>
      <c r="AG48" t="s">
        <v>1300</v>
      </c>
      <c r="AH48" s="57">
        <v>27.1</v>
      </c>
      <c r="AJ48" s="63" t="s">
        <v>643</v>
      </c>
      <c r="AK48">
        <f t="shared" si="3"/>
        <v>63</v>
      </c>
      <c r="AL48">
        <v>1.4</v>
      </c>
      <c r="AM48">
        <v>1.27</v>
      </c>
      <c r="AN48">
        <v>0.9</v>
      </c>
    </row>
    <row r="49" spans="1:40">
      <c r="A49" t="s">
        <v>1295</v>
      </c>
      <c r="B49">
        <v>66.333333333333329</v>
      </c>
      <c r="C49">
        <v>10.141687693785466</v>
      </c>
      <c r="D49">
        <v>54.404980036814813</v>
      </c>
      <c r="E49">
        <v>66.677029360967182</v>
      </c>
      <c r="F49" t="s">
        <v>1191</v>
      </c>
      <c r="H49" t="s">
        <v>985</v>
      </c>
      <c r="J49" t="s">
        <v>93</v>
      </c>
      <c r="K49">
        <v>90</v>
      </c>
      <c r="L49">
        <v>80</v>
      </c>
      <c r="N49" s="46" t="s">
        <v>119</v>
      </c>
      <c r="O49" s="47">
        <v>80</v>
      </c>
      <c r="Q49" t="s">
        <v>1301</v>
      </c>
      <c r="R49" t="s">
        <v>1121</v>
      </c>
      <c r="T49" t="s">
        <v>1302</v>
      </c>
      <c r="U49" t="s">
        <v>1121</v>
      </c>
      <c r="W49" t="s">
        <v>1204</v>
      </c>
      <c r="X49" s="69">
        <v>11.55</v>
      </c>
      <c r="Y49" s="69">
        <v>9</v>
      </c>
      <c r="Z49" s="69">
        <v>9</v>
      </c>
      <c r="AB49" s="63" t="s">
        <v>573</v>
      </c>
      <c r="AC49" s="42">
        <f t="shared" si="0"/>
        <v>54</v>
      </c>
      <c r="AD49" s="42">
        <f t="shared" si="1"/>
        <v>45</v>
      </c>
      <c r="AE49" s="42">
        <f t="shared" si="2"/>
        <v>60</v>
      </c>
      <c r="AG49" t="s">
        <v>1187</v>
      </c>
      <c r="AH49" s="57">
        <v>28.5</v>
      </c>
      <c r="AJ49" s="63" t="s">
        <v>573</v>
      </c>
      <c r="AK49">
        <f t="shared" si="3"/>
        <v>60.333333333333336</v>
      </c>
      <c r="AL49">
        <v>0.89</v>
      </c>
      <c r="AM49">
        <v>0.74</v>
      </c>
      <c r="AN49">
        <v>1</v>
      </c>
    </row>
    <row r="50" spans="1:40">
      <c r="A50" t="s">
        <v>463</v>
      </c>
      <c r="B50">
        <v>67</v>
      </c>
      <c r="C50">
        <v>6.132979268918028</v>
      </c>
      <c r="D50">
        <v>22.607942743750002</v>
      </c>
      <c r="E50">
        <v>53.34394904458599</v>
      </c>
      <c r="F50" t="s">
        <v>1186</v>
      </c>
      <c r="H50" t="s">
        <v>985</v>
      </c>
      <c r="J50" t="s">
        <v>72</v>
      </c>
      <c r="K50">
        <v>105</v>
      </c>
      <c r="L50">
        <v>75</v>
      </c>
      <c r="N50" s="46" t="s">
        <v>1303</v>
      </c>
      <c r="O50" s="47">
        <v>57</v>
      </c>
      <c r="Q50" t="s">
        <v>1262</v>
      </c>
      <c r="R50" t="s">
        <v>1121</v>
      </c>
      <c r="T50" t="s">
        <v>1304</v>
      </c>
      <c r="U50" t="s">
        <v>1121</v>
      </c>
      <c r="W50" t="s">
        <v>1305</v>
      </c>
      <c r="X50" s="69">
        <v>4.25</v>
      </c>
      <c r="Y50" s="69">
        <v>4.25</v>
      </c>
      <c r="Z50" s="69">
        <v>9</v>
      </c>
      <c r="AB50" s="63" t="s">
        <v>667</v>
      </c>
      <c r="AC50" s="42">
        <f t="shared" si="0"/>
        <v>18</v>
      </c>
      <c r="AD50" s="42">
        <f t="shared" si="1"/>
        <v>16</v>
      </c>
      <c r="AE50" s="42">
        <f t="shared" si="2"/>
        <v>42</v>
      </c>
      <c r="AG50" t="s">
        <v>1218</v>
      </c>
      <c r="AH50" s="57">
        <v>32.4</v>
      </c>
      <c r="AJ50" s="63" t="s">
        <v>667</v>
      </c>
      <c r="AK50">
        <f t="shared" si="3"/>
        <v>42</v>
      </c>
      <c r="AL50">
        <v>0.43</v>
      </c>
      <c r="AM50">
        <v>0.37</v>
      </c>
      <c r="AN50">
        <v>1</v>
      </c>
    </row>
    <row r="51" spans="1:40">
      <c r="A51" t="s">
        <v>419</v>
      </c>
      <c r="B51">
        <v>77</v>
      </c>
      <c r="C51">
        <v>6.6935908283763057</v>
      </c>
      <c r="D51">
        <v>26.357706375000003</v>
      </c>
      <c r="E51">
        <v>21.769633507853406</v>
      </c>
      <c r="F51" t="s">
        <v>1186</v>
      </c>
      <c r="H51" t="s">
        <v>985</v>
      </c>
      <c r="J51" t="s">
        <v>71</v>
      </c>
      <c r="K51">
        <v>92</v>
      </c>
      <c r="L51">
        <v>78</v>
      </c>
      <c r="N51" s="46" t="s">
        <v>286</v>
      </c>
      <c r="O51" s="47">
        <v>50</v>
      </c>
      <c r="Q51" t="s">
        <v>1306</v>
      </c>
      <c r="R51" t="s">
        <v>1121</v>
      </c>
      <c r="T51" t="s">
        <v>1307</v>
      </c>
      <c r="U51" t="s">
        <v>1121</v>
      </c>
      <c r="W51" t="s">
        <v>1190</v>
      </c>
      <c r="X51" s="69">
        <v>9</v>
      </c>
      <c r="Y51" s="69">
        <v>9</v>
      </c>
      <c r="Z51" s="69">
        <v>9</v>
      </c>
      <c r="AB51" s="63" t="s">
        <v>748</v>
      </c>
      <c r="AC51" s="42">
        <f t="shared" si="0"/>
        <v>38</v>
      </c>
      <c r="AD51" s="42">
        <f t="shared" si="1"/>
        <v>56</v>
      </c>
      <c r="AE51" s="42">
        <f t="shared" si="2"/>
        <v>52</v>
      </c>
      <c r="AG51" t="s">
        <v>1308</v>
      </c>
      <c r="AH51" s="57">
        <v>25.4</v>
      </c>
      <c r="AJ51" s="63" t="s">
        <v>748</v>
      </c>
      <c r="AK51">
        <f t="shared" si="3"/>
        <v>40</v>
      </c>
      <c r="AL51">
        <v>0.95</v>
      </c>
      <c r="AM51">
        <v>1.4</v>
      </c>
      <c r="AN51">
        <v>1.3</v>
      </c>
    </row>
    <row r="52" spans="1:40">
      <c r="A52" t="s">
        <v>487</v>
      </c>
      <c r="B52">
        <v>81</v>
      </c>
      <c r="C52">
        <v>4.3085269247886071</v>
      </c>
      <c r="D52">
        <v>20.678200042499999</v>
      </c>
      <c r="E52">
        <v>144.22784810126583</v>
      </c>
      <c r="F52" t="s">
        <v>1186</v>
      </c>
      <c r="H52" t="s">
        <v>985</v>
      </c>
      <c r="J52" t="s">
        <v>107</v>
      </c>
      <c r="K52">
        <v>92</v>
      </c>
      <c r="L52">
        <v>72</v>
      </c>
      <c r="N52" s="46" t="s">
        <v>283</v>
      </c>
      <c r="O52" s="47">
        <v>60</v>
      </c>
      <c r="Q52" t="s">
        <v>1309</v>
      </c>
      <c r="R52" t="s">
        <v>1121</v>
      </c>
      <c r="T52" t="s">
        <v>1310</v>
      </c>
      <c r="U52" t="s">
        <v>1121</v>
      </c>
      <c r="W52" t="s">
        <v>1311</v>
      </c>
      <c r="X52" s="69">
        <v>9</v>
      </c>
      <c r="Y52" s="69">
        <v>9</v>
      </c>
      <c r="Z52" s="69">
        <v>9</v>
      </c>
      <c r="AB52" s="63" t="s">
        <v>639</v>
      </c>
      <c r="AC52" s="42">
        <f t="shared" si="0"/>
        <v>20</v>
      </c>
      <c r="AD52" s="42">
        <f t="shared" si="1"/>
        <v>123</v>
      </c>
      <c r="AE52" s="42">
        <f t="shared" si="2"/>
        <v>44</v>
      </c>
      <c r="AG52" t="s">
        <v>1312</v>
      </c>
      <c r="AH52" s="57">
        <v>31.2</v>
      </c>
      <c r="AJ52" s="63" t="s">
        <v>639</v>
      </c>
      <c r="AK52">
        <f t="shared" si="3"/>
        <v>37</v>
      </c>
      <c r="AL52">
        <v>0.55000000000000004</v>
      </c>
      <c r="AM52">
        <v>3.32</v>
      </c>
      <c r="AN52">
        <v>1.2</v>
      </c>
    </row>
    <row r="53" spans="1:40">
      <c r="A53" t="s">
        <v>573</v>
      </c>
      <c r="B53">
        <v>60.333333333333336</v>
      </c>
      <c r="C53">
        <v>2.7595138290714978</v>
      </c>
      <c r="D53">
        <v>16.020792666666669</v>
      </c>
      <c r="E53">
        <v>17.92761904761905</v>
      </c>
      <c r="F53" t="s">
        <v>1191</v>
      </c>
      <c r="H53" t="s">
        <v>985</v>
      </c>
      <c r="J53" t="s">
        <v>85</v>
      </c>
      <c r="K53">
        <v>92</v>
      </c>
      <c r="L53">
        <v>77</v>
      </c>
      <c r="N53" s="46" t="s">
        <v>343</v>
      </c>
      <c r="O53" s="47">
        <v>53</v>
      </c>
      <c r="Q53" t="s">
        <v>1313</v>
      </c>
      <c r="R53" t="s">
        <v>1121</v>
      </c>
      <c r="T53" t="s">
        <v>1314</v>
      </c>
      <c r="U53" t="s">
        <v>1121</v>
      </c>
      <c r="W53" t="s">
        <v>1315</v>
      </c>
      <c r="X53" s="69">
        <v>11</v>
      </c>
      <c r="Y53" s="69">
        <v>9</v>
      </c>
      <c r="Z53" s="69">
        <v>9</v>
      </c>
      <c r="AB53" s="63" t="s">
        <v>717</v>
      </c>
      <c r="AC53" s="42">
        <f t="shared" si="0"/>
        <v>10</v>
      </c>
      <c r="AD53" s="42">
        <f t="shared" si="1"/>
        <v>10</v>
      </c>
      <c r="AE53" s="42">
        <f t="shared" si="2"/>
        <v>30</v>
      </c>
      <c r="AG53" t="s">
        <v>1316</v>
      </c>
      <c r="AH53" s="57">
        <v>27</v>
      </c>
      <c r="AJ53" s="63" t="s">
        <v>717</v>
      </c>
      <c r="AK53">
        <f t="shared" si="3"/>
        <v>25</v>
      </c>
      <c r="AL53">
        <v>0.39</v>
      </c>
      <c r="AM53">
        <v>0.41</v>
      </c>
      <c r="AN53">
        <v>1.2</v>
      </c>
    </row>
    <row r="54" spans="1:40">
      <c r="A54" t="s">
        <v>567</v>
      </c>
      <c r="B54">
        <v>82.333333333333329</v>
      </c>
      <c r="C54">
        <v>4.4345729655282229</v>
      </c>
      <c r="D54">
        <v>16.14704599083333</v>
      </c>
      <c r="E54">
        <v>50.561549100968186</v>
      </c>
      <c r="F54" t="s">
        <v>1191</v>
      </c>
      <c r="H54" t="s">
        <v>985</v>
      </c>
      <c r="J54" t="s">
        <v>99</v>
      </c>
      <c r="K54">
        <v>102</v>
      </c>
      <c r="L54">
        <v>68</v>
      </c>
      <c r="N54" s="46" t="s">
        <v>237</v>
      </c>
      <c r="O54" s="47">
        <v>60</v>
      </c>
      <c r="Q54" t="s">
        <v>1271</v>
      </c>
      <c r="R54" t="s">
        <v>1121</v>
      </c>
      <c r="T54" t="s">
        <v>1317</v>
      </c>
      <c r="U54" t="s">
        <v>1121</v>
      </c>
      <c r="W54" t="s">
        <v>1318</v>
      </c>
      <c r="X54" s="69">
        <v>9.9473680000000009</v>
      </c>
      <c r="Y54" s="69">
        <v>9</v>
      </c>
      <c r="Z54" s="69">
        <v>9</v>
      </c>
      <c r="AB54" s="63" t="s">
        <v>826</v>
      </c>
      <c r="AC54" s="42">
        <f t="shared" si="0"/>
        <v>14</v>
      </c>
      <c r="AD54" s="42">
        <f t="shared" si="1"/>
        <v>41</v>
      </c>
      <c r="AE54" s="42">
        <f t="shared" si="2"/>
        <v>22</v>
      </c>
      <c r="AG54" t="s">
        <v>1319</v>
      </c>
      <c r="AH54" s="57">
        <v>29.5</v>
      </c>
      <c r="AJ54" s="63" t="s">
        <v>826</v>
      </c>
      <c r="AK54">
        <f t="shared" si="3"/>
        <v>22.333333333333332</v>
      </c>
      <c r="AL54">
        <v>0.61</v>
      </c>
      <c r="AM54">
        <v>1.82</v>
      </c>
      <c r="AN54">
        <v>1</v>
      </c>
    </row>
    <row r="55" spans="1:40">
      <c r="A55" t="s">
        <v>686</v>
      </c>
      <c r="B55">
        <v>69.333333333333329</v>
      </c>
      <c r="C55">
        <v>2.3107863301855942</v>
      </c>
      <c r="D55">
        <v>10.374804844444444</v>
      </c>
      <c r="E55">
        <v>63.841584158415841</v>
      </c>
      <c r="F55" t="s">
        <v>1191</v>
      </c>
      <c r="H55" t="s">
        <v>985</v>
      </c>
      <c r="J55" t="s">
        <v>61</v>
      </c>
      <c r="K55">
        <v>90</v>
      </c>
      <c r="L55">
        <v>78</v>
      </c>
      <c r="N55" s="46" t="s">
        <v>423</v>
      </c>
      <c r="O55" s="47">
        <v>45</v>
      </c>
      <c r="Q55" t="s">
        <v>1320</v>
      </c>
      <c r="R55" t="s">
        <v>1121</v>
      </c>
      <c r="T55" t="s">
        <v>1321</v>
      </c>
      <c r="U55" t="s">
        <v>1121</v>
      </c>
      <c r="W55" t="s">
        <v>1322</v>
      </c>
      <c r="X55" s="69">
        <v>8.6999999999999993</v>
      </c>
      <c r="Y55" s="69">
        <v>9</v>
      </c>
      <c r="Z55" s="69">
        <v>9</v>
      </c>
      <c r="AB55" s="63" t="s">
        <v>789</v>
      </c>
      <c r="AC55" s="42">
        <f t="shared" si="0"/>
        <v>20</v>
      </c>
      <c r="AD55" s="42">
        <f t="shared" si="1"/>
        <v>11</v>
      </c>
      <c r="AE55" s="42">
        <f t="shared" si="2"/>
        <v>14</v>
      </c>
      <c r="AG55" t="s">
        <v>1323</v>
      </c>
      <c r="AH55" s="57">
        <v>31.1</v>
      </c>
      <c r="AJ55" s="63" t="s">
        <v>789</v>
      </c>
      <c r="AK55">
        <f t="shared" si="3"/>
        <v>18</v>
      </c>
      <c r="AL55">
        <v>1.1000000000000001</v>
      </c>
      <c r="AM55">
        <v>0.63</v>
      </c>
      <c r="AN55">
        <v>0.8</v>
      </c>
    </row>
    <row r="56" spans="1:40">
      <c r="A56" t="s">
        <v>748</v>
      </c>
      <c r="B56">
        <v>40</v>
      </c>
      <c r="C56">
        <v>3.0166490486257924</v>
      </c>
      <c r="D56">
        <v>7.1522670731707327</v>
      </c>
      <c r="E56">
        <v>11.546391752577318</v>
      </c>
      <c r="F56" t="s">
        <v>1186</v>
      </c>
      <c r="H56" t="s">
        <v>985</v>
      </c>
      <c r="J56" t="s">
        <v>128</v>
      </c>
      <c r="K56">
        <v>95</v>
      </c>
      <c r="L56">
        <v>70</v>
      </c>
      <c r="N56" s="46" t="s">
        <v>307</v>
      </c>
      <c r="O56" s="47">
        <v>45</v>
      </c>
      <c r="Q56" t="s">
        <v>1324</v>
      </c>
      <c r="R56" t="s">
        <v>1121</v>
      </c>
      <c r="T56" t="s">
        <v>1325</v>
      </c>
      <c r="U56" t="s">
        <v>1121</v>
      </c>
      <c r="W56" t="s">
        <v>1326</v>
      </c>
      <c r="X56" s="69">
        <v>5.5</v>
      </c>
      <c r="Y56" s="69">
        <v>5.5</v>
      </c>
      <c r="Z56" s="69">
        <v>9</v>
      </c>
      <c r="AB56" s="63" t="s">
        <v>912</v>
      </c>
      <c r="AC56" s="42">
        <f t="shared" si="0"/>
        <v>1</v>
      </c>
      <c r="AD56" s="42">
        <f t="shared" si="1"/>
        <v>14</v>
      </c>
      <c r="AE56" s="42">
        <f t="shared" si="2"/>
        <v>6</v>
      </c>
      <c r="AG56" t="s">
        <v>748</v>
      </c>
      <c r="AH56" s="57">
        <v>22.8</v>
      </c>
      <c r="AJ56" s="63" t="s">
        <v>912</v>
      </c>
      <c r="AK56">
        <f t="shared" si="3"/>
        <v>8.3333333333333321</v>
      </c>
      <c r="AL56">
        <v>0.16</v>
      </c>
      <c r="AM56">
        <v>1.68</v>
      </c>
      <c r="AN56">
        <v>0.7</v>
      </c>
    </row>
    <row r="57" spans="1:40">
      <c r="A57" t="s">
        <v>789</v>
      </c>
      <c r="B57">
        <v>18</v>
      </c>
      <c r="C57">
        <v>1.3574920718816066</v>
      </c>
      <c r="D57">
        <v>4.8730500000000001</v>
      </c>
      <c r="E57">
        <v>4.5</v>
      </c>
      <c r="F57" t="s">
        <v>1186</v>
      </c>
      <c r="H57" t="s">
        <v>985</v>
      </c>
      <c r="J57" t="s">
        <v>105</v>
      </c>
      <c r="K57">
        <v>105</v>
      </c>
      <c r="L57">
        <v>75</v>
      </c>
      <c r="N57" s="46" t="s">
        <v>219</v>
      </c>
      <c r="O57" s="47">
        <v>60</v>
      </c>
      <c r="Q57" t="s">
        <v>1127</v>
      </c>
      <c r="R57" t="s">
        <v>1121</v>
      </c>
      <c r="T57" t="s">
        <v>1327</v>
      </c>
      <c r="U57" t="s">
        <v>1121</v>
      </c>
      <c r="W57" t="s">
        <v>1328</v>
      </c>
      <c r="X57" s="69">
        <v>12</v>
      </c>
      <c r="Y57" s="69">
        <v>8.85</v>
      </c>
      <c r="Z57" s="69">
        <v>8.85</v>
      </c>
      <c r="AB57" s="63" t="s">
        <v>916</v>
      </c>
      <c r="AC57" s="42">
        <f t="shared" si="0"/>
        <v>1</v>
      </c>
      <c r="AD57" s="42">
        <f t="shared" si="1"/>
        <v>2</v>
      </c>
      <c r="AE57" s="42">
        <f t="shared" si="2"/>
        <v>6</v>
      </c>
      <c r="AG57" t="s">
        <v>1329</v>
      </c>
      <c r="AH57" s="57">
        <v>25.9</v>
      </c>
      <c r="AJ57" s="63" t="s">
        <v>916</v>
      </c>
      <c r="AK57">
        <f t="shared" si="3"/>
        <v>7</v>
      </c>
      <c r="AL57">
        <v>0.21</v>
      </c>
      <c r="AM57">
        <v>0.3</v>
      </c>
      <c r="AN57">
        <v>0.8</v>
      </c>
    </row>
    <row r="58" spans="1:40">
      <c r="A58" t="s">
        <v>275</v>
      </c>
      <c r="B58">
        <v>52</v>
      </c>
      <c r="C58">
        <v>16.453289661680515</v>
      </c>
      <c r="D58">
        <v>38.924263444444442</v>
      </c>
      <c r="E58">
        <v>32.586666666666666</v>
      </c>
      <c r="F58" t="s">
        <v>941</v>
      </c>
      <c r="H58" t="s">
        <v>1013</v>
      </c>
      <c r="J58" t="s">
        <v>80</v>
      </c>
      <c r="K58">
        <v>85</v>
      </c>
      <c r="L58">
        <v>75</v>
      </c>
      <c r="N58" s="50" t="s">
        <v>821</v>
      </c>
      <c r="O58" s="47">
        <v>45</v>
      </c>
      <c r="Q58" t="s">
        <v>1330</v>
      </c>
      <c r="R58" t="s">
        <v>1121</v>
      </c>
      <c r="T58" t="s">
        <v>1331</v>
      </c>
      <c r="U58" t="s">
        <v>1121</v>
      </c>
      <c r="W58" t="s">
        <v>1332</v>
      </c>
      <c r="X58" s="69">
        <v>10</v>
      </c>
      <c r="Y58" s="69">
        <v>8.8000000000000007</v>
      </c>
      <c r="Z58" s="69">
        <v>8.8000000000000007</v>
      </c>
      <c r="AB58" s="63" t="s">
        <v>235</v>
      </c>
      <c r="AC58" s="42">
        <f t="shared" si="0"/>
        <v>37</v>
      </c>
      <c r="AD58" s="42">
        <f t="shared" si="1"/>
        <v>208</v>
      </c>
      <c r="AE58" s="42">
        <f t="shared" si="2"/>
        <v>100</v>
      </c>
      <c r="AG58" t="s">
        <v>1265</v>
      </c>
      <c r="AH58" s="57">
        <v>27.1</v>
      </c>
      <c r="AJ58" s="63" t="s">
        <v>235</v>
      </c>
      <c r="AK58">
        <f t="shared" si="3"/>
        <v>83</v>
      </c>
      <c r="AL58">
        <v>0.45</v>
      </c>
      <c r="AM58">
        <v>2.5</v>
      </c>
      <c r="AN58">
        <v>1.2</v>
      </c>
    </row>
    <row r="59" spans="1:40">
      <c r="A59" t="s">
        <v>207</v>
      </c>
      <c r="B59">
        <v>79</v>
      </c>
      <c r="C59">
        <v>21.330000000000002</v>
      </c>
      <c r="D59">
        <v>48.193291666666681</v>
      </c>
      <c r="E59">
        <v>24.49</v>
      </c>
      <c r="F59" t="s">
        <v>941</v>
      </c>
      <c r="H59" t="s">
        <v>1013</v>
      </c>
      <c r="J59" t="s">
        <v>98</v>
      </c>
      <c r="K59">
        <v>88</v>
      </c>
      <c r="L59">
        <v>75</v>
      </c>
      <c r="N59" s="46" t="s">
        <v>318</v>
      </c>
      <c r="O59" s="47">
        <v>55</v>
      </c>
      <c r="Q59" t="s">
        <v>1333</v>
      </c>
      <c r="R59" t="s">
        <v>1121</v>
      </c>
      <c r="T59" t="s">
        <v>1334</v>
      </c>
      <c r="U59" t="s">
        <v>1121</v>
      </c>
      <c r="W59" t="s">
        <v>1335</v>
      </c>
      <c r="X59" s="69">
        <v>10.75</v>
      </c>
      <c r="Y59" s="69">
        <v>8.8000000000000007</v>
      </c>
      <c r="Z59" s="69">
        <v>8.8000000000000007</v>
      </c>
      <c r="AB59" s="63" t="s">
        <v>136</v>
      </c>
      <c r="AC59" s="42">
        <f t="shared" si="0"/>
        <v>33</v>
      </c>
      <c r="AD59" s="42">
        <f t="shared" si="1"/>
        <v>87</v>
      </c>
      <c r="AE59" s="42">
        <f t="shared" si="2"/>
        <v>183</v>
      </c>
      <c r="AG59" t="s">
        <v>1336</v>
      </c>
      <c r="AH59" s="57">
        <v>20.100000000000001</v>
      </c>
      <c r="AJ59" s="63" t="s">
        <v>136</v>
      </c>
      <c r="AK59">
        <f t="shared" si="3"/>
        <v>83</v>
      </c>
      <c r="AL59">
        <v>0.4</v>
      </c>
      <c r="AM59">
        <v>1.05</v>
      </c>
      <c r="AN59">
        <v>2.2000000000000002</v>
      </c>
    </row>
    <row r="60" spans="1:40">
      <c r="A60" t="s">
        <v>1337</v>
      </c>
      <c r="B60">
        <v>82.333333333333329</v>
      </c>
      <c r="C60">
        <v>15.41933929047817</v>
      </c>
      <c r="D60">
        <v>45.842868994270823</v>
      </c>
      <c r="E60">
        <v>14.348547717842322</v>
      </c>
      <c r="F60" t="s">
        <v>941</v>
      </c>
      <c r="H60" t="s">
        <v>1013</v>
      </c>
      <c r="J60" t="s">
        <v>75</v>
      </c>
      <c r="K60">
        <v>87</v>
      </c>
      <c r="L60">
        <v>75</v>
      </c>
      <c r="N60" s="46" t="s">
        <v>309</v>
      </c>
      <c r="O60" s="47">
        <v>55</v>
      </c>
      <c r="Q60" t="s">
        <v>1338</v>
      </c>
      <c r="R60" t="s">
        <v>1121</v>
      </c>
      <c r="T60" t="s">
        <v>1339</v>
      </c>
      <c r="U60" t="s">
        <v>1121</v>
      </c>
      <c r="W60" t="s">
        <v>1340</v>
      </c>
      <c r="X60" s="69">
        <v>11</v>
      </c>
      <c r="Y60" s="69">
        <v>8.75</v>
      </c>
      <c r="Z60" s="69">
        <v>8.75</v>
      </c>
      <c r="AB60" s="63" t="s">
        <v>1337</v>
      </c>
      <c r="AC60" s="42">
        <f t="shared" si="0"/>
        <v>35</v>
      </c>
      <c r="AD60" s="42">
        <f t="shared" si="1"/>
        <v>17</v>
      </c>
      <c r="AE60" s="42">
        <f t="shared" si="2"/>
        <v>91</v>
      </c>
      <c r="AG60" t="s">
        <v>1341</v>
      </c>
      <c r="AH60" s="57">
        <v>26.7</v>
      </c>
      <c r="AJ60" s="63" t="s">
        <v>1337</v>
      </c>
      <c r="AK60">
        <f t="shared" si="3"/>
        <v>82.333333333333329</v>
      </c>
      <c r="AL60">
        <v>0.43</v>
      </c>
      <c r="AM60">
        <v>0.21</v>
      </c>
      <c r="AN60">
        <v>1.1000000000000001</v>
      </c>
    </row>
    <row r="61" spans="1:40">
      <c r="A61" t="s">
        <v>602</v>
      </c>
      <c r="B61">
        <v>78.666666666666671</v>
      </c>
      <c r="C61">
        <v>8.3644136820224642</v>
      </c>
      <c r="D61">
        <v>14.566460833333332</v>
      </c>
      <c r="E61">
        <v>76.956521739130437</v>
      </c>
      <c r="F61" t="s">
        <v>941</v>
      </c>
      <c r="H61" t="s">
        <v>1013</v>
      </c>
      <c r="J61" t="s">
        <v>117</v>
      </c>
      <c r="K61">
        <v>87</v>
      </c>
      <c r="L61">
        <v>72</v>
      </c>
      <c r="N61" s="46" t="s">
        <v>267</v>
      </c>
      <c r="O61" s="47">
        <v>60</v>
      </c>
      <c r="Q61" t="s">
        <v>1342</v>
      </c>
      <c r="R61" t="s">
        <v>1121</v>
      </c>
      <c r="T61" t="s">
        <v>1343</v>
      </c>
      <c r="U61" t="s">
        <v>1121</v>
      </c>
      <c r="W61" t="s">
        <v>1344</v>
      </c>
      <c r="X61" s="69">
        <v>9.7799999999999994</v>
      </c>
      <c r="Y61" s="69">
        <v>8.6999999999999993</v>
      </c>
      <c r="Z61" s="69">
        <v>8.6999999999999993</v>
      </c>
      <c r="AB61" s="63" t="s">
        <v>662</v>
      </c>
      <c r="AC61" s="42">
        <f t="shared" si="0"/>
        <v>73</v>
      </c>
      <c r="AD61" s="42">
        <f t="shared" si="1"/>
        <v>243</v>
      </c>
      <c r="AE61" s="42">
        <f t="shared" si="2"/>
        <v>65</v>
      </c>
      <c r="AG61" t="s">
        <v>1345</v>
      </c>
      <c r="AH61" s="57">
        <v>34.4</v>
      </c>
      <c r="AJ61" s="63" t="s">
        <v>662</v>
      </c>
      <c r="AK61">
        <f t="shared" si="3"/>
        <v>81.333333333333329</v>
      </c>
      <c r="AL61">
        <v>0.9</v>
      </c>
      <c r="AM61">
        <v>2.99</v>
      </c>
      <c r="AN61">
        <v>0.8</v>
      </c>
    </row>
    <row r="62" spans="1:40">
      <c r="A62" t="s">
        <v>764</v>
      </c>
      <c r="B62">
        <v>35.5</v>
      </c>
      <c r="C62">
        <v>3.606646171863563</v>
      </c>
      <c r="D62">
        <v>6.2359867013888879</v>
      </c>
      <c r="E62">
        <v>4.26</v>
      </c>
      <c r="F62" t="s">
        <v>941</v>
      </c>
      <c r="H62" t="s">
        <v>1013</v>
      </c>
      <c r="J62" t="s">
        <v>100</v>
      </c>
      <c r="K62">
        <v>90</v>
      </c>
      <c r="L62">
        <v>72</v>
      </c>
      <c r="N62" s="46" t="s">
        <v>215</v>
      </c>
      <c r="O62" s="47">
        <v>65</v>
      </c>
      <c r="Q62" t="s">
        <v>1346</v>
      </c>
      <c r="R62" t="s">
        <v>1121</v>
      </c>
      <c r="T62" t="s">
        <v>1347</v>
      </c>
      <c r="U62" t="s">
        <v>1121</v>
      </c>
      <c r="W62" t="s">
        <v>1348</v>
      </c>
      <c r="X62" s="69">
        <v>10</v>
      </c>
      <c r="Y62" s="69">
        <v>8.6999999999999993</v>
      </c>
      <c r="Z62" s="69">
        <v>8.6999999999999993</v>
      </c>
      <c r="AB62" s="63" t="s">
        <v>147</v>
      </c>
      <c r="AC62" s="42">
        <f t="shared" si="0"/>
        <v>24</v>
      </c>
      <c r="AD62" s="42">
        <f t="shared" si="1"/>
        <v>49</v>
      </c>
      <c r="AE62" s="42">
        <f t="shared" si="2"/>
        <v>194</v>
      </c>
      <c r="AG62" t="s">
        <v>1349</v>
      </c>
      <c r="AH62" s="57">
        <v>23.5</v>
      </c>
      <c r="AJ62" s="63" t="s">
        <v>147</v>
      </c>
      <c r="AK62">
        <f t="shared" si="3"/>
        <v>81</v>
      </c>
      <c r="AL62">
        <v>0.3</v>
      </c>
      <c r="AM62">
        <v>0.6</v>
      </c>
      <c r="AN62">
        <v>2.4</v>
      </c>
    </row>
    <row r="63" spans="1:40">
      <c r="A63" t="s">
        <v>235</v>
      </c>
      <c r="B63">
        <v>83</v>
      </c>
      <c r="C63">
        <v>13</v>
      </c>
      <c r="D63">
        <v>44.191102083333341</v>
      </c>
      <c r="E63">
        <v>70.02057613168725</v>
      </c>
      <c r="F63" t="s">
        <v>1143</v>
      </c>
      <c r="H63" t="s">
        <v>1013</v>
      </c>
      <c r="J63" t="s">
        <v>103</v>
      </c>
      <c r="K63">
        <v>88</v>
      </c>
      <c r="L63">
        <v>70</v>
      </c>
      <c r="N63" s="46" t="s">
        <v>240</v>
      </c>
      <c r="O63" s="47">
        <v>55</v>
      </c>
      <c r="Q63" t="s">
        <v>1350</v>
      </c>
      <c r="R63" t="s">
        <v>1121</v>
      </c>
      <c r="T63" t="s">
        <v>1351</v>
      </c>
      <c r="U63" t="s">
        <v>1121</v>
      </c>
      <c r="W63" t="s">
        <v>1352</v>
      </c>
      <c r="X63" s="69">
        <v>10</v>
      </c>
      <c r="Y63" s="69">
        <v>8.625</v>
      </c>
      <c r="Z63" s="69">
        <v>8.625</v>
      </c>
      <c r="AB63" s="63" t="s">
        <v>249</v>
      </c>
      <c r="AC63" s="42">
        <f t="shared" si="0"/>
        <v>109</v>
      </c>
      <c r="AD63" s="42">
        <f t="shared" si="1"/>
        <v>32</v>
      </c>
      <c r="AE63" s="42">
        <f t="shared" si="2"/>
        <v>145</v>
      </c>
      <c r="AG63" t="s">
        <v>1353</v>
      </c>
      <c r="AH63" s="57">
        <v>25.4</v>
      </c>
      <c r="AJ63" s="63" t="s">
        <v>249</v>
      </c>
      <c r="AK63">
        <f t="shared" si="3"/>
        <v>80.666666666666671</v>
      </c>
      <c r="AL63">
        <v>1.35</v>
      </c>
      <c r="AM63">
        <v>0.4</v>
      </c>
      <c r="AN63">
        <v>1.8</v>
      </c>
    </row>
    <row r="64" spans="1:40">
      <c r="A64" t="s">
        <v>176</v>
      </c>
      <c r="B64">
        <v>72.333333333333329</v>
      </c>
      <c r="C64">
        <v>17.36</v>
      </c>
      <c r="D64">
        <v>54.119146990740745</v>
      </c>
      <c r="E64">
        <v>47.308056872037909</v>
      </c>
      <c r="F64" t="s">
        <v>1143</v>
      </c>
      <c r="H64" t="s">
        <v>1013</v>
      </c>
      <c r="J64" t="s">
        <v>78</v>
      </c>
      <c r="K64">
        <v>95</v>
      </c>
      <c r="L64">
        <v>75</v>
      </c>
      <c r="N64" s="46" t="s">
        <v>53</v>
      </c>
      <c r="O64" s="47">
        <v>120</v>
      </c>
      <c r="Q64" t="s">
        <v>1354</v>
      </c>
      <c r="R64" t="s">
        <v>1121</v>
      </c>
      <c r="T64" t="s">
        <v>1355</v>
      </c>
      <c r="U64" t="s">
        <v>1121</v>
      </c>
      <c r="W64" t="s">
        <v>1356</v>
      </c>
      <c r="X64" s="69">
        <v>8.5500000000000007</v>
      </c>
      <c r="Y64" s="69">
        <v>8.5500000000000007</v>
      </c>
      <c r="Z64" s="69">
        <v>8.5500000000000007</v>
      </c>
      <c r="AB64" s="63" t="s">
        <v>207</v>
      </c>
      <c r="AC64" s="42">
        <f t="shared" si="0"/>
        <v>26</v>
      </c>
      <c r="AD64" s="42">
        <f t="shared" si="1"/>
        <v>88</v>
      </c>
      <c r="AE64" s="42">
        <f t="shared" si="2"/>
        <v>142</v>
      </c>
      <c r="AG64" t="s">
        <v>1357</v>
      </c>
      <c r="AH64" s="57">
        <v>21.1</v>
      </c>
      <c r="AJ64" s="63" t="s">
        <v>207</v>
      </c>
      <c r="AK64">
        <f t="shared" si="3"/>
        <v>79</v>
      </c>
      <c r="AL64">
        <v>0.33</v>
      </c>
      <c r="AM64">
        <v>1.1100000000000001</v>
      </c>
      <c r="AN64">
        <v>1.8</v>
      </c>
    </row>
    <row r="65" spans="1:40">
      <c r="A65" t="s">
        <v>388</v>
      </c>
      <c r="B65">
        <v>68</v>
      </c>
      <c r="C65">
        <v>10.214732787674532</v>
      </c>
      <c r="D65">
        <v>29.168156111111113</v>
      </c>
      <c r="E65">
        <v>19.946666666666665</v>
      </c>
      <c r="F65" t="s">
        <v>1143</v>
      </c>
      <c r="H65" t="s">
        <v>1013</v>
      </c>
      <c r="J65" t="s">
        <v>102</v>
      </c>
      <c r="K65">
        <v>85</v>
      </c>
      <c r="L65">
        <v>73</v>
      </c>
      <c r="N65" s="46" t="s">
        <v>475</v>
      </c>
      <c r="O65" s="47">
        <v>40</v>
      </c>
      <c r="Q65" t="s">
        <v>1358</v>
      </c>
      <c r="R65" t="s">
        <v>1121</v>
      </c>
      <c r="T65" t="s">
        <v>1359</v>
      </c>
      <c r="U65" t="s">
        <v>1121</v>
      </c>
      <c r="W65" t="s">
        <v>1360</v>
      </c>
      <c r="X65" s="69">
        <v>10</v>
      </c>
      <c r="Y65" s="69">
        <v>8.5</v>
      </c>
      <c r="Z65" s="69">
        <v>8.5</v>
      </c>
      <c r="AB65" s="63" t="s">
        <v>82</v>
      </c>
      <c r="AC65" s="42">
        <f t="shared" si="0"/>
        <v>114</v>
      </c>
      <c r="AD65" s="42">
        <f t="shared" si="1"/>
        <v>82</v>
      </c>
      <c r="AE65" s="42">
        <f t="shared" si="2"/>
        <v>213</v>
      </c>
      <c r="AG65" t="s">
        <v>1361</v>
      </c>
      <c r="AH65" s="57">
        <v>22.2</v>
      </c>
      <c r="AJ65" s="63" t="s">
        <v>82</v>
      </c>
      <c r="AK65">
        <f t="shared" si="3"/>
        <v>79</v>
      </c>
      <c r="AL65">
        <v>1.44</v>
      </c>
      <c r="AM65">
        <v>1.04</v>
      </c>
      <c r="AN65">
        <v>2.7</v>
      </c>
    </row>
    <row r="66" spans="1:40">
      <c r="A66" t="s">
        <v>362</v>
      </c>
      <c r="B66">
        <v>69</v>
      </c>
      <c r="C66">
        <v>13</v>
      </c>
      <c r="D66">
        <v>31.067058333333328</v>
      </c>
      <c r="E66">
        <v>16</v>
      </c>
      <c r="F66" t="s">
        <v>1143</v>
      </c>
      <c r="H66" t="s">
        <v>1013</v>
      </c>
      <c r="J66" t="s">
        <v>94</v>
      </c>
      <c r="K66">
        <v>85</v>
      </c>
      <c r="L66">
        <v>73</v>
      </c>
      <c r="N66" s="46" t="s">
        <v>203</v>
      </c>
      <c r="O66" s="47">
        <v>55</v>
      </c>
      <c r="Q66" t="s">
        <v>1362</v>
      </c>
      <c r="R66" t="s">
        <v>1121</v>
      </c>
      <c r="T66" t="s">
        <v>1363</v>
      </c>
      <c r="U66" t="s">
        <v>1121</v>
      </c>
      <c r="W66" t="s">
        <v>1364</v>
      </c>
      <c r="X66" s="69">
        <v>10</v>
      </c>
      <c r="Y66" s="69">
        <v>8.5</v>
      </c>
      <c r="Z66" s="69">
        <v>8.5</v>
      </c>
      <c r="AB66" s="63" t="s">
        <v>424</v>
      </c>
      <c r="AC66" s="42">
        <f t="shared" si="0"/>
        <v>93</v>
      </c>
      <c r="AD66" s="42">
        <f t="shared" si="1"/>
        <v>44</v>
      </c>
      <c r="AE66" s="42">
        <f t="shared" si="2"/>
        <v>134</v>
      </c>
      <c r="AG66" t="s">
        <v>1365</v>
      </c>
      <c r="AH66" s="57">
        <v>22.3</v>
      </c>
      <c r="AJ66" s="63" t="s">
        <v>424</v>
      </c>
      <c r="AK66">
        <f t="shared" si="3"/>
        <v>79</v>
      </c>
      <c r="AL66">
        <v>1.18</v>
      </c>
      <c r="AM66">
        <v>0.56000000000000005</v>
      </c>
      <c r="AN66">
        <v>1.7</v>
      </c>
    </row>
    <row r="67" spans="1:40">
      <c r="A67" t="s">
        <v>234</v>
      </c>
      <c r="B67">
        <v>69</v>
      </c>
      <c r="C67">
        <v>20.141267649471363</v>
      </c>
      <c r="D67">
        <v>44.228809603125001</v>
      </c>
      <c r="E67">
        <v>50</v>
      </c>
      <c r="F67" t="s">
        <v>1143</v>
      </c>
      <c r="H67" t="s">
        <v>1013</v>
      </c>
      <c r="J67" t="s">
        <v>90</v>
      </c>
      <c r="K67">
        <v>85</v>
      </c>
      <c r="L67">
        <v>75</v>
      </c>
      <c r="N67" s="46" t="s">
        <v>270</v>
      </c>
      <c r="O67" s="47">
        <v>55</v>
      </c>
      <c r="Q67" t="s">
        <v>1366</v>
      </c>
      <c r="R67" t="s">
        <v>1121</v>
      </c>
      <c r="T67" t="s">
        <v>1367</v>
      </c>
      <c r="U67" t="s">
        <v>1121</v>
      </c>
      <c r="W67" t="s">
        <v>1368</v>
      </c>
      <c r="X67" s="69">
        <v>11.35</v>
      </c>
      <c r="Y67" s="69">
        <v>8.5</v>
      </c>
      <c r="Z67" s="69">
        <v>8.5</v>
      </c>
      <c r="AB67" s="63" t="s">
        <v>561</v>
      </c>
      <c r="AC67" s="42">
        <f t="shared" si="0"/>
        <v>111</v>
      </c>
      <c r="AD67" s="42">
        <f t="shared" si="1"/>
        <v>132</v>
      </c>
      <c r="AE67" s="42">
        <f t="shared" si="2"/>
        <v>111</v>
      </c>
      <c r="AG67" t="s">
        <v>1242</v>
      </c>
      <c r="AH67" s="57">
        <v>34.4</v>
      </c>
      <c r="AJ67" s="63" t="s">
        <v>561</v>
      </c>
      <c r="AK67">
        <f t="shared" si="3"/>
        <v>79</v>
      </c>
      <c r="AL67">
        <v>1.4</v>
      </c>
      <c r="AM67">
        <v>1.67</v>
      </c>
      <c r="AN67">
        <v>1.4</v>
      </c>
    </row>
    <row r="68" spans="1:40">
      <c r="A68" t="s">
        <v>925</v>
      </c>
      <c r="B68">
        <v>5</v>
      </c>
      <c r="C68">
        <v>2.3333333333333335E-3</v>
      </c>
      <c r="D68">
        <v>0.70200000000000018</v>
      </c>
      <c r="E68">
        <v>7</v>
      </c>
      <c r="F68" t="s">
        <v>1143</v>
      </c>
      <c r="H68" t="s">
        <v>1013</v>
      </c>
      <c r="J68" t="s">
        <v>108</v>
      </c>
      <c r="K68">
        <v>85</v>
      </c>
      <c r="L68">
        <v>72</v>
      </c>
      <c r="N68" s="46" t="s">
        <v>244</v>
      </c>
      <c r="O68" s="47">
        <v>60</v>
      </c>
      <c r="Q68" t="s">
        <v>1369</v>
      </c>
      <c r="R68" t="s">
        <v>1121</v>
      </c>
      <c r="T68" t="s">
        <v>1336</v>
      </c>
      <c r="U68" t="s">
        <v>1121</v>
      </c>
      <c r="W68" t="s">
        <v>1370</v>
      </c>
      <c r="X68" s="69">
        <v>8.5</v>
      </c>
      <c r="Y68" s="69">
        <v>8.5</v>
      </c>
      <c r="Z68" s="69">
        <v>8.5</v>
      </c>
      <c r="AB68" s="63" t="s">
        <v>602</v>
      </c>
      <c r="AC68" s="42">
        <f t="shared" ref="AC68:AC131" si="4">ROUND(AL68*$AK68, 0)</f>
        <v>39</v>
      </c>
      <c r="AD68" s="42">
        <f t="shared" ref="AD68:AD131" si="5">ROUND(AM68*$AK68, 0)</f>
        <v>102</v>
      </c>
      <c r="AE68" s="42">
        <f t="shared" ref="AE68:AE131" si="6">ROUND(AN68*$AK68, 0)</f>
        <v>71</v>
      </c>
      <c r="AG68" t="s">
        <v>1371</v>
      </c>
      <c r="AH68" s="57">
        <v>25</v>
      </c>
      <c r="AJ68" s="63" t="s">
        <v>602</v>
      </c>
      <c r="AK68">
        <f t="shared" ref="AK68:AK131" si="7">VLOOKUP(AJ68, $A$3:$B$1060, 2, FALSE)</f>
        <v>78.666666666666671</v>
      </c>
      <c r="AL68">
        <v>0.5</v>
      </c>
      <c r="AM68">
        <v>1.3</v>
      </c>
      <c r="AN68">
        <v>0.9</v>
      </c>
    </row>
    <row r="69" spans="1:40">
      <c r="A69" t="s">
        <v>69</v>
      </c>
      <c r="B69">
        <v>78</v>
      </c>
      <c r="C69">
        <v>38.539979945356777</v>
      </c>
      <c r="D69">
        <v>79.814109375000015</v>
      </c>
      <c r="E69">
        <v>38.657894736842103</v>
      </c>
      <c r="F69" t="s">
        <v>941</v>
      </c>
      <c r="H69" t="s">
        <v>1013</v>
      </c>
      <c r="J69" t="s">
        <v>140</v>
      </c>
      <c r="K69">
        <v>88</v>
      </c>
      <c r="L69">
        <v>72</v>
      </c>
      <c r="N69" s="46" t="s">
        <v>89</v>
      </c>
      <c r="O69" s="47">
        <v>80</v>
      </c>
      <c r="Q69" t="s">
        <v>1372</v>
      </c>
      <c r="R69" t="s">
        <v>1121</v>
      </c>
      <c r="T69" t="s">
        <v>1373</v>
      </c>
      <c r="U69" t="s">
        <v>1121</v>
      </c>
      <c r="W69" t="s">
        <v>1374</v>
      </c>
      <c r="X69" s="69">
        <v>8.5</v>
      </c>
      <c r="Y69" s="69">
        <v>8.5</v>
      </c>
      <c r="Z69" s="69">
        <v>8.5</v>
      </c>
      <c r="AB69" s="63" t="s">
        <v>69</v>
      </c>
      <c r="AC69" s="42">
        <f t="shared" si="4"/>
        <v>37</v>
      </c>
      <c r="AD69" s="42">
        <f t="shared" si="5"/>
        <v>80</v>
      </c>
      <c r="AE69" s="42">
        <f t="shared" si="6"/>
        <v>257</v>
      </c>
      <c r="AG69" t="s">
        <v>1375</v>
      </c>
      <c r="AH69" s="57">
        <v>28.6</v>
      </c>
      <c r="AJ69" s="63" t="s">
        <v>69</v>
      </c>
      <c r="AK69">
        <f t="shared" si="7"/>
        <v>78</v>
      </c>
      <c r="AL69">
        <v>0.48</v>
      </c>
      <c r="AM69">
        <v>1.02</v>
      </c>
      <c r="AN69">
        <v>3.3</v>
      </c>
    </row>
    <row r="70" spans="1:40">
      <c r="A70" t="s">
        <v>136</v>
      </c>
      <c r="B70">
        <v>83</v>
      </c>
      <c r="C70">
        <v>24</v>
      </c>
      <c r="D70">
        <v>59.222866076388883</v>
      </c>
      <c r="E70">
        <v>26</v>
      </c>
      <c r="F70" t="s">
        <v>1152</v>
      </c>
      <c r="H70" t="s">
        <v>1013</v>
      </c>
      <c r="J70" t="s">
        <v>97</v>
      </c>
      <c r="K70">
        <v>105</v>
      </c>
      <c r="L70">
        <v>73</v>
      </c>
      <c r="N70" s="46" t="s">
        <v>189</v>
      </c>
      <c r="O70" s="47">
        <v>65</v>
      </c>
      <c r="Q70" t="s">
        <v>1376</v>
      </c>
      <c r="R70" t="s">
        <v>1121</v>
      </c>
      <c r="T70" t="s">
        <v>1377</v>
      </c>
      <c r="U70" t="s">
        <v>1121</v>
      </c>
      <c r="W70" t="s">
        <v>1378</v>
      </c>
      <c r="X70" s="69">
        <v>10</v>
      </c>
      <c r="Y70" s="69">
        <v>8.5</v>
      </c>
      <c r="Z70" s="69">
        <v>8.5</v>
      </c>
      <c r="AB70" s="63" t="s">
        <v>176</v>
      </c>
      <c r="AC70" s="42">
        <f t="shared" si="4"/>
        <v>29</v>
      </c>
      <c r="AD70" s="42">
        <f t="shared" si="5"/>
        <v>51</v>
      </c>
      <c r="AE70" s="42">
        <f t="shared" si="6"/>
        <v>145</v>
      </c>
      <c r="AG70" t="s">
        <v>1379</v>
      </c>
      <c r="AH70" s="57">
        <v>24.4</v>
      </c>
      <c r="AJ70" s="63" t="s">
        <v>176</v>
      </c>
      <c r="AK70">
        <f t="shared" si="7"/>
        <v>72.333333333333329</v>
      </c>
      <c r="AL70">
        <v>0.4</v>
      </c>
      <c r="AM70">
        <v>0.7</v>
      </c>
      <c r="AN70">
        <v>2</v>
      </c>
    </row>
    <row r="71" spans="1:40">
      <c r="A71" t="s">
        <v>147</v>
      </c>
      <c r="B71">
        <v>81</v>
      </c>
      <c r="C71">
        <v>24</v>
      </c>
      <c r="D71">
        <v>57.925747687499999</v>
      </c>
      <c r="E71">
        <v>19.475409836065573</v>
      </c>
      <c r="F71" t="s">
        <v>1152</v>
      </c>
      <c r="H71" t="s">
        <v>1013</v>
      </c>
      <c r="J71" t="s">
        <v>79</v>
      </c>
      <c r="K71">
        <v>83</v>
      </c>
      <c r="L71">
        <v>73</v>
      </c>
      <c r="N71" s="46" t="s">
        <v>340</v>
      </c>
      <c r="O71" s="47">
        <v>45</v>
      </c>
      <c r="Q71" t="s">
        <v>1299</v>
      </c>
      <c r="R71" t="s">
        <v>1121</v>
      </c>
      <c r="T71" t="s">
        <v>1380</v>
      </c>
      <c r="U71" t="s">
        <v>1121</v>
      </c>
      <c r="W71" t="s">
        <v>1381</v>
      </c>
      <c r="X71" s="69">
        <v>10.5</v>
      </c>
      <c r="Y71" s="69">
        <v>8.5</v>
      </c>
      <c r="Z71" s="69">
        <v>8.5</v>
      </c>
      <c r="AB71" s="63" t="s">
        <v>362</v>
      </c>
      <c r="AC71" s="42">
        <f t="shared" si="4"/>
        <v>38</v>
      </c>
      <c r="AD71" s="42">
        <f t="shared" si="5"/>
        <v>6</v>
      </c>
      <c r="AE71" s="42">
        <f t="shared" si="6"/>
        <v>83</v>
      </c>
      <c r="AG71" t="s">
        <v>1382</v>
      </c>
      <c r="AH71" s="57">
        <v>24.7</v>
      </c>
      <c r="AJ71" s="63" t="s">
        <v>362</v>
      </c>
      <c r="AK71">
        <f t="shared" si="7"/>
        <v>69</v>
      </c>
      <c r="AL71">
        <v>0.55000000000000004</v>
      </c>
      <c r="AM71">
        <v>0.09</v>
      </c>
      <c r="AN71">
        <v>1.2</v>
      </c>
    </row>
    <row r="72" spans="1:40">
      <c r="A72" t="s">
        <v>662</v>
      </c>
      <c r="B72">
        <v>81.333333333333329</v>
      </c>
      <c r="C72">
        <v>5.5590911764629682</v>
      </c>
      <c r="D72">
        <v>11.486849000000001</v>
      </c>
      <c r="E72">
        <v>31.439775910364144</v>
      </c>
      <c r="F72" t="s">
        <v>1152</v>
      </c>
      <c r="H72" t="s">
        <v>1013</v>
      </c>
      <c r="J72" t="s">
        <v>87</v>
      </c>
      <c r="K72">
        <v>83</v>
      </c>
      <c r="L72">
        <v>73</v>
      </c>
      <c r="N72" s="46" t="s">
        <v>386</v>
      </c>
      <c r="O72" s="47">
        <v>42</v>
      </c>
      <c r="Q72" t="s">
        <v>1383</v>
      </c>
      <c r="R72" t="s">
        <v>1121</v>
      </c>
      <c r="T72" t="s">
        <v>1371</v>
      </c>
      <c r="U72" t="s">
        <v>1121</v>
      </c>
      <c r="W72" t="s">
        <v>1384</v>
      </c>
      <c r="X72" s="69">
        <v>11</v>
      </c>
      <c r="Y72" s="69">
        <v>8.5</v>
      </c>
      <c r="Z72" s="69">
        <v>8.5</v>
      </c>
      <c r="AB72" s="63" t="s">
        <v>234</v>
      </c>
      <c r="AC72" s="42">
        <f t="shared" si="4"/>
        <v>23</v>
      </c>
      <c r="AD72" s="42">
        <f t="shared" si="5"/>
        <v>59</v>
      </c>
      <c r="AE72" s="42">
        <f t="shared" si="6"/>
        <v>131</v>
      </c>
      <c r="AG72" t="s">
        <v>1385</v>
      </c>
      <c r="AH72" s="57">
        <v>28.4</v>
      </c>
      <c r="AJ72" s="63" t="s">
        <v>234</v>
      </c>
      <c r="AK72">
        <f t="shared" si="7"/>
        <v>69</v>
      </c>
      <c r="AL72">
        <v>0.33</v>
      </c>
      <c r="AM72">
        <v>0.85</v>
      </c>
      <c r="AN72">
        <v>1.9</v>
      </c>
    </row>
    <row r="73" spans="1:40">
      <c r="A73" t="s">
        <v>656</v>
      </c>
      <c r="B73">
        <v>47.333333333333336</v>
      </c>
      <c r="C73">
        <v>6</v>
      </c>
      <c r="D73">
        <v>11.89676</v>
      </c>
      <c r="E73">
        <v>18</v>
      </c>
      <c r="F73" t="s">
        <v>1152</v>
      </c>
      <c r="H73" t="s">
        <v>1013</v>
      </c>
      <c r="J73" t="s">
        <v>65</v>
      </c>
      <c r="K73">
        <v>90</v>
      </c>
      <c r="L73">
        <v>75</v>
      </c>
      <c r="N73" s="46" t="s">
        <v>155</v>
      </c>
      <c r="O73" s="47">
        <v>70</v>
      </c>
      <c r="Q73" t="s">
        <v>1386</v>
      </c>
      <c r="R73" t="s">
        <v>1121</v>
      </c>
      <c r="T73" t="s">
        <v>1387</v>
      </c>
      <c r="U73" t="s">
        <v>1121</v>
      </c>
      <c r="W73" t="s">
        <v>1388</v>
      </c>
      <c r="X73" s="69">
        <v>11.05</v>
      </c>
      <c r="Y73" s="69">
        <v>8.5</v>
      </c>
      <c r="Z73" s="69">
        <v>8.5</v>
      </c>
      <c r="AA73" s="43"/>
      <c r="AB73" s="63" t="s">
        <v>388</v>
      </c>
      <c r="AC73" s="42">
        <f t="shared" si="4"/>
        <v>43</v>
      </c>
      <c r="AD73" s="42">
        <f t="shared" si="5"/>
        <v>46</v>
      </c>
      <c r="AE73" s="42">
        <f t="shared" si="6"/>
        <v>129</v>
      </c>
      <c r="AG73" t="s">
        <v>1389</v>
      </c>
      <c r="AH73" s="57">
        <v>33.299999999999997</v>
      </c>
      <c r="AJ73" s="63" t="s">
        <v>388</v>
      </c>
      <c r="AK73">
        <f t="shared" si="7"/>
        <v>68</v>
      </c>
      <c r="AL73">
        <v>0.63</v>
      </c>
      <c r="AM73">
        <v>0.67</v>
      </c>
      <c r="AN73">
        <v>1.9</v>
      </c>
    </row>
    <row r="74" spans="1:40">
      <c r="A74" t="s">
        <v>675</v>
      </c>
      <c r="B74">
        <v>43.333333333333336</v>
      </c>
      <c r="C74">
        <v>3.4129871515300194</v>
      </c>
      <c r="D74">
        <v>10.948275000000001</v>
      </c>
      <c r="E74">
        <v>10.483870967741936</v>
      </c>
      <c r="F74" t="s">
        <v>1152</v>
      </c>
      <c r="H74" t="s">
        <v>1013</v>
      </c>
      <c r="J74" t="s">
        <v>214</v>
      </c>
      <c r="K74">
        <v>85</v>
      </c>
      <c r="L74">
        <v>73</v>
      </c>
      <c r="N74" s="46" t="s">
        <v>265</v>
      </c>
      <c r="O74" s="47">
        <v>50</v>
      </c>
      <c r="Q74" t="s">
        <v>1277</v>
      </c>
      <c r="R74" t="s">
        <v>1121</v>
      </c>
      <c r="T74" t="s">
        <v>1390</v>
      </c>
      <c r="U74" t="s">
        <v>1121</v>
      </c>
      <c r="W74" t="s">
        <v>1391</v>
      </c>
      <c r="X74" s="69">
        <v>10</v>
      </c>
      <c r="Y74" s="69">
        <v>8.5</v>
      </c>
      <c r="Z74" s="69">
        <v>8.5</v>
      </c>
      <c r="AB74" s="63" t="s">
        <v>324</v>
      </c>
      <c r="AC74" s="42">
        <f t="shared" si="4"/>
        <v>122</v>
      </c>
      <c r="AD74" s="42">
        <f t="shared" si="5"/>
        <v>116</v>
      </c>
      <c r="AE74" s="42">
        <f t="shared" si="6"/>
        <v>88</v>
      </c>
      <c r="AG74" t="s">
        <v>1392</v>
      </c>
      <c r="AH74" s="57">
        <v>34</v>
      </c>
      <c r="AJ74" s="63" t="s">
        <v>324</v>
      </c>
      <c r="AK74">
        <f t="shared" si="7"/>
        <v>68</v>
      </c>
      <c r="AL74">
        <v>1.8</v>
      </c>
      <c r="AM74">
        <v>1.7</v>
      </c>
      <c r="AN74">
        <v>1.3</v>
      </c>
    </row>
    <row r="75" spans="1:40">
      <c r="A75" t="s">
        <v>82</v>
      </c>
      <c r="B75">
        <v>79</v>
      </c>
      <c r="C75">
        <v>18.751071680162912</v>
      </c>
      <c r="D75">
        <v>75.413608472222208</v>
      </c>
      <c r="E75">
        <v>67.030303030303031</v>
      </c>
      <c r="F75" t="s">
        <v>1186</v>
      </c>
      <c r="H75" t="s">
        <v>1013</v>
      </c>
      <c r="J75" t="s">
        <v>135</v>
      </c>
      <c r="K75">
        <v>92</v>
      </c>
      <c r="L75">
        <v>68</v>
      </c>
      <c r="N75" s="46" t="s">
        <v>323</v>
      </c>
      <c r="O75" s="47">
        <v>50</v>
      </c>
      <c r="Q75" t="s">
        <v>1393</v>
      </c>
      <c r="R75" t="s">
        <v>1121</v>
      </c>
      <c r="T75" t="s">
        <v>1394</v>
      </c>
      <c r="U75" t="s">
        <v>1121</v>
      </c>
      <c r="W75" t="s">
        <v>1395</v>
      </c>
      <c r="X75" s="69">
        <v>10</v>
      </c>
      <c r="Y75" s="69">
        <v>8.5</v>
      </c>
      <c r="Z75" s="69">
        <v>8.5</v>
      </c>
      <c r="AB75" s="63" t="s">
        <v>734</v>
      </c>
      <c r="AC75" s="42">
        <f t="shared" si="4"/>
        <v>54</v>
      </c>
      <c r="AD75" s="42">
        <f t="shared" si="5"/>
        <v>9</v>
      </c>
      <c r="AE75" s="42">
        <f t="shared" si="6"/>
        <v>42</v>
      </c>
      <c r="AG75" t="s">
        <v>1194</v>
      </c>
      <c r="AH75" s="57">
        <v>26.2</v>
      </c>
      <c r="AJ75" s="63" t="s">
        <v>734</v>
      </c>
      <c r="AK75">
        <f t="shared" si="7"/>
        <v>60</v>
      </c>
      <c r="AL75">
        <v>0.9</v>
      </c>
      <c r="AM75">
        <v>0.15</v>
      </c>
      <c r="AN75">
        <v>0.7</v>
      </c>
    </row>
    <row r="76" spans="1:40">
      <c r="A76" t="s">
        <v>324</v>
      </c>
      <c r="B76">
        <v>68</v>
      </c>
      <c r="C76">
        <v>8.16</v>
      </c>
      <c r="D76">
        <v>34.473969444444435</v>
      </c>
      <c r="E76">
        <v>28.552486187845304</v>
      </c>
      <c r="F76" t="s">
        <v>1186</v>
      </c>
      <c r="H76" t="s">
        <v>1013</v>
      </c>
      <c r="J76" t="s">
        <v>123</v>
      </c>
      <c r="K76">
        <v>82</v>
      </c>
      <c r="L76">
        <v>70</v>
      </c>
      <c r="N76" s="46" t="s">
        <v>105</v>
      </c>
      <c r="O76" s="47">
        <v>80</v>
      </c>
      <c r="Q76" t="s">
        <v>1396</v>
      </c>
      <c r="R76" t="s">
        <v>1121</v>
      </c>
      <c r="T76" t="s">
        <v>1397</v>
      </c>
      <c r="U76" t="s">
        <v>1121</v>
      </c>
      <c r="W76" t="s">
        <v>1398</v>
      </c>
      <c r="X76" s="69">
        <v>10</v>
      </c>
      <c r="Y76" s="69">
        <v>8.5</v>
      </c>
      <c r="Z76" s="69">
        <v>8.5</v>
      </c>
      <c r="AB76" s="63" t="s">
        <v>275</v>
      </c>
      <c r="AC76" s="42">
        <f t="shared" si="4"/>
        <v>31</v>
      </c>
      <c r="AD76" s="42">
        <f t="shared" si="5"/>
        <v>36</v>
      </c>
      <c r="AE76" s="42">
        <f t="shared" si="6"/>
        <v>94</v>
      </c>
      <c r="AG76" t="s">
        <v>1324</v>
      </c>
      <c r="AH76" s="57">
        <v>26.3</v>
      </c>
      <c r="AJ76" s="63" t="s">
        <v>275</v>
      </c>
      <c r="AK76">
        <f t="shared" si="7"/>
        <v>52</v>
      </c>
      <c r="AL76">
        <v>0.6</v>
      </c>
      <c r="AM76">
        <v>0.7</v>
      </c>
      <c r="AN76">
        <v>1.8</v>
      </c>
    </row>
    <row r="77" spans="1:40">
      <c r="A77" t="s">
        <v>249</v>
      </c>
      <c r="B77">
        <v>80.666666666666671</v>
      </c>
      <c r="C77">
        <v>8.0666666666666682</v>
      </c>
      <c r="D77">
        <v>41.812255833333339</v>
      </c>
      <c r="E77">
        <v>20.508474576271187</v>
      </c>
      <c r="F77" t="s">
        <v>1186</v>
      </c>
      <c r="H77" t="s">
        <v>1013</v>
      </c>
      <c r="J77" t="s">
        <v>299</v>
      </c>
      <c r="K77">
        <v>88</v>
      </c>
      <c r="L77">
        <v>72</v>
      </c>
      <c r="N77" s="50" t="s">
        <v>117</v>
      </c>
      <c r="O77" s="47">
        <v>80</v>
      </c>
      <c r="Q77" t="s">
        <v>1399</v>
      </c>
      <c r="R77" t="s">
        <v>1121</v>
      </c>
      <c r="T77" t="s">
        <v>1400</v>
      </c>
      <c r="U77" t="s">
        <v>1121</v>
      </c>
      <c r="W77" t="s">
        <v>1401</v>
      </c>
      <c r="X77" s="69">
        <v>9</v>
      </c>
      <c r="Y77" s="69">
        <v>8.5</v>
      </c>
      <c r="Z77" s="69">
        <v>8.5</v>
      </c>
      <c r="AB77" s="63" t="s">
        <v>656</v>
      </c>
      <c r="AC77" s="42">
        <f t="shared" si="4"/>
        <v>35</v>
      </c>
      <c r="AD77" s="42">
        <f t="shared" si="5"/>
        <v>82</v>
      </c>
      <c r="AE77" s="42">
        <f t="shared" si="6"/>
        <v>64</v>
      </c>
      <c r="AG77" t="s">
        <v>1402</v>
      </c>
      <c r="AH77" s="57">
        <v>23.6</v>
      </c>
      <c r="AJ77" s="63" t="s">
        <v>656</v>
      </c>
      <c r="AK77">
        <f t="shared" si="7"/>
        <v>47.333333333333336</v>
      </c>
      <c r="AL77">
        <v>0.73</v>
      </c>
      <c r="AM77">
        <v>1.73</v>
      </c>
      <c r="AN77">
        <v>1.35</v>
      </c>
    </row>
    <row r="78" spans="1:40">
      <c r="A78" t="s">
        <v>665</v>
      </c>
      <c r="B78">
        <v>46</v>
      </c>
      <c r="C78">
        <v>1.3683257918552036</v>
      </c>
      <c r="D78">
        <v>11.427214308611111</v>
      </c>
      <c r="E78">
        <v>23</v>
      </c>
      <c r="F78" t="s">
        <v>1191</v>
      </c>
      <c r="H78" t="s">
        <v>1013</v>
      </c>
      <c r="J78" t="s">
        <v>131</v>
      </c>
      <c r="K78">
        <v>82</v>
      </c>
      <c r="L78">
        <v>62</v>
      </c>
      <c r="N78" s="50" t="s">
        <v>121</v>
      </c>
      <c r="O78" s="47">
        <v>70</v>
      </c>
      <c r="Q78" t="s">
        <v>1403</v>
      </c>
      <c r="R78" t="s">
        <v>1121</v>
      </c>
      <c r="T78" t="s">
        <v>1404</v>
      </c>
      <c r="U78" t="s">
        <v>1121</v>
      </c>
      <c r="W78" t="s">
        <v>1405</v>
      </c>
      <c r="X78" s="69">
        <v>10.5</v>
      </c>
      <c r="Y78" s="69">
        <v>8.5</v>
      </c>
      <c r="Z78" s="69">
        <v>8.5</v>
      </c>
      <c r="AB78" s="63" t="s">
        <v>665</v>
      </c>
      <c r="AC78" s="42">
        <f t="shared" si="4"/>
        <v>69</v>
      </c>
      <c r="AD78" s="42">
        <f t="shared" si="5"/>
        <v>35</v>
      </c>
      <c r="AE78" s="42">
        <f t="shared" si="6"/>
        <v>55</v>
      </c>
      <c r="AG78" t="s">
        <v>1196</v>
      </c>
      <c r="AH78" s="57">
        <v>27.7</v>
      </c>
      <c r="AJ78" s="63" t="s">
        <v>665</v>
      </c>
      <c r="AK78">
        <f t="shared" si="7"/>
        <v>46</v>
      </c>
      <c r="AL78">
        <v>1.51</v>
      </c>
      <c r="AM78">
        <v>0.75</v>
      </c>
      <c r="AN78">
        <v>1.2</v>
      </c>
    </row>
    <row r="79" spans="1:40">
      <c r="A79" t="s">
        <v>424</v>
      </c>
      <c r="B79">
        <v>79</v>
      </c>
      <c r="C79">
        <v>7.6761326178335034</v>
      </c>
      <c r="D79">
        <v>25.938925833333339</v>
      </c>
      <c r="E79">
        <v>27.939024390243901</v>
      </c>
      <c r="F79" t="s">
        <v>1186</v>
      </c>
      <c r="H79" t="s">
        <v>1013</v>
      </c>
      <c r="J79" t="s">
        <v>110</v>
      </c>
      <c r="K79">
        <v>90</v>
      </c>
      <c r="L79">
        <v>72</v>
      </c>
      <c r="N79" s="46" t="s">
        <v>226</v>
      </c>
      <c r="O79" s="47">
        <v>60</v>
      </c>
      <c r="Q79" t="s">
        <v>1406</v>
      </c>
      <c r="R79" t="s">
        <v>1121</v>
      </c>
      <c r="T79" t="s">
        <v>1407</v>
      </c>
      <c r="U79" t="s">
        <v>1121</v>
      </c>
      <c r="W79" t="s">
        <v>1408</v>
      </c>
      <c r="X79" s="69">
        <v>11</v>
      </c>
      <c r="Y79" s="69">
        <v>8.4499999999999993</v>
      </c>
      <c r="Z79" s="69">
        <v>8.4499999999999993</v>
      </c>
      <c r="AB79" s="63" t="s">
        <v>675</v>
      </c>
      <c r="AC79" s="42">
        <f t="shared" si="4"/>
        <v>25</v>
      </c>
      <c r="AD79" s="42">
        <f t="shared" si="5"/>
        <v>14</v>
      </c>
      <c r="AE79" s="42">
        <f t="shared" si="6"/>
        <v>48</v>
      </c>
      <c r="AG79" t="s">
        <v>1409</v>
      </c>
      <c r="AH79" s="57">
        <v>22.8</v>
      </c>
      <c r="AJ79" s="63" t="s">
        <v>675</v>
      </c>
      <c r="AK79">
        <f t="shared" si="7"/>
        <v>43.333333333333336</v>
      </c>
      <c r="AL79">
        <v>0.56999999999999995</v>
      </c>
      <c r="AM79">
        <v>0.33</v>
      </c>
      <c r="AN79">
        <v>1.1000000000000001</v>
      </c>
    </row>
    <row r="80" spans="1:40">
      <c r="A80" t="s">
        <v>852</v>
      </c>
      <c r="B80">
        <v>11</v>
      </c>
      <c r="C80">
        <v>0.32720834153059219</v>
      </c>
      <c r="D80">
        <v>2.4048074558638213</v>
      </c>
      <c r="E80">
        <v>4</v>
      </c>
      <c r="F80" t="s">
        <v>1191</v>
      </c>
      <c r="H80" t="s">
        <v>1013</v>
      </c>
      <c r="J80" t="s">
        <v>84</v>
      </c>
      <c r="K80">
        <v>75</v>
      </c>
      <c r="L80">
        <v>67</v>
      </c>
      <c r="N80" s="46" t="s">
        <v>326</v>
      </c>
      <c r="O80" s="47">
        <v>45</v>
      </c>
      <c r="Q80" t="s">
        <v>1410</v>
      </c>
      <c r="R80" t="s">
        <v>1121</v>
      </c>
      <c r="T80" t="s">
        <v>1411</v>
      </c>
      <c r="U80" t="s">
        <v>1121</v>
      </c>
      <c r="W80" t="s">
        <v>1412</v>
      </c>
      <c r="X80" s="69">
        <v>10</v>
      </c>
      <c r="Y80" s="69">
        <v>8.4499999999999993</v>
      </c>
      <c r="Z80" s="69">
        <v>8.4499999999999993</v>
      </c>
      <c r="AB80" s="63" t="s">
        <v>764</v>
      </c>
      <c r="AC80" s="42">
        <f t="shared" si="4"/>
        <v>32</v>
      </c>
      <c r="AD80" s="42">
        <f t="shared" si="5"/>
        <v>85</v>
      </c>
      <c r="AE80" s="42">
        <f t="shared" si="6"/>
        <v>28</v>
      </c>
      <c r="AG80" t="s">
        <v>852</v>
      </c>
      <c r="AH80" s="57">
        <v>19</v>
      </c>
      <c r="AJ80" s="63" t="s">
        <v>764</v>
      </c>
      <c r="AK80">
        <f t="shared" si="7"/>
        <v>35.5</v>
      </c>
      <c r="AL80">
        <v>0.89</v>
      </c>
      <c r="AM80">
        <v>2.4</v>
      </c>
      <c r="AN80">
        <v>0.8</v>
      </c>
    </row>
    <row r="81" spans="1:40">
      <c r="A81" t="s">
        <v>561</v>
      </c>
      <c r="B81">
        <v>79</v>
      </c>
      <c r="C81">
        <v>5.0927653000021413</v>
      </c>
      <c r="D81">
        <v>16.470797777777779</v>
      </c>
      <c r="E81">
        <v>52</v>
      </c>
      <c r="F81" t="s">
        <v>1191</v>
      </c>
      <c r="H81" t="s">
        <v>1013</v>
      </c>
      <c r="J81" t="s">
        <v>104</v>
      </c>
      <c r="K81">
        <v>83</v>
      </c>
      <c r="L81">
        <v>68</v>
      </c>
      <c r="N81" s="46" t="s">
        <v>301</v>
      </c>
      <c r="O81" s="47">
        <v>50</v>
      </c>
      <c r="Q81" t="s">
        <v>1294</v>
      </c>
      <c r="R81" t="s">
        <v>1121</v>
      </c>
      <c r="T81" t="s">
        <v>1413</v>
      </c>
      <c r="U81" t="s">
        <v>1121</v>
      </c>
      <c r="W81" t="s">
        <v>1414</v>
      </c>
      <c r="X81" s="69">
        <v>8.4</v>
      </c>
      <c r="Y81" s="69">
        <v>8.4</v>
      </c>
      <c r="Z81" s="69">
        <v>8.4</v>
      </c>
      <c r="AB81" s="63" t="s">
        <v>853</v>
      </c>
      <c r="AC81" s="42">
        <f t="shared" si="4"/>
        <v>17</v>
      </c>
      <c r="AD81" s="42">
        <f t="shared" si="5"/>
        <v>4</v>
      </c>
      <c r="AE81" s="42">
        <f t="shared" si="6"/>
        <v>14</v>
      </c>
      <c r="AG81" t="s">
        <v>1415</v>
      </c>
      <c r="AH81" s="57">
        <v>25.1</v>
      </c>
      <c r="AJ81" s="63" t="s">
        <v>853</v>
      </c>
      <c r="AK81">
        <f t="shared" si="7"/>
        <v>17.666666666666664</v>
      </c>
      <c r="AL81">
        <v>0.98</v>
      </c>
      <c r="AM81">
        <v>0.23</v>
      </c>
      <c r="AN81">
        <v>0.8</v>
      </c>
    </row>
    <row r="82" spans="1:40">
      <c r="A82" t="s">
        <v>734</v>
      </c>
      <c r="B82">
        <v>60</v>
      </c>
      <c r="C82">
        <v>3.2005684754521964</v>
      </c>
      <c r="D82">
        <v>7.8418946666666685</v>
      </c>
      <c r="E82">
        <v>3.7209302325581395</v>
      </c>
      <c r="F82" t="s">
        <v>1191</v>
      </c>
      <c r="H82" t="s">
        <v>1013</v>
      </c>
      <c r="J82" t="s">
        <v>134</v>
      </c>
      <c r="K82">
        <v>75</v>
      </c>
      <c r="L82">
        <v>65</v>
      </c>
      <c r="N82" s="46" t="s">
        <v>1416</v>
      </c>
      <c r="O82" s="47">
        <v>55</v>
      </c>
      <c r="Q82" t="s">
        <v>1236</v>
      </c>
      <c r="R82" t="s">
        <v>1121</v>
      </c>
      <c r="T82" t="s">
        <v>1417</v>
      </c>
      <c r="U82" t="s">
        <v>1121</v>
      </c>
      <c r="W82" t="s">
        <v>1418</v>
      </c>
      <c r="X82" s="69">
        <v>9</v>
      </c>
      <c r="Y82" s="69">
        <v>8.35</v>
      </c>
      <c r="Z82" s="69">
        <v>8.35</v>
      </c>
      <c r="AB82" s="63" t="s">
        <v>852</v>
      </c>
      <c r="AC82" s="42">
        <f t="shared" si="4"/>
        <v>9</v>
      </c>
      <c r="AD82" s="42">
        <f t="shared" si="5"/>
        <v>17</v>
      </c>
      <c r="AE82" s="42">
        <f t="shared" si="6"/>
        <v>14</v>
      </c>
      <c r="AG82" t="s">
        <v>1419</v>
      </c>
      <c r="AH82" s="57">
        <v>27.7</v>
      </c>
      <c r="AJ82" s="63" t="s">
        <v>852</v>
      </c>
      <c r="AK82">
        <f t="shared" si="7"/>
        <v>11</v>
      </c>
      <c r="AL82">
        <v>0.8</v>
      </c>
      <c r="AM82">
        <v>1.5</v>
      </c>
      <c r="AN82">
        <v>1.3</v>
      </c>
    </row>
    <row r="83" spans="1:40">
      <c r="A83" t="s">
        <v>914</v>
      </c>
      <c r="B83">
        <v>6</v>
      </c>
      <c r="C83">
        <v>7.7436061381074173E-2</v>
      </c>
      <c r="D83">
        <v>0.97274571333333326</v>
      </c>
      <c r="E83">
        <v>5.7464788732394361</v>
      </c>
      <c r="F83" t="s">
        <v>1186</v>
      </c>
      <c r="H83" t="s">
        <v>1013</v>
      </c>
      <c r="J83" t="s">
        <v>112</v>
      </c>
      <c r="K83">
        <v>95</v>
      </c>
      <c r="L83">
        <v>77</v>
      </c>
      <c r="N83" s="46" t="s">
        <v>1420</v>
      </c>
      <c r="O83" s="47">
        <v>65</v>
      </c>
      <c r="Q83" t="s">
        <v>1421</v>
      </c>
      <c r="R83" t="s">
        <v>1121</v>
      </c>
      <c r="T83" t="s">
        <v>1422</v>
      </c>
      <c r="U83" t="s">
        <v>1121</v>
      </c>
      <c r="W83" t="s">
        <v>1402</v>
      </c>
      <c r="X83" s="69">
        <v>8.35</v>
      </c>
      <c r="Y83" s="69">
        <v>8.35</v>
      </c>
      <c r="Z83" s="69">
        <v>8.35</v>
      </c>
      <c r="AB83" s="63" t="s">
        <v>914</v>
      </c>
      <c r="AC83" s="42">
        <f t="shared" si="4"/>
        <v>8</v>
      </c>
      <c r="AD83" s="42">
        <f t="shared" si="5"/>
        <v>11</v>
      </c>
      <c r="AE83" s="42">
        <f t="shared" si="6"/>
        <v>2</v>
      </c>
      <c r="AG83" t="s">
        <v>1423</v>
      </c>
      <c r="AH83" s="57">
        <v>29.6</v>
      </c>
      <c r="AJ83" s="63" t="s">
        <v>914</v>
      </c>
      <c r="AK83">
        <f t="shared" si="7"/>
        <v>6</v>
      </c>
      <c r="AL83">
        <v>1.37</v>
      </c>
      <c r="AM83">
        <v>1.85</v>
      </c>
      <c r="AN83">
        <v>0.3</v>
      </c>
    </row>
    <row r="84" spans="1:40">
      <c r="A84" t="s">
        <v>853</v>
      </c>
      <c r="B84">
        <v>17.666666666666664</v>
      </c>
      <c r="C84">
        <v>0.47613821138211376</v>
      </c>
      <c r="D84">
        <v>2.3849999999999993</v>
      </c>
      <c r="E84">
        <v>6.7659574468085095</v>
      </c>
      <c r="F84" t="s">
        <v>1186</v>
      </c>
      <c r="H84" t="s">
        <v>1013</v>
      </c>
      <c r="J84" t="s">
        <v>133</v>
      </c>
      <c r="K84">
        <v>73</v>
      </c>
      <c r="L84">
        <v>62</v>
      </c>
      <c r="N84" s="46" t="s">
        <v>255</v>
      </c>
      <c r="O84" s="47">
        <v>55</v>
      </c>
      <c r="Q84" t="s">
        <v>1424</v>
      </c>
      <c r="R84" t="s">
        <v>1121</v>
      </c>
      <c r="T84" t="s">
        <v>1425</v>
      </c>
      <c r="U84" t="s">
        <v>1121</v>
      </c>
      <c r="W84" t="s">
        <v>1426</v>
      </c>
      <c r="X84" s="69">
        <v>11</v>
      </c>
      <c r="Y84" s="69">
        <v>8.25</v>
      </c>
      <c r="Z84" s="69">
        <v>8.25</v>
      </c>
      <c r="AA84" s="43"/>
      <c r="AB84" s="63" t="s">
        <v>925</v>
      </c>
      <c r="AC84" s="42">
        <f t="shared" si="4"/>
        <v>1</v>
      </c>
      <c r="AD84" s="42">
        <f t="shared" si="5"/>
        <v>8</v>
      </c>
      <c r="AE84" s="42">
        <f t="shared" si="6"/>
        <v>6</v>
      </c>
      <c r="AG84" t="s">
        <v>1427</v>
      </c>
      <c r="AH84" s="57">
        <v>24.9</v>
      </c>
      <c r="AJ84" s="63" t="s">
        <v>925</v>
      </c>
      <c r="AK84">
        <f t="shared" si="7"/>
        <v>5</v>
      </c>
      <c r="AL84">
        <v>0.25</v>
      </c>
      <c r="AM84">
        <v>1.5</v>
      </c>
      <c r="AN84">
        <v>1.2</v>
      </c>
    </row>
    <row r="85" spans="1:40">
      <c r="A85" t="s">
        <v>62</v>
      </c>
      <c r="B85">
        <v>80.666666666666671</v>
      </c>
      <c r="C85">
        <v>30.756639469610977</v>
      </c>
      <c r="D85">
        <v>82.406178211805567</v>
      </c>
      <c r="E85">
        <v>43.751412429378533</v>
      </c>
      <c r="F85" t="s">
        <v>941</v>
      </c>
      <c r="H85" t="s">
        <v>977</v>
      </c>
      <c r="J85" t="s">
        <v>111</v>
      </c>
      <c r="K85">
        <v>88</v>
      </c>
      <c r="L85">
        <v>73</v>
      </c>
      <c r="N85" s="46" t="s">
        <v>171</v>
      </c>
      <c r="O85" s="47">
        <v>65</v>
      </c>
      <c r="Q85" t="s">
        <v>1428</v>
      </c>
      <c r="R85" t="s">
        <v>1121</v>
      </c>
      <c r="T85" t="s">
        <v>1429</v>
      </c>
      <c r="U85" t="s">
        <v>1121</v>
      </c>
      <c r="W85" t="s">
        <v>1430</v>
      </c>
      <c r="X85" s="69">
        <v>8.25</v>
      </c>
      <c r="Y85" s="69">
        <v>8.25</v>
      </c>
      <c r="Z85" s="69">
        <v>8.25</v>
      </c>
      <c r="AB85" s="63" t="s">
        <v>413</v>
      </c>
      <c r="AC85" s="42">
        <f t="shared" si="4"/>
        <v>117</v>
      </c>
      <c r="AD85" s="42">
        <f t="shared" si="5"/>
        <v>125</v>
      </c>
      <c r="AE85" s="42">
        <f t="shared" si="6"/>
        <v>167</v>
      </c>
      <c r="AG85" t="s">
        <v>1240</v>
      </c>
      <c r="AH85" s="57">
        <v>28.9</v>
      </c>
      <c r="AJ85" s="63" t="s">
        <v>413</v>
      </c>
      <c r="AK85">
        <f t="shared" si="7"/>
        <v>83.333333333333329</v>
      </c>
      <c r="AL85">
        <v>1.4</v>
      </c>
      <c r="AM85">
        <v>1.5</v>
      </c>
      <c r="AN85">
        <v>2</v>
      </c>
    </row>
    <row r="86" spans="1:40">
      <c r="A86" t="s">
        <v>175</v>
      </c>
      <c r="B86">
        <v>82</v>
      </c>
      <c r="C86">
        <v>23.779999999999998</v>
      </c>
      <c r="D86">
        <v>54.221475000000005</v>
      </c>
      <c r="E86">
        <v>21.060109289617486</v>
      </c>
      <c r="F86" t="s">
        <v>941</v>
      </c>
      <c r="H86" t="s">
        <v>977</v>
      </c>
      <c r="J86" t="s">
        <v>96</v>
      </c>
      <c r="K86">
        <v>90</v>
      </c>
      <c r="L86">
        <v>68</v>
      </c>
      <c r="N86" s="46" t="s">
        <v>158</v>
      </c>
      <c r="O86" s="47">
        <v>70</v>
      </c>
      <c r="Q86" t="s">
        <v>1431</v>
      </c>
      <c r="R86" t="s">
        <v>1121</v>
      </c>
      <c r="T86" t="s">
        <v>1432</v>
      </c>
      <c r="U86" t="s">
        <v>1121</v>
      </c>
      <c r="W86" t="s">
        <v>1433</v>
      </c>
      <c r="X86" s="69">
        <v>10</v>
      </c>
      <c r="Y86" s="69">
        <v>8.25</v>
      </c>
      <c r="Z86" s="69">
        <v>8.25</v>
      </c>
      <c r="AB86" s="63" t="s">
        <v>294</v>
      </c>
      <c r="AC86" s="42">
        <f t="shared" si="4"/>
        <v>108</v>
      </c>
      <c r="AD86" s="42">
        <f t="shared" si="5"/>
        <v>149</v>
      </c>
      <c r="AE86" s="42">
        <f t="shared" si="6"/>
        <v>141</v>
      </c>
      <c r="AG86" t="s">
        <v>1434</v>
      </c>
      <c r="AH86" s="57">
        <v>23.3</v>
      </c>
      <c r="AJ86" s="63" t="s">
        <v>294</v>
      </c>
      <c r="AK86">
        <f t="shared" si="7"/>
        <v>83</v>
      </c>
      <c r="AL86">
        <v>1.3</v>
      </c>
      <c r="AM86">
        <v>1.8</v>
      </c>
      <c r="AN86">
        <v>1.7</v>
      </c>
    </row>
    <row r="87" spans="1:40">
      <c r="A87" t="s">
        <v>381</v>
      </c>
      <c r="B87">
        <v>78.666666666666671</v>
      </c>
      <c r="C87">
        <v>14.768041074405209</v>
      </c>
      <c r="D87">
        <v>29.600876888888891</v>
      </c>
      <c r="E87">
        <v>30.440579710144927</v>
      </c>
      <c r="F87" t="s">
        <v>941</v>
      </c>
      <c r="H87" t="s">
        <v>977</v>
      </c>
      <c r="J87" t="s">
        <v>89</v>
      </c>
      <c r="K87">
        <v>85</v>
      </c>
      <c r="L87">
        <v>70</v>
      </c>
      <c r="N87" s="46" t="s">
        <v>211</v>
      </c>
      <c r="O87" s="47">
        <v>65</v>
      </c>
      <c r="Q87" t="s">
        <v>1435</v>
      </c>
      <c r="R87" t="s">
        <v>1121</v>
      </c>
      <c r="T87" t="s">
        <v>1436</v>
      </c>
      <c r="U87" t="s">
        <v>1121</v>
      </c>
      <c r="W87" t="s">
        <v>1437</v>
      </c>
      <c r="X87" s="69">
        <v>10</v>
      </c>
      <c r="Y87" s="69">
        <v>8.25</v>
      </c>
      <c r="Z87" s="69">
        <v>8.25</v>
      </c>
      <c r="AB87" s="63" t="s">
        <v>175</v>
      </c>
      <c r="AC87" s="42">
        <f t="shared" si="4"/>
        <v>29</v>
      </c>
      <c r="AD87" s="42">
        <f t="shared" si="5"/>
        <v>53</v>
      </c>
      <c r="AE87" s="42">
        <f t="shared" si="6"/>
        <v>180</v>
      </c>
      <c r="AG87" t="s">
        <v>1438</v>
      </c>
      <c r="AH87" s="57">
        <v>37.799999999999997</v>
      </c>
      <c r="AJ87" s="63" t="s">
        <v>175</v>
      </c>
      <c r="AK87">
        <f t="shared" si="7"/>
        <v>82</v>
      </c>
      <c r="AL87">
        <v>0.35</v>
      </c>
      <c r="AM87">
        <v>0.65</v>
      </c>
      <c r="AN87">
        <v>2.2000000000000002</v>
      </c>
    </row>
    <row r="88" spans="1:40">
      <c r="A88" t="s">
        <v>543</v>
      </c>
      <c r="B88">
        <v>71</v>
      </c>
      <c r="C88">
        <v>12.841549550138193</v>
      </c>
      <c r="D88">
        <v>17.454710999999996</v>
      </c>
      <c r="E88">
        <v>25.293749999999999</v>
      </c>
      <c r="F88" t="s">
        <v>941</v>
      </c>
      <c r="H88" t="s">
        <v>977</v>
      </c>
      <c r="J88" t="s">
        <v>170</v>
      </c>
      <c r="K88">
        <v>77</v>
      </c>
      <c r="L88">
        <v>65</v>
      </c>
      <c r="N88" s="46" t="s">
        <v>422</v>
      </c>
      <c r="O88" s="47">
        <v>35</v>
      </c>
      <c r="Q88" t="s">
        <v>1439</v>
      </c>
      <c r="R88" t="s">
        <v>1121</v>
      </c>
      <c r="T88" t="s">
        <v>1440</v>
      </c>
      <c r="U88" t="s">
        <v>1121</v>
      </c>
      <c r="W88" t="s">
        <v>1441</v>
      </c>
      <c r="X88" s="69">
        <v>7</v>
      </c>
      <c r="Y88" s="69">
        <v>8.25</v>
      </c>
      <c r="Z88" s="69">
        <v>8.25</v>
      </c>
      <c r="AB88" s="63" t="s">
        <v>179</v>
      </c>
      <c r="AC88" s="42">
        <f t="shared" si="4"/>
        <v>37</v>
      </c>
      <c r="AD88" s="42">
        <f t="shared" si="5"/>
        <v>16</v>
      </c>
      <c r="AE88" s="42">
        <f t="shared" si="6"/>
        <v>189</v>
      </c>
      <c r="AG88" t="s">
        <v>1442</v>
      </c>
      <c r="AH88" s="57">
        <v>31.8</v>
      </c>
      <c r="AJ88" s="63" t="s">
        <v>179</v>
      </c>
      <c r="AK88">
        <f t="shared" si="7"/>
        <v>82</v>
      </c>
      <c r="AL88">
        <v>0.45</v>
      </c>
      <c r="AM88">
        <v>0.2</v>
      </c>
      <c r="AN88">
        <v>2.2999999999999998</v>
      </c>
    </row>
    <row r="89" spans="1:40">
      <c r="A89" t="s">
        <v>525</v>
      </c>
      <c r="B89">
        <v>68.333333333333329</v>
      </c>
      <c r="C89">
        <v>7.0604426559373668</v>
      </c>
      <c r="D89">
        <v>18.521029296875003</v>
      </c>
      <c r="E89">
        <v>32.278056951423785</v>
      </c>
      <c r="F89" t="s">
        <v>941</v>
      </c>
      <c r="H89" t="s">
        <v>977</v>
      </c>
      <c r="J89" t="s">
        <v>155</v>
      </c>
      <c r="K89">
        <v>82</v>
      </c>
      <c r="L89">
        <v>70</v>
      </c>
      <c r="N89" s="46" t="s">
        <v>181</v>
      </c>
      <c r="O89" s="47">
        <v>63</v>
      </c>
      <c r="Q89" t="s">
        <v>1443</v>
      </c>
      <c r="R89" t="s">
        <v>1121</v>
      </c>
      <c r="T89" t="s">
        <v>1444</v>
      </c>
      <c r="U89" t="s">
        <v>1121</v>
      </c>
      <c r="W89" t="s">
        <v>1445</v>
      </c>
      <c r="X89" s="69">
        <v>10.5</v>
      </c>
      <c r="Y89" s="69">
        <v>8.2057140000000004</v>
      </c>
      <c r="Z89" s="69">
        <v>8.2057140000000004</v>
      </c>
      <c r="AB89" s="63" t="s">
        <v>405</v>
      </c>
      <c r="AC89" s="42">
        <f t="shared" si="4"/>
        <v>53</v>
      </c>
      <c r="AD89" s="42">
        <f t="shared" si="5"/>
        <v>98</v>
      </c>
      <c r="AE89" s="42">
        <f t="shared" si="6"/>
        <v>106</v>
      </c>
      <c r="AG89" t="s">
        <v>1446</v>
      </c>
      <c r="AH89" s="57">
        <v>25.9</v>
      </c>
      <c r="AJ89" s="63" t="s">
        <v>405</v>
      </c>
      <c r="AK89">
        <f t="shared" si="7"/>
        <v>81.333333333333329</v>
      </c>
      <c r="AL89">
        <v>0.65</v>
      </c>
      <c r="AM89">
        <v>1.2</v>
      </c>
      <c r="AN89">
        <v>1.3</v>
      </c>
    </row>
    <row r="90" spans="1:40">
      <c r="A90" t="s">
        <v>769</v>
      </c>
      <c r="B90">
        <v>14</v>
      </c>
      <c r="C90">
        <v>2.8194444444444442</v>
      </c>
      <c r="D90">
        <v>6.1023199999999997</v>
      </c>
      <c r="E90">
        <v>2.8000000000000003</v>
      </c>
      <c r="F90" t="s">
        <v>941</v>
      </c>
      <c r="H90" t="s">
        <v>977</v>
      </c>
      <c r="J90" t="s">
        <v>119</v>
      </c>
      <c r="K90">
        <v>90</v>
      </c>
      <c r="L90">
        <v>68</v>
      </c>
      <c r="N90" s="46" t="s">
        <v>452</v>
      </c>
      <c r="O90" s="47">
        <v>45</v>
      </c>
      <c r="Q90" t="s">
        <v>1447</v>
      </c>
      <c r="R90" t="s">
        <v>1121</v>
      </c>
      <c r="T90" t="s">
        <v>1448</v>
      </c>
      <c r="U90" t="s">
        <v>1121</v>
      </c>
      <c r="W90" t="s">
        <v>1449</v>
      </c>
      <c r="X90" s="69">
        <v>10</v>
      </c>
      <c r="Y90" s="69">
        <v>8.1374999999999993</v>
      </c>
      <c r="Z90" s="69">
        <v>8.1374999999999993</v>
      </c>
      <c r="AB90" s="63" t="s">
        <v>87</v>
      </c>
      <c r="AC90" s="42">
        <f t="shared" si="4"/>
        <v>24</v>
      </c>
      <c r="AD90" s="42">
        <f t="shared" si="5"/>
        <v>24</v>
      </c>
      <c r="AE90" s="42">
        <f t="shared" si="6"/>
        <v>194</v>
      </c>
      <c r="AG90" t="s">
        <v>1450</v>
      </c>
      <c r="AH90" s="57">
        <v>23.3</v>
      </c>
      <c r="AJ90" s="63" t="s">
        <v>87</v>
      </c>
      <c r="AK90">
        <f t="shared" si="7"/>
        <v>81</v>
      </c>
      <c r="AL90">
        <v>0.3</v>
      </c>
      <c r="AM90">
        <v>0.3</v>
      </c>
      <c r="AN90">
        <v>2.4</v>
      </c>
    </row>
    <row r="91" spans="1:40">
      <c r="A91" t="s">
        <v>94</v>
      </c>
      <c r="B91">
        <v>77</v>
      </c>
      <c r="C91">
        <v>30.8</v>
      </c>
      <c r="D91">
        <v>70.324733645833348</v>
      </c>
      <c r="E91">
        <v>67.099999999999994</v>
      </c>
      <c r="F91" t="s">
        <v>1143</v>
      </c>
      <c r="H91" t="s">
        <v>977</v>
      </c>
      <c r="J91" t="s">
        <v>187</v>
      </c>
      <c r="K91">
        <v>82</v>
      </c>
      <c r="L91">
        <v>62</v>
      </c>
      <c r="N91" s="46" t="s">
        <v>1451</v>
      </c>
      <c r="O91" s="47">
        <v>45</v>
      </c>
      <c r="Q91" t="s">
        <v>1452</v>
      </c>
      <c r="R91" t="s">
        <v>1121</v>
      </c>
      <c r="T91" t="s">
        <v>1453</v>
      </c>
      <c r="U91" t="s">
        <v>1121</v>
      </c>
      <c r="W91" t="s">
        <v>1454</v>
      </c>
      <c r="X91" s="69">
        <v>10.5</v>
      </c>
      <c r="Y91" s="69">
        <v>8.125</v>
      </c>
      <c r="Z91" s="69">
        <v>8.125</v>
      </c>
      <c r="AB91" s="63" t="s">
        <v>62</v>
      </c>
      <c r="AC91" s="42">
        <f t="shared" si="4"/>
        <v>26</v>
      </c>
      <c r="AD91" s="42">
        <f t="shared" si="5"/>
        <v>58</v>
      </c>
      <c r="AE91" s="42">
        <f t="shared" si="6"/>
        <v>210</v>
      </c>
      <c r="AG91" t="s">
        <v>1443</v>
      </c>
      <c r="AH91" s="57">
        <v>26.2</v>
      </c>
      <c r="AJ91" s="63" t="s">
        <v>62</v>
      </c>
      <c r="AK91">
        <f t="shared" si="7"/>
        <v>80.666666666666671</v>
      </c>
      <c r="AL91">
        <v>0.32</v>
      </c>
      <c r="AM91">
        <v>0.72</v>
      </c>
      <c r="AN91">
        <v>2.6</v>
      </c>
    </row>
    <row r="92" spans="1:40">
      <c r="A92" t="s">
        <v>236</v>
      </c>
      <c r="B92">
        <v>72</v>
      </c>
      <c r="C92">
        <v>19.440000000000001</v>
      </c>
      <c r="D92">
        <v>44.029012500000007</v>
      </c>
      <c r="E92">
        <v>36.215568862275447</v>
      </c>
      <c r="F92" t="s">
        <v>1143</v>
      </c>
      <c r="H92" t="s">
        <v>977</v>
      </c>
      <c r="J92" t="s">
        <v>91</v>
      </c>
      <c r="K92">
        <v>85</v>
      </c>
      <c r="L92">
        <v>67</v>
      </c>
      <c r="N92" s="46" t="s">
        <v>108</v>
      </c>
      <c r="O92" s="47">
        <v>77</v>
      </c>
      <c r="Q92" t="s">
        <v>1445</v>
      </c>
      <c r="R92" t="s">
        <v>1121</v>
      </c>
      <c r="T92" t="s">
        <v>1455</v>
      </c>
      <c r="U92" t="s">
        <v>1121</v>
      </c>
      <c r="W92" t="s">
        <v>1456</v>
      </c>
      <c r="X92" s="69">
        <v>10.5</v>
      </c>
      <c r="Y92" s="69">
        <v>8.125</v>
      </c>
      <c r="Z92" s="69">
        <v>8.125</v>
      </c>
      <c r="AB92" s="63" t="s">
        <v>381</v>
      </c>
      <c r="AC92" s="42">
        <f t="shared" si="4"/>
        <v>46</v>
      </c>
      <c r="AD92" s="42">
        <f t="shared" si="5"/>
        <v>161</v>
      </c>
      <c r="AE92" s="42">
        <f t="shared" si="6"/>
        <v>102</v>
      </c>
      <c r="AG92" t="s">
        <v>1457</v>
      </c>
      <c r="AH92" s="57">
        <v>34.6</v>
      </c>
      <c r="AJ92" s="63" t="s">
        <v>381</v>
      </c>
      <c r="AK92">
        <f t="shared" si="7"/>
        <v>78.666666666666671</v>
      </c>
      <c r="AL92">
        <v>0.59</v>
      </c>
      <c r="AM92">
        <v>2.0499999999999998</v>
      </c>
      <c r="AN92">
        <v>1.3</v>
      </c>
    </row>
    <row r="93" spans="1:40">
      <c r="A93" t="s">
        <v>87</v>
      </c>
      <c r="B93">
        <v>81</v>
      </c>
      <c r="C93">
        <v>26.73</v>
      </c>
      <c r="D93">
        <v>72.084735000000009</v>
      </c>
      <c r="E93">
        <v>20.858369098712444</v>
      </c>
      <c r="F93" t="s">
        <v>1143</v>
      </c>
      <c r="H93" t="s">
        <v>977</v>
      </c>
      <c r="J93" t="s">
        <v>129</v>
      </c>
      <c r="K93">
        <v>83</v>
      </c>
      <c r="L93">
        <v>65</v>
      </c>
      <c r="N93" s="46" t="s">
        <v>321</v>
      </c>
      <c r="O93" s="47">
        <v>60</v>
      </c>
      <c r="Q93" t="s">
        <v>1458</v>
      </c>
      <c r="R93" t="s">
        <v>1121</v>
      </c>
      <c r="T93" s="67" t="s">
        <v>1459</v>
      </c>
      <c r="U93" t="s">
        <v>1121</v>
      </c>
      <c r="W93" t="s">
        <v>1460</v>
      </c>
      <c r="X93" s="69">
        <v>8.0749999999999993</v>
      </c>
      <c r="Y93" s="69">
        <v>8.0749999999999993</v>
      </c>
      <c r="Z93" s="69">
        <v>8.0749999999999993</v>
      </c>
      <c r="AB93" s="63" t="s">
        <v>94</v>
      </c>
      <c r="AC93" s="42">
        <f t="shared" si="4"/>
        <v>23</v>
      </c>
      <c r="AD93" s="42">
        <f t="shared" si="5"/>
        <v>159</v>
      </c>
      <c r="AE93" s="42">
        <f t="shared" si="6"/>
        <v>200</v>
      </c>
      <c r="AG93" t="s">
        <v>1360</v>
      </c>
      <c r="AH93" s="57">
        <v>30.3</v>
      </c>
      <c r="AJ93" s="63" t="s">
        <v>94</v>
      </c>
      <c r="AK93">
        <f t="shared" si="7"/>
        <v>77</v>
      </c>
      <c r="AL93">
        <v>0.3</v>
      </c>
      <c r="AM93">
        <v>2.06</v>
      </c>
      <c r="AN93">
        <v>2.6</v>
      </c>
    </row>
    <row r="94" spans="1:40">
      <c r="A94" t="s">
        <v>681</v>
      </c>
      <c r="B94">
        <v>52.666666666666664</v>
      </c>
      <c r="C94">
        <v>5.6418985753934061</v>
      </c>
      <c r="D94">
        <v>10.593495124999997</v>
      </c>
      <c r="E94">
        <v>17.324561403508774</v>
      </c>
      <c r="F94" t="s">
        <v>1143</v>
      </c>
      <c r="H94" t="s">
        <v>977</v>
      </c>
      <c r="J94" t="s">
        <v>168</v>
      </c>
      <c r="K94">
        <v>80</v>
      </c>
      <c r="L94">
        <v>62</v>
      </c>
      <c r="N94" s="46" t="s">
        <v>493</v>
      </c>
      <c r="O94" s="47">
        <v>42</v>
      </c>
      <c r="Q94" t="s">
        <v>1461</v>
      </c>
      <c r="R94" t="s">
        <v>1121</v>
      </c>
      <c r="T94" s="67" t="s">
        <v>1462</v>
      </c>
      <c r="U94" t="s">
        <v>1121</v>
      </c>
      <c r="W94" t="s">
        <v>1463</v>
      </c>
      <c r="X94" s="69">
        <v>8.0500000000000007</v>
      </c>
      <c r="Y94" s="69">
        <v>8.0500000000000007</v>
      </c>
      <c r="Z94" s="69">
        <v>8.0500000000000007</v>
      </c>
      <c r="AB94" s="63" t="s">
        <v>214</v>
      </c>
      <c r="AC94" s="42">
        <f t="shared" si="4"/>
        <v>27</v>
      </c>
      <c r="AD94" s="42">
        <f t="shared" si="5"/>
        <v>57</v>
      </c>
      <c r="AE94" s="42">
        <f t="shared" si="6"/>
        <v>178</v>
      </c>
      <c r="AG94" t="s">
        <v>1464</v>
      </c>
      <c r="AH94" s="57">
        <v>31.5</v>
      </c>
      <c r="AJ94" s="63" t="s">
        <v>214</v>
      </c>
      <c r="AK94">
        <f t="shared" si="7"/>
        <v>54</v>
      </c>
      <c r="AL94">
        <v>0.5</v>
      </c>
      <c r="AM94">
        <v>1.05</v>
      </c>
      <c r="AN94">
        <v>3.3</v>
      </c>
    </row>
    <row r="95" spans="1:40">
      <c r="A95" t="s">
        <v>860</v>
      </c>
      <c r="B95">
        <v>30</v>
      </c>
      <c r="C95">
        <v>0.69808865481676541</v>
      </c>
      <c r="D95">
        <v>2.1565237499999999</v>
      </c>
      <c r="E95">
        <v>34.918032786885242</v>
      </c>
      <c r="F95" t="s">
        <v>1143</v>
      </c>
      <c r="H95" t="s">
        <v>977</v>
      </c>
      <c r="J95" t="s">
        <v>115</v>
      </c>
      <c r="K95">
        <v>75</v>
      </c>
      <c r="L95">
        <v>68</v>
      </c>
      <c r="N95" s="46" t="s">
        <v>360</v>
      </c>
      <c r="O95" s="47">
        <v>42</v>
      </c>
      <c r="Q95" t="s">
        <v>1465</v>
      </c>
      <c r="R95" t="s">
        <v>1121</v>
      </c>
      <c r="T95" s="67" t="s">
        <v>1466</v>
      </c>
      <c r="U95" t="s">
        <v>1121</v>
      </c>
      <c r="W95" t="s">
        <v>1226</v>
      </c>
      <c r="X95" s="69">
        <v>8.5</v>
      </c>
      <c r="Y95" s="69">
        <v>8</v>
      </c>
      <c r="Z95" s="69">
        <v>8</v>
      </c>
      <c r="AB95" s="63" t="s">
        <v>308</v>
      </c>
      <c r="AC95" s="42">
        <f t="shared" si="4"/>
        <v>85</v>
      </c>
      <c r="AD95" s="42">
        <f t="shared" si="5"/>
        <v>104</v>
      </c>
      <c r="AE95" s="42">
        <f t="shared" si="6"/>
        <v>123</v>
      </c>
      <c r="AG95" t="s">
        <v>1467</v>
      </c>
      <c r="AH95" s="57">
        <v>35.299999999999997</v>
      </c>
      <c r="AJ95" s="63" t="s">
        <v>308</v>
      </c>
      <c r="AK95">
        <f t="shared" si="7"/>
        <v>77</v>
      </c>
      <c r="AL95">
        <v>1.1000000000000001</v>
      </c>
      <c r="AM95">
        <v>1.35</v>
      </c>
      <c r="AN95">
        <v>1.6</v>
      </c>
    </row>
    <row r="96" spans="1:40">
      <c r="A96" t="s">
        <v>214</v>
      </c>
      <c r="B96">
        <v>54</v>
      </c>
      <c r="C96">
        <v>23.76</v>
      </c>
      <c r="D96">
        <v>46.729683000000001</v>
      </c>
      <c r="E96">
        <v>12.719999999999999</v>
      </c>
      <c r="F96" t="s">
        <v>1152</v>
      </c>
      <c r="H96" t="s">
        <v>977</v>
      </c>
      <c r="J96" t="s">
        <v>164</v>
      </c>
      <c r="K96">
        <v>85</v>
      </c>
      <c r="L96">
        <v>62</v>
      </c>
      <c r="N96" s="46" t="s">
        <v>273</v>
      </c>
      <c r="O96" s="47">
        <v>55</v>
      </c>
      <c r="Q96" t="s">
        <v>1468</v>
      </c>
      <c r="R96" t="s">
        <v>1121</v>
      </c>
      <c r="T96" s="70" t="s">
        <v>1469</v>
      </c>
      <c r="U96" t="s">
        <v>1121</v>
      </c>
      <c r="W96" t="s">
        <v>1470</v>
      </c>
      <c r="X96" s="69">
        <v>10.199999999999999</v>
      </c>
      <c r="Y96" s="69">
        <v>8</v>
      </c>
      <c r="Z96" s="69">
        <v>8</v>
      </c>
      <c r="AB96" s="63" t="s">
        <v>516</v>
      </c>
      <c r="AC96" s="42">
        <f t="shared" si="4"/>
        <v>69</v>
      </c>
      <c r="AD96" s="42">
        <f t="shared" si="5"/>
        <v>61</v>
      </c>
      <c r="AE96" s="42">
        <f t="shared" si="6"/>
        <v>99</v>
      </c>
      <c r="AG96" t="s">
        <v>1471</v>
      </c>
      <c r="AH96" s="57">
        <v>24.4</v>
      </c>
      <c r="AJ96" s="63" t="s">
        <v>516</v>
      </c>
      <c r="AK96">
        <f t="shared" si="7"/>
        <v>76.333333333333329</v>
      </c>
      <c r="AL96">
        <v>0.9</v>
      </c>
      <c r="AM96">
        <v>0.8</v>
      </c>
      <c r="AN96">
        <v>1.3</v>
      </c>
    </row>
    <row r="97" spans="1:40">
      <c r="A97" t="s">
        <v>179</v>
      </c>
      <c r="B97">
        <v>82</v>
      </c>
      <c r="C97">
        <v>24.599999999999998</v>
      </c>
      <c r="D97">
        <v>53.50500000000001</v>
      </c>
      <c r="E97">
        <v>35.432098765432094</v>
      </c>
      <c r="F97" t="s">
        <v>1152</v>
      </c>
      <c r="H97" t="s">
        <v>977</v>
      </c>
      <c r="J97" t="s">
        <v>145</v>
      </c>
      <c r="K97">
        <v>78</v>
      </c>
      <c r="L97">
        <v>67</v>
      </c>
      <c r="N97" s="50" t="s">
        <v>473</v>
      </c>
      <c r="O97" s="47">
        <v>45</v>
      </c>
      <c r="Q97" t="s">
        <v>1472</v>
      </c>
      <c r="R97" t="s">
        <v>1121</v>
      </c>
      <c r="T97" t="s">
        <v>1473</v>
      </c>
      <c r="U97" t="s">
        <v>1121</v>
      </c>
      <c r="W97" t="s">
        <v>1474</v>
      </c>
      <c r="X97" s="69">
        <v>8</v>
      </c>
      <c r="Y97" s="69">
        <v>8</v>
      </c>
      <c r="Z97" s="69">
        <v>8</v>
      </c>
      <c r="AB97" s="63" t="s">
        <v>182</v>
      </c>
      <c r="AC97" s="42">
        <f t="shared" si="4"/>
        <v>80</v>
      </c>
      <c r="AD97" s="42">
        <f t="shared" si="5"/>
        <v>37</v>
      </c>
      <c r="AE97" s="42">
        <f t="shared" si="6"/>
        <v>146</v>
      </c>
      <c r="AG97" t="s">
        <v>1475</v>
      </c>
      <c r="AH97" s="57">
        <v>22.9</v>
      </c>
      <c r="AJ97" s="63" t="s">
        <v>182</v>
      </c>
      <c r="AK97">
        <f t="shared" si="7"/>
        <v>73</v>
      </c>
      <c r="AL97">
        <v>1.1000000000000001</v>
      </c>
      <c r="AM97">
        <v>0.5</v>
      </c>
      <c r="AN97">
        <v>2</v>
      </c>
    </row>
    <row r="98" spans="1:40">
      <c r="A98" t="s">
        <v>405</v>
      </c>
      <c r="B98">
        <v>81.333333333333329</v>
      </c>
      <c r="C98">
        <v>13.597559107182411</v>
      </c>
      <c r="D98">
        <v>27.725501416666667</v>
      </c>
      <c r="E98">
        <v>30.414565826330531</v>
      </c>
      <c r="F98" t="s">
        <v>1152</v>
      </c>
      <c r="H98" t="s">
        <v>977</v>
      </c>
      <c r="J98" t="s">
        <v>125</v>
      </c>
      <c r="K98">
        <v>75</v>
      </c>
      <c r="L98">
        <v>65</v>
      </c>
      <c r="N98" s="46" t="s">
        <v>1476</v>
      </c>
      <c r="O98" s="47">
        <v>40</v>
      </c>
      <c r="Q98" t="s">
        <v>1477</v>
      </c>
      <c r="R98" t="s">
        <v>1121</v>
      </c>
      <c r="T98" s="70" t="s">
        <v>1478</v>
      </c>
      <c r="U98" t="s">
        <v>1121</v>
      </c>
      <c r="W98" t="s">
        <v>1479</v>
      </c>
      <c r="X98" s="69">
        <v>10</v>
      </c>
      <c r="Y98" s="69">
        <v>8</v>
      </c>
      <c r="Z98" s="69">
        <v>8</v>
      </c>
      <c r="AB98" s="63" t="s">
        <v>236</v>
      </c>
      <c r="AC98" s="42">
        <f t="shared" si="4"/>
        <v>22</v>
      </c>
      <c r="AD98" s="42">
        <f t="shared" si="5"/>
        <v>44</v>
      </c>
      <c r="AE98" s="42">
        <f t="shared" si="6"/>
        <v>130</v>
      </c>
      <c r="AG98" t="s">
        <v>1480</v>
      </c>
      <c r="AH98" s="57">
        <v>33.9</v>
      </c>
      <c r="AJ98" s="63" t="s">
        <v>236</v>
      </c>
      <c r="AK98">
        <f t="shared" si="7"/>
        <v>72</v>
      </c>
      <c r="AL98">
        <v>0.3</v>
      </c>
      <c r="AM98">
        <v>0.61</v>
      </c>
      <c r="AN98">
        <v>1.8</v>
      </c>
    </row>
    <row r="99" spans="1:40">
      <c r="A99" t="s">
        <v>570</v>
      </c>
      <c r="B99">
        <v>67.333333333333329</v>
      </c>
      <c r="C99">
        <v>9.247475389873534</v>
      </c>
      <c r="D99">
        <v>16.069146291666666</v>
      </c>
      <c r="E99">
        <v>12.710884353741495</v>
      </c>
      <c r="F99" t="s">
        <v>1152</v>
      </c>
      <c r="H99" t="s">
        <v>977</v>
      </c>
      <c r="J99" t="s">
        <v>213</v>
      </c>
      <c r="K99">
        <v>75</v>
      </c>
      <c r="L99">
        <v>57</v>
      </c>
      <c r="N99" s="46" t="s">
        <v>266</v>
      </c>
      <c r="O99" s="47">
        <v>55</v>
      </c>
      <c r="Q99" t="s">
        <v>1130</v>
      </c>
      <c r="R99" t="s">
        <v>1121</v>
      </c>
      <c r="T99" t="s">
        <v>1481</v>
      </c>
      <c r="U99" t="s">
        <v>1121</v>
      </c>
      <c r="W99" t="s">
        <v>1482</v>
      </c>
      <c r="X99" s="69">
        <v>10</v>
      </c>
      <c r="Y99" s="69">
        <v>8</v>
      </c>
      <c r="Z99" s="69">
        <v>8</v>
      </c>
      <c r="AB99" s="63" t="s">
        <v>544</v>
      </c>
      <c r="AC99" s="42">
        <f t="shared" si="4"/>
        <v>108</v>
      </c>
      <c r="AD99" s="42">
        <f t="shared" si="5"/>
        <v>14</v>
      </c>
      <c r="AE99" s="42">
        <f t="shared" si="6"/>
        <v>108</v>
      </c>
      <c r="AG99" t="s">
        <v>1483</v>
      </c>
      <c r="AH99" s="57">
        <v>31</v>
      </c>
      <c r="AJ99" s="63" t="s">
        <v>544</v>
      </c>
      <c r="AK99">
        <f t="shared" si="7"/>
        <v>72</v>
      </c>
      <c r="AL99">
        <v>1.5</v>
      </c>
      <c r="AM99">
        <v>0.2</v>
      </c>
      <c r="AN99">
        <v>1.5</v>
      </c>
    </row>
    <row r="100" spans="1:40">
      <c r="A100" t="s">
        <v>710</v>
      </c>
      <c r="B100">
        <v>21</v>
      </c>
      <c r="C100">
        <v>5.2266666666666675</v>
      </c>
      <c r="D100">
        <v>9.3791133333333345</v>
      </c>
      <c r="E100">
        <v>4.2</v>
      </c>
      <c r="F100" t="s">
        <v>1152</v>
      </c>
      <c r="H100" t="s">
        <v>977</v>
      </c>
      <c r="J100" t="s">
        <v>122</v>
      </c>
      <c r="K100">
        <v>77</v>
      </c>
      <c r="L100">
        <v>62</v>
      </c>
      <c r="N100" s="46" t="s">
        <v>256</v>
      </c>
      <c r="O100" s="47">
        <v>55</v>
      </c>
      <c r="Q100" t="s">
        <v>1484</v>
      </c>
      <c r="R100" t="s">
        <v>1121</v>
      </c>
      <c r="T100" t="s">
        <v>1485</v>
      </c>
      <c r="U100" t="s">
        <v>1121</v>
      </c>
      <c r="W100" t="s">
        <v>1486</v>
      </c>
      <c r="X100" s="69">
        <v>10</v>
      </c>
      <c r="Y100" s="69">
        <v>8</v>
      </c>
      <c r="Z100" s="69">
        <v>8</v>
      </c>
      <c r="AB100" s="63" t="s">
        <v>543</v>
      </c>
      <c r="AC100" s="42">
        <f t="shared" si="4"/>
        <v>43</v>
      </c>
      <c r="AD100" s="42">
        <f t="shared" si="5"/>
        <v>43</v>
      </c>
      <c r="AE100" s="42">
        <f t="shared" si="6"/>
        <v>64</v>
      </c>
      <c r="AG100" t="s">
        <v>1487</v>
      </c>
      <c r="AH100" s="57">
        <v>21.1</v>
      </c>
      <c r="AJ100" s="63" t="s">
        <v>543</v>
      </c>
      <c r="AK100">
        <f t="shared" si="7"/>
        <v>71</v>
      </c>
      <c r="AL100">
        <v>0.6</v>
      </c>
      <c r="AM100">
        <v>0.6</v>
      </c>
      <c r="AN100">
        <v>0.9</v>
      </c>
    </row>
    <row r="101" spans="1:40">
      <c r="A101" t="s">
        <v>832</v>
      </c>
      <c r="B101">
        <v>6</v>
      </c>
      <c r="C101">
        <v>2.8000000000000004E-3</v>
      </c>
      <c r="D101">
        <v>3.4468891875000001</v>
      </c>
      <c r="E101">
        <v>0</v>
      </c>
      <c r="F101" t="s">
        <v>1152</v>
      </c>
      <c r="H101" t="s">
        <v>977</v>
      </c>
      <c r="J101" t="s">
        <v>175</v>
      </c>
      <c r="K101">
        <v>87</v>
      </c>
      <c r="L101">
        <v>68</v>
      </c>
      <c r="N101" s="46" t="s">
        <v>489</v>
      </c>
      <c r="O101" s="47">
        <v>35</v>
      </c>
      <c r="Q101" t="s">
        <v>1392</v>
      </c>
      <c r="R101" t="s">
        <v>1121</v>
      </c>
      <c r="T101" t="s">
        <v>1488</v>
      </c>
      <c r="U101" t="s">
        <v>1121</v>
      </c>
      <c r="W101" t="s">
        <v>1489</v>
      </c>
      <c r="X101" s="69">
        <v>9</v>
      </c>
      <c r="Y101" s="69">
        <v>8</v>
      </c>
      <c r="Z101" s="69">
        <v>8</v>
      </c>
      <c r="AB101" s="63" t="s">
        <v>576</v>
      </c>
      <c r="AC101" s="42">
        <f t="shared" si="4"/>
        <v>48</v>
      </c>
      <c r="AD101" s="42">
        <f t="shared" si="5"/>
        <v>18</v>
      </c>
      <c r="AE101" s="42">
        <f t="shared" si="6"/>
        <v>90</v>
      </c>
      <c r="AG101" t="s">
        <v>1490</v>
      </c>
      <c r="AH101" s="57">
        <v>20.7</v>
      </c>
      <c r="AJ101" s="63" t="s">
        <v>576</v>
      </c>
      <c r="AK101">
        <f t="shared" si="7"/>
        <v>69</v>
      </c>
      <c r="AL101">
        <v>0.7</v>
      </c>
      <c r="AM101">
        <v>0.26</v>
      </c>
      <c r="AN101">
        <v>1.3</v>
      </c>
    </row>
    <row r="102" spans="1:40">
      <c r="A102" t="s">
        <v>182</v>
      </c>
      <c r="B102">
        <v>73</v>
      </c>
      <c r="C102">
        <v>11.280661397489657</v>
      </c>
      <c r="D102">
        <v>53.183110662499999</v>
      </c>
      <c r="E102">
        <v>31.893203883495143</v>
      </c>
      <c r="F102" t="s">
        <v>1186</v>
      </c>
      <c r="H102" t="s">
        <v>977</v>
      </c>
      <c r="J102" t="s">
        <v>95</v>
      </c>
      <c r="K102">
        <v>90</v>
      </c>
      <c r="L102">
        <v>70</v>
      </c>
      <c r="N102" s="46" t="s">
        <v>361</v>
      </c>
      <c r="O102" s="47">
        <v>60</v>
      </c>
      <c r="Q102" t="s">
        <v>1491</v>
      </c>
      <c r="R102" t="s">
        <v>1121</v>
      </c>
      <c r="T102" t="s">
        <v>1492</v>
      </c>
      <c r="U102" t="s">
        <v>1121</v>
      </c>
      <c r="W102" t="s">
        <v>1403</v>
      </c>
      <c r="X102" s="69">
        <v>10</v>
      </c>
      <c r="Y102" s="69">
        <v>8</v>
      </c>
      <c r="Z102" s="69">
        <v>8</v>
      </c>
      <c r="AB102" s="63" t="s">
        <v>525</v>
      </c>
      <c r="AC102" s="42">
        <f t="shared" si="4"/>
        <v>27</v>
      </c>
      <c r="AD102" s="42">
        <f t="shared" si="5"/>
        <v>85</v>
      </c>
      <c r="AE102" s="42">
        <f t="shared" si="6"/>
        <v>75</v>
      </c>
      <c r="AG102" t="s">
        <v>1493</v>
      </c>
      <c r="AH102" s="57">
        <v>33.200000000000003</v>
      </c>
      <c r="AJ102" s="63" t="s">
        <v>525</v>
      </c>
      <c r="AK102">
        <f t="shared" si="7"/>
        <v>68.333333333333329</v>
      </c>
      <c r="AL102">
        <v>0.4</v>
      </c>
      <c r="AM102">
        <v>1.25</v>
      </c>
      <c r="AN102">
        <v>1.1000000000000001</v>
      </c>
    </row>
    <row r="103" spans="1:40">
      <c r="A103" t="s">
        <v>294</v>
      </c>
      <c r="B103">
        <v>83</v>
      </c>
      <c r="C103">
        <v>12.14487715037442</v>
      </c>
      <c r="D103">
        <v>36.902699166666679</v>
      </c>
      <c r="E103">
        <v>41.5</v>
      </c>
      <c r="F103" t="s">
        <v>1186</v>
      </c>
      <c r="H103" t="s">
        <v>977</v>
      </c>
      <c r="J103" t="s">
        <v>174</v>
      </c>
      <c r="K103">
        <v>73</v>
      </c>
      <c r="L103">
        <v>57</v>
      </c>
      <c r="N103" s="46" t="s">
        <v>107</v>
      </c>
      <c r="O103" s="47">
        <v>85</v>
      </c>
      <c r="Q103" t="s">
        <v>1494</v>
      </c>
      <c r="R103" t="s">
        <v>1121</v>
      </c>
      <c r="T103" t="s">
        <v>1495</v>
      </c>
      <c r="U103" t="s">
        <v>1121</v>
      </c>
      <c r="W103" t="s">
        <v>1496</v>
      </c>
      <c r="X103" s="69">
        <v>7</v>
      </c>
      <c r="Y103" s="69">
        <v>8</v>
      </c>
      <c r="Z103" s="69">
        <v>8</v>
      </c>
      <c r="AB103" s="63" t="s">
        <v>570</v>
      </c>
      <c r="AC103" s="42">
        <f t="shared" si="4"/>
        <v>13</v>
      </c>
      <c r="AD103" s="42">
        <f t="shared" si="5"/>
        <v>84</v>
      </c>
      <c r="AE103" s="42">
        <f t="shared" si="6"/>
        <v>88</v>
      </c>
      <c r="AG103" t="s">
        <v>1497</v>
      </c>
      <c r="AH103" s="57">
        <v>24.7</v>
      </c>
      <c r="AJ103" s="63" t="s">
        <v>570</v>
      </c>
      <c r="AK103">
        <f t="shared" si="7"/>
        <v>67.333333333333329</v>
      </c>
      <c r="AL103">
        <v>0.2</v>
      </c>
      <c r="AM103">
        <v>1.25</v>
      </c>
      <c r="AN103">
        <v>1.3</v>
      </c>
    </row>
    <row r="104" spans="1:40">
      <c r="A104" t="s">
        <v>308</v>
      </c>
      <c r="B104">
        <v>77</v>
      </c>
      <c r="C104">
        <v>8.432639941771038</v>
      </c>
      <c r="D104">
        <v>35.631749999999997</v>
      </c>
      <c r="E104">
        <v>43.269911504424776</v>
      </c>
      <c r="F104" t="s">
        <v>1186</v>
      </c>
      <c r="H104" t="s">
        <v>977</v>
      </c>
      <c r="J104" t="s">
        <v>88</v>
      </c>
      <c r="K104">
        <v>80</v>
      </c>
      <c r="L104">
        <v>68</v>
      </c>
      <c r="N104" s="46" t="s">
        <v>144</v>
      </c>
      <c r="O104" s="47">
        <v>70</v>
      </c>
      <c r="Q104" t="s">
        <v>1498</v>
      </c>
      <c r="R104" t="s">
        <v>1121</v>
      </c>
      <c r="T104" t="s">
        <v>1499</v>
      </c>
      <c r="U104" t="s">
        <v>1121</v>
      </c>
      <c r="W104" t="s">
        <v>1500</v>
      </c>
      <c r="X104" s="69">
        <v>8.75</v>
      </c>
      <c r="Y104" s="69">
        <v>8</v>
      </c>
      <c r="Z104" s="69">
        <v>8</v>
      </c>
      <c r="AB104" s="63" t="s">
        <v>681</v>
      </c>
      <c r="AC104" s="42">
        <f t="shared" si="4"/>
        <v>14</v>
      </c>
      <c r="AD104" s="42">
        <f t="shared" si="5"/>
        <v>121</v>
      </c>
      <c r="AE104" s="42">
        <f t="shared" si="6"/>
        <v>58</v>
      </c>
      <c r="AG104" t="s">
        <v>1501</v>
      </c>
      <c r="AH104" s="57">
        <v>26.4</v>
      </c>
      <c r="AJ104" s="63" t="s">
        <v>681</v>
      </c>
      <c r="AK104">
        <f t="shared" si="7"/>
        <v>52.666666666666664</v>
      </c>
      <c r="AL104">
        <v>0.27</v>
      </c>
      <c r="AM104">
        <v>2.2999999999999998</v>
      </c>
      <c r="AN104">
        <v>1.1000000000000001</v>
      </c>
    </row>
    <row r="105" spans="1:40">
      <c r="A105" t="s">
        <v>413</v>
      </c>
      <c r="B105">
        <v>83.333333333333329</v>
      </c>
      <c r="C105">
        <v>8.4253745321870372</v>
      </c>
      <c r="D105">
        <v>27.164702800925923</v>
      </c>
      <c r="E105">
        <v>52.937158469945352</v>
      </c>
      <c r="F105" t="s">
        <v>1191</v>
      </c>
      <c r="H105" t="s">
        <v>977</v>
      </c>
      <c r="J105" t="s">
        <v>121</v>
      </c>
      <c r="K105">
        <v>90</v>
      </c>
      <c r="L105">
        <v>70</v>
      </c>
      <c r="N105" s="46" t="s">
        <v>1502</v>
      </c>
      <c r="O105" s="47">
        <v>55</v>
      </c>
      <c r="Q105" t="s">
        <v>1198</v>
      </c>
      <c r="R105" t="s">
        <v>1121</v>
      </c>
      <c r="T105" t="s">
        <v>1503</v>
      </c>
      <c r="U105" t="s">
        <v>1121</v>
      </c>
      <c r="W105" t="s">
        <v>1265</v>
      </c>
      <c r="X105" s="69">
        <v>9.5</v>
      </c>
      <c r="Y105" s="69">
        <v>7.95</v>
      </c>
      <c r="Z105" s="69">
        <v>7.95</v>
      </c>
      <c r="AB105" s="63" t="s">
        <v>860</v>
      </c>
      <c r="AC105" s="42">
        <f t="shared" si="4"/>
        <v>8</v>
      </c>
      <c r="AD105" s="42">
        <f t="shared" si="5"/>
        <v>97</v>
      </c>
      <c r="AE105" s="42">
        <f t="shared" si="6"/>
        <v>18</v>
      </c>
      <c r="AG105" t="s">
        <v>1504</v>
      </c>
      <c r="AH105" s="57">
        <v>31.6</v>
      </c>
      <c r="AJ105" s="63" t="s">
        <v>860</v>
      </c>
      <c r="AK105">
        <f t="shared" si="7"/>
        <v>30</v>
      </c>
      <c r="AL105">
        <v>0.25</v>
      </c>
      <c r="AM105">
        <v>3.23</v>
      </c>
      <c r="AN105">
        <v>0.6</v>
      </c>
    </row>
    <row r="106" spans="1:40">
      <c r="A106" t="s">
        <v>544</v>
      </c>
      <c r="B106">
        <v>72</v>
      </c>
      <c r="C106">
        <v>4.1683659013067897</v>
      </c>
      <c r="D106">
        <v>17.439499350000002</v>
      </c>
      <c r="E106">
        <v>8.64</v>
      </c>
      <c r="F106" t="s">
        <v>1186</v>
      </c>
      <c r="H106" t="s">
        <v>977</v>
      </c>
      <c r="J106" t="s">
        <v>157</v>
      </c>
      <c r="K106">
        <v>78</v>
      </c>
      <c r="L106">
        <v>63</v>
      </c>
      <c r="N106" s="46" t="s">
        <v>415</v>
      </c>
      <c r="O106" s="47">
        <v>45</v>
      </c>
      <c r="Q106" t="s">
        <v>1505</v>
      </c>
      <c r="R106" t="s">
        <v>1121</v>
      </c>
      <c r="T106" t="s">
        <v>1506</v>
      </c>
      <c r="U106" t="s">
        <v>1121</v>
      </c>
      <c r="W106" t="s">
        <v>1507</v>
      </c>
      <c r="X106" s="69">
        <v>8.25</v>
      </c>
      <c r="Y106" s="69">
        <v>7.875</v>
      </c>
      <c r="Z106" s="69">
        <v>7.875</v>
      </c>
      <c r="AB106" s="63" t="s">
        <v>710</v>
      </c>
      <c r="AC106" s="42">
        <f t="shared" si="4"/>
        <v>10</v>
      </c>
      <c r="AD106" s="42">
        <f t="shared" si="5"/>
        <v>32</v>
      </c>
      <c r="AE106" s="42">
        <f t="shared" si="6"/>
        <v>34</v>
      </c>
      <c r="AG106" t="s">
        <v>1508</v>
      </c>
      <c r="AH106" s="57">
        <v>32.1</v>
      </c>
      <c r="AJ106" s="63" t="s">
        <v>710</v>
      </c>
      <c r="AK106">
        <f t="shared" si="7"/>
        <v>21</v>
      </c>
      <c r="AL106">
        <v>0.46</v>
      </c>
      <c r="AM106">
        <v>1.54</v>
      </c>
      <c r="AN106">
        <v>1.6</v>
      </c>
    </row>
    <row r="107" spans="1:40">
      <c r="A107" t="s">
        <v>516</v>
      </c>
      <c r="B107">
        <v>76.333333333333329</v>
      </c>
      <c r="C107">
        <v>5.9959576651688069</v>
      </c>
      <c r="D107">
        <v>18.994697367268518</v>
      </c>
      <c r="E107">
        <v>32.860986547085204</v>
      </c>
      <c r="F107" t="s">
        <v>1191</v>
      </c>
      <c r="H107" t="s">
        <v>977</v>
      </c>
      <c r="J107" t="s">
        <v>1509</v>
      </c>
      <c r="K107">
        <v>75</v>
      </c>
      <c r="L107">
        <v>65</v>
      </c>
      <c r="N107" s="46" t="s">
        <v>128</v>
      </c>
      <c r="O107" s="47">
        <v>80</v>
      </c>
      <c r="Q107" t="s">
        <v>1326</v>
      </c>
      <c r="R107" t="s">
        <v>1121</v>
      </c>
      <c r="T107" t="s">
        <v>1510</v>
      </c>
      <c r="U107" t="s">
        <v>1121</v>
      </c>
      <c r="W107" t="s">
        <v>1511</v>
      </c>
      <c r="X107" s="69">
        <v>8.75</v>
      </c>
      <c r="Y107" s="69">
        <v>7.875</v>
      </c>
      <c r="Z107" s="69">
        <v>7.875</v>
      </c>
      <c r="AB107" s="63" t="s">
        <v>838</v>
      </c>
      <c r="AC107" s="42">
        <f t="shared" si="4"/>
        <v>18</v>
      </c>
      <c r="AD107" s="42">
        <f t="shared" si="5"/>
        <v>24</v>
      </c>
      <c r="AE107" s="42">
        <f t="shared" si="6"/>
        <v>20</v>
      </c>
      <c r="AG107" t="s">
        <v>1512</v>
      </c>
      <c r="AH107" s="57">
        <v>30.1</v>
      </c>
      <c r="AJ107" s="63" t="s">
        <v>838</v>
      </c>
      <c r="AK107">
        <f t="shared" si="7"/>
        <v>20</v>
      </c>
      <c r="AL107">
        <v>0.92</v>
      </c>
      <c r="AM107">
        <v>1.19</v>
      </c>
      <c r="AN107">
        <v>1</v>
      </c>
    </row>
    <row r="108" spans="1:40">
      <c r="A108" t="s">
        <v>576</v>
      </c>
      <c r="B108">
        <v>69</v>
      </c>
      <c r="C108">
        <v>4.2739799265605871</v>
      </c>
      <c r="D108">
        <v>15.928602083333335</v>
      </c>
      <c r="E108">
        <v>12.42</v>
      </c>
      <c r="F108" t="s">
        <v>1191</v>
      </c>
      <c r="H108" t="s">
        <v>977</v>
      </c>
      <c r="J108" t="s">
        <v>152</v>
      </c>
      <c r="K108">
        <v>80</v>
      </c>
      <c r="L108">
        <v>67</v>
      </c>
      <c r="N108" s="46" t="s">
        <v>291</v>
      </c>
      <c r="O108" s="47">
        <v>50</v>
      </c>
      <c r="Q108" t="s">
        <v>1513</v>
      </c>
      <c r="R108" t="s">
        <v>1121</v>
      </c>
      <c r="T108" t="s">
        <v>1514</v>
      </c>
      <c r="U108" t="s">
        <v>1121</v>
      </c>
      <c r="W108" t="s">
        <v>1515</v>
      </c>
      <c r="X108" s="69">
        <v>9</v>
      </c>
      <c r="Y108" s="69">
        <v>7.875</v>
      </c>
      <c r="Z108" s="69">
        <v>7.875</v>
      </c>
      <c r="AB108" s="63" t="s">
        <v>769</v>
      </c>
      <c r="AC108" s="42">
        <f t="shared" si="4"/>
        <v>7</v>
      </c>
      <c r="AD108" s="42">
        <f t="shared" si="5"/>
        <v>6</v>
      </c>
      <c r="AE108" s="42">
        <f t="shared" si="6"/>
        <v>21</v>
      </c>
      <c r="AG108" t="s">
        <v>1516</v>
      </c>
      <c r="AH108" s="57">
        <v>24.1</v>
      </c>
      <c r="AJ108" s="63" t="s">
        <v>769</v>
      </c>
      <c r="AK108">
        <f t="shared" si="7"/>
        <v>14</v>
      </c>
      <c r="AL108">
        <v>0.5</v>
      </c>
      <c r="AM108">
        <v>0.4</v>
      </c>
      <c r="AN108">
        <v>1.5</v>
      </c>
    </row>
    <row r="109" spans="1:40">
      <c r="A109" t="s">
        <v>838</v>
      </c>
      <c r="B109">
        <v>20</v>
      </c>
      <c r="C109">
        <v>1.9014814814814813</v>
      </c>
      <c r="D109">
        <v>3.0363666666666669</v>
      </c>
      <c r="E109">
        <v>8.3333333333333339</v>
      </c>
      <c r="F109" t="s">
        <v>1191</v>
      </c>
      <c r="H109" t="s">
        <v>977</v>
      </c>
      <c r="J109" t="s">
        <v>124</v>
      </c>
      <c r="K109">
        <v>78</v>
      </c>
      <c r="L109">
        <v>63</v>
      </c>
      <c r="N109" s="46" t="s">
        <v>99</v>
      </c>
      <c r="O109" s="47">
        <v>90</v>
      </c>
      <c r="Q109" t="s">
        <v>1517</v>
      </c>
      <c r="R109" t="s">
        <v>1121</v>
      </c>
      <c r="T109" t="s">
        <v>1518</v>
      </c>
      <c r="U109" t="s">
        <v>1121</v>
      </c>
      <c r="W109" t="s">
        <v>1519</v>
      </c>
      <c r="X109" s="69">
        <v>8.75</v>
      </c>
      <c r="Y109" s="69">
        <v>7.875</v>
      </c>
      <c r="Z109" s="69">
        <v>7.875</v>
      </c>
      <c r="AB109" s="63" t="s">
        <v>832</v>
      </c>
      <c r="AC109" s="42">
        <f t="shared" si="4"/>
        <v>2</v>
      </c>
      <c r="AD109" s="42">
        <f t="shared" si="5"/>
        <v>2</v>
      </c>
      <c r="AE109" s="42">
        <f t="shared" si="6"/>
        <v>8</v>
      </c>
      <c r="AG109" t="s">
        <v>1514</v>
      </c>
      <c r="AH109" s="57">
        <v>22.8</v>
      </c>
      <c r="AJ109" s="63" t="s">
        <v>832</v>
      </c>
      <c r="AK109">
        <f t="shared" si="7"/>
        <v>6</v>
      </c>
      <c r="AL109">
        <v>0.3</v>
      </c>
      <c r="AM109">
        <v>0.3</v>
      </c>
      <c r="AN109">
        <v>1.3</v>
      </c>
    </row>
    <row r="110" spans="1:40">
      <c r="A110" t="s">
        <v>72</v>
      </c>
      <c r="B110">
        <v>83</v>
      </c>
      <c r="C110">
        <v>29.049999999999997</v>
      </c>
      <c r="D110">
        <v>78.872700499999993</v>
      </c>
      <c r="E110">
        <v>28.056338028169012</v>
      </c>
      <c r="F110" t="s">
        <v>941</v>
      </c>
      <c r="H110" t="s">
        <v>1011</v>
      </c>
      <c r="J110" t="s">
        <v>163</v>
      </c>
      <c r="K110">
        <v>70</v>
      </c>
      <c r="L110">
        <v>57</v>
      </c>
      <c r="N110" s="46" t="s">
        <v>930</v>
      </c>
      <c r="O110" s="47">
        <v>60</v>
      </c>
      <c r="Q110" t="s">
        <v>1520</v>
      </c>
      <c r="R110" t="s">
        <v>1121</v>
      </c>
      <c r="T110" t="s">
        <v>1521</v>
      </c>
      <c r="U110" t="s">
        <v>1121</v>
      </c>
      <c r="W110" t="s">
        <v>1522</v>
      </c>
      <c r="X110" s="69">
        <v>10.25</v>
      </c>
      <c r="Y110" s="69">
        <v>7.85</v>
      </c>
      <c r="Z110" s="69">
        <v>7.85</v>
      </c>
      <c r="AB110" s="63" t="s">
        <v>223</v>
      </c>
      <c r="AC110" s="42">
        <f t="shared" si="4"/>
        <v>51</v>
      </c>
      <c r="AD110" s="42">
        <f t="shared" si="5"/>
        <v>105</v>
      </c>
      <c r="AE110" s="42">
        <f t="shared" si="6"/>
        <v>143</v>
      </c>
      <c r="AG110" t="s">
        <v>1523</v>
      </c>
      <c r="AH110" s="57">
        <v>21.7</v>
      </c>
      <c r="AJ110" s="63" t="s">
        <v>223</v>
      </c>
      <c r="AK110">
        <f t="shared" si="7"/>
        <v>84.333333333333329</v>
      </c>
      <c r="AL110">
        <v>0.6</v>
      </c>
      <c r="AM110">
        <v>1.25</v>
      </c>
      <c r="AN110">
        <v>1.7</v>
      </c>
    </row>
    <row r="111" spans="1:40">
      <c r="A111" t="s">
        <v>233</v>
      </c>
      <c r="B111">
        <v>73.666666666666671</v>
      </c>
      <c r="C111">
        <v>19.372744070822474</v>
      </c>
      <c r="D111">
        <v>44.243113416666674</v>
      </c>
      <c r="E111">
        <v>14</v>
      </c>
      <c r="F111" t="s">
        <v>941</v>
      </c>
      <c r="H111" t="s">
        <v>1011</v>
      </c>
      <c r="J111" t="s">
        <v>158</v>
      </c>
      <c r="K111">
        <v>97</v>
      </c>
      <c r="L111">
        <v>73</v>
      </c>
      <c r="N111" s="46" t="s">
        <v>861</v>
      </c>
      <c r="O111" s="47">
        <v>50</v>
      </c>
      <c r="Q111" t="s">
        <v>1489</v>
      </c>
      <c r="R111" t="s">
        <v>1121</v>
      </c>
      <c r="T111" t="s">
        <v>1524</v>
      </c>
      <c r="U111" t="s">
        <v>1121</v>
      </c>
      <c r="W111" t="s">
        <v>1525</v>
      </c>
      <c r="X111" s="69">
        <v>9.9749999999999996</v>
      </c>
      <c r="Y111" s="69">
        <v>7.85</v>
      </c>
      <c r="Z111" s="69">
        <v>7.85</v>
      </c>
      <c r="AB111" s="63" t="s">
        <v>345</v>
      </c>
      <c r="AC111" s="42">
        <f t="shared" si="4"/>
        <v>134</v>
      </c>
      <c r="AD111" s="42">
        <f t="shared" si="5"/>
        <v>29</v>
      </c>
      <c r="AE111" s="42">
        <f t="shared" si="6"/>
        <v>143</v>
      </c>
      <c r="AG111" t="s">
        <v>1526</v>
      </c>
      <c r="AH111" s="57">
        <v>31.7</v>
      </c>
      <c r="AJ111" s="63" t="s">
        <v>345</v>
      </c>
      <c r="AK111">
        <f t="shared" si="7"/>
        <v>84</v>
      </c>
      <c r="AL111">
        <v>1.6</v>
      </c>
      <c r="AM111">
        <v>0.34</v>
      </c>
      <c r="AN111">
        <v>1.7</v>
      </c>
    </row>
    <row r="112" spans="1:40">
      <c r="A112" t="s">
        <v>223</v>
      </c>
      <c r="B112">
        <v>84.333333333333329</v>
      </c>
      <c r="C112">
        <v>21.041718904142524</v>
      </c>
      <c r="D112">
        <v>45.870586666666682</v>
      </c>
      <c r="E112">
        <v>25.948717948717949</v>
      </c>
      <c r="F112" t="s">
        <v>941</v>
      </c>
      <c r="H112" t="s">
        <v>1011</v>
      </c>
      <c r="J112" t="s">
        <v>92</v>
      </c>
      <c r="K112">
        <v>75</v>
      </c>
      <c r="L112">
        <v>70</v>
      </c>
      <c r="N112" s="46" t="s">
        <v>383</v>
      </c>
      <c r="O112" s="47">
        <v>55</v>
      </c>
      <c r="Q112" t="s">
        <v>1527</v>
      </c>
      <c r="R112" t="s">
        <v>1121</v>
      </c>
      <c r="T112" t="s">
        <v>1487</v>
      </c>
      <c r="U112" t="s">
        <v>1121</v>
      </c>
      <c r="W112" t="s">
        <v>1528</v>
      </c>
      <c r="X112" s="69">
        <v>9</v>
      </c>
      <c r="Y112" s="69">
        <v>7.75</v>
      </c>
      <c r="Z112" s="69">
        <v>7.75</v>
      </c>
      <c r="AB112" s="63" t="s">
        <v>72</v>
      </c>
      <c r="AC112" s="42">
        <f t="shared" si="4"/>
        <v>54</v>
      </c>
      <c r="AD112" s="42">
        <f t="shared" si="5"/>
        <v>133</v>
      </c>
      <c r="AE112" s="42">
        <f t="shared" si="6"/>
        <v>224</v>
      </c>
      <c r="AG112" t="s">
        <v>1529</v>
      </c>
      <c r="AH112" s="57">
        <v>34.299999999999997</v>
      </c>
      <c r="AJ112" s="63" t="s">
        <v>72</v>
      </c>
      <c r="AK112">
        <f t="shared" si="7"/>
        <v>83</v>
      </c>
      <c r="AL112">
        <v>0.65</v>
      </c>
      <c r="AM112">
        <v>1.6</v>
      </c>
      <c r="AN112">
        <v>2.7</v>
      </c>
    </row>
    <row r="113" spans="1:40">
      <c r="A113" t="s">
        <v>738</v>
      </c>
      <c r="B113">
        <v>45</v>
      </c>
      <c r="C113">
        <v>3.2005915761699066</v>
      </c>
      <c r="D113">
        <v>7.4825428906249991</v>
      </c>
      <c r="E113">
        <v>3.7305699481865284</v>
      </c>
      <c r="F113" t="s">
        <v>1152</v>
      </c>
      <c r="H113" t="s">
        <v>1011</v>
      </c>
      <c r="J113" t="s">
        <v>127</v>
      </c>
      <c r="K113">
        <v>75</v>
      </c>
      <c r="L113">
        <v>58</v>
      </c>
      <c r="N113" s="46" t="s">
        <v>127</v>
      </c>
      <c r="O113" s="47">
        <v>60</v>
      </c>
      <c r="Q113" t="s">
        <v>1530</v>
      </c>
      <c r="R113" t="s">
        <v>1121</v>
      </c>
      <c r="T113" t="s">
        <v>1531</v>
      </c>
      <c r="U113" t="s">
        <v>1121</v>
      </c>
      <c r="W113" t="s">
        <v>1443</v>
      </c>
      <c r="X113" s="69">
        <v>10</v>
      </c>
      <c r="Y113" s="69">
        <v>7.75</v>
      </c>
      <c r="Z113" s="69">
        <v>7.75</v>
      </c>
      <c r="AB113" s="63" t="s">
        <v>251</v>
      </c>
      <c r="AC113" s="42">
        <f t="shared" si="4"/>
        <v>36</v>
      </c>
      <c r="AD113" s="42">
        <f t="shared" si="5"/>
        <v>56</v>
      </c>
      <c r="AE113" s="42">
        <f t="shared" si="6"/>
        <v>160</v>
      </c>
      <c r="AG113" t="s">
        <v>1222</v>
      </c>
      <c r="AH113" s="57">
        <v>26.6</v>
      </c>
      <c r="AJ113" s="63" t="s">
        <v>251</v>
      </c>
      <c r="AK113">
        <f t="shared" si="7"/>
        <v>80</v>
      </c>
      <c r="AL113">
        <v>0.45</v>
      </c>
      <c r="AM113">
        <v>0.7</v>
      </c>
      <c r="AN113">
        <v>2</v>
      </c>
    </row>
    <row r="114" spans="1:40">
      <c r="A114" t="s">
        <v>461</v>
      </c>
      <c r="B114">
        <v>71</v>
      </c>
      <c r="C114">
        <v>9.23</v>
      </c>
      <c r="D114">
        <v>22.907706249999997</v>
      </c>
      <c r="E114">
        <v>10.65</v>
      </c>
      <c r="F114" t="s">
        <v>941</v>
      </c>
      <c r="H114" t="s">
        <v>1011</v>
      </c>
      <c r="J114" t="s">
        <v>148</v>
      </c>
      <c r="K114">
        <v>78</v>
      </c>
      <c r="L114">
        <v>65</v>
      </c>
      <c r="N114" s="46" t="s">
        <v>443</v>
      </c>
      <c r="O114" s="47">
        <v>50</v>
      </c>
      <c r="Q114" t="s">
        <v>1532</v>
      </c>
      <c r="R114" t="s">
        <v>1121</v>
      </c>
      <c r="T114" t="s">
        <v>1533</v>
      </c>
      <c r="U114" t="s">
        <v>1121</v>
      </c>
      <c r="W114" t="s">
        <v>1225</v>
      </c>
      <c r="X114" s="69">
        <v>9</v>
      </c>
      <c r="Y114" s="69">
        <v>7.75</v>
      </c>
      <c r="Z114" s="69">
        <v>7.75</v>
      </c>
      <c r="AB114" s="63" t="s">
        <v>80</v>
      </c>
      <c r="AC114" s="42">
        <f t="shared" si="4"/>
        <v>41</v>
      </c>
      <c r="AD114" s="42">
        <f t="shared" si="5"/>
        <v>60</v>
      </c>
      <c r="AE114" s="42">
        <f t="shared" si="6"/>
        <v>239</v>
      </c>
      <c r="AG114" t="s">
        <v>1534</v>
      </c>
      <c r="AH114" s="57">
        <v>22.6</v>
      </c>
      <c r="AJ114" s="63" t="s">
        <v>80</v>
      </c>
      <c r="AK114">
        <f t="shared" si="7"/>
        <v>79.666666666666671</v>
      </c>
      <c r="AL114">
        <v>0.51</v>
      </c>
      <c r="AM114">
        <v>0.75</v>
      </c>
      <c r="AN114">
        <v>3</v>
      </c>
    </row>
    <row r="115" spans="1:40">
      <c r="A115" t="s">
        <v>876</v>
      </c>
      <c r="B115">
        <v>5</v>
      </c>
      <c r="C115">
        <v>0.46822222222222215</v>
      </c>
      <c r="D115">
        <v>1.7864583333333337</v>
      </c>
      <c r="E115">
        <v>0</v>
      </c>
      <c r="F115" t="s">
        <v>941</v>
      </c>
      <c r="H115" t="s">
        <v>1011</v>
      </c>
      <c r="J115" t="s">
        <v>147</v>
      </c>
      <c r="K115">
        <v>80</v>
      </c>
      <c r="L115">
        <v>62</v>
      </c>
      <c r="N115" s="46" t="s">
        <v>285</v>
      </c>
      <c r="O115" s="47">
        <v>55</v>
      </c>
      <c r="Q115" t="s">
        <v>1535</v>
      </c>
      <c r="R115" t="s">
        <v>1121</v>
      </c>
      <c r="T115" t="s">
        <v>1536</v>
      </c>
      <c r="U115" t="s">
        <v>1121</v>
      </c>
      <c r="W115" t="s">
        <v>1537</v>
      </c>
      <c r="X115" s="69">
        <v>9</v>
      </c>
      <c r="Y115" s="69">
        <v>7.75</v>
      </c>
      <c r="Z115" s="69">
        <v>7.75</v>
      </c>
      <c r="AB115" s="63" t="s">
        <v>230</v>
      </c>
      <c r="AC115" s="42">
        <f t="shared" si="4"/>
        <v>36</v>
      </c>
      <c r="AD115" s="42">
        <f t="shared" si="5"/>
        <v>16</v>
      </c>
      <c r="AE115" s="42">
        <f t="shared" si="6"/>
        <v>142</v>
      </c>
      <c r="AG115" t="s">
        <v>1538</v>
      </c>
      <c r="AH115" s="57">
        <v>21.2</v>
      </c>
      <c r="AJ115" s="63" t="s">
        <v>230</v>
      </c>
      <c r="AK115">
        <f t="shared" si="7"/>
        <v>79</v>
      </c>
      <c r="AL115">
        <v>0.45</v>
      </c>
      <c r="AM115">
        <v>0.2</v>
      </c>
      <c r="AN115">
        <v>1.8</v>
      </c>
    </row>
    <row r="116" spans="1:40">
      <c r="A116" t="s">
        <v>80</v>
      </c>
      <c r="B116">
        <v>79.666666666666671</v>
      </c>
      <c r="C116">
        <v>28.371350524408008</v>
      </c>
      <c r="D116">
        <v>75.856695468750004</v>
      </c>
      <c r="E116">
        <v>22.566523605150216</v>
      </c>
      <c r="F116" t="s">
        <v>1143</v>
      </c>
      <c r="H116" t="s">
        <v>1011</v>
      </c>
      <c r="J116" t="s">
        <v>130</v>
      </c>
      <c r="K116">
        <v>74</v>
      </c>
      <c r="L116">
        <v>53</v>
      </c>
      <c r="N116" s="46" t="s">
        <v>190</v>
      </c>
      <c r="O116" s="47">
        <v>60</v>
      </c>
      <c r="Q116" t="s">
        <v>1539</v>
      </c>
      <c r="R116" t="s">
        <v>1121</v>
      </c>
      <c r="T116" t="s">
        <v>1540</v>
      </c>
      <c r="U116" t="s">
        <v>1121</v>
      </c>
      <c r="W116" t="s">
        <v>1207</v>
      </c>
      <c r="X116" s="69">
        <v>10</v>
      </c>
      <c r="Y116" s="69">
        <v>7.75</v>
      </c>
      <c r="Z116" s="69">
        <v>7.75</v>
      </c>
      <c r="AB116" s="63" t="s">
        <v>63</v>
      </c>
      <c r="AC116" s="42">
        <f t="shared" si="4"/>
        <v>104</v>
      </c>
      <c r="AD116" s="42">
        <f t="shared" si="5"/>
        <v>25</v>
      </c>
      <c r="AE116" s="42">
        <f t="shared" si="6"/>
        <v>263</v>
      </c>
      <c r="AG116" t="s">
        <v>1541</v>
      </c>
      <c r="AH116" s="57">
        <v>25.9</v>
      </c>
      <c r="AJ116" s="63" t="s">
        <v>63</v>
      </c>
      <c r="AK116">
        <f t="shared" si="7"/>
        <v>77.333333333333329</v>
      </c>
      <c r="AL116">
        <v>1.35</v>
      </c>
      <c r="AM116">
        <v>0.32</v>
      </c>
      <c r="AN116">
        <v>3.4</v>
      </c>
    </row>
    <row r="117" spans="1:40">
      <c r="A117" t="s">
        <v>314</v>
      </c>
      <c r="B117">
        <v>76.666666666666671</v>
      </c>
      <c r="C117">
        <v>13.033333333333335</v>
      </c>
      <c r="D117">
        <v>35.323448449074071</v>
      </c>
      <c r="E117">
        <v>40.386904761904766</v>
      </c>
      <c r="F117" t="s">
        <v>1143</v>
      </c>
      <c r="H117" t="s">
        <v>1011</v>
      </c>
      <c r="J117" t="s">
        <v>126</v>
      </c>
      <c r="K117">
        <v>73</v>
      </c>
      <c r="L117">
        <v>65</v>
      </c>
      <c r="N117" s="46" t="s">
        <v>197</v>
      </c>
      <c r="O117" s="47">
        <v>55</v>
      </c>
      <c r="Q117" t="s">
        <v>1361</v>
      </c>
      <c r="R117" t="s">
        <v>1121</v>
      </c>
      <c r="T117" t="s">
        <v>1542</v>
      </c>
      <c r="U117" t="s">
        <v>1121</v>
      </c>
      <c r="W117" t="s">
        <v>1543</v>
      </c>
      <c r="X117" s="69">
        <v>11.02</v>
      </c>
      <c r="Y117" s="69">
        <v>7.74</v>
      </c>
      <c r="Z117" s="69">
        <v>7.74</v>
      </c>
      <c r="AB117" s="63" t="s">
        <v>317</v>
      </c>
      <c r="AC117" s="42">
        <f t="shared" si="4"/>
        <v>99</v>
      </c>
      <c r="AD117" s="42">
        <f t="shared" si="5"/>
        <v>34</v>
      </c>
      <c r="AE117" s="42">
        <f t="shared" si="6"/>
        <v>123</v>
      </c>
      <c r="AG117" t="s">
        <v>1544</v>
      </c>
      <c r="AH117" s="57">
        <v>23.1</v>
      </c>
      <c r="AJ117" s="63" t="s">
        <v>317</v>
      </c>
      <c r="AK117">
        <f t="shared" si="7"/>
        <v>77</v>
      </c>
      <c r="AL117">
        <v>1.29</v>
      </c>
      <c r="AM117">
        <v>0.44</v>
      </c>
      <c r="AN117">
        <v>1.6</v>
      </c>
    </row>
    <row r="118" spans="1:40">
      <c r="A118" t="s">
        <v>261</v>
      </c>
      <c r="B118">
        <v>72.333333333333329</v>
      </c>
      <c r="C118">
        <v>19.347194357696381</v>
      </c>
      <c r="D118">
        <v>40.67762536979167</v>
      </c>
      <c r="E118">
        <v>56.906793048973142</v>
      </c>
      <c r="F118" t="s">
        <v>1143</v>
      </c>
      <c r="H118" t="s">
        <v>1011</v>
      </c>
      <c r="J118" t="s">
        <v>101</v>
      </c>
      <c r="K118">
        <v>77</v>
      </c>
      <c r="L118">
        <v>65</v>
      </c>
      <c r="N118" s="46" t="s">
        <v>152</v>
      </c>
      <c r="O118" s="47">
        <v>70</v>
      </c>
      <c r="Q118" t="s">
        <v>1545</v>
      </c>
      <c r="R118" t="s">
        <v>1121</v>
      </c>
      <c r="T118" t="s">
        <v>1546</v>
      </c>
      <c r="U118" t="s">
        <v>1121</v>
      </c>
      <c r="W118" t="s">
        <v>1249</v>
      </c>
      <c r="X118" s="69">
        <v>8</v>
      </c>
      <c r="Y118" s="69">
        <v>7.7</v>
      </c>
      <c r="Z118" s="69">
        <v>7.7</v>
      </c>
      <c r="AB118" s="63" t="s">
        <v>314</v>
      </c>
      <c r="AC118" s="42">
        <f t="shared" si="4"/>
        <v>42</v>
      </c>
      <c r="AD118" s="42">
        <f t="shared" si="5"/>
        <v>104</v>
      </c>
      <c r="AE118" s="42">
        <f t="shared" si="6"/>
        <v>138</v>
      </c>
      <c r="AG118" t="s">
        <v>1547</v>
      </c>
      <c r="AH118" s="57">
        <v>25.8</v>
      </c>
      <c r="AJ118" s="63" t="s">
        <v>314</v>
      </c>
      <c r="AK118">
        <f t="shared" si="7"/>
        <v>76.666666666666671</v>
      </c>
      <c r="AL118">
        <v>0.55000000000000004</v>
      </c>
      <c r="AM118">
        <v>1.35</v>
      </c>
      <c r="AN118">
        <v>1.8</v>
      </c>
    </row>
    <row r="119" spans="1:40">
      <c r="A119" t="s">
        <v>646</v>
      </c>
      <c r="B119">
        <v>57</v>
      </c>
      <c r="C119">
        <v>6.9691294989009416</v>
      </c>
      <c r="D119">
        <v>12.346200000000001</v>
      </c>
      <c r="E119">
        <v>51.472727272727276</v>
      </c>
      <c r="F119" t="s">
        <v>1143</v>
      </c>
      <c r="H119" t="s">
        <v>1011</v>
      </c>
      <c r="J119" t="s">
        <v>143</v>
      </c>
      <c r="K119">
        <v>82</v>
      </c>
      <c r="L119">
        <v>63</v>
      </c>
      <c r="N119" s="46" t="s">
        <v>224</v>
      </c>
      <c r="O119" s="47">
        <v>60</v>
      </c>
      <c r="Q119" t="s">
        <v>1548</v>
      </c>
      <c r="R119" t="s">
        <v>1121</v>
      </c>
      <c r="T119" t="s">
        <v>1549</v>
      </c>
      <c r="U119" t="s">
        <v>1121</v>
      </c>
      <c r="W119" t="s">
        <v>1550</v>
      </c>
      <c r="X119" s="69">
        <v>10</v>
      </c>
      <c r="Y119" s="69">
        <v>7.6</v>
      </c>
      <c r="Z119" s="69">
        <v>7.6</v>
      </c>
      <c r="AB119" s="63" t="s">
        <v>610</v>
      </c>
      <c r="AC119" s="42">
        <f t="shared" si="4"/>
        <v>124</v>
      </c>
      <c r="AD119" s="42">
        <f t="shared" si="5"/>
        <v>67</v>
      </c>
      <c r="AE119" s="42">
        <f t="shared" si="6"/>
        <v>83</v>
      </c>
      <c r="AG119" t="s">
        <v>1330</v>
      </c>
      <c r="AH119" s="57">
        <v>30.8</v>
      </c>
      <c r="AJ119" s="63" t="s">
        <v>610</v>
      </c>
      <c r="AK119">
        <f t="shared" si="7"/>
        <v>75</v>
      </c>
      <c r="AL119">
        <v>1.65</v>
      </c>
      <c r="AM119">
        <v>0.89</v>
      </c>
      <c r="AN119">
        <v>1.1000000000000001</v>
      </c>
    </row>
    <row r="120" spans="1:40">
      <c r="A120" t="s">
        <v>701</v>
      </c>
      <c r="B120">
        <v>72.666666666666671</v>
      </c>
      <c r="C120">
        <v>4.1968521322879546</v>
      </c>
      <c r="D120">
        <v>9.7074529513888876</v>
      </c>
      <c r="E120">
        <v>67.182389937106919</v>
      </c>
      <c r="F120" t="s">
        <v>1143</v>
      </c>
      <c r="H120" t="s">
        <v>1011</v>
      </c>
      <c r="J120" t="s">
        <v>212</v>
      </c>
      <c r="K120">
        <v>80</v>
      </c>
      <c r="L120">
        <v>63</v>
      </c>
      <c r="N120" s="46" t="s">
        <v>243</v>
      </c>
      <c r="O120" s="47">
        <v>60</v>
      </c>
      <c r="Q120" t="s">
        <v>1123</v>
      </c>
      <c r="R120" t="s">
        <v>1121</v>
      </c>
      <c r="T120" t="s">
        <v>1450</v>
      </c>
      <c r="U120" t="s">
        <v>1121</v>
      </c>
      <c r="W120" t="s">
        <v>1535</v>
      </c>
      <c r="X120" s="69">
        <v>7</v>
      </c>
      <c r="Y120" s="69">
        <v>7.5750000000000002</v>
      </c>
      <c r="Z120" s="69">
        <v>7.5750000000000002</v>
      </c>
      <c r="AB120" s="63" t="s">
        <v>233</v>
      </c>
      <c r="AC120" s="42">
        <f t="shared" si="4"/>
        <v>37</v>
      </c>
      <c r="AD120" s="42">
        <f t="shared" si="5"/>
        <v>37</v>
      </c>
      <c r="AE120" s="42">
        <f t="shared" si="6"/>
        <v>133</v>
      </c>
      <c r="AG120" t="s">
        <v>1551</v>
      </c>
      <c r="AH120" s="57">
        <v>31.5</v>
      </c>
      <c r="AJ120" s="63" t="s">
        <v>233</v>
      </c>
      <c r="AK120">
        <f t="shared" si="7"/>
        <v>73.666666666666671</v>
      </c>
      <c r="AL120">
        <v>0.5</v>
      </c>
      <c r="AM120">
        <v>0.5</v>
      </c>
      <c r="AN120">
        <v>1.8</v>
      </c>
    </row>
    <row r="121" spans="1:40">
      <c r="A121" t="s">
        <v>183</v>
      </c>
      <c r="B121">
        <v>69</v>
      </c>
      <c r="C121">
        <v>26.675511216423871</v>
      </c>
      <c r="D121">
        <v>53.127470000000002</v>
      </c>
      <c r="E121">
        <v>22.863905325443788</v>
      </c>
      <c r="F121" t="s">
        <v>1152</v>
      </c>
      <c r="H121" t="s">
        <v>1011</v>
      </c>
      <c r="J121" t="s">
        <v>173</v>
      </c>
      <c r="K121">
        <v>73</v>
      </c>
      <c r="L121">
        <v>58</v>
      </c>
      <c r="N121" s="46"/>
      <c r="O121" s="47"/>
      <c r="Q121" t="s">
        <v>1133</v>
      </c>
      <c r="R121" t="s">
        <v>1121</v>
      </c>
      <c r="T121" t="s">
        <v>1552</v>
      </c>
      <c r="U121" t="s">
        <v>1121</v>
      </c>
      <c r="W121" t="s">
        <v>1357</v>
      </c>
      <c r="X121" s="69">
        <v>9</v>
      </c>
      <c r="Y121" s="69">
        <v>7.5</v>
      </c>
      <c r="Z121" s="69">
        <v>7.5</v>
      </c>
      <c r="AB121" s="63" t="s">
        <v>701</v>
      </c>
      <c r="AC121" s="42">
        <f t="shared" si="4"/>
        <v>22</v>
      </c>
      <c r="AD121" s="42">
        <f t="shared" si="5"/>
        <v>146</v>
      </c>
      <c r="AE121" s="42">
        <f t="shared" si="6"/>
        <v>58</v>
      </c>
      <c r="AG121" t="s">
        <v>1421</v>
      </c>
      <c r="AH121" s="57">
        <v>31.3</v>
      </c>
      <c r="AJ121" s="63" t="s">
        <v>701</v>
      </c>
      <c r="AK121">
        <f t="shared" si="7"/>
        <v>72.666666666666671</v>
      </c>
      <c r="AL121">
        <v>0.3</v>
      </c>
      <c r="AM121">
        <v>2.0099999999999998</v>
      </c>
      <c r="AN121">
        <v>0.8</v>
      </c>
    </row>
    <row r="122" spans="1:40">
      <c r="A122" t="s">
        <v>230</v>
      </c>
      <c r="B122">
        <v>79</v>
      </c>
      <c r="C122">
        <v>19.75</v>
      </c>
      <c r="D122">
        <v>44.786087500000001</v>
      </c>
      <c r="E122">
        <v>20.54</v>
      </c>
      <c r="F122" t="s">
        <v>1152</v>
      </c>
      <c r="H122" t="s">
        <v>1011</v>
      </c>
      <c r="J122" t="s">
        <v>138</v>
      </c>
      <c r="K122">
        <v>77</v>
      </c>
      <c r="L122">
        <v>67</v>
      </c>
      <c r="N122" s="46"/>
      <c r="O122" s="47"/>
      <c r="Q122" t="s">
        <v>1553</v>
      </c>
      <c r="R122" t="s">
        <v>1121</v>
      </c>
      <c r="T122" t="s">
        <v>1554</v>
      </c>
      <c r="U122" t="s">
        <v>1121</v>
      </c>
      <c r="W122" t="s">
        <v>1555</v>
      </c>
      <c r="X122" s="69">
        <v>6.5</v>
      </c>
      <c r="Y122" s="69">
        <v>7.5</v>
      </c>
      <c r="Z122" s="69">
        <v>7.5</v>
      </c>
      <c r="AB122" s="63" t="s">
        <v>261</v>
      </c>
      <c r="AC122" s="42">
        <f t="shared" si="4"/>
        <v>36</v>
      </c>
      <c r="AD122" s="42">
        <f t="shared" si="5"/>
        <v>109</v>
      </c>
      <c r="AE122" s="42">
        <f t="shared" si="6"/>
        <v>130</v>
      </c>
      <c r="AG122" t="s">
        <v>1556</v>
      </c>
      <c r="AH122" s="57">
        <v>23.7</v>
      </c>
      <c r="AJ122" s="63" t="s">
        <v>261</v>
      </c>
      <c r="AK122">
        <f t="shared" si="7"/>
        <v>72.333333333333329</v>
      </c>
      <c r="AL122">
        <v>0.5</v>
      </c>
      <c r="AM122">
        <v>1.5</v>
      </c>
      <c r="AN122">
        <v>1.8</v>
      </c>
    </row>
    <row r="123" spans="1:40">
      <c r="A123" t="s">
        <v>251</v>
      </c>
      <c r="B123">
        <v>80</v>
      </c>
      <c r="C123">
        <v>18.400000000000002</v>
      </c>
      <c r="D123">
        <v>41.652750000000005</v>
      </c>
      <c r="E123">
        <v>41.36752136752137</v>
      </c>
      <c r="F123" t="s">
        <v>1152</v>
      </c>
      <c r="H123" t="s">
        <v>1011</v>
      </c>
      <c r="J123" t="s">
        <v>114</v>
      </c>
      <c r="K123">
        <v>77</v>
      </c>
      <c r="L123">
        <v>57</v>
      </c>
      <c r="N123" s="46"/>
      <c r="O123" s="47"/>
      <c r="Q123" t="s">
        <v>1311</v>
      </c>
      <c r="R123" t="s">
        <v>1121</v>
      </c>
      <c r="T123" t="s">
        <v>1557</v>
      </c>
      <c r="U123" t="s">
        <v>1121</v>
      </c>
      <c r="W123" t="s">
        <v>1517</v>
      </c>
      <c r="X123" s="69">
        <v>7</v>
      </c>
      <c r="Y123" s="69">
        <v>7.5</v>
      </c>
      <c r="Z123" s="69">
        <v>7.5</v>
      </c>
      <c r="AB123" s="63" t="s">
        <v>738</v>
      </c>
      <c r="AC123" s="42">
        <f t="shared" si="4"/>
        <v>23</v>
      </c>
      <c r="AD123" s="42">
        <f t="shared" si="5"/>
        <v>25</v>
      </c>
      <c r="AE123" s="42">
        <f t="shared" si="6"/>
        <v>36</v>
      </c>
      <c r="AG123" t="s">
        <v>1558</v>
      </c>
      <c r="AH123" s="57">
        <v>30.3</v>
      </c>
      <c r="AJ123" s="63" t="s">
        <v>738</v>
      </c>
      <c r="AK123">
        <f t="shared" si="7"/>
        <v>45</v>
      </c>
      <c r="AL123">
        <v>0.5</v>
      </c>
      <c r="AM123">
        <v>0.55000000000000004</v>
      </c>
      <c r="AN123">
        <v>0.8</v>
      </c>
    </row>
    <row r="124" spans="1:40">
      <c r="A124" t="s">
        <v>455</v>
      </c>
      <c r="B124">
        <v>67.666666666666671</v>
      </c>
      <c r="C124">
        <v>12.936102858093655</v>
      </c>
      <c r="D124">
        <v>23.510102437499995</v>
      </c>
      <c r="E124">
        <v>106.48054145516076</v>
      </c>
      <c r="F124" t="s">
        <v>1152</v>
      </c>
      <c r="H124" t="s">
        <v>1011</v>
      </c>
      <c r="J124" t="s">
        <v>120</v>
      </c>
      <c r="K124">
        <v>68</v>
      </c>
      <c r="L124">
        <v>62</v>
      </c>
      <c r="N124" s="46"/>
      <c r="O124" s="47"/>
      <c r="Q124" t="s">
        <v>1559</v>
      </c>
      <c r="R124" t="s">
        <v>1121</v>
      </c>
      <c r="T124" t="s">
        <v>1560</v>
      </c>
      <c r="U124" t="s">
        <v>1121</v>
      </c>
      <c r="W124" t="s">
        <v>1501</v>
      </c>
      <c r="X124" s="69">
        <v>7.5</v>
      </c>
      <c r="Y124" s="69">
        <v>7.5</v>
      </c>
      <c r="Z124" s="69">
        <v>7.5</v>
      </c>
      <c r="AB124" s="64" t="s">
        <v>382</v>
      </c>
      <c r="AC124" s="42">
        <f t="shared" si="4"/>
        <v>89</v>
      </c>
      <c r="AD124" s="42">
        <f t="shared" si="5"/>
        <v>43</v>
      </c>
      <c r="AE124" s="42">
        <f t="shared" si="6"/>
        <v>93</v>
      </c>
      <c r="AG124" t="s">
        <v>1561</v>
      </c>
      <c r="AH124" s="57">
        <v>29.3</v>
      </c>
      <c r="AJ124" s="64" t="s">
        <v>382</v>
      </c>
      <c r="AK124">
        <f t="shared" si="7"/>
        <v>71.333333333333329</v>
      </c>
      <c r="AL124">
        <v>1.25</v>
      </c>
      <c r="AM124">
        <v>0.6</v>
      </c>
      <c r="AN124">
        <v>1.3</v>
      </c>
    </row>
    <row r="125" spans="1:40" ht="15.75" thickBot="1">
      <c r="A125" t="s">
        <v>818</v>
      </c>
      <c r="B125">
        <v>25</v>
      </c>
      <c r="C125">
        <v>2.534186251332684</v>
      </c>
      <c r="D125">
        <v>3.8927777777777774</v>
      </c>
      <c r="E125">
        <v>2.1739130434782608</v>
      </c>
      <c r="F125" t="s">
        <v>1152</v>
      </c>
      <c r="H125" t="s">
        <v>1011</v>
      </c>
      <c r="J125" t="s">
        <v>153</v>
      </c>
      <c r="K125">
        <v>73</v>
      </c>
      <c r="L125">
        <v>57</v>
      </c>
      <c r="N125" s="36"/>
      <c r="O125" s="35"/>
      <c r="Q125" t="s">
        <v>1562</v>
      </c>
      <c r="R125" t="s">
        <v>1121</v>
      </c>
      <c r="T125" t="s">
        <v>1563</v>
      </c>
      <c r="U125" t="s">
        <v>1121</v>
      </c>
      <c r="W125" t="s">
        <v>1564</v>
      </c>
      <c r="X125" s="69">
        <v>9.5</v>
      </c>
      <c r="Y125" s="69">
        <v>7.5</v>
      </c>
      <c r="Z125" s="69">
        <v>7.5</v>
      </c>
      <c r="AB125" s="63" t="s">
        <v>461</v>
      </c>
      <c r="AC125" s="42">
        <f t="shared" si="4"/>
        <v>50</v>
      </c>
      <c r="AD125" s="42">
        <f t="shared" si="5"/>
        <v>21</v>
      </c>
      <c r="AE125" s="42">
        <f t="shared" si="6"/>
        <v>92</v>
      </c>
      <c r="AG125" t="s">
        <v>1565</v>
      </c>
      <c r="AH125" s="57">
        <v>24.5</v>
      </c>
      <c r="AJ125" s="63" t="s">
        <v>461</v>
      </c>
      <c r="AK125">
        <f t="shared" si="7"/>
        <v>71</v>
      </c>
      <c r="AL125">
        <v>0.7</v>
      </c>
      <c r="AM125">
        <v>0.3</v>
      </c>
      <c r="AN125">
        <v>1.3</v>
      </c>
    </row>
    <row r="126" spans="1:40" ht="15.75" thickBot="1">
      <c r="A126" t="s">
        <v>63</v>
      </c>
      <c r="B126">
        <v>77.333333333333329</v>
      </c>
      <c r="C126">
        <v>21.653333333333332</v>
      </c>
      <c r="D126">
        <v>81.898455032592594</v>
      </c>
      <c r="E126">
        <v>24.294985250737462</v>
      </c>
      <c r="F126" t="s">
        <v>1186</v>
      </c>
      <c r="H126" t="s">
        <v>1011</v>
      </c>
      <c r="J126" t="s">
        <v>139</v>
      </c>
      <c r="K126">
        <v>75</v>
      </c>
      <c r="L126">
        <v>65</v>
      </c>
      <c r="N126" s="36"/>
      <c r="O126" s="35"/>
      <c r="Q126" t="s">
        <v>1566</v>
      </c>
      <c r="R126" t="s">
        <v>1121</v>
      </c>
      <c r="T126" t="s">
        <v>1567</v>
      </c>
      <c r="U126" t="s">
        <v>1121</v>
      </c>
      <c r="W126" t="s">
        <v>1568</v>
      </c>
      <c r="X126" s="69">
        <v>8</v>
      </c>
      <c r="Y126" s="69">
        <v>7.5</v>
      </c>
      <c r="Z126" s="69">
        <v>7.5</v>
      </c>
      <c r="AB126" s="63" t="s">
        <v>183</v>
      </c>
      <c r="AC126" s="42">
        <f t="shared" si="4"/>
        <v>28</v>
      </c>
      <c r="AD126" s="42">
        <f t="shared" si="5"/>
        <v>55</v>
      </c>
      <c r="AE126" s="42">
        <f t="shared" si="6"/>
        <v>173</v>
      </c>
      <c r="AG126" t="s">
        <v>1248</v>
      </c>
      <c r="AH126" s="57">
        <v>28.9</v>
      </c>
      <c r="AJ126" s="63" t="s">
        <v>183</v>
      </c>
      <c r="AK126">
        <f t="shared" si="7"/>
        <v>69</v>
      </c>
      <c r="AL126">
        <v>0.4</v>
      </c>
      <c r="AM126">
        <v>0.8</v>
      </c>
      <c r="AN126">
        <v>2.5</v>
      </c>
    </row>
    <row r="127" spans="1:40" ht="15.75" thickBot="1">
      <c r="A127" t="s">
        <v>382</v>
      </c>
      <c r="B127">
        <v>71.333333333333329</v>
      </c>
      <c r="C127">
        <v>7.9018119481799509</v>
      </c>
      <c r="D127">
        <v>29.578593249074068</v>
      </c>
      <c r="E127">
        <v>49.041666666666664</v>
      </c>
      <c r="F127" t="s">
        <v>1191</v>
      </c>
      <c r="H127" t="s">
        <v>1011</v>
      </c>
      <c r="J127" t="s">
        <v>232</v>
      </c>
      <c r="K127">
        <v>75</v>
      </c>
      <c r="L127">
        <v>60</v>
      </c>
      <c r="N127" s="36"/>
      <c r="O127" s="35"/>
      <c r="Q127" t="s">
        <v>1561</v>
      </c>
      <c r="R127" t="s">
        <v>1121</v>
      </c>
      <c r="T127" t="s">
        <v>1490</v>
      </c>
      <c r="U127" t="s">
        <v>1121</v>
      </c>
      <c r="W127" t="s">
        <v>1569</v>
      </c>
      <c r="X127" s="69">
        <v>8</v>
      </c>
      <c r="Y127" s="69">
        <v>7.5</v>
      </c>
      <c r="Z127" s="69">
        <v>7.5</v>
      </c>
      <c r="AB127" s="63" t="s">
        <v>455</v>
      </c>
      <c r="AC127" s="42">
        <f t="shared" si="4"/>
        <v>51</v>
      </c>
      <c r="AD127" s="42">
        <f t="shared" si="5"/>
        <v>230</v>
      </c>
      <c r="AE127" s="42">
        <f t="shared" si="6"/>
        <v>88</v>
      </c>
      <c r="AG127" t="s">
        <v>1491</v>
      </c>
      <c r="AH127" s="57">
        <v>31.9</v>
      </c>
      <c r="AJ127" s="63" t="s">
        <v>455</v>
      </c>
      <c r="AK127">
        <f t="shared" si="7"/>
        <v>67.666666666666671</v>
      </c>
      <c r="AL127">
        <v>0.75</v>
      </c>
      <c r="AM127">
        <v>3.4</v>
      </c>
      <c r="AN127">
        <v>1.3</v>
      </c>
    </row>
    <row r="128" spans="1:40" ht="15.75" thickBot="1">
      <c r="A128" t="s">
        <v>345</v>
      </c>
      <c r="B128">
        <v>84</v>
      </c>
      <c r="C128">
        <v>7.7200705863795891</v>
      </c>
      <c r="D128">
        <v>32.418707883333333</v>
      </c>
      <c r="E128">
        <v>28.341463414634148</v>
      </c>
      <c r="F128" t="s">
        <v>1186</v>
      </c>
      <c r="H128" t="s">
        <v>1011</v>
      </c>
      <c r="J128" t="s">
        <v>160</v>
      </c>
      <c r="K128">
        <v>70</v>
      </c>
      <c r="L128">
        <v>57</v>
      </c>
      <c r="N128" s="36"/>
      <c r="O128" s="35"/>
      <c r="Q128" t="s">
        <v>1570</v>
      </c>
      <c r="R128" t="s">
        <v>1121</v>
      </c>
      <c r="T128" t="s">
        <v>1571</v>
      </c>
      <c r="U128" t="s">
        <v>1121</v>
      </c>
      <c r="W128" t="s">
        <v>1572</v>
      </c>
      <c r="X128" s="69">
        <v>10</v>
      </c>
      <c r="Y128" s="69">
        <v>7.45</v>
      </c>
      <c r="Z128" s="69">
        <v>7.45</v>
      </c>
      <c r="AB128" s="63" t="s">
        <v>646</v>
      </c>
      <c r="AC128" s="42">
        <f t="shared" si="4"/>
        <v>23</v>
      </c>
      <c r="AD128" s="42">
        <f t="shared" si="5"/>
        <v>71</v>
      </c>
      <c r="AE128" s="42">
        <f t="shared" si="6"/>
        <v>68</v>
      </c>
      <c r="AG128" t="s">
        <v>1401</v>
      </c>
      <c r="AH128" s="57">
        <v>29.4</v>
      </c>
      <c r="AJ128" s="63" t="s">
        <v>646</v>
      </c>
      <c r="AK128">
        <f t="shared" si="7"/>
        <v>57</v>
      </c>
      <c r="AL128">
        <v>0.4</v>
      </c>
      <c r="AM128">
        <v>1.25</v>
      </c>
      <c r="AN128">
        <v>1.2</v>
      </c>
    </row>
    <row r="129" spans="1:40" ht="15.75" thickBot="1">
      <c r="A129" t="s">
        <v>317</v>
      </c>
      <c r="B129">
        <v>77</v>
      </c>
      <c r="C129">
        <v>13.090000000000002</v>
      </c>
      <c r="D129">
        <v>34.864496333333342</v>
      </c>
      <c r="E129">
        <v>23.099999999999998</v>
      </c>
      <c r="F129" t="s">
        <v>1186</v>
      </c>
      <c r="H129" t="s">
        <v>1011</v>
      </c>
      <c r="J129" t="s">
        <v>159</v>
      </c>
      <c r="K129">
        <v>70</v>
      </c>
      <c r="L129">
        <v>60</v>
      </c>
      <c r="N129" s="36"/>
      <c r="O129" s="35"/>
      <c r="Q129" t="s">
        <v>1408</v>
      </c>
      <c r="R129" t="s">
        <v>1121</v>
      </c>
      <c r="T129" t="s">
        <v>1573</v>
      </c>
      <c r="U129" t="s">
        <v>1121</v>
      </c>
      <c r="W129" t="s">
        <v>1393</v>
      </c>
      <c r="X129" s="69">
        <v>9.5</v>
      </c>
      <c r="Y129" s="69">
        <v>7.4249999999999998</v>
      </c>
      <c r="Z129" s="69">
        <v>7.4249999999999998</v>
      </c>
      <c r="AB129" s="63" t="s">
        <v>747</v>
      </c>
      <c r="AC129" s="42">
        <f t="shared" si="4"/>
        <v>73</v>
      </c>
      <c r="AD129" s="42">
        <f t="shared" si="5"/>
        <v>59</v>
      </c>
      <c r="AE129" s="42">
        <f t="shared" si="6"/>
        <v>37</v>
      </c>
      <c r="AG129" t="s">
        <v>1574</v>
      </c>
      <c r="AH129" s="57">
        <v>21.9</v>
      </c>
      <c r="AJ129" s="63" t="s">
        <v>747</v>
      </c>
      <c r="AK129">
        <f t="shared" si="7"/>
        <v>45.666666666666664</v>
      </c>
      <c r="AL129">
        <v>1.6</v>
      </c>
      <c r="AM129">
        <v>1.3</v>
      </c>
      <c r="AN129">
        <v>0.8</v>
      </c>
    </row>
    <row r="130" spans="1:40" ht="15.75" thickBot="1">
      <c r="A130" t="s">
        <v>845</v>
      </c>
      <c r="B130">
        <v>34</v>
      </c>
      <c r="C130">
        <v>0.13805874840357601</v>
      </c>
      <c r="D130">
        <v>2.7985230000000003</v>
      </c>
      <c r="E130">
        <v>5.9499999999999993</v>
      </c>
      <c r="F130" t="s">
        <v>1186</v>
      </c>
      <c r="H130" t="s">
        <v>1011</v>
      </c>
      <c r="J130" t="s">
        <v>196</v>
      </c>
      <c r="K130">
        <v>73</v>
      </c>
      <c r="L130">
        <v>58</v>
      </c>
      <c r="N130" s="36"/>
      <c r="O130" s="35"/>
      <c r="Q130" t="s">
        <v>1575</v>
      </c>
      <c r="R130" t="s">
        <v>1121</v>
      </c>
      <c r="T130" t="s">
        <v>1576</v>
      </c>
      <c r="U130" t="s">
        <v>1121</v>
      </c>
      <c r="W130" t="s">
        <v>1471</v>
      </c>
      <c r="X130" s="69">
        <v>10.95</v>
      </c>
      <c r="Y130" s="69">
        <v>7.4200869999999997</v>
      </c>
      <c r="Z130" s="69">
        <v>7.4200869999999997</v>
      </c>
      <c r="AB130" s="63" t="s">
        <v>845</v>
      </c>
      <c r="AC130" s="42">
        <f t="shared" si="4"/>
        <v>30</v>
      </c>
      <c r="AD130" s="42">
        <f t="shared" si="5"/>
        <v>25</v>
      </c>
      <c r="AE130" s="42">
        <f t="shared" si="6"/>
        <v>27</v>
      </c>
      <c r="AG130" t="s">
        <v>1577</v>
      </c>
      <c r="AH130" s="57">
        <v>26.8</v>
      </c>
      <c r="AJ130" s="63" t="s">
        <v>845</v>
      </c>
      <c r="AK130">
        <f t="shared" si="7"/>
        <v>34</v>
      </c>
      <c r="AL130">
        <v>0.87</v>
      </c>
      <c r="AM130">
        <v>0.74</v>
      </c>
      <c r="AN130">
        <v>0.8</v>
      </c>
    </row>
    <row r="131" spans="1:40" ht="15.75" thickBot="1">
      <c r="A131" t="s">
        <v>610</v>
      </c>
      <c r="B131">
        <v>75</v>
      </c>
      <c r="C131">
        <v>6.0124952695924625</v>
      </c>
      <c r="D131">
        <v>14.067216041666667</v>
      </c>
      <c r="E131">
        <v>36.742424242424242</v>
      </c>
      <c r="F131" t="s">
        <v>1191</v>
      </c>
      <c r="H131" t="s">
        <v>1011</v>
      </c>
      <c r="J131" t="s">
        <v>197</v>
      </c>
      <c r="K131">
        <v>75</v>
      </c>
      <c r="L131">
        <v>58</v>
      </c>
      <c r="N131" s="36"/>
      <c r="O131" s="35"/>
      <c r="Q131" t="s">
        <v>1578</v>
      </c>
      <c r="R131" t="s">
        <v>1121</v>
      </c>
      <c r="T131" t="s">
        <v>1579</v>
      </c>
      <c r="U131" t="s">
        <v>1121</v>
      </c>
      <c r="W131" t="s">
        <v>1580</v>
      </c>
      <c r="X131" s="69">
        <v>7.4</v>
      </c>
      <c r="Y131" s="69">
        <v>7.4</v>
      </c>
      <c r="Z131" s="69">
        <v>7.4</v>
      </c>
      <c r="AB131" s="63" t="s">
        <v>818</v>
      </c>
      <c r="AC131" s="42">
        <f t="shared" si="4"/>
        <v>20</v>
      </c>
      <c r="AD131" s="42">
        <f t="shared" si="5"/>
        <v>13</v>
      </c>
      <c r="AE131" s="42">
        <f t="shared" si="6"/>
        <v>23</v>
      </c>
      <c r="AG131" t="s">
        <v>1494</v>
      </c>
      <c r="AH131" s="57">
        <v>28</v>
      </c>
      <c r="AJ131" s="63" t="s">
        <v>818</v>
      </c>
      <c r="AK131">
        <f t="shared" si="7"/>
        <v>25</v>
      </c>
      <c r="AL131">
        <v>0.79</v>
      </c>
      <c r="AM131">
        <v>0.52</v>
      </c>
      <c r="AN131">
        <v>0.9</v>
      </c>
    </row>
    <row r="132" spans="1:40" ht="15.75" thickBot="1">
      <c r="A132" t="s">
        <v>892</v>
      </c>
      <c r="B132">
        <v>11</v>
      </c>
      <c r="C132">
        <v>4.4666065659980471E-2</v>
      </c>
      <c r="D132">
        <v>1.5035142073170733</v>
      </c>
      <c r="E132">
        <v>1.9249999999999998</v>
      </c>
      <c r="F132" t="s">
        <v>1186</v>
      </c>
      <c r="H132" t="s">
        <v>1011</v>
      </c>
      <c r="J132" t="s">
        <v>113</v>
      </c>
      <c r="K132">
        <v>73</v>
      </c>
      <c r="L132">
        <v>63</v>
      </c>
      <c r="N132" s="36"/>
      <c r="O132" s="35"/>
      <c r="Q132" t="s">
        <v>1581</v>
      </c>
      <c r="R132" t="s">
        <v>1121</v>
      </c>
      <c r="T132" t="s">
        <v>1582</v>
      </c>
      <c r="U132" t="s">
        <v>1121</v>
      </c>
      <c r="W132" t="s">
        <v>1431</v>
      </c>
      <c r="X132" s="69">
        <v>7</v>
      </c>
      <c r="Y132" s="69">
        <v>7.35</v>
      </c>
      <c r="Z132" s="69">
        <v>7.35</v>
      </c>
      <c r="AB132" s="63" t="s">
        <v>892</v>
      </c>
      <c r="AC132" s="42">
        <f t="shared" ref="AC132:AC195" si="8">ROUND(AL132*$AK132, 0)</f>
        <v>12</v>
      </c>
      <c r="AD132" s="42">
        <f t="shared" ref="AD132:AD195" si="9">ROUND(AM132*$AK132, 0)</f>
        <v>6</v>
      </c>
      <c r="AE132" s="42">
        <f t="shared" ref="AE132:AE195" si="10">ROUND(AN132*$AK132, 0)</f>
        <v>20</v>
      </c>
      <c r="AG132" t="s">
        <v>892</v>
      </c>
      <c r="AH132" s="57">
        <v>19.100000000000001</v>
      </c>
      <c r="AJ132" s="63" t="s">
        <v>892</v>
      </c>
      <c r="AK132">
        <f t="shared" ref="AK132:AK195" si="11">VLOOKUP(AJ132, $A$3:$B$1060, 2, FALSE)</f>
        <v>11</v>
      </c>
      <c r="AL132">
        <v>1.1000000000000001</v>
      </c>
      <c r="AM132">
        <v>0.5</v>
      </c>
      <c r="AN132">
        <v>1.8</v>
      </c>
    </row>
    <row r="133" spans="1:40" ht="15.75" thickBot="1">
      <c r="A133" t="s">
        <v>747</v>
      </c>
      <c r="B133">
        <v>45.666666666666664</v>
      </c>
      <c r="C133">
        <v>2.2750637364362856</v>
      </c>
      <c r="D133">
        <v>7.1803983333333345</v>
      </c>
      <c r="E133">
        <v>34.511450381679388</v>
      </c>
      <c r="F133" t="s">
        <v>1191</v>
      </c>
      <c r="H133" t="s">
        <v>1011</v>
      </c>
      <c r="J133" t="s">
        <v>184</v>
      </c>
      <c r="K133">
        <v>72</v>
      </c>
      <c r="L133">
        <v>57</v>
      </c>
      <c r="N133" s="36"/>
      <c r="O133" s="35"/>
      <c r="Q133" t="s">
        <v>1365</v>
      </c>
      <c r="R133" t="s">
        <v>1121</v>
      </c>
      <c r="T133" t="s">
        <v>1583</v>
      </c>
      <c r="U133" t="s">
        <v>1121</v>
      </c>
      <c r="W133" t="s">
        <v>1584</v>
      </c>
      <c r="X133" s="69">
        <v>9.5</v>
      </c>
      <c r="Y133" s="69">
        <v>7.35</v>
      </c>
      <c r="Z133" s="69">
        <v>7.35</v>
      </c>
      <c r="AB133" s="63" t="s">
        <v>876</v>
      </c>
      <c r="AC133" s="42">
        <f t="shared" si="8"/>
        <v>2</v>
      </c>
      <c r="AD133" s="42">
        <f t="shared" si="9"/>
        <v>4</v>
      </c>
      <c r="AE133" s="42">
        <f t="shared" si="10"/>
        <v>8</v>
      </c>
      <c r="AG133" t="s">
        <v>1585</v>
      </c>
      <c r="AH133" s="57">
        <v>34.4</v>
      </c>
      <c r="AJ133" s="63" t="s">
        <v>876</v>
      </c>
      <c r="AK133">
        <f t="shared" si="11"/>
        <v>5</v>
      </c>
      <c r="AL133">
        <v>0.35</v>
      </c>
      <c r="AM133">
        <v>0.7</v>
      </c>
      <c r="AN133">
        <v>1.5</v>
      </c>
    </row>
    <row r="134" spans="1:40">
      <c r="A134" t="s">
        <v>209</v>
      </c>
      <c r="B134">
        <v>80</v>
      </c>
      <c r="C134">
        <v>20</v>
      </c>
      <c r="D134">
        <v>47.581462500000001</v>
      </c>
      <c r="E134">
        <v>24.615384615384617</v>
      </c>
      <c r="F134" t="s">
        <v>941</v>
      </c>
      <c r="H134" t="s">
        <v>1015</v>
      </c>
      <c r="J134" t="s">
        <v>141</v>
      </c>
      <c r="K134">
        <v>72</v>
      </c>
      <c r="L134">
        <v>58</v>
      </c>
      <c r="N134" s="51"/>
      <c r="O134" s="52"/>
      <c r="Q134" t="s">
        <v>1199</v>
      </c>
      <c r="R134" t="s">
        <v>1121</v>
      </c>
      <c r="T134" t="s">
        <v>1586</v>
      </c>
      <c r="U134" t="s">
        <v>1121</v>
      </c>
      <c r="W134" t="s">
        <v>1587</v>
      </c>
      <c r="X134" s="69">
        <v>7.75</v>
      </c>
      <c r="Y134" s="69">
        <v>7.25</v>
      </c>
      <c r="Z134" s="69">
        <v>7.25</v>
      </c>
      <c r="AB134" s="63" t="s">
        <v>306</v>
      </c>
      <c r="AC134" s="42">
        <f t="shared" si="8"/>
        <v>34</v>
      </c>
      <c r="AD134" s="42">
        <f t="shared" si="9"/>
        <v>25</v>
      </c>
      <c r="AE134" s="42">
        <f t="shared" si="10"/>
        <v>185</v>
      </c>
      <c r="AG134" t="s">
        <v>1588</v>
      </c>
      <c r="AH134" s="57">
        <v>27.1</v>
      </c>
      <c r="AJ134" s="63" t="s">
        <v>306</v>
      </c>
      <c r="AK134">
        <f t="shared" si="11"/>
        <v>84</v>
      </c>
      <c r="AL134">
        <v>0.4</v>
      </c>
      <c r="AM134">
        <v>0.3</v>
      </c>
      <c r="AN134">
        <v>2.2000000000000002</v>
      </c>
    </row>
    <row r="135" spans="1:40">
      <c r="A135" t="s">
        <v>279</v>
      </c>
      <c r="B135">
        <v>76</v>
      </c>
      <c r="C135">
        <v>13.68</v>
      </c>
      <c r="D135">
        <v>38.393026875000004</v>
      </c>
      <c r="E135">
        <v>68.150234741784033</v>
      </c>
      <c r="F135" t="s">
        <v>941</v>
      </c>
      <c r="H135" t="s">
        <v>1015</v>
      </c>
      <c r="J135" t="s">
        <v>142</v>
      </c>
      <c r="K135">
        <v>72</v>
      </c>
      <c r="L135">
        <v>60</v>
      </c>
      <c r="Q135" t="s">
        <v>1486</v>
      </c>
      <c r="R135" t="s">
        <v>1121</v>
      </c>
      <c r="T135" t="s">
        <v>1589</v>
      </c>
      <c r="U135" t="s">
        <v>1121</v>
      </c>
      <c r="W135" t="s">
        <v>1590</v>
      </c>
      <c r="X135" s="69">
        <v>9</v>
      </c>
      <c r="Y135" s="69">
        <v>7.25</v>
      </c>
      <c r="Z135" s="69">
        <v>7.25</v>
      </c>
      <c r="AB135" s="63" t="s">
        <v>257</v>
      </c>
      <c r="AC135" s="42">
        <f t="shared" si="8"/>
        <v>53</v>
      </c>
      <c r="AD135" s="42">
        <f t="shared" si="9"/>
        <v>63</v>
      </c>
      <c r="AE135" s="42">
        <f t="shared" si="10"/>
        <v>151</v>
      </c>
      <c r="AG135" t="s">
        <v>1591</v>
      </c>
      <c r="AH135" s="57">
        <v>32.9</v>
      </c>
      <c r="AJ135" s="63" t="s">
        <v>257</v>
      </c>
      <c r="AK135">
        <f t="shared" si="11"/>
        <v>83.666666666666671</v>
      </c>
      <c r="AL135">
        <v>0.63</v>
      </c>
      <c r="AM135">
        <v>0.75</v>
      </c>
      <c r="AN135">
        <v>1.8</v>
      </c>
    </row>
    <row r="136" spans="1:40">
      <c r="A136" t="s">
        <v>306</v>
      </c>
      <c r="B136">
        <v>84</v>
      </c>
      <c r="C136">
        <v>16.214075384725923</v>
      </c>
      <c r="D136">
        <v>35.709352875</v>
      </c>
      <c r="E136">
        <v>25.2</v>
      </c>
      <c r="F136" t="s">
        <v>941</v>
      </c>
      <c r="H136" t="s">
        <v>1015</v>
      </c>
      <c r="J136" t="s">
        <v>176</v>
      </c>
      <c r="K136">
        <v>82</v>
      </c>
      <c r="L136">
        <v>60</v>
      </c>
      <c r="Q136" t="s">
        <v>1592</v>
      </c>
      <c r="R136" t="s">
        <v>1121</v>
      </c>
      <c r="T136" t="s">
        <v>1593</v>
      </c>
      <c r="U136" t="s">
        <v>1121</v>
      </c>
      <c r="W136" t="s">
        <v>1594</v>
      </c>
      <c r="X136" s="69">
        <v>8.25</v>
      </c>
      <c r="Y136" s="69">
        <v>7.25</v>
      </c>
      <c r="Z136" s="69">
        <v>7.25</v>
      </c>
      <c r="AB136" s="63" t="s">
        <v>154</v>
      </c>
      <c r="AC136" s="42">
        <f t="shared" si="8"/>
        <v>33</v>
      </c>
      <c r="AD136" s="42">
        <f t="shared" si="9"/>
        <v>33</v>
      </c>
      <c r="AE136" s="42">
        <f t="shared" si="10"/>
        <v>205</v>
      </c>
      <c r="AG136" t="s">
        <v>1595</v>
      </c>
      <c r="AH136" s="57">
        <v>37.200000000000003</v>
      </c>
      <c r="AJ136" s="63" t="s">
        <v>154</v>
      </c>
      <c r="AK136">
        <f t="shared" si="11"/>
        <v>82</v>
      </c>
      <c r="AL136">
        <v>0.4</v>
      </c>
      <c r="AM136">
        <v>0.4</v>
      </c>
      <c r="AN136">
        <v>2.5</v>
      </c>
    </row>
    <row r="137" spans="1:40">
      <c r="A137" t="s">
        <v>671</v>
      </c>
      <c r="B137">
        <v>67</v>
      </c>
      <c r="C137">
        <v>7.5039999999999996</v>
      </c>
      <c r="D137">
        <v>11.0885</v>
      </c>
      <c r="E137">
        <v>33.5</v>
      </c>
      <c r="F137" t="s">
        <v>941</v>
      </c>
      <c r="H137" t="s">
        <v>1015</v>
      </c>
      <c r="J137" t="s">
        <v>149</v>
      </c>
      <c r="K137">
        <v>73</v>
      </c>
      <c r="L137">
        <v>63</v>
      </c>
      <c r="Q137" t="s">
        <v>1596</v>
      </c>
      <c r="R137" t="s">
        <v>1121</v>
      </c>
      <c r="T137" t="s">
        <v>1597</v>
      </c>
      <c r="U137" t="s">
        <v>1121</v>
      </c>
      <c r="W137" t="s">
        <v>1598</v>
      </c>
      <c r="X137" s="69">
        <v>7.75</v>
      </c>
      <c r="Y137" s="69">
        <v>7.25</v>
      </c>
      <c r="Z137" s="69">
        <v>7.25</v>
      </c>
      <c r="AB137" s="63" t="s">
        <v>167</v>
      </c>
      <c r="AC137" s="42">
        <f t="shared" si="8"/>
        <v>57</v>
      </c>
      <c r="AD137" s="42">
        <f t="shared" si="9"/>
        <v>29</v>
      </c>
      <c r="AE137" s="42">
        <f t="shared" si="10"/>
        <v>170</v>
      </c>
      <c r="AG137" t="s">
        <v>1599</v>
      </c>
      <c r="AH137" s="57">
        <v>23.7</v>
      </c>
      <c r="AJ137" s="63" t="s">
        <v>167</v>
      </c>
      <c r="AK137">
        <f t="shared" si="11"/>
        <v>81</v>
      </c>
      <c r="AL137">
        <v>0.7</v>
      </c>
      <c r="AM137">
        <v>0.36</v>
      </c>
      <c r="AN137">
        <v>2.1</v>
      </c>
    </row>
    <row r="138" spans="1:40">
      <c r="A138" t="s">
        <v>614</v>
      </c>
      <c r="B138">
        <v>34</v>
      </c>
      <c r="C138">
        <v>3.4000000000000004</v>
      </c>
      <c r="D138">
        <v>13.770000000000001</v>
      </c>
      <c r="E138">
        <v>6.12</v>
      </c>
      <c r="F138" t="s">
        <v>941</v>
      </c>
      <c r="H138" t="s">
        <v>1015</v>
      </c>
      <c r="J138" t="s">
        <v>200</v>
      </c>
      <c r="K138">
        <v>75</v>
      </c>
      <c r="L138">
        <v>57</v>
      </c>
      <c r="Q138" t="s">
        <v>1600</v>
      </c>
      <c r="R138" t="s">
        <v>1121</v>
      </c>
      <c r="T138" t="s">
        <v>1601</v>
      </c>
      <c r="U138" t="s">
        <v>1121</v>
      </c>
      <c r="W138" t="s">
        <v>1602</v>
      </c>
      <c r="X138" s="69">
        <v>8</v>
      </c>
      <c r="Y138" s="69">
        <v>7.25</v>
      </c>
      <c r="Z138" s="69">
        <v>7.25</v>
      </c>
      <c r="AB138" s="63" t="s">
        <v>209</v>
      </c>
      <c r="AC138" s="42">
        <f t="shared" si="8"/>
        <v>44</v>
      </c>
      <c r="AD138" s="42">
        <f t="shared" si="9"/>
        <v>60</v>
      </c>
      <c r="AE138" s="42">
        <f t="shared" si="10"/>
        <v>144</v>
      </c>
      <c r="AG138" t="s">
        <v>1603</v>
      </c>
      <c r="AH138" s="57">
        <v>24.2</v>
      </c>
      <c r="AJ138" s="63" t="s">
        <v>209</v>
      </c>
      <c r="AK138">
        <f t="shared" si="11"/>
        <v>80</v>
      </c>
      <c r="AL138">
        <v>0.55000000000000004</v>
      </c>
      <c r="AM138">
        <v>0.75</v>
      </c>
      <c r="AN138">
        <v>1.8</v>
      </c>
    </row>
    <row r="139" spans="1:40">
      <c r="A139" t="s">
        <v>877</v>
      </c>
      <c r="B139">
        <v>19</v>
      </c>
      <c r="C139">
        <v>0.97093934911242608</v>
      </c>
      <c r="D139">
        <v>1.777147847222222</v>
      </c>
      <c r="E139">
        <v>2.3456790123456788</v>
      </c>
      <c r="F139" t="s">
        <v>941</v>
      </c>
      <c r="H139" t="s">
        <v>1015</v>
      </c>
      <c r="J139" t="s">
        <v>136</v>
      </c>
      <c r="K139">
        <v>70</v>
      </c>
      <c r="L139">
        <v>58</v>
      </c>
      <c r="Q139" t="s">
        <v>1604</v>
      </c>
      <c r="R139" t="s">
        <v>1121</v>
      </c>
      <c r="T139" t="s">
        <v>1605</v>
      </c>
      <c r="U139" t="s">
        <v>1121</v>
      </c>
      <c r="W139" t="s">
        <v>1199</v>
      </c>
      <c r="X139" s="69">
        <v>7.2</v>
      </c>
      <c r="Y139" s="69">
        <v>7.2</v>
      </c>
      <c r="Z139" s="69">
        <v>7.2</v>
      </c>
      <c r="AB139" s="63" t="s">
        <v>464</v>
      </c>
      <c r="AC139" s="42">
        <f t="shared" si="8"/>
        <v>56</v>
      </c>
      <c r="AD139" s="42">
        <f t="shared" si="9"/>
        <v>293</v>
      </c>
      <c r="AE139" s="42">
        <f t="shared" si="10"/>
        <v>96</v>
      </c>
      <c r="AG139" t="s">
        <v>1606</v>
      </c>
      <c r="AH139" s="57">
        <v>27.3</v>
      </c>
      <c r="AJ139" s="63" t="s">
        <v>464</v>
      </c>
      <c r="AK139">
        <f t="shared" si="11"/>
        <v>80</v>
      </c>
      <c r="AL139">
        <v>0.7</v>
      </c>
      <c r="AM139">
        <v>3.66</v>
      </c>
      <c r="AN139">
        <v>1.2</v>
      </c>
    </row>
    <row r="140" spans="1:40">
      <c r="A140" t="s">
        <v>167</v>
      </c>
      <c r="B140">
        <v>81</v>
      </c>
      <c r="C140">
        <v>18.630000000000003</v>
      </c>
      <c r="D140">
        <v>55.353375000000014</v>
      </c>
      <c r="E140">
        <v>28.349999999999998</v>
      </c>
      <c r="F140" t="s">
        <v>1143</v>
      </c>
      <c r="H140" t="s">
        <v>1015</v>
      </c>
      <c r="J140" t="s">
        <v>132</v>
      </c>
      <c r="K140">
        <v>80</v>
      </c>
      <c r="L140">
        <v>60</v>
      </c>
      <c r="Q140" t="s">
        <v>1607</v>
      </c>
      <c r="R140" t="s">
        <v>1121</v>
      </c>
      <c r="T140" t="s">
        <v>1608</v>
      </c>
      <c r="U140" t="s">
        <v>1121</v>
      </c>
      <c r="W140" t="s">
        <v>1609</v>
      </c>
      <c r="X140" s="69">
        <v>7</v>
      </c>
      <c r="Y140" s="69">
        <v>7.15</v>
      </c>
      <c r="Z140" s="69">
        <v>7.15</v>
      </c>
      <c r="AB140" s="63" t="s">
        <v>322</v>
      </c>
      <c r="AC140" s="42">
        <f t="shared" si="8"/>
        <v>33</v>
      </c>
      <c r="AD140" s="42">
        <f t="shared" si="9"/>
        <v>20</v>
      </c>
      <c r="AE140" s="42">
        <f t="shared" si="10"/>
        <v>151</v>
      </c>
      <c r="AG140" t="s">
        <v>1610</v>
      </c>
      <c r="AH140" s="57">
        <v>20.3</v>
      </c>
      <c r="AJ140" s="63" t="s">
        <v>322</v>
      </c>
      <c r="AK140">
        <f t="shared" si="11"/>
        <v>79.666666666666671</v>
      </c>
      <c r="AL140">
        <v>0.41</v>
      </c>
      <c r="AM140">
        <v>0.25</v>
      </c>
      <c r="AN140">
        <v>1.9</v>
      </c>
    </row>
    <row r="141" spans="1:40">
      <c r="A141" t="s">
        <v>195</v>
      </c>
      <c r="B141">
        <v>78</v>
      </c>
      <c r="C141">
        <v>17.66587056543921</v>
      </c>
      <c r="D141">
        <v>50.177928937499999</v>
      </c>
      <c r="E141">
        <v>45.622641509433961</v>
      </c>
      <c r="F141" t="s">
        <v>1143</v>
      </c>
      <c r="H141" t="s">
        <v>1015</v>
      </c>
      <c r="J141" t="s">
        <v>179</v>
      </c>
      <c r="K141">
        <v>72</v>
      </c>
      <c r="L141">
        <v>55</v>
      </c>
      <c r="Q141" t="s">
        <v>1454</v>
      </c>
      <c r="R141" t="s">
        <v>1121</v>
      </c>
      <c r="T141" t="s">
        <v>1611</v>
      </c>
      <c r="U141" t="s">
        <v>1121</v>
      </c>
      <c r="W141" t="s">
        <v>1458</v>
      </c>
      <c r="X141" s="69">
        <v>7</v>
      </c>
      <c r="Y141" s="69">
        <v>7.1428570000000002</v>
      </c>
      <c r="Z141" s="69">
        <v>7.1428570000000002</v>
      </c>
      <c r="AB141" s="63" t="s">
        <v>555</v>
      </c>
      <c r="AC141" s="42">
        <f t="shared" si="8"/>
        <v>103</v>
      </c>
      <c r="AD141" s="42">
        <f t="shared" si="9"/>
        <v>119</v>
      </c>
      <c r="AE141" s="42">
        <f t="shared" si="10"/>
        <v>71</v>
      </c>
      <c r="AG141" t="s">
        <v>1224</v>
      </c>
      <c r="AH141" s="57">
        <v>33</v>
      </c>
      <c r="AJ141" s="63" t="s">
        <v>555</v>
      </c>
      <c r="AK141">
        <f t="shared" si="11"/>
        <v>79</v>
      </c>
      <c r="AL141">
        <v>1.3</v>
      </c>
      <c r="AM141">
        <v>1.5</v>
      </c>
      <c r="AN141">
        <v>0.9</v>
      </c>
    </row>
    <row r="142" spans="1:40">
      <c r="A142" t="s">
        <v>242</v>
      </c>
      <c r="B142">
        <v>75</v>
      </c>
      <c r="C142">
        <v>18</v>
      </c>
      <c r="D142">
        <v>42.751190625000007</v>
      </c>
      <c r="E142">
        <v>22.774869109947645</v>
      </c>
      <c r="F142" t="s">
        <v>1143</v>
      </c>
      <c r="H142" t="s">
        <v>1015</v>
      </c>
      <c r="J142" t="s">
        <v>106</v>
      </c>
      <c r="K142">
        <v>70</v>
      </c>
      <c r="L142">
        <v>52</v>
      </c>
      <c r="Q142" t="s">
        <v>1612</v>
      </c>
      <c r="R142" t="s">
        <v>1121</v>
      </c>
      <c r="T142" t="s">
        <v>1613</v>
      </c>
      <c r="U142" t="s">
        <v>1121</v>
      </c>
      <c r="W142" t="s">
        <v>1375</v>
      </c>
      <c r="X142" s="69">
        <v>7.1428570000000002</v>
      </c>
      <c r="Y142" s="69">
        <v>7.1428570000000002</v>
      </c>
      <c r="Z142" s="69">
        <v>7.1428570000000002</v>
      </c>
      <c r="AB142" s="63" t="s">
        <v>195</v>
      </c>
      <c r="AC142" s="42">
        <f t="shared" si="8"/>
        <v>39</v>
      </c>
      <c r="AD142" s="42">
        <f t="shared" si="9"/>
        <v>43</v>
      </c>
      <c r="AE142" s="42">
        <f t="shared" si="10"/>
        <v>133</v>
      </c>
      <c r="AG142" t="s">
        <v>1192</v>
      </c>
      <c r="AH142" s="57">
        <v>24.7</v>
      </c>
      <c r="AJ142" s="63" t="s">
        <v>195</v>
      </c>
      <c r="AK142">
        <f t="shared" si="11"/>
        <v>78</v>
      </c>
      <c r="AL142">
        <v>0.5</v>
      </c>
      <c r="AM142">
        <v>0.55000000000000004</v>
      </c>
      <c r="AN142">
        <v>1.7</v>
      </c>
    </row>
    <row r="143" spans="1:40">
      <c r="A143" t="s">
        <v>322</v>
      </c>
      <c r="B143">
        <v>79.666666666666671</v>
      </c>
      <c r="C143">
        <v>20.315986959728804</v>
      </c>
      <c r="D143">
        <v>34.702132791666664</v>
      </c>
      <c r="E143">
        <v>11.950000000000001</v>
      </c>
      <c r="F143" t="s">
        <v>1143</v>
      </c>
      <c r="H143" t="s">
        <v>1015</v>
      </c>
      <c r="J143" t="s">
        <v>254</v>
      </c>
      <c r="K143">
        <v>67</v>
      </c>
      <c r="L143">
        <v>55</v>
      </c>
      <c r="Q143" t="s">
        <v>1614</v>
      </c>
      <c r="R143" t="s">
        <v>1121</v>
      </c>
      <c r="T143" t="s">
        <v>1615</v>
      </c>
      <c r="U143" t="s">
        <v>1121</v>
      </c>
      <c r="W143" t="s">
        <v>1616</v>
      </c>
      <c r="X143" s="69">
        <v>7.15</v>
      </c>
      <c r="Y143" s="69">
        <v>7.1428570000000002</v>
      </c>
      <c r="Z143" s="69">
        <v>7.1428570000000002</v>
      </c>
      <c r="AB143" s="63" t="s">
        <v>228</v>
      </c>
      <c r="AC143" s="42">
        <f t="shared" si="8"/>
        <v>101</v>
      </c>
      <c r="AD143" s="42">
        <f t="shared" si="9"/>
        <v>31</v>
      </c>
      <c r="AE143" s="42">
        <f t="shared" si="10"/>
        <v>148</v>
      </c>
      <c r="AG143" t="s">
        <v>1617</v>
      </c>
      <c r="AH143" s="57">
        <v>28</v>
      </c>
      <c r="AJ143" s="63" t="s">
        <v>228</v>
      </c>
      <c r="AK143">
        <f t="shared" si="11"/>
        <v>78</v>
      </c>
      <c r="AL143">
        <v>1.3</v>
      </c>
      <c r="AM143">
        <v>0.4</v>
      </c>
      <c r="AN143">
        <v>1.9</v>
      </c>
    </row>
    <row r="144" spans="1:40">
      <c r="A144" t="s">
        <v>623</v>
      </c>
      <c r="B144">
        <v>59</v>
      </c>
      <c r="C144">
        <v>7.08</v>
      </c>
      <c r="D144">
        <v>13.388359895833334</v>
      </c>
      <c r="E144">
        <v>12.389999999999999</v>
      </c>
      <c r="F144" t="s">
        <v>1143</v>
      </c>
      <c r="H144" t="s">
        <v>1015</v>
      </c>
      <c r="J144" t="s">
        <v>225</v>
      </c>
      <c r="K144">
        <v>67</v>
      </c>
      <c r="L144">
        <v>52</v>
      </c>
      <c r="Q144" t="s">
        <v>1555</v>
      </c>
      <c r="R144" t="s">
        <v>1121</v>
      </c>
      <c r="T144" t="s">
        <v>1618</v>
      </c>
      <c r="U144" t="s">
        <v>1121</v>
      </c>
      <c r="W144" t="s">
        <v>1619</v>
      </c>
      <c r="X144" s="69">
        <v>9</v>
      </c>
      <c r="Y144" s="69">
        <v>7.1428570000000002</v>
      </c>
      <c r="Z144" s="69">
        <v>7.1428570000000002</v>
      </c>
      <c r="AB144" s="63" t="s">
        <v>592</v>
      </c>
      <c r="AC144" s="42">
        <f t="shared" si="8"/>
        <v>127</v>
      </c>
      <c r="AD144" s="42">
        <f t="shared" si="9"/>
        <v>123</v>
      </c>
      <c r="AE144" s="42">
        <f t="shared" si="10"/>
        <v>70</v>
      </c>
      <c r="AG144" t="s">
        <v>1614</v>
      </c>
      <c r="AH144" s="57">
        <v>21.6</v>
      </c>
      <c r="AJ144" s="63" t="s">
        <v>592</v>
      </c>
      <c r="AK144">
        <f t="shared" si="11"/>
        <v>78</v>
      </c>
      <c r="AL144">
        <v>1.63</v>
      </c>
      <c r="AM144">
        <v>1.58</v>
      </c>
      <c r="AN144">
        <v>0.9</v>
      </c>
    </row>
    <row r="145" spans="1:40">
      <c r="A145" t="s">
        <v>719</v>
      </c>
      <c r="B145">
        <v>51</v>
      </c>
      <c r="C145">
        <v>4.090031897926635</v>
      </c>
      <c r="D145">
        <v>8.9504999999999999</v>
      </c>
      <c r="E145">
        <v>40.800000000000004</v>
      </c>
      <c r="F145" t="s">
        <v>1143</v>
      </c>
      <c r="H145" t="s">
        <v>1015</v>
      </c>
      <c r="J145" t="s">
        <v>181</v>
      </c>
      <c r="K145">
        <v>80</v>
      </c>
      <c r="L145">
        <v>60</v>
      </c>
      <c r="Q145" t="s">
        <v>1493</v>
      </c>
      <c r="R145" t="s">
        <v>1121</v>
      </c>
      <c r="T145" t="s">
        <v>1620</v>
      </c>
      <c r="U145" t="s">
        <v>1121</v>
      </c>
      <c r="W145" t="s">
        <v>1621</v>
      </c>
      <c r="X145" s="69">
        <v>7.1</v>
      </c>
      <c r="Y145" s="69">
        <v>7.1</v>
      </c>
      <c r="Z145" s="69">
        <v>7.1</v>
      </c>
      <c r="AB145" s="63" t="s">
        <v>279</v>
      </c>
      <c r="AC145" s="42">
        <f t="shared" si="8"/>
        <v>23</v>
      </c>
      <c r="AD145" s="42">
        <f t="shared" si="9"/>
        <v>32</v>
      </c>
      <c r="AE145" s="42">
        <f t="shared" si="10"/>
        <v>106</v>
      </c>
      <c r="AG145" t="s">
        <v>1622</v>
      </c>
      <c r="AH145" s="57">
        <v>23.4</v>
      </c>
      <c r="AJ145" s="63" t="s">
        <v>279</v>
      </c>
      <c r="AK145">
        <f t="shared" si="11"/>
        <v>76</v>
      </c>
      <c r="AL145">
        <v>0.3</v>
      </c>
      <c r="AM145">
        <v>0.42</v>
      </c>
      <c r="AN145">
        <v>1.4</v>
      </c>
    </row>
    <row r="146" spans="1:40">
      <c r="A146" t="s">
        <v>154</v>
      </c>
      <c r="B146">
        <v>82</v>
      </c>
      <c r="C146">
        <v>24.599999999999998</v>
      </c>
      <c r="D146">
        <v>56.698464374999993</v>
      </c>
      <c r="E146">
        <v>26.188481675392669</v>
      </c>
      <c r="F146" t="s">
        <v>1152</v>
      </c>
      <c r="H146" t="s">
        <v>1015</v>
      </c>
      <c r="J146" t="s">
        <v>146</v>
      </c>
      <c r="K146">
        <v>65</v>
      </c>
      <c r="L146">
        <v>57</v>
      </c>
      <c r="Q146" t="s">
        <v>1263</v>
      </c>
      <c r="R146" t="s">
        <v>1121</v>
      </c>
      <c r="T146" t="s">
        <v>1623</v>
      </c>
      <c r="U146" t="s">
        <v>1121</v>
      </c>
      <c r="W146" t="s">
        <v>1234</v>
      </c>
      <c r="X146" s="69">
        <v>7.24</v>
      </c>
      <c r="Y146" s="69">
        <v>7</v>
      </c>
      <c r="Z146" s="69">
        <v>7</v>
      </c>
      <c r="AB146" s="63" t="s">
        <v>580</v>
      </c>
      <c r="AC146" s="42">
        <f t="shared" si="8"/>
        <v>137</v>
      </c>
      <c r="AD146" s="42">
        <f t="shared" si="9"/>
        <v>110</v>
      </c>
      <c r="AE146" s="42">
        <f t="shared" si="10"/>
        <v>84</v>
      </c>
      <c r="AG146" t="s">
        <v>1624</v>
      </c>
      <c r="AH146" s="57">
        <v>23.6</v>
      </c>
      <c r="AJ146" s="63" t="s">
        <v>580</v>
      </c>
      <c r="AK146">
        <f t="shared" si="11"/>
        <v>76</v>
      </c>
      <c r="AL146">
        <v>1.8</v>
      </c>
      <c r="AM146">
        <v>1.45</v>
      </c>
      <c r="AN146">
        <v>1.1000000000000001</v>
      </c>
    </row>
    <row r="147" spans="1:40">
      <c r="A147" t="s">
        <v>257</v>
      </c>
      <c r="B147">
        <v>83.666666666666671</v>
      </c>
      <c r="C147">
        <v>20.916666666666668</v>
      </c>
      <c r="D147">
        <v>40.894837361111115</v>
      </c>
      <c r="E147">
        <v>33.808163265306128</v>
      </c>
      <c r="F147" t="s">
        <v>1152</v>
      </c>
      <c r="H147" t="s">
        <v>1015</v>
      </c>
      <c r="J147" t="s">
        <v>245</v>
      </c>
      <c r="K147">
        <v>70</v>
      </c>
      <c r="L147">
        <v>55</v>
      </c>
      <c r="Q147" t="s">
        <v>1625</v>
      </c>
      <c r="R147" t="s">
        <v>1121</v>
      </c>
      <c r="T147" t="s">
        <v>1626</v>
      </c>
      <c r="U147" t="s">
        <v>1121</v>
      </c>
      <c r="W147" t="s">
        <v>1627</v>
      </c>
      <c r="X147" s="69">
        <v>7</v>
      </c>
      <c r="Y147" s="69">
        <v>7</v>
      </c>
      <c r="Z147" s="69">
        <v>7</v>
      </c>
      <c r="AB147" s="63" t="s">
        <v>242</v>
      </c>
      <c r="AC147" s="42">
        <f t="shared" si="8"/>
        <v>29</v>
      </c>
      <c r="AD147" s="42">
        <f t="shared" si="9"/>
        <v>46</v>
      </c>
      <c r="AE147" s="42">
        <f t="shared" si="10"/>
        <v>135</v>
      </c>
      <c r="AG147" t="s">
        <v>1628</v>
      </c>
      <c r="AH147" s="57">
        <v>26.3</v>
      </c>
      <c r="AJ147" s="63" t="s">
        <v>242</v>
      </c>
      <c r="AK147">
        <f t="shared" si="11"/>
        <v>75</v>
      </c>
      <c r="AL147">
        <v>0.39</v>
      </c>
      <c r="AM147">
        <v>0.61</v>
      </c>
      <c r="AN147">
        <v>1.8</v>
      </c>
    </row>
    <row r="148" spans="1:40">
      <c r="A148" t="s">
        <v>490</v>
      </c>
      <c r="B148">
        <v>74</v>
      </c>
      <c r="C148">
        <v>4.6674700200093122</v>
      </c>
      <c r="D148">
        <v>20.491864166666666</v>
      </c>
      <c r="E148">
        <v>93.614457831325296</v>
      </c>
      <c r="F148" t="s">
        <v>1152</v>
      </c>
      <c r="H148" t="s">
        <v>1015</v>
      </c>
      <c r="J148" t="s">
        <v>178</v>
      </c>
      <c r="K148">
        <v>72</v>
      </c>
      <c r="L148">
        <v>58</v>
      </c>
      <c r="Q148" t="s">
        <v>1629</v>
      </c>
      <c r="R148" t="s">
        <v>1121</v>
      </c>
      <c r="T148" t="s">
        <v>1630</v>
      </c>
      <c r="U148" t="s">
        <v>1121</v>
      </c>
      <c r="W148" t="s">
        <v>1631</v>
      </c>
      <c r="X148" s="69">
        <v>7.5</v>
      </c>
      <c r="Y148" s="69">
        <v>7</v>
      </c>
      <c r="Z148" s="69">
        <v>7</v>
      </c>
      <c r="AB148" s="63" t="s">
        <v>278</v>
      </c>
      <c r="AC148" s="42">
        <f t="shared" si="8"/>
        <v>74</v>
      </c>
      <c r="AD148" s="42">
        <f t="shared" si="9"/>
        <v>38</v>
      </c>
      <c r="AE148" s="42">
        <f t="shared" si="10"/>
        <v>113</v>
      </c>
      <c r="AG148" t="s">
        <v>1559</v>
      </c>
      <c r="AH148" s="57">
        <v>26.6</v>
      </c>
      <c r="AJ148" s="63" t="s">
        <v>278</v>
      </c>
      <c r="AK148">
        <f t="shared" si="11"/>
        <v>75</v>
      </c>
      <c r="AL148">
        <v>0.98</v>
      </c>
      <c r="AM148">
        <v>0.5</v>
      </c>
      <c r="AN148">
        <v>1.5</v>
      </c>
    </row>
    <row r="149" spans="1:40">
      <c r="A149" t="s">
        <v>679</v>
      </c>
      <c r="B149">
        <v>65</v>
      </c>
      <c r="C149">
        <v>4.9085856345173102</v>
      </c>
      <c r="D149">
        <v>10.679134375000002</v>
      </c>
      <c r="E149">
        <v>15.476190476190474</v>
      </c>
      <c r="F149" t="s">
        <v>1152</v>
      </c>
      <c r="H149" t="s">
        <v>1015</v>
      </c>
      <c r="J149" t="s">
        <v>218</v>
      </c>
      <c r="K149">
        <v>70</v>
      </c>
      <c r="L149">
        <v>55</v>
      </c>
      <c r="Q149" t="s">
        <v>1632</v>
      </c>
      <c r="R149" t="s">
        <v>1121</v>
      </c>
      <c r="T149" t="s">
        <v>1633</v>
      </c>
      <c r="U149" t="s">
        <v>1121</v>
      </c>
      <c r="W149" t="s">
        <v>1634</v>
      </c>
      <c r="X149" s="69">
        <v>9</v>
      </c>
      <c r="Y149" s="69">
        <v>7</v>
      </c>
      <c r="Z149" s="69">
        <v>7</v>
      </c>
      <c r="AB149" s="63" t="s">
        <v>490</v>
      </c>
      <c r="AC149" s="42">
        <f t="shared" si="8"/>
        <v>22</v>
      </c>
      <c r="AD149" s="42">
        <f t="shared" si="9"/>
        <v>263</v>
      </c>
      <c r="AE149" s="42">
        <f t="shared" si="10"/>
        <v>96</v>
      </c>
      <c r="AG149" t="s">
        <v>1635</v>
      </c>
      <c r="AH149" s="57">
        <v>27.7</v>
      </c>
      <c r="AJ149" s="63" t="s">
        <v>490</v>
      </c>
      <c r="AK149">
        <f t="shared" si="11"/>
        <v>74</v>
      </c>
      <c r="AL149">
        <v>0.3</v>
      </c>
      <c r="AM149">
        <v>3.56</v>
      </c>
      <c r="AN149">
        <v>1.3</v>
      </c>
    </row>
    <row r="150" spans="1:40">
      <c r="A150" t="s">
        <v>464</v>
      </c>
      <c r="B150">
        <v>80</v>
      </c>
      <c r="C150">
        <v>13.417174329383394</v>
      </c>
      <c r="D150">
        <v>22.590604166666665</v>
      </c>
      <c r="E150">
        <v>110.3448275862069</v>
      </c>
      <c r="F150" t="s">
        <v>1152</v>
      </c>
      <c r="H150" t="s">
        <v>1015</v>
      </c>
      <c r="J150" t="s">
        <v>215</v>
      </c>
      <c r="K150">
        <v>70</v>
      </c>
      <c r="L150">
        <v>52</v>
      </c>
      <c r="Q150" t="s">
        <v>1636</v>
      </c>
      <c r="R150" t="s">
        <v>1121</v>
      </c>
      <c r="T150" t="s">
        <v>1637</v>
      </c>
      <c r="U150" t="s">
        <v>1121</v>
      </c>
      <c r="W150" t="s">
        <v>1638</v>
      </c>
      <c r="X150" s="69">
        <v>8.75</v>
      </c>
      <c r="Y150" s="69">
        <v>7</v>
      </c>
      <c r="Z150" s="69">
        <v>7</v>
      </c>
      <c r="AB150" s="63" t="s">
        <v>589</v>
      </c>
      <c r="AC150" s="42">
        <f t="shared" si="8"/>
        <v>60</v>
      </c>
      <c r="AD150" s="42">
        <f t="shared" si="9"/>
        <v>57</v>
      </c>
      <c r="AE150" s="42">
        <f t="shared" si="10"/>
        <v>78</v>
      </c>
      <c r="AG150" t="s">
        <v>1639</v>
      </c>
      <c r="AH150" s="57">
        <v>25.7</v>
      </c>
      <c r="AJ150" s="63" t="s">
        <v>589</v>
      </c>
      <c r="AK150">
        <f t="shared" si="11"/>
        <v>71</v>
      </c>
      <c r="AL150">
        <v>0.85</v>
      </c>
      <c r="AM150">
        <v>0.8</v>
      </c>
      <c r="AN150">
        <v>1.1000000000000001</v>
      </c>
    </row>
    <row r="151" spans="1:40">
      <c r="A151" t="s">
        <v>787</v>
      </c>
      <c r="B151">
        <v>22</v>
      </c>
      <c r="C151">
        <v>3</v>
      </c>
      <c r="D151">
        <v>4.8962604166666663</v>
      </c>
      <c r="E151">
        <v>10</v>
      </c>
      <c r="F151" t="s">
        <v>1143</v>
      </c>
      <c r="H151" t="s">
        <v>1015</v>
      </c>
      <c r="J151" t="s">
        <v>150</v>
      </c>
      <c r="K151">
        <v>75</v>
      </c>
      <c r="L151">
        <v>57</v>
      </c>
      <c r="Q151" t="s">
        <v>1640</v>
      </c>
      <c r="R151" t="s">
        <v>1121</v>
      </c>
      <c r="T151" t="s">
        <v>1641</v>
      </c>
      <c r="U151" t="s">
        <v>1121</v>
      </c>
      <c r="W151" t="s">
        <v>1642</v>
      </c>
      <c r="X151" s="69">
        <v>7.7</v>
      </c>
      <c r="Y151" s="69">
        <v>7</v>
      </c>
      <c r="Z151" s="69">
        <v>7</v>
      </c>
      <c r="AB151" s="63" t="s">
        <v>636</v>
      </c>
      <c r="AC151" s="42">
        <f t="shared" si="8"/>
        <v>119</v>
      </c>
      <c r="AD151" s="42">
        <f t="shared" si="9"/>
        <v>106</v>
      </c>
      <c r="AE151" s="42">
        <f t="shared" si="10"/>
        <v>84</v>
      </c>
      <c r="AG151" t="s">
        <v>1643</v>
      </c>
      <c r="AH151" s="57">
        <v>26.9</v>
      </c>
      <c r="AJ151" s="63" t="s">
        <v>636</v>
      </c>
      <c r="AK151">
        <f t="shared" si="11"/>
        <v>70</v>
      </c>
      <c r="AL151">
        <v>1.7</v>
      </c>
      <c r="AM151">
        <v>1.52</v>
      </c>
      <c r="AN151">
        <v>1.2</v>
      </c>
    </row>
    <row r="152" spans="1:40">
      <c r="A152" t="s">
        <v>847</v>
      </c>
      <c r="B152">
        <v>13</v>
      </c>
      <c r="C152">
        <v>0.5877083333333335</v>
      </c>
      <c r="D152">
        <v>2.7384500000000003</v>
      </c>
      <c r="E152">
        <v>2.4761904761904763</v>
      </c>
      <c r="F152" t="s">
        <v>1152</v>
      </c>
      <c r="H152" t="s">
        <v>1015</v>
      </c>
      <c r="J152" t="s">
        <v>144</v>
      </c>
      <c r="K152">
        <v>72</v>
      </c>
      <c r="L152">
        <v>55</v>
      </c>
      <c r="Q152" t="s">
        <v>1644</v>
      </c>
      <c r="R152" t="s">
        <v>1121</v>
      </c>
      <c r="T152" t="s">
        <v>1538</v>
      </c>
      <c r="U152" t="s">
        <v>1121</v>
      </c>
      <c r="W152" t="s">
        <v>1127</v>
      </c>
      <c r="X152" s="69">
        <v>7</v>
      </c>
      <c r="Y152" s="69">
        <v>7</v>
      </c>
      <c r="Z152" s="69">
        <v>7</v>
      </c>
      <c r="AB152" s="63" t="s">
        <v>671</v>
      </c>
      <c r="AC152" s="42">
        <f t="shared" si="8"/>
        <v>47</v>
      </c>
      <c r="AD152" s="42">
        <f t="shared" si="9"/>
        <v>45</v>
      </c>
      <c r="AE152" s="42">
        <f t="shared" si="10"/>
        <v>54</v>
      </c>
      <c r="AG152" t="s">
        <v>1645</v>
      </c>
      <c r="AH152" s="57">
        <v>21.6</v>
      </c>
      <c r="AJ152" s="63" t="s">
        <v>671</v>
      </c>
      <c r="AK152">
        <f t="shared" si="11"/>
        <v>67</v>
      </c>
      <c r="AL152">
        <v>0.7</v>
      </c>
      <c r="AM152">
        <v>0.67</v>
      </c>
      <c r="AN152">
        <v>0.8</v>
      </c>
    </row>
    <row r="153" spans="1:40">
      <c r="A153" t="s">
        <v>895</v>
      </c>
      <c r="B153">
        <v>8</v>
      </c>
      <c r="C153">
        <v>0.25137777777777781</v>
      </c>
      <c r="D153">
        <v>1.4566666666666668</v>
      </c>
      <c r="E153">
        <v>3.2</v>
      </c>
      <c r="F153" t="s">
        <v>1143</v>
      </c>
      <c r="H153" t="s">
        <v>1015</v>
      </c>
      <c r="J153" t="s">
        <v>109</v>
      </c>
      <c r="K153">
        <v>78</v>
      </c>
      <c r="L153">
        <v>52</v>
      </c>
      <c r="Q153" t="s">
        <v>1646</v>
      </c>
      <c r="R153" t="s">
        <v>1121</v>
      </c>
      <c r="T153" t="s">
        <v>1647</v>
      </c>
      <c r="U153" t="s">
        <v>1121</v>
      </c>
      <c r="W153" t="s">
        <v>1648</v>
      </c>
      <c r="X153" s="69">
        <v>8.5</v>
      </c>
      <c r="Y153" s="69">
        <v>7</v>
      </c>
      <c r="Z153" s="69">
        <v>7</v>
      </c>
      <c r="AB153" s="63" t="s">
        <v>679</v>
      </c>
      <c r="AC153" s="42">
        <f t="shared" si="8"/>
        <v>33</v>
      </c>
      <c r="AD153" s="42">
        <f t="shared" si="9"/>
        <v>117</v>
      </c>
      <c r="AE153" s="42">
        <f t="shared" si="10"/>
        <v>72</v>
      </c>
      <c r="AG153" t="s">
        <v>1649</v>
      </c>
      <c r="AH153" s="57">
        <v>23</v>
      </c>
      <c r="AJ153" s="63" t="s">
        <v>679</v>
      </c>
      <c r="AK153">
        <f t="shared" si="11"/>
        <v>65</v>
      </c>
      <c r="AL153">
        <v>0.5</v>
      </c>
      <c r="AM153">
        <v>1.8</v>
      </c>
      <c r="AN153">
        <v>1.1000000000000001</v>
      </c>
    </row>
    <row r="154" spans="1:40">
      <c r="A154" t="s">
        <v>555</v>
      </c>
      <c r="B154">
        <v>79</v>
      </c>
      <c r="C154">
        <v>2.8336899709245968</v>
      </c>
      <c r="D154">
        <v>16.985210666666667</v>
      </c>
      <c r="E154">
        <v>56.086580086580092</v>
      </c>
      <c r="F154" t="s">
        <v>1186</v>
      </c>
      <c r="H154" t="s">
        <v>1015</v>
      </c>
      <c r="J154" t="s">
        <v>116</v>
      </c>
      <c r="K154">
        <v>67</v>
      </c>
      <c r="L154">
        <v>58</v>
      </c>
      <c r="Q154" t="s">
        <v>1357</v>
      </c>
      <c r="R154" t="s">
        <v>1121</v>
      </c>
      <c r="T154" t="s">
        <v>1650</v>
      </c>
      <c r="U154" t="s">
        <v>1121</v>
      </c>
      <c r="W154" t="s">
        <v>1333</v>
      </c>
      <c r="X154" s="69">
        <v>8</v>
      </c>
      <c r="Y154" s="69">
        <v>7</v>
      </c>
      <c r="Z154" s="69">
        <v>7</v>
      </c>
      <c r="AB154" s="63" t="s">
        <v>623</v>
      </c>
      <c r="AC154" s="42">
        <f t="shared" si="8"/>
        <v>24</v>
      </c>
      <c r="AD154" s="42">
        <f t="shared" si="9"/>
        <v>130</v>
      </c>
      <c r="AE154" s="42">
        <f t="shared" si="10"/>
        <v>83</v>
      </c>
      <c r="AG154" t="s">
        <v>1651</v>
      </c>
      <c r="AH154" s="57">
        <v>26</v>
      </c>
      <c r="AJ154" s="63" t="s">
        <v>623</v>
      </c>
      <c r="AK154">
        <f t="shared" si="11"/>
        <v>59</v>
      </c>
      <c r="AL154">
        <v>0.4</v>
      </c>
      <c r="AM154">
        <v>2.2000000000000002</v>
      </c>
      <c r="AN154">
        <v>1.4</v>
      </c>
    </row>
    <row r="155" spans="1:40">
      <c r="A155" t="s">
        <v>228</v>
      </c>
      <c r="B155">
        <v>78</v>
      </c>
      <c r="C155">
        <v>15.600000000000001</v>
      </c>
      <c r="D155">
        <v>45.670624999999994</v>
      </c>
      <c r="E155">
        <v>36.735483870967741</v>
      </c>
      <c r="F155" t="s">
        <v>1191</v>
      </c>
      <c r="H155" t="s">
        <v>1015</v>
      </c>
      <c r="J155" t="s">
        <v>194</v>
      </c>
      <c r="K155">
        <v>70</v>
      </c>
      <c r="L155">
        <v>55</v>
      </c>
      <c r="Q155" t="s">
        <v>1652</v>
      </c>
      <c r="R155" t="s">
        <v>1121</v>
      </c>
      <c r="T155" t="s">
        <v>1653</v>
      </c>
      <c r="U155" t="s">
        <v>1121</v>
      </c>
      <c r="W155" t="s">
        <v>1654</v>
      </c>
      <c r="X155" s="69">
        <v>8.9</v>
      </c>
      <c r="Y155" s="69">
        <v>7</v>
      </c>
      <c r="Z155" s="69">
        <v>7</v>
      </c>
      <c r="AB155" s="63" t="s">
        <v>723</v>
      </c>
      <c r="AC155" s="42">
        <f t="shared" si="8"/>
        <v>60</v>
      </c>
      <c r="AD155" s="42">
        <f t="shared" si="9"/>
        <v>130</v>
      </c>
      <c r="AE155" s="42">
        <f t="shared" si="10"/>
        <v>40</v>
      </c>
      <c r="AG155" t="s">
        <v>1598</v>
      </c>
      <c r="AH155" s="57">
        <v>22.3</v>
      </c>
      <c r="AJ155" s="63" t="s">
        <v>723</v>
      </c>
      <c r="AK155">
        <f t="shared" si="11"/>
        <v>57</v>
      </c>
      <c r="AL155">
        <v>1.06</v>
      </c>
      <c r="AM155">
        <v>2.2799999999999998</v>
      </c>
      <c r="AN155">
        <v>0.7</v>
      </c>
    </row>
    <row r="156" spans="1:40">
      <c r="A156" t="s">
        <v>580</v>
      </c>
      <c r="B156">
        <v>76</v>
      </c>
      <c r="C156">
        <v>5.3557254888849029</v>
      </c>
      <c r="D156">
        <v>15.8258828</v>
      </c>
      <c r="E156">
        <v>66.072072072072075</v>
      </c>
      <c r="F156" t="s">
        <v>1186</v>
      </c>
      <c r="H156" t="s">
        <v>1015</v>
      </c>
      <c r="J156" t="s">
        <v>180</v>
      </c>
      <c r="K156">
        <v>73</v>
      </c>
      <c r="L156">
        <v>57</v>
      </c>
      <c r="Q156" t="s">
        <v>972</v>
      </c>
      <c r="R156" t="s">
        <v>1121</v>
      </c>
      <c r="T156" t="s">
        <v>1655</v>
      </c>
      <c r="U156" t="s">
        <v>1121</v>
      </c>
      <c r="W156" t="s">
        <v>1185</v>
      </c>
      <c r="X156" s="69">
        <v>7</v>
      </c>
      <c r="Y156" s="69">
        <v>7</v>
      </c>
      <c r="Z156" s="69">
        <v>7</v>
      </c>
      <c r="AB156" s="63" t="s">
        <v>784</v>
      </c>
      <c r="AC156" s="42">
        <f t="shared" si="8"/>
        <v>68</v>
      </c>
      <c r="AD156" s="42">
        <f t="shared" si="9"/>
        <v>31</v>
      </c>
      <c r="AE156" s="42">
        <f t="shared" si="10"/>
        <v>34</v>
      </c>
      <c r="AG156" t="s">
        <v>1656</v>
      </c>
      <c r="AH156" s="57">
        <v>30.4</v>
      </c>
      <c r="AJ156" s="63" t="s">
        <v>784</v>
      </c>
      <c r="AK156">
        <f t="shared" si="11"/>
        <v>56.333333333333336</v>
      </c>
      <c r="AL156">
        <v>1.2</v>
      </c>
      <c r="AM156">
        <v>0.55000000000000004</v>
      </c>
      <c r="AN156">
        <v>0.6</v>
      </c>
    </row>
    <row r="157" spans="1:40">
      <c r="A157" t="s">
        <v>592</v>
      </c>
      <c r="B157">
        <v>78</v>
      </c>
      <c r="C157">
        <v>2.8939780286050376</v>
      </c>
      <c r="D157">
        <v>15.111610453333334</v>
      </c>
      <c r="E157">
        <v>36.25352112676056</v>
      </c>
      <c r="F157" t="s">
        <v>1191</v>
      </c>
      <c r="H157" t="s">
        <v>1015</v>
      </c>
      <c r="J157" t="s">
        <v>169</v>
      </c>
      <c r="K157">
        <v>70</v>
      </c>
      <c r="L157">
        <v>58</v>
      </c>
      <c r="Q157" t="s">
        <v>1026</v>
      </c>
      <c r="R157" t="s">
        <v>1121</v>
      </c>
      <c r="T157" t="s">
        <v>1657</v>
      </c>
      <c r="U157" t="s">
        <v>1121</v>
      </c>
      <c r="W157" t="s">
        <v>1658</v>
      </c>
      <c r="X157" s="69">
        <v>7</v>
      </c>
      <c r="Y157" s="69">
        <v>7</v>
      </c>
      <c r="Z157" s="69">
        <v>7</v>
      </c>
      <c r="AB157" s="63" t="s">
        <v>719</v>
      </c>
      <c r="AC157" s="42">
        <f t="shared" si="8"/>
        <v>20</v>
      </c>
      <c r="AD157" s="42">
        <f t="shared" si="9"/>
        <v>108</v>
      </c>
      <c r="AE157" s="42">
        <f t="shared" si="10"/>
        <v>46</v>
      </c>
      <c r="AG157" t="s">
        <v>1659</v>
      </c>
      <c r="AH157" s="57">
        <v>29.5</v>
      </c>
      <c r="AJ157" s="63" t="s">
        <v>719</v>
      </c>
      <c r="AK157">
        <f t="shared" si="11"/>
        <v>51</v>
      </c>
      <c r="AL157">
        <v>0.4</v>
      </c>
      <c r="AM157">
        <v>2.11</v>
      </c>
      <c r="AN157">
        <v>0.9</v>
      </c>
    </row>
    <row r="158" spans="1:40">
      <c r="A158" t="s">
        <v>636</v>
      </c>
      <c r="B158">
        <v>70</v>
      </c>
      <c r="C158">
        <v>3.7967836257309941</v>
      </c>
      <c r="D158">
        <v>12.816970833333333</v>
      </c>
      <c r="E158">
        <v>22.528735632183906</v>
      </c>
      <c r="F158" t="s">
        <v>1186</v>
      </c>
      <c r="H158" t="s">
        <v>1015</v>
      </c>
      <c r="J158" t="s">
        <v>1420</v>
      </c>
      <c r="K158">
        <v>72</v>
      </c>
      <c r="L158">
        <v>53</v>
      </c>
      <c r="Q158" t="s">
        <v>986</v>
      </c>
      <c r="R158" t="s">
        <v>1121</v>
      </c>
      <c r="T158" t="s">
        <v>1660</v>
      </c>
      <c r="U158" t="s">
        <v>1121</v>
      </c>
      <c r="W158" t="s">
        <v>1379</v>
      </c>
      <c r="X158" s="69">
        <v>6.95</v>
      </c>
      <c r="Y158" s="69">
        <v>6.95</v>
      </c>
      <c r="Z158" s="69">
        <v>6.95</v>
      </c>
      <c r="AB158" s="63" t="s">
        <v>663</v>
      </c>
      <c r="AC158" s="42">
        <f t="shared" si="8"/>
        <v>32</v>
      </c>
      <c r="AD158" s="42">
        <f t="shared" si="9"/>
        <v>9</v>
      </c>
      <c r="AE158" s="42">
        <f t="shared" si="10"/>
        <v>29</v>
      </c>
      <c r="AG158" t="s">
        <v>1661</v>
      </c>
      <c r="AH158" s="57">
        <v>24.3</v>
      </c>
      <c r="AJ158" s="63" t="s">
        <v>663</v>
      </c>
      <c r="AK158">
        <f t="shared" si="11"/>
        <v>36</v>
      </c>
      <c r="AL158">
        <v>0.89</v>
      </c>
      <c r="AM158">
        <v>0.25</v>
      </c>
      <c r="AN158">
        <v>0.8</v>
      </c>
    </row>
    <row r="159" spans="1:40">
      <c r="A159" t="s">
        <v>278</v>
      </c>
      <c r="B159">
        <v>75</v>
      </c>
      <c r="C159">
        <v>11.25</v>
      </c>
      <c r="D159">
        <v>38.426029687500005</v>
      </c>
      <c r="E159">
        <v>30</v>
      </c>
      <c r="F159" t="s">
        <v>1191</v>
      </c>
      <c r="H159" t="s">
        <v>1015</v>
      </c>
      <c r="J159" t="s">
        <v>219</v>
      </c>
      <c r="K159">
        <v>78</v>
      </c>
      <c r="L159">
        <v>58</v>
      </c>
      <c r="Q159" t="s">
        <v>1030</v>
      </c>
      <c r="R159" t="s">
        <v>1121</v>
      </c>
      <c r="T159" t="s">
        <v>1662</v>
      </c>
      <c r="U159" t="s">
        <v>1121</v>
      </c>
      <c r="W159" t="s">
        <v>1663</v>
      </c>
      <c r="X159" s="69">
        <v>8</v>
      </c>
      <c r="Y159" s="69">
        <v>6.8</v>
      </c>
      <c r="Z159" s="69">
        <v>6.8</v>
      </c>
      <c r="AB159" s="63" t="s">
        <v>614</v>
      </c>
      <c r="AC159" s="42">
        <f t="shared" si="8"/>
        <v>24</v>
      </c>
      <c r="AD159" s="42">
        <f t="shared" si="9"/>
        <v>27</v>
      </c>
      <c r="AE159" s="42">
        <f t="shared" si="10"/>
        <v>34</v>
      </c>
      <c r="AG159" t="s">
        <v>1664</v>
      </c>
      <c r="AH159" s="57">
        <v>20.3</v>
      </c>
      <c r="AJ159" s="63" t="s">
        <v>614</v>
      </c>
      <c r="AK159">
        <f t="shared" si="11"/>
        <v>34</v>
      </c>
      <c r="AL159">
        <v>0.7</v>
      </c>
      <c r="AM159">
        <v>0.78</v>
      </c>
      <c r="AN159">
        <v>1</v>
      </c>
    </row>
    <row r="160" spans="1:40">
      <c r="A160" t="s">
        <v>784</v>
      </c>
      <c r="B160">
        <v>56.333333333333336</v>
      </c>
      <c r="C160">
        <v>1.2343903810129493</v>
      </c>
      <c r="D160">
        <v>5.0837206874999996</v>
      </c>
      <c r="E160">
        <v>32.832310838445807</v>
      </c>
      <c r="F160" t="s">
        <v>1186</v>
      </c>
      <c r="H160" t="s">
        <v>1015</v>
      </c>
      <c r="J160" t="s">
        <v>300</v>
      </c>
      <c r="K160">
        <v>83</v>
      </c>
      <c r="L160">
        <v>65</v>
      </c>
      <c r="Q160" t="s">
        <v>1045</v>
      </c>
      <c r="R160" t="s">
        <v>1121</v>
      </c>
      <c r="T160" t="s">
        <v>1665</v>
      </c>
      <c r="U160" t="s">
        <v>1121</v>
      </c>
      <c r="W160" t="s">
        <v>1666</v>
      </c>
      <c r="X160" s="69">
        <v>7.5</v>
      </c>
      <c r="Y160" s="69">
        <v>6.75</v>
      </c>
      <c r="Z160" s="69">
        <v>6.75</v>
      </c>
      <c r="AB160" s="63" t="s">
        <v>787</v>
      </c>
      <c r="AC160" s="42">
        <f t="shared" si="8"/>
        <v>11</v>
      </c>
      <c r="AD160" s="42">
        <f t="shared" si="9"/>
        <v>66</v>
      </c>
      <c r="AE160" s="42">
        <f t="shared" si="10"/>
        <v>20</v>
      </c>
      <c r="AG160" t="s">
        <v>1667</v>
      </c>
      <c r="AH160" s="57">
        <v>35</v>
      </c>
      <c r="AJ160" s="63" t="s">
        <v>787</v>
      </c>
      <c r="AK160">
        <f t="shared" si="11"/>
        <v>22</v>
      </c>
      <c r="AL160">
        <v>0.5</v>
      </c>
      <c r="AM160">
        <v>3</v>
      </c>
      <c r="AN160">
        <v>0.9</v>
      </c>
    </row>
    <row r="161" spans="1:40">
      <c r="A161" t="s">
        <v>589</v>
      </c>
      <c r="B161">
        <v>71</v>
      </c>
      <c r="C161">
        <v>6.4888484105763533</v>
      </c>
      <c r="D161">
        <v>15.271650333333337</v>
      </c>
      <c r="E161">
        <v>8.1142857142857139</v>
      </c>
      <c r="F161" t="s">
        <v>1191</v>
      </c>
      <c r="H161" t="s">
        <v>1015</v>
      </c>
      <c r="J161" t="s">
        <v>137</v>
      </c>
      <c r="K161">
        <v>67</v>
      </c>
      <c r="L161">
        <v>55</v>
      </c>
      <c r="Q161" t="s">
        <v>1035</v>
      </c>
      <c r="R161" t="s">
        <v>1121</v>
      </c>
      <c r="T161" t="s">
        <v>1668</v>
      </c>
      <c r="U161" t="s">
        <v>1121</v>
      </c>
      <c r="W161" t="s">
        <v>1669</v>
      </c>
      <c r="X161" s="69">
        <v>8.7810000000000006</v>
      </c>
      <c r="Y161" s="69">
        <v>6.75</v>
      </c>
      <c r="Z161" s="69">
        <v>6.75</v>
      </c>
      <c r="AB161" s="63" t="s">
        <v>877</v>
      </c>
      <c r="AC161" s="42">
        <f t="shared" si="8"/>
        <v>8</v>
      </c>
      <c r="AD161" s="42">
        <f t="shared" si="9"/>
        <v>38</v>
      </c>
      <c r="AE161" s="42">
        <f t="shared" si="10"/>
        <v>17</v>
      </c>
      <c r="AG161" t="s">
        <v>1670</v>
      </c>
      <c r="AH161" s="57">
        <v>21.5</v>
      </c>
      <c r="AJ161" s="63" t="s">
        <v>877</v>
      </c>
      <c r="AK161">
        <f t="shared" si="11"/>
        <v>19</v>
      </c>
      <c r="AL161">
        <v>0.4</v>
      </c>
      <c r="AM161">
        <v>2.02</v>
      </c>
      <c r="AN161">
        <v>0.9</v>
      </c>
    </row>
    <row r="162" spans="1:40">
      <c r="A162" t="s">
        <v>723</v>
      </c>
      <c r="B162">
        <v>57</v>
      </c>
      <c r="C162">
        <v>1.8746655834707535</v>
      </c>
      <c r="D162">
        <v>8.4014991666666674</v>
      </c>
      <c r="E162">
        <v>63.56363636363637</v>
      </c>
      <c r="F162" t="s">
        <v>1191</v>
      </c>
      <c r="H162" t="s">
        <v>1015</v>
      </c>
      <c r="J162" t="s">
        <v>161</v>
      </c>
      <c r="K162">
        <v>70</v>
      </c>
      <c r="L162">
        <v>53</v>
      </c>
      <c r="Q162" t="s">
        <v>1039</v>
      </c>
      <c r="R162" t="s">
        <v>1121</v>
      </c>
      <c r="T162" t="s">
        <v>1671</v>
      </c>
      <c r="U162" t="s">
        <v>1121</v>
      </c>
      <c r="W162" t="s">
        <v>1306</v>
      </c>
      <c r="X162" s="69">
        <v>9.5</v>
      </c>
      <c r="Y162" s="69">
        <v>6.75</v>
      </c>
      <c r="Z162" s="69">
        <v>6.75</v>
      </c>
      <c r="AB162" s="63" t="s">
        <v>849</v>
      </c>
      <c r="AC162" s="42">
        <f t="shared" si="8"/>
        <v>11</v>
      </c>
      <c r="AD162" s="42">
        <f t="shared" si="9"/>
        <v>7</v>
      </c>
      <c r="AE162" s="42">
        <f t="shared" si="10"/>
        <v>7</v>
      </c>
      <c r="AG162" t="s">
        <v>1672</v>
      </c>
      <c r="AH162" s="57">
        <v>26.8</v>
      </c>
      <c r="AJ162" s="63" t="s">
        <v>849</v>
      </c>
      <c r="AK162">
        <f t="shared" si="11"/>
        <v>14</v>
      </c>
      <c r="AL162">
        <v>0.8</v>
      </c>
      <c r="AM162">
        <v>0.5</v>
      </c>
      <c r="AN162">
        <v>0.5</v>
      </c>
    </row>
    <row r="163" spans="1:40">
      <c r="A163" t="s">
        <v>663</v>
      </c>
      <c r="B163">
        <v>36</v>
      </c>
      <c r="C163">
        <v>3.3600000000000003</v>
      </c>
      <c r="D163">
        <v>11.482379999999999</v>
      </c>
      <c r="E163">
        <v>6</v>
      </c>
      <c r="F163" t="s">
        <v>1191</v>
      </c>
      <c r="H163" t="s">
        <v>1015</v>
      </c>
      <c r="J163" t="s">
        <v>183</v>
      </c>
      <c r="K163">
        <v>75</v>
      </c>
      <c r="L163">
        <v>55</v>
      </c>
      <c r="Q163" t="s">
        <v>1058</v>
      </c>
      <c r="R163" t="s">
        <v>1121</v>
      </c>
      <c r="T163" t="s">
        <v>1673</v>
      </c>
      <c r="U163" t="s">
        <v>1121</v>
      </c>
      <c r="W163" t="s">
        <v>1513</v>
      </c>
      <c r="X163" s="69">
        <v>9.1</v>
      </c>
      <c r="Y163" s="69">
        <v>6.5999910000000002</v>
      </c>
      <c r="Z163" s="69">
        <v>6.5999910000000002</v>
      </c>
      <c r="AB163" s="63" t="s">
        <v>847</v>
      </c>
      <c r="AC163" s="42">
        <f t="shared" si="8"/>
        <v>6</v>
      </c>
      <c r="AD163" s="42">
        <f t="shared" si="9"/>
        <v>4</v>
      </c>
      <c r="AE163" s="42">
        <f t="shared" si="10"/>
        <v>16</v>
      </c>
      <c r="AG163" t="s">
        <v>1673</v>
      </c>
      <c r="AH163" s="57">
        <v>24.4</v>
      </c>
      <c r="AJ163" s="63" t="s">
        <v>847</v>
      </c>
      <c r="AK163">
        <f t="shared" si="11"/>
        <v>13</v>
      </c>
      <c r="AL163">
        <v>0.43</v>
      </c>
      <c r="AM163">
        <v>0.33</v>
      </c>
      <c r="AN163">
        <v>1.2</v>
      </c>
    </row>
    <row r="164" spans="1:40">
      <c r="A164" t="s">
        <v>849</v>
      </c>
      <c r="B164">
        <v>14</v>
      </c>
      <c r="C164">
        <v>6.5333333333333337E-3</v>
      </c>
      <c r="D164">
        <v>2.5235000000000003</v>
      </c>
      <c r="E164">
        <v>2.333333333333333</v>
      </c>
      <c r="F164" t="s">
        <v>1186</v>
      </c>
      <c r="H164" t="s">
        <v>1015</v>
      </c>
      <c r="J164" t="s">
        <v>182</v>
      </c>
      <c r="K164">
        <v>67</v>
      </c>
      <c r="L164">
        <v>53</v>
      </c>
      <c r="T164" t="s">
        <v>1674</v>
      </c>
      <c r="U164" t="s">
        <v>1121</v>
      </c>
      <c r="W164" t="s">
        <v>1218</v>
      </c>
      <c r="X164" s="69">
        <v>8</v>
      </c>
      <c r="Y164" s="69">
        <v>6.5</v>
      </c>
      <c r="Z164" s="69">
        <v>6.5</v>
      </c>
      <c r="AB164" s="63" t="s">
        <v>895</v>
      </c>
      <c r="AC164" s="42">
        <f t="shared" si="8"/>
        <v>2</v>
      </c>
      <c r="AD164" s="42">
        <f t="shared" si="9"/>
        <v>2</v>
      </c>
      <c r="AE164" s="42">
        <f t="shared" si="10"/>
        <v>6</v>
      </c>
      <c r="AG164" t="s">
        <v>1675</v>
      </c>
      <c r="AH164" s="57">
        <v>22.8</v>
      </c>
      <c r="AJ164" s="63" t="s">
        <v>895</v>
      </c>
      <c r="AK164">
        <f t="shared" si="11"/>
        <v>8</v>
      </c>
      <c r="AL164">
        <v>0.25</v>
      </c>
      <c r="AM164">
        <v>0.2</v>
      </c>
      <c r="AN164">
        <v>0.8</v>
      </c>
    </row>
    <row r="165" spans="1:40">
      <c r="A165" t="s">
        <v>60</v>
      </c>
      <c r="B165">
        <v>67</v>
      </c>
      <c r="C165">
        <v>29.48</v>
      </c>
      <c r="D165">
        <v>84.733018463194455</v>
      </c>
      <c r="E165">
        <v>45.278538812785385</v>
      </c>
      <c r="F165" t="s">
        <v>941</v>
      </c>
      <c r="H165" t="s">
        <v>1009</v>
      </c>
      <c r="J165" t="s">
        <v>224</v>
      </c>
      <c r="K165">
        <v>78</v>
      </c>
      <c r="L165">
        <v>60</v>
      </c>
      <c r="T165" t="s">
        <v>1676</v>
      </c>
      <c r="U165" t="s">
        <v>1121</v>
      </c>
      <c r="W165" t="s">
        <v>1677</v>
      </c>
      <c r="X165" s="69">
        <v>4.5</v>
      </c>
      <c r="Y165" s="69">
        <v>6.5</v>
      </c>
      <c r="Z165" s="69">
        <v>6.5</v>
      </c>
      <c r="AB165" s="63" t="s">
        <v>372</v>
      </c>
      <c r="AC165" s="42">
        <f t="shared" si="8"/>
        <v>41</v>
      </c>
      <c r="AD165" s="42">
        <f t="shared" si="9"/>
        <v>58</v>
      </c>
      <c r="AE165" s="42">
        <f t="shared" si="10"/>
        <v>116</v>
      </c>
      <c r="AG165" t="s">
        <v>1130</v>
      </c>
      <c r="AH165" s="57">
        <v>20.9</v>
      </c>
      <c r="AJ165" s="63" t="s">
        <v>372</v>
      </c>
      <c r="AK165">
        <f t="shared" si="11"/>
        <v>83</v>
      </c>
      <c r="AL165">
        <v>0.49</v>
      </c>
      <c r="AM165">
        <v>0.7</v>
      </c>
      <c r="AN165">
        <v>1.4</v>
      </c>
    </row>
    <row r="166" spans="1:40">
      <c r="A166" t="s">
        <v>212</v>
      </c>
      <c r="B166">
        <v>72</v>
      </c>
      <c r="C166">
        <v>20.160000000000004</v>
      </c>
      <c r="D166">
        <v>46.936331749999987</v>
      </c>
      <c r="E166">
        <v>29.508196721311478</v>
      </c>
      <c r="F166" t="s">
        <v>941</v>
      </c>
      <c r="H166" t="s">
        <v>1009</v>
      </c>
      <c r="J166" t="s">
        <v>227</v>
      </c>
      <c r="K166">
        <v>65</v>
      </c>
      <c r="L166">
        <v>47</v>
      </c>
      <c r="T166" t="s">
        <v>1678</v>
      </c>
      <c r="U166" t="s">
        <v>1121</v>
      </c>
      <c r="W166" t="s">
        <v>1679</v>
      </c>
      <c r="X166" s="69">
        <v>7.5</v>
      </c>
      <c r="Y166" s="69">
        <v>6.5</v>
      </c>
      <c r="Z166" s="69">
        <v>6.5</v>
      </c>
      <c r="AB166" s="63" t="s">
        <v>184</v>
      </c>
      <c r="AC166" s="42">
        <f t="shared" si="8"/>
        <v>116</v>
      </c>
      <c r="AD166" s="42">
        <f t="shared" si="9"/>
        <v>66</v>
      </c>
      <c r="AE166" s="42">
        <f t="shared" si="10"/>
        <v>125</v>
      </c>
      <c r="AG166" t="s">
        <v>1513</v>
      </c>
      <c r="AH166" s="57">
        <v>22.4</v>
      </c>
      <c r="AJ166" s="63" t="s">
        <v>184</v>
      </c>
      <c r="AK166">
        <f t="shared" si="11"/>
        <v>83</v>
      </c>
      <c r="AL166">
        <v>1.4</v>
      </c>
      <c r="AM166">
        <v>0.8</v>
      </c>
      <c r="AN166">
        <v>1.5</v>
      </c>
    </row>
    <row r="167" spans="1:40">
      <c r="A167" t="s">
        <v>337</v>
      </c>
      <c r="B167">
        <v>76</v>
      </c>
      <c r="C167">
        <v>11.4</v>
      </c>
      <c r="D167">
        <v>33.425892500000003</v>
      </c>
      <c r="E167">
        <v>19.422222222222221</v>
      </c>
      <c r="F167" t="s">
        <v>1143</v>
      </c>
      <c r="H167" t="s">
        <v>1009</v>
      </c>
      <c r="J167" t="s">
        <v>207</v>
      </c>
      <c r="K167">
        <v>85</v>
      </c>
      <c r="L167">
        <v>63</v>
      </c>
      <c r="T167" t="s">
        <v>1599</v>
      </c>
      <c r="U167" t="s">
        <v>1121</v>
      </c>
      <c r="W167" t="s">
        <v>1680</v>
      </c>
      <c r="X167" s="69">
        <v>6.5</v>
      </c>
      <c r="Y167" s="69">
        <v>6.5</v>
      </c>
      <c r="Z167" s="69">
        <v>6.5</v>
      </c>
      <c r="AB167" s="63" t="s">
        <v>594</v>
      </c>
      <c r="AC167" s="42">
        <f t="shared" si="8"/>
        <v>152</v>
      </c>
      <c r="AD167" s="42">
        <f t="shared" si="9"/>
        <v>79</v>
      </c>
      <c r="AE167" s="42">
        <f t="shared" si="10"/>
        <v>66</v>
      </c>
      <c r="AG167" t="s">
        <v>1681</v>
      </c>
      <c r="AH167" s="57">
        <v>21.4</v>
      </c>
      <c r="AJ167" s="63" t="s">
        <v>594</v>
      </c>
      <c r="AK167">
        <f t="shared" si="11"/>
        <v>82.666666666666671</v>
      </c>
      <c r="AL167">
        <v>1.84</v>
      </c>
      <c r="AM167">
        <v>0.95</v>
      </c>
      <c r="AN167">
        <v>0.8</v>
      </c>
    </row>
    <row r="168" spans="1:40">
      <c r="A168" t="s">
        <v>372</v>
      </c>
      <c r="B168">
        <v>83</v>
      </c>
      <c r="C168">
        <v>14.110000000000001</v>
      </c>
      <c r="D168">
        <v>30.281685416666665</v>
      </c>
      <c r="E168">
        <v>16.600000000000001</v>
      </c>
      <c r="F168" t="s">
        <v>1143</v>
      </c>
      <c r="H168" t="s">
        <v>1009</v>
      </c>
      <c r="J168" t="s">
        <v>208</v>
      </c>
      <c r="K168">
        <v>72</v>
      </c>
      <c r="L168">
        <v>48</v>
      </c>
      <c r="T168" t="s">
        <v>1682</v>
      </c>
      <c r="U168" t="s">
        <v>1121</v>
      </c>
      <c r="W168" t="s">
        <v>1683</v>
      </c>
      <c r="X168" s="69">
        <v>8</v>
      </c>
      <c r="Y168" s="69">
        <v>6.5</v>
      </c>
      <c r="Z168" s="69">
        <v>6.5</v>
      </c>
      <c r="AB168" s="63" t="s">
        <v>166</v>
      </c>
      <c r="AC168" s="42">
        <f t="shared" si="8"/>
        <v>33</v>
      </c>
      <c r="AD168" s="42">
        <f t="shared" si="9"/>
        <v>66</v>
      </c>
      <c r="AE168" s="42">
        <f t="shared" si="10"/>
        <v>173</v>
      </c>
      <c r="AG168" t="s">
        <v>1684</v>
      </c>
      <c r="AH168" s="57">
        <v>22.6</v>
      </c>
      <c r="AJ168" s="63" t="s">
        <v>166</v>
      </c>
      <c r="AK168">
        <f t="shared" si="11"/>
        <v>82.333333333333329</v>
      </c>
      <c r="AL168">
        <v>0.4</v>
      </c>
      <c r="AM168">
        <v>0.8</v>
      </c>
      <c r="AN168">
        <v>2.1</v>
      </c>
    </row>
    <row r="169" spans="1:40">
      <c r="A169" t="s">
        <v>869</v>
      </c>
      <c r="B169">
        <v>6</v>
      </c>
      <c r="C169">
        <v>0.6334603174603175</v>
      </c>
      <c r="D169">
        <v>1.9332500000000001</v>
      </c>
      <c r="E169">
        <v>2.5714285714285712</v>
      </c>
      <c r="F169" t="s">
        <v>941</v>
      </c>
      <c r="H169" t="s">
        <v>1009</v>
      </c>
      <c r="J169" t="s">
        <v>233</v>
      </c>
      <c r="K169">
        <v>70</v>
      </c>
      <c r="L169">
        <v>50</v>
      </c>
      <c r="T169" t="s">
        <v>1685</v>
      </c>
      <c r="U169" t="s">
        <v>1121</v>
      </c>
      <c r="W169" t="s">
        <v>1624</v>
      </c>
      <c r="X169" s="69">
        <v>7</v>
      </c>
      <c r="Y169" s="69">
        <v>6.5</v>
      </c>
      <c r="Z169" s="69">
        <v>6.5</v>
      </c>
      <c r="AB169" s="63" t="s">
        <v>172</v>
      </c>
      <c r="AC169" s="42">
        <f t="shared" si="8"/>
        <v>26</v>
      </c>
      <c r="AD169" s="42">
        <f t="shared" si="9"/>
        <v>58</v>
      </c>
      <c r="AE169" s="42">
        <f t="shared" si="10"/>
        <v>173</v>
      </c>
      <c r="AG169" t="s">
        <v>1686</v>
      </c>
      <c r="AH169" s="57">
        <v>20.2</v>
      </c>
      <c r="AJ169" s="63" t="s">
        <v>172</v>
      </c>
      <c r="AK169">
        <f t="shared" si="11"/>
        <v>82.333333333333329</v>
      </c>
      <c r="AL169">
        <v>0.32</v>
      </c>
      <c r="AM169">
        <v>0.71</v>
      </c>
      <c r="AN169">
        <v>2.1</v>
      </c>
    </row>
    <row r="170" spans="1:40">
      <c r="A170" t="s">
        <v>905</v>
      </c>
      <c r="B170">
        <v>11.333333333333334</v>
      </c>
      <c r="C170">
        <v>0.4440987654320987</v>
      </c>
      <c r="D170">
        <v>1.2444000000000002</v>
      </c>
      <c r="E170">
        <v>4.8571428571428568</v>
      </c>
      <c r="F170" t="s">
        <v>941</v>
      </c>
      <c r="H170" t="s">
        <v>1009</v>
      </c>
      <c r="J170" t="s">
        <v>154</v>
      </c>
      <c r="K170">
        <v>83</v>
      </c>
      <c r="L170">
        <v>58</v>
      </c>
      <c r="T170" t="s">
        <v>1614</v>
      </c>
      <c r="U170" t="s">
        <v>1121</v>
      </c>
      <c r="W170" t="s">
        <v>1313</v>
      </c>
      <c r="X170" s="69">
        <v>1</v>
      </c>
      <c r="Y170" s="69">
        <v>1</v>
      </c>
      <c r="Z170" s="69">
        <v>6.5</v>
      </c>
      <c r="AB170" s="63" t="s">
        <v>111</v>
      </c>
      <c r="AC170" s="42">
        <f t="shared" si="8"/>
        <v>66</v>
      </c>
      <c r="AD170" s="42">
        <f t="shared" si="9"/>
        <v>62</v>
      </c>
      <c r="AE170" s="42">
        <f t="shared" si="10"/>
        <v>221</v>
      </c>
      <c r="AG170" t="s">
        <v>1687</v>
      </c>
      <c r="AH170" s="57">
        <v>32.299999999999997</v>
      </c>
      <c r="AJ170" s="63" t="s">
        <v>111</v>
      </c>
      <c r="AK170">
        <f t="shared" si="11"/>
        <v>82</v>
      </c>
      <c r="AL170">
        <v>0.8</v>
      </c>
      <c r="AM170">
        <v>0.75</v>
      </c>
      <c r="AN170">
        <v>2.7</v>
      </c>
    </row>
    <row r="171" spans="1:40">
      <c r="A171" t="s">
        <v>166</v>
      </c>
      <c r="B171">
        <v>82.333333333333329</v>
      </c>
      <c r="C171">
        <v>26.226353205832584</v>
      </c>
      <c r="D171">
        <v>55.388655569105673</v>
      </c>
      <c r="E171">
        <v>41.166666666666664</v>
      </c>
      <c r="F171" t="s">
        <v>1143</v>
      </c>
      <c r="H171" t="s">
        <v>1009</v>
      </c>
      <c r="J171" t="s">
        <v>201</v>
      </c>
      <c r="K171">
        <v>62</v>
      </c>
      <c r="L171">
        <v>55</v>
      </c>
      <c r="T171" t="s">
        <v>1688</v>
      </c>
      <c r="U171" t="s">
        <v>1121</v>
      </c>
      <c r="W171" t="s">
        <v>1147</v>
      </c>
      <c r="X171" s="69">
        <v>5</v>
      </c>
      <c r="Y171" s="69">
        <v>6.5</v>
      </c>
      <c r="Z171" s="69">
        <v>6.5</v>
      </c>
      <c r="AB171" s="63" t="s">
        <v>304</v>
      </c>
      <c r="AC171" s="42">
        <f t="shared" si="8"/>
        <v>21</v>
      </c>
      <c r="AD171" s="42">
        <f t="shared" si="9"/>
        <v>88</v>
      </c>
      <c r="AE171" s="42">
        <f t="shared" si="10"/>
        <v>139</v>
      </c>
      <c r="AG171" t="s">
        <v>166</v>
      </c>
      <c r="AH171" s="57">
        <v>21.7</v>
      </c>
      <c r="AJ171" s="63" t="s">
        <v>304</v>
      </c>
      <c r="AK171">
        <f t="shared" si="11"/>
        <v>82</v>
      </c>
      <c r="AL171">
        <v>0.25</v>
      </c>
      <c r="AM171">
        <v>1.07</v>
      </c>
      <c r="AN171">
        <v>1.7</v>
      </c>
    </row>
    <row r="172" spans="1:40">
      <c r="A172" t="s">
        <v>111</v>
      </c>
      <c r="B172">
        <v>82</v>
      </c>
      <c r="C172">
        <v>23.284962962962958</v>
      </c>
      <c r="D172">
        <v>65.432348437500011</v>
      </c>
      <c r="E172">
        <v>16.400000000000002</v>
      </c>
      <c r="F172" t="s">
        <v>941</v>
      </c>
      <c r="H172" t="s">
        <v>1009</v>
      </c>
      <c r="J172" t="s">
        <v>202</v>
      </c>
      <c r="K172">
        <v>72</v>
      </c>
      <c r="L172">
        <v>53</v>
      </c>
      <c r="T172" t="s">
        <v>1689</v>
      </c>
      <c r="U172" t="s">
        <v>1121</v>
      </c>
      <c r="W172" t="s">
        <v>1690</v>
      </c>
      <c r="X172" s="69">
        <v>7.4</v>
      </c>
      <c r="Y172" s="69">
        <v>6.5</v>
      </c>
      <c r="Z172" s="69">
        <v>6.5</v>
      </c>
      <c r="AB172" s="63" t="s">
        <v>506</v>
      </c>
      <c r="AC172" s="42">
        <f t="shared" si="8"/>
        <v>131</v>
      </c>
      <c r="AD172" s="42">
        <f t="shared" si="9"/>
        <v>41</v>
      </c>
      <c r="AE172" s="42">
        <f t="shared" si="10"/>
        <v>98</v>
      </c>
      <c r="AG172" t="s">
        <v>1691</v>
      </c>
      <c r="AH172" s="57">
        <v>19.100000000000001</v>
      </c>
      <c r="AJ172" s="63" t="s">
        <v>506</v>
      </c>
      <c r="AK172">
        <f t="shared" si="11"/>
        <v>81.666666666666671</v>
      </c>
      <c r="AL172">
        <v>1.6</v>
      </c>
      <c r="AM172">
        <v>0.5</v>
      </c>
      <c r="AN172">
        <v>1.2</v>
      </c>
    </row>
    <row r="173" spans="1:40">
      <c r="A173" t="s">
        <v>217</v>
      </c>
      <c r="B173">
        <v>79.666666666666671</v>
      </c>
      <c r="C173">
        <v>16.86964399844042</v>
      </c>
      <c r="D173">
        <v>46.64685487500001</v>
      </c>
      <c r="E173">
        <v>11.950000000000001</v>
      </c>
      <c r="F173" t="s">
        <v>1143</v>
      </c>
      <c r="H173" t="s">
        <v>1009</v>
      </c>
      <c r="J173" t="s">
        <v>262</v>
      </c>
      <c r="K173">
        <v>83</v>
      </c>
      <c r="L173">
        <v>55</v>
      </c>
      <c r="T173" t="s">
        <v>1692</v>
      </c>
      <c r="U173" t="s">
        <v>1121</v>
      </c>
      <c r="W173" t="s">
        <v>1693</v>
      </c>
      <c r="X173" s="69">
        <v>9</v>
      </c>
      <c r="Y173" s="69">
        <v>6.5</v>
      </c>
      <c r="Z173" s="69">
        <v>6.5</v>
      </c>
      <c r="AB173" s="63" t="s">
        <v>217</v>
      </c>
      <c r="AC173" s="42">
        <f t="shared" si="8"/>
        <v>32</v>
      </c>
      <c r="AD173" s="42">
        <f t="shared" si="9"/>
        <v>20</v>
      </c>
      <c r="AE173" s="42">
        <f t="shared" si="10"/>
        <v>112</v>
      </c>
      <c r="AG173" t="s">
        <v>1694</v>
      </c>
      <c r="AH173" s="57">
        <v>31.8</v>
      </c>
      <c r="AJ173" s="63" t="s">
        <v>217</v>
      </c>
      <c r="AK173">
        <f t="shared" si="11"/>
        <v>79.666666666666671</v>
      </c>
      <c r="AL173">
        <v>0.4</v>
      </c>
      <c r="AM173">
        <v>0.25</v>
      </c>
      <c r="AN173">
        <v>1.4</v>
      </c>
    </row>
    <row r="174" spans="1:40">
      <c r="A174" t="s">
        <v>546</v>
      </c>
      <c r="B174">
        <v>59</v>
      </c>
      <c r="C174">
        <v>5.9</v>
      </c>
      <c r="D174">
        <v>17.363832750000004</v>
      </c>
      <c r="E174">
        <v>57.744680851063826</v>
      </c>
      <c r="F174" t="s">
        <v>1143</v>
      </c>
      <c r="H174" t="s">
        <v>1009</v>
      </c>
      <c r="J174" t="s">
        <v>210</v>
      </c>
      <c r="K174">
        <v>67</v>
      </c>
      <c r="L174">
        <v>50</v>
      </c>
      <c r="T174" t="s">
        <v>1603</v>
      </c>
      <c r="U174" t="s">
        <v>1121</v>
      </c>
      <c r="W174" t="s">
        <v>1695</v>
      </c>
      <c r="X174" s="69">
        <v>6.5</v>
      </c>
      <c r="Y174" s="69">
        <v>6.5</v>
      </c>
      <c r="Z174" s="69">
        <v>6.5</v>
      </c>
      <c r="AB174" s="63" t="s">
        <v>411</v>
      </c>
      <c r="AC174" s="42">
        <f t="shared" si="8"/>
        <v>87</v>
      </c>
      <c r="AD174" s="42">
        <f t="shared" si="9"/>
        <v>76</v>
      </c>
      <c r="AE174" s="42">
        <f t="shared" si="10"/>
        <v>134</v>
      </c>
      <c r="AG174" t="s">
        <v>1260</v>
      </c>
      <c r="AH174" s="57">
        <v>29.3</v>
      </c>
      <c r="AJ174" s="63" t="s">
        <v>411</v>
      </c>
      <c r="AK174">
        <f t="shared" si="11"/>
        <v>79</v>
      </c>
      <c r="AL174">
        <v>1.1000000000000001</v>
      </c>
      <c r="AM174">
        <v>0.96</v>
      </c>
      <c r="AN174">
        <v>1.7</v>
      </c>
    </row>
    <row r="175" spans="1:40">
      <c r="A175" t="s">
        <v>507</v>
      </c>
      <c r="B175">
        <v>73</v>
      </c>
      <c r="C175">
        <v>10.998187899296406</v>
      </c>
      <c r="D175">
        <v>19.392167124999997</v>
      </c>
      <c r="E175">
        <v>37.839449541284402</v>
      </c>
      <c r="F175" t="s">
        <v>1143</v>
      </c>
      <c r="H175" t="s">
        <v>1009</v>
      </c>
      <c r="J175" t="s">
        <v>198</v>
      </c>
      <c r="K175">
        <v>70</v>
      </c>
      <c r="L175">
        <v>53</v>
      </c>
      <c r="T175" t="s">
        <v>1696</v>
      </c>
      <c r="U175" t="s">
        <v>1121</v>
      </c>
      <c r="W175" t="s">
        <v>1697</v>
      </c>
      <c r="X175" s="69">
        <v>6.5</v>
      </c>
      <c r="Y175" s="69">
        <v>6.5</v>
      </c>
      <c r="Z175" s="69">
        <v>6.5</v>
      </c>
      <c r="AB175" s="63" t="s">
        <v>354</v>
      </c>
      <c r="AC175" s="42">
        <f t="shared" si="8"/>
        <v>27</v>
      </c>
      <c r="AD175" s="42">
        <f t="shared" si="9"/>
        <v>119</v>
      </c>
      <c r="AE175" s="42">
        <f t="shared" si="10"/>
        <v>117</v>
      </c>
      <c r="AG175" t="s">
        <v>1698</v>
      </c>
      <c r="AH175" s="57">
        <v>30.2</v>
      </c>
      <c r="AJ175" s="63" t="s">
        <v>354</v>
      </c>
      <c r="AK175">
        <f t="shared" si="11"/>
        <v>78</v>
      </c>
      <c r="AL175">
        <v>0.35</v>
      </c>
      <c r="AM175">
        <v>1.53</v>
      </c>
      <c r="AN175">
        <v>1.5</v>
      </c>
    </row>
    <row r="176" spans="1:40">
      <c r="A176" t="s">
        <v>178</v>
      </c>
      <c r="B176">
        <v>65</v>
      </c>
      <c r="C176">
        <v>19.464248143452359</v>
      </c>
      <c r="D176">
        <v>53.585414999999998</v>
      </c>
      <c r="E176">
        <v>15.132275132275131</v>
      </c>
      <c r="F176" t="s">
        <v>1152</v>
      </c>
      <c r="H176" t="s">
        <v>1009</v>
      </c>
      <c r="J176" t="s">
        <v>230</v>
      </c>
      <c r="K176">
        <v>75</v>
      </c>
      <c r="L176">
        <v>58</v>
      </c>
      <c r="T176" s="10" t="s">
        <v>1699</v>
      </c>
      <c r="U176" t="s">
        <v>1121</v>
      </c>
      <c r="W176" t="s">
        <v>1700</v>
      </c>
      <c r="X176" s="69">
        <v>6.5</v>
      </c>
      <c r="Y176" s="69">
        <v>6.5</v>
      </c>
      <c r="Z176" s="69">
        <v>6.5</v>
      </c>
      <c r="AB176" s="63" t="s">
        <v>587</v>
      </c>
      <c r="AC176" s="42">
        <f t="shared" si="8"/>
        <v>94</v>
      </c>
      <c r="AD176" s="42">
        <f t="shared" si="9"/>
        <v>56</v>
      </c>
      <c r="AE176" s="42">
        <f t="shared" si="10"/>
        <v>86</v>
      </c>
      <c r="AG176" t="s">
        <v>1362</v>
      </c>
      <c r="AH176" s="57">
        <v>37.6</v>
      </c>
      <c r="AJ176" s="63" t="s">
        <v>587</v>
      </c>
      <c r="AK176">
        <f t="shared" si="11"/>
        <v>78</v>
      </c>
      <c r="AL176">
        <v>1.2</v>
      </c>
      <c r="AM176">
        <v>0.72</v>
      </c>
      <c r="AN176">
        <v>1.1000000000000001</v>
      </c>
    </row>
    <row r="177" spans="1:40">
      <c r="A177" t="s">
        <v>172</v>
      </c>
      <c r="B177">
        <v>82.333333333333329</v>
      </c>
      <c r="C177">
        <v>32.93333333333333</v>
      </c>
      <c r="D177">
        <v>54.616254062499998</v>
      </c>
      <c r="E177">
        <v>49.878284923928071</v>
      </c>
      <c r="F177" t="s">
        <v>1152</v>
      </c>
      <c r="H177" t="s">
        <v>1009</v>
      </c>
      <c r="J177" t="s">
        <v>375</v>
      </c>
      <c r="K177">
        <v>70</v>
      </c>
      <c r="L177">
        <v>57</v>
      </c>
      <c r="T177" t="s">
        <v>1701</v>
      </c>
      <c r="U177" t="s">
        <v>1121</v>
      </c>
      <c r="W177" t="s">
        <v>1532</v>
      </c>
      <c r="X177" s="69">
        <v>8</v>
      </c>
      <c r="Y177" s="69">
        <v>6.5</v>
      </c>
      <c r="Z177" s="69">
        <v>6.5</v>
      </c>
      <c r="AB177" s="63" t="s">
        <v>337</v>
      </c>
      <c r="AC177" s="42">
        <f t="shared" si="8"/>
        <v>21</v>
      </c>
      <c r="AD177" s="42">
        <f t="shared" si="9"/>
        <v>39</v>
      </c>
      <c r="AE177" s="42">
        <f t="shared" si="10"/>
        <v>99</v>
      </c>
      <c r="AG177" t="s">
        <v>1702</v>
      </c>
      <c r="AH177" s="57">
        <v>31.3</v>
      </c>
      <c r="AJ177" s="63" t="s">
        <v>337</v>
      </c>
      <c r="AK177">
        <f t="shared" si="11"/>
        <v>76</v>
      </c>
      <c r="AL177">
        <v>0.28000000000000003</v>
      </c>
      <c r="AM177">
        <v>0.51</v>
      </c>
      <c r="AN177">
        <v>1.3</v>
      </c>
    </row>
    <row r="178" spans="1:40">
      <c r="A178" t="s">
        <v>354</v>
      </c>
      <c r="B178">
        <v>78</v>
      </c>
      <c r="C178">
        <v>17.16</v>
      </c>
      <c r="D178">
        <v>31.764560208333325</v>
      </c>
      <c r="E178">
        <v>18.72</v>
      </c>
      <c r="F178" t="s">
        <v>1152</v>
      </c>
      <c r="H178" t="s">
        <v>1009</v>
      </c>
      <c r="J178" t="s">
        <v>220</v>
      </c>
      <c r="K178">
        <v>70</v>
      </c>
      <c r="L178">
        <v>52</v>
      </c>
      <c r="T178" t="s">
        <v>1703</v>
      </c>
      <c r="U178" t="s">
        <v>1121</v>
      </c>
      <c r="W178" t="s">
        <v>1704</v>
      </c>
      <c r="X178" s="69">
        <v>6.4</v>
      </c>
      <c r="Y178" s="69">
        <v>6.4</v>
      </c>
      <c r="Z178" s="69">
        <v>6.4</v>
      </c>
      <c r="AB178" s="63" t="s">
        <v>375</v>
      </c>
      <c r="AC178" s="42">
        <f t="shared" si="8"/>
        <v>83</v>
      </c>
      <c r="AD178" s="42">
        <f t="shared" si="9"/>
        <v>113</v>
      </c>
      <c r="AE178" s="42">
        <f t="shared" si="10"/>
        <v>98</v>
      </c>
      <c r="AG178" t="s">
        <v>1705</v>
      </c>
      <c r="AH178" s="57">
        <v>20.9</v>
      </c>
      <c r="AJ178" s="63" t="s">
        <v>375</v>
      </c>
      <c r="AK178">
        <f t="shared" si="11"/>
        <v>75</v>
      </c>
      <c r="AL178">
        <v>1.1000000000000001</v>
      </c>
      <c r="AM178">
        <v>1.5</v>
      </c>
      <c r="AN178">
        <v>1.3</v>
      </c>
    </row>
    <row r="179" spans="1:40">
      <c r="A179" t="s">
        <v>304</v>
      </c>
      <c r="B179">
        <v>82</v>
      </c>
      <c r="C179">
        <v>18.602421319159216</v>
      </c>
      <c r="D179">
        <v>35.779080499999999</v>
      </c>
      <c r="E179">
        <v>38.608333333333334</v>
      </c>
      <c r="F179" t="s">
        <v>1143</v>
      </c>
      <c r="H179" t="s">
        <v>1009</v>
      </c>
      <c r="J179" t="s">
        <v>302</v>
      </c>
      <c r="K179">
        <v>67</v>
      </c>
      <c r="L179">
        <v>47</v>
      </c>
      <c r="T179" t="s">
        <v>1706</v>
      </c>
      <c r="U179" t="s">
        <v>1121</v>
      </c>
      <c r="W179" t="s">
        <v>1508</v>
      </c>
      <c r="X179" s="69">
        <v>8</v>
      </c>
      <c r="Y179" s="69">
        <v>6.3959549999999998</v>
      </c>
      <c r="Z179" s="69">
        <v>6.3959549999999998</v>
      </c>
      <c r="AB179" s="63" t="s">
        <v>666</v>
      </c>
      <c r="AC179" s="42">
        <f t="shared" si="8"/>
        <v>26</v>
      </c>
      <c r="AD179" s="42">
        <f t="shared" si="9"/>
        <v>196</v>
      </c>
      <c r="AE179" s="42">
        <f t="shared" si="10"/>
        <v>73</v>
      </c>
      <c r="AG179" t="s">
        <v>1707</v>
      </c>
      <c r="AH179" s="57">
        <v>30.2</v>
      </c>
      <c r="AJ179" s="63" t="s">
        <v>666</v>
      </c>
      <c r="AK179">
        <f t="shared" si="11"/>
        <v>73.333333333333329</v>
      </c>
      <c r="AL179">
        <v>0.35</v>
      </c>
      <c r="AM179">
        <v>2.67</v>
      </c>
      <c r="AN179">
        <v>1</v>
      </c>
    </row>
    <row r="180" spans="1:40">
      <c r="A180" t="s">
        <v>684</v>
      </c>
      <c r="B180">
        <v>68</v>
      </c>
      <c r="C180">
        <v>4.095804226625182</v>
      </c>
      <c r="D180">
        <v>10.563715</v>
      </c>
      <c r="E180">
        <v>28.666666666666668</v>
      </c>
      <c r="F180" t="s">
        <v>1152</v>
      </c>
      <c r="H180" t="s">
        <v>1009</v>
      </c>
      <c r="J180" t="s">
        <v>226</v>
      </c>
      <c r="K180">
        <v>75</v>
      </c>
      <c r="L180">
        <v>60</v>
      </c>
      <c r="T180" t="s">
        <v>1708</v>
      </c>
      <c r="U180" t="s">
        <v>1121</v>
      </c>
      <c r="W180" t="s">
        <v>1709</v>
      </c>
      <c r="X180" s="69">
        <v>5.5</v>
      </c>
      <c r="Y180" s="69">
        <v>6.25</v>
      </c>
      <c r="Z180" s="69">
        <v>6.25</v>
      </c>
      <c r="AB180" s="63" t="s">
        <v>507</v>
      </c>
      <c r="AC180" s="42">
        <f t="shared" si="8"/>
        <v>31</v>
      </c>
      <c r="AD180" s="42">
        <f t="shared" si="9"/>
        <v>77</v>
      </c>
      <c r="AE180" s="42">
        <f t="shared" si="10"/>
        <v>73</v>
      </c>
      <c r="AG180" t="s">
        <v>1710</v>
      </c>
      <c r="AH180" s="57">
        <v>24</v>
      </c>
      <c r="AJ180" s="63" t="s">
        <v>507</v>
      </c>
      <c r="AK180">
        <f t="shared" si="11"/>
        <v>73</v>
      </c>
      <c r="AL180">
        <v>0.42</v>
      </c>
      <c r="AM180">
        <v>1.05</v>
      </c>
      <c r="AN180">
        <v>1</v>
      </c>
    </row>
    <row r="181" spans="1:40">
      <c r="A181" t="s">
        <v>666</v>
      </c>
      <c r="B181">
        <v>73.333333333333329</v>
      </c>
      <c r="C181">
        <v>6.8674741108255235</v>
      </c>
      <c r="D181">
        <v>11.373005925925927</v>
      </c>
      <c r="E181">
        <v>58.940809968847347</v>
      </c>
      <c r="F181" t="s">
        <v>1143</v>
      </c>
      <c r="H181" t="s">
        <v>1009</v>
      </c>
      <c r="J181" t="s">
        <v>151</v>
      </c>
      <c r="K181">
        <v>75</v>
      </c>
      <c r="L181">
        <v>53</v>
      </c>
      <c r="T181" t="s">
        <v>1711</v>
      </c>
      <c r="U181" t="s">
        <v>1121</v>
      </c>
      <c r="W181" t="s">
        <v>1712</v>
      </c>
      <c r="X181" s="69">
        <v>7</v>
      </c>
      <c r="Y181" s="69">
        <v>6.25</v>
      </c>
      <c r="Z181" s="69">
        <v>6.25</v>
      </c>
      <c r="AB181" s="63" t="s">
        <v>212</v>
      </c>
      <c r="AC181" s="42">
        <f t="shared" si="8"/>
        <v>47</v>
      </c>
      <c r="AD181" s="42">
        <f t="shared" si="9"/>
        <v>41</v>
      </c>
      <c r="AE181" s="42">
        <f t="shared" si="10"/>
        <v>158</v>
      </c>
      <c r="AG181" t="s">
        <v>1713</v>
      </c>
      <c r="AH181" s="57">
        <v>30.6</v>
      </c>
      <c r="AJ181" s="63" t="s">
        <v>212</v>
      </c>
      <c r="AK181">
        <f t="shared" si="11"/>
        <v>72</v>
      </c>
      <c r="AL181">
        <v>0.65</v>
      </c>
      <c r="AM181">
        <v>0.56999999999999995</v>
      </c>
      <c r="AN181">
        <v>2.2000000000000002</v>
      </c>
    </row>
    <row r="182" spans="1:40">
      <c r="A182" t="s">
        <v>184</v>
      </c>
      <c r="B182">
        <v>83</v>
      </c>
      <c r="C182">
        <v>10.496963105812773</v>
      </c>
      <c r="D182">
        <v>52.994635416666661</v>
      </c>
      <c r="E182">
        <v>51.481012658227847</v>
      </c>
      <c r="F182" t="s">
        <v>1186</v>
      </c>
      <c r="H182" t="s">
        <v>1009</v>
      </c>
      <c r="J182" t="s">
        <v>209</v>
      </c>
      <c r="K182">
        <v>70</v>
      </c>
      <c r="L182">
        <v>53</v>
      </c>
      <c r="T182" t="s">
        <v>1714</v>
      </c>
      <c r="U182" t="s">
        <v>1121</v>
      </c>
      <c r="W182" t="s">
        <v>1715</v>
      </c>
      <c r="X182" s="69">
        <v>6.25</v>
      </c>
      <c r="Y182" s="69">
        <v>6.25</v>
      </c>
      <c r="Z182" s="69">
        <v>6.25</v>
      </c>
      <c r="AB182" s="63" t="s">
        <v>684</v>
      </c>
      <c r="AC182" s="42">
        <f t="shared" si="8"/>
        <v>34</v>
      </c>
      <c r="AD182" s="42">
        <f t="shared" si="9"/>
        <v>105</v>
      </c>
      <c r="AE182" s="42">
        <f t="shared" si="10"/>
        <v>61</v>
      </c>
      <c r="AG182" t="s">
        <v>1716</v>
      </c>
      <c r="AH182" s="57">
        <v>25</v>
      </c>
      <c r="AJ182" s="63" t="s">
        <v>684</v>
      </c>
      <c r="AK182">
        <f t="shared" si="11"/>
        <v>68</v>
      </c>
      <c r="AL182">
        <v>0.5</v>
      </c>
      <c r="AM182">
        <v>1.55</v>
      </c>
      <c r="AN182">
        <v>0.9</v>
      </c>
    </row>
    <row r="183" spans="1:40">
      <c r="A183" t="s">
        <v>375</v>
      </c>
      <c r="B183">
        <v>75</v>
      </c>
      <c r="C183">
        <v>4.5</v>
      </c>
      <c r="D183">
        <v>30.097375</v>
      </c>
      <c r="E183">
        <v>37.5</v>
      </c>
      <c r="F183" t="s">
        <v>1191</v>
      </c>
      <c r="H183" t="s">
        <v>1009</v>
      </c>
      <c r="J183" t="s">
        <v>211</v>
      </c>
      <c r="K183">
        <v>68</v>
      </c>
      <c r="L183">
        <v>50</v>
      </c>
      <c r="T183" t="s">
        <v>1717</v>
      </c>
      <c r="U183" t="s">
        <v>1121</v>
      </c>
      <c r="W183" t="s">
        <v>1716</v>
      </c>
      <c r="X183" s="69">
        <v>6.25</v>
      </c>
      <c r="Y183" s="69">
        <v>6.25</v>
      </c>
      <c r="Z183" s="69">
        <v>6.25</v>
      </c>
      <c r="AB183" s="63" t="s">
        <v>60</v>
      </c>
      <c r="AC183" s="42">
        <f t="shared" si="8"/>
        <v>30</v>
      </c>
      <c r="AD183" s="42">
        <f t="shared" si="9"/>
        <v>34</v>
      </c>
      <c r="AE183" s="42">
        <f t="shared" si="10"/>
        <v>228</v>
      </c>
      <c r="AG183" t="s">
        <v>1718</v>
      </c>
      <c r="AH183" s="57">
        <v>20.6</v>
      </c>
      <c r="AJ183" s="63" t="s">
        <v>60</v>
      </c>
      <c r="AK183">
        <f t="shared" si="11"/>
        <v>67</v>
      </c>
      <c r="AL183">
        <v>0.45</v>
      </c>
      <c r="AM183">
        <v>0.5</v>
      </c>
      <c r="AN183">
        <v>3.4</v>
      </c>
    </row>
    <row r="184" spans="1:40">
      <c r="A184" t="s">
        <v>506</v>
      </c>
      <c r="B184">
        <v>81.666666666666671</v>
      </c>
      <c r="C184">
        <v>2.71571577683972</v>
      </c>
      <c r="D184">
        <v>19.41605490740741</v>
      </c>
      <c r="E184">
        <v>25.285913528591351</v>
      </c>
      <c r="F184" t="s">
        <v>1186</v>
      </c>
      <c r="H184" t="s">
        <v>1009</v>
      </c>
      <c r="J184" t="s">
        <v>237</v>
      </c>
      <c r="K184">
        <v>68</v>
      </c>
      <c r="L184">
        <v>50</v>
      </c>
      <c r="T184" t="s">
        <v>1649</v>
      </c>
      <c r="U184" t="s">
        <v>1121</v>
      </c>
      <c r="W184" t="s">
        <v>1211</v>
      </c>
      <c r="X184" s="69">
        <v>6.25</v>
      </c>
      <c r="Y184" s="69">
        <v>6.25</v>
      </c>
      <c r="Z184" s="69">
        <v>6.25</v>
      </c>
      <c r="AB184" s="63" t="s">
        <v>546</v>
      </c>
      <c r="AC184" s="42">
        <f t="shared" si="8"/>
        <v>35</v>
      </c>
      <c r="AD184" s="42">
        <f t="shared" si="9"/>
        <v>122</v>
      </c>
      <c r="AE184" s="42">
        <f t="shared" si="10"/>
        <v>59</v>
      </c>
      <c r="AG184" t="s">
        <v>1719</v>
      </c>
      <c r="AH184" s="57">
        <v>25</v>
      </c>
      <c r="AJ184" s="63" t="s">
        <v>546</v>
      </c>
      <c r="AK184">
        <f t="shared" si="11"/>
        <v>59</v>
      </c>
      <c r="AL184">
        <v>0.6</v>
      </c>
      <c r="AM184">
        <v>2.0699999999999998</v>
      </c>
      <c r="AN184">
        <v>1</v>
      </c>
    </row>
    <row r="185" spans="1:40">
      <c r="A185" t="s">
        <v>411</v>
      </c>
      <c r="B185">
        <v>79</v>
      </c>
      <c r="C185">
        <v>6.32</v>
      </c>
      <c r="D185">
        <v>27.389341145833338</v>
      </c>
      <c r="E185">
        <v>36.783068783068778</v>
      </c>
      <c r="F185" t="s">
        <v>1191</v>
      </c>
      <c r="H185" t="s">
        <v>1009</v>
      </c>
      <c r="J185" t="s">
        <v>258</v>
      </c>
      <c r="K185">
        <v>72</v>
      </c>
      <c r="L185">
        <v>57</v>
      </c>
      <c r="T185" t="s">
        <v>1645</v>
      </c>
      <c r="U185" t="s">
        <v>1121</v>
      </c>
      <c r="W185" t="s">
        <v>1720</v>
      </c>
      <c r="X185" s="69">
        <v>8.125</v>
      </c>
      <c r="Y185" s="69">
        <v>6.25</v>
      </c>
      <c r="Z185" s="69">
        <v>6.25</v>
      </c>
      <c r="AB185" s="63" t="s">
        <v>795</v>
      </c>
      <c r="AC185" s="42">
        <f t="shared" si="8"/>
        <v>38</v>
      </c>
      <c r="AD185" s="42">
        <f t="shared" si="9"/>
        <v>11</v>
      </c>
      <c r="AE185" s="42">
        <f t="shared" si="10"/>
        <v>41</v>
      </c>
      <c r="AG185" t="s">
        <v>1721</v>
      </c>
      <c r="AH185" s="57">
        <v>22</v>
      </c>
      <c r="AJ185" s="63" t="s">
        <v>795</v>
      </c>
      <c r="AK185">
        <f t="shared" si="11"/>
        <v>37</v>
      </c>
      <c r="AL185">
        <v>1.04</v>
      </c>
      <c r="AM185">
        <v>0.3</v>
      </c>
      <c r="AN185">
        <v>1.1000000000000001</v>
      </c>
    </row>
    <row r="186" spans="1:40">
      <c r="A186" t="s">
        <v>594</v>
      </c>
      <c r="B186">
        <v>82.666666666666671</v>
      </c>
      <c r="C186">
        <v>2.0615526099554717</v>
      </c>
      <c r="D186">
        <v>15.067431166666664</v>
      </c>
      <c r="E186">
        <v>64.220385674931137</v>
      </c>
      <c r="F186" t="s">
        <v>1186</v>
      </c>
      <c r="H186" t="s">
        <v>1009</v>
      </c>
      <c r="J186" t="s">
        <v>177</v>
      </c>
      <c r="K186">
        <v>80</v>
      </c>
      <c r="L186">
        <v>58</v>
      </c>
      <c r="T186" t="s">
        <v>1722</v>
      </c>
      <c r="U186" t="s">
        <v>1121</v>
      </c>
      <c r="W186" t="s">
        <v>1491</v>
      </c>
      <c r="X186" s="69">
        <v>7.5</v>
      </c>
      <c r="Y186" s="69">
        <v>6.25</v>
      </c>
      <c r="Z186" s="69">
        <v>6.25</v>
      </c>
      <c r="AB186" s="63" t="s">
        <v>879</v>
      </c>
      <c r="AC186" s="42">
        <f t="shared" si="8"/>
        <v>21</v>
      </c>
      <c r="AD186" s="42">
        <f t="shared" si="9"/>
        <v>23</v>
      </c>
      <c r="AE186" s="42">
        <f t="shared" si="10"/>
        <v>15</v>
      </c>
      <c r="AG186" t="s">
        <v>1723</v>
      </c>
      <c r="AH186" s="57">
        <v>37.299999999999997</v>
      </c>
      <c r="AJ186" s="63" t="s">
        <v>879</v>
      </c>
      <c r="AK186">
        <f t="shared" si="11"/>
        <v>17</v>
      </c>
      <c r="AL186">
        <v>1.25</v>
      </c>
      <c r="AM186">
        <v>1.35</v>
      </c>
      <c r="AN186">
        <v>0.9</v>
      </c>
    </row>
    <row r="187" spans="1:40">
      <c r="A187" t="s">
        <v>587</v>
      </c>
      <c r="B187">
        <v>78</v>
      </c>
      <c r="C187">
        <v>3.5341228415391099</v>
      </c>
      <c r="D187">
        <v>15.365099750000001</v>
      </c>
      <c r="E187">
        <v>32.891566265060241</v>
      </c>
      <c r="F187" t="s">
        <v>1186</v>
      </c>
      <c r="H187" t="s">
        <v>1009</v>
      </c>
      <c r="J187" t="s">
        <v>186</v>
      </c>
      <c r="K187">
        <v>68</v>
      </c>
      <c r="L187">
        <v>48</v>
      </c>
      <c r="T187" t="s">
        <v>1675</v>
      </c>
      <c r="U187" t="s">
        <v>1121</v>
      </c>
      <c r="W187" t="s">
        <v>1724</v>
      </c>
      <c r="X187" s="69">
        <v>8.4</v>
      </c>
      <c r="Y187" s="69">
        <v>6.25</v>
      </c>
      <c r="Z187" s="69">
        <v>6.25</v>
      </c>
      <c r="AB187" s="63" t="s">
        <v>905</v>
      </c>
      <c r="AC187" s="42">
        <f t="shared" si="8"/>
        <v>5</v>
      </c>
      <c r="AD187" s="42">
        <f t="shared" si="9"/>
        <v>18</v>
      </c>
      <c r="AE187" s="42">
        <f t="shared" si="10"/>
        <v>9</v>
      </c>
      <c r="AG187" t="s">
        <v>1725</v>
      </c>
      <c r="AH187" s="57">
        <v>23.9</v>
      </c>
      <c r="AJ187" s="63" t="s">
        <v>905</v>
      </c>
      <c r="AK187">
        <f t="shared" si="11"/>
        <v>11.333333333333334</v>
      </c>
      <c r="AL187">
        <v>0.46</v>
      </c>
      <c r="AM187">
        <v>1.61</v>
      </c>
      <c r="AN187">
        <v>0.8</v>
      </c>
    </row>
    <row r="188" spans="1:40">
      <c r="A188" t="s">
        <v>795</v>
      </c>
      <c r="B188">
        <v>37</v>
      </c>
      <c r="C188">
        <v>1.1809470084088081</v>
      </c>
      <c r="D188">
        <v>4.7395294916666666</v>
      </c>
      <c r="E188">
        <v>11.276190476190477</v>
      </c>
      <c r="F188" t="s">
        <v>1186</v>
      </c>
      <c r="H188" t="s">
        <v>1009</v>
      </c>
      <c r="J188" t="s">
        <v>235</v>
      </c>
      <c r="K188">
        <v>68</v>
      </c>
      <c r="L188">
        <v>45</v>
      </c>
      <c r="T188" t="s">
        <v>1726</v>
      </c>
      <c r="U188" t="s">
        <v>1121</v>
      </c>
      <c r="W188" t="s">
        <v>1727</v>
      </c>
      <c r="X188" s="69">
        <v>4.8</v>
      </c>
      <c r="Y188" s="69">
        <v>6.25</v>
      </c>
      <c r="Z188" s="69">
        <v>6.25</v>
      </c>
      <c r="AB188" s="63" t="s">
        <v>869</v>
      </c>
      <c r="AC188" s="42">
        <f t="shared" si="8"/>
        <v>1</v>
      </c>
      <c r="AD188" s="42">
        <f t="shared" si="9"/>
        <v>8</v>
      </c>
      <c r="AE188" s="42">
        <f t="shared" si="10"/>
        <v>7</v>
      </c>
      <c r="AG188" t="s">
        <v>1728</v>
      </c>
      <c r="AH188" s="57">
        <v>22</v>
      </c>
      <c r="AJ188" s="63" t="s">
        <v>869</v>
      </c>
      <c r="AK188">
        <f t="shared" si="11"/>
        <v>6</v>
      </c>
      <c r="AL188">
        <v>0.2</v>
      </c>
      <c r="AM188">
        <v>1.29</v>
      </c>
      <c r="AN188">
        <v>1.1000000000000001</v>
      </c>
    </row>
    <row r="189" spans="1:40">
      <c r="A189" t="s">
        <v>879</v>
      </c>
      <c r="B189">
        <v>17</v>
      </c>
      <c r="C189">
        <v>0.58514132553606235</v>
      </c>
      <c r="D189">
        <v>1.7619555555555557</v>
      </c>
      <c r="E189">
        <v>9.0666666666666664</v>
      </c>
      <c r="F189" t="s">
        <v>1186</v>
      </c>
      <c r="H189" t="s">
        <v>1009</v>
      </c>
      <c r="J189" t="s">
        <v>244</v>
      </c>
      <c r="K189">
        <v>70</v>
      </c>
      <c r="L189">
        <v>48</v>
      </c>
      <c r="T189" t="s">
        <v>1729</v>
      </c>
      <c r="U189" t="s">
        <v>1121</v>
      </c>
      <c r="W189" t="s">
        <v>1151</v>
      </c>
      <c r="X189" s="69">
        <v>6.25</v>
      </c>
      <c r="Y189" s="69">
        <v>6.25</v>
      </c>
      <c r="Z189" s="69">
        <v>6.25</v>
      </c>
      <c r="AB189" s="63" t="s">
        <v>597</v>
      </c>
      <c r="AC189" s="42">
        <f t="shared" si="8"/>
        <v>114</v>
      </c>
      <c r="AD189" s="42">
        <f t="shared" si="9"/>
        <v>25</v>
      </c>
      <c r="AE189" s="42">
        <f t="shared" si="10"/>
        <v>101</v>
      </c>
      <c r="AG189" t="s">
        <v>1730</v>
      </c>
      <c r="AH189" s="57">
        <v>23.4</v>
      </c>
      <c r="AJ189" s="63" t="s">
        <v>597</v>
      </c>
      <c r="AK189">
        <f t="shared" si="11"/>
        <v>84.333333333333329</v>
      </c>
      <c r="AL189">
        <v>1.35</v>
      </c>
      <c r="AM189">
        <v>0.3</v>
      </c>
      <c r="AN189">
        <v>1.2</v>
      </c>
    </row>
    <row r="190" spans="1:40">
      <c r="A190" t="s">
        <v>1731</v>
      </c>
      <c r="B190">
        <v>82.333333333333329</v>
      </c>
      <c r="C190">
        <v>45.1502629634412</v>
      </c>
      <c r="D190">
        <v>126.21217320833331</v>
      </c>
      <c r="E190">
        <v>41.679114799446744</v>
      </c>
      <c r="F190" t="s">
        <v>941</v>
      </c>
      <c r="H190" t="s">
        <v>994</v>
      </c>
      <c r="J190" s="10" t="s">
        <v>228</v>
      </c>
      <c r="K190">
        <v>70</v>
      </c>
      <c r="L190">
        <v>53</v>
      </c>
      <c r="T190" t="s">
        <v>1732</v>
      </c>
      <c r="U190" t="s">
        <v>1121</v>
      </c>
      <c r="W190" t="s">
        <v>1733</v>
      </c>
      <c r="X190" s="69">
        <v>6.25</v>
      </c>
      <c r="Y190" s="69">
        <v>6.25</v>
      </c>
      <c r="Z190" s="69">
        <v>6.25</v>
      </c>
      <c r="AB190" s="63" t="s">
        <v>389</v>
      </c>
      <c r="AC190" s="42">
        <f t="shared" si="8"/>
        <v>97</v>
      </c>
      <c r="AD190" s="42">
        <f t="shared" si="9"/>
        <v>17</v>
      </c>
      <c r="AE190" s="42">
        <f t="shared" si="10"/>
        <v>168</v>
      </c>
      <c r="AG190" t="s">
        <v>1146</v>
      </c>
      <c r="AH190" s="57">
        <v>30.8</v>
      </c>
      <c r="AJ190" s="63" t="s">
        <v>389</v>
      </c>
      <c r="AK190">
        <f t="shared" si="11"/>
        <v>84</v>
      </c>
      <c r="AL190">
        <v>1.1499999999999999</v>
      </c>
      <c r="AM190">
        <v>0.2</v>
      </c>
      <c r="AN190">
        <v>2</v>
      </c>
    </row>
    <row r="191" spans="1:40">
      <c r="A191" t="s">
        <v>160</v>
      </c>
      <c r="B191">
        <v>83</v>
      </c>
      <c r="C191">
        <v>30.505541946654237</v>
      </c>
      <c r="D191">
        <v>56.259212166666678</v>
      </c>
      <c r="E191">
        <v>28.008230452674898</v>
      </c>
      <c r="F191" t="s">
        <v>941</v>
      </c>
      <c r="H191" t="s">
        <v>994</v>
      </c>
      <c r="J191" t="s">
        <v>1416</v>
      </c>
      <c r="K191">
        <v>75</v>
      </c>
      <c r="L191">
        <v>53</v>
      </c>
      <c r="T191" t="s">
        <v>1734</v>
      </c>
      <c r="U191" t="s">
        <v>1121</v>
      </c>
      <c r="W191" t="s">
        <v>1144</v>
      </c>
      <c r="X191" s="69">
        <v>6.25</v>
      </c>
      <c r="Y191" s="69">
        <v>6.25</v>
      </c>
      <c r="Z191" s="69">
        <v>6.25</v>
      </c>
      <c r="AB191" s="63" t="s">
        <v>160</v>
      </c>
      <c r="AC191" s="42">
        <f t="shared" si="8"/>
        <v>54</v>
      </c>
      <c r="AD191" s="42">
        <f t="shared" si="9"/>
        <v>37</v>
      </c>
      <c r="AE191" s="42">
        <f t="shared" si="10"/>
        <v>191</v>
      </c>
      <c r="AG191" t="s">
        <v>1564</v>
      </c>
      <c r="AH191" s="57">
        <v>34.700000000000003</v>
      </c>
      <c r="AJ191" s="63" t="s">
        <v>160</v>
      </c>
      <c r="AK191">
        <f t="shared" si="11"/>
        <v>83</v>
      </c>
      <c r="AL191">
        <v>0.65</v>
      </c>
      <c r="AM191">
        <v>0.45</v>
      </c>
      <c r="AN191">
        <v>2.2999999999999998</v>
      </c>
    </row>
    <row r="192" spans="1:40">
      <c r="A192" t="s">
        <v>137</v>
      </c>
      <c r="B192">
        <v>82.333333333333329</v>
      </c>
      <c r="C192">
        <v>25.809479902561542</v>
      </c>
      <c r="D192">
        <v>59.198039739583336</v>
      </c>
      <c r="E192">
        <v>49.53665283540802</v>
      </c>
      <c r="F192" t="s">
        <v>941</v>
      </c>
      <c r="H192" t="s">
        <v>994</v>
      </c>
      <c r="J192" t="s">
        <v>231</v>
      </c>
      <c r="K192">
        <v>68</v>
      </c>
      <c r="L192">
        <v>50</v>
      </c>
      <c r="T192" t="s">
        <v>1735</v>
      </c>
      <c r="U192" t="s">
        <v>1121</v>
      </c>
      <c r="W192" t="s">
        <v>1736</v>
      </c>
      <c r="X192" s="69">
        <v>8.125</v>
      </c>
      <c r="Y192" s="69">
        <v>6.25</v>
      </c>
      <c r="Z192" s="69">
        <v>6.25</v>
      </c>
      <c r="AB192" s="63" t="s">
        <v>438</v>
      </c>
      <c r="AC192" s="42">
        <f t="shared" si="8"/>
        <v>64</v>
      </c>
      <c r="AD192" s="42">
        <f t="shared" si="9"/>
        <v>174</v>
      </c>
      <c r="AE192" s="42">
        <f t="shared" si="10"/>
        <v>99</v>
      </c>
      <c r="AG192" t="s">
        <v>1658</v>
      </c>
      <c r="AH192" s="57">
        <v>35.700000000000003</v>
      </c>
      <c r="AJ192" s="63" t="s">
        <v>438</v>
      </c>
      <c r="AK192">
        <f t="shared" si="11"/>
        <v>82.666666666666671</v>
      </c>
      <c r="AL192">
        <v>0.78</v>
      </c>
      <c r="AM192">
        <v>2.1</v>
      </c>
      <c r="AN192">
        <v>1.2</v>
      </c>
    </row>
    <row r="193" spans="1:40">
      <c r="A193" t="s">
        <v>477</v>
      </c>
      <c r="B193">
        <v>74</v>
      </c>
      <c r="C193">
        <v>10.360000000000001</v>
      </c>
      <c r="D193">
        <v>21.212585625000003</v>
      </c>
      <c r="E193">
        <v>18.5</v>
      </c>
      <c r="F193" t="s">
        <v>941</v>
      </c>
      <c r="H193" t="s">
        <v>994</v>
      </c>
      <c r="J193" t="s">
        <v>301</v>
      </c>
      <c r="K193">
        <v>68</v>
      </c>
      <c r="L193">
        <v>47</v>
      </c>
      <c r="T193" t="s">
        <v>1686</v>
      </c>
      <c r="U193" t="s">
        <v>1121</v>
      </c>
      <c r="W193" t="s">
        <v>1737</v>
      </c>
      <c r="X193" s="69">
        <v>7.5</v>
      </c>
      <c r="Y193" s="69">
        <v>6.2</v>
      </c>
      <c r="Z193" s="69">
        <v>6.2</v>
      </c>
      <c r="AB193" s="63" t="s">
        <v>1731</v>
      </c>
      <c r="AC193" s="42">
        <f t="shared" si="8"/>
        <v>56</v>
      </c>
      <c r="AD193" s="42">
        <f t="shared" si="9"/>
        <v>54</v>
      </c>
      <c r="AE193" s="42">
        <f t="shared" si="10"/>
        <v>354</v>
      </c>
      <c r="AG193" t="s">
        <v>1738</v>
      </c>
      <c r="AH193" s="57">
        <v>23.2</v>
      </c>
      <c r="AJ193" s="63" t="s">
        <v>1731</v>
      </c>
      <c r="AK193">
        <f t="shared" si="11"/>
        <v>82.333333333333329</v>
      </c>
      <c r="AL193">
        <v>0.68</v>
      </c>
      <c r="AM193">
        <v>0.65</v>
      </c>
      <c r="AN193">
        <v>4.3</v>
      </c>
    </row>
    <row r="194" spans="1:40">
      <c r="A194" t="s">
        <v>783</v>
      </c>
      <c r="B194">
        <v>20</v>
      </c>
      <c r="C194">
        <v>2.6</v>
      </c>
      <c r="D194">
        <v>5.2582113821138208</v>
      </c>
      <c r="E194">
        <v>7</v>
      </c>
      <c r="F194" t="s">
        <v>941</v>
      </c>
      <c r="H194" t="s">
        <v>994</v>
      </c>
      <c r="J194" t="s">
        <v>240</v>
      </c>
      <c r="K194">
        <v>70</v>
      </c>
      <c r="L194">
        <v>52</v>
      </c>
      <c r="T194" t="s">
        <v>1739</v>
      </c>
      <c r="U194" t="s">
        <v>1121</v>
      </c>
      <c r="W194" t="s">
        <v>1740</v>
      </c>
      <c r="X194" s="69">
        <v>6.15</v>
      </c>
      <c r="Y194" s="69">
        <v>6.15</v>
      </c>
      <c r="Z194" s="69">
        <v>6.15</v>
      </c>
      <c r="AB194" s="63" t="s">
        <v>137</v>
      </c>
      <c r="AC194" s="42">
        <f t="shared" si="8"/>
        <v>29</v>
      </c>
      <c r="AD194" s="42">
        <f t="shared" si="9"/>
        <v>54</v>
      </c>
      <c r="AE194" s="42">
        <f t="shared" si="10"/>
        <v>239</v>
      </c>
      <c r="AG194" t="s">
        <v>1741</v>
      </c>
      <c r="AH194" s="57">
        <v>24.6</v>
      </c>
      <c r="AJ194" s="63" t="s">
        <v>137</v>
      </c>
      <c r="AK194">
        <f t="shared" si="11"/>
        <v>82.333333333333329</v>
      </c>
      <c r="AL194">
        <v>0.35</v>
      </c>
      <c r="AM194">
        <v>0.65</v>
      </c>
      <c r="AN194">
        <v>2.9</v>
      </c>
    </row>
    <row r="195" spans="1:40">
      <c r="A195" t="s">
        <v>897</v>
      </c>
      <c r="B195">
        <v>6</v>
      </c>
      <c r="C195">
        <v>0.21186666666666668</v>
      </c>
      <c r="D195">
        <v>1.4363999999999999</v>
      </c>
      <c r="E195">
        <v>0</v>
      </c>
      <c r="F195" t="s">
        <v>941</v>
      </c>
      <c r="H195" t="s">
        <v>994</v>
      </c>
      <c r="J195" t="s">
        <v>204</v>
      </c>
      <c r="K195">
        <v>63</v>
      </c>
      <c r="L195">
        <v>55</v>
      </c>
      <c r="T195" t="s">
        <v>1742</v>
      </c>
      <c r="U195" t="s">
        <v>1121</v>
      </c>
      <c r="W195" t="s">
        <v>1421</v>
      </c>
      <c r="X195" s="69">
        <v>7.3</v>
      </c>
      <c r="Y195" s="69">
        <v>6.125</v>
      </c>
      <c r="Z195" s="69">
        <v>6.125</v>
      </c>
      <c r="AB195" s="63" t="s">
        <v>290</v>
      </c>
      <c r="AC195" s="42">
        <f t="shared" si="8"/>
        <v>101</v>
      </c>
      <c r="AD195" s="42">
        <f t="shared" si="9"/>
        <v>49</v>
      </c>
      <c r="AE195" s="42">
        <f t="shared" si="10"/>
        <v>172</v>
      </c>
      <c r="AG195" t="s">
        <v>1743</v>
      </c>
      <c r="AH195" s="57">
        <v>26.3</v>
      </c>
      <c r="AJ195" s="63" t="s">
        <v>290</v>
      </c>
      <c r="AK195">
        <f t="shared" si="11"/>
        <v>82</v>
      </c>
      <c r="AL195">
        <v>1.23</v>
      </c>
      <c r="AM195">
        <v>0.6</v>
      </c>
      <c r="AN195">
        <v>2.1</v>
      </c>
    </row>
    <row r="196" spans="1:40">
      <c r="A196" t="s">
        <v>222</v>
      </c>
      <c r="B196">
        <v>67</v>
      </c>
      <c r="C196">
        <v>23.226304679153326</v>
      </c>
      <c r="D196">
        <v>46.111528925000009</v>
      </c>
      <c r="E196">
        <v>23.304347826086957</v>
      </c>
      <c r="F196" t="s">
        <v>1143</v>
      </c>
      <c r="H196" t="s">
        <v>994</v>
      </c>
      <c r="J196" t="s">
        <v>283</v>
      </c>
      <c r="K196">
        <v>70</v>
      </c>
      <c r="L196">
        <v>53</v>
      </c>
      <c r="T196" t="s">
        <v>1691</v>
      </c>
      <c r="U196" t="s">
        <v>1121</v>
      </c>
      <c r="W196" t="s">
        <v>1744</v>
      </c>
      <c r="X196" s="69">
        <v>4.8</v>
      </c>
      <c r="Y196" s="69">
        <v>6.1</v>
      </c>
      <c r="Z196" s="69">
        <v>6.1</v>
      </c>
      <c r="AB196" s="63" t="s">
        <v>36</v>
      </c>
      <c r="AC196" s="42">
        <f t="shared" ref="AC196:AC259" si="12">ROUND(AL196*$AK196, 0)</f>
        <v>26</v>
      </c>
      <c r="AD196" s="42">
        <f t="shared" ref="AD196:AD259" si="13">ROUND(AM196*$AK196, 0)</f>
        <v>76</v>
      </c>
      <c r="AE196" s="42">
        <f t="shared" ref="AE196:AE259" si="14">ROUND(AN196*$AK196, 0)</f>
        <v>216</v>
      </c>
      <c r="AG196" t="s">
        <v>1160</v>
      </c>
      <c r="AH196" s="57">
        <v>30.9</v>
      </c>
      <c r="AJ196" s="63" t="s">
        <v>36</v>
      </c>
      <c r="AK196">
        <f t="shared" ref="AK196:AK259" si="15">VLOOKUP(AJ196, $A$3:$B$1060, 2, FALSE)</f>
        <v>80</v>
      </c>
      <c r="AL196">
        <v>0.33</v>
      </c>
      <c r="AM196">
        <v>0.95</v>
      </c>
      <c r="AN196">
        <v>2.7</v>
      </c>
    </row>
    <row r="197" spans="1:40">
      <c r="A197" t="s">
        <v>248</v>
      </c>
      <c r="B197">
        <v>66</v>
      </c>
      <c r="C197">
        <v>21.78</v>
      </c>
      <c r="D197">
        <v>41.821683750000012</v>
      </c>
      <c r="E197">
        <v>66</v>
      </c>
      <c r="F197" t="s">
        <v>1143</v>
      </c>
      <c r="H197" t="s">
        <v>994</v>
      </c>
      <c r="J197" t="s">
        <v>162</v>
      </c>
      <c r="K197">
        <v>67</v>
      </c>
      <c r="L197">
        <v>52</v>
      </c>
      <c r="T197" t="s">
        <v>1745</v>
      </c>
      <c r="U197" t="s">
        <v>1121</v>
      </c>
      <c r="W197" t="s">
        <v>1746</v>
      </c>
      <c r="X197" s="69">
        <v>6.1</v>
      </c>
      <c r="Y197" s="69">
        <v>6.1</v>
      </c>
      <c r="Z197" s="69">
        <v>6.1</v>
      </c>
      <c r="AB197" s="63" t="s">
        <v>57</v>
      </c>
      <c r="AC197" s="42">
        <f t="shared" si="12"/>
        <v>127</v>
      </c>
      <c r="AD197" s="42">
        <f t="shared" si="13"/>
        <v>44</v>
      </c>
      <c r="AE197" s="42">
        <f t="shared" si="14"/>
        <v>222</v>
      </c>
      <c r="AG197" t="s">
        <v>1631</v>
      </c>
      <c r="AH197" s="57">
        <v>33.6</v>
      </c>
      <c r="AJ197" s="63" t="s">
        <v>57</v>
      </c>
      <c r="AK197">
        <f t="shared" si="15"/>
        <v>79.333333333333329</v>
      </c>
      <c r="AL197">
        <v>1.6</v>
      </c>
      <c r="AM197">
        <v>0.55000000000000004</v>
      </c>
      <c r="AN197">
        <v>2.8</v>
      </c>
    </row>
    <row r="198" spans="1:40">
      <c r="A198" t="s">
        <v>578</v>
      </c>
      <c r="B198">
        <v>68</v>
      </c>
      <c r="C198">
        <v>8.1709794596084908</v>
      </c>
      <c r="D198">
        <v>15.861283333333335</v>
      </c>
      <c r="E198">
        <v>61.2</v>
      </c>
      <c r="F198" t="s">
        <v>1143</v>
      </c>
      <c r="H198" t="s">
        <v>994</v>
      </c>
      <c r="J198" t="s">
        <v>189</v>
      </c>
      <c r="K198">
        <v>82</v>
      </c>
      <c r="L198">
        <v>60</v>
      </c>
      <c r="T198" t="s">
        <v>1747</v>
      </c>
      <c r="U198" t="s">
        <v>1121</v>
      </c>
      <c r="W198" t="s">
        <v>1120</v>
      </c>
      <c r="X198" s="69">
        <v>7.9</v>
      </c>
      <c r="Y198" s="69">
        <v>6.1</v>
      </c>
      <c r="Z198" s="69">
        <v>6.1</v>
      </c>
      <c r="AB198" s="63" t="s">
        <v>384</v>
      </c>
      <c r="AC198" s="42">
        <f t="shared" si="12"/>
        <v>101</v>
      </c>
      <c r="AD198" s="42">
        <f t="shared" si="13"/>
        <v>35</v>
      </c>
      <c r="AE198" s="42">
        <f t="shared" si="14"/>
        <v>139</v>
      </c>
      <c r="AG198" t="s">
        <v>1748</v>
      </c>
      <c r="AH198" s="57">
        <v>23.1</v>
      </c>
      <c r="AJ198" s="63" t="s">
        <v>384</v>
      </c>
      <c r="AK198">
        <f t="shared" si="15"/>
        <v>77.333333333333329</v>
      </c>
      <c r="AL198">
        <v>1.3</v>
      </c>
      <c r="AM198">
        <v>0.45</v>
      </c>
      <c r="AN198">
        <v>1.8</v>
      </c>
    </row>
    <row r="199" spans="1:40">
      <c r="A199" t="s">
        <v>438</v>
      </c>
      <c r="B199">
        <v>82.666666666666671</v>
      </c>
      <c r="C199">
        <v>12.69221696672223</v>
      </c>
      <c r="D199">
        <v>24.866246569444442</v>
      </c>
      <c r="E199">
        <v>30.402203856749313</v>
      </c>
      <c r="F199" t="s">
        <v>1143</v>
      </c>
      <c r="H199" t="s">
        <v>994</v>
      </c>
      <c r="J199" t="s">
        <v>288</v>
      </c>
      <c r="K199">
        <v>68</v>
      </c>
      <c r="L199">
        <v>53</v>
      </c>
      <c r="T199" t="s">
        <v>1749</v>
      </c>
      <c r="U199" t="s">
        <v>1121</v>
      </c>
      <c r="W199" t="s">
        <v>1750</v>
      </c>
      <c r="X199" s="69">
        <v>7.5</v>
      </c>
      <c r="Y199" s="69">
        <v>6</v>
      </c>
      <c r="Z199" s="69">
        <v>6</v>
      </c>
      <c r="AB199" s="63" t="s">
        <v>477</v>
      </c>
      <c r="AC199" s="42">
        <f t="shared" si="12"/>
        <v>33</v>
      </c>
      <c r="AD199" s="42">
        <f t="shared" si="13"/>
        <v>67</v>
      </c>
      <c r="AE199" s="42">
        <f t="shared" si="14"/>
        <v>81</v>
      </c>
      <c r="AG199" t="s">
        <v>1751</v>
      </c>
      <c r="AH199" s="57">
        <v>27.1</v>
      </c>
      <c r="AJ199" s="63" t="s">
        <v>477</v>
      </c>
      <c r="AK199">
        <f t="shared" si="15"/>
        <v>74</v>
      </c>
      <c r="AL199">
        <v>0.45</v>
      </c>
      <c r="AM199">
        <v>0.9</v>
      </c>
      <c r="AN199">
        <v>1.1000000000000001</v>
      </c>
    </row>
    <row r="200" spans="1:40">
      <c r="A200" t="s">
        <v>857</v>
      </c>
      <c r="B200">
        <v>14</v>
      </c>
      <c r="C200">
        <v>0.38546666666666668</v>
      </c>
      <c r="D200">
        <v>2.2846249999999997</v>
      </c>
      <c r="E200">
        <v>2.8000000000000003</v>
      </c>
      <c r="F200" t="s">
        <v>1143</v>
      </c>
      <c r="H200" t="s">
        <v>994</v>
      </c>
      <c r="J200" t="s">
        <v>185</v>
      </c>
      <c r="K200">
        <v>67</v>
      </c>
      <c r="L200">
        <v>53</v>
      </c>
      <c r="T200" t="s">
        <v>1752</v>
      </c>
      <c r="U200" t="s">
        <v>1121</v>
      </c>
      <c r="W200" t="s">
        <v>1529</v>
      </c>
      <c r="X200" s="69">
        <v>6</v>
      </c>
      <c r="Y200" s="69">
        <v>6</v>
      </c>
      <c r="Z200" s="69">
        <v>6</v>
      </c>
      <c r="AB200" s="63" t="s">
        <v>581</v>
      </c>
      <c r="AC200" s="42">
        <f t="shared" si="12"/>
        <v>46</v>
      </c>
      <c r="AD200" s="42">
        <f t="shared" si="13"/>
        <v>63</v>
      </c>
      <c r="AE200" s="42">
        <f t="shared" si="14"/>
        <v>81</v>
      </c>
      <c r="AG200" t="s">
        <v>1753</v>
      </c>
      <c r="AH200" s="57">
        <v>25.3</v>
      </c>
      <c r="AJ200" s="63" t="s">
        <v>581</v>
      </c>
      <c r="AK200">
        <f t="shared" si="15"/>
        <v>74</v>
      </c>
      <c r="AL200">
        <v>0.62</v>
      </c>
      <c r="AM200">
        <v>0.85</v>
      </c>
      <c r="AN200">
        <v>1.1000000000000001</v>
      </c>
    </row>
    <row r="201" spans="1:40">
      <c r="A201" t="s">
        <v>36</v>
      </c>
      <c r="B201">
        <v>80</v>
      </c>
      <c r="C201">
        <v>32</v>
      </c>
      <c r="D201">
        <v>107.80481250000001</v>
      </c>
      <c r="E201">
        <v>30.085470085470085</v>
      </c>
      <c r="F201" t="s">
        <v>1152</v>
      </c>
      <c r="H201" t="s">
        <v>994</v>
      </c>
      <c r="J201" t="s">
        <v>165</v>
      </c>
      <c r="K201">
        <v>73</v>
      </c>
      <c r="L201">
        <v>53</v>
      </c>
      <c r="T201" t="s">
        <v>1754</v>
      </c>
      <c r="U201" t="s">
        <v>1121</v>
      </c>
      <c r="W201" t="s">
        <v>1755</v>
      </c>
      <c r="X201" s="69">
        <v>6</v>
      </c>
      <c r="Y201" s="69">
        <v>6</v>
      </c>
      <c r="Z201" s="69">
        <v>6</v>
      </c>
      <c r="AB201" s="63" t="s">
        <v>387</v>
      </c>
      <c r="AC201" s="42">
        <f t="shared" si="12"/>
        <v>44</v>
      </c>
      <c r="AD201" s="42">
        <f t="shared" si="13"/>
        <v>75</v>
      </c>
      <c r="AE201" s="42">
        <f t="shared" si="14"/>
        <v>96</v>
      </c>
      <c r="AG201" t="s">
        <v>1180</v>
      </c>
      <c r="AH201" s="57">
        <v>27.4</v>
      </c>
      <c r="AJ201" s="63" t="s">
        <v>387</v>
      </c>
      <c r="AK201">
        <f t="shared" si="15"/>
        <v>73.666666666666671</v>
      </c>
      <c r="AL201">
        <v>0.6</v>
      </c>
      <c r="AM201">
        <v>1.02</v>
      </c>
      <c r="AN201">
        <v>1.3</v>
      </c>
    </row>
    <row r="202" spans="1:40">
      <c r="A202" t="s">
        <v>325</v>
      </c>
      <c r="B202">
        <v>66.333333333333329</v>
      </c>
      <c r="C202">
        <v>16.209549863307664</v>
      </c>
      <c r="D202">
        <v>34.473133589583327</v>
      </c>
      <c r="E202">
        <v>19.246977547495678</v>
      </c>
      <c r="F202" t="s">
        <v>1152</v>
      </c>
      <c r="H202" t="s">
        <v>994</v>
      </c>
      <c r="J202" t="s">
        <v>452</v>
      </c>
      <c r="K202">
        <v>93</v>
      </c>
      <c r="L202">
        <v>60</v>
      </c>
      <c r="T202" t="s">
        <v>1756</v>
      </c>
      <c r="U202" t="s">
        <v>1121</v>
      </c>
      <c r="W202" t="s">
        <v>1434</v>
      </c>
      <c r="X202" s="69">
        <v>6</v>
      </c>
      <c r="Y202" s="69">
        <v>6</v>
      </c>
      <c r="Z202" s="69">
        <v>6</v>
      </c>
      <c r="AB202" s="63" t="s">
        <v>502</v>
      </c>
      <c r="AC202" s="42">
        <f t="shared" si="12"/>
        <v>87</v>
      </c>
      <c r="AD202" s="42">
        <f t="shared" si="13"/>
        <v>153</v>
      </c>
      <c r="AE202" s="42">
        <f t="shared" si="14"/>
        <v>98</v>
      </c>
      <c r="AG202" t="s">
        <v>1230</v>
      </c>
      <c r="AH202" s="57">
        <v>34</v>
      </c>
      <c r="AJ202" s="63" t="s">
        <v>502</v>
      </c>
      <c r="AK202">
        <f t="shared" si="15"/>
        <v>69.666666666666671</v>
      </c>
      <c r="AL202">
        <v>1.25</v>
      </c>
      <c r="AM202">
        <v>2.2000000000000002</v>
      </c>
      <c r="AN202">
        <v>1.4</v>
      </c>
    </row>
    <row r="203" spans="1:40">
      <c r="A203" t="s">
        <v>387</v>
      </c>
      <c r="B203">
        <v>73.666666666666671</v>
      </c>
      <c r="C203">
        <v>11.385460910484465</v>
      </c>
      <c r="D203">
        <v>29.221693921875001</v>
      </c>
      <c r="E203">
        <v>32.550387596899228</v>
      </c>
      <c r="F203" t="s">
        <v>1152</v>
      </c>
      <c r="H203" t="s">
        <v>994</v>
      </c>
      <c r="J203" t="s">
        <v>171</v>
      </c>
      <c r="K203">
        <v>85</v>
      </c>
      <c r="L203">
        <v>65</v>
      </c>
      <c r="T203" t="s">
        <v>1757</v>
      </c>
      <c r="U203" t="s">
        <v>1121</v>
      </c>
      <c r="W203" t="s">
        <v>1477</v>
      </c>
      <c r="X203" s="69">
        <v>5</v>
      </c>
      <c r="Y203" s="69">
        <v>6</v>
      </c>
      <c r="Z203" s="69">
        <v>6</v>
      </c>
      <c r="AB203" s="63" t="s">
        <v>578</v>
      </c>
      <c r="AC203" s="42">
        <f t="shared" si="12"/>
        <v>41</v>
      </c>
      <c r="AD203" s="42">
        <f t="shared" si="13"/>
        <v>194</v>
      </c>
      <c r="AE203" s="42">
        <f t="shared" si="14"/>
        <v>88</v>
      </c>
      <c r="AG203" t="s">
        <v>1578</v>
      </c>
      <c r="AH203" s="57">
        <v>29.4</v>
      </c>
      <c r="AJ203" s="63" t="s">
        <v>578</v>
      </c>
      <c r="AK203">
        <f t="shared" si="15"/>
        <v>68</v>
      </c>
      <c r="AL203">
        <v>0.6</v>
      </c>
      <c r="AM203">
        <v>2.86</v>
      </c>
      <c r="AN203">
        <v>1.3</v>
      </c>
    </row>
    <row r="204" spans="1:40">
      <c r="A204" t="s">
        <v>581</v>
      </c>
      <c r="B204">
        <v>74</v>
      </c>
      <c r="C204">
        <v>9.620000000000001</v>
      </c>
      <c r="D204">
        <v>15.803557166666666</v>
      </c>
      <c r="E204">
        <v>31.573333333333334</v>
      </c>
      <c r="F204" t="s">
        <v>1152</v>
      </c>
      <c r="H204" t="s">
        <v>994</v>
      </c>
      <c r="J204" t="s">
        <v>284</v>
      </c>
      <c r="K204">
        <v>63</v>
      </c>
      <c r="L204">
        <v>50</v>
      </c>
      <c r="T204" t="s">
        <v>1758</v>
      </c>
      <c r="U204" t="s">
        <v>1121</v>
      </c>
      <c r="W204" t="s">
        <v>1759</v>
      </c>
      <c r="X204" s="69">
        <v>7.5</v>
      </c>
      <c r="Y204" s="69">
        <v>6</v>
      </c>
      <c r="Z204" s="69">
        <v>6</v>
      </c>
      <c r="AB204" s="63" t="s">
        <v>222</v>
      </c>
      <c r="AC204" s="42">
        <f t="shared" si="12"/>
        <v>37</v>
      </c>
      <c r="AD204" s="42">
        <f t="shared" si="13"/>
        <v>40</v>
      </c>
      <c r="AE204" s="42">
        <f t="shared" si="14"/>
        <v>147</v>
      </c>
      <c r="AG204" t="s">
        <v>1292</v>
      </c>
      <c r="AH204" s="57">
        <v>29.8</v>
      </c>
      <c r="AJ204" s="63" t="s">
        <v>222</v>
      </c>
      <c r="AK204">
        <f t="shared" si="15"/>
        <v>67</v>
      </c>
      <c r="AL204">
        <v>0.55000000000000004</v>
      </c>
      <c r="AM204">
        <v>0.6</v>
      </c>
      <c r="AN204">
        <v>2.2000000000000002</v>
      </c>
    </row>
    <row r="205" spans="1:40">
      <c r="A205" t="s">
        <v>739</v>
      </c>
      <c r="B205">
        <v>30.5</v>
      </c>
      <c r="C205">
        <v>2.6759728622631846</v>
      </c>
      <c r="D205">
        <v>7.4791718750000014</v>
      </c>
      <c r="E205">
        <v>4.5750000000000002</v>
      </c>
      <c r="F205" t="s">
        <v>1152</v>
      </c>
      <c r="H205" t="s">
        <v>994</v>
      </c>
      <c r="J205" t="s">
        <v>1760</v>
      </c>
      <c r="K205">
        <v>72</v>
      </c>
      <c r="L205">
        <v>48</v>
      </c>
      <c r="T205" t="s">
        <v>1761</v>
      </c>
      <c r="U205" t="s">
        <v>1121</v>
      </c>
      <c r="W205" t="s">
        <v>1253</v>
      </c>
      <c r="X205" s="69">
        <v>7.5</v>
      </c>
      <c r="Y205" s="69">
        <v>6</v>
      </c>
      <c r="Z205" s="69">
        <v>6</v>
      </c>
      <c r="AB205" s="63" t="s">
        <v>325</v>
      </c>
      <c r="AC205" s="42">
        <f t="shared" si="12"/>
        <v>50</v>
      </c>
      <c r="AD205" s="42">
        <f t="shared" si="13"/>
        <v>43</v>
      </c>
      <c r="AE205" s="42">
        <f t="shared" si="14"/>
        <v>113</v>
      </c>
      <c r="AG205" t="s">
        <v>1762</v>
      </c>
      <c r="AH205" s="57">
        <v>21.7</v>
      </c>
      <c r="AJ205" s="63" t="s">
        <v>325</v>
      </c>
      <c r="AK205">
        <f t="shared" si="15"/>
        <v>66.333333333333329</v>
      </c>
      <c r="AL205">
        <v>0.75</v>
      </c>
      <c r="AM205">
        <v>0.65</v>
      </c>
      <c r="AN205">
        <v>1.7</v>
      </c>
    </row>
    <row r="206" spans="1:40">
      <c r="A206" t="s">
        <v>760</v>
      </c>
      <c r="B206">
        <v>34</v>
      </c>
      <c r="C206">
        <v>2.72</v>
      </c>
      <c r="D206">
        <v>6.5393888482384828</v>
      </c>
      <c r="E206">
        <v>17</v>
      </c>
      <c r="F206" t="s">
        <v>1152</v>
      </c>
      <c r="H206" t="s">
        <v>994</v>
      </c>
      <c r="J206" t="s">
        <v>217</v>
      </c>
      <c r="K206">
        <v>67</v>
      </c>
      <c r="L206">
        <v>50</v>
      </c>
      <c r="T206" t="s">
        <v>1763</v>
      </c>
      <c r="U206" t="s">
        <v>1121</v>
      </c>
      <c r="W206" t="s">
        <v>1764</v>
      </c>
      <c r="X206" s="69">
        <v>7</v>
      </c>
      <c r="Y206" s="69">
        <v>6</v>
      </c>
      <c r="Z206" s="69">
        <v>6</v>
      </c>
      <c r="AB206" s="63" t="s">
        <v>248</v>
      </c>
      <c r="AC206" s="42">
        <f t="shared" si="12"/>
        <v>33</v>
      </c>
      <c r="AD206" s="42">
        <f t="shared" si="13"/>
        <v>92</v>
      </c>
      <c r="AE206" s="42">
        <f t="shared" si="14"/>
        <v>152</v>
      </c>
      <c r="AG206" t="s">
        <v>760</v>
      </c>
      <c r="AH206" s="57">
        <v>23.4</v>
      </c>
      <c r="AJ206" s="63" t="s">
        <v>248</v>
      </c>
      <c r="AK206">
        <f t="shared" si="15"/>
        <v>66</v>
      </c>
      <c r="AL206">
        <v>0.5</v>
      </c>
      <c r="AM206">
        <v>1.4</v>
      </c>
      <c r="AN206">
        <v>2.2999999999999998</v>
      </c>
    </row>
    <row r="207" spans="1:40">
      <c r="A207" t="s">
        <v>716</v>
      </c>
      <c r="B207">
        <v>41</v>
      </c>
      <c r="C207">
        <v>3.9651581098401274</v>
      </c>
      <c r="D207">
        <v>9.0314338749999976</v>
      </c>
      <c r="E207">
        <v>15.76923076923077</v>
      </c>
      <c r="F207" t="s">
        <v>1152</v>
      </c>
      <c r="H207" t="s">
        <v>994</v>
      </c>
      <c r="J207" t="s">
        <v>317</v>
      </c>
      <c r="K207">
        <v>68</v>
      </c>
      <c r="L207">
        <v>48</v>
      </c>
      <c r="T207" t="s">
        <v>1765</v>
      </c>
      <c r="U207" t="s">
        <v>1121</v>
      </c>
      <c r="W207" t="s">
        <v>1558</v>
      </c>
      <c r="X207" s="69">
        <v>8</v>
      </c>
      <c r="Y207" s="69">
        <v>6</v>
      </c>
      <c r="Z207" s="69">
        <v>6</v>
      </c>
      <c r="AA207" s="43"/>
      <c r="AB207" s="63" t="s">
        <v>731</v>
      </c>
      <c r="AC207" s="42">
        <f t="shared" si="12"/>
        <v>47</v>
      </c>
      <c r="AD207" s="42">
        <f t="shared" si="13"/>
        <v>108</v>
      </c>
      <c r="AE207" s="42">
        <f t="shared" si="14"/>
        <v>29</v>
      </c>
      <c r="AG207" t="s">
        <v>1766</v>
      </c>
      <c r="AH207" s="57">
        <v>32.200000000000003</v>
      </c>
      <c r="AJ207" s="63" t="s">
        <v>731</v>
      </c>
      <c r="AK207">
        <f t="shared" si="15"/>
        <v>49</v>
      </c>
      <c r="AL207">
        <v>0.96</v>
      </c>
      <c r="AM207">
        <v>2.2000000000000002</v>
      </c>
      <c r="AN207">
        <v>0.6</v>
      </c>
    </row>
    <row r="208" spans="1:40">
      <c r="A208" t="s">
        <v>384</v>
      </c>
      <c r="B208">
        <v>77.333333333333329</v>
      </c>
      <c r="C208">
        <v>7.9581059710713182</v>
      </c>
      <c r="D208">
        <v>29.415173666666661</v>
      </c>
      <c r="E208">
        <v>26.005899705014748</v>
      </c>
      <c r="F208" t="s">
        <v>1186</v>
      </c>
      <c r="H208" t="s">
        <v>994</v>
      </c>
      <c r="J208" t="s">
        <v>221</v>
      </c>
      <c r="K208">
        <v>67</v>
      </c>
      <c r="L208">
        <v>50</v>
      </c>
      <c r="T208" t="s">
        <v>1767</v>
      </c>
      <c r="U208" t="s">
        <v>1121</v>
      </c>
      <c r="W208" t="s">
        <v>1768</v>
      </c>
      <c r="X208" s="69">
        <v>4.95</v>
      </c>
      <c r="Y208" s="69">
        <v>6</v>
      </c>
      <c r="Z208" s="69">
        <v>6</v>
      </c>
      <c r="AB208" s="63" t="s">
        <v>716</v>
      </c>
      <c r="AC208" s="42">
        <f t="shared" si="12"/>
        <v>14</v>
      </c>
      <c r="AD208" s="42">
        <f t="shared" si="13"/>
        <v>29</v>
      </c>
      <c r="AE208" s="42">
        <f t="shared" si="14"/>
        <v>45</v>
      </c>
      <c r="AG208" t="s">
        <v>1587</v>
      </c>
      <c r="AH208" s="57">
        <v>32.299999999999997</v>
      </c>
      <c r="AJ208" s="63" t="s">
        <v>716</v>
      </c>
      <c r="AK208">
        <f t="shared" si="15"/>
        <v>41</v>
      </c>
      <c r="AL208">
        <v>0.35</v>
      </c>
      <c r="AM208">
        <v>0.71</v>
      </c>
      <c r="AN208">
        <v>1.1000000000000001</v>
      </c>
    </row>
    <row r="209" spans="1:40">
      <c r="A209" t="s">
        <v>57</v>
      </c>
      <c r="B209">
        <v>79.333333333333329</v>
      </c>
      <c r="C209">
        <v>23.630922601840606</v>
      </c>
      <c r="D209">
        <v>86.464397160555549</v>
      </c>
      <c r="E209">
        <v>18.46551724137931</v>
      </c>
      <c r="F209" t="s">
        <v>1191</v>
      </c>
      <c r="H209" t="s">
        <v>994</v>
      </c>
      <c r="J209" t="s">
        <v>222</v>
      </c>
      <c r="K209">
        <v>63</v>
      </c>
      <c r="L209">
        <v>52</v>
      </c>
      <c r="T209" t="s">
        <v>1769</v>
      </c>
      <c r="U209" t="s">
        <v>1121</v>
      </c>
      <c r="W209" t="s">
        <v>1770</v>
      </c>
      <c r="X209" s="69">
        <v>6.5</v>
      </c>
      <c r="Y209" s="69">
        <v>6</v>
      </c>
      <c r="Z209" s="69">
        <v>6</v>
      </c>
      <c r="AB209" s="63" t="s">
        <v>760</v>
      </c>
      <c r="AC209" s="42">
        <f t="shared" si="12"/>
        <v>7</v>
      </c>
      <c r="AD209" s="42">
        <f t="shared" si="13"/>
        <v>14</v>
      </c>
      <c r="AE209" s="42">
        <f t="shared" si="14"/>
        <v>54</v>
      </c>
      <c r="AG209" t="s">
        <v>1322</v>
      </c>
      <c r="AH209" s="57">
        <v>27.6</v>
      </c>
      <c r="AJ209" s="63" t="s">
        <v>760</v>
      </c>
      <c r="AK209">
        <f t="shared" si="15"/>
        <v>34</v>
      </c>
      <c r="AL209">
        <v>0.2</v>
      </c>
      <c r="AM209">
        <v>0.4</v>
      </c>
      <c r="AN209">
        <v>1.6</v>
      </c>
    </row>
    <row r="210" spans="1:40">
      <c r="A210" t="s">
        <v>502</v>
      </c>
      <c r="B210">
        <v>69.666666666666671</v>
      </c>
      <c r="C210">
        <v>4.2488752016738802</v>
      </c>
      <c r="D210">
        <v>19.841571750000007</v>
      </c>
      <c r="E210">
        <v>76.63333333333334</v>
      </c>
      <c r="F210" t="s">
        <v>1191</v>
      </c>
      <c r="H210" t="s">
        <v>994</v>
      </c>
      <c r="J210" t="s">
        <v>172</v>
      </c>
      <c r="K210">
        <v>65</v>
      </c>
      <c r="L210">
        <v>50</v>
      </c>
      <c r="T210" t="s">
        <v>1771</v>
      </c>
      <c r="U210" t="s">
        <v>1121</v>
      </c>
      <c r="W210" t="s">
        <v>1772</v>
      </c>
      <c r="X210" s="69">
        <v>6</v>
      </c>
      <c r="Y210" s="69">
        <v>6</v>
      </c>
      <c r="Z210" s="69">
        <v>6</v>
      </c>
      <c r="AB210" s="63" t="s">
        <v>712</v>
      </c>
      <c r="AC210" s="42">
        <f t="shared" si="12"/>
        <v>35</v>
      </c>
      <c r="AD210" s="42">
        <f t="shared" si="13"/>
        <v>26</v>
      </c>
      <c r="AE210" s="42">
        <f t="shared" si="14"/>
        <v>48</v>
      </c>
      <c r="AG210" t="s">
        <v>1773</v>
      </c>
      <c r="AH210" s="57">
        <v>34.700000000000003</v>
      </c>
      <c r="AJ210" s="63" t="s">
        <v>712</v>
      </c>
      <c r="AK210">
        <f t="shared" si="15"/>
        <v>32</v>
      </c>
      <c r="AL210">
        <v>1.1000000000000001</v>
      </c>
      <c r="AM210">
        <v>0.8</v>
      </c>
      <c r="AN210">
        <v>1.5</v>
      </c>
    </row>
    <row r="211" spans="1:40">
      <c r="A211" t="s">
        <v>389</v>
      </c>
      <c r="B211">
        <v>84</v>
      </c>
      <c r="C211">
        <v>9.4506352931060054</v>
      </c>
      <c r="D211">
        <v>28.91104125</v>
      </c>
      <c r="E211">
        <v>37.800000000000004</v>
      </c>
      <c r="F211" t="s">
        <v>1191</v>
      </c>
      <c r="H211" t="s">
        <v>994</v>
      </c>
      <c r="J211" t="s">
        <v>278</v>
      </c>
      <c r="K211">
        <v>80</v>
      </c>
      <c r="L211">
        <v>55</v>
      </c>
      <c r="T211" t="s">
        <v>1774</v>
      </c>
      <c r="U211" t="s">
        <v>1121</v>
      </c>
      <c r="W211" t="s">
        <v>1386</v>
      </c>
      <c r="X211" s="69">
        <v>5.6</v>
      </c>
      <c r="Y211" s="69">
        <v>6</v>
      </c>
      <c r="Z211" s="69">
        <v>6</v>
      </c>
      <c r="AB211" s="63" t="s">
        <v>739</v>
      </c>
      <c r="AC211" s="42">
        <f t="shared" si="12"/>
        <v>9</v>
      </c>
      <c r="AD211" s="42">
        <f t="shared" si="13"/>
        <v>22</v>
      </c>
      <c r="AE211" s="42">
        <f t="shared" si="14"/>
        <v>37</v>
      </c>
      <c r="AG211" t="s">
        <v>1775</v>
      </c>
      <c r="AH211" s="57">
        <v>41.3</v>
      </c>
      <c r="AJ211" s="63" t="s">
        <v>739</v>
      </c>
      <c r="AK211">
        <f t="shared" si="15"/>
        <v>30.5</v>
      </c>
      <c r="AL211">
        <v>0.3</v>
      </c>
      <c r="AM211">
        <v>0.73</v>
      </c>
      <c r="AN211">
        <v>1.2</v>
      </c>
    </row>
    <row r="212" spans="1:40">
      <c r="A212" t="s">
        <v>597</v>
      </c>
      <c r="B212">
        <v>84.333333333333329</v>
      </c>
      <c r="C212">
        <v>3.4746997170570424</v>
      </c>
      <c r="D212">
        <v>14.925043466666667</v>
      </c>
      <c r="E212">
        <v>29.363022941970311</v>
      </c>
      <c r="F212" t="s">
        <v>1186</v>
      </c>
      <c r="H212" t="s">
        <v>994</v>
      </c>
      <c r="J212" t="s">
        <v>289</v>
      </c>
      <c r="K212">
        <v>67</v>
      </c>
      <c r="L212">
        <v>50</v>
      </c>
      <c r="T212" t="s">
        <v>1776</v>
      </c>
      <c r="U212" t="s">
        <v>1121</v>
      </c>
      <c r="W212" t="s">
        <v>1439</v>
      </c>
      <c r="X212" s="69">
        <v>5.6</v>
      </c>
      <c r="Y212" s="69">
        <v>5.9</v>
      </c>
      <c r="Z212" s="69">
        <v>5.9</v>
      </c>
      <c r="AB212" s="63" t="s">
        <v>791</v>
      </c>
      <c r="AC212" s="42">
        <f t="shared" si="12"/>
        <v>22</v>
      </c>
      <c r="AD212" s="42">
        <f t="shared" si="13"/>
        <v>41</v>
      </c>
      <c r="AE212" s="42">
        <f t="shared" si="14"/>
        <v>24</v>
      </c>
      <c r="AG212" t="s">
        <v>1777</v>
      </c>
      <c r="AH212" s="57">
        <v>32.4</v>
      </c>
      <c r="AJ212" s="63" t="s">
        <v>791</v>
      </c>
      <c r="AK212">
        <f t="shared" si="15"/>
        <v>24</v>
      </c>
      <c r="AL212">
        <v>0.9</v>
      </c>
      <c r="AM212">
        <v>1.71</v>
      </c>
      <c r="AN212">
        <v>1</v>
      </c>
    </row>
    <row r="213" spans="1:40">
      <c r="A213" t="s">
        <v>290</v>
      </c>
      <c r="B213">
        <v>82</v>
      </c>
      <c r="C213">
        <v>8.9336930043873028</v>
      </c>
      <c r="D213">
        <v>37.297107322222217</v>
      </c>
      <c r="E213">
        <v>19.933701657458563</v>
      </c>
      <c r="F213" t="s">
        <v>1191</v>
      </c>
      <c r="H213" t="s">
        <v>994</v>
      </c>
      <c r="J213" t="s">
        <v>388</v>
      </c>
      <c r="K213">
        <v>77</v>
      </c>
      <c r="L213">
        <v>55</v>
      </c>
      <c r="T213" t="s">
        <v>1778</v>
      </c>
      <c r="U213" t="s">
        <v>1121</v>
      </c>
      <c r="W213" t="s">
        <v>1779</v>
      </c>
      <c r="X213" s="69">
        <v>5.6</v>
      </c>
      <c r="Y213" s="69">
        <v>5.9</v>
      </c>
      <c r="Z213" s="69">
        <v>5.9</v>
      </c>
      <c r="AB213" s="63" t="s">
        <v>783</v>
      </c>
      <c r="AC213" s="42">
        <f t="shared" si="12"/>
        <v>8</v>
      </c>
      <c r="AD213" s="42">
        <f t="shared" si="13"/>
        <v>7</v>
      </c>
      <c r="AE213" s="42">
        <f t="shared" si="14"/>
        <v>22</v>
      </c>
      <c r="AG213" t="s">
        <v>1780</v>
      </c>
      <c r="AH213" s="57">
        <v>27.9</v>
      </c>
      <c r="AJ213" s="63" t="s">
        <v>783</v>
      </c>
      <c r="AK213">
        <f t="shared" si="15"/>
        <v>20</v>
      </c>
      <c r="AL213">
        <v>0.4</v>
      </c>
      <c r="AM213">
        <v>0.33</v>
      </c>
      <c r="AN213">
        <v>1.1000000000000001</v>
      </c>
    </row>
    <row r="214" spans="1:40">
      <c r="A214" t="s">
        <v>791</v>
      </c>
      <c r="B214">
        <v>24</v>
      </c>
      <c r="C214">
        <v>0.75121951219512217</v>
      </c>
      <c r="D214">
        <v>4.8317724000000002</v>
      </c>
      <c r="E214">
        <v>13.200000000000001</v>
      </c>
      <c r="F214" t="s">
        <v>1186</v>
      </c>
      <c r="H214" t="s">
        <v>994</v>
      </c>
      <c r="J214" t="s">
        <v>275</v>
      </c>
      <c r="K214">
        <v>80</v>
      </c>
      <c r="L214">
        <v>55</v>
      </c>
      <c r="T214" t="s">
        <v>1781</v>
      </c>
      <c r="U214" t="s">
        <v>1121</v>
      </c>
      <c r="W214" t="s">
        <v>1782</v>
      </c>
      <c r="X214" s="69">
        <v>7</v>
      </c>
      <c r="Y214" s="69">
        <v>5.85</v>
      </c>
      <c r="Z214" s="69">
        <v>5.85</v>
      </c>
      <c r="AB214" s="63" t="s">
        <v>857</v>
      </c>
      <c r="AC214" s="42">
        <f t="shared" si="12"/>
        <v>2</v>
      </c>
      <c r="AD214" s="42">
        <f t="shared" si="13"/>
        <v>22</v>
      </c>
      <c r="AE214" s="42">
        <f t="shared" si="14"/>
        <v>10</v>
      </c>
      <c r="AG214" t="s">
        <v>1783</v>
      </c>
      <c r="AH214" s="57">
        <v>28.3</v>
      </c>
      <c r="AJ214" s="63" t="s">
        <v>857</v>
      </c>
      <c r="AK214">
        <f t="shared" si="15"/>
        <v>14</v>
      </c>
      <c r="AL214">
        <v>0.17</v>
      </c>
      <c r="AM214">
        <v>1.56</v>
      </c>
      <c r="AN214">
        <v>0.7</v>
      </c>
    </row>
    <row r="215" spans="1:40">
      <c r="A215" t="s">
        <v>731</v>
      </c>
      <c r="B215">
        <v>49</v>
      </c>
      <c r="C215">
        <v>1.3669200696422918</v>
      </c>
      <c r="D215">
        <v>8.0501795111111125</v>
      </c>
      <c r="E215">
        <v>20.156028368794324</v>
      </c>
      <c r="F215" t="s">
        <v>1191</v>
      </c>
      <c r="H215" t="s">
        <v>994</v>
      </c>
      <c r="J215" t="s">
        <v>241</v>
      </c>
      <c r="K215">
        <v>70</v>
      </c>
      <c r="L215">
        <v>48</v>
      </c>
      <c r="T215" t="s">
        <v>1784</v>
      </c>
      <c r="U215" t="s">
        <v>1121</v>
      </c>
      <c r="W215" t="s">
        <v>1785</v>
      </c>
      <c r="X215" s="69">
        <v>7.25</v>
      </c>
      <c r="Y215" s="69">
        <v>5.8333329999999997</v>
      </c>
      <c r="Z215" s="69">
        <v>5.8333329999999997</v>
      </c>
      <c r="AB215" s="63" t="s">
        <v>897</v>
      </c>
      <c r="AC215" s="42">
        <f t="shared" si="12"/>
        <v>2</v>
      </c>
      <c r="AD215" s="42">
        <f t="shared" si="13"/>
        <v>12</v>
      </c>
      <c r="AE215" s="42">
        <f t="shared" si="14"/>
        <v>5</v>
      </c>
      <c r="AG215" t="s">
        <v>1786</v>
      </c>
      <c r="AH215" s="57">
        <v>29.2</v>
      </c>
      <c r="AJ215" s="63" t="s">
        <v>897</v>
      </c>
      <c r="AK215">
        <f t="shared" si="15"/>
        <v>6</v>
      </c>
      <c r="AL215">
        <v>0.3</v>
      </c>
      <c r="AM215">
        <v>2</v>
      </c>
      <c r="AN215">
        <v>0.8</v>
      </c>
    </row>
    <row r="216" spans="1:40">
      <c r="A216" t="s">
        <v>712</v>
      </c>
      <c r="B216">
        <v>32</v>
      </c>
      <c r="C216">
        <v>2.4733333333333336</v>
      </c>
      <c r="D216">
        <v>9.2959999999999994</v>
      </c>
      <c r="E216">
        <v>14.222222222222221</v>
      </c>
      <c r="F216" t="s">
        <v>1186</v>
      </c>
      <c r="H216" t="s">
        <v>994</v>
      </c>
      <c r="J216" t="s">
        <v>253</v>
      </c>
      <c r="K216">
        <v>67</v>
      </c>
      <c r="L216">
        <v>48</v>
      </c>
      <c r="T216" t="s">
        <v>1787</v>
      </c>
      <c r="U216" t="s">
        <v>1121</v>
      </c>
      <c r="W216" t="s">
        <v>1170</v>
      </c>
      <c r="X216" s="69">
        <v>7.5</v>
      </c>
      <c r="Y216" s="69">
        <v>5.75</v>
      </c>
      <c r="Z216" s="69">
        <v>5.75</v>
      </c>
      <c r="AB216" s="63" t="s">
        <v>52</v>
      </c>
      <c r="AC216" s="42">
        <f t="shared" si="12"/>
        <v>55</v>
      </c>
      <c r="AD216" s="42">
        <f t="shared" si="13"/>
        <v>55</v>
      </c>
      <c r="AE216" s="42">
        <f t="shared" si="14"/>
        <v>218</v>
      </c>
      <c r="AG216" t="s">
        <v>1788</v>
      </c>
      <c r="AH216" s="57">
        <v>24.8</v>
      </c>
      <c r="AJ216" s="63" t="s">
        <v>52</v>
      </c>
      <c r="AK216">
        <f t="shared" si="15"/>
        <v>84</v>
      </c>
      <c r="AL216">
        <v>0.65</v>
      </c>
      <c r="AM216">
        <v>0.65</v>
      </c>
      <c r="AN216">
        <v>2.6</v>
      </c>
    </row>
    <row r="217" spans="1:40">
      <c r="A217" t="s">
        <v>52</v>
      </c>
      <c r="B217">
        <v>84</v>
      </c>
      <c r="C217">
        <v>37.338559167043606</v>
      </c>
      <c r="D217">
        <v>88.368081666666683</v>
      </c>
      <c r="E217">
        <v>28.682926829268293</v>
      </c>
      <c r="F217" t="s">
        <v>941</v>
      </c>
      <c r="H217" t="s">
        <v>968</v>
      </c>
      <c r="J217" t="s">
        <v>361</v>
      </c>
      <c r="K217">
        <v>90</v>
      </c>
      <c r="L217">
        <v>65</v>
      </c>
      <c r="T217" t="s">
        <v>1789</v>
      </c>
      <c r="U217" t="s">
        <v>1121</v>
      </c>
      <c r="W217" t="s">
        <v>1790</v>
      </c>
      <c r="X217" s="69">
        <v>6.5250000000000004</v>
      </c>
      <c r="Y217" s="69">
        <v>5.75</v>
      </c>
      <c r="Z217" s="69">
        <v>5.75</v>
      </c>
      <c r="AB217" s="63" t="s">
        <v>35</v>
      </c>
      <c r="AC217" s="42">
        <f t="shared" si="12"/>
        <v>34</v>
      </c>
      <c r="AD217" s="42">
        <f t="shared" si="13"/>
        <v>59</v>
      </c>
      <c r="AE217" s="42">
        <f t="shared" si="14"/>
        <v>286</v>
      </c>
      <c r="AG217" t="s">
        <v>1414</v>
      </c>
      <c r="AH217" s="57">
        <v>23.1</v>
      </c>
      <c r="AJ217" s="63" t="s">
        <v>35</v>
      </c>
      <c r="AK217">
        <f t="shared" si="15"/>
        <v>84</v>
      </c>
      <c r="AL217">
        <v>0.4</v>
      </c>
      <c r="AM217">
        <v>0.7</v>
      </c>
      <c r="AN217">
        <v>3.4</v>
      </c>
    </row>
    <row r="218" spans="1:40">
      <c r="A218" t="s">
        <v>140</v>
      </c>
      <c r="B218">
        <v>71.666666666666671</v>
      </c>
      <c r="C218">
        <v>24.879812016308112</v>
      </c>
      <c r="D218">
        <v>58.986123437499991</v>
      </c>
      <c r="E218">
        <v>24.003189792663481</v>
      </c>
      <c r="F218" t="s">
        <v>941</v>
      </c>
      <c r="H218" t="s">
        <v>968</v>
      </c>
      <c r="J218" t="s">
        <v>239</v>
      </c>
      <c r="K218">
        <v>57</v>
      </c>
      <c r="L218">
        <v>48</v>
      </c>
      <c r="T218" t="s">
        <v>1791</v>
      </c>
      <c r="U218" t="s">
        <v>1121</v>
      </c>
      <c r="W218" t="s">
        <v>1792</v>
      </c>
      <c r="X218" s="69">
        <v>7.25</v>
      </c>
      <c r="Y218" s="69">
        <v>5.75</v>
      </c>
      <c r="Z218" s="69">
        <v>5.75</v>
      </c>
      <c r="AB218" s="63" t="s">
        <v>428</v>
      </c>
      <c r="AC218" s="42">
        <f t="shared" si="12"/>
        <v>175</v>
      </c>
      <c r="AD218" s="42">
        <f t="shared" si="13"/>
        <v>42</v>
      </c>
      <c r="AE218" s="42">
        <f t="shared" si="14"/>
        <v>92</v>
      </c>
      <c r="AG218" t="s">
        <v>1412</v>
      </c>
      <c r="AH218" s="57">
        <v>29.6</v>
      </c>
      <c r="AJ218" s="63" t="s">
        <v>428</v>
      </c>
      <c r="AK218">
        <f t="shared" si="15"/>
        <v>83.333333333333329</v>
      </c>
      <c r="AL218">
        <v>2.1</v>
      </c>
      <c r="AM218">
        <v>0.5</v>
      </c>
      <c r="AN218">
        <v>1.1000000000000001</v>
      </c>
    </row>
    <row r="219" spans="1:40">
      <c r="A219" t="s">
        <v>114</v>
      </c>
      <c r="B219">
        <v>80</v>
      </c>
      <c r="C219">
        <v>24.488864771350944</v>
      </c>
      <c r="D219">
        <v>64.094029999999989</v>
      </c>
      <c r="E219">
        <v>14.611872146118721</v>
      </c>
      <c r="F219" t="s">
        <v>941</v>
      </c>
      <c r="H219" t="s">
        <v>968</v>
      </c>
      <c r="J219" t="s">
        <v>362</v>
      </c>
      <c r="K219">
        <v>77</v>
      </c>
      <c r="L219">
        <v>55</v>
      </c>
      <c r="T219" t="s">
        <v>1788</v>
      </c>
      <c r="U219" t="s">
        <v>1121</v>
      </c>
      <c r="W219" t="s">
        <v>1793</v>
      </c>
      <c r="X219" s="69">
        <v>5.75</v>
      </c>
      <c r="Y219" s="69">
        <v>5.75</v>
      </c>
      <c r="Z219" s="69">
        <v>5.75</v>
      </c>
      <c r="AB219" s="63" t="s">
        <v>292</v>
      </c>
      <c r="AC219" s="42">
        <f t="shared" si="12"/>
        <v>50</v>
      </c>
      <c r="AD219" s="42">
        <f t="shared" si="13"/>
        <v>134</v>
      </c>
      <c r="AE219" s="42">
        <f t="shared" si="14"/>
        <v>91</v>
      </c>
      <c r="AG219" t="s">
        <v>1794</v>
      </c>
      <c r="AH219" s="57">
        <v>35.4</v>
      </c>
      <c r="AJ219" s="63" t="s">
        <v>292</v>
      </c>
      <c r="AK219">
        <f t="shared" si="15"/>
        <v>83</v>
      </c>
      <c r="AL219">
        <v>0.6</v>
      </c>
      <c r="AM219">
        <v>1.62</v>
      </c>
      <c r="AN219">
        <v>1.1000000000000001</v>
      </c>
    </row>
    <row r="220" spans="1:40">
      <c r="A220" t="s">
        <v>547</v>
      </c>
      <c r="B220">
        <v>69.333333333333329</v>
      </c>
      <c r="C220">
        <v>4.2141494130929615</v>
      </c>
      <c r="D220">
        <v>17.333333333333332</v>
      </c>
      <c r="E220">
        <v>23.339933993399338</v>
      </c>
      <c r="F220" t="s">
        <v>941</v>
      </c>
      <c r="H220" t="s">
        <v>968</v>
      </c>
      <c r="J220" t="s">
        <v>295</v>
      </c>
      <c r="K220">
        <v>70</v>
      </c>
      <c r="L220">
        <v>45</v>
      </c>
      <c r="T220" t="s">
        <v>1795</v>
      </c>
      <c r="U220" t="s">
        <v>1121</v>
      </c>
      <c r="W220" t="s">
        <v>1796</v>
      </c>
      <c r="X220" s="69">
        <v>6.75</v>
      </c>
      <c r="Y220" s="69">
        <v>5.75</v>
      </c>
      <c r="Z220" s="69">
        <v>5.75</v>
      </c>
      <c r="AB220" s="63" t="s">
        <v>114</v>
      </c>
      <c r="AC220" s="42">
        <f t="shared" si="12"/>
        <v>24</v>
      </c>
      <c r="AD220" s="42">
        <f t="shared" si="13"/>
        <v>32</v>
      </c>
      <c r="AE220" s="42">
        <f t="shared" si="14"/>
        <v>144</v>
      </c>
      <c r="AG220" t="s">
        <v>1604</v>
      </c>
      <c r="AH220" s="57">
        <v>32.4</v>
      </c>
      <c r="AJ220" s="63" t="s">
        <v>114</v>
      </c>
      <c r="AK220">
        <f t="shared" si="15"/>
        <v>80</v>
      </c>
      <c r="AL220">
        <v>0.3</v>
      </c>
      <c r="AM220">
        <v>0.4</v>
      </c>
      <c r="AN220">
        <v>1.8</v>
      </c>
    </row>
    <row r="221" spans="1:40">
      <c r="A221" t="s">
        <v>822</v>
      </c>
      <c r="B221">
        <v>14.5</v>
      </c>
      <c r="C221">
        <v>1.5786874999999996</v>
      </c>
      <c r="D221">
        <v>3.7044275260416657</v>
      </c>
      <c r="E221">
        <v>2.1749999999999998</v>
      </c>
      <c r="F221" t="s">
        <v>941</v>
      </c>
      <c r="H221" t="s">
        <v>968</v>
      </c>
      <c r="J221" t="s">
        <v>294</v>
      </c>
      <c r="K221">
        <v>70</v>
      </c>
      <c r="L221">
        <v>50</v>
      </c>
      <c r="T221" s="10" t="s">
        <v>1797</v>
      </c>
      <c r="U221" t="s">
        <v>1121</v>
      </c>
      <c r="W221" t="s">
        <v>1505</v>
      </c>
      <c r="X221" s="69">
        <v>4.25</v>
      </c>
      <c r="Y221" s="69">
        <v>5.75</v>
      </c>
      <c r="Z221" s="69">
        <v>5.75</v>
      </c>
      <c r="AB221" s="63" t="s">
        <v>385</v>
      </c>
      <c r="AC221" s="42">
        <f t="shared" si="12"/>
        <v>31</v>
      </c>
      <c r="AD221" s="42">
        <f t="shared" si="13"/>
        <v>68</v>
      </c>
      <c r="AE221" s="42">
        <f t="shared" si="14"/>
        <v>94</v>
      </c>
      <c r="AG221" t="s">
        <v>1798</v>
      </c>
      <c r="AH221" s="57">
        <v>25.2</v>
      </c>
      <c r="AJ221" s="63" t="s">
        <v>385</v>
      </c>
      <c r="AK221">
        <f t="shared" si="15"/>
        <v>78.333333333333329</v>
      </c>
      <c r="AL221">
        <v>0.4</v>
      </c>
      <c r="AM221">
        <v>0.87</v>
      </c>
      <c r="AN221">
        <v>1.2</v>
      </c>
    </row>
    <row r="222" spans="1:40">
      <c r="A222" t="s">
        <v>35</v>
      </c>
      <c r="B222">
        <v>84</v>
      </c>
      <c r="C222">
        <v>38.79345028039635</v>
      </c>
      <c r="D222">
        <v>109.2719355</v>
      </c>
      <c r="E222">
        <v>24.585365853658534</v>
      </c>
      <c r="F222" t="s">
        <v>1143</v>
      </c>
      <c r="H222" t="s">
        <v>968</v>
      </c>
      <c r="J222" t="s">
        <v>314</v>
      </c>
      <c r="K222">
        <v>68</v>
      </c>
      <c r="L222">
        <v>50</v>
      </c>
      <c r="T222" t="s">
        <v>1799</v>
      </c>
      <c r="U222" t="s">
        <v>1121</v>
      </c>
      <c r="W222" t="s">
        <v>1617</v>
      </c>
      <c r="X222" s="69">
        <v>5.75</v>
      </c>
      <c r="Y222" s="69">
        <v>5.75</v>
      </c>
      <c r="Z222" s="69">
        <v>5.75</v>
      </c>
      <c r="AB222" s="63" t="s">
        <v>245</v>
      </c>
      <c r="AC222" s="42">
        <f t="shared" si="12"/>
        <v>171</v>
      </c>
      <c r="AD222" s="42">
        <f t="shared" si="13"/>
        <v>47</v>
      </c>
      <c r="AE222" s="42">
        <f t="shared" si="14"/>
        <v>148</v>
      </c>
      <c r="AG222" t="s">
        <v>1155</v>
      </c>
      <c r="AH222" s="57">
        <v>26.9</v>
      </c>
      <c r="AJ222" s="63" t="s">
        <v>245</v>
      </c>
      <c r="AK222">
        <f t="shared" si="15"/>
        <v>77.666666666666671</v>
      </c>
      <c r="AL222">
        <v>2.2000000000000002</v>
      </c>
      <c r="AM222">
        <v>0.6</v>
      </c>
      <c r="AN222">
        <v>1.9</v>
      </c>
    </row>
    <row r="223" spans="1:40">
      <c r="A223" t="s">
        <v>292</v>
      </c>
      <c r="B223">
        <v>83</v>
      </c>
      <c r="C223">
        <v>13.280000000000001</v>
      </c>
      <c r="D223">
        <v>37.253339583333329</v>
      </c>
      <c r="E223">
        <v>41.5</v>
      </c>
      <c r="F223" t="s">
        <v>1143</v>
      </c>
      <c r="H223" t="s">
        <v>968</v>
      </c>
      <c r="J223" t="s">
        <v>167</v>
      </c>
      <c r="K223">
        <v>78</v>
      </c>
      <c r="L223">
        <v>63</v>
      </c>
      <c r="T223" t="s">
        <v>1800</v>
      </c>
      <c r="U223" t="s">
        <v>1121</v>
      </c>
      <c r="W223" t="s">
        <v>1255</v>
      </c>
      <c r="X223" s="69">
        <v>6</v>
      </c>
      <c r="Y223" s="69">
        <v>5.75</v>
      </c>
      <c r="Z223" s="69">
        <v>5.75</v>
      </c>
      <c r="AB223" s="63" t="s">
        <v>58</v>
      </c>
      <c r="AC223" s="42">
        <f t="shared" si="12"/>
        <v>39</v>
      </c>
      <c r="AD223" s="42">
        <f t="shared" si="13"/>
        <v>54</v>
      </c>
      <c r="AE223" s="42">
        <f t="shared" si="14"/>
        <v>193</v>
      </c>
      <c r="AG223" t="s">
        <v>1801</v>
      </c>
      <c r="AH223" s="57">
        <v>25.3</v>
      </c>
      <c r="AJ223" s="63" t="s">
        <v>58</v>
      </c>
      <c r="AK223">
        <f t="shared" si="15"/>
        <v>77.333333333333329</v>
      </c>
      <c r="AL223">
        <v>0.5</v>
      </c>
      <c r="AM223">
        <v>0.7</v>
      </c>
      <c r="AN223">
        <v>2.5</v>
      </c>
    </row>
    <row r="224" spans="1:40">
      <c r="A224" t="s">
        <v>303</v>
      </c>
      <c r="B224">
        <v>74</v>
      </c>
      <c r="C224">
        <v>16.799079387852704</v>
      </c>
      <c r="D224">
        <v>35.789339444444451</v>
      </c>
      <c r="E224">
        <v>54.666666666666664</v>
      </c>
      <c r="F224" t="s">
        <v>1152</v>
      </c>
      <c r="H224" t="s">
        <v>968</v>
      </c>
      <c r="J224" t="s">
        <v>266</v>
      </c>
      <c r="K224">
        <v>75</v>
      </c>
      <c r="L224">
        <v>60</v>
      </c>
      <c r="T224" t="s">
        <v>1802</v>
      </c>
      <c r="U224" t="s">
        <v>1121</v>
      </c>
      <c r="W224" t="s">
        <v>1548</v>
      </c>
      <c r="X224" s="69">
        <v>7</v>
      </c>
      <c r="Y224" s="69">
        <v>5.75</v>
      </c>
      <c r="Z224" s="69">
        <v>5.75</v>
      </c>
      <c r="AB224" s="63" t="s">
        <v>574</v>
      </c>
      <c r="AC224" s="42">
        <f t="shared" si="12"/>
        <v>118</v>
      </c>
      <c r="AD224" s="42">
        <f t="shared" si="13"/>
        <v>83</v>
      </c>
      <c r="AE224" s="42">
        <f t="shared" si="14"/>
        <v>91</v>
      </c>
      <c r="AG224" t="s">
        <v>1803</v>
      </c>
      <c r="AH224" s="57">
        <v>36.9</v>
      </c>
      <c r="AJ224" s="63" t="s">
        <v>574</v>
      </c>
      <c r="AK224">
        <f t="shared" si="15"/>
        <v>75.666666666666671</v>
      </c>
      <c r="AL224">
        <v>1.56</v>
      </c>
      <c r="AM224">
        <v>1.1000000000000001</v>
      </c>
      <c r="AN224">
        <v>1.2</v>
      </c>
    </row>
    <row r="225" spans="1:40">
      <c r="A225" t="s">
        <v>385</v>
      </c>
      <c r="B225">
        <v>78.333333333333329</v>
      </c>
      <c r="C225">
        <v>9.3392650562390447</v>
      </c>
      <c r="D225">
        <v>29.401611574074067</v>
      </c>
      <c r="E225">
        <v>28.733624454148472</v>
      </c>
      <c r="F225" t="s">
        <v>1143</v>
      </c>
      <c r="H225" t="s">
        <v>968</v>
      </c>
      <c r="J225" t="s">
        <v>1804</v>
      </c>
      <c r="K225">
        <v>67</v>
      </c>
      <c r="L225">
        <v>50</v>
      </c>
      <c r="T225" t="s">
        <v>1805</v>
      </c>
      <c r="U225" t="s">
        <v>1121</v>
      </c>
      <c r="W225" t="s">
        <v>1806</v>
      </c>
      <c r="X225" s="69">
        <v>6</v>
      </c>
      <c r="Y225" s="69">
        <v>5.625</v>
      </c>
      <c r="Z225" s="69">
        <v>5.625</v>
      </c>
      <c r="AB225" s="63" t="s">
        <v>303</v>
      </c>
      <c r="AC225" s="42">
        <f t="shared" si="12"/>
        <v>22</v>
      </c>
      <c r="AD225" s="42">
        <f t="shared" si="13"/>
        <v>89</v>
      </c>
      <c r="AE225" s="42">
        <f t="shared" si="14"/>
        <v>104</v>
      </c>
      <c r="AG225" t="s">
        <v>1807</v>
      </c>
      <c r="AH225" s="57">
        <v>28.4</v>
      </c>
      <c r="AJ225" s="63" t="s">
        <v>303</v>
      </c>
      <c r="AK225">
        <f t="shared" si="15"/>
        <v>74</v>
      </c>
      <c r="AL225">
        <v>0.3</v>
      </c>
      <c r="AM225">
        <v>1.2</v>
      </c>
      <c r="AN225">
        <v>1.4</v>
      </c>
    </row>
    <row r="226" spans="1:40">
      <c r="A226" t="s">
        <v>613</v>
      </c>
      <c r="B226">
        <v>73</v>
      </c>
      <c r="C226">
        <v>4.532294672919674</v>
      </c>
      <c r="D226">
        <v>13.821772854166666</v>
      </c>
      <c r="E226">
        <v>6.0413793103448272</v>
      </c>
      <c r="F226" t="s">
        <v>941</v>
      </c>
      <c r="H226" t="s">
        <v>968</v>
      </c>
      <c r="J226" t="s">
        <v>195</v>
      </c>
      <c r="K226">
        <v>67</v>
      </c>
      <c r="L226">
        <v>50</v>
      </c>
      <c r="T226" t="s">
        <v>1808</v>
      </c>
      <c r="U226" t="s">
        <v>1121</v>
      </c>
      <c r="W226" t="s">
        <v>1809</v>
      </c>
      <c r="X226" s="69">
        <v>5.75</v>
      </c>
      <c r="Y226" s="69">
        <v>5.625</v>
      </c>
      <c r="Z226" s="69">
        <v>5.625</v>
      </c>
      <c r="AB226" s="63" t="s">
        <v>613</v>
      </c>
      <c r="AC226" s="42">
        <f t="shared" si="12"/>
        <v>37</v>
      </c>
      <c r="AD226" s="42">
        <f t="shared" si="13"/>
        <v>29</v>
      </c>
      <c r="AE226" s="42">
        <f t="shared" si="14"/>
        <v>51</v>
      </c>
      <c r="AG226" t="s">
        <v>1810</v>
      </c>
      <c r="AH226" s="57">
        <v>26.3</v>
      </c>
      <c r="AJ226" s="63" t="s">
        <v>613</v>
      </c>
      <c r="AK226">
        <f t="shared" si="15"/>
        <v>73</v>
      </c>
      <c r="AL226">
        <v>0.5</v>
      </c>
      <c r="AM226">
        <v>0.4</v>
      </c>
      <c r="AN226">
        <v>0.7</v>
      </c>
    </row>
    <row r="227" spans="1:40">
      <c r="A227" t="s">
        <v>58</v>
      </c>
      <c r="B227">
        <v>77.333333333333329</v>
      </c>
      <c r="C227">
        <v>30.062298226891588</v>
      </c>
      <c r="D227">
        <v>86.119555166666672</v>
      </c>
      <c r="E227">
        <v>69.463126843657804</v>
      </c>
      <c r="F227" t="s">
        <v>1152</v>
      </c>
      <c r="H227" t="s">
        <v>968</v>
      </c>
      <c r="J227" t="s">
        <v>304</v>
      </c>
      <c r="K227">
        <v>65</v>
      </c>
      <c r="L227">
        <v>43</v>
      </c>
      <c r="T227" t="s">
        <v>1811</v>
      </c>
      <c r="U227" t="s">
        <v>1121</v>
      </c>
      <c r="W227" t="s">
        <v>1812</v>
      </c>
      <c r="X227" s="69">
        <v>5.4</v>
      </c>
      <c r="Y227" s="69">
        <v>5.6</v>
      </c>
      <c r="Z227" s="69">
        <v>5.6</v>
      </c>
      <c r="AB227" s="63" t="s">
        <v>134</v>
      </c>
      <c r="AC227" s="42">
        <f t="shared" si="12"/>
        <v>122</v>
      </c>
      <c r="AD227" s="42">
        <f t="shared" si="13"/>
        <v>22</v>
      </c>
      <c r="AE227" s="42">
        <f t="shared" si="14"/>
        <v>151</v>
      </c>
      <c r="AG227" t="s">
        <v>1164</v>
      </c>
      <c r="AH227" s="57">
        <v>29.6</v>
      </c>
      <c r="AJ227" s="63" t="s">
        <v>134</v>
      </c>
      <c r="AK227">
        <f t="shared" si="15"/>
        <v>72</v>
      </c>
      <c r="AL227">
        <v>1.7</v>
      </c>
      <c r="AM227">
        <v>0.3</v>
      </c>
      <c r="AN227">
        <v>2.1</v>
      </c>
    </row>
    <row r="228" spans="1:40">
      <c r="A228" t="s">
        <v>289</v>
      </c>
      <c r="B228">
        <v>50</v>
      </c>
      <c r="C228">
        <v>16.71789914392285</v>
      </c>
      <c r="D228">
        <v>37.40625</v>
      </c>
      <c r="E228">
        <v>13.913043478260869</v>
      </c>
      <c r="F228" t="s">
        <v>941</v>
      </c>
      <c r="H228" t="s">
        <v>968</v>
      </c>
      <c r="J228" t="s">
        <v>216</v>
      </c>
      <c r="K228">
        <v>57</v>
      </c>
      <c r="L228">
        <v>48</v>
      </c>
      <c r="T228" t="s">
        <v>1813</v>
      </c>
      <c r="U228" t="s">
        <v>1121</v>
      </c>
      <c r="W228" t="s">
        <v>1276</v>
      </c>
      <c r="X228" s="69">
        <v>7</v>
      </c>
      <c r="Y228" s="69">
        <v>5.55</v>
      </c>
      <c r="Z228" s="69">
        <v>5.55</v>
      </c>
      <c r="AB228" s="63" t="s">
        <v>140</v>
      </c>
      <c r="AC228" s="42">
        <f t="shared" si="12"/>
        <v>36</v>
      </c>
      <c r="AD228" s="42">
        <f t="shared" si="13"/>
        <v>65</v>
      </c>
      <c r="AE228" s="42">
        <f t="shared" si="14"/>
        <v>158</v>
      </c>
      <c r="AG228" t="s">
        <v>1236</v>
      </c>
      <c r="AH228" s="57">
        <v>34.4</v>
      </c>
      <c r="AJ228" s="63" t="s">
        <v>140</v>
      </c>
      <c r="AK228">
        <f t="shared" si="15"/>
        <v>71.666666666666671</v>
      </c>
      <c r="AL228">
        <v>0.5</v>
      </c>
      <c r="AM228">
        <v>0.9</v>
      </c>
      <c r="AN228">
        <v>2.2000000000000002</v>
      </c>
    </row>
    <row r="229" spans="1:40">
      <c r="A229" t="s">
        <v>648</v>
      </c>
      <c r="B229">
        <v>61</v>
      </c>
      <c r="C229">
        <v>5.6423452209166483</v>
      </c>
      <c r="D229">
        <v>12.322379343749997</v>
      </c>
      <c r="E229">
        <v>24.400000000000002</v>
      </c>
      <c r="F229" t="s">
        <v>1152</v>
      </c>
      <c r="H229" t="s">
        <v>968</v>
      </c>
      <c r="J229" t="s">
        <v>351</v>
      </c>
      <c r="K229">
        <v>75</v>
      </c>
      <c r="L229">
        <v>50</v>
      </c>
      <c r="T229" t="s">
        <v>1814</v>
      </c>
      <c r="U229" t="s">
        <v>1121</v>
      </c>
      <c r="W229" t="s">
        <v>1815</v>
      </c>
      <c r="X229" s="69">
        <v>5.75</v>
      </c>
      <c r="Y229" s="69">
        <v>5.5</v>
      </c>
      <c r="Z229" s="69">
        <v>5.5</v>
      </c>
      <c r="AB229" s="63" t="s">
        <v>547</v>
      </c>
      <c r="AC229" s="42">
        <f t="shared" si="12"/>
        <v>49</v>
      </c>
      <c r="AD229" s="42">
        <f t="shared" si="13"/>
        <v>90</v>
      </c>
      <c r="AE229" s="42">
        <f t="shared" si="14"/>
        <v>49</v>
      </c>
      <c r="AG229" t="s">
        <v>1816</v>
      </c>
      <c r="AH229" s="57">
        <v>33.200000000000003</v>
      </c>
      <c r="AJ229" s="63" t="s">
        <v>547</v>
      </c>
      <c r="AK229">
        <f t="shared" si="15"/>
        <v>69.333333333333329</v>
      </c>
      <c r="AL229">
        <v>0.7</v>
      </c>
      <c r="AM229">
        <v>1.3</v>
      </c>
      <c r="AN229">
        <v>0.7</v>
      </c>
    </row>
    <row r="230" spans="1:40">
      <c r="A230" t="s">
        <v>680</v>
      </c>
      <c r="B230">
        <v>64</v>
      </c>
      <c r="C230">
        <v>6.5932555863414262</v>
      </c>
      <c r="D230">
        <v>10.64</v>
      </c>
      <c r="E230">
        <v>13.763440860215054</v>
      </c>
      <c r="F230" t="s">
        <v>1152</v>
      </c>
      <c r="H230" t="s">
        <v>968</v>
      </c>
      <c r="J230" t="s">
        <v>1817</v>
      </c>
      <c r="K230">
        <v>65</v>
      </c>
      <c r="L230">
        <v>50</v>
      </c>
      <c r="T230" t="s">
        <v>1753</v>
      </c>
      <c r="U230" t="s">
        <v>1121</v>
      </c>
      <c r="W230" t="s">
        <v>1818</v>
      </c>
      <c r="X230" s="69">
        <v>5.5</v>
      </c>
      <c r="Y230" s="69">
        <v>5.5</v>
      </c>
      <c r="Z230" s="69">
        <v>5.5</v>
      </c>
      <c r="AB230" s="63" t="s">
        <v>607</v>
      </c>
      <c r="AC230" s="42">
        <f t="shared" si="12"/>
        <v>69</v>
      </c>
      <c r="AD230" s="42">
        <f t="shared" si="13"/>
        <v>204</v>
      </c>
      <c r="AE230" s="42">
        <f t="shared" si="14"/>
        <v>61</v>
      </c>
      <c r="AG230" t="s">
        <v>1819</v>
      </c>
      <c r="AH230" s="57">
        <v>30.2</v>
      </c>
      <c r="AJ230" s="63" t="s">
        <v>607</v>
      </c>
      <c r="AK230">
        <f t="shared" si="15"/>
        <v>68</v>
      </c>
      <c r="AL230">
        <v>1.01</v>
      </c>
      <c r="AM230">
        <v>3</v>
      </c>
      <c r="AN230">
        <v>0.9</v>
      </c>
    </row>
    <row r="231" spans="1:40">
      <c r="A231" t="s">
        <v>134</v>
      </c>
      <c r="B231">
        <v>72</v>
      </c>
      <c r="C231">
        <v>8.0471977373385819</v>
      </c>
      <c r="D231">
        <v>59.539414024999999</v>
      </c>
      <c r="E231">
        <v>27.636363636363633</v>
      </c>
      <c r="F231" t="s">
        <v>1186</v>
      </c>
      <c r="H231" t="s">
        <v>968</v>
      </c>
      <c r="J231" t="s">
        <v>249</v>
      </c>
      <c r="K231">
        <v>60</v>
      </c>
      <c r="L231">
        <v>45</v>
      </c>
      <c r="T231" t="s">
        <v>1820</v>
      </c>
      <c r="U231" t="s">
        <v>1121</v>
      </c>
      <c r="W231" t="s">
        <v>1821</v>
      </c>
      <c r="X231" s="69">
        <v>5</v>
      </c>
      <c r="Y231" s="69">
        <v>5.5</v>
      </c>
      <c r="Z231" s="69">
        <v>5.5</v>
      </c>
      <c r="AB231" s="63" t="s">
        <v>680</v>
      </c>
      <c r="AC231" s="42">
        <f t="shared" si="12"/>
        <v>29</v>
      </c>
      <c r="AD231" s="42">
        <f t="shared" si="13"/>
        <v>90</v>
      </c>
      <c r="AE231" s="42">
        <f t="shared" si="14"/>
        <v>70</v>
      </c>
      <c r="AG231" t="s">
        <v>1408</v>
      </c>
      <c r="AH231" s="57">
        <v>26.9</v>
      </c>
      <c r="AJ231" s="63" t="s">
        <v>680</v>
      </c>
      <c r="AK231">
        <f t="shared" si="15"/>
        <v>64</v>
      </c>
      <c r="AL231">
        <v>0.45</v>
      </c>
      <c r="AM231">
        <v>1.4</v>
      </c>
      <c r="AN231">
        <v>1.1000000000000001</v>
      </c>
    </row>
    <row r="232" spans="1:40">
      <c r="A232" t="s">
        <v>428</v>
      </c>
      <c r="B232">
        <v>83.333333333333329</v>
      </c>
      <c r="C232">
        <v>5.3250762165287391</v>
      </c>
      <c r="D232">
        <v>25.71437239583334</v>
      </c>
      <c r="E232">
        <v>15.7103825136612</v>
      </c>
      <c r="F232" t="s">
        <v>1186</v>
      </c>
      <c r="H232" t="s">
        <v>968</v>
      </c>
      <c r="J232" t="s">
        <v>205</v>
      </c>
      <c r="K232">
        <v>60</v>
      </c>
      <c r="L232">
        <v>48</v>
      </c>
      <c r="T232" t="s">
        <v>1822</v>
      </c>
      <c r="U232" t="s">
        <v>1121</v>
      </c>
      <c r="W232" t="s">
        <v>1823</v>
      </c>
      <c r="X232" s="69">
        <v>5.5</v>
      </c>
      <c r="Y232" s="69">
        <v>5.5</v>
      </c>
      <c r="Z232" s="69">
        <v>5.5</v>
      </c>
      <c r="AB232" s="63" t="s">
        <v>534</v>
      </c>
      <c r="AC232" s="42">
        <f t="shared" si="12"/>
        <v>60</v>
      </c>
      <c r="AD232" s="42">
        <f t="shared" si="13"/>
        <v>37</v>
      </c>
      <c r="AE232" s="42">
        <f t="shared" si="14"/>
        <v>68</v>
      </c>
      <c r="AG232" t="s">
        <v>1824</v>
      </c>
      <c r="AH232" s="57">
        <v>32.1</v>
      </c>
      <c r="AJ232" s="63" t="s">
        <v>534</v>
      </c>
      <c r="AK232">
        <f t="shared" si="15"/>
        <v>62</v>
      </c>
      <c r="AL232">
        <v>0.97</v>
      </c>
      <c r="AM232">
        <v>0.6</v>
      </c>
      <c r="AN232">
        <v>1.1000000000000001</v>
      </c>
    </row>
    <row r="233" spans="1:40">
      <c r="A233" t="s">
        <v>245</v>
      </c>
      <c r="B233">
        <v>77.666666666666671</v>
      </c>
      <c r="C233">
        <v>11.959587994692045</v>
      </c>
      <c r="D233">
        <v>42.034064041666667</v>
      </c>
      <c r="E233">
        <v>20.528634361233483</v>
      </c>
      <c r="F233" t="s">
        <v>1186</v>
      </c>
      <c r="H233" t="s">
        <v>968</v>
      </c>
      <c r="J233" t="s">
        <v>191</v>
      </c>
      <c r="K233">
        <v>65</v>
      </c>
      <c r="L233">
        <v>52</v>
      </c>
      <c r="T233" t="s">
        <v>1825</v>
      </c>
      <c r="U233" t="s">
        <v>1121</v>
      </c>
      <c r="W233" t="s">
        <v>1178</v>
      </c>
      <c r="X233" s="69">
        <v>6</v>
      </c>
      <c r="Y233" s="69">
        <v>5.5</v>
      </c>
      <c r="Z233" s="69">
        <v>5.5</v>
      </c>
      <c r="AB233" s="63" t="s">
        <v>648</v>
      </c>
      <c r="AC233" s="42">
        <f t="shared" si="12"/>
        <v>31</v>
      </c>
      <c r="AD233" s="42">
        <f t="shared" si="13"/>
        <v>92</v>
      </c>
      <c r="AE233" s="42">
        <f t="shared" si="14"/>
        <v>61</v>
      </c>
      <c r="AG233" t="s">
        <v>1213</v>
      </c>
      <c r="AH233" s="57">
        <v>24.8</v>
      </c>
      <c r="AJ233" s="63" t="s">
        <v>648</v>
      </c>
      <c r="AK233">
        <f t="shared" si="15"/>
        <v>61</v>
      </c>
      <c r="AL233">
        <v>0.5</v>
      </c>
      <c r="AM233">
        <v>1.5</v>
      </c>
      <c r="AN233">
        <v>1</v>
      </c>
    </row>
    <row r="234" spans="1:40">
      <c r="A234" t="s">
        <v>534</v>
      </c>
      <c r="B234">
        <v>62</v>
      </c>
      <c r="C234">
        <v>6.2</v>
      </c>
      <c r="D234">
        <v>17.681370972222222</v>
      </c>
      <c r="E234">
        <v>21.493333333333332</v>
      </c>
      <c r="F234" t="s">
        <v>1191</v>
      </c>
      <c r="H234" t="s">
        <v>968</v>
      </c>
      <c r="J234" t="s">
        <v>242</v>
      </c>
      <c r="K234">
        <v>73</v>
      </c>
      <c r="L234">
        <v>52</v>
      </c>
      <c r="T234" t="s">
        <v>1826</v>
      </c>
      <c r="U234" t="s">
        <v>1121</v>
      </c>
      <c r="W234" t="s">
        <v>1827</v>
      </c>
      <c r="X234" s="69">
        <v>6</v>
      </c>
      <c r="Y234" s="69">
        <v>5.5</v>
      </c>
      <c r="Z234" s="69">
        <v>5.5</v>
      </c>
      <c r="AB234" s="63" t="s">
        <v>289</v>
      </c>
      <c r="AC234" s="42">
        <f t="shared" si="12"/>
        <v>15</v>
      </c>
      <c r="AD234" s="42">
        <f t="shared" si="13"/>
        <v>37</v>
      </c>
      <c r="AE234" s="42">
        <f t="shared" si="14"/>
        <v>100</v>
      </c>
      <c r="AG234" t="s">
        <v>1350</v>
      </c>
      <c r="AH234" s="57">
        <v>25.9</v>
      </c>
      <c r="AJ234" s="63" t="s">
        <v>289</v>
      </c>
      <c r="AK234">
        <f t="shared" si="15"/>
        <v>50</v>
      </c>
      <c r="AL234">
        <v>0.3</v>
      </c>
      <c r="AM234">
        <v>0.73</v>
      </c>
      <c r="AN234">
        <v>2</v>
      </c>
    </row>
    <row r="235" spans="1:40">
      <c r="A235" t="s">
        <v>607</v>
      </c>
      <c r="B235">
        <v>68</v>
      </c>
      <c r="C235">
        <v>6.3303523766681682</v>
      </c>
      <c r="D235">
        <v>14.118437666666667</v>
      </c>
      <c r="E235">
        <v>40.181818181818187</v>
      </c>
      <c r="F235" t="s">
        <v>1186</v>
      </c>
      <c r="H235" t="s">
        <v>968</v>
      </c>
      <c r="J235" t="s">
        <v>255</v>
      </c>
      <c r="K235">
        <v>73</v>
      </c>
      <c r="L235">
        <v>47</v>
      </c>
      <c r="T235" t="s">
        <v>1828</v>
      </c>
      <c r="U235" t="s">
        <v>1121</v>
      </c>
      <c r="W235" t="s">
        <v>1346</v>
      </c>
      <c r="X235" s="69">
        <v>5.5</v>
      </c>
      <c r="Y235" s="69">
        <v>5.5</v>
      </c>
      <c r="Z235" s="69">
        <v>5.5</v>
      </c>
      <c r="AB235" s="63" t="s">
        <v>794</v>
      </c>
      <c r="AC235" s="42">
        <f t="shared" si="12"/>
        <v>29</v>
      </c>
      <c r="AD235" s="42">
        <f t="shared" si="13"/>
        <v>14</v>
      </c>
      <c r="AE235" s="42">
        <f t="shared" si="14"/>
        <v>22</v>
      </c>
      <c r="AG235" t="s">
        <v>1829</v>
      </c>
      <c r="AH235" s="57">
        <v>22.1</v>
      </c>
      <c r="AJ235" s="63" t="s">
        <v>794</v>
      </c>
      <c r="AK235">
        <f t="shared" si="15"/>
        <v>37</v>
      </c>
      <c r="AL235">
        <v>0.79</v>
      </c>
      <c r="AM235">
        <v>0.38</v>
      </c>
      <c r="AN235">
        <v>0.6</v>
      </c>
    </row>
    <row r="236" spans="1:40">
      <c r="A236" t="s">
        <v>574</v>
      </c>
      <c r="B236">
        <v>75.666666666666671</v>
      </c>
      <c r="C236">
        <v>4.1007755160236288</v>
      </c>
      <c r="D236">
        <v>15.975650410416668</v>
      </c>
      <c r="E236">
        <v>69.503770739064862</v>
      </c>
      <c r="F236" t="s">
        <v>1191</v>
      </c>
      <c r="H236" t="s">
        <v>968</v>
      </c>
      <c r="J236" t="s">
        <v>270</v>
      </c>
      <c r="K236">
        <v>67</v>
      </c>
      <c r="L236">
        <v>48</v>
      </c>
      <c r="T236" t="s">
        <v>1830</v>
      </c>
      <c r="U236" t="s">
        <v>1121</v>
      </c>
      <c r="W236" t="s">
        <v>1831</v>
      </c>
      <c r="X236" s="69">
        <v>6.85</v>
      </c>
      <c r="Y236" s="69">
        <v>5.5</v>
      </c>
      <c r="Z236" s="69">
        <v>5.5</v>
      </c>
      <c r="AB236" s="63" t="s">
        <v>822</v>
      </c>
      <c r="AC236" s="42">
        <f t="shared" si="12"/>
        <v>5</v>
      </c>
      <c r="AD236" s="42">
        <f t="shared" si="13"/>
        <v>22</v>
      </c>
      <c r="AE236" s="42">
        <f t="shared" si="14"/>
        <v>19</v>
      </c>
      <c r="AG236" t="s">
        <v>1832</v>
      </c>
      <c r="AH236" s="57">
        <v>36.4</v>
      </c>
      <c r="AJ236" s="63" t="s">
        <v>822</v>
      </c>
      <c r="AK236">
        <f t="shared" si="15"/>
        <v>14.5</v>
      </c>
      <c r="AL236">
        <v>0.37</v>
      </c>
      <c r="AM236">
        <v>1.5</v>
      </c>
      <c r="AN236">
        <v>1.3</v>
      </c>
    </row>
    <row r="237" spans="1:40">
      <c r="A237" t="s">
        <v>794</v>
      </c>
      <c r="B237">
        <v>37</v>
      </c>
      <c r="C237">
        <v>1.0660858585858586</v>
      </c>
      <c r="D237">
        <v>4.7863401444444449</v>
      </c>
      <c r="E237">
        <v>8.7058823529411757</v>
      </c>
      <c r="F237" t="s">
        <v>1186</v>
      </c>
      <c r="H237" t="s">
        <v>968</v>
      </c>
      <c r="J237" t="s">
        <v>166</v>
      </c>
      <c r="K237">
        <v>82</v>
      </c>
      <c r="L237">
        <v>60</v>
      </c>
      <c r="T237" t="s">
        <v>1833</v>
      </c>
      <c r="U237" t="s">
        <v>1121</v>
      </c>
      <c r="W237" t="s">
        <v>1834</v>
      </c>
      <c r="X237" s="69">
        <v>5</v>
      </c>
      <c r="Y237" s="69">
        <v>5.5</v>
      </c>
      <c r="Z237" s="69">
        <v>5.5</v>
      </c>
      <c r="AB237" s="63" t="s">
        <v>174</v>
      </c>
      <c r="AC237" s="42">
        <f t="shared" si="12"/>
        <v>180</v>
      </c>
      <c r="AD237" s="42">
        <f t="shared" si="13"/>
        <v>151</v>
      </c>
      <c r="AE237" s="42">
        <f t="shared" si="14"/>
        <v>202</v>
      </c>
      <c r="AG237" t="s">
        <v>1835</v>
      </c>
      <c r="AH237" s="57">
        <v>28.8</v>
      </c>
      <c r="AJ237" s="63" t="s">
        <v>174</v>
      </c>
      <c r="AK237">
        <f t="shared" si="15"/>
        <v>84</v>
      </c>
      <c r="AL237">
        <v>2.14</v>
      </c>
      <c r="AM237">
        <v>1.8</v>
      </c>
      <c r="AN237">
        <v>2.4</v>
      </c>
    </row>
    <row r="238" spans="1:40">
      <c r="A238" t="s">
        <v>90</v>
      </c>
      <c r="B238">
        <v>77</v>
      </c>
      <c r="C238">
        <v>33.239642278295385</v>
      </c>
      <c r="D238">
        <v>71.564534708333341</v>
      </c>
      <c r="E238">
        <v>43.65625</v>
      </c>
      <c r="F238" t="s">
        <v>941</v>
      </c>
      <c r="H238" t="s">
        <v>987</v>
      </c>
      <c r="J238" t="s">
        <v>271</v>
      </c>
      <c r="K238">
        <v>55</v>
      </c>
      <c r="L238">
        <v>42</v>
      </c>
      <c r="T238" t="s">
        <v>1836</v>
      </c>
      <c r="U238" t="s">
        <v>1121</v>
      </c>
      <c r="W238" t="s">
        <v>1837</v>
      </c>
      <c r="X238" s="69">
        <v>6</v>
      </c>
      <c r="Y238" s="69">
        <v>5.5</v>
      </c>
      <c r="Z238" s="69">
        <v>5.5</v>
      </c>
      <c r="AB238" s="63" t="s">
        <v>47</v>
      </c>
      <c r="AC238" s="42">
        <f t="shared" si="12"/>
        <v>38</v>
      </c>
      <c r="AD238" s="42">
        <f t="shared" si="13"/>
        <v>33</v>
      </c>
      <c r="AE238" s="42">
        <f t="shared" si="14"/>
        <v>283</v>
      </c>
      <c r="AG238" t="s">
        <v>1348</v>
      </c>
      <c r="AH238" s="57">
        <v>29.9</v>
      </c>
      <c r="AJ238" s="63" t="s">
        <v>47</v>
      </c>
      <c r="AK238">
        <f t="shared" si="15"/>
        <v>83.333333333333329</v>
      </c>
      <c r="AL238">
        <v>0.45</v>
      </c>
      <c r="AM238">
        <v>0.4</v>
      </c>
      <c r="AN238">
        <v>3.4</v>
      </c>
    </row>
    <row r="239" spans="1:40">
      <c r="A239" t="s">
        <v>338</v>
      </c>
      <c r="B239">
        <v>73.333333333333329</v>
      </c>
      <c r="C239">
        <v>11.499839731940801</v>
      </c>
      <c r="D239">
        <v>33.250114791666661</v>
      </c>
      <c r="E239">
        <v>19.875389408099686</v>
      </c>
      <c r="F239" t="s">
        <v>941</v>
      </c>
      <c r="H239" t="s">
        <v>987</v>
      </c>
      <c r="J239" t="s">
        <v>285</v>
      </c>
      <c r="K239">
        <v>67</v>
      </c>
      <c r="L239">
        <v>42</v>
      </c>
      <c r="T239" t="s">
        <v>1838</v>
      </c>
      <c r="U239" t="s">
        <v>1121</v>
      </c>
      <c r="W239" t="s">
        <v>1275</v>
      </c>
      <c r="X239" s="69">
        <v>5.25</v>
      </c>
      <c r="Y239" s="69">
        <v>5.5</v>
      </c>
      <c r="Z239" s="69">
        <v>5.5</v>
      </c>
      <c r="AB239" s="63" t="s">
        <v>335</v>
      </c>
      <c r="AC239" s="42">
        <f t="shared" si="12"/>
        <v>42</v>
      </c>
      <c r="AD239" s="42">
        <f t="shared" si="13"/>
        <v>149</v>
      </c>
      <c r="AE239" s="42">
        <f t="shared" si="14"/>
        <v>141</v>
      </c>
      <c r="AG239" t="s">
        <v>1809</v>
      </c>
      <c r="AH239" s="57">
        <v>31.9</v>
      </c>
      <c r="AJ239" s="63" t="s">
        <v>335</v>
      </c>
      <c r="AK239">
        <f t="shared" si="15"/>
        <v>83</v>
      </c>
      <c r="AL239">
        <v>0.5</v>
      </c>
      <c r="AM239">
        <v>1.8</v>
      </c>
      <c r="AN239">
        <v>1.7</v>
      </c>
    </row>
    <row r="240" spans="1:40">
      <c r="A240" t="s">
        <v>410</v>
      </c>
      <c r="B240">
        <v>80.333333333333329</v>
      </c>
      <c r="C240">
        <v>13.444204466525914</v>
      </c>
      <c r="D240">
        <v>27.390051666666665</v>
      </c>
      <c r="E240">
        <v>29.056737588652481</v>
      </c>
      <c r="F240" t="s">
        <v>941</v>
      </c>
      <c r="H240" t="s">
        <v>987</v>
      </c>
      <c r="J240" t="s">
        <v>1303</v>
      </c>
      <c r="K240">
        <v>73</v>
      </c>
      <c r="L240">
        <v>50</v>
      </c>
      <c r="T240" t="s">
        <v>1839</v>
      </c>
      <c r="U240" t="s">
        <v>1121</v>
      </c>
      <c r="W240" t="s">
        <v>1526</v>
      </c>
      <c r="X240" s="69">
        <v>5.4</v>
      </c>
      <c r="Y240" s="69">
        <v>5.5</v>
      </c>
      <c r="Z240" s="69">
        <v>5.5</v>
      </c>
      <c r="AB240" s="63" t="s">
        <v>486</v>
      </c>
      <c r="AC240" s="42">
        <f t="shared" si="12"/>
        <v>47</v>
      </c>
      <c r="AD240" s="42">
        <f t="shared" si="13"/>
        <v>268</v>
      </c>
      <c r="AE240" s="42">
        <f t="shared" si="14"/>
        <v>75</v>
      </c>
      <c r="AG240" t="s">
        <v>1840</v>
      </c>
      <c r="AH240" s="57">
        <v>31.2</v>
      </c>
      <c r="AJ240" s="63" t="s">
        <v>486</v>
      </c>
      <c r="AK240">
        <f t="shared" si="15"/>
        <v>83</v>
      </c>
      <c r="AL240">
        <v>0.56999999999999995</v>
      </c>
      <c r="AM240">
        <v>3.23</v>
      </c>
      <c r="AN240">
        <v>0.9</v>
      </c>
    </row>
    <row r="241" spans="1:40">
      <c r="A241" t="s">
        <v>425</v>
      </c>
      <c r="B241">
        <v>81</v>
      </c>
      <c r="C241">
        <v>13.978763949045605</v>
      </c>
      <c r="D241">
        <v>25.857764999999997</v>
      </c>
      <c r="E241">
        <v>28.349999999999998</v>
      </c>
      <c r="F241" t="s">
        <v>941</v>
      </c>
      <c r="H241" t="s">
        <v>987</v>
      </c>
      <c r="J241" t="s">
        <v>343</v>
      </c>
      <c r="K241">
        <v>75</v>
      </c>
      <c r="L241">
        <v>52</v>
      </c>
      <c r="T241" t="s">
        <v>1841</v>
      </c>
      <c r="U241" t="s">
        <v>1121</v>
      </c>
      <c r="W241" t="s">
        <v>1842</v>
      </c>
      <c r="X241" s="69">
        <v>6.4249999999999998</v>
      </c>
      <c r="Y241" s="69">
        <v>5.5</v>
      </c>
      <c r="Z241" s="69">
        <v>5.5</v>
      </c>
      <c r="AB241" s="63" t="s">
        <v>630</v>
      </c>
      <c r="AC241" s="42">
        <f t="shared" si="12"/>
        <v>144</v>
      </c>
      <c r="AD241" s="42">
        <f t="shared" si="13"/>
        <v>157</v>
      </c>
      <c r="AE241" s="42">
        <f t="shared" si="14"/>
        <v>98</v>
      </c>
      <c r="AG241" t="s">
        <v>1843</v>
      </c>
      <c r="AH241" s="57">
        <v>22.2</v>
      </c>
      <c r="AJ241" s="63" t="s">
        <v>630</v>
      </c>
      <c r="AK241">
        <f t="shared" si="15"/>
        <v>82</v>
      </c>
      <c r="AL241">
        <v>1.75</v>
      </c>
      <c r="AM241">
        <v>1.91</v>
      </c>
      <c r="AN241">
        <v>1.2</v>
      </c>
    </row>
    <row r="242" spans="1:40">
      <c r="A242" t="s">
        <v>528</v>
      </c>
      <c r="B242">
        <v>74</v>
      </c>
      <c r="C242">
        <v>9.2209508672122809</v>
      </c>
      <c r="D242">
        <v>18.460208812500003</v>
      </c>
      <c r="E242">
        <v>27.064814814814817</v>
      </c>
      <c r="F242" t="s">
        <v>941</v>
      </c>
      <c r="H242" t="s">
        <v>987</v>
      </c>
      <c r="J242" t="s">
        <v>246</v>
      </c>
      <c r="K242">
        <v>63</v>
      </c>
      <c r="L242">
        <v>47</v>
      </c>
      <c r="T242" t="s">
        <v>1844</v>
      </c>
      <c r="U242" t="s">
        <v>1121</v>
      </c>
      <c r="W242" t="s">
        <v>1845</v>
      </c>
      <c r="X242" s="69">
        <v>5.5</v>
      </c>
      <c r="Y242" s="69">
        <v>5.5</v>
      </c>
      <c r="Z242" s="69">
        <v>5.5</v>
      </c>
      <c r="AB242" s="63" t="s">
        <v>425</v>
      </c>
      <c r="AC242" s="42">
        <f t="shared" si="12"/>
        <v>57</v>
      </c>
      <c r="AD242" s="42">
        <f t="shared" si="13"/>
        <v>178</v>
      </c>
      <c r="AE242" s="42">
        <f t="shared" si="14"/>
        <v>146</v>
      </c>
      <c r="AG242" t="s">
        <v>1846</v>
      </c>
      <c r="AH242" s="57">
        <v>27.2</v>
      </c>
      <c r="AJ242" s="63" t="s">
        <v>425</v>
      </c>
      <c r="AK242">
        <f t="shared" si="15"/>
        <v>81</v>
      </c>
      <c r="AL242">
        <v>0.7</v>
      </c>
      <c r="AM242">
        <v>2.2000000000000002</v>
      </c>
      <c r="AN242">
        <v>1.8</v>
      </c>
    </row>
    <row r="243" spans="1:40">
      <c r="A243" t="s">
        <v>47</v>
      </c>
      <c r="B243">
        <v>83.333333333333329</v>
      </c>
      <c r="C243">
        <v>39.999999999999993</v>
      </c>
      <c r="D243">
        <v>90.481562499999981</v>
      </c>
      <c r="E243">
        <v>27.777777777777775</v>
      </c>
      <c r="F243" t="s">
        <v>1143</v>
      </c>
      <c r="H243" t="s">
        <v>987</v>
      </c>
      <c r="J243" t="s">
        <v>282</v>
      </c>
      <c r="K243">
        <v>65</v>
      </c>
      <c r="L243">
        <v>50</v>
      </c>
      <c r="T243" t="s">
        <v>1847</v>
      </c>
      <c r="U243" t="s">
        <v>1121</v>
      </c>
      <c r="W243" t="s">
        <v>1702</v>
      </c>
      <c r="X243" s="69">
        <v>6</v>
      </c>
      <c r="Y243" s="69">
        <v>5.5</v>
      </c>
      <c r="Z243" s="69">
        <v>5.5</v>
      </c>
      <c r="AB243" s="63" t="s">
        <v>410</v>
      </c>
      <c r="AC243" s="42">
        <f t="shared" si="12"/>
        <v>60</v>
      </c>
      <c r="AD243" s="42">
        <f t="shared" si="13"/>
        <v>32</v>
      </c>
      <c r="AE243" s="42">
        <f t="shared" si="14"/>
        <v>104</v>
      </c>
      <c r="AG243" t="s">
        <v>1507</v>
      </c>
      <c r="AH243" s="57">
        <v>28.5</v>
      </c>
      <c r="AJ243" s="63" t="s">
        <v>410</v>
      </c>
      <c r="AK243">
        <f t="shared" si="15"/>
        <v>80.333333333333329</v>
      </c>
      <c r="AL243">
        <v>0.75</v>
      </c>
      <c r="AM243">
        <v>0.4</v>
      </c>
      <c r="AN243">
        <v>1.3</v>
      </c>
    </row>
    <row r="244" spans="1:40">
      <c r="A244" t="s">
        <v>335</v>
      </c>
      <c r="B244">
        <v>83</v>
      </c>
      <c r="C244">
        <v>14.94</v>
      </c>
      <c r="D244">
        <v>33.494165833333327</v>
      </c>
      <c r="E244">
        <v>8.3000000000000007</v>
      </c>
      <c r="F244" t="s">
        <v>1143</v>
      </c>
      <c r="H244" t="s">
        <v>987</v>
      </c>
      <c r="J244" t="s">
        <v>236</v>
      </c>
      <c r="K244">
        <v>62</v>
      </c>
      <c r="L244">
        <v>48</v>
      </c>
      <c r="T244" t="s">
        <v>1848</v>
      </c>
      <c r="U244" t="s">
        <v>1121</v>
      </c>
      <c r="W244" t="s">
        <v>1849</v>
      </c>
      <c r="X244" s="69">
        <v>4.5</v>
      </c>
      <c r="Y244" s="69">
        <v>5.5</v>
      </c>
      <c r="Z244" s="69">
        <v>5.5</v>
      </c>
      <c r="AB244" s="63" t="s">
        <v>90</v>
      </c>
      <c r="AC244" s="42">
        <f t="shared" si="12"/>
        <v>35</v>
      </c>
      <c r="AD244" s="42">
        <f t="shared" si="13"/>
        <v>46</v>
      </c>
      <c r="AE244" s="42">
        <f t="shared" si="14"/>
        <v>239</v>
      </c>
      <c r="AG244" t="s">
        <v>1850</v>
      </c>
      <c r="AH244" s="57">
        <v>21</v>
      </c>
      <c r="AJ244" s="63" t="s">
        <v>90</v>
      </c>
      <c r="AK244">
        <f t="shared" si="15"/>
        <v>77</v>
      </c>
      <c r="AL244">
        <v>0.45</v>
      </c>
      <c r="AM244">
        <v>0.6</v>
      </c>
      <c r="AN244">
        <v>3.1</v>
      </c>
    </row>
    <row r="245" spans="1:40">
      <c r="A245" t="s">
        <v>505</v>
      </c>
      <c r="B245">
        <v>66</v>
      </c>
      <c r="C245">
        <v>6.6000000000000005</v>
      </c>
      <c r="D245">
        <v>19.593227500000005</v>
      </c>
      <c r="E245">
        <v>19.8</v>
      </c>
      <c r="F245" t="s">
        <v>941</v>
      </c>
      <c r="H245" t="s">
        <v>987</v>
      </c>
      <c r="J245" t="s">
        <v>247</v>
      </c>
      <c r="K245">
        <v>60</v>
      </c>
      <c r="L245">
        <v>45</v>
      </c>
      <c r="T245" t="s">
        <v>1851</v>
      </c>
      <c r="U245" t="s">
        <v>1121</v>
      </c>
      <c r="W245" t="s">
        <v>1852</v>
      </c>
      <c r="X245" s="69">
        <v>6.75</v>
      </c>
      <c r="Y245" s="69">
        <v>5.4</v>
      </c>
      <c r="Z245" s="69">
        <v>5.4</v>
      </c>
      <c r="AB245" s="63" t="s">
        <v>76</v>
      </c>
      <c r="AC245" s="42">
        <f t="shared" si="12"/>
        <v>31</v>
      </c>
      <c r="AD245" s="42">
        <f t="shared" si="13"/>
        <v>41</v>
      </c>
      <c r="AE245" s="42">
        <f t="shared" si="14"/>
        <v>176</v>
      </c>
      <c r="AG245" t="s">
        <v>1853</v>
      </c>
      <c r="AH245" s="57">
        <v>21.7</v>
      </c>
      <c r="AJ245" s="63" t="s">
        <v>76</v>
      </c>
      <c r="AK245">
        <f t="shared" si="15"/>
        <v>76.666666666666671</v>
      </c>
      <c r="AL245">
        <v>0.4</v>
      </c>
      <c r="AM245">
        <v>0.53</v>
      </c>
      <c r="AN245">
        <v>2.2999999999999998</v>
      </c>
    </row>
    <row r="246" spans="1:40">
      <c r="A246" t="s">
        <v>741</v>
      </c>
      <c r="B246">
        <v>20</v>
      </c>
      <c r="C246">
        <v>2.8016835016835016</v>
      </c>
      <c r="D246">
        <v>7.4456249999999988</v>
      </c>
      <c r="E246">
        <v>4</v>
      </c>
      <c r="F246" t="s">
        <v>1143</v>
      </c>
      <c r="H246" t="s">
        <v>987</v>
      </c>
      <c r="J246" t="s">
        <v>326</v>
      </c>
      <c r="K246">
        <v>70</v>
      </c>
      <c r="L246">
        <v>42</v>
      </c>
      <c r="T246" t="s">
        <v>1854</v>
      </c>
      <c r="U246" t="s">
        <v>1121</v>
      </c>
      <c r="W246" t="s">
        <v>1694</v>
      </c>
      <c r="X246" s="69">
        <v>5.5</v>
      </c>
      <c r="Y246" s="69">
        <v>5.4</v>
      </c>
      <c r="Z246" s="69">
        <v>5.4</v>
      </c>
      <c r="AB246" s="63" t="s">
        <v>407</v>
      </c>
      <c r="AC246" s="42">
        <f t="shared" si="12"/>
        <v>158</v>
      </c>
      <c r="AD246" s="42">
        <f t="shared" si="13"/>
        <v>93</v>
      </c>
      <c r="AE246" s="42">
        <f t="shared" si="14"/>
        <v>98</v>
      </c>
      <c r="AG246" t="s">
        <v>1855</v>
      </c>
      <c r="AH246" s="57">
        <v>27.9</v>
      </c>
      <c r="AJ246" s="63" t="s">
        <v>407</v>
      </c>
      <c r="AK246">
        <f t="shared" si="15"/>
        <v>75</v>
      </c>
      <c r="AL246">
        <v>2.1</v>
      </c>
      <c r="AM246">
        <v>1.24</v>
      </c>
      <c r="AN246">
        <v>1.3</v>
      </c>
    </row>
    <row r="247" spans="1:40">
      <c r="A247" t="s">
        <v>790</v>
      </c>
      <c r="B247">
        <v>18</v>
      </c>
      <c r="C247">
        <v>0.1378125</v>
      </c>
      <c r="D247">
        <v>4.8431249999999997</v>
      </c>
      <c r="E247">
        <v>9.9</v>
      </c>
      <c r="F247" t="s">
        <v>1143</v>
      </c>
      <c r="H247" t="s">
        <v>987</v>
      </c>
      <c r="J247" t="s">
        <v>199</v>
      </c>
      <c r="K247">
        <v>65</v>
      </c>
      <c r="L247">
        <v>45</v>
      </c>
      <c r="T247" t="s">
        <v>1856</v>
      </c>
      <c r="U247" t="s">
        <v>1121</v>
      </c>
      <c r="W247" t="s">
        <v>1857</v>
      </c>
      <c r="X247" s="69">
        <v>5.5250000000000004</v>
      </c>
      <c r="Y247" s="69">
        <v>5.4</v>
      </c>
      <c r="Z247" s="69">
        <v>5.4</v>
      </c>
      <c r="AB247" s="63" t="s">
        <v>357</v>
      </c>
      <c r="AC247" s="42">
        <f t="shared" si="12"/>
        <v>120</v>
      </c>
      <c r="AD247" s="42">
        <f t="shared" si="13"/>
        <v>73</v>
      </c>
      <c r="AE247" s="42">
        <f t="shared" si="14"/>
        <v>143</v>
      </c>
      <c r="AG247" t="s">
        <v>1858</v>
      </c>
      <c r="AH247" s="57">
        <v>24.2</v>
      </c>
      <c r="AJ247" s="63" t="s">
        <v>357</v>
      </c>
      <c r="AK247">
        <f t="shared" si="15"/>
        <v>75</v>
      </c>
      <c r="AL247">
        <v>1.6</v>
      </c>
      <c r="AM247">
        <v>0.97</v>
      </c>
      <c r="AN247">
        <v>1.9</v>
      </c>
    </row>
    <row r="248" spans="1:40">
      <c r="A248" t="s">
        <v>76</v>
      </c>
      <c r="B248">
        <v>76.666666666666671</v>
      </c>
      <c r="C248">
        <v>26.638858490569287</v>
      </c>
      <c r="D248">
        <v>78.113294791666661</v>
      </c>
      <c r="E248">
        <v>21.994535519125684</v>
      </c>
      <c r="F248" t="s">
        <v>1152</v>
      </c>
      <c r="H248" t="s">
        <v>987</v>
      </c>
      <c r="J248" t="s">
        <v>1451</v>
      </c>
      <c r="K248">
        <v>70</v>
      </c>
      <c r="L248">
        <v>42</v>
      </c>
      <c r="T248" t="s">
        <v>1859</v>
      </c>
      <c r="U248" t="s">
        <v>1121</v>
      </c>
      <c r="W248" t="s">
        <v>1860</v>
      </c>
      <c r="X248" s="69">
        <v>5.4249999999999998</v>
      </c>
      <c r="Y248" s="69">
        <v>5.375</v>
      </c>
      <c r="Z248" s="69">
        <v>5.375</v>
      </c>
      <c r="AB248" s="63" t="s">
        <v>542</v>
      </c>
      <c r="AC248" s="42">
        <f t="shared" si="12"/>
        <v>30</v>
      </c>
      <c r="AD248" s="42">
        <f t="shared" si="13"/>
        <v>93</v>
      </c>
      <c r="AE248" s="42">
        <f t="shared" si="14"/>
        <v>82</v>
      </c>
      <c r="AG248" t="s">
        <v>1460</v>
      </c>
      <c r="AH248" s="57">
        <v>24.2</v>
      </c>
      <c r="AJ248" s="63" t="s">
        <v>542</v>
      </c>
      <c r="AK248">
        <f t="shared" si="15"/>
        <v>74.666666666666671</v>
      </c>
      <c r="AL248">
        <v>0.4</v>
      </c>
      <c r="AM248">
        <v>1.24</v>
      </c>
      <c r="AN248">
        <v>1.1000000000000001</v>
      </c>
    </row>
    <row r="249" spans="1:40">
      <c r="A249" t="s">
        <v>205</v>
      </c>
      <c r="B249">
        <v>69</v>
      </c>
      <c r="C249">
        <v>20.305190979017862</v>
      </c>
      <c r="D249">
        <v>48.561365531250004</v>
      </c>
      <c r="E249">
        <v>27.779220779220779</v>
      </c>
      <c r="F249" t="s">
        <v>1152</v>
      </c>
      <c r="H249" t="s">
        <v>987</v>
      </c>
      <c r="J249" t="s">
        <v>274</v>
      </c>
      <c r="K249">
        <v>75</v>
      </c>
      <c r="L249">
        <v>53</v>
      </c>
      <c r="T249" t="s">
        <v>1861</v>
      </c>
      <c r="U249" t="s">
        <v>1121</v>
      </c>
      <c r="W249" t="s">
        <v>1651</v>
      </c>
      <c r="X249" s="69">
        <v>5.35</v>
      </c>
      <c r="Y249" s="69">
        <v>5.35</v>
      </c>
      <c r="Z249" s="69">
        <v>5.35</v>
      </c>
      <c r="AB249" s="63" t="s">
        <v>528</v>
      </c>
      <c r="AC249" s="42">
        <f t="shared" si="12"/>
        <v>69</v>
      </c>
      <c r="AD249" s="42">
        <f t="shared" si="13"/>
        <v>93</v>
      </c>
      <c r="AE249" s="42">
        <f t="shared" si="14"/>
        <v>81</v>
      </c>
      <c r="AG249" t="s">
        <v>1428</v>
      </c>
      <c r="AH249" s="57">
        <v>33.200000000000003</v>
      </c>
      <c r="AJ249" s="63" t="s">
        <v>528</v>
      </c>
      <c r="AK249">
        <f t="shared" si="15"/>
        <v>74</v>
      </c>
      <c r="AL249">
        <v>0.93</v>
      </c>
      <c r="AM249">
        <v>1.25</v>
      </c>
      <c r="AN249">
        <v>1.1000000000000001</v>
      </c>
    </row>
    <row r="250" spans="1:40">
      <c r="A250" t="s">
        <v>486</v>
      </c>
      <c r="B250">
        <v>83</v>
      </c>
      <c r="C250">
        <v>9.9599999999999991</v>
      </c>
      <c r="D250">
        <v>20.681960749999998</v>
      </c>
      <c r="E250">
        <v>58.099999999999994</v>
      </c>
      <c r="F250" t="s">
        <v>1152</v>
      </c>
      <c r="H250" t="s">
        <v>987</v>
      </c>
      <c r="J250" t="s">
        <v>312</v>
      </c>
      <c r="K250">
        <v>60</v>
      </c>
      <c r="L250">
        <v>45</v>
      </c>
      <c r="T250" t="s">
        <v>1798</v>
      </c>
      <c r="U250" t="s">
        <v>1121</v>
      </c>
      <c r="W250" t="s">
        <v>1862</v>
      </c>
      <c r="X250" s="69">
        <v>6</v>
      </c>
      <c r="Y250" s="69">
        <v>5.25</v>
      </c>
      <c r="Z250" s="69">
        <v>5.25</v>
      </c>
      <c r="AB250" s="63" t="s">
        <v>718</v>
      </c>
      <c r="AC250" s="42">
        <f t="shared" si="12"/>
        <v>90</v>
      </c>
      <c r="AD250" s="42">
        <f t="shared" si="13"/>
        <v>65</v>
      </c>
      <c r="AE250" s="42">
        <f t="shared" si="14"/>
        <v>59</v>
      </c>
      <c r="AG250" t="s">
        <v>1863</v>
      </c>
      <c r="AH250" s="57">
        <v>29.2</v>
      </c>
      <c r="AJ250" s="63" t="s">
        <v>718</v>
      </c>
      <c r="AK250">
        <f t="shared" si="15"/>
        <v>73.5</v>
      </c>
      <c r="AL250">
        <v>1.23</v>
      </c>
      <c r="AM250">
        <v>0.88</v>
      </c>
      <c r="AN250">
        <v>0.8</v>
      </c>
    </row>
    <row r="251" spans="1:40">
      <c r="A251" t="s">
        <v>542</v>
      </c>
      <c r="B251">
        <v>74.666666666666671</v>
      </c>
      <c r="C251">
        <v>9.3356156750665829</v>
      </c>
      <c r="D251">
        <v>17.466269333333333</v>
      </c>
      <c r="E251">
        <v>31.510703363914377</v>
      </c>
      <c r="F251" t="s">
        <v>1152</v>
      </c>
      <c r="H251" t="s">
        <v>987</v>
      </c>
      <c r="J251" t="s">
        <v>273</v>
      </c>
      <c r="K251">
        <v>65</v>
      </c>
      <c r="L251">
        <v>42</v>
      </c>
      <c r="T251" t="s">
        <v>1864</v>
      </c>
      <c r="U251" t="s">
        <v>1121</v>
      </c>
      <c r="W251" t="s">
        <v>1824</v>
      </c>
      <c r="X251" s="69">
        <v>6.5</v>
      </c>
      <c r="Y251" s="69">
        <v>5.25</v>
      </c>
      <c r="Z251" s="69">
        <v>5.25</v>
      </c>
      <c r="AB251" s="63" t="s">
        <v>338</v>
      </c>
      <c r="AC251" s="42">
        <f t="shared" si="12"/>
        <v>48</v>
      </c>
      <c r="AD251" s="42">
        <f t="shared" si="13"/>
        <v>29</v>
      </c>
      <c r="AE251" s="42">
        <f t="shared" si="14"/>
        <v>103</v>
      </c>
      <c r="AG251" t="s">
        <v>1562</v>
      </c>
      <c r="AH251" s="57">
        <v>30.4</v>
      </c>
      <c r="AJ251" s="63" t="s">
        <v>338</v>
      </c>
      <c r="AK251">
        <f t="shared" si="15"/>
        <v>73.333333333333329</v>
      </c>
      <c r="AL251">
        <v>0.65</v>
      </c>
      <c r="AM251">
        <v>0.4</v>
      </c>
      <c r="AN251">
        <v>1.4</v>
      </c>
    </row>
    <row r="252" spans="1:40">
      <c r="A252" t="s">
        <v>691</v>
      </c>
      <c r="B252">
        <v>41</v>
      </c>
      <c r="C252">
        <v>6.1499999999999995</v>
      </c>
      <c r="D252">
        <v>10.079569270833334</v>
      </c>
      <c r="E252">
        <v>12.299999999999999</v>
      </c>
      <c r="F252" t="s">
        <v>1152</v>
      </c>
      <c r="H252" t="s">
        <v>987</v>
      </c>
      <c r="J252" t="s">
        <v>261</v>
      </c>
      <c r="K252">
        <v>65</v>
      </c>
      <c r="L252">
        <v>52</v>
      </c>
      <c r="T252" t="s">
        <v>1865</v>
      </c>
      <c r="U252" t="s">
        <v>1121</v>
      </c>
      <c r="W252" t="s">
        <v>1174</v>
      </c>
      <c r="X252" s="69">
        <v>7.5</v>
      </c>
      <c r="Y252" s="69">
        <v>5.25</v>
      </c>
      <c r="Z252" s="69">
        <v>5.25</v>
      </c>
      <c r="AB252" s="63" t="s">
        <v>205</v>
      </c>
      <c r="AC252" s="42">
        <f t="shared" si="12"/>
        <v>35</v>
      </c>
      <c r="AD252" s="42">
        <f t="shared" si="13"/>
        <v>31</v>
      </c>
      <c r="AE252" s="42">
        <f t="shared" si="14"/>
        <v>166</v>
      </c>
      <c r="AG252" t="s">
        <v>1866</v>
      </c>
      <c r="AH252" s="57">
        <v>20.7</v>
      </c>
      <c r="AJ252" s="63" t="s">
        <v>205</v>
      </c>
      <c r="AK252">
        <f t="shared" si="15"/>
        <v>69</v>
      </c>
      <c r="AL252">
        <v>0.51</v>
      </c>
      <c r="AM252">
        <v>0.45</v>
      </c>
      <c r="AN252">
        <v>2.4</v>
      </c>
    </row>
    <row r="253" spans="1:40">
      <c r="A253" t="s">
        <v>924</v>
      </c>
      <c r="B253">
        <v>6</v>
      </c>
      <c r="C253">
        <v>0.6477564102564104</v>
      </c>
      <c r="D253">
        <v>0.72645000000000015</v>
      </c>
      <c r="E253">
        <v>2.4000000000000004</v>
      </c>
      <c r="F253" t="s">
        <v>1152</v>
      </c>
      <c r="H253" t="s">
        <v>987</v>
      </c>
      <c r="J253" t="s">
        <v>223</v>
      </c>
      <c r="K253">
        <v>60</v>
      </c>
      <c r="L253">
        <v>48</v>
      </c>
      <c r="T253" t="s">
        <v>1867</v>
      </c>
      <c r="U253" t="s">
        <v>1121</v>
      </c>
      <c r="W253" t="s">
        <v>1868</v>
      </c>
      <c r="X253" s="69">
        <v>5.25</v>
      </c>
      <c r="Y253" s="69">
        <v>5.25</v>
      </c>
      <c r="Z253" s="69">
        <v>5.25</v>
      </c>
      <c r="AB253" s="63" t="s">
        <v>505</v>
      </c>
      <c r="AC253" s="42">
        <f t="shared" si="12"/>
        <v>25</v>
      </c>
      <c r="AD253" s="42">
        <f t="shared" si="13"/>
        <v>23</v>
      </c>
      <c r="AE253" s="42">
        <f t="shared" si="14"/>
        <v>86</v>
      </c>
      <c r="AG253" t="s">
        <v>1869</v>
      </c>
      <c r="AH253" s="57">
        <v>33.200000000000003</v>
      </c>
      <c r="AJ253" s="63" t="s">
        <v>505</v>
      </c>
      <c r="AK253">
        <f t="shared" si="15"/>
        <v>66</v>
      </c>
      <c r="AL253">
        <v>0.38</v>
      </c>
      <c r="AM253">
        <v>0.35</v>
      </c>
      <c r="AN253">
        <v>1.3</v>
      </c>
    </row>
    <row r="254" spans="1:40">
      <c r="A254" t="s">
        <v>407</v>
      </c>
      <c r="B254">
        <v>75</v>
      </c>
      <c r="C254">
        <v>7.5</v>
      </c>
      <c r="D254">
        <v>27.593125000000004</v>
      </c>
      <c r="E254">
        <v>65.963855421686745</v>
      </c>
      <c r="F254" t="s">
        <v>1186</v>
      </c>
      <c r="H254" t="s">
        <v>987</v>
      </c>
      <c r="J254" t="s">
        <v>251</v>
      </c>
      <c r="K254">
        <v>62</v>
      </c>
      <c r="L254">
        <v>48</v>
      </c>
      <c r="T254" t="s">
        <v>1870</v>
      </c>
      <c r="U254" t="s">
        <v>1121</v>
      </c>
      <c r="W254" t="s">
        <v>1871</v>
      </c>
      <c r="X254" s="69">
        <v>4.5</v>
      </c>
      <c r="Y254" s="69">
        <v>5.25</v>
      </c>
      <c r="Z254" s="69">
        <v>5.25</v>
      </c>
      <c r="AB254" s="63" t="s">
        <v>442</v>
      </c>
      <c r="AC254" s="42">
        <f t="shared" si="12"/>
        <v>62</v>
      </c>
      <c r="AD254" s="42">
        <f t="shared" si="13"/>
        <v>23</v>
      </c>
      <c r="AE254" s="42">
        <f t="shared" si="14"/>
        <v>78</v>
      </c>
      <c r="AG254" t="s">
        <v>1872</v>
      </c>
      <c r="AH254" s="57">
        <v>23.4</v>
      </c>
      <c r="AJ254" s="63" t="s">
        <v>442</v>
      </c>
      <c r="AK254">
        <f t="shared" si="15"/>
        <v>65</v>
      </c>
      <c r="AL254">
        <v>0.95</v>
      </c>
      <c r="AM254">
        <v>0.35</v>
      </c>
      <c r="AN254">
        <v>1.2</v>
      </c>
    </row>
    <row r="255" spans="1:40">
      <c r="A255" t="s">
        <v>174</v>
      </c>
      <c r="B255">
        <v>84</v>
      </c>
      <c r="C255">
        <v>9.8407380033396308</v>
      </c>
      <c r="D255">
        <v>54.350538666666679</v>
      </c>
      <c r="E255">
        <v>50.536585365853661</v>
      </c>
      <c r="F255" t="s">
        <v>1191</v>
      </c>
      <c r="H255" t="s">
        <v>987</v>
      </c>
      <c r="J255" t="s">
        <v>190</v>
      </c>
      <c r="K255">
        <v>58</v>
      </c>
      <c r="L255">
        <v>47</v>
      </c>
      <c r="T255" t="s">
        <v>1873</v>
      </c>
      <c r="U255" t="s">
        <v>1121</v>
      </c>
      <c r="W255" t="s">
        <v>1246</v>
      </c>
      <c r="X255" s="69">
        <v>7.5</v>
      </c>
      <c r="Y255" s="69">
        <v>5.25</v>
      </c>
      <c r="Z255" s="69">
        <v>5.25</v>
      </c>
      <c r="AB255" s="63" t="s">
        <v>735</v>
      </c>
      <c r="AC255" s="42">
        <f t="shared" si="12"/>
        <v>75</v>
      </c>
      <c r="AD255" s="42">
        <f t="shared" si="13"/>
        <v>63</v>
      </c>
      <c r="AE255" s="42">
        <f t="shared" si="14"/>
        <v>42</v>
      </c>
      <c r="AG255" t="s">
        <v>1356</v>
      </c>
      <c r="AH255" s="57">
        <v>25.2</v>
      </c>
      <c r="AJ255" s="63" t="s">
        <v>735</v>
      </c>
      <c r="AK255">
        <f t="shared" si="15"/>
        <v>60.333333333333336</v>
      </c>
      <c r="AL255">
        <v>1.25</v>
      </c>
      <c r="AM255">
        <v>1.05</v>
      </c>
      <c r="AN255">
        <v>0.7</v>
      </c>
    </row>
    <row r="256" spans="1:40">
      <c r="A256" t="s">
        <v>718</v>
      </c>
      <c r="B256">
        <v>73.5</v>
      </c>
      <c r="C256">
        <v>3.1266682235917105</v>
      </c>
      <c r="D256">
        <v>8.9644479166666677</v>
      </c>
      <c r="E256">
        <v>15.762237762237763</v>
      </c>
      <c r="F256" t="s">
        <v>1186</v>
      </c>
      <c r="H256" t="s">
        <v>987</v>
      </c>
      <c r="J256" t="s">
        <v>423</v>
      </c>
      <c r="K256">
        <v>68</v>
      </c>
      <c r="L256">
        <v>48</v>
      </c>
      <c r="T256" t="s">
        <v>1874</v>
      </c>
      <c r="U256" t="s">
        <v>1121</v>
      </c>
      <c r="W256" t="s">
        <v>1875</v>
      </c>
      <c r="X256" s="69">
        <v>6.76</v>
      </c>
      <c r="Y256" s="69">
        <v>5.2</v>
      </c>
      <c r="Z256" s="69">
        <v>5.2</v>
      </c>
      <c r="AB256" s="63" t="s">
        <v>768</v>
      </c>
      <c r="AC256" s="42">
        <f t="shared" si="12"/>
        <v>42</v>
      </c>
      <c r="AD256" s="42">
        <f t="shared" si="13"/>
        <v>16</v>
      </c>
      <c r="AE256" s="42">
        <f t="shared" si="14"/>
        <v>19</v>
      </c>
      <c r="AG256" t="s">
        <v>1876</v>
      </c>
      <c r="AH256" s="57">
        <v>25.4</v>
      </c>
      <c r="AJ256" s="63" t="s">
        <v>768</v>
      </c>
      <c r="AK256">
        <f t="shared" si="15"/>
        <v>46.666666666666664</v>
      </c>
      <c r="AL256">
        <v>0.89</v>
      </c>
      <c r="AM256">
        <v>0.34</v>
      </c>
      <c r="AN256">
        <v>0.4</v>
      </c>
    </row>
    <row r="257" spans="1:40">
      <c r="A257" t="s">
        <v>357</v>
      </c>
      <c r="B257">
        <v>75</v>
      </c>
      <c r="C257">
        <v>11.25</v>
      </c>
      <c r="D257">
        <v>31.471440000000001</v>
      </c>
      <c r="E257">
        <v>38.541666666666664</v>
      </c>
      <c r="F257" t="s">
        <v>1191</v>
      </c>
      <c r="H257" t="s">
        <v>987</v>
      </c>
      <c r="J257" t="s">
        <v>188</v>
      </c>
      <c r="K257">
        <v>65</v>
      </c>
      <c r="L257">
        <v>52</v>
      </c>
      <c r="T257" t="s">
        <v>1877</v>
      </c>
      <c r="U257" t="s">
        <v>1121</v>
      </c>
      <c r="W257" t="s">
        <v>1878</v>
      </c>
      <c r="X257" s="69">
        <v>5.15</v>
      </c>
      <c r="Y257" s="69">
        <v>5.15</v>
      </c>
      <c r="Z257" s="69">
        <v>5.15</v>
      </c>
      <c r="AB257" s="63" t="s">
        <v>746</v>
      </c>
      <c r="AC257" s="42">
        <f t="shared" si="12"/>
        <v>37</v>
      </c>
      <c r="AD257" s="42">
        <f t="shared" si="13"/>
        <v>23</v>
      </c>
      <c r="AE257" s="42">
        <f t="shared" si="14"/>
        <v>51</v>
      </c>
      <c r="AG257" t="s">
        <v>1677</v>
      </c>
      <c r="AH257" s="57">
        <v>34.200000000000003</v>
      </c>
      <c r="AJ257" s="63" t="s">
        <v>746</v>
      </c>
      <c r="AK257">
        <f t="shared" si="15"/>
        <v>46.666666666666664</v>
      </c>
      <c r="AL257">
        <v>0.8</v>
      </c>
      <c r="AM257">
        <v>0.5</v>
      </c>
      <c r="AN257">
        <v>1.1000000000000001</v>
      </c>
    </row>
    <row r="258" spans="1:40">
      <c r="A258" t="s">
        <v>630</v>
      </c>
      <c r="B258">
        <v>82</v>
      </c>
      <c r="C258">
        <v>4.7189463531173095</v>
      </c>
      <c r="D258">
        <v>13.105510600000001</v>
      </c>
      <c r="E258">
        <v>68.333333333333343</v>
      </c>
      <c r="F258" t="s">
        <v>1186</v>
      </c>
      <c r="H258" t="s">
        <v>987</v>
      </c>
      <c r="J258" t="s">
        <v>821</v>
      </c>
      <c r="K258">
        <v>72</v>
      </c>
      <c r="L258">
        <v>58</v>
      </c>
      <c r="T258" t="s">
        <v>1879</v>
      </c>
      <c r="U258" t="s">
        <v>1121</v>
      </c>
      <c r="W258" t="s">
        <v>1880</v>
      </c>
      <c r="X258" s="69">
        <v>6</v>
      </c>
      <c r="Y258" s="69">
        <v>5.15</v>
      </c>
      <c r="Z258" s="69">
        <v>5.15</v>
      </c>
      <c r="AB258" s="63" t="s">
        <v>691</v>
      </c>
      <c r="AC258" s="42">
        <f t="shared" si="12"/>
        <v>10</v>
      </c>
      <c r="AD258" s="42">
        <f t="shared" si="13"/>
        <v>115</v>
      </c>
      <c r="AE258" s="42">
        <f t="shared" si="14"/>
        <v>62</v>
      </c>
      <c r="AG258" t="s">
        <v>1881</v>
      </c>
      <c r="AH258" s="57">
        <v>35.1</v>
      </c>
      <c r="AJ258" s="63" t="s">
        <v>691</v>
      </c>
      <c r="AK258">
        <f t="shared" si="15"/>
        <v>41</v>
      </c>
      <c r="AL258">
        <v>0.25</v>
      </c>
      <c r="AM258">
        <v>2.8</v>
      </c>
      <c r="AN258">
        <v>1.5</v>
      </c>
    </row>
    <row r="259" spans="1:40">
      <c r="A259" t="s">
        <v>442</v>
      </c>
      <c r="B259">
        <v>65</v>
      </c>
      <c r="C259">
        <v>7.8</v>
      </c>
      <c r="D259">
        <v>24.591233333333339</v>
      </c>
      <c r="E259">
        <v>14.3</v>
      </c>
      <c r="F259" t="s">
        <v>1191</v>
      </c>
      <c r="H259" t="s">
        <v>987</v>
      </c>
      <c r="J259" t="s">
        <v>329</v>
      </c>
      <c r="K259">
        <v>63</v>
      </c>
      <c r="L259">
        <v>45</v>
      </c>
      <c r="T259" t="s">
        <v>1882</v>
      </c>
      <c r="U259" t="s">
        <v>1121</v>
      </c>
      <c r="W259" t="s">
        <v>1883</v>
      </c>
      <c r="X259" s="69">
        <v>6</v>
      </c>
      <c r="Y259" s="69">
        <v>5.125</v>
      </c>
      <c r="Z259" s="69">
        <v>5.125</v>
      </c>
      <c r="AB259" s="63" t="s">
        <v>741</v>
      </c>
      <c r="AC259" s="42">
        <f t="shared" si="12"/>
        <v>17</v>
      </c>
      <c r="AD259" s="42">
        <f t="shared" si="13"/>
        <v>15</v>
      </c>
      <c r="AE259" s="42">
        <f t="shared" si="14"/>
        <v>20</v>
      </c>
      <c r="AG259" t="s">
        <v>1884</v>
      </c>
      <c r="AH259" s="57">
        <v>21.3</v>
      </c>
      <c r="AJ259" s="63" t="s">
        <v>741</v>
      </c>
      <c r="AK259">
        <f t="shared" si="15"/>
        <v>20</v>
      </c>
      <c r="AL259">
        <v>0.83</v>
      </c>
      <c r="AM259">
        <v>0.77</v>
      </c>
      <c r="AN259">
        <v>1</v>
      </c>
    </row>
    <row r="260" spans="1:40">
      <c r="A260" t="s">
        <v>768</v>
      </c>
      <c r="B260">
        <v>46.666666666666664</v>
      </c>
      <c r="C260">
        <v>1.5163288439955105</v>
      </c>
      <c r="D260">
        <v>6.1052628000000011</v>
      </c>
      <c r="E260">
        <v>9.7512437810945265</v>
      </c>
      <c r="F260" t="s">
        <v>1186</v>
      </c>
      <c r="H260" t="s">
        <v>987</v>
      </c>
      <c r="J260" t="s">
        <v>354</v>
      </c>
      <c r="K260">
        <v>82</v>
      </c>
      <c r="L260">
        <v>48</v>
      </c>
      <c r="T260" t="s">
        <v>1885</v>
      </c>
      <c r="U260" t="s">
        <v>1121</v>
      </c>
      <c r="W260" t="s">
        <v>1465</v>
      </c>
      <c r="X260" s="69">
        <v>5.13</v>
      </c>
      <c r="Y260" s="69">
        <v>5.125</v>
      </c>
      <c r="Z260" s="69">
        <v>5.125</v>
      </c>
      <c r="AB260" s="63" t="s">
        <v>790</v>
      </c>
      <c r="AC260" s="42">
        <f t="shared" ref="AC260:AC323" si="16">ROUND(AL260*$AK260, 0)</f>
        <v>12</v>
      </c>
      <c r="AD260" s="42">
        <f t="shared" ref="AD260:AD323" si="17">ROUND(AM260*$AK260, 0)</f>
        <v>23</v>
      </c>
      <c r="AE260" s="42">
        <f t="shared" ref="AE260:AE323" si="18">ROUND(AN260*$AK260, 0)</f>
        <v>14</v>
      </c>
      <c r="AG260" t="s">
        <v>1886</v>
      </c>
      <c r="AH260" s="57">
        <v>28.6</v>
      </c>
      <c r="AJ260" s="63" t="s">
        <v>790</v>
      </c>
      <c r="AK260">
        <f t="shared" ref="AK260:AK323" si="19">VLOOKUP(AJ260, $A$3:$B$1060, 2, FALSE)</f>
        <v>18</v>
      </c>
      <c r="AL260">
        <v>0.67</v>
      </c>
      <c r="AM260">
        <v>1.25</v>
      </c>
      <c r="AN260">
        <v>0.8</v>
      </c>
    </row>
    <row r="261" spans="1:40">
      <c r="A261" t="s">
        <v>735</v>
      </c>
      <c r="B261">
        <v>60.333333333333336</v>
      </c>
      <c r="C261">
        <v>2.3610048019320646</v>
      </c>
      <c r="D261">
        <v>7.5989263518518522</v>
      </c>
      <c r="E261">
        <v>23.099047619047617</v>
      </c>
      <c r="F261" t="s">
        <v>1191</v>
      </c>
      <c r="H261" t="s">
        <v>987</v>
      </c>
      <c r="J261" t="s">
        <v>250</v>
      </c>
      <c r="K261">
        <v>67</v>
      </c>
      <c r="L261">
        <v>43</v>
      </c>
      <c r="T261" t="s">
        <v>1887</v>
      </c>
      <c r="U261" t="s">
        <v>1121</v>
      </c>
      <c r="W261" t="s">
        <v>1475</v>
      </c>
      <c r="X261" s="69">
        <v>7.5</v>
      </c>
      <c r="Y261" s="69">
        <v>5.1170020000000003</v>
      </c>
      <c r="Z261" s="69">
        <v>5.1170020000000003</v>
      </c>
      <c r="AB261" s="63" t="s">
        <v>924</v>
      </c>
      <c r="AC261" s="42">
        <f t="shared" si="16"/>
        <v>2</v>
      </c>
      <c r="AD261" s="42">
        <f t="shared" si="17"/>
        <v>7</v>
      </c>
      <c r="AE261" s="42">
        <f t="shared" si="18"/>
        <v>5</v>
      </c>
      <c r="AG261" t="s">
        <v>1888</v>
      </c>
      <c r="AH261" s="57">
        <v>26</v>
      </c>
      <c r="AJ261" s="63" t="s">
        <v>924</v>
      </c>
      <c r="AK261">
        <f t="shared" si="19"/>
        <v>6</v>
      </c>
      <c r="AL261">
        <v>0.33</v>
      </c>
      <c r="AM261">
        <v>1.1100000000000001</v>
      </c>
      <c r="AN261">
        <v>0.8</v>
      </c>
    </row>
    <row r="262" spans="1:40">
      <c r="A262" t="s">
        <v>746</v>
      </c>
      <c r="B262">
        <v>46.666666666666664</v>
      </c>
      <c r="C262">
        <v>1.5163288439955105</v>
      </c>
      <c r="D262">
        <v>7.2681700000000014</v>
      </c>
      <c r="E262">
        <v>9.7512437810945265</v>
      </c>
      <c r="F262" t="s">
        <v>1186</v>
      </c>
      <c r="H262" t="s">
        <v>987</v>
      </c>
      <c r="J262" t="s">
        <v>1889</v>
      </c>
      <c r="K262">
        <v>72</v>
      </c>
      <c r="L262">
        <v>42</v>
      </c>
      <c r="T262" t="s">
        <v>1890</v>
      </c>
      <c r="U262" t="s">
        <v>1121</v>
      </c>
      <c r="W262" t="s">
        <v>1372</v>
      </c>
      <c r="X262" s="69">
        <v>5.5</v>
      </c>
      <c r="Y262" s="69">
        <v>5.0999999999999996</v>
      </c>
      <c r="Z262" s="69">
        <v>5.0999999999999996</v>
      </c>
      <c r="AB262" s="63" t="s">
        <v>250</v>
      </c>
      <c r="AC262" s="42">
        <f t="shared" si="16"/>
        <v>54</v>
      </c>
      <c r="AD262" s="42">
        <f t="shared" si="17"/>
        <v>231</v>
      </c>
      <c r="AE262" s="42">
        <f t="shared" si="18"/>
        <v>151</v>
      </c>
      <c r="AG262" t="s">
        <v>746</v>
      </c>
      <c r="AH262" s="57"/>
      <c r="AJ262" s="63" t="s">
        <v>250</v>
      </c>
      <c r="AK262">
        <f t="shared" si="19"/>
        <v>84</v>
      </c>
      <c r="AL262">
        <v>0.64</v>
      </c>
      <c r="AM262">
        <v>2.75</v>
      </c>
      <c r="AN262">
        <v>1.8</v>
      </c>
    </row>
    <row r="263" spans="1:40">
      <c r="A263" t="s">
        <v>1891</v>
      </c>
      <c r="B263">
        <v>77</v>
      </c>
      <c r="C263">
        <v>36.462053785803214</v>
      </c>
      <c r="D263">
        <v>131.18272956249999</v>
      </c>
      <c r="E263">
        <v>37.986666666666665</v>
      </c>
      <c r="F263" t="s">
        <v>941</v>
      </c>
      <c r="H263" t="s">
        <v>1021</v>
      </c>
      <c r="J263" t="s">
        <v>324</v>
      </c>
      <c r="K263">
        <v>52</v>
      </c>
      <c r="L263">
        <v>42</v>
      </c>
      <c r="T263" t="s">
        <v>1892</v>
      </c>
      <c r="U263" t="s">
        <v>1121</v>
      </c>
      <c r="W263" t="s">
        <v>1840</v>
      </c>
      <c r="X263" s="69">
        <v>5.0999999999999996</v>
      </c>
      <c r="Y263" s="69">
        <v>5.0999999999999996</v>
      </c>
      <c r="Z263" s="69">
        <v>5.0999999999999996</v>
      </c>
      <c r="AB263" s="63" t="s">
        <v>51</v>
      </c>
      <c r="AC263" s="42">
        <f t="shared" si="16"/>
        <v>99</v>
      </c>
      <c r="AD263" s="42">
        <f t="shared" si="17"/>
        <v>31</v>
      </c>
      <c r="AE263" s="42">
        <f t="shared" si="18"/>
        <v>234</v>
      </c>
      <c r="AG263" t="s">
        <v>1150</v>
      </c>
      <c r="AH263" s="57">
        <v>29.4</v>
      </c>
      <c r="AJ263" s="63" t="s">
        <v>51</v>
      </c>
      <c r="AK263">
        <f t="shared" si="19"/>
        <v>83.666666666666671</v>
      </c>
      <c r="AL263">
        <v>1.18</v>
      </c>
      <c r="AM263">
        <v>0.37</v>
      </c>
      <c r="AN263">
        <v>2.8</v>
      </c>
    </row>
    <row r="264" spans="1:40">
      <c r="A264" t="s">
        <v>37</v>
      </c>
      <c r="B264">
        <v>74.333333333333329</v>
      </c>
      <c r="C264">
        <v>44.196876300161584</v>
      </c>
      <c r="D264">
        <v>105.97513783333331</v>
      </c>
      <c r="E264">
        <v>46.586789554531485</v>
      </c>
      <c r="F264" t="s">
        <v>941</v>
      </c>
      <c r="H264" t="s">
        <v>1021</v>
      </c>
      <c r="J264" t="s">
        <v>696</v>
      </c>
      <c r="K264">
        <v>72</v>
      </c>
      <c r="L264">
        <v>53</v>
      </c>
      <c r="T264" t="s">
        <v>1893</v>
      </c>
      <c r="U264" t="s">
        <v>1121</v>
      </c>
      <c r="W264" t="s">
        <v>1591</v>
      </c>
      <c r="X264" s="69">
        <v>5</v>
      </c>
      <c r="Y264" s="69">
        <v>5</v>
      </c>
      <c r="Z264" s="69">
        <v>5</v>
      </c>
      <c r="AB264" s="63" t="s">
        <v>177</v>
      </c>
      <c r="AC264" s="42">
        <f t="shared" si="16"/>
        <v>42</v>
      </c>
      <c r="AD264" s="42">
        <f t="shared" si="17"/>
        <v>17</v>
      </c>
      <c r="AE264" s="42">
        <f t="shared" si="18"/>
        <v>158</v>
      </c>
      <c r="AG264" t="s">
        <v>1133</v>
      </c>
      <c r="AH264" s="57">
        <v>30.6</v>
      </c>
      <c r="AJ264" s="63" t="s">
        <v>177</v>
      </c>
      <c r="AK264">
        <f t="shared" si="19"/>
        <v>83</v>
      </c>
      <c r="AL264">
        <v>0.5</v>
      </c>
      <c r="AM264">
        <v>0.2</v>
      </c>
      <c r="AN264">
        <v>1.9</v>
      </c>
    </row>
    <row r="265" spans="1:40">
      <c r="A265" t="s">
        <v>484</v>
      </c>
      <c r="B265">
        <v>70.333333333333329</v>
      </c>
      <c r="C265">
        <v>10.604339171636783</v>
      </c>
      <c r="D265">
        <v>20.813809270833332</v>
      </c>
      <c r="E265">
        <v>34.6520325203252</v>
      </c>
      <c r="F265" t="s">
        <v>941</v>
      </c>
      <c r="H265" t="s">
        <v>1021</v>
      </c>
      <c r="J265" t="s">
        <v>252</v>
      </c>
      <c r="K265">
        <v>62</v>
      </c>
      <c r="L265">
        <v>43</v>
      </c>
      <c r="T265" t="s">
        <v>1894</v>
      </c>
      <c r="U265" t="s">
        <v>1121</v>
      </c>
      <c r="W265" t="s">
        <v>1895</v>
      </c>
      <c r="X265" s="69">
        <v>6.5</v>
      </c>
      <c r="Y265" s="69">
        <v>5</v>
      </c>
      <c r="Z265" s="69">
        <v>5</v>
      </c>
      <c r="AB265" s="63" t="s">
        <v>164</v>
      </c>
      <c r="AC265" s="42">
        <f t="shared" si="16"/>
        <v>35</v>
      </c>
      <c r="AD265" s="42">
        <f t="shared" si="17"/>
        <v>23</v>
      </c>
      <c r="AE265" s="42">
        <f t="shared" si="18"/>
        <v>148</v>
      </c>
      <c r="AG265" t="s">
        <v>1238</v>
      </c>
      <c r="AH265" s="57">
        <v>30.9</v>
      </c>
      <c r="AJ265" s="63" t="s">
        <v>164</v>
      </c>
      <c r="AK265">
        <f t="shared" si="19"/>
        <v>78</v>
      </c>
      <c r="AL265">
        <v>0.45</v>
      </c>
      <c r="AM265">
        <v>0.3</v>
      </c>
      <c r="AN265">
        <v>1.9</v>
      </c>
    </row>
    <row r="266" spans="1:40">
      <c r="A266" t="s">
        <v>483</v>
      </c>
      <c r="B266">
        <v>73.333333333333329</v>
      </c>
      <c r="C266">
        <v>8.9565379388760391</v>
      </c>
      <c r="D266">
        <v>20.834</v>
      </c>
      <c r="E266">
        <v>58.598130841121495</v>
      </c>
      <c r="F266" t="s">
        <v>1152</v>
      </c>
      <c r="H266" t="s">
        <v>1021</v>
      </c>
      <c r="J266" t="s">
        <v>340</v>
      </c>
      <c r="K266">
        <v>58</v>
      </c>
      <c r="L266">
        <v>47</v>
      </c>
      <c r="T266" t="s">
        <v>1896</v>
      </c>
      <c r="U266" t="s">
        <v>1121</v>
      </c>
      <c r="W266" t="s">
        <v>1428</v>
      </c>
      <c r="X266" s="69">
        <v>5</v>
      </c>
      <c r="Y266" s="69">
        <v>5</v>
      </c>
      <c r="Z266" s="69">
        <v>5</v>
      </c>
      <c r="AB266" s="63" t="s">
        <v>339</v>
      </c>
      <c r="AC266" s="42">
        <f t="shared" si="16"/>
        <v>108</v>
      </c>
      <c r="AD266" s="42">
        <f t="shared" si="17"/>
        <v>58</v>
      </c>
      <c r="AE266" s="42">
        <f t="shared" si="18"/>
        <v>131</v>
      </c>
      <c r="AG266" t="s">
        <v>1897</v>
      </c>
      <c r="AH266" s="57">
        <v>28.3</v>
      </c>
      <c r="AJ266" s="63" t="s">
        <v>339</v>
      </c>
      <c r="AK266">
        <f t="shared" si="19"/>
        <v>77.333333333333329</v>
      </c>
      <c r="AL266">
        <v>1.4</v>
      </c>
      <c r="AM266">
        <v>0.75</v>
      </c>
      <c r="AN266">
        <v>1.7</v>
      </c>
    </row>
    <row r="267" spans="1:40">
      <c r="A267" t="s">
        <v>611</v>
      </c>
      <c r="B267">
        <v>67</v>
      </c>
      <c r="C267">
        <v>6.7</v>
      </c>
      <c r="D267">
        <v>14.024284756097561</v>
      </c>
      <c r="E267">
        <v>40.199999999999996</v>
      </c>
      <c r="F267" t="s">
        <v>941</v>
      </c>
      <c r="H267" t="s">
        <v>1021</v>
      </c>
      <c r="J267" t="s">
        <v>321</v>
      </c>
      <c r="K267">
        <v>75</v>
      </c>
      <c r="L267">
        <v>52</v>
      </c>
      <c r="T267" t="s">
        <v>1898</v>
      </c>
      <c r="U267" t="s">
        <v>1121</v>
      </c>
      <c r="W267" t="s">
        <v>1312</v>
      </c>
      <c r="X267" s="69">
        <v>5.15</v>
      </c>
      <c r="Y267" s="69">
        <v>5</v>
      </c>
      <c r="Z267" s="69">
        <v>5</v>
      </c>
      <c r="AB267" s="63" t="s">
        <v>1891</v>
      </c>
      <c r="AC267" s="42">
        <f t="shared" si="16"/>
        <v>27</v>
      </c>
      <c r="AD267" s="42">
        <f t="shared" si="17"/>
        <v>42</v>
      </c>
      <c r="AE267" s="42">
        <f t="shared" si="18"/>
        <v>277</v>
      </c>
      <c r="AG267" t="s">
        <v>1899</v>
      </c>
      <c r="AH267" s="57">
        <v>24.2</v>
      </c>
      <c r="AJ267" s="63" t="s">
        <v>1891</v>
      </c>
      <c r="AK267">
        <f t="shared" si="19"/>
        <v>77</v>
      </c>
      <c r="AL267">
        <v>0.35</v>
      </c>
      <c r="AM267">
        <v>0.55000000000000004</v>
      </c>
      <c r="AN267">
        <v>3.6</v>
      </c>
    </row>
    <row r="268" spans="1:40">
      <c r="A268" t="s">
        <v>177</v>
      </c>
      <c r="B268">
        <v>83</v>
      </c>
      <c r="C268">
        <v>20.75</v>
      </c>
      <c r="D268">
        <v>53.665569374999997</v>
      </c>
      <c r="E268">
        <v>25.73</v>
      </c>
      <c r="F268" t="s">
        <v>1143</v>
      </c>
      <c r="H268" t="s">
        <v>1021</v>
      </c>
      <c r="J268" t="s">
        <v>441</v>
      </c>
      <c r="K268">
        <v>70</v>
      </c>
      <c r="L268">
        <v>48</v>
      </c>
      <c r="T268" t="s">
        <v>1900</v>
      </c>
      <c r="U268" t="s">
        <v>1121</v>
      </c>
      <c r="W268" t="s">
        <v>1383</v>
      </c>
      <c r="X268" s="69">
        <v>5</v>
      </c>
      <c r="Y268" s="69">
        <v>5</v>
      </c>
      <c r="Z268" s="69">
        <v>5</v>
      </c>
      <c r="AB268" s="63" t="s">
        <v>37</v>
      </c>
      <c r="AC268" s="42">
        <f t="shared" si="16"/>
        <v>22</v>
      </c>
      <c r="AD268" s="42">
        <f t="shared" si="17"/>
        <v>37</v>
      </c>
      <c r="AE268" s="42">
        <f t="shared" si="18"/>
        <v>223</v>
      </c>
      <c r="AG268" t="s">
        <v>1901</v>
      </c>
      <c r="AH268" s="57">
        <v>22.5</v>
      </c>
      <c r="AJ268" s="63" t="s">
        <v>37</v>
      </c>
      <c r="AK268">
        <f t="shared" si="19"/>
        <v>74.333333333333329</v>
      </c>
      <c r="AL268">
        <v>0.3</v>
      </c>
      <c r="AM268">
        <v>0.5</v>
      </c>
      <c r="AN268">
        <v>3</v>
      </c>
    </row>
    <row r="269" spans="1:40">
      <c r="A269" t="s">
        <v>164</v>
      </c>
      <c r="B269">
        <v>78</v>
      </c>
      <c r="C269">
        <v>19.333417176406822</v>
      </c>
      <c r="D269">
        <v>56.000333999999995</v>
      </c>
      <c r="E269">
        <v>27.469565217391306</v>
      </c>
      <c r="F269" t="s">
        <v>1143</v>
      </c>
      <c r="H269" t="s">
        <v>1021</v>
      </c>
      <c r="J269" t="s">
        <v>156</v>
      </c>
      <c r="K269">
        <v>65</v>
      </c>
      <c r="L269">
        <v>52</v>
      </c>
      <c r="T269" t="s">
        <v>1902</v>
      </c>
      <c r="U269" t="s">
        <v>1121</v>
      </c>
      <c r="W269" t="s">
        <v>1903</v>
      </c>
      <c r="X269" s="69">
        <v>5.7</v>
      </c>
      <c r="Y269" s="69">
        <v>5</v>
      </c>
      <c r="Z269" s="69">
        <v>5</v>
      </c>
      <c r="AB269" s="63" t="s">
        <v>483</v>
      </c>
      <c r="AC269" s="42">
        <f t="shared" si="16"/>
        <v>29</v>
      </c>
      <c r="AD269" s="42">
        <f t="shared" si="17"/>
        <v>188</v>
      </c>
      <c r="AE269" s="42">
        <f t="shared" si="18"/>
        <v>88</v>
      </c>
      <c r="AG269" t="s">
        <v>1883</v>
      </c>
      <c r="AH269" s="57">
        <v>33.200000000000003</v>
      </c>
      <c r="AJ269" s="63" t="s">
        <v>483</v>
      </c>
      <c r="AK269">
        <f t="shared" si="19"/>
        <v>73.333333333333329</v>
      </c>
      <c r="AL269">
        <v>0.4</v>
      </c>
      <c r="AM269">
        <v>2.57</v>
      </c>
      <c r="AN269">
        <v>1.2</v>
      </c>
    </row>
    <row r="270" spans="1:40">
      <c r="A270" t="s">
        <v>685</v>
      </c>
      <c r="B270">
        <v>66.666666666666671</v>
      </c>
      <c r="C270">
        <v>3.3333333333333339</v>
      </c>
      <c r="D270">
        <v>10.480518749999998</v>
      </c>
      <c r="E270">
        <v>30.927835051546396</v>
      </c>
      <c r="F270" t="s">
        <v>1143</v>
      </c>
      <c r="H270" t="s">
        <v>1021</v>
      </c>
      <c r="J270" t="s">
        <v>267</v>
      </c>
      <c r="K270">
        <v>63</v>
      </c>
      <c r="L270">
        <v>45</v>
      </c>
      <c r="T270" t="s">
        <v>1866</v>
      </c>
      <c r="U270" t="s">
        <v>1121</v>
      </c>
      <c r="W270" t="s">
        <v>1628</v>
      </c>
      <c r="X270" s="69">
        <v>5.75</v>
      </c>
      <c r="Y270" s="69">
        <v>5</v>
      </c>
      <c r="Z270" s="69">
        <v>5</v>
      </c>
      <c r="AB270" s="63" t="s">
        <v>141</v>
      </c>
      <c r="AC270" s="42">
        <f t="shared" si="16"/>
        <v>23</v>
      </c>
      <c r="AD270" s="42">
        <f t="shared" si="17"/>
        <v>69</v>
      </c>
      <c r="AE270" s="42">
        <f t="shared" si="18"/>
        <v>203</v>
      </c>
      <c r="AG270" t="s">
        <v>1320</v>
      </c>
      <c r="AH270" s="57">
        <v>33.5</v>
      </c>
      <c r="AJ270" s="63" t="s">
        <v>141</v>
      </c>
      <c r="AK270">
        <f t="shared" si="19"/>
        <v>72.333333333333329</v>
      </c>
      <c r="AL270">
        <v>0.32</v>
      </c>
      <c r="AM270">
        <v>0.96</v>
      </c>
      <c r="AN270">
        <v>2.8</v>
      </c>
    </row>
    <row r="271" spans="1:40">
      <c r="A271" t="s">
        <v>527</v>
      </c>
      <c r="B271">
        <v>65</v>
      </c>
      <c r="C271">
        <v>9.75</v>
      </c>
      <c r="D271">
        <v>18.488335937499997</v>
      </c>
      <c r="E271">
        <v>11.7</v>
      </c>
      <c r="F271" t="s">
        <v>1143</v>
      </c>
      <c r="H271" t="s">
        <v>1021</v>
      </c>
      <c r="J271" t="s">
        <v>308</v>
      </c>
      <c r="K271">
        <v>53</v>
      </c>
      <c r="L271">
        <v>40</v>
      </c>
      <c r="T271" t="s">
        <v>1904</v>
      </c>
      <c r="U271" t="s">
        <v>1121</v>
      </c>
      <c r="W271" t="s">
        <v>1905</v>
      </c>
      <c r="X271" s="69">
        <v>5</v>
      </c>
      <c r="Y271" s="69">
        <v>5</v>
      </c>
      <c r="Z271" s="69">
        <v>5</v>
      </c>
      <c r="AB271" s="63" t="s">
        <v>484</v>
      </c>
      <c r="AC271" s="42">
        <f t="shared" si="16"/>
        <v>62</v>
      </c>
      <c r="AD271" s="42">
        <f t="shared" si="17"/>
        <v>88</v>
      </c>
      <c r="AE271" s="42">
        <f t="shared" si="18"/>
        <v>84</v>
      </c>
      <c r="AG271" t="s">
        <v>1906</v>
      </c>
      <c r="AH271" s="57">
        <v>22.2</v>
      </c>
      <c r="AJ271" s="63" t="s">
        <v>484</v>
      </c>
      <c r="AK271">
        <f t="shared" si="19"/>
        <v>70.333333333333329</v>
      </c>
      <c r="AL271">
        <v>0.88</v>
      </c>
      <c r="AM271">
        <v>1.25</v>
      </c>
      <c r="AN271">
        <v>1.2</v>
      </c>
    </row>
    <row r="272" spans="1:40">
      <c r="A272" t="s">
        <v>889</v>
      </c>
      <c r="B272">
        <v>7</v>
      </c>
      <c r="C272">
        <v>0.75496296296296284</v>
      </c>
      <c r="D272">
        <v>1.5817083333333335</v>
      </c>
      <c r="E272">
        <v>10.5</v>
      </c>
      <c r="F272" t="s">
        <v>1143</v>
      </c>
      <c r="H272" t="s">
        <v>1021</v>
      </c>
      <c r="J272" t="s">
        <v>243</v>
      </c>
      <c r="K272">
        <v>85</v>
      </c>
      <c r="L272">
        <v>55</v>
      </c>
      <c r="T272" t="s">
        <v>1907</v>
      </c>
      <c r="U272" t="s">
        <v>1121</v>
      </c>
      <c r="W272" t="s">
        <v>1908</v>
      </c>
      <c r="X272" s="69">
        <v>5</v>
      </c>
      <c r="Y272" s="69">
        <v>5</v>
      </c>
      <c r="Z272" s="69">
        <v>5</v>
      </c>
      <c r="AB272" s="63" t="s">
        <v>451</v>
      </c>
      <c r="AC272" s="42">
        <f t="shared" si="16"/>
        <v>86</v>
      </c>
      <c r="AD272" s="42">
        <f t="shared" si="17"/>
        <v>35</v>
      </c>
      <c r="AE272" s="42">
        <f t="shared" si="18"/>
        <v>77</v>
      </c>
      <c r="AG272" t="s">
        <v>1909</v>
      </c>
      <c r="AH272" s="57">
        <v>21.1</v>
      </c>
      <c r="AJ272" s="63" t="s">
        <v>451</v>
      </c>
      <c r="AK272">
        <f t="shared" si="19"/>
        <v>70</v>
      </c>
      <c r="AL272">
        <v>1.23</v>
      </c>
      <c r="AM272">
        <v>0.5</v>
      </c>
      <c r="AN272">
        <v>1.1000000000000001</v>
      </c>
    </row>
    <row r="273" spans="1:40">
      <c r="A273" t="s">
        <v>729</v>
      </c>
      <c r="B273">
        <v>35</v>
      </c>
      <c r="C273">
        <v>3.0001160690015181</v>
      </c>
      <c r="D273">
        <v>8.148802083333333</v>
      </c>
      <c r="E273">
        <v>21.212121212121211</v>
      </c>
      <c r="F273" t="s">
        <v>1143</v>
      </c>
      <c r="H273" t="s">
        <v>1021</v>
      </c>
      <c r="J273" t="s">
        <v>272</v>
      </c>
      <c r="K273">
        <v>57</v>
      </c>
      <c r="L273">
        <v>42</v>
      </c>
      <c r="T273" t="s">
        <v>1910</v>
      </c>
      <c r="U273" t="s">
        <v>1121</v>
      </c>
      <c r="W273" t="s">
        <v>1341</v>
      </c>
      <c r="X273" s="69">
        <v>5</v>
      </c>
      <c r="Y273" s="69">
        <v>5</v>
      </c>
      <c r="Z273" s="69">
        <v>5</v>
      </c>
      <c r="AB273" s="63" t="s">
        <v>652</v>
      </c>
      <c r="AC273" s="42">
        <f t="shared" si="16"/>
        <v>98</v>
      </c>
      <c r="AD273" s="42">
        <f t="shared" si="17"/>
        <v>109</v>
      </c>
      <c r="AE273" s="42">
        <f t="shared" si="18"/>
        <v>49</v>
      </c>
      <c r="AG273" t="s">
        <v>1911</v>
      </c>
      <c r="AH273" s="57">
        <v>28.3</v>
      </c>
      <c r="AJ273" s="63" t="s">
        <v>652</v>
      </c>
      <c r="AK273">
        <f t="shared" si="19"/>
        <v>70</v>
      </c>
      <c r="AL273">
        <v>1.4</v>
      </c>
      <c r="AM273">
        <v>1.55</v>
      </c>
      <c r="AN273">
        <v>0.7</v>
      </c>
    </row>
    <row r="274" spans="1:40">
      <c r="A274" t="s">
        <v>141</v>
      </c>
      <c r="B274">
        <v>72.333333333333329</v>
      </c>
      <c r="C274">
        <v>35.99705743689487</v>
      </c>
      <c r="D274">
        <v>58.952200124999997</v>
      </c>
      <c r="E274">
        <v>37.023696682464447</v>
      </c>
      <c r="F274" t="s">
        <v>1152</v>
      </c>
      <c r="H274" t="s">
        <v>1021</v>
      </c>
      <c r="J274" t="s">
        <v>320</v>
      </c>
      <c r="K274">
        <v>77</v>
      </c>
      <c r="L274">
        <v>53</v>
      </c>
      <c r="T274" t="s">
        <v>1912</v>
      </c>
      <c r="U274" t="s">
        <v>1121</v>
      </c>
      <c r="W274" t="s">
        <v>1913</v>
      </c>
      <c r="X274" s="69">
        <v>4.2</v>
      </c>
      <c r="Y274" s="69">
        <v>5</v>
      </c>
      <c r="Z274" s="69">
        <v>5</v>
      </c>
      <c r="AB274" s="63" t="s">
        <v>537</v>
      </c>
      <c r="AC274" s="42">
        <f t="shared" si="16"/>
        <v>91</v>
      </c>
      <c r="AD274" s="42">
        <f t="shared" si="17"/>
        <v>56</v>
      </c>
      <c r="AE274" s="42">
        <f t="shared" si="18"/>
        <v>84</v>
      </c>
      <c r="AG274" t="s">
        <v>1842</v>
      </c>
      <c r="AH274" s="57">
        <v>34</v>
      </c>
      <c r="AJ274" s="63" t="s">
        <v>537</v>
      </c>
      <c r="AK274">
        <f t="shared" si="19"/>
        <v>70</v>
      </c>
      <c r="AL274">
        <v>1.3</v>
      </c>
      <c r="AM274">
        <v>0.8</v>
      </c>
      <c r="AN274">
        <v>1.2</v>
      </c>
    </row>
    <row r="275" spans="1:40">
      <c r="A275" t="s">
        <v>250</v>
      </c>
      <c r="B275">
        <v>84</v>
      </c>
      <c r="C275">
        <v>21</v>
      </c>
      <c r="D275">
        <v>41.7956</v>
      </c>
      <c r="E275">
        <v>54.622950819672127</v>
      </c>
      <c r="F275" t="s">
        <v>1143</v>
      </c>
      <c r="H275" t="s">
        <v>1021</v>
      </c>
      <c r="J275" t="s">
        <v>234</v>
      </c>
      <c r="K275">
        <v>57</v>
      </c>
      <c r="L275">
        <v>43</v>
      </c>
      <c r="T275" t="s">
        <v>1914</v>
      </c>
      <c r="U275" t="s">
        <v>1121</v>
      </c>
      <c r="W275" t="s">
        <v>1915</v>
      </c>
      <c r="X275" s="69">
        <v>2</v>
      </c>
      <c r="Y275" s="69">
        <v>2</v>
      </c>
      <c r="Z275" s="69">
        <v>5</v>
      </c>
      <c r="AB275" s="63" t="s">
        <v>693</v>
      </c>
      <c r="AC275" s="42">
        <f t="shared" si="16"/>
        <v>75</v>
      </c>
      <c r="AD275" s="42">
        <f t="shared" si="17"/>
        <v>15</v>
      </c>
      <c r="AE275" s="42">
        <f t="shared" si="18"/>
        <v>56</v>
      </c>
      <c r="AG275" t="s">
        <v>1916</v>
      </c>
      <c r="AH275" s="57">
        <v>25</v>
      </c>
      <c r="AJ275" s="63" t="s">
        <v>693</v>
      </c>
      <c r="AK275">
        <f t="shared" si="19"/>
        <v>70</v>
      </c>
      <c r="AL275">
        <v>1.07</v>
      </c>
      <c r="AM275">
        <v>0.21</v>
      </c>
      <c r="AN275">
        <v>0.8</v>
      </c>
    </row>
    <row r="276" spans="1:40">
      <c r="A276" t="s">
        <v>499</v>
      </c>
      <c r="B276">
        <v>62.333333333333336</v>
      </c>
      <c r="C276">
        <v>7.6855824623232154</v>
      </c>
      <c r="D276">
        <v>19.959569666666667</v>
      </c>
      <c r="E276">
        <v>15.152854511970535</v>
      </c>
      <c r="F276" t="s">
        <v>1152</v>
      </c>
      <c r="H276" t="s">
        <v>1021</v>
      </c>
      <c r="J276" t="s">
        <v>1502</v>
      </c>
      <c r="K276">
        <v>80</v>
      </c>
      <c r="L276">
        <v>53</v>
      </c>
      <c r="T276" t="s">
        <v>1917</v>
      </c>
      <c r="U276" t="s">
        <v>1121</v>
      </c>
      <c r="W276" t="s">
        <v>1607</v>
      </c>
      <c r="X276" s="69">
        <v>4.8</v>
      </c>
      <c r="Y276" s="69">
        <v>5</v>
      </c>
      <c r="Z276" s="69">
        <v>5</v>
      </c>
      <c r="AB276" s="63" t="s">
        <v>586</v>
      </c>
      <c r="AC276" s="42">
        <f t="shared" si="16"/>
        <v>114</v>
      </c>
      <c r="AD276" s="42">
        <f t="shared" si="17"/>
        <v>86</v>
      </c>
      <c r="AE276" s="42">
        <f t="shared" si="18"/>
        <v>76</v>
      </c>
      <c r="AG276" t="s">
        <v>1279</v>
      </c>
      <c r="AH276" s="57">
        <v>29.9</v>
      </c>
      <c r="AJ276" s="63" t="s">
        <v>586</v>
      </c>
      <c r="AK276">
        <f t="shared" si="19"/>
        <v>69</v>
      </c>
      <c r="AL276">
        <v>1.65</v>
      </c>
      <c r="AM276">
        <v>1.25</v>
      </c>
      <c r="AN276">
        <v>1.1000000000000001</v>
      </c>
    </row>
    <row r="277" spans="1:40">
      <c r="A277" t="s">
        <v>559</v>
      </c>
      <c r="B277">
        <v>65</v>
      </c>
      <c r="C277">
        <v>5.2333269650845491</v>
      </c>
      <c r="D277">
        <v>16.637002326388885</v>
      </c>
      <c r="E277">
        <v>52</v>
      </c>
      <c r="F277" t="s">
        <v>1143</v>
      </c>
      <c r="H277" t="s">
        <v>1021</v>
      </c>
      <c r="J277" t="s">
        <v>334</v>
      </c>
      <c r="K277">
        <v>57</v>
      </c>
      <c r="L277">
        <v>38</v>
      </c>
      <c r="T277" t="s">
        <v>1918</v>
      </c>
      <c r="U277" t="s">
        <v>1121</v>
      </c>
      <c r="W277" t="s">
        <v>1919</v>
      </c>
      <c r="X277" s="69">
        <v>4</v>
      </c>
      <c r="Y277" s="69">
        <v>5</v>
      </c>
      <c r="Z277" s="69">
        <v>5</v>
      </c>
      <c r="AB277" s="63" t="s">
        <v>611</v>
      </c>
      <c r="AC277" s="42">
        <f t="shared" si="16"/>
        <v>40</v>
      </c>
      <c r="AD277" s="42">
        <f t="shared" si="17"/>
        <v>84</v>
      </c>
      <c r="AE277" s="42">
        <f t="shared" si="18"/>
        <v>40</v>
      </c>
      <c r="AG277" t="s">
        <v>1920</v>
      </c>
      <c r="AH277" s="57">
        <v>23.4</v>
      </c>
      <c r="AJ277" s="63" t="s">
        <v>611</v>
      </c>
      <c r="AK277">
        <f t="shared" si="19"/>
        <v>67</v>
      </c>
      <c r="AL277">
        <v>0.6</v>
      </c>
      <c r="AM277">
        <v>1.26</v>
      </c>
      <c r="AN277">
        <v>0.6</v>
      </c>
    </row>
    <row r="278" spans="1:40">
      <c r="A278" t="s">
        <v>605</v>
      </c>
      <c r="B278">
        <v>63</v>
      </c>
      <c r="C278">
        <v>4.3459644316923693</v>
      </c>
      <c r="D278">
        <v>14.451834031249998</v>
      </c>
      <c r="E278">
        <v>30.295081967213115</v>
      </c>
      <c r="F278" t="s">
        <v>1152</v>
      </c>
      <c r="H278" t="s">
        <v>1021</v>
      </c>
      <c r="J278" t="s">
        <v>1921</v>
      </c>
      <c r="K278">
        <v>85</v>
      </c>
      <c r="L278">
        <v>55</v>
      </c>
      <c r="T278" t="s">
        <v>1922</v>
      </c>
      <c r="U278" t="s">
        <v>1121</v>
      </c>
      <c r="W278" t="s">
        <v>1923</v>
      </c>
      <c r="X278" s="69">
        <v>5.5</v>
      </c>
      <c r="Y278" s="69">
        <v>5</v>
      </c>
      <c r="Z278" s="69">
        <v>5</v>
      </c>
      <c r="AB278" s="63" t="s">
        <v>685</v>
      </c>
      <c r="AC278" s="42">
        <f t="shared" si="16"/>
        <v>20</v>
      </c>
      <c r="AD278" s="42">
        <f t="shared" si="17"/>
        <v>20</v>
      </c>
      <c r="AE278" s="42">
        <f t="shared" si="18"/>
        <v>40</v>
      </c>
      <c r="AG278" t="s">
        <v>1566</v>
      </c>
      <c r="AH278" s="57">
        <v>29.3</v>
      </c>
      <c r="AJ278" s="63" t="s">
        <v>685</v>
      </c>
      <c r="AK278">
        <f t="shared" si="19"/>
        <v>66.666666666666671</v>
      </c>
      <c r="AL278">
        <v>0.3</v>
      </c>
      <c r="AM278">
        <v>0.3</v>
      </c>
      <c r="AN278">
        <v>0.6</v>
      </c>
    </row>
    <row r="279" spans="1:40">
      <c r="A279" t="s">
        <v>904</v>
      </c>
      <c r="B279">
        <v>5</v>
      </c>
      <c r="C279">
        <v>0.69965277777777779</v>
      </c>
      <c r="D279">
        <v>1.2666666666666666</v>
      </c>
      <c r="E279">
        <v>2</v>
      </c>
      <c r="F279" t="s">
        <v>1152</v>
      </c>
      <c r="H279" t="s">
        <v>1021</v>
      </c>
      <c r="J279" t="s">
        <v>303</v>
      </c>
      <c r="K279">
        <v>65</v>
      </c>
      <c r="L279">
        <v>48</v>
      </c>
      <c r="T279" t="s">
        <v>1924</v>
      </c>
      <c r="U279" t="s">
        <v>1121</v>
      </c>
      <c r="W279" t="s">
        <v>1925</v>
      </c>
      <c r="X279" s="69">
        <v>4.25</v>
      </c>
      <c r="Y279" s="69">
        <v>5</v>
      </c>
      <c r="Z279" s="69">
        <v>5</v>
      </c>
      <c r="AB279" s="63" t="s">
        <v>527</v>
      </c>
      <c r="AC279" s="42">
        <f t="shared" si="16"/>
        <v>13</v>
      </c>
      <c r="AD279" s="42">
        <f t="shared" si="17"/>
        <v>20</v>
      </c>
      <c r="AE279" s="42">
        <f t="shared" si="18"/>
        <v>85</v>
      </c>
      <c r="AG279" t="s">
        <v>1926</v>
      </c>
      <c r="AH279" s="57">
        <v>24.5</v>
      </c>
      <c r="AJ279" s="63" t="s">
        <v>527</v>
      </c>
      <c r="AK279">
        <f t="shared" si="19"/>
        <v>65</v>
      </c>
      <c r="AL279">
        <v>0.2</v>
      </c>
      <c r="AM279">
        <v>0.3</v>
      </c>
      <c r="AN279">
        <v>1.3</v>
      </c>
    </row>
    <row r="280" spans="1:40">
      <c r="A280" t="s">
        <v>339</v>
      </c>
      <c r="B280">
        <v>77.333333333333329</v>
      </c>
      <c r="C280">
        <v>8.3962670888846436</v>
      </c>
      <c r="D280">
        <v>32.990402899999999</v>
      </c>
      <c r="E280">
        <v>36.613569321533923</v>
      </c>
      <c r="F280" t="s">
        <v>1186</v>
      </c>
      <c r="H280" t="s">
        <v>1021</v>
      </c>
      <c r="J280" t="s">
        <v>1927</v>
      </c>
      <c r="K280">
        <v>82</v>
      </c>
      <c r="L280">
        <v>57</v>
      </c>
      <c r="T280" t="s">
        <v>1928</v>
      </c>
      <c r="U280" t="s">
        <v>1121</v>
      </c>
      <c r="W280" t="s">
        <v>1153</v>
      </c>
      <c r="X280" s="69">
        <v>5</v>
      </c>
      <c r="Y280" s="69">
        <v>5</v>
      </c>
      <c r="Z280" s="69">
        <v>5</v>
      </c>
      <c r="AB280" s="63" t="s">
        <v>559</v>
      </c>
      <c r="AC280" s="42">
        <f t="shared" si="16"/>
        <v>33</v>
      </c>
      <c r="AD280" s="42">
        <f t="shared" si="17"/>
        <v>228</v>
      </c>
      <c r="AE280" s="42">
        <f t="shared" si="18"/>
        <v>65</v>
      </c>
      <c r="AG280" t="s">
        <v>1929</v>
      </c>
      <c r="AH280" s="57">
        <v>36.1</v>
      </c>
      <c r="AJ280" s="63" t="s">
        <v>559</v>
      </c>
      <c r="AK280">
        <f t="shared" si="19"/>
        <v>65</v>
      </c>
      <c r="AL280">
        <v>0.5</v>
      </c>
      <c r="AM280">
        <v>3.5</v>
      </c>
      <c r="AN280">
        <v>1</v>
      </c>
    </row>
    <row r="281" spans="1:40">
      <c r="A281" t="s">
        <v>51</v>
      </c>
      <c r="B281">
        <v>83.666666666666671</v>
      </c>
      <c r="C281">
        <v>18.168136272908885</v>
      </c>
      <c r="D281">
        <v>88.688113402777773</v>
      </c>
      <c r="E281">
        <v>32.100680272108846</v>
      </c>
      <c r="F281" t="s">
        <v>1191</v>
      </c>
      <c r="H281" t="s">
        <v>1021</v>
      </c>
      <c r="J281" t="s">
        <v>268</v>
      </c>
      <c r="K281">
        <v>58</v>
      </c>
      <c r="L281">
        <v>42</v>
      </c>
      <c r="T281" t="s">
        <v>1930</v>
      </c>
      <c r="U281" t="s">
        <v>1121</v>
      </c>
      <c r="W281" t="s">
        <v>1931</v>
      </c>
      <c r="X281" s="69">
        <v>5.9</v>
      </c>
      <c r="Y281" s="69">
        <v>5</v>
      </c>
      <c r="Z281" s="69">
        <v>5</v>
      </c>
      <c r="AB281" s="63" t="s">
        <v>605</v>
      </c>
      <c r="AC281" s="42">
        <f t="shared" si="16"/>
        <v>41</v>
      </c>
      <c r="AD281" s="42">
        <f t="shared" si="17"/>
        <v>135</v>
      </c>
      <c r="AE281" s="42">
        <f t="shared" si="18"/>
        <v>69</v>
      </c>
      <c r="AG281" t="s">
        <v>1220</v>
      </c>
      <c r="AH281" s="57">
        <v>26.7</v>
      </c>
      <c r="AJ281" s="63" t="s">
        <v>605</v>
      </c>
      <c r="AK281">
        <f t="shared" si="19"/>
        <v>63</v>
      </c>
      <c r="AL281">
        <v>0.65</v>
      </c>
      <c r="AM281">
        <v>2.15</v>
      </c>
      <c r="AN281">
        <v>1.1000000000000001</v>
      </c>
    </row>
    <row r="282" spans="1:40">
      <c r="A282" t="s">
        <v>462</v>
      </c>
      <c r="B282">
        <v>62.333333333333336</v>
      </c>
      <c r="C282">
        <v>10.013595295335849</v>
      </c>
      <c r="D282">
        <v>22.858141973333339</v>
      </c>
      <c r="E282">
        <v>33.060773480662981</v>
      </c>
      <c r="F282" t="s">
        <v>1186</v>
      </c>
      <c r="H282" t="s">
        <v>1021</v>
      </c>
      <c r="J282" t="s">
        <v>1932</v>
      </c>
      <c r="K282">
        <v>80</v>
      </c>
      <c r="L282">
        <v>52</v>
      </c>
      <c r="T282" t="s">
        <v>1933</v>
      </c>
      <c r="U282" t="s">
        <v>1121</v>
      </c>
      <c r="W282" t="s">
        <v>1934</v>
      </c>
      <c r="X282" s="69">
        <v>4.5</v>
      </c>
      <c r="Y282" s="69">
        <v>5</v>
      </c>
      <c r="Z282" s="69">
        <v>5</v>
      </c>
      <c r="AB282" s="63" t="s">
        <v>499</v>
      </c>
      <c r="AC282" s="42">
        <f t="shared" si="16"/>
        <v>25</v>
      </c>
      <c r="AD282" s="42">
        <f t="shared" si="17"/>
        <v>79</v>
      </c>
      <c r="AE282" s="42">
        <f t="shared" si="18"/>
        <v>87</v>
      </c>
      <c r="AG282" t="s">
        <v>1234</v>
      </c>
      <c r="AH282" s="57">
        <v>30.3</v>
      </c>
      <c r="AJ282" s="63" t="s">
        <v>499</v>
      </c>
      <c r="AK282">
        <f t="shared" si="19"/>
        <v>62.333333333333336</v>
      </c>
      <c r="AL282">
        <v>0.4</v>
      </c>
      <c r="AM282">
        <v>1.26</v>
      </c>
      <c r="AN282">
        <v>1.4</v>
      </c>
    </row>
    <row r="283" spans="1:40">
      <c r="A283" t="s">
        <v>586</v>
      </c>
      <c r="B283">
        <v>69</v>
      </c>
      <c r="C283">
        <v>3.1977261492832429</v>
      </c>
      <c r="D283">
        <v>15.544406249999998</v>
      </c>
      <c r="E283">
        <v>57.97422680412371</v>
      </c>
      <c r="F283" t="s">
        <v>1191</v>
      </c>
      <c r="H283" t="s">
        <v>1021</v>
      </c>
      <c r="J283" t="s">
        <v>394</v>
      </c>
      <c r="K283">
        <v>78</v>
      </c>
      <c r="L283">
        <v>57</v>
      </c>
      <c r="T283" t="s">
        <v>1935</v>
      </c>
      <c r="U283" t="s">
        <v>1121</v>
      </c>
      <c r="W283" t="s">
        <v>1936</v>
      </c>
      <c r="X283" s="69">
        <v>6.5</v>
      </c>
      <c r="Y283" s="69">
        <v>4.9749999999999996</v>
      </c>
      <c r="Z283" s="69">
        <v>4.9749999999999996</v>
      </c>
      <c r="AB283" s="63" t="s">
        <v>462</v>
      </c>
      <c r="AC283" s="42">
        <f t="shared" si="16"/>
        <v>100</v>
      </c>
      <c r="AD283" s="42">
        <f t="shared" si="17"/>
        <v>22</v>
      </c>
      <c r="AE283" s="42">
        <f t="shared" si="18"/>
        <v>112</v>
      </c>
      <c r="AG283" t="s">
        <v>1484</v>
      </c>
      <c r="AH283" s="57">
        <v>33.200000000000003</v>
      </c>
      <c r="AJ283" s="63" t="s">
        <v>462</v>
      </c>
      <c r="AK283">
        <f t="shared" si="19"/>
        <v>62.333333333333336</v>
      </c>
      <c r="AL283">
        <v>1.6</v>
      </c>
      <c r="AM283">
        <v>0.35</v>
      </c>
      <c r="AN283">
        <v>1.8</v>
      </c>
    </row>
    <row r="284" spans="1:40">
      <c r="A284" t="s">
        <v>451</v>
      </c>
      <c r="B284">
        <v>70</v>
      </c>
      <c r="C284">
        <v>4.55</v>
      </c>
      <c r="D284">
        <v>23.732284333333332</v>
      </c>
      <c r="E284">
        <v>19.600000000000001</v>
      </c>
      <c r="F284" t="s">
        <v>1186</v>
      </c>
      <c r="H284" t="s">
        <v>1021</v>
      </c>
      <c r="J284" t="s">
        <v>808</v>
      </c>
      <c r="K284">
        <v>75</v>
      </c>
      <c r="L284">
        <v>52</v>
      </c>
      <c r="T284" t="s">
        <v>1937</v>
      </c>
      <c r="U284" t="s">
        <v>1121</v>
      </c>
      <c r="W284" t="s">
        <v>1938</v>
      </c>
      <c r="X284" s="69">
        <v>5</v>
      </c>
      <c r="Y284" s="69">
        <v>4.9000000000000004</v>
      </c>
      <c r="Z284" s="69">
        <v>4.9000000000000004</v>
      </c>
      <c r="AB284" s="63" t="s">
        <v>729</v>
      </c>
      <c r="AC284" s="42">
        <f t="shared" si="16"/>
        <v>7</v>
      </c>
      <c r="AD284" s="42">
        <f t="shared" si="17"/>
        <v>90</v>
      </c>
      <c r="AE284" s="42">
        <f t="shared" si="18"/>
        <v>39</v>
      </c>
      <c r="AG284" t="s">
        <v>1939</v>
      </c>
      <c r="AH284" s="57">
        <v>29.3</v>
      </c>
      <c r="AJ284" s="63" t="s">
        <v>729</v>
      </c>
      <c r="AK284">
        <f t="shared" si="19"/>
        <v>35</v>
      </c>
      <c r="AL284">
        <v>0.2</v>
      </c>
      <c r="AM284">
        <v>2.56</v>
      </c>
      <c r="AN284">
        <v>1.1000000000000001</v>
      </c>
    </row>
    <row r="285" spans="1:40">
      <c r="A285" t="s">
        <v>652</v>
      </c>
      <c r="B285">
        <v>70</v>
      </c>
      <c r="C285">
        <v>1.9241632013647954</v>
      </c>
      <c r="D285">
        <v>12.03536298611111</v>
      </c>
      <c r="E285">
        <v>18.483146067415728</v>
      </c>
      <c r="F285" t="s">
        <v>1191</v>
      </c>
      <c r="H285" t="s">
        <v>1021</v>
      </c>
      <c r="J285" t="s">
        <v>318</v>
      </c>
      <c r="K285">
        <v>70</v>
      </c>
      <c r="L285">
        <v>53</v>
      </c>
      <c r="T285" t="s">
        <v>1940</v>
      </c>
      <c r="U285" t="s">
        <v>1121</v>
      </c>
      <c r="W285" t="s">
        <v>1941</v>
      </c>
      <c r="X285" s="69">
        <v>4.9000000000000004</v>
      </c>
      <c r="Y285" s="69">
        <v>4.9000000000000004</v>
      </c>
      <c r="Z285" s="69">
        <v>4.9000000000000004</v>
      </c>
      <c r="AB285" s="63" t="s">
        <v>799</v>
      </c>
      <c r="AC285" s="42">
        <f t="shared" si="16"/>
        <v>14</v>
      </c>
      <c r="AD285" s="42">
        <f t="shared" si="17"/>
        <v>6</v>
      </c>
      <c r="AE285" s="42">
        <f t="shared" si="18"/>
        <v>25</v>
      </c>
      <c r="AG285" t="s">
        <v>1942</v>
      </c>
      <c r="AH285" s="57">
        <v>26.1</v>
      </c>
      <c r="AJ285" s="63" t="s">
        <v>799</v>
      </c>
      <c r="AK285">
        <f t="shared" si="19"/>
        <v>19</v>
      </c>
      <c r="AL285">
        <v>0.75</v>
      </c>
      <c r="AM285">
        <v>0.33</v>
      </c>
      <c r="AN285">
        <v>1.3</v>
      </c>
    </row>
    <row r="286" spans="1:40">
      <c r="A286" t="s">
        <v>537</v>
      </c>
      <c r="B286">
        <v>70</v>
      </c>
      <c r="C286">
        <v>6.3</v>
      </c>
      <c r="D286">
        <v>17.658666666666665</v>
      </c>
      <c r="E286">
        <v>28.674698795180721</v>
      </c>
      <c r="F286" t="s">
        <v>1186</v>
      </c>
      <c r="H286" t="s">
        <v>1021</v>
      </c>
      <c r="J286" t="s">
        <v>276</v>
      </c>
      <c r="K286">
        <v>57</v>
      </c>
      <c r="L286">
        <v>42</v>
      </c>
      <c r="T286" t="s">
        <v>1943</v>
      </c>
      <c r="U286" t="s">
        <v>1121</v>
      </c>
      <c r="W286" t="s">
        <v>1944</v>
      </c>
      <c r="X286" s="69">
        <v>4.8499999999999996</v>
      </c>
      <c r="Y286" s="69">
        <v>4.8499999999999996</v>
      </c>
      <c r="Z286" s="69">
        <v>4.8499999999999996</v>
      </c>
      <c r="AB286" s="63" t="s">
        <v>889</v>
      </c>
      <c r="AC286" s="42">
        <f t="shared" si="16"/>
        <v>4</v>
      </c>
      <c r="AD286" s="42">
        <f t="shared" si="17"/>
        <v>25</v>
      </c>
      <c r="AE286" s="42">
        <f t="shared" si="18"/>
        <v>5</v>
      </c>
      <c r="AG286" t="s">
        <v>1945</v>
      </c>
      <c r="AH286" s="57">
        <v>24.4</v>
      </c>
      <c r="AJ286" s="63" t="s">
        <v>889</v>
      </c>
      <c r="AK286">
        <f t="shared" si="19"/>
        <v>7</v>
      </c>
      <c r="AL286">
        <v>0.6</v>
      </c>
      <c r="AM286">
        <v>3.5</v>
      </c>
      <c r="AN286">
        <v>0.7</v>
      </c>
    </row>
    <row r="287" spans="1:40">
      <c r="A287" t="s">
        <v>693</v>
      </c>
      <c r="B287">
        <v>70</v>
      </c>
      <c r="C287">
        <v>4.2</v>
      </c>
      <c r="D287">
        <v>10.062343958333335</v>
      </c>
      <c r="E287">
        <v>17.98165137614679</v>
      </c>
      <c r="F287" t="s">
        <v>1186</v>
      </c>
      <c r="H287" t="s">
        <v>1021</v>
      </c>
      <c r="J287" t="s">
        <v>930</v>
      </c>
      <c r="K287">
        <v>73</v>
      </c>
      <c r="L287">
        <v>62</v>
      </c>
      <c r="T287" t="s">
        <v>1858</v>
      </c>
      <c r="U287" t="s">
        <v>1121</v>
      </c>
      <c r="W287" t="s">
        <v>1446</v>
      </c>
      <c r="X287" s="69">
        <v>4.82</v>
      </c>
      <c r="Y287" s="69">
        <v>4.82</v>
      </c>
      <c r="Z287" s="69">
        <v>4.82</v>
      </c>
      <c r="AB287" s="63" t="s">
        <v>929</v>
      </c>
      <c r="AC287" s="42">
        <f t="shared" si="16"/>
        <v>8</v>
      </c>
      <c r="AD287" s="42">
        <f t="shared" si="17"/>
        <v>3</v>
      </c>
      <c r="AE287" s="42">
        <f t="shared" si="18"/>
        <v>4</v>
      </c>
      <c r="AG287" t="s">
        <v>1946</v>
      </c>
      <c r="AH287" s="57">
        <v>26.4</v>
      </c>
      <c r="AJ287" s="63" t="s">
        <v>929</v>
      </c>
      <c r="AK287">
        <f t="shared" si="19"/>
        <v>6</v>
      </c>
      <c r="AL287">
        <v>1.25</v>
      </c>
      <c r="AM287">
        <v>0.51</v>
      </c>
      <c r="AN287">
        <v>0.6</v>
      </c>
    </row>
    <row r="288" spans="1:40">
      <c r="A288" t="s">
        <v>799</v>
      </c>
      <c r="B288">
        <v>19</v>
      </c>
      <c r="C288">
        <v>0.15239583333333331</v>
      </c>
      <c r="D288">
        <v>4.5085378048780491</v>
      </c>
      <c r="E288">
        <v>9.8518518518518512</v>
      </c>
      <c r="F288" t="s">
        <v>1186</v>
      </c>
      <c r="H288" t="s">
        <v>1021</v>
      </c>
      <c r="J288" t="s">
        <v>519</v>
      </c>
      <c r="K288">
        <v>70</v>
      </c>
      <c r="L288">
        <v>58</v>
      </c>
      <c r="T288" t="s">
        <v>1947</v>
      </c>
      <c r="U288" t="s">
        <v>1121</v>
      </c>
      <c r="W288" t="s">
        <v>1447</v>
      </c>
      <c r="X288" s="69">
        <v>4.7750000000000004</v>
      </c>
      <c r="Y288" s="69">
        <v>4.7750000000000004</v>
      </c>
      <c r="Z288" s="69">
        <v>4.7750000000000004</v>
      </c>
      <c r="AB288" s="63" t="s">
        <v>904</v>
      </c>
      <c r="AC288" s="42">
        <f t="shared" si="16"/>
        <v>1</v>
      </c>
      <c r="AD288" s="42">
        <f t="shared" si="17"/>
        <v>0</v>
      </c>
      <c r="AE288" s="42">
        <f t="shared" si="18"/>
        <v>4</v>
      </c>
      <c r="AG288" t="s">
        <v>799</v>
      </c>
      <c r="AH288" s="57">
        <v>27.5</v>
      </c>
      <c r="AJ288" s="63" t="s">
        <v>904</v>
      </c>
      <c r="AK288">
        <f t="shared" si="19"/>
        <v>5</v>
      </c>
      <c r="AL288">
        <v>0.17</v>
      </c>
      <c r="AM288">
        <v>0.05</v>
      </c>
      <c r="AN288">
        <v>0.8</v>
      </c>
    </row>
    <row r="289" spans="1:40">
      <c r="A289" t="s">
        <v>929</v>
      </c>
      <c r="B289">
        <v>6</v>
      </c>
      <c r="C289">
        <v>0.17565977011494252</v>
      </c>
      <c r="D289">
        <v>0.52704166666666663</v>
      </c>
      <c r="E289">
        <v>2.4137931034482758</v>
      </c>
      <c r="F289" t="s">
        <v>1191</v>
      </c>
      <c r="H289" t="s">
        <v>1021</v>
      </c>
      <c r="J289" t="s">
        <v>277</v>
      </c>
      <c r="K289">
        <v>65</v>
      </c>
      <c r="L289">
        <v>45</v>
      </c>
      <c r="T289" t="s">
        <v>1948</v>
      </c>
      <c r="U289" t="s">
        <v>1121</v>
      </c>
      <c r="W289" t="s">
        <v>1229</v>
      </c>
      <c r="X289" s="69">
        <v>4.75</v>
      </c>
      <c r="Y289" s="69">
        <v>4.75</v>
      </c>
      <c r="Z289" s="69">
        <v>4.75</v>
      </c>
      <c r="AB289" s="63" t="s">
        <v>400</v>
      </c>
      <c r="AC289" s="42">
        <f t="shared" si="16"/>
        <v>102</v>
      </c>
      <c r="AD289" s="42">
        <f t="shared" si="17"/>
        <v>65</v>
      </c>
      <c r="AE289" s="42">
        <f t="shared" si="18"/>
        <v>131</v>
      </c>
      <c r="AG289" t="s">
        <v>1949</v>
      </c>
      <c r="AH289" s="57">
        <v>25.9</v>
      </c>
      <c r="AJ289" s="63" t="s">
        <v>400</v>
      </c>
      <c r="AK289">
        <f t="shared" si="19"/>
        <v>81.666666666666671</v>
      </c>
      <c r="AL289">
        <v>1.25</v>
      </c>
      <c r="AM289">
        <v>0.8</v>
      </c>
      <c r="AN289">
        <v>1.6</v>
      </c>
    </row>
    <row r="290" spans="1:40">
      <c r="A290" t="s">
        <v>77</v>
      </c>
      <c r="B290">
        <v>75</v>
      </c>
      <c r="C290">
        <v>23.25</v>
      </c>
      <c r="D290">
        <v>77.955960937499995</v>
      </c>
      <c r="E290">
        <v>18</v>
      </c>
      <c r="F290" t="s">
        <v>941</v>
      </c>
      <c r="H290" t="s">
        <v>981</v>
      </c>
      <c r="J290" t="s">
        <v>323</v>
      </c>
      <c r="K290">
        <v>60</v>
      </c>
      <c r="L290">
        <v>42</v>
      </c>
      <c r="T290" t="s">
        <v>1950</v>
      </c>
      <c r="U290" t="s">
        <v>1121</v>
      </c>
      <c r="W290" t="s">
        <v>1723</v>
      </c>
      <c r="X290" s="69">
        <v>4</v>
      </c>
      <c r="Y290" s="69">
        <v>4</v>
      </c>
      <c r="Z290" s="69">
        <v>4.75</v>
      </c>
      <c r="AB290" s="63" t="s">
        <v>344</v>
      </c>
      <c r="AC290" s="42">
        <f t="shared" si="16"/>
        <v>60</v>
      </c>
      <c r="AD290" s="42">
        <f t="shared" si="17"/>
        <v>148</v>
      </c>
      <c r="AE290" s="42">
        <f t="shared" si="18"/>
        <v>112</v>
      </c>
      <c r="AG290" t="s">
        <v>77</v>
      </c>
      <c r="AH290" s="57">
        <v>30.8</v>
      </c>
      <c r="AJ290" s="63" t="s">
        <v>344</v>
      </c>
      <c r="AK290">
        <f t="shared" si="19"/>
        <v>80.333333333333329</v>
      </c>
      <c r="AL290">
        <v>0.75</v>
      </c>
      <c r="AM290">
        <v>1.84</v>
      </c>
      <c r="AN290">
        <v>1.4</v>
      </c>
    </row>
    <row r="291" spans="1:40">
      <c r="A291" t="s">
        <v>161</v>
      </c>
      <c r="B291">
        <v>75.666666666666671</v>
      </c>
      <c r="C291">
        <v>24.637738676366936</v>
      </c>
      <c r="D291">
        <v>56.238974131944431</v>
      </c>
      <c r="E291">
        <v>93.128205128205138</v>
      </c>
      <c r="F291" t="s">
        <v>941</v>
      </c>
      <c r="H291" t="s">
        <v>981</v>
      </c>
      <c r="J291" t="s">
        <v>1951</v>
      </c>
      <c r="K291">
        <v>83</v>
      </c>
      <c r="L291">
        <v>50</v>
      </c>
      <c r="T291" t="s">
        <v>1952</v>
      </c>
      <c r="U291" t="s">
        <v>1121</v>
      </c>
      <c r="W291" t="s">
        <v>1953</v>
      </c>
      <c r="X291" s="69">
        <v>4.75</v>
      </c>
      <c r="Y291" s="69">
        <v>4.75</v>
      </c>
      <c r="Z291" s="69">
        <v>4.75</v>
      </c>
      <c r="AB291" s="63" t="s">
        <v>142</v>
      </c>
      <c r="AC291" s="42">
        <f t="shared" si="16"/>
        <v>20</v>
      </c>
      <c r="AD291" s="42">
        <f t="shared" si="17"/>
        <v>64</v>
      </c>
      <c r="AE291" s="42">
        <f t="shared" si="18"/>
        <v>200</v>
      </c>
      <c r="AG291" t="s">
        <v>1470</v>
      </c>
      <c r="AH291" s="57">
        <v>30</v>
      </c>
      <c r="AJ291" s="63" t="s">
        <v>142</v>
      </c>
      <c r="AK291">
        <f t="shared" si="19"/>
        <v>80</v>
      </c>
      <c r="AL291">
        <v>0.25</v>
      </c>
      <c r="AM291">
        <v>0.8</v>
      </c>
      <c r="AN291">
        <v>2.5</v>
      </c>
    </row>
    <row r="292" spans="1:40">
      <c r="A292" t="s">
        <v>187</v>
      </c>
      <c r="B292">
        <v>75.666666666666671</v>
      </c>
      <c r="C292">
        <v>18.916666666666668</v>
      </c>
      <c r="D292">
        <v>52.228932430555552</v>
      </c>
      <c r="E292">
        <v>39.716440422322776</v>
      </c>
      <c r="F292" t="s">
        <v>941</v>
      </c>
      <c r="H292" t="s">
        <v>981</v>
      </c>
      <c r="J292" t="s">
        <v>335</v>
      </c>
      <c r="K292">
        <v>68</v>
      </c>
      <c r="L292">
        <v>52</v>
      </c>
      <c r="T292" t="s">
        <v>1954</v>
      </c>
      <c r="U292" t="s">
        <v>1121</v>
      </c>
      <c r="W292" t="s">
        <v>1242</v>
      </c>
      <c r="X292" s="69">
        <v>4.75</v>
      </c>
      <c r="Y292" s="69">
        <v>4.75</v>
      </c>
      <c r="Z292" s="69">
        <v>4.75</v>
      </c>
      <c r="AB292" s="63" t="s">
        <v>562</v>
      </c>
      <c r="AC292" s="42">
        <f t="shared" si="16"/>
        <v>35</v>
      </c>
      <c r="AD292" s="42">
        <f t="shared" si="17"/>
        <v>55</v>
      </c>
      <c r="AE292" s="42">
        <f t="shared" si="18"/>
        <v>79</v>
      </c>
      <c r="AG292" t="s">
        <v>1931</v>
      </c>
      <c r="AH292" s="57">
        <v>24.7</v>
      </c>
      <c r="AJ292" s="63" t="s">
        <v>562</v>
      </c>
      <c r="AK292">
        <f t="shared" si="19"/>
        <v>78.666666666666671</v>
      </c>
      <c r="AL292">
        <v>0.45</v>
      </c>
      <c r="AM292">
        <v>0.7</v>
      </c>
      <c r="AN292">
        <v>1</v>
      </c>
    </row>
    <row r="293" spans="1:40">
      <c r="A293" t="s">
        <v>562</v>
      </c>
      <c r="B293">
        <v>78.666666666666671</v>
      </c>
      <c r="C293">
        <v>8.7130162121676946</v>
      </c>
      <c r="D293">
        <v>16.402471999999996</v>
      </c>
      <c r="E293">
        <v>27.362318840579711</v>
      </c>
      <c r="F293" t="s">
        <v>941</v>
      </c>
      <c r="H293" t="s">
        <v>981</v>
      </c>
      <c r="J293" t="s">
        <v>1955</v>
      </c>
      <c r="K293">
        <v>83</v>
      </c>
      <c r="L293">
        <v>52</v>
      </c>
      <c r="T293" t="s">
        <v>1956</v>
      </c>
      <c r="U293" t="s">
        <v>1121</v>
      </c>
      <c r="W293" t="s">
        <v>1957</v>
      </c>
      <c r="X293" s="69">
        <v>5.4</v>
      </c>
      <c r="Y293" s="69">
        <v>4.75</v>
      </c>
      <c r="Z293" s="69">
        <v>4.75</v>
      </c>
      <c r="AB293" s="63" t="s">
        <v>606</v>
      </c>
      <c r="AC293" s="42">
        <f t="shared" si="16"/>
        <v>93</v>
      </c>
      <c r="AD293" s="42">
        <f t="shared" si="17"/>
        <v>135</v>
      </c>
      <c r="AE293" s="42">
        <f t="shared" si="18"/>
        <v>93</v>
      </c>
      <c r="AG293" t="s">
        <v>1958</v>
      </c>
      <c r="AH293" s="57">
        <v>37.1</v>
      </c>
      <c r="AJ293" s="63" t="s">
        <v>606</v>
      </c>
      <c r="AK293">
        <f t="shared" si="19"/>
        <v>77.333333333333329</v>
      </c>
      <c r="AL293">
        <v>1.2</v>
      </c>
      <c r="AM293">
        <v>1.75</v>
      </c>
      <c r="AN293">
        <v>1.2</v>
      </c>
    </row>
    <row r="294" spans="1:40">
      <c r="A294" t="s">
        <v>817</v>
      </c>
      <c r="B294">
        <v>42</v>
      </c>
      <c r="C294">
        <v>2.9928469426796207</v>
      </c>
      <c r="D294">
        <v>3.9174817499999994</v>
      </c>
      <c r="E294">
        <v>18.5</v>
      </c>
      <c r="F294" t="s">
        <v>941</v>
      </c>
      <c r="H294" t="s">
        <v>981</v>
      </c>
      <c r="J294" t="s">
        <v>296</v>
      </c>
      <c r="K294">
        <v>58</v>
      </c>
      <c r="L294">
        <v>40</v>
      </c>
      <c r="T294" t="s">
        <v>1959</v>
      </c>
      <c r="U294" t="s">
        <v>1121</v>
      </c>
      <c r="W294" t="s">
        <v>1960</v>
      </c>
      <c r="X294" s="69">
        <v>5.75</v>
      </c>
      <c r="Y294" s="69">
        <v>4.75</v>
      </c>
      <c r="Z294" s="69">
        <v>4.75</v>
      </c>
      <c r="AB294" s="63" t="s">
        <v>74</v>
      </c>
      <c r="AC294" s="42">
        <f t="shared" si="16"/>
        <v>54</v>
      </c>
      <c r="AD294" s="42">
        <f t="shared" si="17"/>
        <v>73</v>
      </c>
      <c r="AE294" s="42">
        <f t="shared" si="18"/>
        <v>208</v>
      </c>
      <c r="AG294" t="s">
        <v>1961</v>
      </c>
      <c r="AH294" s="57">
        <v>31.3</v>
      </c>
      <c r="AJ294" s="63" t="s">
        <v>74</v>
      </c>
      <c r="AK294">
        <f t="shared" si="19"/>
        <v>77</v>
      </c>
      <c r="AL294">
        <v>0.7</v>
      </c>
      <c r="AM294">
        <v>0.95</v>
      </c>
      <c r="AN294">
        <v>2.7</v>
      </c>
    </row>
    <row r="295" spans="1:40">
      <c r="A295" t="s">
        <v>754</v>
      </c>
      <c r="B295">
        <v>38</v>
      </c>
      <c r="C295">
        <v>3.5414009164009164</v>
      </c>
      <c r="D295">
        <v>6.821531208333333</v>
      </c>
      <c r="E295">
        <v>18.654545454545456</v>
      </c>
      <c r="F295" t="s">
        <v>941</v>
      </c>
      <c r="H295" t="s">
        <v>981</v>
      </c>
      <c r="J295" t="s">
        <v>710</v>
      </c>
      <c r="K295">
        <v>75</v>
      </c>
      <c r="L295">
        <v>50</v>
      </c>
      <c r="T295" t="s">
        <v>1962</v>
      </c>
      <c r="U295" t="s">
        <v>1121</v>
      </c>
      <c r="W295" t="s">
        <v>1780</v>
      </c>
      <c r="X295" s="69">
        <v>5.5</v>
      </c>
      <c r="Y295" s="69">
        <v>4.75</v>
      </c>
      <c r="Z295" s="69">
        <v>4.75</v>
      </c>
      <c r="AB295" s="63" t="s">
        <v>161</v>
      </c>
      <c r="AC295" s="42">
        <f t="shared" si="16"/>
        <v>38</v>
      </c>
      <c r="AD295" s="42">
        <f t="shared" si="17"/>
        <v>129</v>
      </c>
      <c r="AE295" s="42">
        <f t="shared" si="18"/>
        <v>204</v>
      </c>
      <c r="AG295" t="s">
        <v>1963</v>
      </c>
      <c r="AH295" s="57">
        <v>25.2</v>
      </c>
      <c r="AJ295" s="63" t="s">
        <v>161</v>
      </c>
      <c r="AK295">
        <f t="shared" si="19"/>
        <v>75.666666666666671</v>
      </c>
      <c r="AL295">
        <v>0.5</v>
      </c>
      <c r="AM295">
        <v>1.7</v>
      </c>
      <c r="AN295">
        <v>2.7</v>
      </c>
    </row>
    <row r="296" spans="1:40">
      <c r="A296" t="s">
        <v>86</v>
      </c>
      <c r="B296">
        <v>73</v>
      </c>
      <c r="C296">
        <v>30.66</v>
      </c>
      <c r="D296">
        <v>72.625544979166676</v>
      </c>
      <c r="E296">
        <v>124.1</v>
      </c>
      <c r="F296" t="s">
        <v>1143</v>
      </c>
      <c r="H296" t="s">
        <v>981</v>
      </c>
      <c r="J296" t="s">
        <v>858</v>
      </c>
      <c r="K296">
        <v>85</v>
      </c>
      <c r="L296">
        <v>48</v>
      </c>
      <c r="T296" t="s">
        <v>1964</v>
      </c>
      <c r="U296" t="s">
        <v>1121</v>
      </c>
      <c r="W296" t="s">
        <v>1965</v>
      </c>
      <c r="X296" s="69">
        <v>4.75</v>
      </c>
      <c r="Y296" s="69">
        <v>4.75</v>
      </c>
      <c r="Z296" s="69">
        <v>4.75</v>
      </c>
      <c r="AB296" s="63" t="s">
        <v>187</v>
      </c>
      <c r="AC296" s="42">
        <f t="shared" si="16"/>
        <v>45</v>
      </c>
      <c r="AD296" s="42">
        <f t="shared" si="17"/>
        <v>97</v>
      </c>
      <c r="AE296" s="42">
        <f t="shared" si="18"/>
        <v>159</v>
      </c>
      <c r="AG296" t="s">
        <v>1445</v>
      </c>
      <c r="AH296" s="57">
        <v>26.7</v>
      </c>
      <c r="AJ296" s="63" t="s">
        <v>187</v>
      </c>
      <c r="AK296">
        <f t="shared" si="19"/>
        <v>75.666666666666671</v>
      </c>
      <c r="AL296">
        <v>0.59</v>
      </c>
      <c r="AM296">
        <v>1.28</v>
      </c>
      <c r="AN296">
        <v>2.1</v>
      </c>
    </row>
    <row r="297" spans="1:40">
      <c r="A297" t="s">
        <v>142</v>
      </c>
      <c r="B297">
        <v>80</v>
      </c>
      <c r="C297">
        <v>25.996664789998043</v>
      </c>
      <c r="D297">
        <v>58.88750000000001</v>
      </c>
      <c r="E297">
        <v>38.974358974358971</v>
      </c>
      <c r="F297" t="s">
        <v>1143</v>
      </c>
      <c r="H297" t="s">
        <v>981</v>
      </c>
      <c r="J297" t="s">
        <v>337</v>
      </c>
      <c r="K297">
        <v>73</v>
      </c>
      <c r="L297">
        <v>55</v>
      </c>
      <c r="T297" t="s">
        <v>1966</v>
      </c>
      <c r="U297" t="s">
        <v>1121</v>
      </c>
      <c r="W297" t="s">
        <v>1719</v>
      </c>
      <c r="X297" s="69">
        <v>5.8</v>
      </c>
      <c r="Y297" s="69">
        <v>4.5999999999999996</v>
      </c>
      <c r="Z297" s="69">
        <v>4.5999999999999996</v>
      </c>
      <c r="AB297" s="63" t="s">
        <v>77</v>
      </c>
      <c r="AC297" s="42">
        <f t="shared" si="16"/>
        <v>53</v>
      </c>
      <c r="AD297" s="42">
        <f t="shared" si="17"/>
        <v>90</v>
      </c>
      <c r="AE297" s="42">
        <f t="shared" si="18"/>
        <v>165</v>
      </c>
      <c r="AG297" t="s">
        <v>1638</v>
      </c>
      <c r="AH297" s="57">
        <v>30.8</v>
      </c>
      <c r="AJ297" s="63" t="s">
        <v>77</v>
      </c>
      <c r="AK297">
        <f t="shared" si="19"/>
        <v>75</v>
      </c>
      <c r="AL297">
        <v>0.7</v>
      </c>
      <c r="AM297">
        <v>1.2</v>
      </c>
      <c r="AN297">
        <v>2.2000000000000002</v>
      </c>
    </row>
    <row r="298" spans="1:40">
      <c r="A298" t="s">
        <v>344</v>
      </c>
      <c r="B298">
        <v>80.333333333333329</v>
      </c>
      <c r="C298">
        <v>11.005190126027109</v>
      </c>
      <c r="D298">
        <v>32.541585659722223</v>
      </c>
      <c r="E298">
        <v>29.398581560283684</v>
      </c>
      <c r="F298" t="s">
        <v>941</v>
      </c>
      <c r="H298" t="s">
        <v>981</v>
      </c>
      <c r="J298" t="s">
        <v>310</v>
      </c>
      <c r="K298">
        <v>65</v>
      </c>
      <c r="L298">
        <v>43</v>
      </c>
      <c r="T298" t="s">
        <v>1967</v>
      </c>
      <c r="U298" t="s">
        <v>1121</v>
      </c>
      <c r="W298" t="s">
        <v>1968</v>
      </c>
      <c r="X298" s="69">
        <v>4.8</v>
      </c>
      <c r="Y298" s="69">
        <v>4.5999999999999996</v>
      </c>
      <c r="Z298" s="69">
        <v>4.5999999999999996</v>
      </c>
      <c r="AB298" s="63" t="s">
        <v>86</v>
      </c>
      <c r="AC298" s="42">
        <f t="shared" si="16"/>
        <v>29</v>
      </c>
      <c r="AD298" s="42">
        <f t="shared" si="17"/>
        <v>217</v>
      </c>
      <c r="AE298" s="42">
        <f t="shared" si="18"/>
        <v>263</v>
      </c>
      <c r="AG298" t="s">
        <v>1969</v>
      </c>
      <c r="AH298" s="57">
        <v>27.8</v>
      </c>
      <c r="AJ298" s="63" t="s">
        <v>86</v>
      </c>
      <c r="AK298">
        <f t="shared" si="19"/>
        <v>73</v>
      </c>
      <c r="AL298">
        <v>0.4</v>
      </c>
      <c r="AM298">
        <v>2.97</v>
      </c>
      <c r="AN298">
        <v>3.6</v>
      </c>
    </row>
    <row r="299" spans="1:40">
      <c r="A299" t="s">
        <v>720</v>
      </c>
      <c r="B299">
        <v>42</v>
      </c>
      <c r="C299">
        <v>1.9621409331112618</v>
      </c>
      <c r="D299">
        <v>8.8957050000000013</v>
      </c>
      <c r="E299">
        <v>78.92307692307692</v>
      </c>
      <c r="F299" t="s">
        <v>1143</v>
      </c>
      <c r="H299" t="s">
        <v>981</v>
      </c>
      <c r="J299" t="s">
        <v>248</v>
      </c>
      <c r="K299">
        <v>63</v>
      </c>
      <c r="L299">
        <v>45</v>
      </c>
      <c r="T299" t="s">
        <v>1970</v>
      </c>
      <c r="U299" t="s">
        <v>1121</v>
      </c>
      <c r="W299" t="s">
        <v>1971</v>
      </c>
      <c r="X299" s="69">
        <v>5</v>
      </c>
      <c r="Y299" s="69">
        <v>4.5999999999999996</v>
      </c>
      <c r="Z299" s="69">
        <v>4.5999999999999996</v>
      </c>
      <c r="AB299" s="63" t="s">
        <v>66</v>
      </c>
      <c r="AC299" s="42">
        <f t="shared" si="16"/>
        <v>17</v>
      </c>
      <c r="AD299" s="42">
        <f t="shared" si="17"/>
        <v>90</v>
      </c>
      <c r="AE299" s="42">
        <f t="shared" si="18"/>
        <v>209</v>
      </c>
      <c r="AG299" t="s">
        <v>1972</v>
      </c>
      <c r="AH299" s="57">
        <v>27.7</v>
      </c>
      <c r="AJ299" s="63" t="s">
        <v>66</v>
      </c>
      <c r="AK299">
        <f t="shared" si="19"/>
        <v>72</v>
      </c>
      <c r="AL299">
        <v>0.23</v>
      </c>
      <c r="AM299">
        <v>1.25</v>
      </c>
      <c r="AN299">
        <v>2.9</v>
      </c>
    </row>
    <row r="300" spans="1:40">
      <c r="A300" t="s">
        <v>782</v>
      </c>
      <c r="B300">
        <v>21</v>
      </c>
      <c r="C300">
        <v>2.2291929824561403</v>
      </c>
      <c r="D300">
        <v>5.2742812500000005</v>
      </c>
      <c r="E300">
        <v>2.1</v>
      </c>
      <c r="F300" t="s">
        <v>1143</v>
      </c>
      <c r="H300" t="s">
        <v>981</v>
      </c>
      <c r="J300" t="s">
        <v>203</v>
      </c>
      <c r="K300">
        <v>78</v>
      </c>
      <c r="L300">
        <v>58</v>
      </c>
      <c r="T300" t="s">
        <v>1973</v>
      </c>
      <c r="U300" t="s">
        <v>1121</v>
      </c>
      <c r="W300" t="s">
        <v>1754</v>
      </c>
      <c r="X300" s="69">
        <v>1.0249999999999999</v>
      </c>
      <c r="Y300" s="69">
        <v>1.075</v>
      </c>
      <c r="Z300" s="69">
        <v>4.5750000000000002</v>
      </c>
      <c r="AB300" s="63" t="s">
        <v>132</v>
      </c>
      <c r="AC300" s="42">
        <f t="shared" si="16"/>
        <v>25</v>
      </c>
      <c r="AD300" s="42">
        <f t="shared" si="17"/>
        <v>54</v>
      </c>
      <c r="AE300" s="42">
        <f t="shared" si="18"/>
        <v>180</v>
      </c>
      <c r="AG300" t="s">
        <v>1974</v>
      </c>
      <c r="AH300" s="57">
        <v>22.4</v>
      </c>
      <c r="AJ300" s="63" t="s">
        <v>132</v>
      </c>
      <c r="AK300">
        <f t="shared" si="19"/>
        <v>72</v>
      </c>
      <c r="AL300">
        <v>0.35</v>
      </c>
      <c r="AM300">
        <v>0.75</v>
      </c>
      <c r="AN300">
        <v>2.5</v>
      </c>
    </row>
    <row r="301" spans="1:40">
      <c r="A301" t="s">
        <v>749</v>
      </c>
      <c r="B301">
        <v>37</v>
      </c>
      <c r="C301">
        <v>3.8717293958000401</v>
      </c>
      <c r="D301">
        <v>7.1459950000000001</v>
      </c>
      <c r="E301">
        <v>11.684210526315789</v>
      </c>
      <c r="F301" t="s">
        <v>1143</v>
      </c>
      <c r="H301" t="s">
        <v>981</v>
      </c>
      <c r="J301" t="s">
        <v>330</v>
      </c>
      <c r="K301">
        <v>55</v>
      </c>
      <c r="L301">
        <v>40</v>
      </c>
      <c r="T301" t="s">
        <v>1975</v>
      </c>
      <c r="U301" t="s">
        <v>1121</v>
      </c>
      <c r="W301" t="s">
        <v>1177</v>
      </c>
      <c r="X301" s="69">
        <v>6</v>
      </c>
      <c r="Y301" s="69">
        <v>4.5711890000000004</v>
      </c>
      <c r="Z301" s="69">
        <v>4.5711890000000004</v>
      </c>
      <c r="AB301" s="63" t="s">
        <v>721</v>
      </c>
      <c r="AC301" s="42">
        <f t="shared" si="16"/>
        <v>57</v>
      </c>
      <c r="AD301" s="42">
        <f t="shared" si="17"/>
        <v>256</v>
      </c>
      <c r="AE301" s="42">
        <f t="shared" si="18"/>
        <v>43</v>
      </c>
      <c r="AG301" t="s">
        <v>1976</v>
      </c>
      <c r="AH301" s="57">
        <v>26.4</v>
      </c>
      <c r="AJ301" s="63" t="s">
        <v>721</v>
      </c>
      <c r="AK301">
        <f t="shared" si="19"/>
        <v>71</v>
      </c>
      <c r="AL301">
        <v>0.8</v>
      </c>
      <c r="AM301">
        <v>3.6</v>
      </c>
      <c r="AN301">
        <v>0.6</v>
      </c>
    </row>
    <row r="302" spans="1:40">
      <c r="A302" t="s">
        <v>66</v>
      </c>
      <c r="B302">
        <v>72</v>
      </c>
      <c r="C302">
        <v>27.50054407957634</v>
      </c>
      <c r="D302">
        <v>81.371475750000002</v>
      </c>
      <c r="E302">
        <v>83.926380368098151</v>
      </c>
      <c r="F302" t="s">
        <v>1152</v>
      </c>
      <c r="H302" t="s">
        <v>981</v>
      </c>
      <c r="J302" t="s">
        <v>1977</v>
      </c>
      <c r="K302">
        <v>75</v>
      </c>
      <c r="L302">
        <v>57</v>
      </c>
      <c r="T302" t="s">
        <v>1978</v>
      </c>
      <c r="U302" t="s">
        <v>1121</v>
      </c>
      <c r="W302" t="s">
        <v>1272</v>
      </c>
      <c r="X302" s="69">
        <v>4.5250000000000004</v>
      </c>
      <c r="Y302" s="69">
        <v>4.5250000000000004</v>
      </c>
      <c r="Z302" s="69">
        <v>4.5250000000000004</v>
      </c>
      <c r="AB302" s="63" t="s">
        <v>651</v>
      </c>
      <c r="AC302" s="42">
        <f t="shared" si="16"/>
        <v>111</v>
      </c>
      <c r="AD302" s="42">
        <f t="shared" si="17"/>
        <v>209</v>
      </c>
      <c r="AE302" s="42">
        <f t="shared" si="18"/>
        <v>77</v>
      </c>
      <c r="AG302" t="s">
        <v>1271</v>
      </c>
      <c r="AH302" s="57">
        <v>28.5</v>
      </c>
      <c r="AJ302" s="63" t="s">
        <v>651</v>
      </c>
      <c r="AK302">
        <f t="shared" si="19"/>
        <v>69.666666666666671</v>
      </c>
      <c r="AL302">
        <v>1.6</v>
      </c>
      <c r="AM302">
        <v>3</v>
      </c>
      <c r="AN302">
        <v>1.1000000000000001</v>
      </c>
    </row>
    <row r="303" spans="1:40">
      <c r="A303" t="s">
        <v>74</v>
      </c>
      <c r="B303">
        <v>77</v>
      </c>
      <c r="C303">
        <v>41.272124660729297</v>
      </c>
      <c r="D303">
        <v>78.471388187500011</v>
      </c>
      <c r="E303">
        <v>22.33</v>
      </c>
      <c r="F303" t="s">
        <v>1152</v>
      </c>
      <c r="H303" t="s">
        <v>981</v>
      </c>
      <c r="J303" t="s">
        <v>257</v>
      </c>
      <c r="K303">
        <v>65</v>
      </c>
      <c r="L303">
        <v>40</v>
      </c>
      <c r="T303" t="s">
        <v>1979</v>
      </c>
      <c r="U303" t="s">
        <v>1121</v>
      </c>
      <c r="W303" t="s">
        <v>1980</v>
      </c>
      <c r="X303" s="69">
        <v>6</v>
      </c>
      <c r="Y303" s="69">
        <v>4.5131019999999999</v>
      </c>
      <c r="Z303" s="69">
        <v>4.5131019999999999</v>
      </c>
      <c r="AB303" s="63" t="s">
        <v>406</v>
      </c>
      <c r="AC303" s="42">
        <f t="shared" si="16"/>
        <v>87</v>
      </c>
      <c r="AD303" s="42">
        <f t="shared" si="17"/>
        <v>87</v>
      </c>
      <c r="AE303" s="42">
        <f t="shared" si="18"/>
        <v>94</v>
      </c>
      <c r="AG303" t="s">
        <v>1352</v>
      </c>
      <c r="AH303" s="57">
        <v>30.6</v>
      </c>
      <c r="AJ303" s="63" t="s">
        <v>406</v>
      </c>
      <c r="AK303">
        <f t="shared" si="19"/>
        <v>67</v>
      </c>
      <c r="AL303">
        <v>1.3</v>
      </c>
      <c r="AM303">
        <v>1.3</v>
      </c>
      <c r="AN303">
        <v>1.4</v>
      </c>
    </row>
    <row r="304" spans="1:40">
      <c r="A304" t="s">
        <v>132</v>
      </c>
      <c r="B304">
        <v>72</v>
      </c>
      <c r="C304">
        <v>27.36</v>
      </c>
      <c r="D304">
        <v>59.804952187499993</v>
      </c>
      <c r="E304">
        <v>63.219512195121951</v>
      </c>
      <c r="F304" t="s">
        <v>1152</v>
      </c>
      <c r="H304" t="s">
        <v>981</v>
      </c>
      <c r="J304" t="s">
        <v>915</v>
      </c>
      <c r="K304">
        <v>82</v>
      </c>
      <c r="L304">
        <v>45</v>
      </c>
      <c r="T304" t="s">
        <v>1981</v>
      </c>
      <c r="U304" t="s">
        <v>1121</v>
      </c>
      <c r="W304" t="s">
        <v>1629</v>
      </c>
      <c r="X304" s="69">
        <v>4.5</v>
      </c>
      <c r="Y304" s="69">
        <v>4.5</v>
      </c>
      <c r="Z304" s="69">
        <v>4.5</v>
      </c>
      <c r="AB304" s="63" t="s">
        <v>579</v>
      </c>
      <c r="AC304" s="42">
        <f t="shared" si="16"/>
        <v>68</v>
      </c>
      <c r="AD304" s="42">
        <f t="shared" si="17"/>
        <v>98</v>
      </c>
      <c r="AE304" s="42">
        <f t="shared" si="18"/>
        <v>59</v>
      </c>
      <c r="AG304" t="s">
        <v>1174</v>
      </c>
      <c r="AH304" s="57">
        <v>38.1</v>
      </c>
      <c r="AJ304" s="63" t="s">
        <v>579</v>
      </c>
      <c r="AK304">
        <f t="shared" si="19"/>
        <v>65</v>
      </c>
      <c r="AL304">
        <v>1.04</v>
      </c>
      <c r="AM304">
        <v>1.5</v>
      </c>
      <c r="AN304">
        <v>0.9</v>
      </c>
    </row>
    <row r="305" spans="1:40">
      <c r="A305" t="s">
        <v>721</v>
      </c>
      <c r="B305">
        <v>71</v>
      </c>
      <c r="C305">
        <v>4.5520039957295131</v>
      </c>
      <c r="D305">
        <v>8.7544198125000037</v>
      </c>
      <c r="E305">
        <v>82.22790697674418</v>
      </c>
      <c r="F305" t="s">
        <v>1152</v>
      </c>
      <c r="H305" t="s">
        <v>981</v>
      </c>
      <c r="J305" t="s">
        <v>298</v>
      </c>
      <c r="K305">
        <v>62</v>
      </c>
      <c r="L305">
        <v>42</v>
      </c>
      <c r="T305" t="s">
        <v>1982</v>
      </c>
      <c r="U305" t="s">
        <v>1121</v>
      </c>
      <c r="W305" t="s">
        <v>1983</v>
      </c>
      <c r="X305" s="69">
        <v>5.5</v>
      </c>
      <c r="Y305" s="69">
        <v>4.5</v>
      </c>
      <c r="Z305" s="69">
        <v>4.5</v>
      </c>
      <c r="AB305" s="63" t="s">
        <v>598</v>
      </c>
      <c r="AC305" s="42">
        <f t="shared" si="16"/>
        <v>54</v>
      </c>
      <c r="AD305" s="42">
        <f t="shared" si="17"/>
        <v>77</v>
      </c>
      <c r="AE305" s="42">
        <f t="shared" si="18"/>
        <v>83</v>
      </c>
      <c r="AG305" t="s">
        <v>1520</v>
      </c>
      <c r="AH305" s="57">
        <v>34.6</v>
      </c>
      <c r="AJ305" s="63" t="s">
        <v>598</v>
      </c>
      <c r="AK305">
        <f t="shared" si="19"/>
        <v>64</v>
      </c>
      <c r="AL305">
        <v>0.84</v>
      </c>
      <c r="AM305">
        <v>1.2</v>
      </c>
      <c r="AN305">
        <v>1.3</v>
      </c>
    </row>
    <row r="306" spans="1:40">
      <c r="A306" t="s">
        <v>640</v>
      </c>
      <c r="B306">
        <v>54</v>
      </c>
      <c r="C306">
        <v>7.0200000000000005</v>
      </c>
      <c r="D306">
        <v>12.733875000000001</v>
      </c>
      <c r="E306">
        <v>4.32</v>
      </c>
      <c r="F306" t="s">
        <v>941</v>
      </c>
      <c r="H306" t="s">
        <v>981</v>
      </c>
      <c r="J306" t="s">
        <v>781</v>
      </c>
      <c r="K306">
        <v>75</v>
      </c>
      <c r="L306">
        <v>53</v>
      </c>
      <c r="T306" t="s">
        <v>1984</v>
      </c>
      <c r="U306" t="s">
        <v>1121</v>
      </c>
      <c r="W306" t="s">
        <v>1985</v>
      </c>
      <c r="X306" s="69">
        <v>5</v>
      </c>
      <c r="Y306" s="69">
        <v>4.5</v>
      </c>
      <c r="Z306" s="69">
        <v>4.5</v>
      </c>
      <c r="AB306" s="63" t="s">
        <v>312</v>
      </c>
      <c r="AC306" s="42">
        <f t="shared" si="16"/>
        <v>78</v>
      </c>
      <c r="AD306" s="42">
        <f t="shared" si="17"/>
        <v>62</v>
      </c>
      <c r="AE306" s="42">
        <f t="shared" si="18"/>
        <v>113</v>
      </c>
      <c r="AG306" t="s">
        <v>1986</v>
      </c>
      <c r="AH306" s="57">
        <v>25.1</v>
      </c>
      <c r="AJ306" s="63" t="s">
        <v>312</v>
      </c>
      <c r="AK306">
        <f t="shared" si="19"/>
        <v>62.666666666666664</v>
      </c>
      <c r="AL306">
        <v>1.25</v>
      </c>
      <c r="AM306">
        <v>0.99</v>
      </c>
      <c r="AN306">
        <v>1.8</v>
      </c>
    </row>
    <row r="307" spans="1:40">
      <c r="A307" t="s">
        <v>884</v>
      </c>
      <c r="B307">
        <v>8</v>
      </c>
      <c r="C307">
        <v>0.37582222222222222</v>
      </c>
      <c r="D307">
        <v>1.7016666666666667</v>
      </c>
      <c r="E307">
        <v>0</v>
      </c>
      <c r="F307" t="s">
        <v>1152</v>
      </c>
      <c r="H307" t="s">
        <v>981</v>
      </c>
      <c r="J307" t="s">
        <v>341</v>
      </c>
      <c r="K307">
        <v>62</v>
      </c>
      <c r="L307">
        <v>43</v>
      </c>
      <c r="T307" t="s">
        <v>1909</v>
      </c>
      <c r="U307" t="s">
        <v>1121</v>
      </c>
      <c r="W307" t="s">
        <v>1987</v>
      </c>
      <c r="X307" s="69">
        <v>4</v>
      </c>
      <c r="Y307" s="69">
        <v>4.5</v>
      </c>
      <c r="Z307" s="69">
        <v>4.5</v>
      </c>
      <c r="AB307" s="63" t="s">
        <v>640</v>
      </c>
      <c r="AC307" s="42">
        <f t="shared" si="16"/>
        <v>22</v>
      </c>
      <c r="AD307" s="42">
        <f t="shared" si="17"/>
        <v>76</v>
      </c>
      <c r="AE307" s="42">
        <f t="shared" si="18"/>
        <v>43</v>
      </c>
      <c r="AG307" t="s">
        <v>1988</v>
      </c>
      <c r="AH307" s="57">
        <v>22.7</v>
      </c>
      <c r="AJ307" s="63" t="s">
        <v>640</v>
      </c>
      <c r="AK307">
        <f t="shared" si="19"/>
        <v>54</v>
      </c>
      <c r="AL307">
        <v>0.4</v>
      </c>
      <c r="AM307">
        <v>1.4</v>
      </c>
      <c r="AN307">
        <v>0.8</v>
      </c>
    </row>
    <row r="308" spans="1:40">
      <c r="A308" t="s">
        <v>400</v>
      </c>
      <c r="B308">
        <v>81.666666666666671</v>
      </c>
      <c r="C308">
        <v>6.8879545575781069</v>
      </c>
      <c r="D308">
        <v>28.299642162037038</v>
      </c>
      <c r="E308">
        <v>37.587168758716878</v>
      </c>
      <c r="F308" t="s">
        <v>1186</v>
      </c>
      <c r="H308" t="s">
        <v>981</v>
      </c>
      <c r="J308" t="s">
        <v>470</v>
      </c>
      <c r="K308">
        <v>55</v>
      </c>
      <c r="L308">
        <v>40</v>
      </c>
      <c r="T308" t="s">
        <v>1989</v>
      </c>
      <c r="U308" t="s">
        <v>1121</v>
      </c>
      <c r="W308" t="s">
        <v>1794</v>
      </c>
      <c r="X308" s="69">
        <v>6</v>
      </c>
      <c r="Y308" s="69">
        <v>4.5</v>
      </c>
      <c r="Z308" s="69">
        <v>4.5</v>
      </c>
      <c r="AB308" s="63" t="s">
        <v>713</v>
      </c>
      <c r="AC308" s="42">
        <f t="shared" si="16"/>
        <v>42</v>
      </c>
      <c r="AD308" s="42">
        <f t="shared" si="17"/>
        <v>101</v>
      </c>
      <c r="AE308" s="42">
        <f t="shared" si="18"/>
        <v>45</v>
      </c>
      <c r="AG308" t="s">
        <v>1790</v>
      </c>
      <c r="AH308" s="57">
        <v>30</v>
      </c>
      <c r="AJ308" s="63" t="s">
        <v>713</v>
      </c>
      <c r="AK308">
        <f t="shared" si="19"/>
        <v>50</v>
      </c>
      <c r="AL308">
        <v>0.84</v>
      </c>
      <c r="AM308">
        <v>2.0099999999999998</v>
      </c>
      <c r="AN308">
        <v>0.9</v>
      </c>
    </row>
    <row r="309" spans="1:40">
      <c r="A309" t="s">
        <v>312</v>
      </c>
      <c r="B309">
        <v>62.666666666666664</v>
      </c>
      <c r="C309">
        <v>8.0047710070640647</v>
      </c>
      <c r="D309">
        <v>35.3759224</v>
      </c>
      <c r="E309">
        <v>25.479853479853478</v>
      </c>
      <c r="F309" t="s">
        <v>1191</v>
      </c>
      <c r="H309" t="s">
        <v>981</v>
      </c>
      <c r="J309" t="s">
        <v>355</v>
      </c>
      <c r="K309">
        <v>57</v>
      </c>
      <c r="L309">
        <v>42</v>
      </c>
      <c r="T309" t="s">
        <v>1990</v>
      </c>
      <c r="U309" t="s">
        <v>1121</v>
      </c>
      <c r="W309" t="s">
        <v>1991</v>
      </c>
      <c r="X309" s="69">
        <v>4</v>
      </c>
      <c r="Y309" s="69">
        <v>4.5</v>
      </c>
      <c r="Z309" s="69">
        <v>4.5</v>
      </c>
      <c r="AB309" s="63" t="s">
        <v>817</v>
      </c>
      <c r="AC309" s="42">
        <f t="shared" si="16"/>
        <v>14</v>
      </c>
      <c r="AD309" s="42">
        <f t="shared" si="17"/>
        <v>63</v>
      </c>
      <c r="AE309" s="42">
        <f t="shared" si="18"/>
        <v>29</v>
      </c>
      <c r="AG309" t="s">
        <v>1277</v>
      </c>
      <c r="AH309" s="57">
        <v>31.7</v>
      </c>
      <c r="AJ309" s="63" t="s">
        <v>817</v>
      </c>
      <c r="AK309">
        <f t="shared" si="19"/>
        <v>42</v>
      </c>
      <c r="AL309">
        <v>0.34</v>
      </c>
      <c r="AM309">
        <v>1.5</v>
      </c>
      <c r="AN309">
        <v>0.7</v>
      </c>
    </row>
    <row r="310" spans="1:40">
      <c r="A310" t="s">
        <v>579</v>
      </c>
      <c r="B310">
        <v>65</v>
      </c>
      <c r="C310">
        <v>1.4193158148750253</v>
      </c>
      <c r="D310">
        <v>15.846187499999999</v>
      </c>
      <c r="E310">
        <v>43.727272727272727</v>
      </c>
      <c r="F310" t="s">
        <v>1186</v>
      </c>
      <c r="H310" t="s">
        <v>981</v>
      </c>
      <c r="J310" t="s">
        <v>473</v>
      </c>
      <c r="K310">
        <v>73</v>
      </c>
      <c r="L310">
        <v>52</v>
      </c>
      <c r="T310" t="s">
        <v>1992</v>
      </c>
      <c r="U310" t="s">
        <v>1121</v>
      </c>
      <c r="W310" t="s">
        <v>1993</v>
      </c>
      <c r="X310" s="69">
        <v>4.75</v>
      </c>
      <c r="Y310" s="69">
        <v>4.5</v>
      </c>
      <c r="Z310" s="69">
        <v>4.5</v>
      </c>
      <c r="AB310" s="63" t="s">
        <v>720</v>
      </c>
      <c r="AC310" s="42">
        <f t="shared" si="16"/>
        <v>17</v>
      </c>
      <c r="AD310" s="42">
        <f t="shared" si="17"/>
        <v>126</v>
      </c>
      <c r="AE310" s="42">
        <f t="shared" si="18"/>
        <v>38</v>
      </c>
      <c r="AG310" t="s">
        <v>1994</v>
      </c>
      <c r="AH310" s="57">
        <v>35.6</v>
      </c>
      <c r="AJ310" s="63" t="s">
        <v>720</v>
      </c>
      <c r="AK310">
        <f t="shared" si="19"/>
        <v>42</v>
      </c>
      <c r="AL310">
        <v>0.4</v>
      </c>
      <c r="AM310">
        <v>3</v>
      </c>
      <c r="AN310">
        <v>0.9</v>
      </c>
    </row>
    <row r="311" spans="1:40">
      <c r="A311" t="s">
        <v>406</v>
      </c>
      <c r="B311">
        <v>67</v>
      </c>
      <c r="C311">
        <v>4.0045472544062504</v>
      </c>
      <c r="D311">
        <v>27.609341481944444</v>
      </c>
      <c r="E311">
        <v>59.13966480446927</v>
      </c>
      <c r="F311" t="s">
        <v>1191</v>
      </c>
      <c r="H311" t="s">
        <v>981</v>
      </c>
      <c r="J311" t="s">
        <v>399</v>
      </c>
      <c r="K311">
        <v>53</v>
      </c>
      <c r="L311">
        <v>35</v>
      </c>
      <c r="T311" t="s">
        <v>1926</v>
      </c>
      <c r="U311" t="s">
        <v>1121</v>
      </c>
      <c r="W311" t="s">
        <v>1353</v>
      </c>
      <c r="X311" s="69">
        <v>5</v>
      </c>
      <c r="Y311" s="69">
        <v>4.5</v>
      </c>
      <c r="Z311" s="69">
        <v>4.5</v>
      </c>
      <c r="AB311" s="63" t="s">
        <v>754</v>
      </c>
      <c r="AC311" s="42">
        <f t="shared" si="16"/>
        <v>32</v>
      </c>
      <c r="AD311" s="42">
        <f t="shared" si="17"/>
        <v>51</v>
      </c>
      <c r="AE311" s="42">
        <f t="shared" si="18"/>
        <v>38</v>
      </c>
      <c r="AG311" t="s">
        <v>1120</v>
      </c>
      <c r="AH311" s="57">
        <v>30.4</v>
      </c>
      <c r="AJ311" s="63" t="s">
        <v>754</v>
      </c>
      <c r="AK311">
        <f t="shared" si="19"/>
        <v>38</v>
      </c>
      <c r="AL311">
        <v>0.84</v>
      </c>
      <c r="AM311">
        <v>1.33</v>
      </c>
      <c r="AN311">
        <v>1</v>
      </c>
    </row>
    <row r="312" spans="1:40">
      <c r="A312" t="s">
        <v>606</v>
      </c>
      <c r="B312">
        <v>77.333333333333329</v>
      </c>
      <c r="C312">
        <v>3.9552785083095676</v>
      </c>
      <c r="D312">
        <v>14.338578395555556</v>
      </c>
      <c r="E312">
        <v>63.646017699115035</v>
      </c>
      <c r="F312" t="s">
        <v>1186</v>
      </c>
      <c r="H312" t="s">
        <v>981</v>
      </c>
      <c r="J312" t="s">
        <v>256</v>
      </c>
      <c r="K312">
        <v>62</v>
      </c>
      <c r="L312">
        <v>42</v>
      </c>
      <c r="T312" t="s">
        <v>1995</v>
      </c>
      <c r="U312" t="s">
        <v>1121</v>
      </c>
      <c r="W312" t="s">
        <v>1160</v>
      </c>
      <c r="X312" s="69">
        <v>4</v>
      </c>
      <c r="Y312" s="69">
        <v>4.5</v>
      </c>
      <c r="Z312" s="69">
        <v>4.5</v>
      </c>
      <c r="AB312" s="63" t="s">
        <v>749</v>
      </c>
      <c r="AC312" s="42">
        <f t="shared" si="16"/>
        <v>11</v>
      </c>
      <c r="AD312" s="42">
        <f t="shared" si="17"/>
        <v>81</v>
      </c>
      <c r="AE312" s="42">
        <f t="shared" si="18"/>
        <v>30</v>
      </c>
      <c r="AG312" t="s">
        <v>1895</v>
      </c>
      <c r="AH312" s="57">
        <v>30.1</v>
      </c>
      <c r="AJ312" s="63" t="s">
        <v>749</v>
      </c>
      <c r="AK312">
        <f t="shared" si="19"/>
        <v>37</v>
      </c>
      <c r="AL312">
        <v>0.3</v>
      </c>
      <c r="AM312">
        <v>2.2000000000000002</v>
      </c>
      <c r="AN312">
        <v>0.8</v>
      </c>
    </row>
    <row r="313" spans="1:40">
      <c r="A313" t="s">
        <v>651</v>
      </c>
      <c r="B313">
        <v>69.666666666666671</v>
      </c>
      <c r="C313">
        <v>2.9712142120038401</v>
      </c>
      <c r="D313">
        <v>12.176518520833335</v>
      </c>
      <c r="E313">
        <v>96.435139573070614</v>
      </c>
      <c r="F313" t="s">
        <v>1191</v>
      </c>
      <c r="H313" t="s">
        <v>981</v>
      </c>
      <c r="J313" t="s">
        <v>431</v>
      </c>
      <c r="K313">
        <v>73</v>
      </c>
      <c r="L313">
        <v>48</v>
      </c>
      <c r="T313" t="s">
        <v>1996</v>
      </c>
      <c r="U313" t="s">
        <v>1121</v>
      </c>
      <c r="W313" t="s">
        <v>1570</v>
      </c>
      <c r="X313" s="69">
        <v>4.5</v>
      </c>
      <c r="Y313" s="69">
        <v>4.5</v>
      </c>
      <c r="Z313" s="69">
        <v>4.5</v>
      </c>
      <c r="AB313" s="63" t="s">
        <v>782</v>
      </c>
      <c r="AC313" s="42">
        <f t="shared" si="16"/>
        <v>5</v>
      </c>
      <c r="AD313" s="42">
        <f t="shared" si="17"/>
        <v>46</v>
      </c>
      <c r="AE313" s="42">
        <f t="shared" si="18"/>
        <v>19</v>
      </c>
      <c r="AG313" t="s">
        <v>1369</v>
      </c>
      <c r="AH313" s="57">
        <v>36</v>
      </c>
      <c r="AJ313" s="63" t="s">
        <v>782</v>
      </c>
      <c r="AK313">
        <f t="shared" si="19"/>
        <v>21</v>
      </c>
      <c r="AL313">
        <v>0.25</v>
      </c>
      <c r="AM313">
        <v>2.2000000000000002</v>
      </c>
      <c r="AN313">
        <v>0.9</v>
      </c>
    </row>
    <row r="314" spans="1:40">
      <c r="A314" t="s">
        <v>598</v>
      </c>
      <c r="B314">
        <v>64</v>
      </c>
      <c r="C314">
        <v>4.0602389954029929</v>
      </c>
      <c r="D314">
        <v>14.814581600000004</v>
      </c>
      <c r="E314">
        <v>26.666666666666668</v>
      </c>
      <c r="F314" t="s">
        <v>1186</v>
      </c>
      <c r="H314" t="s">
        <v>981</v>
      </c>
      <c r="J314" t="s">
        <v>1997</v>
      </c>
      <c r="K314">
        <v>80</v>
      </c>
      <c r="L314">
        <v>60</v>
      </c>
      <c r="T314" t="s">
        <v>1998</v>
      </c>
      <c r="U314" t="s">
        <v>1121</v>
      </c>
      <c r="W314" t="s">
        <v>1777</v>
      </c>
      <c r="X314" s="69">
        <v>6</v>
      </c>
      <c r="Y314" s="69">
        <v>4.5</v>
      </c>
      <c r="Z314" s="69">
        <v>4.5</v>
      </c>
      <c r="AB314" s="63" t="s">
        <v>841</v>
      </c>
      <c r="AC314" s="42">
        <f t="shared" si="16"/>
        <v>28</v>
      </c>
      <c r="AD314" s="42">
        <f t="shared" si="17"/>
        <v>33</v>
      </c>
      <c r="AE314" s="42">
        <f t="shared" si="18"/>
        <v>22</v>
      </c>
      <c r="AG314" t="s">
        <v>1999</v>
      </c>
      <c r="AH314" s="57">
        <v>29.9</v>
      </c>
      <c r="AJ314" s="63" t="s">
        <v>841</v>
      </c>
      <c r="AK314">
        <f t="shared" si="19"/>
        <v>20</v>
      </c>
      <c r="AL314">
        <v>1.38</v>
      </c>
      <c r="AM314">
        <v>1.67</v>
      </c>
      <c r="AN314">
        <v>1.1000000000000001</v>
      </c>
    </row>
    <row r="315" spans="1:40">
      <c r="A315" t="s">
        <v>713</v>
      </c>
      <c r="B315">
        <v>50</v>
      </c>
      <c r="C315">
        <v>0.80208333333333326</v>
      </c>
      <c r="D315">
        <v>9.1758333333333351</v>
      </c>
      <c r="E315">
        <v>51.515151515151516</v>
      </c>
      <c r="F315" t="s">
        <v>1186</v>
      </c>
      <c r="H315" t="s">
        <v>981</v>
      </c>
      <c r="J315" t="s">
        <v>415</v>
      </c>
      <c r="K315">
        <v>65</v>
      </c>
      <c r="L315">
        <v>38</v>
      </c>
      <c r="T315" t="s">
        <v>2000</v>
      </c>
      <c r="U315" t="s">
        <v>1121</v>
      </c>
      <c r="W315" t="s">
        <v>2001</v>
      </c>
      <c r="X315" s="69">
        <v>5.6</v>
      </c>
      <c r="Y315" s="69">
        <v>4.5</v>
      </c>
      <c r="Z315" s="69">
        <v>4.5</v>
      </c>
      <c r="AB315" s="63" t="s">
        <v>828</v>
      </c>
      <c r="AC315" s="42">
        <f t="shared" si="16"/>
        <v>20</v>
      </c>
      <c r="AD315" s="42">
        <f t="shared" si="17"/>
        <v>15</v>
      </c>
      <c r="AE315" s="42">
        <f t="shared" si="18"/>
        <v>11</v>
      </c>
      <c r="AG315" t="s">
        <v>2002</v>
      </c>
      <c r="AH315" s="57">
        <v>24.4</v>
      </c>
      <c r="AJ315" s="63" t="s">
        <v>828</v>
      </c>
      <c r="AK315">
        <f t="shared" si="19"/>
        <v>18</v>
      </c>
      <c r="AL315">
        <v>1.0900000000000001</v>
      </c>
      <c r="AM315">
        <v>0.84</v>
      </c>
      <c r="AN315">
        <v>0.6</v>
      </c>
    </row>
    <row r="316" spans="1:40">
      <c r="A316" t="s">
        <v>841</v>
      </c>
      <c r="B316">
        <v>20</v>
      </c>
      <c r="C316">
        <v>1.3942170240415854</v>
      </c>
      <c r="D316">
        <v>2.9357737500000001</v>
      </c>
      <c r="E316">
        <v>17</v>
      </c>
      <c r="F316" t="s">
        <v>1191</v>
      </c>
      <c r="H316" t="s">
        <v>981</v>
      </c>
      <c r="J316" t="s">
        <v>591</v>
      </c>
      <c r="K316">
        <v>72</v>
      </c>
      <c r="L316">
        <v>48</v>
      </c>
      <c r="T316" t="s">
        <v>2003</v>
      </c>
      <c r="U316" t="s">
        <v>1121</v>
      </c>
      <c r="W316" t="s">
        <v>2004</v>
      </c>
      <c r="X316" s="69">
        <v>4.5</v>
      </c>
      <c r="Y316" s="69">
        <v>4.5</v>
      </c>
      <c r="Z316" s="69">
        <v>4.5</v>
      </c>
      <c r="AB316" s="63" t="s">
        <v>805</v>
      </c>
      <c r="AC316" s="42">
        <f t="shared" si="16"/>
        <v>12</v>
      </c>
      <c r="AD316" s="42">
        <f t="shared" si="17"/>
        <v>14</v>
      </c>
      <c r="AE316" s="42">
        <f t="shared" si="18"/>
        <v>12</v>
      </c>
      <c r="AG316" t="s">
        <v>2005</v>
      </c>
      <c r="AH316" s="57">
        <v>34.299999999999997</v>
      </c>
      <c r="AJ316" s="63" t="s">
        <v>805</v>
      </c>
      <c r="AK316">
        <f t="shared" si="19"/>
        <v>12</v>
      </c>
      <c r="AL316">
        <v>1</v>
      </c>
      <c r="AM316">
        <v>1.2</v>
      </c>
      <c r="AN316">
        <v>1</v>
      </c>
    </row>
    <row r="317" spans="1:40">
      <c r="A317" t="s">
        <v>828</v>
      </c>
      <c r="B317">
        <v>18</v>
      </c>
      <c r="C317">
        <v>0.84568295739348365</v>
      </c>
      <c r="D317">
        <v>3.4909875000000006</v>
      </c>
      <c r="E317">
        <v>3.6</v>
      </c>
      <c r="F317" t="s">
        <v>1186</v>
      </c>
      <c r="H317" t="s">
        <v>981</v>
      </c>
      <c r="J317" t="s">
        <v>2006</v>
      </c>
      <c r="K317">
        <v>78</v>
      </c>
      <c r="L317">
        <v>42</v>
      </c>
      <c r="T317" t="s">
        <v>2007</v>
      </c>
      <c r="U317" t="s">
        <v>1121</v>
      </c>
      <c r="W317" t="s">
        <v>2008</v>
      </c>
      <c r="X317" s="69">
        <v>4.5</v>
      </c>
      <c r="Y317" s="69">
        <v>4.5</v>
      </c>
      <c r="Z317" s="69">
        <v>4.5</v>
      </c>
      <c r="AB317" s="63" t="s">
        <v>884</v>
      </c>
      <c r="AC317" s="42">
        <f t="shared" si="16"/>
        <v>2</v>
      </c>
      <c r="AD317" s="42">
        <f t="shared" si="17"/>
        <v>5</v>
      </c>
      <c r="AE317" s="42">
        <f t="shared" si="18"/>
        <v>10</v>
      </c>
      <c r="AG317" t="s">
        <v>2009</v>
      </c>
      <c r="AH317" s="57">
        <v>25.2</v>
      </c>
      <c r="AJ317" s="63" t="s">
        <v>884</v>
      </c>
      <c r="AK317">
        <f t="shared" si="19"/>
        <v>8</v>
      </c>
      <c r="AL317">
        <v>0.2</v>
      </c>
      <c r="AM317">
        <v>0.6</v>
      </c>
      <c r="AN317">
        <v>1.2</v>
      </c>
    </row>
    <row r="318" spans="1:40">
      <c r="A318" t="s">
        <v>898</v>
      </c>
      <c r="B318">
        <v>6</v>
      </c>
      <c r="C318">
        <v>0.21186666666666668</v>
      </c>
      <c r="D318">
        <v>1.4243775000000003</v>
      </c>
      <c r="E318">
        <v>0</v>
      </c>
      <c r="F318" t="s">
        <v>1191</v>
      </c>
      <c r="H318" t="s">
        <v>981</v>
      </c>
      <c r="J318" t="s">
        <v>406</v>
      </c>
      <c r="K318">
        <v>52</v>
      </c>
      <c r="L318">
        <v>45</v>
      </c>
      <c r="T318" t="s">
        <v>2010</v>
      </c>
      <c r="U318" t="s">
        <v>1121</v>
      </c>
      <c r="W318" t="s">
        <v>2011</v>
      </c>
      <c r="X318" s="69">
        <v>0.97499999999999998</v>
      </c>
      <c r="Y318" s="69">
        <v>0.97499999999999998</v>
      </c>
      <c r="Z318" s="69">
        <v>4.4749999999999996</v>
      </c>
      <c r="AB318" s="63" t="s">
        <v>898</v>
      </c>
      <c r="AC318" s="42">
        <f t="shared" si="16"/>
        <v>6</v>
      </c>
      <c r="AD318" s="42">
        <f t="shared" si="17"/>
        <v>1</v>
      </c>
      <c r="AE318" s="42">
        <f t="shared" si="18"/>
        <v>5</v>
      </c>
      <c r="AG318" t="s">
        <v>2012</v>
      </c>
      <c r="AH318" s="57">
        <v>22.5</v>
      </c>
      <c r="AJ318" s="63" t="s">
        <v>898</v>
      </c>
      <c r="AK318">
        <f t="shared" si="19"/>
        <v>6</v>
      </c>
      <c r="AL318">
        <v>1</v>
      </c>
      <c r="AM318">
        <v>0.2</v>
      </c>
      <c r="AN318">
        <v>0.9</v>
      </c>
    </row>
    <row r="319" spans="1:40">
      <c r="A319" t="s">
        <v>805</v>
      </c>
      <c r="B319">
        <v>12</v>
      </c>
      <c r="C319">
        <v>0.84373333333333345</v>
      </c>
      <c r="D319">
        <v>4.2627433333333338</v>
      </c>
      <c r="E319">
        <v>6</v>
      </c>
      <c r="F319" t="s">
        <v>1186</v>
      </c>
      <c r="H319" t="s">
        <v>981</v>
      </c>
      <c r="J319" t="s">
        <v>265</v>
      </c>
      <c r="K319">
        <v>65</v>
      </c>
      <c r="L319">
        <v>48</v>
      </c>
      <c r="T319" t="s">
        <v>1899</v>
      </c>
      <c r="U319" t="s">
        <v>1121</v>
      </c>
      <c r="W319" t="s">
        <v>2013</v>
      </c>
      <c r="X319" s="69">
        <v>0.97499999999999998</v>
      </c>
      <c r="Y319" s="69">
        <v>0.97499999999999998</v>
      </c>
      <c r="Z319" s="69">
        <v>4.4749999999999996</v>
      </c>
      <c r="AB319" s="63" t="s">
        <v>644</v>
      </c>
      <c r="AC319" s="42">
        <f t="shared" si="16"/>
        <v>109</v>
      </c>
      <c r="AD319" s="42">
        <f t="shared" si="17"/>
        <v>42</v>
      </c>
      <c r="AE319" s="42">
        <f t="shared" si="18"/>
        <v>59</v>
      </c>
      <c r="AG319" t="s">
        <v>2014</v>
      </c>
      <c r="AH319" s="57">
        <v>22.2</v>
      </c>
      <c r="AJ319" s="63" t="s">
        <v>644</v>
      </c>
      <c r="AK319">
        <f t="shared" si="19"/>
        <v>84</v>
      </c>
      <c r="AL319">
        <v>1.3</v>
      </c>
      <c r="AM319">
        <v>0.5</v>
      </c>
      <c r="AN319">
        <v>0.7</v>
      </c>
    </row>
    <row r="320" spans="1:40">
      <c r="A320" t="s">
        <v>119</v>
      </c>
      <c r="B320">
        <v>82</v>
      </c>
      <c r="C320">
        <v>24.599999999999998</v>
      </c>
      <c r="D320">
        <v>63.138469333333319</v>
      </c>
      <c r="E320">
        <v>45.783333333333331</v>
      </c>
      <c r="F320" t="s">
        <v>941</v>
      </c>
      <c r="H320" t="s">
        <v>998</v>
      </c>
      <c r="J320" t="s">
        <v>292</v>
      </c>
      <c r="K320">
        <v>67</v>
      </c>
      <c r="L320">
        <v>38</v>
      </c>
      <c r="T320" t="s">
        <v>2015</v>
      </c>
      <c r="U320" t="s">
        <v>1121</v>
      </c>
      <c r="W320" t="s">
        <v>1214</v>
      </c>
      <c r="X320" s="69">
        <v>4.875</v>
      </c>
      <c r="Y320" s="69">
        <v>4.4375</v>
      </c>
      <c r="Z320" s="69">
        <v>4.4375</v>
      </c>
      <c r="AB320" s="63" t="s">
        <v>208</v>
      </c>
      <c r="AC320" s="42">
        <f t="shared" si="16"/>
        <v>158</v>
      </c>
      <c r="AD320" s="42">
        <f t="shared" si="17"/>
        <v>33</v>
      </c>
      <c r="AE320" s="42">
        <f t="shared" si="18"/>
        <v>174</v>
      </c>
      <c r="AG320" t="s">
        <v>1712</v>
      </c>
      <c r="AH320" s="57">
        <v>23.8</v>
      </c>
      <c r="AJ320" s="63" t="s">
        <v>208</v>
      </c>
      <c r="AK320">
        <f t="shared" si="19"/>
        <v>83</v>
      </c>
      <c r="AL320">
        <v>1.9</v>
      </c>
      <c r="AM320">
        <v>0.4</v>
      </c>
      <c r="AN320">
        <v>2.1</v>
      </c>
    </row>
    <row r="321" spans="1:40">
      <c r="A321" t="s">
        <v>332</v>
      </c>
      <c r="B321">
        <v>77.333333333333329</v>
      </c>
      <c r="C321">
        <v>15.466666666666667</v>
      </c>
      <c r="D321">
        <v>33.753368249999994</v>
      </c>
      <c r="E321">
        <v>53.722713864306776</v>
      </c>
      <c r="F321" t="s">
        <v>941</v>
      </c>
      <c r="H321" t="s">
        <v>998</v>
      </c>
      <c r="J321" t="s">
        <v>2016</v>
      </c>
      <c r="K321">
        <v>80</v>
      </c>
      <c r="L321">
        <v>43</v>
      </c>
      <c r="T321" t="s">
        <v>2017</v>
      </c>
      <c r="U321" t="s">
        <v>1121</v>
      </c>
      <c r="W321" t="s">
        <v>2018</v>
      </c>
      <c r="X321" s="69">
        <v>5.3</v>
      </c>
      <c r="Y321" s="69">
        <v>4.4000000000000004</v>
      </c>
      <c r="Z321" s="69">
        <v>4.4000000000000004</v>
      </c>
      <c r="AB321" s="63" t="s">
        <v>600</v>
      </c>
      <c r="AC321" s="42">
        <f t="shared" si="16"/>
        <v>99</v>
      </c>
      <c r="AD321" s="42">
        <f t="shared" si="17"/>
        <v>41</v>
      </c>
      <c r="AE321" s="42">
        <f t="shared" si="18"/>
        <v>58</v>
      </c>
      <c r="AG321" t="s">
        <v>2019</v>
      </c>
      <c r="AH321" s="57">
        <v>35.200000000000003</v>
      </c>
      <c r="AJ321" s="63" t="s">
        <v>600</v>
      </c>
      <c r="AK321">
        <f t="shared" si="19"/>
        <v>82.666666666666671</v>
      </c>
      <c r="AL321">
        <v>1.2</v>
      </c>
      <c r="AM321">
        <v>0.5</v>
      </c>
      <c r="AN321">
        <v>0.7</v>
      </c>
    </row>
    <row r="322" spans="1:40">
      <c r="A322" t="s">
        <v>373</v>
      </c>
      <c r="B322">
        <v>77.333333333333329</v>
      </c>
      <c r="C322">
        <v>13.164185216644162</v>
      </c>
      <c r="D322">
        <v>30.182185000000004</v>
      </c>
      <c r="E322">
        <v>45.16814159292035</v>
      </c>
      <c r="F322" t="s">
        <v>941</v>
      </c>
      <c r="H322" t="s">
        <v>998</v>
      </c>
      <c r="J322" t="s">
        <v>387</v>
      </c>
      <c r="K322">
        <v>55</v>
      </c>
      <c r="L322">
        <v>37</v>
      </c>
      <c r="T322" t="s">
        <v>2020</v>
      </c>
      <c r="U322" t="s">
        <v>1121</v>
      </c>
      <c r="W322" t="s">
        <v>2021</v>
      </c>
      <c r="X322" s="69">
        <v>5.5</v>
      </c>
      <c r="Y322" s="69">
        <v>4.3892790000000002</v>
      </c>
      <c r="Z322" s="69">
        <v>4.3892790000000002</v>
      </c>
      <c r="AB322" s="63" t="s">
        <v>119</v>
      </c>
      <c r="AC322" s="42">
        <f t="shared" si="16"/>
        <v>49</v>
      </c>
      <c r="AD322" s="42">
        <f t="shared" si="17"/>
        <v>72</v>
      </c>
      <c r="AE322" s="42">
        <f t="shared" si="18"/>
        <v>197</v>
      </c>
      <c r="AG322" t="s">
        <v>2022</v>
      </c>
      <c r="AH322" s="57">
        <v>32</v>
      </c>
      <c r="AJ322" s="63" t="s">
        <v>119</v>
      </c>
      <c r="AK322">
        <f t="shared" si="19"/>
        <v>82</v>
      </c>
      <c r="AL322">
        <v>0.6</v>
      </c>
      <c r="AM322">
        <v>0.88</v>
      </c>
      <c r="AN322">
        <v>2.4</v>
      </c>
    </row>
    <row r="323" spans="1:40">
      <c r="A323" t="s">
        <v>420</v>
      </c>
      <c r="B323">
        <v>69</v>
      </c>
      <c r="C323">
        <v>7.59</v>
      </c>
      <c r="D323">
        <v>26.2867</v>
      </c>
      <c r="E323">
        <v>21.62</v>
      </c>
      <c r="F323" t="s">
        <v>941</v>
      </c>
      <c r="H323" t="s">
        <v>998</v>
      </c>
      <c r="J323" t="s">
        <v>739</v>
      </c>
      <c r="K323">
        <v>65</v>
      </c>
      <c r="L323">
        <v>38</v>
      </c>
      <c r="T323" t="s">
        <v>2023</v>
      </c>
      <c r="U323" t="s">
        <v>1121</v>
      </c>
      <c r="W323" t="s">
        <v>1588</v>
      </c>
      <c r="X323" s="69">
        <v>4.375</v>
      </c>
      <c r="Y323" s="69">
        <v>4.375</v>
      </c>
      <c r="Z323" s="69">
        <v>4.375</v>
      </c>
      <c r="AB323" s="63" t="s">
        <v>43</v>
      </c>
      <c r="AC323" s="42">
        <f t="shared" si="16"/>
        <v>16</v>
      </c>
      <c r="AD323" s="42">
        <f t="shared" si="17"/>
        <v>16</v>
      </c>
      <c r="AE323" s="42">
        <f t="shared" si="18"/>
        <v>230</v>
      </c>
      <c r="AG323" t="s">
        <v>1140</v>
      </c>
      <c r="AH323" s="57">
        <v>25.3</v>
      </c>
      <c r="AJ323" s="63" t="s">
        <v>43</v>
      </c>
      <c r="AK323">
        <f t="shared" si="19"/>
        <v>82</v>
      </c>
      <c r="AL323">
        <v>0.2</v>
      </c>
      <c r="AM323">
        <v>0.2</v>
      </c>
      <c r="AN323">
        <v>2.8</v>
      </c>
    </row>
    <row r="324" spans="1:40">
      <c r="A324" t="s">
        <v>632</v>
      </c>
      <c r="B324">
        <v>70</v>
      </c>
      <c r="C324">
        <v>6.2247906893127416</v>
      </c>
      <c r="D324">
        <v>13.094681250000001</v>
      </c>
      <c r="E324">
        <v>33.980582524271846</v>
      </c>
      <c r="F324" t="s">
        <v>941</v>
      </c>
      <c r="H324" t="s">
        <v>998</v>
      </c>
      <c r="J324" t="s">
        <v>291</v>
      </c>
      <c r="K324">
        <v>65</v>
      </c>
      <c r="L324">
        <v>45</v>
      </c>
      <c r="T324" t="s">
        <v>2024</v>
      </c>
      <c r="U324" t="s">
        <v>1121</v>
      </c>
      <c r="W324" t="s">
        <v>1656</v>
      </c>
      <c r="X324" s="69">
        <v>4.5999999999999996</v>
      </c>
      <c r="Y324" s="69">
        <v>4.3499999999999996</v>
      </c>
      <c r="Z324" s="69">
        <v>4.3499999999999996</v>
      </c>
      <c r="AB324" s="63" t="s">
        <v>231</v>
      </c>
      <c r="AC324" s="42">
        <f t="shared" ref="AC324:AC387" si="20">ROUND(AL324*$AK324, 0)</f>
        <v>53</v>
      </c>
      <c r="AD324" s="42">
        <f t="shared" ref="AD324:AD387" si="21">ROUND(AM324*$AK324, 0)</f>
        <v>267</v>
      </c>
      <c r="AE324" s="42">
        <f t="shared" ref="AE324:AE387" si="22">ROUND(AN324*$AK324, 0)</f>
        <v>213</v>
      </c>
      <c r="AG324" t="s">
        <v>2025</v>
      </c>
      <c r="AH324" s="57">
        <v>23.6</v>
      </c>
      <c r="AJ324" s="63" t="s">
        <v>231</v>
      </c>
      <c r="AK324">
        <f t="shared" ref="AK324:AK387" si="23">VLOOKUP(AJ324, $A$3:$B$1060, 2, FALSE)</f>
        <v>82</v>
      </c>
      <c r="AL324">
        <v>0.65</v>
      </c>
      <c r="AM324">
        <v>3.25</v>
      </c>
      <c r="AN324">
        <v>2.6</v>
      </c>
    </row>
    <row r="325" spans="1:40">
      <c r="A325" t="s">
        <v>867</v>
      </c>
      <c r="B325">
        <v>15</v>
      </c>
      <c r="C325">
        <v>1.7546666666666664</v>
      </c>
      <c r="D325">
        <v>2.0331554878048776</v>
      </c>
      <c r="E325">
        <v>3.75</v>
      </c>
      <c r="F325" t="s">
        <v>941</v>
      </c>
      <c r="H325" t="s">
        <v>998</v>
      </c>
      <c r="J325" t="s">
        <v>515</v>
      </c>
      <c r="K325">
        <v>70</v>
      </c>
      <c r="L325">
        <v>47</v>
      </c>
      <c r="T325" t="s">
        <v>2014</v>
      </c>
      <c r="U325" t="s">
        <v>1121</v>
      </c>
      <c r="W325" t="s">
        <v>2026</v>
      </c>
      <c r="X325" s="69">
        <v>4.8</v>
      </c>
      <c r="Y325" s="69">
        <v>4.3</v>
      </c>
      <c r="Z325" s="69">
        <v>4.3</v>
      </c>
      <c r="AB325" s="63" t="s">
        <v>79</v>
      </c>
      <c r="AC325" s="42">
        <f t="shared" si="20"/>
        <v>37</v>
      </c>
      <c r="AD325" s="42">
        <f t="shared" si="21"/>
        <v>123</v>
      </c>
      <c r="AE325" s="42">
        <f t="shared" si="22"/>
        <v>237</v>
      </c>
      <c r="AG325" t="s">
        <v>2027</v>
      </c>
      <c r="AH325" s="57">
        <v>23.3</v>
      </c>
      <c r="AJ325" s="63" t="s">
        <v>79</v>
      </c>
      <c r="AK325">
        <f t="shared" si="23"/>
        <v>81.666666666666671</v>
      </c>
      <c r="AL325">
        <v>0.45</v>
      </c>
      <c r="AM325">
        <v>1.5</v>
      </c>
      <c r="AN325">
        <v>2.9</v>
      </c>
    </row>
    <row r="326" spans="1:40">
      <c r="A326" t="s">
        <v>43</v>
      </c>
      <c r="B326">
        <v>82</v>
      </c>
      <c r="C326">
        <v>36.811714205744117</v>
      </c>
      <c r="D326">
        <v>94.232221874999993</v>
      </c>
      <c r="E326">
        <v>20.5</v>
      </c>
      <c r="F326" t="s">
        <v>1143</v>
      </c>
      <c r="H326" t="s">
        <v>998</v>
      </c>
      <c r="J326" t="s">
        <v>691</v>
      </c>
      <c r="K326">
        <v>70</v>
      </c>
      <c r="L326">
        <v>53</v>
      </c>
      <c r="T326" t="s">
        <v>2028</v>
      </c>
      <c r="U326" t="s">
        <v>1121</v>
      </c>
      <c r="W326" t="s">
        <v>1324</v>
      </c>
      <c r="X326" s="69">
        <v>4.2857139999999996</v>
      </c>
      <c r="Y326" s="69">
        <v>4.2857139999999996</v>
      </c>
      <c r="Z326" s="69">
        <v>4.2857139999999996</v>
      </c>
      <c r="AB326" s="63" t="s">
        <v>535</v>
      </c>
      <c r="AC326" s="42">
        <f t="shared" si="20"/>
        <v>132</v>
      </c>
      <c r="AD326" s="42">
        <f t="shared" si="21"/>
        <v>115</v>
      </c>
      <c r="AE326" s="42">
        <f t="shared" si="22"/>
        <v>79</v>
      </c>
      <c r="AG326" t="s">
        <v>1202</v>
      </c>
      <c r="AH326" s="57">
        <v>34.6</v>
      </c>
      <c r="AJ326" s="63" t="s">
        <v>535</v>
      </c>
      <c r="AK326">
        <f t="shared" si="23"/>
        <v>79</v>
      </c>
      <c r="AL326">
        <v>1.67</v>
      </c>
      <c r="AM326">
        <v>1.45</v>
      </c>
      <c r="AN326">
        <v>1</v>
      </c>
    </row>
    <row r="327" spans="1:40">
      <c r="A327" t="s">
        <v>138</v>
      </c>
      <c r="B327">
        <v>75</v>
      </c>
      <c r="C327">
        <v>27.37735890994189</v>
      </c>
      <c r="D327">
        <v>59.151354166666657</v>
      </c>
      <c r="E327">
        <v>45.890410958904106</v>
      </c>
      <c r="F327" t="s">
        <v>1143</v>
      </c>
      <c r="H327" t="s">
        <v>998</v>
      </c>
      <c r="J327" t="s">
        <v>281</v>
      </c>
      <c r="K327">
        <v>52</v>
      </c>
      <c r="L327">
        <v>42</v>
      </c>
      <c r="T327" t="s">
        <v>2029</v>
      </c>
      <c r="U327" t="s">
        <v>1121</v>
      </c>
      <c r="W327" t="s">
        <v>2030</v>
      </c>
      <c r="X327" s="69">
        <v>3.8</v>
      </c>
      <c r="Y327" s="69">
        <v>4.2750000000000004</v>
      </c>
      <c r="Z327" s="69">
        <v>4.2750000000000004</v>
      </c>
      <c r="AB327" s="63" t="s">
        <v>332</v>
      </c>
      <c r="AC327" s="42">
        <f t="shared" si="20"/>
        <v>46</v>
      </c>
      <c r="AD327" s="42">
        <f t="shared" si="21"/>
        <v>107</v>
      </c>
      <c r="AE327" s="42">
        <f t="shared" si="22"/>
        <v>131</v>
      </c>
      <c r="AG327" t="s">
        <v>1519</v>
      </c>
      <c r="AH327" s="57">
        <v>29.9</v>
      </c>
      <c r="AJ327" s="63" t="s">
        <v>332</v>
      </c>
      <c r="AK327">
        <f t="shared" si="23"/>
        <v>77.333333333333329</v>
      </c>
      <c r="AL327">
        <v>0.6</v>
      </c>
      <c r="AM327">
        <v>1.38</v>
      </c>
      <c r="AN327">
        <v>1.7</v>
      </c>
    </row>
    <row r="328" spans="1:40">
      <c r="A328" t="s">
        <v>305</v>
      </c>
      <c r="B328">
        <v>76</v>
      </c>
      <c r="C328">
        <v>19.570875030064762</v>
      </c>
      <c r="D328">
        <v>35.751093499999996</v>
      </c>
      <c r="E328">
        <v>17.117117117117118</v>
      </c>
      <c r="F328" t="s">
        <v>1143</v>
      </c>
      <c r="H328" t="s">
        <v>998</v>
      </c>
      <c r="J328" t="s">
        <v>813</v>
      </c>
      <c r="K328">
        <v>77</v>
      </c>
      <c r="L328">
        <v>50</v>
      </c>
      <c r="T328" t="s">
        <v>1988</v>
      </c>
      <c r="U328" t="s">
        <v>1121</v>
      </c>
      <c r="W328" t="s">
        <v>2031</v>
      </c>
      <c r="X328" s="69">
        <v>4.25</v>
      </c>
      <c r="Y328" s="69">
        <v>4.25</v>
      </c>
      <c r="Z328" s="69">
        <v>4.25</v>
      </c>
      <c r="AB328" s="63" t="s">
        <v>373</v>
      </c>
      <c r="AC328" s="42">
        <f t="shared" si="20"/>
        <v>53</v>
      </c>
      <c r="AD328" s="42">
        <f t="shared" si="21"/>
        <v>155</v>
      </c>
      <c r="AE328" s="42">
        <f t="shared" si="22"/>
        <v>124</v>
      </c>
      <c r="AG328" t="s">
        <v>1632</v>
      </c>
      <c r="AH328" s="57">
        <v>31.2</v>
      </c>
      <c r="AJ328" s="63" t="s">
        <v>373</v>
      </c>
      <c r="AK328">
        <f t="shared" si="23"/>
        <v>77.333333333333329</v>
      </c>
      <c r="AL328">
        <v>0.68</v>
      </c>
      <c r="AM328">
        <v>2</v>
      </c>
      <c r="AN328">
        <v>1.6</v>
      </c>
    </row>
    <row r="329" spans="1:40">
      <c r="A329" t="s">
        <v>480</v>
      </c>
      <c r="B329">
        <v>73.333333333333329</v>
      </c>
      <c r="C329">
        <v>13.232819160201235</v>
      </c>
      <c r="D329">
        <v>21.008757407407408</v>
      </c>
      <c r="E329">
        <v>27.414330218068532</v>
      </c>
      <c r="F329" t="s">
        <v>1143</v>
      </c>
      <c r="H329" t="s">
        <v>998</v>
      </c>
      <c r="J329" t="s">
        <v>383</v>
      </c>
      <c r="K329">
        <v>68</v>
      </c>
      <c r="L329">
        <v>38</v>
      </c>
      <c r="T329" t="s">
        <v>2032</v>
      </c>
      <c r="U329" t="s">
        <v>1121</v>
      </c>
      <c r="W329" t="s">
        <v>2033</v>
      </c>
      <c r="X329" s="69">
        <v>4.75</v>
      </c>
      <c r="Y329" s="69">
        <v>4.25</v>
      </c>
      <c r="Z329" s="69">
        <v>4.25</v>
      </c>
      <c r="AB329" s="63" t="s">
        <v>305</v>
      </c>
      <c r="AC329" s="42">
        <f t="shared" si="20"/>
        <v>38</v>
      </c>
      <c r="AD329" s="42">
        <f t="shared" si="21"/>
        <v>57</v>
      </c>
      <c r="AE329" s="42">
        <f t="shared" si="22"/>
        <v>167</v>
      </c>
      <c r="AG329" t="s">
        <v>1545</v>
      </c>
      <c r="AH329" s="57">
        <v>33</v>
      </c>
      <c r="AJ329" s="63" t="s">
        <v>305</v>
      </c>
      <c r="AK329">
        <f t="shared" si="23"/>
        <v>76</v>
      </c>
      <c r="AL329">
        <v>0.5</v>
      </c>
      <c r="AM329">
        <v>0.75</v>
      </c>
      <c r="AN329">
        <v>2.2000000000000002</v>
      </c>
    </row>
    <row r="330" spans="1:40">
      <c r="A330" t="s">
        <v>802</v>
      </c>
      <c r="B330">
        <v>23</v>
      </c>
      <c r="C330">
        <v>2.3170230263157894</v>
      </c>
      <c r="D330">
        <v>4.47617632113821</v>
      </c>
      <c r="E330">
        <v>6.4871794871794872</v>
      </c>
      <c r="F330" t="s">
        <v>1143</v>
      </c>
      <c r="H330" t="s">
        <v>998</v>
      </c>
      <c r="J330" t="s">
        <v>467</v>
      </c>
      <c r="K330">
        <v>68</v>
      </c>
      <c r="L330">
        <v>38</v>
      </c>
      <c r="T330" t="s">
        <v>2034</v>
      </c>
      <c r="U330" t="s">
        <v>1121</v>
      </c>
      <c r="W330" t="s">
        <v>1156</v>
      </c>
      <c r="X330" s="69">
        <v>4.25</v>
      </c>
      <c r="Y330" s="69">
        <v>4.25</v>
      </c>
      <c r="Z330" s="69">
        <v>4.25</v>
      </c>
      <c r="AB330" s="63" t="s">
        <v>138</v>
      </c>
      <c r="AC330" s="42">
        <f t="shared" si="20"/>
        <v>26</v>
      </c>
      <c r="AD330" s="42">
        <f t="shared" si="21"/>
        <v>49</v>
      </c>
      <c r="AE330" s="42">
        <f t="shared" si="22"/>
        <v>195</v>
      </c>
      <c r="AG330" t="s">
        <v>802</v>
      </c>
      <c r="AH330" s="57">
        <v>23.8</v>
      </c>
      <c r="AJ330" s="63" t="s">
        <v>138</v>
      </c>
      <c r="AK330">
        <f t="shared" si="23"/>
        <v>75</v>
      </c>
      <c r="AL330">
        <v>0.35</v>
      </c>
      <c r="AM330">
        <v>0.65</v>
      </c>
      <c r="AN330">
        <v>2.6</v>
      </c>
    </row>
    <row r="331" spans="1:40">
      <c r="A331" t="s">
        <v>891</v>
      </c>
      <c r="B331">
        <v>6</v>
      </c>
      <c r="C331">
        <v>0.60444078947368418</v>
      </c>
      <c r="D331">
        <v>1.53510875</v>
      </c>
      <c r="E331">
        <v>1.6923076923076923</v>
      </c>
      <c r="F331" t="s">
        <v>1143</v>
      </c>
      <c r="H331" t="s">
        <v>998</v>
      </c>
      <c r="J331" t="s">
        <v>493</v>
      </c>
      <c r="K331">
        <v>65</v>
      </c>
      <c r="L331">
        <v>42</v>
      </c>
      <c r="T331" t="s">
        <v>2035</v>
      </c>
      <c r="U331" t="s">
        <v>1121</v>
      </c>
      <c r="W331" t="s">
        <v>2036</v>
      </c>
      <c r="X331" s="69">
        <v>0.95</v>
      </c>
      <c r="Y331" s="69">
        <v>0.95</v>
      </c>
      <c r="Z331" s="69">
        <v>4.25</v>
      </c>
      <c r="AB331" s="63" t="s">
        <v>577</v>
      </c>
      <c r="AC331" s="42">
        <f t="shared" si="20"/>
        <v>96</v>
      </c>
      <c r="AD331" s="42">
        <f t="shared" si="21"/>
        <v>81</v>
      </c>
      <c r="AE331" s="42">
        <f t="shared" si="22"/>
        <v>89</v>
      </c>
      <c r="AG331" t="s">
        <v>2037</v>
      </c>
      <c r="AH331" s="57">
        <v>25.9</v>
      </c>
      <c r="AJ331" s="63" t="s">
        <v>577</v>
      </c>
      <c r="AK331">
        <f t="shared" si="23"/>
        <v>74</v>
      </c>
      <c r="AL331">
        <v>1.3</v>
      </c>
      <c r="AM331">
        <v>1.1000000000000001</v>
      </c>
      <c r="AN331">
        <v>1.2</v>
      </c>
    </row>
    <row r="332" spans="1:40">
      <c r="A332" t="s">
        <v>79</v>
      </c>
      <c r="B332">
        <v>81.666666666666671</v>
      </c>
      <c r="C332">
        <v>33.253976904175872</v>
      </c>
      <c r="D332">
        <v>75.885810000000006</v>
      </c>
      <c r="E332">
        <v>56.722454672245476</v>
      </c>
      <c r="F332" t="s">
        <v>1152</v>
      </c>
      <c r="H332" t="s">
        <v>998</v>
      </c>
      <c r="J332" t="s">
        <v>2038</v>
      </c>
      <c r="K332">
        <v>75</v>
      </c>
      <c r="L332">
        <v>48</v>
      </c>
      <c r="T332" t="s">
        <v>2039</v>
      </c>
      <c r="U332" t="s">
        <v>1121</v>
      </c>
      <c r="W332" t="s">
        <v>2040</v>
      </c>
      <c r="X332" s="69">
        <v>1.0249999999999999</v>
      </c>
      <c r="Y332" s="69">
        <v>1.075</v>
      </c>
      <c r="Z332" s="69">
        <v>4.2249999999999996</v>
      </c>
      <c r="AB332" s="63" t="s">
        <v>480</v>
      </c>
      <c r="AC332" s="42">
        <f t="shared" si="20"/>
        <v>40</v>
      </c>
      <c r="AD332" s="42">
        <f t="shared" si="21"/>
        <v>81</v>
      </c>
      <c r="AE332" s="42">
        <f t="shared" si="22"/>
        <v>95</v>
      </c>
      <c r="AG332" t="s">
        <v>1209</v>
      </c>
      <c r="AH332" s="57">
        <v>29.8</v>
      </c>
      <c r="AJ332" s="63" t="s">
        <v>480</v>
      </c>
      <c r="AK332">
        <f t="shared" si="23"/>
        <v>73.333333333333329</v>
      </c>
      <c r="AL332">
        <v>0.55000000000000004</v>
      </c>
      <c r="AM332">
        <v>1.1000000000000001</v>
      </c>
      <c r="AN332">
        <v>1.3</v>
      </c>
    </row>
    <row r="333" spans="1:40">
      <c r="A333" t="s">
        <v>156</v>
      </c>
      <c r="B333">
        <v>67.666666666666671</v>
      </c>
      <c r="C333">
        <v>15.646190388517361</v>
      </c>
      <c r="D333">
        <v>56.64667421875</v>
      </c>
      <c r="E333">
        <v>24.730964467005077</v>
      </c>
      <c r="F333" t="s">
        <v>1152</v>
      </c>
      <c r="H333" t="s">
        <v>998</v>
      </c>
      <c r="J333" t="s">
        <v>372</v>
      </c>
      <c r="K333">
        <v>68</v>
      </c>
      <c r="L333">
        <v>38</v>
      </c>
      <c r="T333" t="s">
        <v>2041</v>
      </c>
      <c r="U333" t="s">
        <v>1121</v>
      </c>
      <c r="W333" t="s">
        <v>1718</v>
      </c>
      <c r="X333" s="69">
        <v>0.97499999999999998</v>
      </c>
      <c r="Y333" s="69">
        <v>0.97499999999999998</v>
      </c>
      <c r="Z333" s="69">
        <v>4.2249999999999996</v>
      </c>
      <c r="AB333" s="63" t="s">
        <v>391</v>
      </c>
      <c r="AC333" s="42">
        <f t="shared" si="20"/>
        <v>21</v>
      </c>
      <c r="AD333" s="42">
        <f t="shared" si="21"/>
        <v>28</v>
      </c>
      <c r="AE333" s="42">
        <f t="shared" si="22"/>
        <v>107</v>
      </c>
      <c r="AG333" t="s">
        <v>1313</v>
      </c>
      <c r="AH333" s="57">
        <v>38.799999999999997</v>
      </c>
      <c r="AJ333" s="63" t="s">
        <v>391</v>
      </c>
      <c r="AK333">
        <f t="shared" si="23"/>
        <v>71</v>
      </c>
      <c r="AL333">
        <v>0.3</v>
      </c>
      <c r="AM333">
        <v>0.4</v>
      </c>
      <c r="AN333">
        <v>1.5</v>
      </c>
    </row>
    <row r="334" spans="1:40">
      <c r="A334" t="s">
        <v>231</v>
      </c>
      <c r="B334">
        <v>82</v>
      </c>
      <c r="C334">
        <v>20.5</v>
      </c>
      <c r="D334">
        <v>44.739701111111103</v>
      </c>
      <c r="E334">
        <v>26.240000000000002</v>
      </c>
      <c r="F334" t="s">
        <v>1152</v>
      </c>
      <c r="H334" t="s">
        <v>998</v>
      </c>
      <c r="J334" t="s">
        <v>238</v>
      </c>
      <c r="K334">
        <v>60</v>
      </c>
      <c r="L334">
        <v>40</v>
      </c>
      <c r="T334" t="s">
        <v>2042</v>
      </c>
      <c r="U334" t="s">
        <v>1121</v>
      </c>
      <c r="W334" t="s">
        <v>2043</v>
      </c>
      <c r="X334" s="69">
        <v>0.97499999999999998</v>
      </c>
      <c r="Y334" s="69">
        <v>0.97499999999999998</v>
      </c>
      <c r="Z334" s="69">
        <v>4.2249999999999996</v>
      </c>
      <c r="AB334" s="63" t="s">
        <v>632</v>
      </c>
      <c r="AC334" s="42">
        <f t="shared" si="20"/>
        <v>28</v>
      </c>
      <c r="AD334" s="42">
        <f t="shared" si="21"/>
        <v>200</v>
      </c>
      <c r="AE334" s="42">
        <f t="shared" si="22"/>
        <v>56</v>
      </c>
      <c r="AG334" t="s">
        <v>2044</v>
      </c>
      <c r="AH334" s="57">
        <v>24.6</v>
      </c>
      <c r="AJ334" s="63" t="s">
        <v>632</v>
      </c>
      <c r="AK334">
        <f t="shared" si="23"/>
        <v>70</v>
      </c>
      <c r="AL334">
        <v>0.4</v>
      </c>
      <c r="AM334">
        <v>2.85</v>
      </c>
      <c r="AN334">
        <v>0.8</v>
      </c>
    </row>
    <row r="335" spans="1:40">
      <c r="A335" t="s">
        <v>391</v>
      </c>
      <c r="B335">
        <v>71</v>
      </c>
      <c r="C335">
        <v>16.715331472133851</v>
      </c>
      <c r="D335">
        <v>28.838622222222217</v>
      </c>
      <c r="E335">
        <v>64.483091787439619</v>
      </c>
      <c r="F335" t="s">
        <v>1152</v>
      </c>
      <c r="H335" t="s">
        <v>998</v>
      </c>
      <c r="J335" t="s">
        <v>2045</v>
      </c>
      <c r="K335">
        <v>68</v>
      </c>
      <c r="L335">
        <v>40</v>
      </c>
      <c r="T335" t="s">
        <v>2012</v>
      </c>
      <c r="U335" t="s">
        <v>1121</v>
      </c>
      <c r="W335" t="s">
        <v>1435</v>
      </c>
      <c r="X335" s="69">
        <v>5.65</v>
      </c>
      <c r="Y335" s="69">
        <v>4.2</v>
      </c>
      <c r="Z335" s="69">
        <v>4.2</v>
      </c>
      <c r="AB335" s="63" t="s">
        <v>420</v>
      </c>
      <c r="AC335" s="42">
        <f t="shared" si="20"/>
        <v>35</v>
      </c>
      <c r="AD335" s="42">
        <f t="shared" si="21"/>
        <v>62</v>
      </c>
      <c r="AE335" s="42">
        <f t="shared" si="22"/>
        <v>83</v>
      </c>
      <c r="AG335" t="s">
        <v>2046</v>
      </c>
      <c r="AH335" s="57">
        <v>41.1</v>
      </c>
      <c r="AJ335" s="63" t="s">
        <v>420</v>
      </c>
      <c r="AK335">
        <f t="shared" si="23"/>
        <v>69</v>
      </c>
      <c r="AL335">
        <v>0.5</v>
      </c>
      <c r="AM335">
        <v>0.9</v>
      </c>
      <c r="AN335">
        <v>1.2</v>
      </c>
    </row>
    <row r="336" spans="1:40">
      <c r="A336" t="s">
        <v>763</v>
      </c>
      <c r="B336">
        <v>28</v>
      </c>
      <c r="C336">
        <v>2.8000000000000003</v>
      </c>
      <c r="D336">
        <v>6.3563877222222223</v>
      </c>
      <c r="E336">
        <v>3.531531531531531</v>
      </c>
      <c r="F336" t="s">
        <v>1152</v>
      </c>
      <c r="H336" t="s">
        <v>998</v>
      </c>
      <c r="J336" t="s">
        <v>2047</v>
      </c>
      <c r="K336">
        <v>78</v>
      </c>
      <c r="L336">
        <v>42</v>
      </c>
      <c r="T336" t="s">
        <v>2048</v>
      </c>
      <c r="U336" t="s">
        <v>1121</v>
      </c>
      <c r="W336" t="s">
        <v>1632</v>
      </c>
      <c r="X336" s="69">
        <v>4.5</v>
      </c>
      <c r="Y336" s="69">
        <v>4.2</v>
      </c>
      <c r="Z336" s="69">
        <v>4.2</v>
      </c>
      <c r="AB336" s="63" t="s">
        <v>433</v>
      </c>
      <c r="AC336" s="42">
        <f t="shared" si="20"/>
        <v>83</v>
      </c>
      <c r="AD336" s="42">
        <f t="shared" si="21"/>
        <v>41</v>
      </c>
      <c r="AE336" s="42">
        <f t="shared" si="22"/>
        <v>90</v>
      </c>
      <c r="AG336" t="s">
        <v>2049</v>
      </c>
      <c r="AH336" s="57">
        <v>28.2</v>
      </c>
      <c r="AJ336" s="63" t="s">
        <v>433</v>
      </c>
      <c r="AK336">
        <f t="shared" si="23"/>
        <v>69</v>
      </c>
      <c r="AL336">
        <v>1.2</v>
      </c>
      <c r="AM336">
        <v>0.6</v>
      </c>
      <c r="AN336">
        <v>1.3</v>
      </c>
    </row>
    <row r="337" spans="1:40">
      <c r="A337" t="s">
        <v>707</v>
      </c>
      <c r="B337">
        <v>55</v>
      </c>
      <c r="C337">
        <v>3.5881256038647344</v>
      </c>
      <c r="D337">
        <v>9.432500000000001</v>
      </c>
      <c r="E337">
        <v>4.4000000000000004</v>
      </c>
      <c r="F337" t="s">
        <v>1152</v>
      </c>
      <c r="H337" t="s">
        <v>998</v>
      </c>
      <c r="J337" t="s">
        <v>774</v>
      </c>
      <c r="K337">
        <v>70</v>
      </c>
      <c r="L337">
        <v>32</v>
      </c>
      <c r="T337" t="s">
        <v>2050</v>
      </c>
      <c r="U337" t="s">
        <v>1121</v>
      </c>
      <c r="W337" t="s">
        <v>1547</v>
      </c>
      <c r="X337" s="69">
        <v>4</v>
      </c>
      <c r="Y337" s="69">
        <v>4.1749999999999998</v>
      </c>
      <c r="Z337" s="69">
        <v>4.1749999999999998</v>
      </c>
      <c r="AB337" s="63" t="s">
        <v>156</v>
      </c>
      <c r="AC337" s="42">
        <f t="shared" si="20"/>
        <v>27</v>
      </c>
      <c r="AD337" s="42">
        <f t="shared" si="21"/>
        <v>14</v>
      </c>
      <c r="AE337" s="42">
        <f t="shared" si="22"/>
        <v>135</v>
      </c>
      <c r="AG337" t="s">
        <v>2051</v>
      </c>
      <c r="AH337" s="57">
        <v>23.6</v>
      </c>
      <c r="AJ337" s="63" t="s">
        <v>156</v>
      </c>
      <c r="AK337">
        <f t="shared" si="23"/>
        <v>67.666666666666671</v>
      </c>
      <c r="AL337">
        <v>0.4</v>
      </c>
      <c r="AM337">
        <v>0.2</v>
      </c>
      <c r="AN337">
        <v>2</v>
      </c>
    </row>
    <row r="338" spans="1:40">
      <c r="A338" t="s">
        <v>535</v>
      </c>
      <c r="B338">
        <v>79</v>
      </c>
      <c r="C338">
        <v>3.9699312087649021</v>
      </c>
      <c r="D338">
        <v>17.67195586722222</v>
      </c>
      <c r="E338">
        <v>23.255411255411257</v>
      </c>
      <c r="F338" t="s">
        <v>1186</v>
      </c>
      <c r="H338" t="s">
        <v>998</v>
      </c>
      <c r="J338" t="s">
        <v>443</v>
      </c>
      <c r="K338">
        <v>80</v>
      </c>
      <c r="L338">
        <v>45</v>
      </c>
      <c r="T338" t="s">
        <v>2052</v>
      </c>
      <c r="U338" t="s">
        <v>1121</v>
      </c>
      <c r="W338" t="s">
        <v>2053</v>
      </c>
      <c r="X338" s="69">
        <v>0.95</v>
      </c>
      <c r="Y338" s="69">
        <v>0.95</v>
      </c>
      <c r="Z338" s="69">
        <v>4.1500000000000004</v>
      </c>
      <c r="AB338" s="63" t="s">
        <v>492</v>
      </c>
      <c r="AC338" s="42">
        <f t="shared" si="20"/>
        <v>49</v>
      </c>
      <c r="AD338" s="42">
        <f t="shared" si="21"/>
        <v>40</v>
      </c>
      <c r="AE338" s="42">
        <f t="shared" si="22"/>
        <v>66</v>
      </c>
      <c r="AG338" t="s">
        <v>2054</v>
      </c>
      <c r="AH338" s="57">
        <v>27.1</v>
      </c>
      <c r="AJ338" s="63" t="s">
        <v>492</v>
      </c>
      <c r="AK338">
        <f t="shared" si="23"/>
        <v>60</v>
      </c>
      <c r="AL338">
        <v>0.82</v>
      </c>
      <c r="AM338">
        <v>0.67</v>
      </c>
      <c r="AN338">
        <v>1.1000000000000001</v>
      </c>
    </row>
    <row r="339" spans="1:40">
      <c r="A339" t="s">
        <v>433</v>
      </c>
      <c r="B339">
        <v>69</v>
      </c>
      <c r="C339">
        <v>8.4666049531782441</v>
      </c>
      <c r="D339">
        <v>25.223135437499998</v>
      </c>
      <c r="E339">
        <v>39</v>
      </c>
      <c r="F339" t="s">
        <v>1191</v>
      </c>
      <c r="H339" t="s">
        <v>998</v>
      </c>
      <c r="J339" t="s">
        <v>328</v>
      </c>
      <c r="K339">
        <v>57</v>
      </c>
      <c r="L339">
        <v>38</v>
      </c>
      <c r="T339" t="s">
        <v>2055</v>
      </c>
      <c r="U339" t="s">
        <v>1121</v>
      </c>
      <c r="W339" t="s">
        <v>1596</v>
      </c>
      <c r="X339" s="69">
        <v>4.25</v>
      </c>
      <c r="Y339" s="69">
        <v>4.125</v>
      </c>
      <c r="Z339" s="69">
        <v>4.125</v>
      </c>
      <c r="AB339" s="63" t="s">
        <v>763</v>
      </c>
      <c r="AC339" s="42">
        <f t="shared" si="20"/>
        <v>8</v>
      </c>
      <c r="AD339" s="42">
        <f t="shared" si="21"/>
        <v>31</v>
      </c>
      <c r="AE339" s="42">
        <f t="shared" si="22"/>
        <v>34</v>
      </c>
      <c r="AG339" t="s">
        <v>1198</v>
      </c>
      <c r="AH339" s="57">
        <v>36.5</v>
      </c>
      <c r="AJ339" s="63" t="s">
        <v>763</v>
      </c>
      <c r="AK339">
        <f t="shared" si="23"/>
        <v>28</v>
      </c>
      <c r="AL339">
        <v>0.3</v>
      </c>
      <c r="AM339">
        <v>1.1100000000000001</v>
      </c>
      <c r="AN339">
        <v>1.2</v>
      </c>
    </row>
    <row r="340" spans="1:40">
      <c r="A340" t="s">
        <v>600</v>
      </c>
      <c r="B340">
        <v>82.666666666666671</v>
      </c>
      <c r="C340">
        <v>3.6125289980626114</v>
      </c>
      <c r="D340">
        <v>14.693319550000002</v>
      </c>
      <c r="E340">
        <v>19.12947658402204</v>
      </c>
      <c r="F340" t="s">
        <v>1186</v>
      </c>
      <c r="H340" t="s">
        <v>998</v>
      </c>
      <c r="J340" t="s">
        <v>384</v>
      </c>
      <c r="K340">
        <v>50</v>
      </c>
      <c r="L340">
        <v>32</v>
      </c>
      <c r="T340" t="s">
        <v>2056</v>
      </c>
      <c r="U340" t="s">
        <v>1121</v>
      </c>
      <c r="W340" t="s">
        <v>2054</v>
      </c>
      <c r="X340" s="69">
        <v>4.2</v>
      </c>
      <c r="Y340" s="69">
        <v>4.125</v>
      </c>
      <c r="Z340" s="69">
        <v>4.125</v>
      </c>
      <c r="AB340" s="63" t="s">
        <v>707</v>
      </c>
      <c r="AC340" s="42">
        <f t="shared" si="20"/>
        <v>39</v>
      </c>
      <c r="AD340" s="42">
        <f t="shared" si="21"/>
        <v>69</v>
      </c>
      <c r="AE340" s="42">
        <f t="shared" si="22"/>
        <v>72</v>
      </c>
      <c r="AG340" t="s">
        <v>2057</v>
      </c>
      <c r="AH340" s="57">
        <v>34.799999999999997</v>
      </c>
      <c r="AJ340" s="63" t="s">
        <v>707</v>
      </c>
      <c r="AK340">
        <f t="shared" si="23"/>
        <v>55</v>
      </c>
      <c r="AL340">
        <v>0.7</v>
      </c>
      <c r="AM340">
        <v>1.25</v>
      </c>
      <c r="AN340">
        <v>1.3</v>
      </c>
    </row>
    <row r="341" spans="1:40">
      <c r="A341" t="s">
        <v>208</v>
      </c>
      <c r="B341">
        <v>83</v>
      </c>
      <c r="C341">
        <v>7.8405326236972925</v>
      </c>
      <c r="D341">
        <v>47.600500000000004</v>
      </c>
      <c r="E341">
        <v>56.11931818181818</v>
      </c>
      <c r="F341" t="s">
        <v>1191</v>
      </c>
      <c r="H341" t="s">
        <v>998</v>
      </c>
      <c r="J341" t="s">
        <v>359</v>
      </c>
      <c r="K341">
        <v>57</v>
      </c>
      <c r="L341">
        <v>40</v>
      </c>
      <c r="T341" t="s">
        <v>2058</v>
      </c>
      <c r="U341" t="s">
        <v>1121</v>
      </c>
      <c r="W341" t="s">
        <v>1494</v>
      </c>
      <c r="X341" s="69">
        <v>4.125</v>
      </c>
      <c r="Y341" s="69">
        <v>4.125</v>
      </c>
      <c r="Z341" s="69">
        <v>4.125</v>
      </c>
      <c r="AB341" s="63" t="s">
        <v>802</v>
      </c>
      <c r="AC341" s="42">
        <f t="shared" si="20"/>
        <v>8</v>
      </c>
      <c r="AD341" s="42">
        <f t="shared" si="21"/>
        <v>14</v>
      </c>
      <c r="AE341" s="42">
        <f t="shared" si="22"/>
        <v>35</v>
      </c>
      <c r="AG341" t="s">
        <v>1580</v>
      </c>
      <c r="AH341" s="57">
        <v>23.3</v>
      </c>
      <c r="AJ341" s="63" t="s">
        <v>802</v>
      </c>
      <c r="AK341">
        <f t="shared" si="23"/>
        <v>23</v>
      </c>
      <c r="AL341">
        <v>0.36</v>
      </c>
      <c r="AM341">
        <v>0.6</v>
      </c>
      <c r="AN341">
        <v>1.5</v>
      </c>
    </row>
    <row r="342" spans="1:40">
      <c r="A342" t="s">
        <v>577</v>
      </c>
      <c r="B342">
        <v>74</v>
      </c>
      <c r="C342">
        <v>3.1588530326787518</v>
      </c>
      <c r="D342">
        <v>15.912442</v>
      </c>
      <c r="E342">
        <v>24.903846153846157</v>
      </c>
      <c r="F342" t="s">
        <v>1186</v>
      </c>
      <c r="H342" t="s">
        <v>998</v>
      </c>
      <c r="J342" t="s">
        <v>527</v>
      </c>
      <c r="K342">
        <v>70</v>
      </c>
      <c r="L342">
        <v>40</v>
      </c>
      <c r="T342" t="s">
        <v>2059</v>
      </c>
      <c r="U342" t="s">
        <v>1121</v>
      </c>
      <c r="W342" t="s">
        <v>1691</v>
      </c>
      <c r="X342" s="69">
        <v>0.97499999999999998</v>
      </c>
      <c r="Y342" s="69">
        <v>0.97499999999999998</v>
      </c>
      <c r="Z342" s="69">
        <v>4.125</v>
      </c>
      <c r="AB342" s="63" t="s">
        <v>886</v>
      </c>
      <c r="AC342" s="42">
        <f t="shared" si="20"/>
        <v>18</v>
      </c>
      <c r="AD342" s="42">
        <f t="shared" si="21"/>
        <v>27</v>
      </c>
      <c r="AE342" s="42">
        <f t="shared" si="22"/>
        <v>13</v>
      </c>
      <c r="AG342" t="s">
        <v>2060</v>
      </c>
      <c r="AH342" s="57">
        <v>33</v>
      </c>
      <c r="AJ342" s="63" t="s">
        <v>886</v>
      </c>
      <c r="AK342">
        <f t="shared" si="23"/>
        <v>18</v>
      </c>
      <c r="AL342">
        <v>1</v>
      </c>
      <c r="AM342">
        <v>1.5</v>
      </c>
      <c r="AN342">
        <v>0.7</v>
      </c>
    </row>
    <row r="343" spans="1:40">
      <c r="A343" t="s">
        <v>644</v>
      </c>
      <c r="B343">
        <v>84</v>
      </c>
      <c r="C343">
        <v>2.9007208126581165</v>
      </c>
      <c r="D343">
        <v>12.496888950000002</v>
      </c>
      <c r="E343">
        <v>18.439024390243901</v>
      </c>
      <c r="F343" t="s">
        <v>1191</v>
      </c>
      <c r="H343" t="s">
        <v>998</v>
      </c>
      <c r="J343" t="s">
        <v>2061</v>
      </c>
      <c r="K343">
        <v>77</v>
      </c>
      <c r="L343">
        <v>52</v>
      </c>
      <c r="T343" t="s">
        <v>2062</v>
      </c>
      <c r="U343" t="s">
        <v>1121</v>
      </c>
      <c r="W343" t="s">
        <v>2063</v>
      </c>
      <c r="X343" s="69">
        <v>4.0999999999999996</v>
      </c>
      <c r="Y343" s="69">
        <v>4.0999999999999996</v>
      </c>
      <c r="Z343" s="69">
        <v>4.0999999999999996</v>
      </c>
      <c r="AB343" s="63" t="s">
        <v>867</v>
      </c>
      <c r="AC343" s="42">
        <f t="shared" si="20"/>
        <v>8</v>
      </c>
      <c r="AD343" s="42">
        <f t="shared" si="21"/>
        <v>19</v>
      </c>
      <c r="AE343" s="42">
        <f t="shared" si="22"/>
        <v>17</v>
      </c>
      <c r="AG343" t="s">
        <v>2004</v>
      </c>
      <c r="AH343" s="57">
        <v>32.5</v>
      </c>
      <c r="AJ343" s="63" t="s">
        <v>867</v>
      </c>
      <c r="AK343">
        <f t="shared" si="23"/>
        <v>15</v>
      </c>
      <c r="AL343">
        <v>0.5</v>
      </c>
      <c r="AM343">
        <v>1.25</v>
      </c>
      <c r="AN343">
        <v>1.1000000000000001</v>
      </c>
    </row>
    <row r="344" spans="1:40">
      <c r="A344" t="s">
        <v>492</v>
      </c>
      <c r="B344">
        <v>60</v>
      </c>
      <c r="C344">
        <v>3.9000000000000004</v>
      </c>
      <c r="D344">
        <v>20.462400000000002</v>
      </c>
      <c r="E344">
        <v>24.782608695652176</v>
      </c>
      <c r="F344" t="s">
        <v>1186</v>
      </c>
      <c r="H344" t="s">
        <v>998</v>
      </c>
      <c r="J344" t="s">
        <v>311</v>
      </c>
      <c r="K344">
        <v>65</v>
      </c>
      <c r="L344">
        <v>40</v>
      </c>
      <c r="T344" t="s">
        <v>2064</v>
      </c>
      <c r="U344" t="s">
        <v>1121</v>
      </c>
      <c r="W344" t="s">
        <v>2044</v>
      </c>
      <c r="X344" s="69">
        <v>3.5</v>
      </c>
      <c r="Y344" s="69">
        <v>4.0999999999999996</v>
      </c>
      <c r="Z344" s="69">
        <v>4.0999999999999996</v>
      </c>
      <c r="AB344" s="63" t="s">
        <v>891</v>
      </c>
      <c r="AC344" s="42">
        <f t="shared" si="20"/>
        <v>3</v>
      </c>
      <c r="AD344" s="42">
        <f t="shared" si="21"/>
        <v>15</v>
      </c>
      <c r="AE344" s="42">
        <f t="shared" si="22"/>
        <v>5</v>
      </c>
      <c r="AG344" t="s">
        <v>2065</v>
      </c>
      <c r="AH344" s="57">
        <v>34.299999999999997</v>
      </c>
      <c r="AJ344" s="63" t="s">
        <v>891</v>
      </c>
      <c r="AK344">
        <f t="shared" si="23"/>
        <v>6</v>
      </c>
      <c r="AL344">
        <v>0.5</v>
      </c>
      <c r="AM344">
        <v>2.5</v>
      </c>
      <c r="AN344">
        <v>0.8</v>
      </c>
    </row>
    <row r="345" spans="1:40">
      <c r="A345" t="s">
        <v>886</v>
      </c>
      <c r="B345">
        <v>18</v>
      </c>
      <c r="C345">
        <v>0.9</v>
      </c>
      <c r="D345">
        <v>1.6551219512195123</v>
      </c>
      <c r="E345">
        <v>3.6</v>
      </c>
      <c r="F345" t="s">
        <v>1186</v>
      </c>
      <c r="H345" t="s">
        <v>998</v>
      </c>
      <c r="J345" t="s">
        <v>623</v>
      </c>
      <c r="K345">
        <v>67</v>
      </c>
      <c r="L345">
        <v>50</v>
      </c>
      <c r="T345" t="s">
        <v>2066</v>
      </c>
      <c r="U345" t="s">
        <v>1121</v>
      </c>
      <c r="W345" t="s">
        <v>1484</v>
      </c>
      <c r="X345" s="69">
        <v>4.0999999999999996</v>
      </c>
      <c r="Y345" s="69">
        <v>4.0999999999999996</v>
      </c>
      <c r="Z345" s="69">
        <v>4.0999999999999996</v>
      </c>
      <c r="AB345" s="63" t="s">
        <v>922</v>
      </c>
      <c r="AC345" s="42">
        <f t="shared" si="20"/>
        <v>4</v>
      </c>
      <c r="AD345" s="42">
        <f t="shared" si="21"/>
        <v>4</v>
      </c>
      <c r="AE345" s="42">
        <f t="shared" si="22"/>
        <v>3</v>
      </c>
      <c r="AG345" t="s">
        <v>886</v>
      </c>
      <c r="AH345" s="57">
        <v>23.8</v>
      </c>
      <c r="AJ345" s="63" t="s">
        <v>922</v>
      </c>
      <c r="AK345">
        <f t="shared" si="23"/>
        <v>4</v>
      </c>
      <c r="AL345">
        <v>1</v>
      </c>
      <c r="AM345">
        <v>1</v>
      </c>
      <c r="AN345">
        <v>0.7</v>
      </c>
    </row>
    <row r="346" spans="1:40">
      <c r="A346" t="s">
        <v>922</v>
      </c>
      <c r="B346">
        <v>4</v>
      </c>
      <c r="C346">
        <v>0.4</v>
      </c>
      <c r="D346">
        <v>0.82000000000000006</v>
      </c>
      <c r="E346">
        <v>1.6</v>
      </c>
      <c r="F346" t="s">
        <v>1186</v>
      </c>
      <c r="H346" t="s">
        <v>998</v>
      </c>
      <c r="J346" t="s">
        <v>424</v>
      </c>
      <c r="K346">
        <v>55</v>
      </c>
      <c r="L346">
        <v>42</v>
      </c>
      <c r="T346" t="s">
        <v>2067</v>
      </c>
      <c r="U346" t="s">
        <v>1121</v>
      </c>
      <c r="W346" t="s">
        <v>1319</v>
      </c>
      <c r="X346" s="69">
        <v>5</v>
      </c>
      <c r="Y346" s="69">
        <v>4.0999999999999996</v>
      </c>
      <c r="Z346" s="69">
        <v>4.0999999999999996</v>
      </c>
      <c r="AB346" s="63" t="s">
        <v>201</v>
      </c>
      <c r="AC346" s="42">
        <f t="shared" si="20"/>
        <v>148</v>
      </c>
      <c r="AD346" s="42">
        <f t="shared" si="21"/>
        <v>37</v>
      </c>
      <c r="AE346" s="42">
        <f t="shared" si="22"/>
        <v>172</v>
      </c>
      <c r="AG346" t="s">
        <v>2068</v>
      </c>
      <c r="AH346" s="57">
        <v>22.1</v>
      </c>
      <c r="AJ346" s="63" t="s">
        <v>201</v>
      </c>
      <c r="AK346">
        <f t="shared" si="23"/>
        <v>82</v>
      </c>
      <c r="AL346">
        <v>1.8</v>
      </c>
      <c r="AM346">
        <v>0.45</v>
      </c>
      <c r="AN346">
        <v>2.1</v>
      </c>
    </row>
    <row r="347" spans="1:40">
      <c r="A347" t="s">
        <v>297</v>
      </c>
      <c r="B347">
        <v>75</v>
      </c>
      <c r="C347">
        <v>18.504402125951096</v>
      </c>
      <c r="D347">
        <v>36.485121093750003</v>
      </c>
      <c r="E347">
        <v>66.780821917808225</v>
      </c>
      <c r="F347" t="s">
        <v>941</v>
      </c>
      <c r="H347" t="s">
        <v>1005</v>
      </c>
      <c r="J347" t="s">
        <v>436</v>
      </c>
      <c r="K347">
        <v>70</v>
      </c>
      <c r="L347">
        <v>48</v>
      </c>
      <c r="T347" t="s">
        <v>1974</v>
      </c>
      <c r="U347" t="s">
        <v>1121</v>
      </c>
      <c r="W347" t="s">
        <v>2069</v>
      </c>
      <c r="X347" s="69">
        <v>4.2</v>
      </c>
      <c r="Y347" s="69">
        <v>4.0999999999999996</v>
      </c>
      <c r="Z347" s="69">
        <v>4.0999999999999996</v>
      </c>
      <c r="AB347" s="63" t="s">
        <v>536</v>
      </c>
      <c r="AC347" s="42">
        <f t="shared" si="20"/>
        <v>39</v>
      </c>
      <c r="AD347" s="42">
        <f t="shared" si="21"/>
        <v>360</v>
      </c>
      <c r="AE347" s="42">
        <f t="shared" si="22"/>
        <v>96</v>
      </c>
      <c r="AG347" t="s">
        <v>2070</v>
      </c>
      <c r="AH347" s="57">
        <v>31.7</v>
      </c>
      <c r="AJ347" s="63" t="s">
        <v>536</v>
      </c>
      <c r="AK347">
        <f t="shared" si="23"/>
        <v>80</v>
      </c>
      <c r="AL347">
        <v>0.49</v>
      </c>
      <c r="AM347">
        <v>4.5</v>
      </c>
      <c r="AN347">
        <v>1.2</v>
      </c>
    </row>
    <row r="348" spans="1:40">
      <c r="A348" t="s">
        <v>232</v>
      </c>
      <c r="B348">
        <v>66.333333333333329</v>
      </c>
      <c r="C348">
        <v>20.428558533594817</v>
      </c>
      <c r="D348">
        <v>44.60489023958332</v>
      </c>
      <c r="E348">
        <v>39.181347150259064</v>
      </c>
      <c r="F348" t="s">
        <v>941</v>
      </c>
      <c r="H348" t="s">
        <v>1005</v>
      </c>
      <c r="J348" t="s">
        <v>760</v>
      </c>
      <c r="K348">
        <v>68</v>
      </c>
      <c r="L348">
        <v>40</v>
      </c>
      <c r="T348" t="s">
        <v>2071</v>
      </c>
      <c r="U348" t="s">
        <v>1121</v>
      </c>
      <c r="W348" t="s">
        <v>1169</v>
      </c>
      <c r="X348" s="69">
        <v>0.97499999999999998</v>
      </c>
      <c r="Y348" s="69">
        <v>0.9425</v>
      </c>
      <c r="Z348" s="69">
        <v>4.0425000000000004</v>
      </c>
      <c r="AB348" s="63" t="s">
        <v>50</v>
      </c>
      <c r="AC348" s="42">
        <f t="shared" si="20"/>
        <v>64</v>
      </c>
      <c r="AD348" s="42">
        <f t="shared" si="21"/>
        <v>69</v>
      </c>
      <c r="AE348" s="42">
        <f t="shared" si="22"/>
        <v>271</v>
      </c>
      <c r="AG348" t="s">
        <v>1246</v>
      </c>
      <c r="AH348" s="57">
        <v>29.4</v>
      </c>
      <c r="AJ348" s="63" t="s">
        <v>50</v>
      </c>
      <c r="AK348">
        <f t="shared" si="23"/>
        <v>79.666666666666671</v>
      </c>
      <c r="AL348">
        <v>0.8</v>
      </c>
      <c r="AM348">
        <v>0.87</v>
      </c>
      <c r="AN348">
        <v>3.4</v>
      </c>
    </row>
    <row r="349" spans="1:40">
      <c r="A349" t="s">
        <v>286</v>
      </c>
      <c r="B349">
        <v>78</v>
      </c>
      <c r="C349">
        <v>14.04</v>
      </c>
      <c r="D349">
        <v>37.780355853658534</v>
      </c>
      <c r="E349">
        <v>46.8</v>
      </c>
      <c r="F349" t="s">
        <v>941</v>
      </c>
      <c r="H349" t="s">
        <v>1005</v>
      </c>
      <c r="J349" t="s">
        <v>894</v>
      </c>
      <c r="K349">
        <v>70</v>
      </c>
      <c r="L349">
        <v>53</v>
      </c>
      <c r="T349" t="s">
        <v>2072</v>
      </c>
      <c r="U349" t="s">
        <v>1121</v>
      </c>
      <c r="W349" t="s">
        <v>2073</v>
      </c>
      <c r="X349" s="69">
        <v>4</v>
      </c>
      <c r="Y349" s="69">
        <v>4</v>
      </c>
      <c r="Z349" s="69">
        <v>4</v>
      </c>
      <c r="AB349" s="63" t="s">
        <v>316</v>
      </c>
      <c r="AC349" s="42">
        <f t="shared" si="20"/>
        <v>61</v>
      </c>
      <c r="AD349" s="42">
        <f t="shared" si="21"/>
        <v>172</v>
      </c>
      <c r="AE349" s="42">
        <f t="shared" si="22"/>
        <v>180</v>
      </c>
      <c r="AG349" t="s">
        <v>286</v>
      </c>
      <c r="AH349" s="57">
        <v>21.7</v>
      </c>
      <c r="AJ349" s="63" t="s">
        <v>316</v>
      </c>
      <c r="AK349">
        <f t="shared" si="23"/>
        <v>78.333333333333329</v>
      </c>
      <c r="AL349">
        <v>0.78</v>
      </c>
      <c r="AM349">
        <v>2.2000000000000002</v>
      </c>
      <c r="AN349">
        <v>2.2999999999999998</v>
      </c>
    </row>
    <row r="350" spans="1:40">
      <c r="A350" t="s">
        <v>704</v>
      </c>
      <c r="B350">
        <v>60</v>
      </c>
      <c r="C350">
        <v>5.7242265719558763</v>
      </c>
      <c r="D350">
        <v>9.5812249999999981</v>
      </c>
      <c r="E350">
        <v>16.551724137931036</v>
      </c>
      <c r="F350" t="s">
        <v>941</v>
      </c>
      <c r="H350" t="s">
        <v>1005</v>
      </c>
      <c r="J350" t="s">
        <v>376</v>
      </c>
      <c r="K350">
        <v>60</v>
      </c>
      <c r="L350">
        <v>45</v>
      </c>
      <c r="T350" t="s">
        <v>2074</v>
      </c>
      <c r="U350" t="s">
        <v>1121</v>
      </c>
      <c r="W350" t="s">
        <v>2057</v>
      </c>
      <c r="X350" s="69">
        <v>4</v>
      </c>
      <c r="Y350" s="69">
        <v>4</v>
      </c>
      <c r="Z350" s="69">
        <v>4</v>
      </c>
      <c r="AB350" s="63" t="s">
        <v>286</v>
      </c>
      <c r="AC350" s="42">
        <f t="shared" si="20"/>
        <v>31</v>
      </c>
      <c r="AD350" s="42">
        <f t="shared" si="21"/>
        <v>94</v>
      </c>
      <c r="AE350" s="42">
        <f t="shared" si="22"/>
        <v>140</v>
      </c>
      <c r="AG350" t="s">
        <v>2075</v>
      </c>
      <c r="AH350" s="57">
        <v>31.1</v>
      </c>
      <c r="AJ350" s="63" t="s">
        <v>286</v>
      </c>
      <c r="AK350">
        <f t="shared" si="23"/>
        <v>78</v>
      </c>
      <c r="AL350">
        <v>0.4</v>
      </c>
      <c r="AM350">
        <v>1.21</v>
      </c>
      <c r="AN350">
        <v>1.8</v>
      </c>
    </row>
    <row r="351" spans="1:40">
      <c r="A351" t="s">
        <v>2076</v>
      </c>
      <c r="B351">
        <v>77</v>
      </c>
      <c r="C351">
        <v>8.6183353003957563</v>
      </c>
      <c r="D351">
        <v>13.61065475</v>
      </c>
      <c r="E351">
        <v>101.8609865470852</v>
      </c>
      <c r="F351" t="s">
        <v>941</v>
      </c>
      <c r="H351" t="s">
        <v>1005</v>
      </c>
      <c r="J351" t="s">
        <v>618</v>
      </c>
      <c r="K351">
        <v>72</v>
      </c>
      <c r="L351">
        <v>40</v>
      </c>
      <c r="T351" t="s">
        <v>2077</v>
      </c>
      <c r="U351" t="s">
        <v>1121</v>
      </c>
      <c r="W351" t="s">
        <v>1256</v>
      </c>
      <c r="X351" s="69">
        <v>4</v>
      </c>
      <c r="Y351" s="69">
        <v>4</v>
      </c>
      <c r="Z351" s="69">
        <v>4</v>
      </c>
      <c r="AB351" s="63" t="s">
        <v>343</v>
      </c>
      <c r="AC351" s="42">
        <f t="shared" si="20"/>
        <v>51</v>
      </c>
      <c r="AD351" s="42">
        <f t="shared" si="21"/>
        <v>73</v>
      </c>
      <c r="AE351" s="42">
        <f t="shared" si="22"/>
        <v>101</v>
      </c>
      <c r="AG351" t="s">
        <v>2078</v>
      </c>
      <c r="AH351" s="57">
        <v>31.3</v>
      </c>
      <c r="AJ351" s="63" t="s">
        <v>343</v>
      </c>
      <c r="AK351">
        <f t="shared" si="23"/>
        <v>78</v>
      </c>
      <c r="AL351">
        <v>0.65</v>
      </c>
      <c r="AM351">
        <v>0.94</v>
      </c>
      <c r="AN351">
        <v>1.3</v>
      </c>
    </row>
    <row r="352" spans="1:40">
      <c r="A352" t="s">
        <v>604</v>
      </c>
      <c r="B352">
        <v>65</v>
      </c>
      <c r="C352">
        <v>6.8202222222222231</v>
      </c>
      <c r="D352">
        <v>14.522083333333336</v>
      </c>
      <c r="E352">
        <v>9.6296296296296298</v>
      </c>
      <c r="F352" t="s">
        <v>941</v>
      </c>
      <c r="H352" t="s">
        <v>1005</v>
      </c>
      <c r="J352" t="s">
        <v>358</v>
      </c>
      <c r="K352">
        <v>62</v>
      </c>
      <c r="L352">
        <v>35</v>
      </c>
      <c r="T352" t="s">
        <v>2068</v>
      </c>
      <c r="U352" t="s">
        <v>1121</v>
      </c>
      <c r="W352" t="s">
        <v>1527</v>
      </c>
      <c r="X352" s="69">
        <v>4</v>
      </c>
      <c r="Y352" s="69">
        <v>4</v>
      </c>
      <c r="Z352" s="69">
        <v>4</v>
      </c>
      <c r="AB352" s="63" t="s">
        <v>2076</v>
      </c>
      <c r="AC352" s="42">
        <f t="shared" si="20"/>
        <v>68</v>
      </c>
      <c r="AD352" s="42">
        <f t="shared" si="21"/>
        <v>185</v>
      </c>
      <c r="AE352" s="42">
        <f t="shared" si="22"/>
        <v>100</v>
      </c>
      <c r="AG352" t="s">
        <v>2079</v>
      </c>
      <c r="AH352" s="57">
        <v>22.2</v>
      </c>
      <c r="AJ352" s="63" t="s">
        <v>2076</v>
      </c>
      <c r="AK352">
        <f t="shared" si="23"/>
        <v>77</v>
      </c>
      <c r="AL352">
        <v>0.88</v>
      </c>
      <c r="AM352">
        <v>2.4</v>
      </c>
      <c r="AN352">
        <v>1.3</v>
      </c>
    </row>
    <row r="353" spans="1:40">
      <c r="A353" t="s">
        <v>40</v>
      </c>
      <c r="B353">
        <v>76</v>
      </c>
      <c r="C353">
        <v>45.085074072522261</v>
      </c>
      <c r="D353">
        <v>96.26677947916663</v>
      </c>
      <c r="E353">
        <v>31.340206185567009</v>
      </c>
      <c r="F353" t="s">
        <v>1143</v>
      </c>
      <c r="H353" t="s">
        <v>1005</v>
      </c>
      <c r="J353" t="s">
        <v>2080</v>
      </c>
      <c r="K353">
        <v>72</v>
      </c>
      <c r="L353">
        <v>47</v>
      </c>
      <c r="T353" t="s">
        <v>2081</v>
      </c>
      <c r="U353" t="s">
        <v>1121</v>
      </c>
      <c r="W353" t="s">
        <v>1539</v>
      </c>
      <c r="X353" s="69">
        <v>5.7</v>
      </c>
      <c r="Y353" s="69">
        <v>4</v>
      </c>
      <c r="Z353" s="69">
        <v>4</v>
      </c>
      <c r="AB353" s="63" t="s">
        <v>54</v>
      </c>
      <c r="AC353" s="42">
        <f t="shared" si="20"/>
        <v>84</v>
      </c>
      <c r="AD353" s="42">
        <f t="shared" si="21"/>
        <v>11</v>
      </c>
      <c r="AE353" s="42">
        <f t="shared" si="22"/>
        <v>207</v>
      </c>
      <c r="AG353" t="s">
        <v>1126</v>
      </c>
      <c r="AH353" s="57">
        <v>29.1</v>
      </c>
      <c r="AJ353" s="63" t="s">
        <v>54</v>
      </c>
      <c r="AK353">
        <f t="shared" si="23"/>
        <v>76.666666666666671</v>
      </c>
      <c r="AL353">
        <v>1.1000000000000001</v>
      </c>
      <c r="AM353">
        <v>0.14000000000000001</v>
      </c>
      <c r="AN353">
        <v>2.7</v>
      </c>
    </row>
    <row r="354" spans="1:40">
      <c r="A354" t="s">
        <v>269</v>
      </c>
      <c r="B354">
        <v>67</v>
      </c>
      <c r="C354">
        <v>16.75</v>
      </c>
      <c r="D354">
        <v>39.466350000000013</v>
      </c>
      <c r="E354">
        <v>12.059999999999999</v>
      </c>
      <c r="F354" t="s">
        <v>1143</v>
      </c>
      <c r="H354" t="s">
        <v>1005</v>
      </c>
      <c r="J354" t="s">
        <v>390</v>
      </c>
      <c r="K354">
        <v>70</v>
      </c>
      <c r="L354">
        <v>42</v>
      </c>
      <c r="T354" t="s">
        <v>2082</v>
      </c>
      <c r="U354" t="s">
        <v>1121</v>
      </c>
      <c r="W354" t="s">
        <v>2083</v>
      </c>
      <c r="X354" s="69">
        <v>4.75</v>
      </c>
      <c r="Y354" s="69">
        <v>4</v>
      </c>
      <c r="Z354" s="69">
        <v>4</v>
      </c>
      <c r="AB354" s="63" t="s">
        <v>40</v>
      </c>
      <c r="AC354" s="42">
        <f t="shared" si="20"/>
        <v>33</v>
      </c>
      <c r="AD354" s="42">
        <f t="shared" si="21"/>
        <v>48</v>
      </c>
      <c r="AE354" s="42">
        <f t="shared" si="22"/>
        <v>266</v>
      </c>
      <c r="AG354" t="s">
        <v>2084</v>
      </c>
      <c r="AH354" s="57">
        <v>25.7</v>
      </c>
      <c r="AJ354" s="63" t="s">
        <v>40</v>
      </c>
      <c r="AK354">
        <f t="shared" si="23"/>
        <v>76</v>
      </c>
      <c r="AL354">
        <v>0.44</v>
      </c>
      <c r="AM354">
        <v>0.63</v>
      </c>
      <c r="AN354">
        <v>3.5</v>
      </c>
    </row>
    <row r="355" spans="1:40">
      <c r="A355" t="s">
        <v>316</v>
      </c>
      <c r="B355">
        <v>78.333333333333329</v>
      </c>
      <c r="C355">
        <v>19.583333333333332</v>
      </c>
      <c r="D355">
        <v>35.036296874999991</v>
      </c>
      <c r="E355">
        <v>55.072780203784568</v>
      </c>
      <c r="F355" t="s">
        <v>1143</v>
      </c>
      <c r="H355" t="s">
        <v>1005</v>
      </c>
      <c r="J355" t="s">
        <v>759</v>
      </c>
      <c r="K355">
        <v>68</v>
      </c>
      <c r="L355">
        <v>40</v>
      </c>
      <c r="T355" t="s">
        <v>2085</v>
      </c>
      <c r="U355" t="s">
        <v>1121</v>
      </c>
      <c r="W355" t="s">
        <v>1260</v>
      </c>
      <c r="X355" s="69">
        <v>4</v>
      </c>
      <c r="Y355" s="69">
        <v>4</v>
      </c>
      <c r="Z355" s="69">
        <v>4</v>
      </c>
      <c r="AB355" s="63" t="s">
        <v>297</v>
      </c>
      <c r="AC355" s="42">
        <f t="shared" si="20"/>
        <v>71</v>
      </c>
      <c r="AD355" s="42">
        <f t="shared" si="21"/>
        <v>68</v>
      </c>
      <c r="AE355" s="42">
        <f t="shared" si="22"/>
        <v>173</v>
      </c>
      <c r="AG355" t="s">
        <v>1941</v>
      </c>
      <c r="AH355" s="57">
        <v>34.5</v>
      </c>
      <c r="AJ355" s="63" t="s">
        <v>297</v>
      </c>
      <c r="AK355">
        <f t="shared" si="23"/>
        <v>75</v>
      </c>
      <c r="AL355">
        <v>0.95</v>
      </c>
      <c r="AM355">
        <v>0.9</v>
      </c>
      <c r="AN355">
        <v>2.2999999999999998</v>
      </c>
    </row>
    <row r="356" spans="1:40">
      <c r="A356" t="s">
        <v>500</v>
      </c>
      <c r="B356">
        <v>70.666666666666671</v>
      </c>
      <c r="C356">
        <v>9.1866666666666674</v>
      </c>
      <c r="D356">
        <v>19.891396875000002</v>
      </c>
      <c r="E356">
        <v>51.113268608414245</v>
      </c>
      <c r="F356" t="s">
        <v>1143</v>
      </c>
      <c r="H356" t="s">
        <v>1005</v>
      </c>
      <c r="J356" t="s">
        <v>264</v>
      </c>
      <c r="K356">
        <v>65</v>
      </c>
      <c r="L356">
        <v>38</v>
      </c>
      <c r="T356" t="s">
        <v>2086</v>
      </c>
      <c r="U356" t="s">
        <v>1121</v>
      </c>
      <c r="W356" t="s">
        <v>1301</v>
      </c>
      <c r="X356" s="69">
        <v>4.5</v>
      </c>
      <c r="Y356" s="69">
        <v>4</v>
      </c>
      <c r="Z356" s="69">
        <v>4</v>
      </c>
      <c r="AB356" s="63" t="s">
        <v>283</v>
      </c>
      <c r="AC356" s="42">
        <f t="shared" si="20"/>
        <v>47</v>
      </c>
      <c r="AD356" s="42">
        <f t="shared" si="21"/>
        <v>88</v>
      </c>
      <c r="AE356" s="42">
        <f t="shared" si="22"/>
        <v>102</v>
      </c>
      <c r="AG356" t="s">
        <v>2087</v>
      </c>
      <c r="AH356" s="57">
        <v>38.6</v>
      </c>
      <c r="AJ356" s="63" t="s">
        <v>283</v>
      </c>
      <c r="AK356">
        <f t="shared" si="23"/>
        <v>73</v>
      </c>
      <c r="AL356">
        <v>0.65</v>
      </c>
      <c r="AM356">
        <v>1.2</v>
      </c>
      <c r="AN356">
        <v>1.4</v>
      </c>
    </row>
    <row r="357" spans="1:40">
      <c r="A357" t="s">
        <v>50</v>
      </c>
      <c r="B357">
        <v>79.666666666666671</v>
      </c>
      <c r="C357">
        <v>38.24</v>
      </c>
      <c r="D357">
        <v>89.050323946759249</v>
      </c>
      <c r="E357">
        <v>44.107296137339056</v>
      </c>
      <c r="F357" t="s">
        <v>1143</v>
      </c>
      <c r="H357" t="s">
        <v>1005</v>
      </c>
      <c r="J357" t="s">
        <v>461</v>
      </c>
      <c r="K357">
        <v>70</v>
      </c>
      <c r="L357">
        <v>43</v>
      </c>
      <c r="T357" t="s">
        <v>2088</v>
      </c>
      <c r="U357" t="s">
        <v>1121</v>
      </c>
      <c r="W357" t="s">
        <v>1929</v>
      </c>
      <c r="X357" s="69">
        <v>4</v>
      </c>
      <c r="Y357" s="69">
        <v>4</v>
      </c>
      <c r="Z357" s="69">
        <v>4</v>
      </c>
      <c r="AB357" s="63" t="s">
        <v>495</v>
      </c>
      <c r="AC357" s="42">
        <f t="shared" si="20"/>
        <v>124</v>
      </c>
      <c r="AD357" s="42">
        <f t="shared" si="21"/>
        <v>68</v>
      </c>
      <c r="AE357" s="42">
        <f t="shared" si="22"/>
        <v>95</v>
      </c>
      <c r="AG357" t="s">
        <v>1642</v>
      </c>
      <c r="AH357" s="57">
        <v>25.2</v>
      </c>
      <c r="AJ357" s="63" t="s">
        <v>495</v>
      </c>
      <c r="AK357">
        <f t="shared" si="23"/>
        <v>73</v>
      </c>
      <c r="AL357">
        <v>1.7</v>
      </c>
      <c r="AM357">
        <v>0.93</v>
      </c>
      <c r="AN357">
        <v>1.3</v>
      </c>
    </row>
    <row r="358" spans="1:40">
      <c r="A358" t="s">
        <v>343</v>
      </c>
      <c r="B358">
        <v>78</v>
      </c>
      <c r="C358">
        <v>10.033269406392694</v>
      </c>
      <c r="D358">
        <v>32.542249999999996</v>
      </c>
      <c r="E358">
        <v>29.64</v>
      </c>
      <c r="F358" t="s">
        <v>941</v>
      </c>
      <c r="H358" t="s">
        <v>1005</v>
      </c>
      <c r="J358" t="s">
        <v>319</v>
      </c>
      <c r="K358">
        <v>55</v>
      </c>
      <c r="L358">
        <v>37</v>
      </c>
      <c r="T358" t="s">
        <v>2027</v>
      </c>
      <c r="U358" t="s">
        <v>1121</v>
      </c>
      <c r="W358" t="s">
        <v>2089</v>
      </c>
      <c r="X358" s="69">
        <v>4.5</v>
      </c>
      <c r="Y358" s="69">
        <v>4</v>
      </c>
      <c r="Z358" s="69">
        <v>4</v>
      </c>
      <c r="AB358" s="63" t="s">
        <v>500</v>
      </c>
      <c r="AC358" s="42">
        <f t="shared" si="20"/>
        <v>39</v>
      </c>
      <c r="AD358" s="42">
        <f t="shared" si="21"/>
        <v>155</v>
      </c>
      <c r="AE358" s="42">
        <f t="shared" si="22"/>
        <v>71</v>
      </c>
      <c r="AG358" t="s">
        <v>2090</v>
      </c>
      <c r="AH358" s="57">
        <v>22.5</v>
      </c>
      <c r="AJ358" s="63" t="s">
        <v>500</v>
      </c>
      <c r="AK358">
        <f t="shared" si="23"/>
        <v>70.666666666666671</v>
      </c>
      <c r="AL358">
        <v>0.55000000000000004</v>
      </c>
      <c r="AM358">
        <v>2.2000000000000002</v>
      </c>
      <c r="AN358">
        <v>1</v>
      </c>
    </row>
    <row r="359" spans="1:40">
      <c r="A359" t="s">
        <v>283</v>
      </c>
      <c r="B359">
        <v>73</v>
      </c>
      <c r="C359">
        <v>13.860938842641289</v>
      </c>
      <c r="D359">
        <v>37.923013333333344</v>
      </c>
      <c r="E359">
        <v>21.9</v>
      </c>
      <c r="F359" t="s">
        <v>1152</v>
      </c>
      <c r="H359" t="s">
        <v>1005</v>
      </c>
      <c r="J359" t="s">
        <v>477</v>
      </c>
      <c r="K359">
        <v>67</v>
      </c>
      <c r="L359">
        <v>47</v>
      </c>
      <c r="T359" t="s">
        <v>2091</v>
      </c>
      <c r="U359" t="s">
        <v>1121</v>
      </c>
      <c r="W359" t="s">
        <v>2092</v>
      </c>
      <c r="X359" s="69">
        <v>4</v>
      </c>
      <c r="Y359" s="69">
        <v>4</v>
      </c>
      <c r="Z359" s="69">
        <v>4</v>
      </c>
      <c r="AB359" s="63" t="s">
        <v>269</v>
      </c>
      <c r="AC359" s="42">
        <f t="shared" si="20"/>
        <v>24</v>
      </c>
      <c r="AD359" s="42">
        <f t="shared" si="21"/>
        <v>41</v>
      </c>
      <c r="AE359" s="42">
        <f t="shared" si="22"/>
        <v>114</v>
      </c>
      <c r="AG359" t="s">
        <v>1452</v>
      </c>
      <c r="AH359" s="57">
        <v>24.9</v>
      </c>
      <c r="AJ359" s="63" t="s">
        <v>269</v>
      </c>
      <c r="AK359">
        <f t="shared" si="23"/>
        <v>67</v>
      </c>
      <c r="AL359">
        <v>0.36</v>
      </c>
      <c r="AM359">
        <v>0.61</v>
      </c>
      <c r="AN359">
        <v>1.7</v>
      </c>
    </row>
    <row r="360" spans="1:40">
      <c r="A360" t="s">
        <v>603</v>
      </c>
      <c r="B360">
        <v>64.666666666666657</v>
      </c>
      <c r="C360">
        <v>11.23222830740688</v>
      </c>
      <c r="D360">
        <v>14.532259777777776</v>
      </c>
      <c r="E360">
        <v>69.138297872340402</v>
      </c>
      <c r="F360" t="s">
        <v>1143</v>
      </c>
      <c r="H360" t="s">
        <v>1005</v>
      </c>
      <c r="J360" t="s">
        <v>827</v>
      </c>
      <c r="K360">
        <v>67</v>
      </c>
      <c r="L360">
        <v>53</v>
      </c>
      <c r="T360" t="s">
        <v>2093</v>
      </c>
      <c r="U360" t="s">
        <v>1121</v>
      </c>
      <c r="W360" t="s">
        <v>2094</v>
      </c>
      <c r="X360" s="69">
        <v>4</v>
      </c>
      <c r="Y360" s="69">
        <v>4</v>
      </c>
      <c r="Z360" s="69">
        <v>4</v>
      </c>
      <c r="AB360" s="63" t="s">
        <v>232</v>
      </c>
      <c r="AC360" s="42">
        <f t="shared" si="20"/>
        <v>40</v>
      </c>
      <c r="AD360" s="42">
        <f t="shared" si="21"/>
        <v>106</v>
      </c>
      <c r="AE360" s="42">
        <f t="shared" si="22"/>
        <v>199</v>
      </c>
      <c r="AG360" t="s">
        <v>1301</v>
      </c>
      <c r="AH360" s="57">
        <v>34.799999999999997</v>
      </c>
      <c r="AJ360" s="63" t="s">
        <v>232</v>
      </c>
      <c r="AK360">
        <f t="shared" si="23"/>
        <v>66.333333333333329</v>
      </c>
      <c r="AL360">
        <v>0.6</v>
      </c>
      <c r="AM360">
        <v>1.6</v>
      </c>
      <c r="AN360">
        <v>3</v>
      </c>
    </row>
    <row r="361" spans="1:40">
      <c r="A361" t="s">
        <v>536</v>
      </c>
      <c r="B361">
        <v>80</v>
      </c>
      <c r="C361">
        <v>8.0678856583874143</v>
      </c>
      <c r="D361">
        <v>17.665434722222219</v>
      </c>
      <c r="E361">
        <v>45.128205128205124</v>
      </c>
      <c r="F361" t="s">
        <v>941</v>
      </c>
      <c r="H361" t="s">
        <v>1005</v>
      </c>
      <c r="J361" t="s">
        <v>434</v>
      </c>
      <c r="K361">
        <v>58</v>
      </c>
      <c r="L361">
        <v>42</v>
      </c>
      <c r="T361" t="s">
        <v>2095</v>
      </c>
      <c r="U361" t="s">
        <v>1121</v>
      </c>
      <c r="W361" t="s">
        <v>1939</v>
      </c>
      <c r="X361" s="69">
        <v>4</v>
      </c>
      <c r="Y361" s="69">
        <v>4</v>
      </c>
      <c r="Z361" s="69">
        <v>4</v>
      </c>
      <c r="AB361" s="63" t="s">
        <v>557</v>
      </c>
      <c r="AC361" s="42">
        <f t="shared" si="20"/>
        <v>99</v>
      </c>
      <c r="AD361" s="42">
        <f t="shared" si="21"/>
        <v>21</v>
      </c>
      <c r="AE361" s="42">
        <f t="shared" si="22"/>
        <v>59</v>
      </c>
      <c r="AG361" t="s">
        <v>2096</v>
      </c>
      <c r="AH361" s="57">
        <v>29.4</v>
      </c>
      <c r="AJ361" s="63" t="s">
        <v>557</v>
      </c>
      <c r="AK361">
        <f t="shared" si="23"/>
        <v>66</v>
      </c>
      <c r="AL361">
        <v>1.5</v>
      </c>
      <c r="AM361">
        <v>0.32</v>
      </c>
      <c r="AN361">
        <v>0.9</v>
      </c>
    </row>
    <row r="362" spans="1:40">
      <c r="A362" t="s">
        <v>54</v>
      </c>
      <c r="B362">
        <v>76.666666666666671</v>
      </c>
      <c r="C362">
        <v>13.745682356487427</v>
      </c>
      <c r="D362">
        <v>86.832949907407411</v>
      </c>
      <c r="E362">
        <v>33.883928571428569</v>
      </c>
      <c r="F362" t="s">
        <v>1186</v>
      </c>
      <c r="H362" t="s">
        <v>1005</v>
      </c>
      <c r="J362" t="s">
        <v>520</v>
      </c>
      <c r="K362">
        <v>70</v>
      </c>
      <c r="L362">
        <v>48</v>
      </c>
      <c r="T362" t="s">
        <v>2097</v>
      </c>
      <c r="U362" t="s">
        <v>1121</v>
      </c>
      <c r="W362" t="s">
        <v>2098</v>
      </c>
      <c r="X362" s="69">
        <v>5.25</v>
      </c>
      <c r="Y362" s="69">
        <v>4</v>
      </c>
      <c r="Z362" s="69">
        <v>4</v>
      </c>
      <c r="AB362" s="63" t="s">
        <v>604</v>
      </c>
      <c r="AC362" s="42">
        <f t="shared" si="20"/>
        <v>16</v>
      </c>
      <c r="AD362" s="42">
        <f t="shared" si="21"/>
        <v>79</v>
      </c>
      <c r="AE362" s="42">
        <f t="shared" si="22"/>
        <v>85</v>
      </c>
      <c r="AG362" t="s">
        <v>1522</v>
      </c>
      <c r="AH362" s="57">
        <v>26.7</v>
      </c>
      <c r="AJ362" s="63" t="s">
        <v>604</v>
      </c>
      <c r="AK362">
        <f t="shared" si="23"/>
        <v>65</v>
      </c>
      <c r="AL362">
        <v>0.24</v>
      </c>
      <c r="AM362">
        <v>1.22</v>
      </c>
      <c r="AN362">
        <v>1.3</v>
      </c>
    </row>
    <row r="363" spans="1:40">
      <c r="A363" t="s">
        <v>201</v>
      </c>
      <c r="B363">
        <v>82</v>
      </c>
      <c r="C363">
        <v>13.940000000000001</v>
      </c>
      <c r="D363">
        <v>49.440724666666668</v>
      </c>
      <c r="E363">
        <v>30.066666666666663</v>
      </c>
      <c r="F363" t="s">
        <v>1191</v>
      </c>
      <c r="H363" t="s">
        <v>1005</v>
      </c>
      <c r="J363" t="s">
        <v>2099</v>
      </c>
      <c r="K363">
        <v>75</v>
      </c>
      <c r="L363">
        <v>53</v>
      </c>
      <c r="T363" t="s">
        <v>2100</v>
      </c>
      <c r="U363" t="s">
        <v>1121</v>
      </c>
      <c r="W363" t="s">
        <v>1636</v>
      </c>
      <c r="X363" s="69">
        <v>4</v>
      </c>
      <c r="Y363" s="69">
        <v>4</v>
      </c>
      <c r="Z363" s="69">
        <v>4</v>
      </c>
      <c r="AB363" s="63" t="s">
        <v>603</v>
      </c>
      <c r="AC363" s="42">
        <f t="shared" si="20"/>
        <v>47</v>
      </c>
      <c r="AD363" s="42">
        <f t="shared" si="21"/>
        <v>194</v>
      </c>
      <c r="AE363" s="42">
        <f t="shared" si="22"/>
        <v>71</v>
      </c>
      <c r="AG363" t="s">
        <v>1378</v>
      </c>
      <c r="AH363" s="57">
        <v>23.8</v>
      </c>
      <c r="AJ363" s="63" t="s">
        <v>603</v>
      </c>
      <c r="AK363">
        <f t="shared" si="23"/>
        <v>64.666666666666657</v>
      </c>
      <c r="AL363">
        <v>0.73</v>
      </c>
      <c r="AM363">
        <v>3</v>
      </c>
      <c r="AN363">
        <v>1.1000000000000001</v>
      </c>
    </row>
    <row r="364" spans="1:40">
      <c r="A364" t="s">
        <v>557</v>
      </c>
      <c r="B364">
        <v>66</v>
      </c>
      <c r="C364">
        <v>3.0774106136623236</v>
      </c>
      <c r="D364">
        <v>16.744592864999998</v>
      </c>
      <c r="E364">
        <v>11.6875</v>
      </c>
      <c r="F364" t="s">
        <v>1186</v>
      </c>
      <c r="H364" t="s">
        <v>1005</v>
      </c>
      <c r="J364" t="s">
        <v>279</v>
      </c>
      <c r="K364">
        <v>65</v>
      </c>
      <c r="L364">
        <v>40</v>
      </c>
      <c r="T364" t="s">
        <v>2101</v>
      </c>
      <c r="U364" t="s">
        <v>1121</v>
      </c>
      <c r="W364" t="s">
        <v>2102</v>
      </c>
      <c r="X364" s="69">
        <v>5</v>
      </c>
      <c r="Y364" s="69">
        <v>4</v>
      </c>
      <c r="Z364" s="69">
        <v>4</v>
      </c>
      <c r="AB364" s="63" t="s">
        <v>725</v>
      </c>
      <c r="AC364" s="42">
        <f t="shared" si="20"/>
        <v>64</v>
      </c>
      <c r="AD364" s="42">
        <f t="shared" si="21"/>
        <v>68</v>
      </c>
      <c r="AE364" s="42">
        <f t="shared" si="22"/>
        <v>45</v>
      </c>
      <c r="AG364" t="s">
        <v>1354</v>
      </c>
      <c r="AH364" s="57">
        <v>31.8</v>
      </c>
      <c r="AJ364" s="63" t="s">
        <v>725</v>
      </c>
      <c r="AK364">
        <f t="shared" si="23"/>
        <v>64.333333333333343</v>
      </c>
      <c r="AL364">
        <v>1</v>
      </c>
      <c r="AM364">
        <v>1.05</v>
      </c>
      <c r="AN364">
        <v>0.7</v>
      </c>
    </row>
    <row r="365" spans="1:40">
      <c r="A365" t="s">
        <v>495</v>
      </c>
      <c r="B365">
        <v>73</v>
      </c>
      <c r="C365">
        <v>4.2708433992248418</v>
      </c>
      <c r="D365">
        <v>20.270284125000003</v>
      </c>
      <c r="E365">
        <v>13.602484472049689</v>
      </c>
      <c r="F365" t="s">
        <v>1191</v>
      </c>
      <c r="H365" t="s">
        <v>1005</v>
      </c>
      <c r="J365" t="s">
        <v>400</v>
      </c>
      <c r="K365">
        <v>45</v>
      </c>
      <c r="L365">
        <v>35</v>
      </c>
      <c r="T365" t="s">
        <v>2103</v>
      </c>
      <c r="U365" t="s">
        <v>1121</v>
      </c>
      <c r="W365" t="s">
        <v>2070</v>
      </c>
      <c r="X365" s="69">
        <v>4</v>
      </c>
      <c r="Y365" s="69">
        <v>4</v>
      </c>
      <c r="Z365" s="69">
        <v>4</v>
      </c>
      <c r="AB365" s="63" t="s">
        <v>704</v>
      </c>
      <c r="AC365" s="42">
        <f t="shared" si="20"/>
        <v>27</v>
      </c>
      <c r="AD365" s="42">
        <f t="shared" si="21"/>
        <v>72</v>
      </c>
      <c r="AE365" s="42">
        <f t="shared" si="22"/>
        <v>48</v>
      </c>
      <c r="AG365" t="s">
        <v>1535</v>
      </c>
      <c r="AH365" s="57">
        <v>36.5</v>
      </c>
      <c r="AJ365" s="63" t="s">
        <v>704</v>
      </c>
      <c r="AK365">
        <f t="shared" si="23"/>
        <v>60</v>
      </c>
      <c r="AL365">
        <v>0.45</v>
      </c>
      <c r="AM365">
        <v>1.2</v>
      </c>
      <c r="AN365">
        <v>0.8</v>
      </c>
    </row>
    <row r="366" spans="1:40">
      <c r="A366" t="s">
        <v>566</v>
      </c>
      <c r="B366">
        <v>60</v>
      </c>
      <c r="C366">
        <v>4.7293848765835191</v>
      </c>
      <c r="D366">
        <v>16.163340375000001</v>
      </c>
      <c r="E366">
        <v>18</v>
      </c>
      <c r="F366" t="s">
        <v>1186</v>
      </c>
      <c r="H366" t="s">
        <v>1005</v>
      </c>
      <c r="J366" t="s">
        <v>2104</v>
      </c>
      <c r="K366">
        <v>80</v>
      </c>
      <c r="L366">
        <v>53</v>
      </c>
      <c r="T366" t="s">
        <v>2105</v>
      </c>
      <c r="U366" t="s">
        <v>1121</v>
      </c>
      <c r="W366" t="s">
        <v>1238</v>
      </c>
      <c r="X366" s="69">
        <v>4</v>
      </c>
      <c r="Y366" s="69">
        <v>4</v>
      </c>
      <c r="Z366" s="69">
        <v>4</v>
      </c>
      <c r="AB366" s="63" t="s">
        <v>566</v>
      </c>
      <c r="AC366" s="42">
        <f t="shared" si="20"/>
        <v>114</v>
      </c>
      <c r="AD366" s="42">
        <f t="shared" si="21"/>
        <v>18</v>
      </c>
      <c r="AE366" s="42">
        <f t="shared" si="22"/>
        <v>78</v>
      </c>
      <c r="AG366" t="s">
        <v>1253</v>
      </c>
      <c r="AH366" s="57">
        <v>32.9</v>
      </c>
      <c r="AJ366" s="63" t="s">
        <v>566</v>
      </c>
      <c r="AK366">
        <f t="shared" si="23"/>
        <v>60</v>
      </c>
      <c r="AL366">
        <v>1.9</v>
      </c>
      <c r="AM366">
        <v>0.3</v>
      </c>
      <c r="AN366">
        <v>1.3</v>
      </c>
    </row>
    <row r="367" spans="1:40">
      <c r="A367" t="s">
        <v>725</v>
      </c>
      <c r="B367">
        <v>64.333333333333343</v>
      </c>
      <c r="C367">
        <v>2.9739007008857485</v>
      </c>
      <c r="D367">
        <v>8.3193735625000045</v>
      </c>
      <c r="E367">
        <v>42.659536541889487</v>
      </c>
      <c r="F367" t="s">
        <v>1191</v>
      </c>
      <c r="H367" t="s">
        <v>1005</v>
      </c>
      <c r="J367" t="s">
        <v>2106</v>
      </c>
      <c r="K367">
        <v>80</v>
      </c>
      <c r="L367">
        <v>53</v>
      </c>
      <c r="T367" t="s">
        <v>2107</v>
      </c>
      <c r="U367" t="s">
        <v>1121</v>
      </c>
      <c r="W367" t="s">
        <v>1707</v>
      </c>
      <c r="X367" s="69">
        <v>5.25</v>
      </c>
      <c r="Y367" s="69">
        <v>4</v>
      </c>
      <c r="Z367" s="69">
        <v>4</v>
      </c>
      <c r="AB367" s="63" t="s">
        <v>824</v>
      </c>
      <c r="AC367" s="42">
        <f t="shared" si="20"/>
        <v>23</v>
      </c>
      <c r="AD367" s="42">
        <f t="shared" si="21"/>
        <v>12</v>
      </c>
      <c r="AE367" s="42">
        <f t="shared" si="22"/>
        <v>23</v>
      </c>
      <c r="AG367" t="s">
        <v>2108</v>
      </c>
      <c r="AH367" s="57">
        <v>35.9</v>
      </c>
      <c r="AJ367" s="63" t="s">
        <v>824</v>
      </c>
      <c r="AK367">
        <f t="shared" si="23"/>
        <v>23</v>
      </c>
      <c r="AL367">
        <v>1</v>
      </c>
      <c r="AM367">
        <v>0.5</v>
      </c>
      <c r="AN367">
        <v>1</v>
      </c>
    </row>
    <row r="368" spans="1:40">
      <c r="A368" t="s">
        <v>824</v>
      </c>
      <c r="B368">
        <v>23</v>
      </c>
      <c r="C368">
        <v>1.0804888888888888</v>
      </c>
      <c r="D368">
        <v>3.5419999999999998</v>
      </c>
      <c r="E368">
        <v>5.75</v>
      </c>
      <c r="F368" t="s">
        <v>1186</v>
      </c>
      <c r="H368" t="s">
        <v>1005</v>
      </c>
      <c r="J368" t="s">
        <v>260</v>
      </c>
      <c r="K368">
        <v>62</v>
      </c>
      <c r="L368">
        <v>42</v>
      </c>
      <c r="T368" t="s">
        <v>2109</v>
      </c>
      <c r="U368" t="s">
        <v>1121</v>
      </c>
      <c r="W368" t="s">
        <v>2110</v>
      </c>
      <c r="X368" s="69">
        <v>4</v>
      </c>
      <c r="Y368" s="69">
        <v>4</v>
      </c>
      <c r="Z368" s="69">
        <v>4</v>
      </c>
      <c r="AB368" s="63" t="s">
        <v>842</v>
      </c>
      <c r="AC368" s="42">
        <f t="shared" si="20"/>
        <v>22</v>
      </c>
      <c r="AD368" s="42">
        <f t="shared" si="21"/>
        <v>11</v>
      </c>
      <c r="AE368" s="42">
        <f t="shared" si="22"/>
        <v>14</v>
      </c>
      <c r="AG368" t="s">
        <v>2111</v>
      </c>
      <c r="AH368" s="57">
        <v>23.4</v>
      </c>
      <c r="AJ368" s="63" t="s">
        <v>842</v>
      </c>
      <c r="AK368">
        <f t="shared" si="23"/>
        <v>17</v>
      </c>
      <c r="AL368">
        <v>1.3</v>
      </c>
      <c r="AM368">
        <v>0.67</v>
      </c>
      <c r="AN368">
        <v>0.8</v>
      </c>
    </row>
    <row r="369" spans="1:40">
      <c r="A369" t="s">
        <v>842</v>
      </c>
      <c r="B369">
        <v>17</v>
      </c>
      <c r="C369">
        <v>1.262309027777778</v>
      </c>
      <c r="D369">
        <v>2.9141612500000003</v>
      </c>
      <c r="E369">
        <v>2.2666666666666666</v>
      </c>
      <c r="F369" t="s">
        <v>1186</v>
      </c>
      <c r="H369" t="s">
        <v>1005</v>
      </c>
      <c r="J369" t="s">
        <v>342</v>
      </c>
      <c r="K369">
        <v>48</v>
      </c>
      <c r="L369">
        <v>33</v>
      </c>
      <c r="T369" t="s">
        <v>2112</v>
      </c>
      <c r="U369" t="s">
        <v>1121</v>
      </c>
      <c r="W369" t="s">
        <v>1773</v>
      </c>
      <c r="X369" s="69">
        <v>3.95</v>
      </c>
      <c r="Y369" s="69">
        <v>3.95</v>
      </c>
      <c r="Z369" s="69">
        <v>3.95</v>
      </c>
      <c r="AB369" s="63" t="s">
        <v>866</v>
      </c>
      <c r="AC369" s="42">
        <f t="shared" si="20"/>
        <v>8</v>
      </c>
      <c r="AD369" s="42">
        <f t="shared" si="21"/>
        <v>2</v>
      </c>
      <c r="AE369" s="42">
        <f t="shared" si="22"/>
        <v>4</v>
      </c>
      <c r="AG369" t="s">
        <v>2113</v>
      </c>
      <c r="AH369" s="57">
        <v>24.1</v>
      </c>
      <c r="AJ369" s="63" t="s">
        <v>866</v>
      </c>
      <c r="AK369">
        <f t="shared" si="23"/>
        <v>6</v>
      </c>
      <c r="AL369">
        <v>1.38</v>
      </c>
      <c r="AM369">
        <v>0.38</v>
      </c>
      <c r="AN369">
        <v>0.7</v>
      </c>
    </row>
    <row r="370" spans="1:40">
      <c r="A370" t="s">
        <v>866</v>
      </c>
      <c r="B370">
        <v>6</v>
      </c>
      <c r="C370">
        <v>8.1666666666666665E-2</v>
      </c>
      <c r="D370">
        <v>2.0352639999999997</v>
      </c>
      <c r="E370">
        <v>1</v>
      </c>
      <c r="F370" t="s">
        <v>1186</v>
      </c>
      <c r="H370" t="s">
        <v>1005</v>
      </c>
      <c r="J370" t="s">
        <v>2114</v>
      </c>
      <c r="K370">
        <v>82</v>
      </c>
      <c r="L370">
        <v>38</v>
      </c>
      <c r="T370" t="s">
        <v>2115</v>
      </c>
      <c r="U370" t="s">
        <v>1121</v>
      </c>
      <c r="W370" t="s">
        <v>2116</v>
      </c>
      <c r="X370" s="69">
        <v>0.85499999999999998</v>
      </c>
      <c r="Y370" s="69">
        <v>0.88666599999999995</v>
      </c>
      <c r="Z370" s="69">
        <v>3.949166</v>
      </c>
      <c r="AB370" s="63" t="s">
        <v>902</v>
      </c>
      <c r="AC370" s="42">
        <f t="shared" si="20"/>
        <v>4</v>
      </c>
      <c r="AD370" s="42">
        <f t="shared" si="21"/>
        <v>5</v>
      </c>
      <c r="AE370" s="42">
        <f t="shared" si="22"/>
        <v>3</v>
      </c>
      <c r="AG370" t="s">
        <v>2117</v>
      </c>
      <c r="AH370" s="57">
        <v>28.2</v>
      </c>
      <c r="AJ370" s="63" t="s">
        <v>902</v>
      </c>
      <c r="AK370">
        <f t="shared" si="23"/>
        <v>4</v>
      </c>
      <c r="AL370">
        <v>1</v>
      </c>
      <c r="AM370">
        <v>1.25</v>
      </c>
      <c r="AN370">
        <v>0.8</v>
      </c>
    </row>
    <row r="371" spans="1:40">
      <c r="A371" t="s">
        <v>902</v>
      </c>
      <c r="B371">
        <v>4</v>
      </c>
      <c r="C371">
        <v>1.8666666666666669E-3</v>
      </c>
      <c r="D371">
        <v>1.278</v>
      </c>
      <c r="E371">
        <v>0</v>
      </c>
      <c r="F371" t="s">
        <v>1186</v>
      </c>
      <c r="H371" t="s">
        <v>1005</v>
      </c>
      <c r="J371" t="s">
        <v>462</v>
      </c>
      <c r="K371">
        <v>50</v>
      </c>
      <c r="L371">
        <v>37</v>
      </c>
      <c r="T371" t="s">
        <v>2118</v>
      </c>
      <c r="U371" t="s">
        <v>1121</v>
      </c>
      <c r="W371" t="s">
        <v>2119</v>
      </c>
      <c r="X371" s="69">
        <v>3.12</v>
      </c>
      <c r="Y371" s="69">
        <v>3.9</v>
      </c>
      <c r="Z371" s="69">
        <v>3.9</v>
      </c>
      <c r="AB371" s="63" t="s">
        <v>927</v>
      </c>
      <c r="AC371" s="42">
        <f t="shared" si="20"/>
        <v>3</v>
      </c>
      <c r="AD371" s="42">
        <f t="shared" si="21"/>
        <v>2</v>
      </c>
      <c r="AE371" s="42">
        <f t="shared" si="22"/>
        <v>6</v>
      </c>
      <c r="AG371" t="s">
        <v>2120</v>
      </c>
      <c r="AH371" s="57">
        <v>22.7</v>
      </c>
      <c r="AJ371" s="63" t="s">
        <v>927</v>
      </c>
      <c r="AK371">
        <f t="shared" si="23"/>
        <v>4</v>
      </c>
      <c r="AL371">
        <v>0.8</v>
      </c>
      <c r="AM371">
        <v>0.5</v>
      </c>
      <c r="AN371">
        <v>1.5</v>
      </c>
    </row>
    <row r="372" spans="1:40">
      <c r="A372" t="s">
        <v>927</v>
      </c>
      <c r="B372">
        <v>4</v>
      </c>
      <c r="C372">
        <v>1.8666666666666669E-3</v>
      </c>
      <c r="D372">
        <v>0.64500000000000002</v>
      </c>
      <c r="E372">
        <v>0</v>
      </c>
      <c r="F372" t="s">
        <v>1191</v>
      </c>
      <c r="H372" t="s">
        <v>1005</v>
      </c>
      <c r="J372" t="s">
        <v>861</v>
      </c>
      <c r="K372">
        <v>68</v>
      </c>
      <c r="L372">
        <v>50</v>
      </c>
      <c r="T372" t="s">
        <v>2121</v>
      </c>
      <c r="U372" t="s">
        <v>1121</v>
      </c>
      <c r="W372" t="s">
        <v>1881</v>
      </c>
      <c r="X372" s="69">
        <v>3.85</v>
      </c>
      <c r="Y372" s="69">
        <v>3.85</v>
      </c>
      <c r="Z372" s="69">
        <v>3.85</v>
      </c>
      <c r="AB372" s="63" t="s">
        <v>41</v>
      </c>
      <c r="AC372" s="42">
        <f t="shared" si="20"/>
        <v>59</v>
      </c>
      <c r="AD372" s="42">
        <f t="shared" si="21"/>
        <v>66</v>
      </c>
      <c r="AE372" s="42">
        <f t="shared" si="22"/>
        <v>185</v>
      </c>
      <c r="AG372" t="s">
        <v>2122</v>
      </c>
      <c r="AH372" s="57">
        <v>23.3</v>
      </c>
      <c r="AJ372" s="63" t="s">
        <v>41</v>
      </c>
      <c r="AK372">
        <f t="shared" si="23"/>
        <v>84</v>
      </c>
      <c r="AL372">
        <v>0.7</v>
      </c>
      <c r="AM372">
        <v>0.79</v>
      </c>
      <c r="AN372">
        <v>2.2000000000000002</v>
      </c>
    </row>
    <row r="373" spans="1:40">
      <c r="A373" t="s">
        <v>41</v>
      </c>
      <c r="B373">
        <v>84</v>
      </c>
      <c r="C373">
        <v>31.366018224318623</v>
      </c>
      <c r="D373">
        <v>95.769930666666653</v>
      </c>
      <c r="E373">
        <v>24.585365853658534</v>
      </c>
      <c r="F373" t="s">
        <v>941</v>
      </c>
      <c r="H373" t="s">
        <v>979</v>
      </c>
      <c r="J373" t="s">
        <v>412</v>
      </c>
      <c r="K373">
        <v>52</v>
      </c>
      <c r="L373">
        <v>35</v>
      </c>
      <c r="T373" t="s">
        <v>2123</v>
      </c>
      <c r="U373" t="s">
        <v>1121</v>
      </c>
      <c r="W373" t="s">
        <v>2124</v>
      </c>
      <c r="X373" s="69">
        <v>4.5</v>
      </c>
      <c r="Y373" s="69">
        <v>3.85</v>
      </c>
      <c r="Z373" s="69">
        <v>3.85</v>
      </c>
      <c r="AB373" s="63" t="s">
        <v>73</v>
      </c>
      <c r="AC373" s="42">
        <f t="shared" si="20"/>
        <v>126</v>
      </c>
      <c r="AD373" s="42">
        <f t="shared" si="21"/>
        <v>37</v>
      </c>
      <c r="AE373" s="42">
        <f t="shared" si="22"/>
        <v>134</v>
      </c>
      <c r="AG373" t="s">
        <v>1511</v>
      </c>
      <c r="AH373" s="57">
        <v>26.8</v>
      </c>
      <c r="AJ373" s="63" t="s">
        <v>73</v>
      </c>
      <c r="AK373">
        <f t="shared" si="23"/>
        <v>84</v>
      </c>
      <c r="AL373">
        <v>1.5</v>
      </c>
      <c r="AM373">
        <v>0.44</v>
      </c>
      <c r="AN373">
        <v>1.6</v>
      </c>
    </row>
    <row r="374" spans="1:40">
      <c r="A374" t="s">
        <v>310</v>
      </c>
      <c r="B374">
        <v>83</v>
      </c>
      <c r="C374">
        <v>14.223273133494693</v>
      </c>
      <c r="D374">
        <v>35.536599861111107</v>
      </c>
      <c r="E374">
        <v>24.9</v>
      </c>
      <c r="F374" t="s">
        <v>941</v>
      </c>
      <c r="H374" t="s">
        <v>979</v>
      </c>
      <c r="J374" t="s">
        <v>408</v>
      </c>
      <c r="K374">
        <v>68</v>
      </c>
      <c r="L374">
        <v>38</v>
      </c>
      <c r="T374" t="s">
        <v>2125</v>
      </c>
      <c r="U374" t="s">
        <v>1121</v>
      </c>
      <c r="W374" t="s">
        <v>1897</v>
      </c>
      <c r="X374" s="69">
        <v>4.05</v>
      </c>
      <c r="Y374" s="69">
        <v>3.85</v>
      </c>
      <c r="Z374" s="69">
        <v>3.85</v>
      </c>
      <c r="AB374" s="63" t="s">
        <v>48</v>
      </c>
      <c r="AC374" s="42">
        <f t="shared" si="20"/>
        <v>25</v>
      </c>
      <c r="AD374" s="42">
        <f t="shared" si="21"/>
        <v>57</v>
      </c>
      <c r="AE374" s="42">
        <f t="shared" si="22"/>
        <v>284</v>
      </c>
      <c r="AG374" t="s">
        <v>2126</v>
      </c>
      <c r="AH374" s="57">
        <v>22.9</v>
      </c>
      <c r="AJ374" s="63" t="s">
        <v>48</v>
      </c>
      <c r="AK374">
        <f t="shared" si="23"/>
        <v>83.666666666666671</v>
      </c>
      <c r="AL374">
        <v>0.3</v>
      </c>
      <c r="AM374">
        <v>0.68</v>
      </c>
      <c r="AN374">
        <v>3.4</v>
      </c>
    </row>
    <row r="375" spans="1:40">
      <c r="A375" t="s">
        <v>432</v>
      </c>
      <c r="B375">
        <v>79.666666666666671</v>
      </c>
      <c r="C375">
        <v>9.2107627064223294</v>
      </c>
      <c r="D375">
        <v>25.274259958333335</v>
      </c>
      <c r="E375">
        <v>23.934191702432049</v>
      </c>
      <c r="F375" t="s">
        <v>941</v>
      </c>
      <c r="H375" t="s">
        <v>979</v>
      </c>
      <c r="J375" t="s">
        <v>325</v>
      </c>
      <c r="K375">
        <v>55</v>
      </c>
      <c r="L375">
        <v>40</v>
      </c>
      <c r="T375" t="s">
        <v>2127</v>
      </c>
      <c r="U375" t="s">
        <v>1121</v>
      </c>
      <c r="W375" t="s">
        <v>2128</v>
      </c>
      <c r="X375" s="69">
        <v>5.2190000000000003</v>
      </c>
      <c r="Y375" s="69">
        <v>3.85</v>
      </c>
      <c r="Z375" s="69">
        <v>3.85</v>
      </c>
      <c r="AB375" s="63" t="s">
        <v>310</v>
      </c>
      <c r="AC375" s="42">
        <f t="shared" si="20"/>
        <v>66</v>
      </c>
      <c r="AD375" s="42">
        <f t="shared" si="21"/>
        <v>39</v>
      </c>
      <c r="AE375" s="42">
        <f t="shared" si="22"/>
        <v>133</v>
      </c>
      <c r="AG375" t="s">
        <v>1815</v>
      </c>
      <c r="AH375" s="57">
        <v>33.299999999999997</v>
      </c>
      <c r="AJ375" s="63" t="s">
        <v>310</v>
      </c>
      <c r="AK375">
        <f t="shared" si="23"/>
        <v>83</v>
      </c>
      <c r="AL375">
        <v>0.8</v>
      </c>
      <c r="AM375">
        <v>0.47</v>
      </c>
      <c r="AN375">
        <v>1.6</v>
      </c>
    </row>
    <row r="376" spans="1:40">
      <c r="A376" t="s">
        <v>414</v>
      </c>
      <c r="B376">
        <v>79.333333333333329</v>
      </c>
      <c r="C376">
        <v>11.260346037282387</v>
      </c>
      <c r="D376">
        <v>26.970197187499991</v>
      </c>
      <c r="E376">
        <v>21.201149425287355</v>
      </c>
      <c r="F376" t="s">
        <v>941</v>
      </c>
      <c r="H376" t="s">
        <v>979</v>
      </c>
      <c r="J376" t="s">
        <v>2129</v>
      </c>
      <c r="K376">
        <v>73</v>
      </c>
      <c r="L376">
        <v>55</v>
      </c>
      <c r="T376" t="s">
        <v>2130</v>
      </c>
      <c r="U376" t="s">
        <v>1121</v>
      </c>
      <c r="W376" t="s">
        <v>1541</v>
      </c>
      <c r="X376" s="69">
        <v>3.9750000000000001</v>
      </c>
      <c r="Y376" s="69">
        <v>3.85</v>
      </c>
      <c r="Z376" s="69">
        <v>3.85</v>
      </c>
      <c r="AB376" s="63" t="s">
        <v>68</v>
      </c>
      <c r="AC376" s="42">
        <f t="shared" si="20"/>
        <v>75</v>
      </c>
      <c r="AD376" s="42">
        <f t="shared" si="21"/>
        <v>125</v>
      </c>
      <c r="AE376" s="42">
        <f t="shared" si="22"/>
        <v>191</v>
      </c>
      <c r="AG376" t="s">
        <v>2131</v>
      </c>
      <c r="AH376" s="57">
        <v>30</v>
      </c>
      <c r="AJ376" s="63" t="s">
        <v>68</v>
      </c>
      <c r="AK376">
        <f t="shared" si="23"/>
        <v>83</v>
      </c>
      <c r="AL376">
        <v>0.9</v>
      </c>
      <c r="AM376">
        <v>1.5</v>
      </c>
      <c r="AN376">
        <v>2.2999999999999998</v>
      </c>
    </row>
    <row r="377" spans="1:40">
      <c r="A377" t="s">
        <v>548</v>
      </c>
      <c r="B377">
        <v>56</v>
      </c>
      <c r="C377">
        <v>4.1427272727272726</v>
      </c>
      <c r="D377">
        <v>17.324999999999996</v>
      </c>
      <c r="E377">
        <v>22.400000000000002</v>
      </c>
      <c r="F377" t="s">
        <v>941</v>
      </c>
      <c r="H377" t="s">
        <v>979</v>
      </c>
      <c r="J377" t="s">
        <v>472</v>
      </c>
      <c r="K377">
        <v>70</v>
      </c>
      <c r="L377">
        <v>35</v>
      </c>
      <c r="T377" t="s">
        <v>2132</v>
      </c>
      <c r="U377" t="s">
        <v>1121</v>
      </c>
      <c r="W377" t="s">
        <v>2060</v>
      </c>
      <c r="X377" s="69">
        <v>4.5</v>
      </c>
      <c r="Y377" s="69">
        <v>3.85</v>
      </c>
      <c r="Z377" s="69">
        <v>3.85</v>
      </c>
      <c r="AB377" s="63" t="s">
        <v>81</v>
      </c>
      <c r="AC377" s="42">
        <f t="shared" si="20"/>
        <v>29</v>
      </c>
      <c r="AD377" s="42">
        <f t="shared" si="21"/>
        <v>32</v>
      </c>
      <c r="AE377" s="42">
        <f t="shared" si="22"/>
        <v>156</v>
      </c>
      <c r="AG377" t="s">
        <v>2133</v>
      </c>
      <c r="AH377" s="57">
        <v>22.4</v>
      </c>
      <c r="AJ377" s="63" t="s">
        <v>81</v>
      </c>
      <c r="AK377">
        <f t="shared" si="23"/>
        <v>82</v>
      </c>
      <c r="AL377">
        <v>0.35</v>
      </c>
      <c r="AM377">
        <v>0.39</v>
      </c>
      <c r="AN377">
        <v>1.9</v>
      </c>
    </row>
    <row r="378" spans="1:40">
      <c r="A378" s="10" t="s">
        <v>48</v>
      </c>
      <c r="B378">
        <v>83.666666666666671</v>
      </c>
      <c r="C378">
        <v>47.69</v>
      </c>
      <c r="D378">
        <v>89.86981791666669</v>
      </c>
      <c r="E378">
        <v>14.223333333333334</v>
      </c>
      <c r="F378" t="s">
        <v>1143</v>
      </c>
      <c r="H378" t="s">
        <v>979</v>
      </c>
      <c r="J378" t="s">
        <v>293</v>
      </c>
      <c r="K378">
        <v>53</v>
      </c>
      <c r="L378">
        <v>40</v>
      </c>
      <c r="T378" t="s">
        <v>2134</v>
      </c>
      <c r="U378" t="s">
        <v>1121</v>
      </c>
      <c r="W378" t="s">
        <v>1192</v>
      </c>
      <c r="X378" s="69">
        <v>3.7749999999999999</v>
      </c>
      <c r="Y378" s="69">
        <v>3.7749999999999999</v>
      </c>
      <c r="Z378" s="69">
        <v>3.7749999999999999</v>
      </c>
      <c r="AB378" s="63" t="s">
        <v>334</v>
      </c>
      <c r="AC378" s="42">
        <f t="shared" si="20"/>
        <v>148</v>
      </c>
      <c r="AD378" s="42">
        <f t="shared" si="21"/>
        <v>62</v>
      </c>
      <c r="AE378" s="42">
        <f t="shared" si="22"/>
        <v>131</v>
      </c>
      <c r="AG378" t="s">
        <v>1525</v>
      </c>
      <c r="AH378" s="57">
        <v>25.4</v>
      </c>
      <c r="AJ378" s="63" t="s">
        <v>334</v>
      </c>
      <c r="AK378">
        <f t="shared" si="23"/>
        <v>82</v>
      </c>
      <c r="AL378">
        <v>1.8</v>
      </c>
      <c r="AM378">
        <v>0.75</v>
      </c>
      <c r="AN378">
        <v>1.6</v>
      </c>
    </row>
    <row r="379" spans="1:40">
      <c r="A379" t="s">
        <v>237</v>
      </c>
      <c r="B379">
        <v>76</v>
      </c>
      <c r="C379">
        <v>19.156200629696773</v>
      </c>
      <c r="D379">
        <v>43.663050277777778</v>
      </c>
      <c r="E379">
        <v>22.078212290502794</v>
      </c>
      <c r="F379" t="s">
        <v>1143</v>
      </c>
      <c r="H379" t="s">
        <v>979</v>
      </c>
      <c r="J379" t="s">
        <v>327</v>
      </c>
      <c r="K379">
        <v>50</v>
      </c>
      <c r="L379">
        <v>35</v>
      </c>
      <c r="T379" t="s">
        <v>2051</v>
      </c>
      <c r="U379" t="s">
        <v>1121</v>
      </c>
      <c r="W379" t="s">
        <v>2135</v>
      </c>
      <c r="X379" s="69">
        <v>3.5</v>
      </c>
      <c r="Y379" s="69">
        <v>3.75</v>
      </c>
      <c r="Z379" s="69">
        <v>3.75</v>
      </c>
      <c r="AB379" s="63" t="s">
        <v>432</v>
      </c>
      <c r="AC379" s="42">
        <f t="shared" si="20"/>
        <v>54</v>
      </c>
      <c r="AD379" s="42">
        <f t="shared" si="21"/>
        <v>78</v>
      </c>
      <c r="AE379" s="42">
        <f t="shared" si="22"/>
        <v>104</v>
      </c>
      <c r="AG379" t="s">
        <v>1135</v>
      </c>
      <c r="AH379" s="57">
        <v>25.4</v>
      </c>
      <c r="AJ379" s="63" t="s">
        <v>432</v>
      </c>
      <c r="AK379">
        <f t="shared" si="23"/>
        <v>79.666666666666671</v>
      </c>
      <c r="AL379">
        <v>0.68</v>
      </c>
      <c r="AM379">
        <v>0.98</v>
      </c>
      <c r="AN379">
        <v>1.3</v>
      </c>
    </row>
    <row r="380" spans="1:40">
      <c r="A380" t="s">
        <v>315</v>
      </c>
      <c r="B380">
        <v>79</v>
      </c>
      <c r="C380">
        <v>15.675559553105989</v>
      </c>
      <c r="D380">
        <v>35.252652777777776</v>
      </c>
      <c r="E380">
        <v>32.051428571428573</v>
      </c>
      <c r="F380" t="s">
        <v>1143</v>
      </c>
      <c r="H380" t="s">
        <v>979</v>
      </c>
      <c r="J380" t="s">
        <v>409</v>
      </c>
      <c r="K380">
        <v>45</v>
      </c>
      <c r="L380">
        <v>35</v>
      </c>
      <c r="T380" t="s">
        <v>2136</v>
      </c>
      <c r="U380" t="s">
        <v>1121</v>
      </c>
      <c r="W380" t="s">
        <v>2137</v>
      </c>
      <c r="X380" s="69">
        <v>4</v>
      </c>
      <c r="Y380" s="69">
        <v>3.75</v>
      </c>
      <c r="Z380" s="69">
        <v>3.75</v>
      </c>
      <c r="AB380" s="63" t="s">
        <v>414</v>
      </c>
      <c r="AC380" s="42">
        <f t="shared" si="20"/>
        <v>61</v>
      </c>
      <c r="AD380" s="42">
        <f t="shared" si="21"/>
        <v>102</v>
      </c>
      <c r="AE380" s="42">
        <f t="shared" si="22"/>
        <v>87</v>
      </c>
      <c r="AG380" t="s">
        <v>2138</v>
      </c>
      <c r="AH380" s="57">
        <v>23.3</v>
      </c>
      <c r="AJ380" s="63" t="s">
        <v>414</v>
      </c>
      <c r="AK380">
        <f t="shared" si="23"/>
        <v>79.333333333333329</v>
      </c>
      <c r="AL380">
        <v>0.77</v>
      </c>
      <c r="AM380">
        <v>1.29</v>
      </c>
      <c r="AN380">
        <v>1.1000000000000001</v>
      </c>
    </row>
    <row r="381" spans="1:40">
      <c r="A381" t="s">
        <v>491</v>
      </c>
      <c r="B381">
        <v>55.333333333333336</v>
      </c>
      <c r="C381">
        <v>9.3321017197178495</v>
      </c>
      <c r="D381">
        <v>20.47690146875</v>
      </c>
      <c r="E381">
        <v>25.591666666666669</v>
      </c>
      <c r="F381" t="s">
        <v>1143</v>
      </c>
      <c r="H381" t="s">
        <v>979</v>
      </c>
      <c r="J381" t="s">
        <v>2139</v>
      </c>
      <c r="K381">
        <v>78</v>
      </c>
      <c r="L381">
        <v>50</v>
      </c>
      <c r="T381" t="s">
        <v>2140</v>
      </c>
      <c r="U381" t="s">
        <v>1121</v>
      </c>
      <c r="W381" t="s">
        <v>2141</v>
      </c>
      <c r="X381" s="69">
        <v>3.5</v>
      </c>
      <c r="Y381" s="69">
        <v>3.75</v>
      </c>
      <c r="Z381" s="69">
        <v>3.75</v>
      </c>
      <c r="AB381" s="63" t="s">
        <v>315</v>
      </c>
      <c r="AC381" s="42">
        <f t="shared" si="20"/>
        <v>47</v>
      </c>
      <c r="AD381" s="42">
        <f t="shared" si="21"/>
        <v>190</v>
      </c>
      <c r="AE381" s="42">
        <f t="shared" si="22"/>
        <v>119</v>
      </c>
      <c r="AG381" t="s">
        <v>1148</v>
      </c>
      <c r="AH381" s="57">
        <v>26.8</v>
      </c>
      <c r="AJ381" s="63" t="s">
        <v>315</v>
      </c>
      <c r="AK381">
        <f t="shared" si="23"/>
        <v>79</v>
      </c>
      <c r="AL381">
        <v>0.6</v>
      </c>
      <c r="AM381">
        <v>2.4</v>
      </c>
      <c r="AN381">
        <v>1.5</v>
      </c>
    </row>
    <row r="382" spans="1:40">
      <c r="A382" t="s">
        <v>896</v>
      </c>
      <c r="B382">
        <v>7</v>
      </c>
      <c r="C382">
        <v>0.26351111111111114</v>
      </c>
      <c r="D382">
        <v>1.4560000000000002</v>
      </c>
      <c r="E382">
        <v>4.2</v>
      </c>
      <c r="F382" t="s">
        <v>1143</v>
      </c>
      <c r="H382" t="s">
        <v>979</v>
      </c>
      <c r="J382" t="s">
        <v>322</v>
      </c>
      <c r="K382">
        <v>58</v>
      </c>
      <c r="L382">
        <v>38</v>
      </c>
      <c r="T382" t="s">
        <v>2142</v>
      </c>
      <c r="U382" t="s">
        <v>1121</v>
      </c>
      <c r="W382" t="s">
        <v>2143</v>
      </c>
      <c r="X382" s="69">
        <v>5.0750000000000002</v>
      </c>
      <c r="Y382" s="69">
        <v>3.75</v>
      </c>
      <c r="Z382" s="69">
        <v>3.75</v>
      </c>
      <c r="AA382" s="43"/>
      <c r="AB382" s="63" t="s">
        <v>523</v>
      </c>
      <c r="AC382" s="42">
        <f t="shared" si="20"/>
        <v>43</v>
      </c>
      <c r="AD382" s="42">
        <f t="shared" si="21"/>
        <v>142</v>
      </c>
      <c r="AE382" s="42">
        <f t="shared" si="22"/>
        <v>95</v>
      </c>
      <c r="AG382" t="s">
        <v>2144</v>
      </c>
      <c r="AH382" s="57">
        <v>22</v>
      </c>
      <c r="AJ382" s="63" t="s">
        <v>523</v>
      </c>
      <c r="AK382">
        <f t="shared" si="23"/>
        <v>79</v>
      </c>
      <c r="AL382">
        <v>0.55000000000000004</v>
      </c>
      <c r="AM382">
        <v>1.8</v>
      </c>
      <c r="AN382">
        <v>1.2</v>
      </c>
    </row>
    <row r="383" spans="1:40">
      <c r="A383" t="s">
        <v>908</v>
      </c>
      <c r="B383">
        <v>12</v>
      </c>
      <c r="C383">
        <v>0.50773333333333337</v>
      </c>
      <c r="D383">
        <v>1.1593166666666668</v>
      </c>
      <c r="E383">
        <v>4</v>
      </c>
      <c r="F383" t="s">
        <v>1143</v>
      </c>
      <c r="H383" t="s">
        <v>979</v>
      </c>
      <c r="J383" t="s">
        <v>687</v>
      </c>
      <c r="K383">
        <v>63</v>
      </c>
      <c r="L383">
        <v>38</v>
      </c>
      <c r="T383" t="s">
        <v>2145</v>
      </c>
      <c r="U383" t="s">
        <v>1121</v>
      </c>
      <c r="W383" t="s">
        <v>2146</v>
      </c>
      <c r="X383" s="69">
        <v>3.5</v>
      </c>
      <c r="Y383" s="69">
        <v>3.75</v>
      </c>
      <c r="Z383" s="69">
        <v>3.75</v>
      </c>
      <c r="AB383" s="63" t="s">
        <v>213</v>
      </c>
      <c r="AC383" s="42">
        <f t="shared" si="20"/>
        <v>165</v>
      </c>
      <c r="AD383" s="42">
        <f t="shared" si="21"/>
        <v>63</v>
      </c>
      <c r="AE383" s="42">
        <f t="shared" si="22"/>
        <v>165</v>
      </c>
      <c r="AG383" t="s">
        <v>2147</v>
      </c>
      <c r="AH383" s="57">
        <v>23.9</v>
      </c>
      <c r="AJ383" s="63" t="s">
        <v>213</v>
      </c>
      <c r="AK383">
        <f t="shared" si="23"/>
        <v>78.666666666666671</v>
      </c>
      <c r="AL383">
        <v>2.1</v>
      </c>
      <c r="AM383">
        <v>0.8</v>
      </c>
      <c r="AN383">
        <v>2.1</v>
      </c>
    </row>
    <row r="384" spans="1:40">
      <c r="A384" t="s">
        <v>68</v>
      </c>
      <c r="B384">
        <v>83</v>
      </c>
      <c r="C384">
        <v>28.220000000000002</v>
      </c>
      <c r="D384">
        <v>80.238878194444453</v>
      </c>
      <c r="E384">
        <v>51.91769547325103</v>
      </c>
      <c r="F384" t="s">
        <v>1152</v>
      </c>
      <c r="H384" t="s">
        <v>979</v>
      </c>
      <c r="J384" t="s">
        <v>1264</v>
      </c>
      <c r="K384">
        <v>72</v>
      </c>
      <c r="L384">
        <v>50</v>
      </c>
      <c r="T384" t="s">
        <v>2148</v>
      </c>
      <c r="U384" t="s">
        <v>1121</v>
      </c>
      <c r="W384" t="s">
        <v>2149</v>
      </c>
      <c r="X384" s="69">
        <v>3.85</v>
      </c>
      <c r="Y384" s="69">
        <v>3.75</v>
      </c>
      <c r="Z384" s="69">
        <v>3.75</v>
      </c>
      <c r="AB384" s="63" t="s">
        <v>503</v>
      </c>
      <c r="AC384" s="42">
        <f t="shared" si="20"/>
        <v>164</v>
      </c>
      <c r="AD384" s="42">
        <f t="shared" si="21"/>
        <v>46</v>
      </c>
      <c r="AE384" s="42">
        <f t="shared" si="22"/>
        <v>69</v>
      </c>
      <c r="AG384" t="s">
        <v>1550</v>
      </c>
      <c r="AH384" s="57">
        <v>22.2</v>
      </c>
      <c r="AJ384" s="63" t="s">
        <v>503</v>
      </c>
      <c r="AK384">
        <f t="shared" si="23"/>
        <v>77</v>
      </c>
      <c r="AL384">
        <v>2.13</v>
      </c>
      <c r="AM384">
        <v>0.6</v>
      </c>
      <c r="AN384">
        <v>0.9</v>
      </c>
    </row>
    <row r="385" spans="1:40">
      <c r="A385" t="s">
        <v>81</v>
      </c>
      <c r="B385">
        <v>82</v>
      </c>
      <c r="C385">
        <v>27.881102362204732</v>
      </c>
      <c r="D385">
        <v>75.469235989583339</v>
      </c>
      <c r="E385">
        <v>22.126984126984127</v>
      </c>
      <c r="F385" t="s">
        <v>1152</v>
      </c>
      <c r="H385" t="s">
        <v>979</v>
      </c>
      <c r="J385" t="s">
        <v>2150</v>
      </c>
      <c r="K385">
        <v>70</v>
      </c>
      <c r="L385">
        <v>40</v>
      </c>
      <c r="T385" t="s">
        <v>2151</v>
      </c>
      <c r="U385" t="s">
        <v>1121</v>
      </c>
      <c r="W385" t="s">
        <v>1131</v>
      </c>
      <c r="X385" s="69">
        <v>3.75</v>
      </c>
      <c r="Y385" s="69">
        <v>3.75</v>
      </c>
      <c r="Z385" s="69">
        <v>3.75</v>
      </c>
      <c r="AB385" s="63" t="s">
        <v>237</v>
      </c>
      <c r="AC385" s="42">
        <f t="shared" si="20"/>
        <v>30</v>
      </c>
      <c r="AD385" s="42">
        <f t="shared" si="21"/>
        <v>84</v>
      </c>
      <c r="AE385" s="42">
        <f t="shared" si="22"/>
        <v>114</v>
      </c>
      <c r="AG385" t="s">
        <v>2152</v>
      </c>
      <c r="AH385" s="57">
        <v>20.5</v>
      </c>
      <c r="AJ385" s="63" t="s">
        <v>237</v>
      </c>
      <c r="AK385">
        <f t="shared" si="23"/>
        <v>76</v>
      </c>
      <c r="AL385">
        <v>0.4</v>
      </c>
      <c r="AM385">
        <v>1.1000000000000001</v>
      </c>
      <c r="AN385">
        <v>1.5</v>
      </c>
    </row>
    <row r="386" spans="1:40">
      <c r="A386" t="s">
        <v>423</v>
      </c>
      <c r="B386">
        <v>58</v>
      </c>
      <c r="C386">
        <v>11.600000000000001</v>
      </c>
      <c r="D386">
        <v>26.149881450000006</v>
      </c>
      <c r="E386">
        <v>42.895833333333336</v>
      </c>
      <c r="F386" t="s">
        <v>1152</v>
      </c>
      <c r="H386" t="s">
        <v>979</v>
      </c>
      <c r="J386" t="s">
        <v>2153</v>
      </c>
      <c r="K386">
        <v>73</v>
      </c>
      <c r="L386">
        <v>43</v>
      </c>
      <c r="T386" t="s">
        <v>2154</v>
      </c>
      <c r="U386" t="s">
        <v>1121</v>
      </c>
      <c r="W386" t="s">
        <v>2155</v>
      </c>
      <c r="X386" s="69">
        <v>4</v>
      </c>
      <c r="Y386" s="69">
        <v>3.6666669999999999</v>
      </c>
      <c r="Z386" s="69">
        <v>3.6666669999999999</v>
      </c>
      <c r="AB386" s="63" t="s">
        <v>550</v>
      </c>
      <c r="AC386" s="42">
        <f t="shared" si="20"/>
        <v>39</v>
      </c>
      <c r="AD386" s="42">
        <f t="shared" si="21"/>
        <v>95</v>
      </c>
      <c r="AE386" s="42">
        <f t="shared" si="22"/>
        <v>85</v>
      </c>
      <c r="AG386" t="s">
        <v>1288</v>
      </c>
      <c r="AH386" s="57">
        <v>25.4</v>
      </c>
      <c r="AJ386" s="63" t="s">
        <v>550</v>
      </c>
      <c r="AK386">
        <f t="shared" si="23"/>
        <v>65</v>
      </c>
      <c r="AL386">
        <v>0.6</v>
      </c>
      <c r="AM386">
        <v>1.46</v>
      </c>
      <c r="AN386">
        <v>1.3</v>
      </c>
    </row>
    <row r="387" spans="1:40">
      <c r="A387" t="s">
        <v>523</v>
      </c>
      <c r="B387">
        <v>79</v>
      </c>
      <c r="C387">
        <v>12.922561656155581</v>
      </c>
      <c r="D387">
        <v>18.596889666666662</v>
      </c>
      <c r="E387">
        <v>86.865800865800878</v>
      </c>
      <c r="F387" t="s">
        <v>1152</v>
      </c>
      <c r="H387" t="s">
        <v>979</v>
      </c>
      <c r="J387" t="s">
        <v>338</v>
      </c>
      <c r="K387">
        <v>50</v>
      </c>
      <c r="L387">
        <v>35</v>
      </c>
      <c r="T387" t="s">
        <v>2156</v>
      </c>
      <c r="U387" t="s">
        <v>1121</v>
      </c>
      <c r="W387" t="s">
        <v>2157</v>
      </c>
      <c r="X387" s="69">
        <v>4</v>
      </c>
      <c r="Y387" s="69">
        <v>3.6666660000000002</v>
      </c>
      <c r="Z387" s="69">
        <v>3.6666660000000002</v>
      </c>
      <c r="AB387" s="63" t="s">
        <v>792</v>
      </c>
      <c r="AC387" s="42">
        <f t="shared" si="20"/>
        <v>43</v>
      </c>
      <c r="AD387" s="42">
        <f t="shared" si="21"/>
        <v>167</v>
      </c>
      <c r="AE387" s="42">
        <f t="shared" si="22"/>
        <v>49</v>
      </c>
      <c r="AG387" t="s">
        <v>1821</v>
      </c>
      <c r="AH387" s="57">
        <v>32.1</v>
      </c>
      <c r="AJ387" s="63" t="s">
        <v>792</v>
      </c>
      <c r="AK387">
        <f t="shared" si="23"/>
        <v>61.666666666666664</v>
      </c>
      <c r="AL387">
        <v>0.7</v>
      </c>
      <c r="AM387">
        <v>2.7</v>
      </c>
      <c r="AN387">
        <v>0.8</v>
      </c>
    </row>
    <row r="388" spans="1:40">
      <c r="A388" t="s">
        <v>550</v>
      </c>
      <c r="B388">
        <v>65</v>
      </c>
      <c r="C388">
        <v>3.8044794188861992</v>
      </c>
      <c r="D388">
        <v>17.143750000000004</v>
      </c>
      <c r="E388">
        <v>52</v>
      </c>
      <c r="F388" t="s">
        <v>1152</v>
      </c>
      <c r="H388" t="s">
        <v>979</v>
      </c>
      <c r="J388" t="s">
        <v>869</v>
      </c>
      <c r="K388">
        <v>68</v>
      </c>
      <c r="L388">
        <v>45</v>
      </c>
      <c r="T388" t="s">
        <v>2120</v>
      </c>
      <c r="U388" t="s">
        <v>1121</v>
      </c>
      <c r="W388" t="s">
        <v>2158</v>
      </c>
      <c r="X388" s="69">
        <v>4.6500000000000004</v>
      </c>
      <c r="Y388" s="69">
        <v>3.65</v>
      </c>
      <c r="Z388" s="69">
        <v>3.65</v>
      </c>
      <c r="AB388" s="63" t="s">
        <v>676</v>
      </c>
      <c r="AC388" s="42">
        <f t="shared" ref="AC388:AC451" si="24">ROUND(AL388*$AK388, 0)</f>
        <v>44</v>
      </c>
      <c r="AD388" s="42">
        <f t="shared" ref="AD388:AD451" si="25">ROUND(AM388*$AK388, 0)</f>
        <v>109</v>
      </c>
      <c r="AE388" s="42">
        <f t="shared" ref="AE388:AE451" si="26">ROUND(AN388*$AK388, 0)</f>
        <v>41</v>
      </c>
      <c r="AG388" t="s">
        <v>2159</v>
      </c>
      <c r="AH388" s="57">
        <v>23.8</v>
      </c>
      <c r="AJ388" s="63" t="s">
        <v>676</v>
      </c>
      <c r="AK388">
        <f t="shared" ref="AK388:AK451" si="27">VLOOKUP(AJ388, $A$3:$B$1060, 2, FALSE)</f>
        <v>59</v>
      </c>
      <c r="AL388">
        <v>0.75</v>
      </c>
      <c r="AM388">
        <v>1.85</v>
      </c>
      <c r="AN388">
        <v>0.7</v>
      </c>
    </row>
    <row r="389" spans="1:40">
      <c r="A389" t="s">
        <v>863</v>
      </c>
      <c r="B389">
        <v>6</v>
      </c>
      <c r="C389">
        <v>7.0555555555555552E-2</v>
      </c>
      <c r="D389">
        <v>2.0725000000000002</v>
      </c>
      <c r="E389">
        <v>2</v>
      </c>
      <c r="F389" t="s">
        <v>1152</v>
      </c>
      <c r="H389" t="s">
        <v>979</v>
      </c>
      <c r="J389" t="s">
        <v>2160</v>
      </c>
      <c r="K389">
        <v>70</v>
      </c>
      <c r="L389">
        <v>40</v>
      </c>
      <c r="T389" t="s">
        <v>2079</v>
      </c>
      <c r="U389" t="s">
        <v>1121</v>
      </c>
      <c r="W389" t="s">
        <v>2161</v>
      </c>
      <c r="X389" s="69">
        <v>3.75</v>
      </c>
      <c r="Y389" s="69">
        <v>3.6416659999999998</v>
      </c>
      <c r="Z389" s="69">
        <v>3.6416659999999998</v>
      </c>
      <c r="AB389" s="63" t="s">
        <v>423</v>
      </c>
      <c r="AC389" s="42">
        <f t="shared" si="24"/>
        <v>35</v>
      </c>
      <c r="AD389" s="42">
        <f t="shared" si="25"/>
        <v>93</v>
      </c>
      <c r="AE389" s="42">
        <f t="shared" si="26"/>
        <v>81</v>
      </c>
      <c r="AG389" t="s">
        <v>2162</v>
      </c>
      <c r="AH389" s="57">
        <v>25.3</v>
      </c>
      <c r="AJ389" s="63" t="s">
        <v>423</v>
      </c>
      <c r="AK389">
        <f t="shared" si="27"/>
        <v>58</v>
      </c>
      <c r="AL389">
        <v>0.6</v>
      </c>
      <c r="AM389">
        <v>1.61</v>
      </c>
      <c r="AN389">
        <v>1.4</v>
      </c>
    </row>
    <row r="390" spans="1:40">
      <c r="A390" t="s">
        <v>73</v>
      </c>
      <c r="B390">
        <v>84</v>
      </c>
      <c r="C390">
        <v>6.278520849724627</v>
      </c>
      <c r="D390">
        <v>78.564925833333334</v>
      </c>
      <c r="E390">
        <v>34.409638554216869</v>
      </c>
      <c r="F390" t="s">
        <v>1186</v>
      </c>
      <c r="H390" t="s">
        <v>979</v>
      </c>
      <c r="J390" t="s">
        <v>528</v>
      </c>
      <c r="K390">
        <v>65</v>
      </c>
      <c r="L390">
        <v>38</v>
      </c>
      <c r="T390" t="s">
        <v>2163</v>
      </c>
      <c r="U390" t="s">
        <v>1121</v>
      </c>
      <c r="W390" t="s">
        <v>2164</v>
      </c>
      <c r="X390" s="69">
        <v>3.5</v>
      </c>
      <c r="Y390" s="69">
        <v>3.625</v>
      </c>
      <c r="Z390" s="69">
        <v>3.625</v>
      </c>
      <c r="AB390" s="63" t="s">
        <v>595</v>
      </c>
      <c r="AC390" s="42">
        <f t="shared" si="24"/>
        <v>96</v>
      </c>
      <c r="AD390" s="42">
        <f t="shared" si="25"/>
        <v>105</v>
      </c>
      <c r="AE390" s="42">
        <f t="shared" si="26"/>
        <v>68</v>
      </c>
      <c r="AG390" t="s">
        <v>1328</v>
      </c>
      <c r="AH390" s="57">
        <v>22.3</v>
      </c>
      <c r="AJ390" s="63" t="s">
        <v>595</v>
      </c>
      <c r="AK390">
        <f t="shared" si="27"/>
        <v>56.666666666666664</v>
      </c>
      <c r="AL390">
        <v>1.7</v>
      </c>
      <c r="AM390">
        <v>1.85</v>
      </c>
      <c r="AN390">
        <v>1.2</v>
      </c>
    </row>
    <row r="391" spans="1:40">
      <c r="A391" t="s">
        <v>503</v>
      </c>
      <c r="B391">
        <v>77</v>
      </c>
      <c r="C391">
        <v>4.9619562088849607</v>
      </c>
      <c r="D391">
        <v>19.6692621125</v>
      </c>
      <c r="E391">
        <v>40.382222222222225</v>
      </c>
      <c r="F391" t="s">
        <v>1191</v>
      </c>
      <c r="H391" t="s">
        <v>979</v>
      </c>
      <c r="J391" t="s">
        <v>2165</v>
      </c>
      <c r="K391">
        <v>70</v>
      </c>
      <c r="L391">
        <v>55</v>
      </c>
      <c r="T391" t="s">
        <v>2166</v>
      </c>
      <c r="U391" t="s">
        <v>1121</v>
      </c>
      <c r="W391" t="s">
        <v>2019</v>
      </c>
      <c r="X391" s="69">
        <v>3.6</v>
      </c>
      <c r="Y391" s="69">
        <v>3.6</v>
      </c>
      <c r="Z391" s="69">
        <v>3.6</v>
      </c>
      <c r="AB391" s="63" t="s">
        <v>548</v>
      </c>
      <c r="AC391" s="42">
        <f t="shared" si="24"/>
        <v>34</v>
      </c>
      <c r="AD391" s="42">
        <f t="shared" si="25"/>
        <v>97</v>
      </c>
      <c r="AE391" s="42">
        <f t="shared" si="26"/>
        <v>45</v>
      </c>
      <c r="AG391" t="s">
        <v>2149</v>
      </c>
      <c r="AH391" s="57">
        <v>29.7</v>
      </c>
      <c r="AJ391" s="63" t="s">
        <v>548</v>
      </c>
      <c r="AK391">
        <f t="shared" si="27"/>
        <v>56</v>
      </c>
      <c r="AL391">
        <v>0.6</v>
      </c>
      <c r="AM391">
        <v>1.74</v>
      </c>
      <c r="AN391">
        <v>0.8</v>
      </c>
    </row>
    <row r="392" spans="1:40">
      <c r="A392" t="s">
        <v>334</v>
      </c>
      <c r="B392">
        <v>82</v>
      </c>
      <c r="C392">
        <v>7.5966838607573015</v>
      </c>
      <c r="D392">
        <v>33.563749537500001</v>
      </c>
      <c r="E392">
        <v>48.858333333333334</v>
      </c>
      <c r="F392" t="s">
        <v>1186</v>
      </c>
      <c r="H392" t="s">
        <v>979</v>
      </c>
      <c r="J392" t="s">
        <v>333</v>
      </c>
      <c r="K392">
        <v>65</v>
      </c>
      <c r="L392">
        <v>43</v>
      </c>
      <c r="T392" t="s">
        <v>2167</v>
      </c>
      <c r="U392" t="s">
        <v>1121</v>
      </c>
      <c r="W392" t="s">
        <v>1288</v>
      </c>
      <c r="X392" s="69">
        <v>3.6</v>
      </c>
      <c r="Y392" s="69">
        <v>3.6</v>
      </c>
      <c r="Z392" s="69">
        <v>3.6</v>
      </c>
      <c r="AB392" s="63" t="s">
        <v>491</v>
      </c>
      <c r="AC392" s="42">
        <f t="shared" si="24"/>
        <v>22</v>
      </c>
      <c r="AD392" s="42">
        <f t="shared" si="25"/>
        <v>49</v>
      </c>
      <c r="AE392" s="42">
        <f t="shared" si="26"/>
        <v>77</v>
      </c>
      <c r="AG392" t="s">
        <v>1750</v>
      </c>
      <c r="AH392" s="57">
        <v>32.299999999999997</v>
      </c>
      <c r="AJ392" s="63" t="s">
        <v>491</v>
      </c>
      <c r="AK392">
        <f t="shared" si="27"/>
        <v>55.333333333333336</v>
      </c>
      <c r="AL392">
        <v>0.39</v>
      </c>
      <c r="AM392">
        <v>0.89</v>
      </c>
      <c r="AN392">
        <v>1.4</v>
      </c>
    </row>
    <row r="393" spans="1:40">
      <c r="A393" t="s">
        <v>213</v>
      </c>
      <c r="B393">
        <v>78.666666666666671</v>
      </c>
      <c r="C393">
        <v>11.001851259602187</v>
      </c>
      <c r="D393">
        <v>46.782582648148157</v>
      </c>
      <c r="E393">
        <v>33.518840579710144</v>
      </c>
      <c r="F393" t="s">
        <v>1191</v>
      </c>
      <c r="H393" t="s">
        <v>979</v>
      </c>
      <c r="J393" t="s">
        <v>377</v>
      </c>
      <c r="K393">
        <v>53</v>
      </c>
      <c r="L393">
        <v>38</v>
      </c>
      <c r="T393" t="s">
        <v>2168</v>
      </c>
      <c r="U393" t="s">
        <v>1121</v>
      </c>
      <c r="W393" t="s">
        <v>1504</v>
      </c>
      <c r="X393" s="69">
        <v>4</v>
      </c>
      <c r="Y393" s="69">
        <v>3.6</v>
      </c>
      <c r="Z393" s="69">
        <v>3.6</v>
      </c>
      <c r="AB393" s="63" t="s">
        <v>511</v>
      </c>
      <c r="AC393" s="42">
        <f t="shared" si="24"/>
        <v>40</v>
      </c>
      <c r="AD393" s="42">
        <f t="shared" si="25"/>
        <v>26</v>
      </c>
      <c r="AE393" s="42">
        <f t="shared" si="26"/>
        <v>48</v>
      </c>
      <c r="AG393" t="s">
        <v>1274</v>
      </c>
      <c r="AH393" s="57">
        <v>26.4</v>
      </c>
      <c r="AJ393" s="63" t="s">
        <v>511</v>
      </c>
      <c r="AK393">
        <f t="shared" si="27"/>
        <v>40</v>
      </c>
      <c r="AL393">
        <v>1</v>
      </c>
      <c r="AM393">
        <v>0.65</v>
      </c>
      <c r="AN393">
        <v>1.2</v>
      </c>
    </row>
    <row r="394" spans="1:40">
      <c r="A394" t="s">
        <v>595</v>
      </c>
      <c r="B394">
        <v>56.666666666666664</v>
      </c>
      <c r="C394">
        <v>4.3658338812712438</v>
      </c>
      <c r="D394">
        <v>15.067135416666666</v>
      </c>
      <c r="E394">
        <v>49.756097560975611</v>
      </c>
      <c r="F394" t="s">
        <v>1186</v>
      </c>
      <c r="H394" t="s">
        <v>979</v>
      </c>
      <c r="J394" t="s">
        <v>2169</v>
      </c>
      <c r="K394">
        <v>75</v>
      </c>
      <c r="L394">
        <v>52</v>
      </c>
      <c r="T394" t="s">
        <v>2170</v>
      </c>
      <c r="U394" t="s">
        <v>1121</v>
      </c>
      <c r="W394" t="s">
        <v>1698</v>
      </c>
      <c r="X394" s="69">
        <v>3.6</v>
      </c>
      <c r="Y394" s="69">
        <v>3.6</v>
      </c>
      <c r="Z394" s="69">
        <v>3.6</v>
      </c>
      <c r="AB394" s="63" t="s">
        <v>730</v>
      </c>
      <c r="AC394" s="42">
        <f t="shared" si="24"/>
        <v>24</v>
      </c>
      <c r="AD394" s="42">
        <f t="shared" si="25"/>
        <v>17</v>
      </c>
      <c r="AE394" s="42">
        <f t="shared" si="26"/>
        <v>41</v>
      </c>
      <c r="AG394" t="s">
        <v>1276</v>
      </c>
      <c r="AH394" s="57">
        <v>24.4</v>
      </c>
      <c r="AJ394" s="63" t="s">
        <v>730</v>
      </c>
      <c r="AK394">
        <f t="shared" si="27"/>
        <v>37</v>
      </c>
      <c r="AL394">
        <v>0.64</v>
      </c>
      <c r="AM394">
        <v>0.46</v>
      </c>
      <c r="AN394">
        <v>1.1000000000000001</v>
      </c>
    </row>
    <row r="395" spans="1:40">
      <c r="A395" t="s">
        <v>511</v>
      </c>
      <c r="B395">
        <v>40</v>
      </c>
      <c r="C395">
        <v>2.8124444444444445</v>
      </c>
      <c r="D395">
        <v>19.266065000000001</v>
      </c>
      <c r="E395">
        <v>34</v>
      </c>
      <c r="F395" t="s">
        <v>1191</v>
      </c>
      <c r="H395" t="s">
        <v>979</v>
      </c>
      <c r="J395" t="s">
        <v>850</v>
      </c>
      <c r="K395">
        <v>50</v>
      </c>
      <c r="L395">
        <v>37</v>
      </c>
      <c r="T395" t="s">
        <v>2171</v>
      </c>
      <c r="U395" t="s">
        <v>1121</v>
      </c>
      <c r="W395" t="s">
        <v>1625</v>
      </c>
      <c r="X395" s="69">
        <v>3.5</v>
      </c>
      <c r="Y395" s="69">
        <v>3.5</v>
      </c>
      <c r="Z395" s="69">
        <v>3.5</v>
      </c>
      <c r="AB395" s="63" t="s">
        <v>908</v>
      </c>
      <c r="AC395" s="42">
        <f t="shared" si="24"/>
        <v>2</v>
      </c>
      <c r="AD395" s="42">
        <f t="shared" si="25"/>
        <v>22</v>
      </c>
      <c r="AE395" s="42">
        <f t="shared" si="26"/>
        <v>12</v>
      </c>
      <c r="AG395" t="s">
        <v>2172</v>
      </c>
      <c r="AH395" s="57">
        <v>21.6</v>
      </c>
      <c r="AJ395" s="63" t="s">
        <v>908</v>
      </c>
      <c r="AK395">
        <f t="shared" si="27"/>
        <v>12</v>
      </c>
      <c r="AL395">
        <v>0.2</v>
      </c>
      <c r="AM395">
        <v>1.8</v>
      </c>
      <c r="AN395">
        <v>1</v>
      </c>
    </row>
    <row r="396" spans="1:40">
      <c r="A396" t="s">
        <v>676</v>
      </c>
      <c r="B396">
        <v>59</v>
      </c>
      <c r="C396">
        <v>2.3173433454351007</v>
      </c>
      <c r="D396">
        <v>10.796238736111111</v>
      </c>
      <c r="E396">
        <v>57.619883040935676</v>
      </c>
      <c r="F396" t="s">
        <v>1186</v>
      </c>
      <c r="H396" t="s">
        <v>979</v>
      </c>
      <c r="J396" t="s">
        <v>344</v>
      </c>
      <c r="K396">
        <v>55</v>
      </c>
      <c r="L396">
        <v>38</v>
      </c>
      <c r="T396" t="s">
        <v>2111</v>
      </c>
      <c r="U396" t="s">
        <v>1121</v>
      </c>
      <c r="W396" t="s">
        <v>2173</v>
      </c>
      <c r="X396" s="69">
        <v>3.5</v>
      </c>
      <c r="Y396" s="69">
        <v>3.5</v>
      </c>
      <c r="Z396" s="69">
        <v>3.5</v>
      </c>
      <c r="AB396" s="63" t="s">
        <v>896</v>
      </c>
      <c r="AC396" s="42">
        <f t="shared" si="24"/>
        <v>5</v>
      </c>
      <c r="AD396" s="42">
        <f t="shared" si="25"/>
        <v>14</v>
      </c>
      <c r="AE396" s="42">
        <f t="shared" si="26"/>
        <v>6</v>
      </c>
      <c r="AG396" t="s">
        <v>2174</v>
      </c>
      <c r="AH396" s="57">
        <v>24.8</v>
      </c>
      <c r="AJ396" s="63" t="s">
        <v>896</v>
      </c>
      <c r="AK396">
        <f t="shared" si="27"/>
        <v>7</v>
      </c>
      <c r="AL396">
        <v>0.72</v>
      </c>
      <c r="AM396">
        <v>1.98</v>
      </c>
      <c r="AN396">
        <v>0.8</v>
      </c>
    </row>
    <row r="397" spans="1:40">
      <c r="A397" t="s">
        <v>730</v>
      </c>
      <c r="B397">
        <v>37</v>
      </c>
      <c r="C397">
        <v>2.96</v>
      </c>
      <c r="D397">
        <v>8.1454710365853682</v>
      </c>
      <c r="E397">
        <v>8.4175000000000004</v>
      </c>
      <c r="F397" t="s">
        <v>1186</v>
      </c>
      <c r="H397" t="s">
        <v>979</v>
      </c>
      <c r="J397" t="s">
        <v>595</v>
      </c>
      <c r="K397">
        <v>48</v>
      </c>
      <c r="L397">
        <v>28</v>
      </c>
      <c r="T397" t="s">
        <v>2175</v>
      </c>
      <c r="U397" t="s">
        <v>1121</v>
      </c>
      <c r="W397" t="s">
        <v>2096</v>
      </c>
      <c r="X397" s="69">
        <v>4</v>
      </c>
      <c r="Y397" s="69">
        <v>3.5</v>
      </c>
      <c r="Z397" s="69">
        <v>3.5</v>
      </c>
      <c r="AB397" s="63" t="s">
        <v>863</v>
      </c>
      <c r="AC397" s="42">
        <f t="shared" si="24"/>
        <v>3</v>
      </c>
      <c r="AD397" s="42">
        <f t="shared" si="25"/>
        <v>8</v>
      </c>
      <c r="AE397" s="42">
        <f t="shared" si="26"/>
        <v>4</v>
      </c>
      <c r="AG397" t="s">
        <v>2176</v>
      </c>
      <c r="AH397" s="57">
        <v>22.6</v>
      </c>
      <c r="AJ397" s="63" t="s">
        <v>863</v>
      </c>
      <c r="AK397">
        <f t="shared" si="27"/>
        <v>6</v>
      </c>
      <c r="AL397">
        <v>0.5</v>
      </c>
      <c r="AM397">
        <v>1.41</v>
      </c>
      <c r="AN397">
        <v>0.7</v>
      </c>
    </row>
    <row r="398" spans="1:40">
      <c r="A398" t="s">
        <v>792</v>
      </c>
      <c r="B398">
        <v>61.666666666666664</v>
      </c>
      <c r="C398">
        <v>1.5808932873430082</v>
      </c>
      <c r="D398">
        <v>4.8049895833333336</v>
      </c>
      <c r="E398">
        <v>108.5195530726257</v>
      </c>
      <c r="F398" t="s">
        <v>1186</v>
      </c>
      <c r="H398" t="s">
        <v>979</v>
      </c>
      <c r="J398" t="s">
        <v>2177</v>
      </c>
      <c r="K398">
        <v>70</v>
      </c>
      <c r="L398">
        <v>40</v>
      </c>
      <c r="T398" t="s">
        <v>2178</v>
      </c>
      <c r="U398" t="s">
        <v>1121</v>
      </c>
      <c r="W398" t="s">
        <v>2022</v>
      </c>
      <c r="X398" s="69">
        <v>3.5</v>
      </c>
      <c r="Y398" s="69">
        <v>3.5</v>
      </c>
      <c r="Z398" s="69">
        <v>3.5</v>
      </c>
      <c r="AB398" s="63" t="s">
        <v>240</v>
      </c>
      <c r="AC398" s="42">
        <f t="shared" si="24"/>
        <v>52</v>
      </c>
      <c r="AD398" s="42">
        <f t="shared" si="25"/>
        <v>36</v>
      </c>
      <c r="AE398" s="42">
        <f t="shared" si="26"/>
        <v>168</v>
      </c>
      <c r="AG398" t="s">
        <v>2179</v>
      </c>
      <c r="AH398" s="57">
        <v>25.4</v>
      </c>
      <c r="AJ398" s="63" t="s">
        <v>240</v>
      </c>
      <c r="AK398">
        <f t="shared" si="27"/>
        <v>84</v>
      </c>
      <c r="AL398">
        <v>0.62</v>
      </c>
      <c r="AM398">
        <v>0.43</v>
      </c>
      <c r="AN398">
        <v>2</v>
      </c>
    </row>
    <row r="399" spans="1:40">
      <c r="A399" t="s">
        <v>53</v>
      </c>
      <c r="B399">
        <v>68</v>
      </c>
      <c r="C399">
        <v>29.120811319677554</v>
      </c>
      <c r="D399">
        <v>87.145758888888878</v>
      </c>
      <c r="E399">
        <v>13.600000000000001</v>
      </c>
      <c r="F399" t="s">
        <v>941</v>
      </c>
      <c r="H399" t="s">
        <v>1028</v>
      </c>
      <c r="J399" t="s">
        <v>2180</v>
      </c>
      <c r="K399">
        <v>75</v>
      </c>
      <c r="L399">
        <v>50</v>
      </c>
      <c r="T399" t="s">
        <v>2181</v>
      </c>
      <c r="U399" t="s">
        <v>1121</v>
      </c>
      <c r="W399" t="s">
        <v>1157</v>
      </c>
      <c r="X399" s="69">
        <v>3.5</v>
      </c>
      <c r="Y399" s="69">
        <v>3.5</v>
      </c>
      <c r="Z399" s="69">
        <v>3.5</v>
      </c>
      <c r="AB399" s="63" t="s">
        <v>67</v>
      </c>
      <c r="AC399" s="42">
        <f t="shared" si="24"/>
        <v>38</v>
      </c>
      <c r="AD399" s="42">
        <f t="shared" si="25"/>
        <v>80</v>
      </c>
      <c r="AE399" s="42">
        <f t="shared" si="26"/>
        <v>192</v>
      </c>
      <c r="AG399" t="s">
        <v>1226</v>
      </c>
      <c r="AH399" s="57">
        <v>25.1</v>
      </c>
      <c r="AJ399" s="63" t="s">
        <v>67</v>
      </c>
      <c r="AK399">
        <f t="shared" si="27"/>
        <v>83.666666666666671</v>
      </c>
      <c r="AL399">
        <v>0.45</v>
      </c>
      <c r="AM399">
        <v>0.96</v>
      </c>
      <c r="AN399">
        <v>2.2999999999999998</v>
      </c>
    </row>
    <row r="400" spans="1:40">
      <c r="A400" t="s">
        <v>98</v>
      </c>
      <c r="B400">
        <v>79</v>
      </c>
      <c r="C400">
        <v>31.3783407215317</v>
      </c>
      <c r="D400">
        <v>69.432575253472208</v>
      </c>
      <c r="E400">
        <v>21.135964912280702</v>
      </c>
      <c r="F400" t="s">
        <v>941</v>
      </c>
      <c r="H400" t="s">
        <v>1028</v>
      </c>
      <c r="J400" t="s">
        <v>425</v>
      </c>
      <c r="K400">
        <v>65</v>
      </c>
      <c r="L400">
        <v>45</v>
      </c>
      <c r="T400" t="s">
        <v>2182</v>
      </c>
      <c r="U400" t="s">
        <v>1121</v>
      </c>
      <c r="W400" t="s">
        <v>2183</v>
      </c>
      <c r="X400" s="69">
        <v>3.5</v>
      </c>
      <c r="Y400" s="69">
        <v>3.5</v>
      </c>
      <c r="Z400" s="69">
        <v>3.5</v>
      </c>
      <c r="AB400" s="63" t="s">
        <v>634</v>
      </c>
      <c r="AC400" s="42">
        <f t="shared" si="24"/>
        <v>107</v>
      </c>
      <c r="AD400" s="42">
        <f t="shared" si="25"/>
        <v>188</v>
      </c>
      <c r="AE400" s="42">
        <f t="shared" si="26"/>
        <v>58</v>
      </c>
      <c r="AG400" t="s">
        <v>1602</v>
      </c>
      <c r="AH400" s="57">
        <v>27.4</v>
      </c>
      <c r="AJ400" s="63" t="s">
        <v>634</v>
      </c>
      <c r="AK400">
        <f t="shared" si="27"/>
        <v>82.333333333333329</v>
      </c>
      <c r="AL400">
        <v>1.3</v>
      </c>
      <c r="AM400">
        <v>2.2799999999999998</v>
      </c>
      <c r="AN400">
        <v>0.7</v>
      </c>
    </row>
    <row r="401" spans="1:40">
      <c r="A401" t="s">
        <v>331</v>
      </c>
      <c r="B401">
        <v>79</v>
      </c>
      <c r="C401">
        <v>13.126365775308557</v>
      </c>
      <c r="D401">
        <v>33.809368312499998</v>
      </c>
      <c r="E401">
        <v>37.61904761904762</v>
      </c>
      <c r="F401" t="s">
        <v>941</v>
      </c>
      <c r="H401" t="s">
        <v>1028</v>
      </c>
      <c r="J401" t="s">
        <v>421</v>
      </c>
      <c r="K401">
        <v>55</v>
      </c>
      <c r="L401">
        <v>35</v>
      </c>
      <c r="T401" t="s">
        <v>2184</v>
      </c>
      <c r="U401" t="s">
        <v>1121</v>
      </c>
      <c r="W401" t="s">
        <v>1354</v>
      </c>
      <c r="X401" s="69">
        <v>3.5</v>
      </c>
      <c r="Y401" s="69">
        <v>3.5</v>
      </c>
      <c r="Z401" s="69">
        <v>3.5</v>
      </c>
      <c r="AB401" s="63" t="s">
        <v>98</v>
      </c>
      <c r="AC401" s="42">
        <f t="shared" si="24"/>
        <v>58</v>
      </c>
      <c r="AD401" s="42">
        <f t="shared" si="25"/>
        <v>50</v>
      </c>
      <c r="AE401" s="42">
        <f t="shared" si="26"/>
        <v>198</v>
      </c>
      <c r="AG401" t="s">
        <v>2185</v>
      </c>
      <c r="AH401" s="57">
        <v>32.9</v>
      </c>
      <c r="AJ401" s="63" t="s">
        <v>98</v>
      </c>
      <c r="AK401">
        <f t="shared" si="27"/>
        <v>79</v>
      </c>
      <c r="AL401">
        <v>0.73</v>
      </c>
      <c r="AM401">
        <v>0.63</v>
      </c>
      <c r="AN401">
        <v>2.5</v>
      </c>
    </row>
    <row r="402" spans="1:40">
      <c r="A402" t="s">
        <v>402</v>
      </c>
      <c r="B402">
        <v>72</v>
      </c>
      <c r="C402">
        <v>11.915687100356088</v>
      </c>
      <c r="D402">
        <v>28.010652862500006</v>
      </c>
      <c r="E402">
        <v>30.681818181818183</v>
      </c>
      <c r="F402" t="s">
        <v>941</v>
      </c>
      <c r="H402" t="s">
        <v>1028</v>
      </c>
      <c r="J402" t="s">
        <v>2186</v>
      </c>
      <c r="K402">
        <v>75</v>
      </c>
      <c r="L402">
        <v>50</v>
      </c>
      <c r="T402" t="s">
        <v>2187</v>
      </c>
      <c r="U402" t="s">
        <v>1121</v>
      </c>
      <c r="W402" t="s">
        <v>2188</v>
      </c>
      <c r="X402" s="69">
        <v>4</v>
      </c>
      <c r="Y402" s="69">
        <v>3.5</v>
      </c>
      <c r="Z402" s="69">
        <v>3.5</v>
      </c>
      <c r="AB402" s="63" t="s">
        <v>331</v>
      </c>
      <c r="AC402" s="42">
        <f t="shared" si="24"/>
        <v>28</v>
      </c>
      <c r="AD402" s="42">
        <f t="shared" si="25"/>
        <v>79</v>
      </c>
      <c r="AE402" s="42">
        <f t="shared" si="26"/>
        <v>182</v>
      </c>
      <c r="AG402" t="s">
        <v>1472</v>
      </c>
      <c r="AH402" s="57">
        <v>27.2</v>
      </c>
      <c r="AJ402" s="63" t="s">
        <v>331</v>
      </c>
      <c r="AK402">
        <f t="shared" si="27"/>
        <v>79</v>
      </c>
      <c r="AL402">
        <v>0.35</v>
      </c>
      <c r="AM402">
        <v>1</v>
      </c>
      <c r="AN402">
        <v>2.2999999999999998</v>
      </c>
    </row>
    <row r="403" spans="1:40">
      <c r="A403" t="s">
        <v>475</v>
      </c>
      <c r="B403">
        <v>65</v>
      </c>
      <c r="C403">
        <v>11.05</v>
      </c>
      <c r="D403">
        <v>21.451613109756099</v>
      </c>
      <c r="E403">
        <v>26</v>
      </c>
      <c r="F403" t="s">
        <v>941</v>
      </c>
      <c r="H403" t="s">
        <v>1028</v>
      </c>
      <c r="J403" t="s">
        <v>525</v>
      </c>
      <c r="K403">
        <v>58</v>
      </c>
      <c r="L403">
        <v>37</v>
      </c>
      <c r="T403" t="s">
        <v>2189</v>
      </c>
      <c r="U403" t="s">
        <v>1121</v>
      </c>
      <c r="W403" t="s">
        <v>2190</v>
      </c>
      <c r="X403" s="69">
        <v>3.5</v>
      </c>
      <c r="Y403" s="69">
        <v>3.5</v>
      </c>
      <c r="Z403" s="69">
        <v>3.5</v>
      </c>
      <c r="AB403" s="63" t="s">
        <v>281</v>
      </c>
      <c r="AC403" s="42">
        <f t="shared" si="24"/>
        <v>35</v>
      </c>
      <c r="AD403" s="42">
        <f t="shared" si="25"/>
        <v>23</v>
      </c>
      <c r="AE403" s="42">
        <f t="shared" si="26"/>
        <v>109</v>
      </c>
      <c r="AG403" t="s">
        <v>475</v>
      </c>
      <c r="AH403" s="57">
        <v>23.1</v>
      </c>
      <c r="AJ403" s="63" t="s">
        <v>281</v>
      </c>
      <c r="AK403">
        <f t="shared" si="27"/>
        <v>78</v>
      </c>
      <c r="AL403">
        <v>0.45</v>
      </c>
      <c r="AM403">
        <v>0.3</v>
      </c>
      <c r="AN403">
        <v>1.4</v>
      </c>
    </row>
    <row r="404" spans="1:40">
      <c r="A404" t="s">
        <v>67</v>
      </c>
      <c r="B404">
        <v>83.666666666666671</v>
      </c>
      <c r="C404">
        <v>22.688730564020791</v>
      </c>
      <c r="D404">
        <v>80.262049212962978</v>
      </c>
      <c r="E404">
        <v>14.342857142857143</v>
      </c>
      <c r="F404" t="s">
        <v>1143</v>
      </c>
      <c r="H404" t="s">
        <v>1028</v>
      </c>
      <c r="J404" t="s">
        <v>904</v>
      </c>
      <c r="K404">
        <v>65</v>
      </c>
      <c r="L404">
        <v>28</v>
      </c>
      <c r="T404" t="s">
        <v>2191</v>
      </c>
      <c r="U404" t="s">
        <v>1121</v>
      </c>
      <c r="W404" t="s">
        <v>2192</v>
      </c>
      <c r="X404" s="69">
        <v>3.5</v>
      </c>
      <c r="Y404" s="69">
        <v>3.5</v>
      </c>
      <c r="Z404" s="69">
        <v>3.5</v>
      </c>
      <c r="AB404" s="63" t="s">
        <v>645</v>
      </c>
      <c r="AC404" s="42">
        <f t="shared" si="24"/>
        <v>130</v>
      </c>
      <c r="AD404" s="42">
        <f t="shared" si="25"/>
        <v>105</v>
      </c>
      <c r="AE404" s="42">
        <f t="shared" si="26"/>
        <v>70</v>
      </c>
      <c r="AG404" t="s">
        <v>1515</v>
      </c>
      <c r="AH404" s="57">
        <v>27.9</v>
      </c>
      <c r="AJ404" s="63" t="s">
        <v>645</v>
      </c>
      <c r="AK404">
        <f t="shared" si="27"/>
        <v>78</v>
      </c>
      <c r="AL404">
        <v>1.67</v>
      </c>
      <c r="AM404">
        <v>1.35</v>
      </c>
      <c r="AN404">
        <v>0.9</v>
      </c>
    </row>
    <row r="405" spans="1:40">
      <c r="A405" t="s">
        <v>200</v>
      </c>
      <c r="B405">
        <v>77.333333333333329</v>
      </c>
      <c r="C405">
        <v>27.85943028565946</v>
      </c>
      <c r="D405">
        <v>49.594561055555538</v>
      </c>
      <c r="E405">
        <v>42.772861356932147</v>
      </c>
      <c r="F405" t="s">
        <v>1143</v>
      </c>
      <c r="H405" t="s">
        <v>1028</v>
      </c>
      <c r="J405" t="s">
        <v>560</v>
      </c>
      <c r="K405">
        <v>58</v>
      </c>
      <c r="L405">
        <v>35</v>
      </c>
      <c r="T405" t="s">
        <v>2122</v>
      </c>
      <c r="U405" t="s">
        <v>1121</v>
      </c>
      <c r="W405" t="s">
        <v>2193</v>
      </c>
      <c r="X405" s="69">
        <v>3.2</v>
      </c>
      <c r="Y405" s="69">
        <v>3.4</v>
      </c>
      <c r="Z405" s="69">
        <v>3.4</v>
      </c>
      <c r="AB405" s="63" t="s">
        <v>200</v>
      </c>
      <c r="AC405" s="42">
        <f t="shared" si="24"/>
        <v>50</v>
      </c>
      <c r="AD405" s="42">
        <f t="shared" si="25"/>
        <v>130</v>
      </c>
      <c r="AE405" s="42">
        <f t="shared" si="26"/>
        <v>263</v>
      </c>
      <c r="AG405" t="s">
        <v>1335</v>
      </c>
      <c r="AH405" s="57">
        <v>29.7</v>
      </c>
      <c r="AJ405" s="63" t="s">
        <v>200</v>
      </c>
      <c r="AK405">
        <f t="shared" si="27"/>
        <v>77.333333333333329</v>
      </c>
      <c r="AL405">
        <v>0.65</v>
      </c>
      <c r="AM405">
        <v>1.68</v>
      </c>
      <c r="AN405">
        <v>3.4</v>
      </c>
    </row>
    <row r="406" spans="1:40">
      <c r="A406" t="s">
        <v>472</v>
      </c>
      <c r="B406">
        <v>72</v>
      </c>
      <c r="C406">
        <v>8.64</v>
      </c>
      <c r="D406">
        <v>21.859860000000005</v>
      </c>
      <c r="E406">
        <v>18</v>
      </c>
      <c r="F406" t="s">
        <v>1143</v>
      </c>
      <c r="H406" t="s">
        <v>1028</v>
      </c>
      <c r="J406" t="s">
        <v>2194</v>
      </c>
      <c r="K406">
        <v>77</v>
      </c>
      <c r="L406">
        <v>48</v>
      </c>
      <c r="T406" t="s">
        <v>2195</v>
      </c>
      <c r="U406" t="s">
        <v>1121</v>
      </c>
      <c r="W406" t="s">
        <v>1263</v>
      </c>
      <c r="X406" s="69">
        <v>4.25</v>
      </c>
      <c r="Y406" s="69">
        <v>3.4</v>
      </c>
      <c r="Z406" s="69">
        <v>3.4</v>
      </c>
      <c r="AB406" s="63" t="s">
        <v>280</v>
      </c>
      <c r="AC406" s="42">
        <f t="shared" si="24"/>
        <v>23</v>
      </c>
      <c r="AD406" s="42">
        <f t="shared" si="25"/>
        <v>74</v>
      </c>
      <c r="AE406" s="42">
        <f t="shared" si="26"/>
        <v>175</v>
      </c>
      <c r="AG406" t="s">
        <v>2196</v>
      </c>
      <c r="AH406" s="57">
        <v>21.6</v>
      </c>
      <c r="AJ406" s="63" t="s">
        <v>280</v>
      </c>
      <c r="AK406">
        <f t="shared" si="27"/>
        <v>76</v>
      </c>
      <c r="AL406">
        <v>0.3</v>
      </c>
      <c r="AM406">
        <v>0.97</v>
      </c>
      <c r="AN406">
        <v>2.2999999999999998</v>
      </c>
    </row>
    <row r="407" spans="1:40">
      <c r="A407" t="s">
        <v>450</v>
      </c>
      <c r="B407">
        <v>67.666666666666671</v>
      </c>
      <c r="C407">
        <v>11.572514183445358</v>
      </c>
      <c r="D407">
        <v>23.873263093750001</v>
      </c>
      <c r="E407">
        <v>41.218274111675136</v>
      </c>
      <c r="F407" t="s">
        <v>1143</v>
      </c>
      <c r="H407" t="s">
        <v>1028</v>
      </c>
      <c r="J407" t="s">
        <v>418</v>
      </c>
      <c r="K407">
        <v>50</v>
      </c>
      <c r="L407">
        <v>38</v>
      </c>
      <c r="T407" t="s">
        <v>2197</v>
      </c>
      <c r="U407" t="s">
        <v>1121</v>
      </c>
      <c r="W407" t="s">
        <v>2198</v>
      </c>
      <c r="X407" s="69">
        <v>3.4</v>
      </c>
      <c r="Y407" s="69">
        <v>3.4</v>
      </c>
      <c r="Z407" s="69">
        <v>3.4</v>
      </c>
      <c r="AB407" s="63" t="s">
        <v>554</v>
      </c>
      <c r="AC407" s="42">
        <f t="shared" si="24"/>
        <v>34</v>
      </c>
      <c r="AD407" s="42">
        <f t="shared" si="25"/>
        <v>155</v>
      </c>
      <c r="AE407" s="42">
        <f t="shared" si="26"/>
        <v>84</v>
      </c>
      <c r="AG407" t="s">
        <v>2199</v>
      </c>
      <c r="AH407" s="57">
        <v>33.299999999999997</v>
      </c>
      <c r="AJ407" s="63" t="s">
        <v>554</v>
      </c>
      <c r="AK407">
        <f t="shared" si="27"/>
        <v>76</v>
      </c>
      <c r="AL407">
        <v>0.45</v>
      </c>
      <c r="AM407">
        <v>2.04</v>
      </c>
      <c r="AN407">
        <v>1.1000000000000001</v>
      </c>
    </row>
    <row r="408" spans="1:40">
      <c r="A408" t="s">
        <v>185</v>
      </c>
      <c r="B408">
        <v>74</v>
      </c>
      <c r="C408">
        <v>26.742606246245476</v>
      </c>
      <c r="D408">
        <v>52.484368444444456</v>
      </c>
      <c r="E408">
        <v>34.797619047619044</v>
      </c>
      <c r="F408" t="s">
        <v>1152</v>
      </c>
      <c r="H408" t="s">
        <v>1028</v>
      </c>
      <c r="J408" t="s">
        <v>407</v>
      </c>
      <c r="K408">
        <v>57</v>
      </c>
      <c r="L408">
        <v>38</v>
      </c>
      <c r="T408" t="s">
        <v>2200</v>
      </c>
      <c r="U408" t="s">
        <v>1121</v>
      </c>
      <c r="W408" t="s">
        <v>2201</v>
      </c>
      <c r="X408" s="69">
        <v>3.75</v>
      </c>
      <c r="Y408" s="69">
        <v>3.375</v>
      </c>
      <c r="Z408" s="69">
        <v>3.375</v>
      </c>
      <c r="AA408" s="43"/>
      <c r="AB408" s="63" t="s">
        <v>215</v>
      </c>
      <c r="AC408" s="42">
        <f t="shared" si="24"/>
        <v>64</v>
      </c>
      <c r="AD408" s="42">
        <f t="shared" si="25"/>
        <v>21</v>
      </c>
      <c r="AE408" s="42">
        <f t="shared" si="26"/>
        <v>182</v>
      </c>
      <c r="AG408" t="s">
        <v>1957</v>
      </c>
      <c r="AH408" s="57">
        <v>31.7</v>
      </c>
      <c r="AJ408" s="63" t="s">
        <v>215</v>
      </c>
      <c r="AK408">
        <f t="shared" si="27"/>
        <v>75.666666666666671</v>
      </c>
      <c r="AL408">
        <v>0.85</v>
      </c>
      <c r="AM408">
        <v>0.28000000000000003</v>
      </c>
      <c r="AN408">
        <v>2.4</v>
      </c>
    </row>
    <row r="409" spans="1:40">
      <c r="A409" t="s">
        <v>240</v>
      </c>
      <c r="B409">
        <v>84</v>
      </c>
      <c r="C409">
        <v>20.794998651018702</v>
      </c>
      <c r="D409">
        <v>42.986533333333334</v>
      </c>
      <c r="E409">
        <v>26.634146341463413</v>
      </c>
      <c r="F409" t="s">
        <v>1152</v>
      </c>
      <c r="H409" t="s">
        <v>1028</v>
      </c>
      <c r="J409" t="s">
        <v>814</v>
      </c>
      <c r="K409">
        <v>70</v>
      </c>
      <c r="L409">
        <v>40</v>
      </c>
      <c r="T409" t="s">
        <v>2202</v>
      </c>
      <c r="U409" t="s">
        <v>1121</v>
      </c>
      <c r="W409" t="s">
        <v>1382</v>
      </c>
      <c r="X409" s="69">
        <v>3.25</v>
      </c>
      <c r="Y409" s="69">
        <v>3.375</v>
      </c>
      <c r="Z409" s="69">
        <v>3.375</v>
      </c>
      <c r="AB409" s="63" t="s">
        <v>267</v>
      </c>
      <c r="AC409" s="42">
        <f t="shared" si="24"/>
        <v>76</v>
      </c>
      <c r="AD409" s="42">
        <f t="shared" si="25"/>
        <v>80</v>
      </c>
      <c r="AE409" s="42">
        <f t="shared" si="26"/>
        <v>197</v>
      </c>
      <c r="AG409" t="s">
        <v>2083</v>
      </c>
      <c r="AH409" s="57">
        <v>24.6</v>
      </c>
      <c r="AJ409" s="63" t="s">
        <v>267</v>
      </c>
      <c r="AK409">
        <f t="shared" si="27"/>
        <v>73</v>
      </c>
      <c r="AL409">
        <v>1.04</v>
      </c>
      <c r="AM409">
        <v>1.1000000000000001</v>
      </c>
      <c r="AN409">
        <v>2.7</v>
      </c>
    </row>
    <row r="410" spans="1:40">
      <c r="A410" t="s">
        <v>280</v>
      </c>
      <c r="B410">
        <v>76</v>
      </c>
      <c r="C410">
        <v>16.476795878245539</v>
      </c>
      <c r="D410">
        <v>38.366277777777782</v>
      </c>
      <c r="E410">
        <v>30.400000000000002</v>
      </c>
      <c r="F410" t="s">
        <v>1143</v>
      </c>
      <c r="H410" t="s">
        <v>1028</v>
      </c>
      <c r="J410" t="s">
        <v>420</v>
      </c>
      <c r="K410">
        <v>65</v>
      </c>
      <c r="L410">
        <v>42</v>
      </c>
      <c r="T410" t="s">
        <v>2147</v>
      </c>
      <c r="U410" t="s">
        <v>1121</v>
      </c>
      <c r="W410" t="s">
        <v>2203</v>
      </c>
      <c r="X410" s="69">
        <v>3.6</v>
      </c>
      <c r="Y410" s="69">
        <v>3.35</v>
      </c>
      <c r="Z410" s="69">
        <v>3.35</v>
      </c>
      <c r="AB410" s="63" t="s">
        <v>402</v>
      </c>
      <c r="AC410" s="42">
        <f t="shared" si="24"/>
        <v>42</v>
      </c>
      <c r="AD410" s="42">
        <f t="shared" si="25"/>
        <v>48</v>
      </c>
      <c r="AE410" s="42">
        <f t="shared" si="26"/>
        <v>101</v>
      </c>
      <c r="AG410" t="s">
        <v>2204</v>
      </c>
      <c r="AH410" s="57">
        <v>25.3</v>
      </c>
      <c r="AJ410" s="63" t="s">
        <v>402</v>
      </c>
      <c r="AK410">
        <f t="shared" si="27"/>
        <v>72</v>
      </c>
      <c r="AL410">
        <v>0.57999999999999996</v>
      </c>
      <c r="AM410">
        <v>0.66</v>
      </c>
      <c r="AN410">
        <v>1.4</v>
      </c>
    </row>
    <row r="411" spans="1:40">
      <c r="A411" t="s">
        <v>281</v>
      </c>
      <c r="B411">
        <v>78</v>
      </c>
      <c r="C411">
        <v>14.04</v>
      </c>
      <c r="D411">
        <v>38.167798499999996</v>
      </c>
      <c r="E411">
        <v>15.600000000000001</v>
      </c>
      <c r="F411" t="s">
        <v>1152</v>
      </c>
      <c r="H411" t="s">
        <v>1028</v>
      </c>
      <c r="J411" t="s">
        <v>367</v>
      </c>
      <c r="K411">
        <v>65</v>
      </c>
      <c r="L411">
        <v>37</v>
      </c>
      <c r="T411" t="s">
        <v>2176</v>
      </c>
      <c r="U411" t="s">
        <v>1121</v>
      </c>
      <c r="W411" t="s">
        <v>2078</v>
      </c>
      <c r="X411" s="69">
        <v>4.5</v>
      </c>
      <c r="Y411" s="69">
        <v>3.3333330000000001</v>
      </c>
      <c r="Z411" s="69">
        <v>3.3333330000000001</v>
      </c>
      <c r="AB411" s="63" t="s">
        <v>472</v>
      </c>
      <c r="AC411" s="42">
        <f t="shared" si="24"/>
        <v>40</v>
      </c>
      <c r="AD411" s="42">
        <f t="shared" si="25"/>
        <v>50</v>
      </c>
      <c r="AE411" s="42">
        <f t="shared" si="26"/>
        <v>101</v>
      </c>
      <c r="AG411" t="s">
        <v>2205</v>
      </c>
      <c r="AH411" s="57">
        <v>32.4</v>
      </c>
      <c r="AJ411" s="63" t="s">
        <v>472</v>
      </c>
      <c r="AK411">
        <f t="shared" si="27"/>
        <v>72</v>
      </c>
      <c r="AL411">
        <v>0.55000000000000004</v>
      </c>
      <c r="AM411">
        <v>0.7</v>
      </c>
      <c r="AN411">
        <v>1.4</v>
      </c>
    </row>
    <row r="412" spans="1:40">
      <c r="A412" t="s">
        <v>554</v>
      </c>
      <c r="B412">
        <v>76</v>
      </c>
      <c r="C412">
        <v>11.4</v>
      </c>
      <c r="D412">
        <v>17.006308888888888</v>
      </c>
      <c r="E412">
        <v>14.585858585858585</v>
      </c>
      <c r="F412" t="s">
        <v>1152</v>
      </c>
      <c r="H412" t="s">
        <v>1028</v>
      </c>
      <c r="J412" t="s">
        <v>2206</v>
      </c>
      <c r="K412">
        <v>73</v>
      </c>
      <c r="L412">
        <v>52</v>
      </c>
      <c r="T412" t="s">
        <v>2207</v>
      </c>
      <c r="U412" t="s">
        <v>1121</v>
      </c>
      <c r="W412" t="s">
        <v>2208</v>
      </c>
      <c r="X412" s="69">
        <v>3.25</v>
      </c>
      <c r="Y412" s="69">
        <v>3.25</v>
      </c>
      <c r="Z412" s="69">
        <v>3.25</v>
      </c>
      <c r="AB412" s="63" t="s">
        <v>53</v>
      </c>
      <c r="AC412" s="42">
        <f t="shared" si="24"/>
        <v>34</v>
      </c>
      <c r="AD412" s="42">
        <f t="shared" si="25"/>
        <v>7</v>
      </c>
      <c r="AE412" s="42">
        <f t="shared" si="26"/>
        <v>258</v>
      </c>
      <c r="AG412" t="s">
        <v>2209</v>
      </c>
      <c r="AH412" s="57">
        <v>27.6</v>
      </c>
      <c r="AJ412" s="63" t="s">
        <v>53</v>
      </c>
      <c r="AK412">
        <f t="shared" si="27"/>
        <v>68</v>
      </c>
      <c r="AL412">
        <v>0.5</v>
      </c>
      <c r="AM412">
        <v>0.1</v>
      </c>
      <c r="AN412">
        <v>3.8</v>
      </c>
    </row>
    <row r="413" spans="1:40">
      <c r="A413" t="s">
        <v>585</v>
      </c>
      <c r="B413">
        <v>67</v>
      </c>
      <c r="C413">
        <v>9.870325364659676</v>
      </c>
      <c r="D413">
        <v>15.585027822222221</v>
      </c>
      <c r="E413">
        <v>35.645320197044335</v>
      </c>
      <c r="F413" t="s">
        <v>1152</v>
      </c>
      <c r="H413" t="s">
        <v>1028</v>
      </c>
      <c r="J413" t="s">
        <v>339</v>
      </c>
      <c r="K413">
        <v>45</v>
      </c>
      <c r="L413">
        <v>37</v>
      </c>
      <c r="T413" t="s">
        <v>2210</v>
      </c>
      <c r="U413" t="s">
        <v>1121</v>
      </c>
      <c r="W413" t="s">
        <v>1230</v>
      </c>
      <c r="X413" s="69">
        <v>4</v>
      </c>
      <c r="Y413" s="69">
        <v>3.25</v>
      </c>
      <c r="Z413" s="69">
        <v>3.25</v>
      </c>
      <c r="AB413" s="63" t="s">
        <v>624</v>
      </c>
      <c r="AC413" s="42">
        <f t="shared" si="24"/>
        <v>86</v>
      </c>
      <c r="AD413" s="42">
        <f t="shared" si="25"/>
        <v>88</v>
      </c>
      <c r="AE413" s="42">
        <f t="shared" si="26"/>
        <v>61</v>
      </c>
      <c r="AG413" t="s">
        <v>1338</v>
      </c>
      <c r="AH413" s="57">
        <v>33.9</v>
      </c>
      <c r="AJ413" s="63" t="s">
        <v>624</v>
      </c>
      <c r="AK413">
        <f t="shared" si="27"/>
        <v>68</v>
      </c>
      <c r="AL413">
        <v>1.26</v>
      </c>
      <c r="AM413">
        <v>1.3</v>
      </c>
      <c r="AN413">
        <v>0.9</v>
      </c>
    </row>
    <row r="414" spans="1:40">
      <c r="A414" t="s">
        <v>645</v>
      </c>
      <c r="B414">
        <v>78</v>
      </c>
      <c r="C414">
        <v>1.2222888460372414</v>
      </c>
      <c r="D414">
        <v>12.439235141666664</v>
      </c>
      <c r="E414">
        <v>45.030927835051543</v>
      </c>
      <c r="F414" t="s">
        <v>1186</v>
      </c>
      <c r="H414" t="s">
        <v>1028</v>
      </c>
      <c r="J414" t="s">
        <v>2211</v>
      </c>
      <c r="K414">
        <v>78</v>
      </c>
      <c r="L414">
        <v>37</v>
      </c>
      <c r="T414" t="s">
        <v>2212</v>
      </c>
      <c r="U414" t="s">
        <v>1121</v>
      </c>
      <c r="W414" t="s">
        <v>2213</v>
      </c>
      <c r="X414" s="69">
        <v>2.75</v>
      </c>
      <c r="Y414" s="69">
        <v>3.25</v>
      </c>
      <c r="Z414" s="69">
        <v>3.25</v>
      </c>
      <c r="AB414" s="63" t="s">
        <v>450</v>
      </c>
      <c r="AC414" s="42">
        <f t="shared" si="24"/>
        <v>25</v>
      </c>
      <c r="AD414" s="42">
        <f t="shared" si="25"/>
        <v>71</v>
      </c>
      <c r="AE414" s="42">
        <f t="shared" si="26"/>
        <v>108</v>
      </c>
      <c r="AG414" t="s">
        <v>2193</v>
      </c>
      <c r="AH414" s="57">
        <v>29.1</v>
      </c>
      <c r="AJ414" s="63" t="s">
        <v>450</v>
      </c>
      <c r="AK414">
        <f t="shared" si="27"/>
        <v>67.666666666666671</v>
      </c>
      <c r="AL414">
        <v>0.37</v>
      </c>
      <c r="AM414">
        <v>1.05</v>
      </c>
      <c r="AN414">
        <v>1.6</v>
      </c>
    </row>
    <row r="415" spans="1:40">
      <c r="A415" t="s">
        <v>267</v>
      </c>
      <c r="B415">
        <v>73</v>
      </c>
      <c r="C415">
        <v>12.887230410250236</v>
      </c>
      <c r="D415">
        <v>39.792400375000007</v>
      </c>
      <c r="E415">
        <v>45.341614906832298</v>
      </c>
      <c r="F415" t="s">
        <v>1191</v>
      </c>
      <c r="H415" t="s">
        <v>1028</v>
      </c>
      <c r="J415" t="s">
        <v>306</v>
      </c>
      <c r="K415">
        <v>50</v>
      </c>
      <c r="L415">
        <v>37</v>
      </c>
      <c r="T415" t="s">
        <v>2214</v>
      </c>
      <c r="U415" t="s">
        <v>1121</v>
      </c>
      <c r="W415" t="s">
        <v>2215</v>
      </c>
      <c r="X415" s="69">
        <v>3.5</v>
      </c>
      <c r="Y415" s="69">
        <v>3.25</v>
      </c>
      <c r="Z415" s="69">
        <v>3.25</v>
      </c>
      <c r="AB415" s="63" t="s">
        <v>585</v>
      </c>
      <c r="AC415" s="42">
        <f t="shared" si="24"/>
        <v>33</v>
      </c>
      <c r="AD415" s="42">
        <f t="shared" si="25"/>
        <v>104</v>
      </c>
      <c r="AE415" s="42">
        <f t="shared" si="26"/>
        <v>94</v>
      </c>
      <c r="AG415" t="s">
        <v>1204</v>
      </c>
      <c r="AH415" s="57">
        <v>33</v>
      </c>
      <c r="AJ415" s="63" t="s">
        <v>585</v>
      </c>
      <c r="AK415">
        <f t="shared" si="27"/>
        <v>67</v>
      </c>
      <c r="AL415">
        <v>0.49</v>
      </c>
      <c r="AM415">
        <v>1.55</v>
      </c>
      <c r="AN415">
        <v>1.4</v>
      </c>
    </row>
    <row r="416" spans="1:40">
      <c r="A416" t="s">
        <v>215</v>
      </c>
      <c r="B416">
        <v>75.666666666666671</v>
      </c>
      <c r="C416">
        <v>8.0724784219568964</v>
      </c>
      <c r="D416">
        <v>46.710346990740746</v>
      </c>
      <c r="E416">
        <v>26.021116138763198</v>
      </c>
      <c r="F416" t="s">
        <v>1186</v>
      </c>
      <c r="H416" t="s">
        <v>1028</v>
      </c>
      <c r="J416" t="s">
        <v>832</v>
      </c>
      <c r="K416">
        <v>70</v>
      </c>
      <c r="L416">
        <v>43</v>
      </c>
      <c r="T416" t="s">
        <v>2216</v>
      </c>
      <c r="U416" t="s">
        <v>1121</v>
      </c>
      <c r="W416" t="s">
        <v>2217</v>
      </c>
      <c r="X416" s="69">
        <v>3.35</v>
      </c>
      <c r="Y416" s="69">
        <v>3.25</v>
      </c>
      <c r="Z416" s="69">
        <v>3.25</v>
      </c>
      <c r="AB416" s="63" t="s">
        <v>650</v>
      </c>
      <c r="AC416" s="42">
        <f t="shared" si="24"/>
        <v>125</v>
      </c>
      <c r="AD416" s="42">
        <f t="shared" si="25"/>
        <v>20</v>
      </c>
      <c r="AE416" s="42">
        <f t="shared" si="26"/>
        <v>86</v>
      </c>
      <c r="AG416" t="s">
        <v>1311</v>
      </c>
      <c r="AH416" s="57">
        <v>22.8</v>
      </c>
      <c r="AJ416" s="63" t="s">
        <v>650</v>
      </c>
      <c r="AK416">
        <f t="shared" si="27"/>
        <v>66</v>
      </c>
      <c r="AL416">
        <v>1.9</v>
      </c>
      <c r="AM416">
        <v>0.3</v>
      </c>
      <c r="AN416">
        <v>1.3</v>
      </c>
    </row>
    <row r="417" spans="1:40">
      <c r="A417" t="s">
        <v>624</v>
      </c>
      <c r="B417">
        <v>68</v>
      </c>
      <c r="C417">
        <v>2.8563499346835282</v>
      </c>
      <c r="D417">
        <v>13.381587815555555</v>
      </c>
      <c r="E417">
        <v>58.395480225988699</v>
      </c>
      <c r="F417" t="s">
        <v>1191</v>
      </c>
      <c r="H417" t="s">
        <v>1028</v>
      </c>
      <c r="J417" t="s">
        <v>667</v>
      </c>
      <c r="K417">
        <v>65</v>
      </c>
      <c r="L417">
        <v>36</v>
      </c>
      <c r="T417" t="s">
        <v>2218</v>
      </c>
      <c r="U417" t="s">
        <v>1121</v>
      </c>
      <c r="W417" t="s">
        <v>2204</v>
      </c>
      <c r="X417" s="69">
        <v>2.25</v>
      </c>
      <c r="Y417" s="69">
        <v>3.25</v>
      </c>
      <c r="Z417" s="69">
        <v>3.25</v>
      </c>
      <c r="AB417" s="63" t="s">
        <v>475</v>
      </c>
      <c r="AC417" s="42">
        <f t="shared" si="24"/>
        <v>14</v>
      </c>
      <c r="AD417" s="42">
        <f t="shared" si="25"/>
        <v>29</v>
      </c>
      <c r="AE417" s="42">
        <f t="shared" si="26"/>
        <v>91</v>
      </c>
      <c r="AG417" t="s">
        <v>2098</v>
      </c>
      <c r="AH417" s="57">
        <v>28.9</v>
      </c>
      <c r="AJ417" s="63" t="s">
        <v>475</v>
      </c>
      <c r="AK417">
        <f t="shared" si="27"/>
        <v>65</v>
      </c>
      <c r="AL417">
        <v>0.22</v>
      </c>
      <c r="AM417">
        <v>0.45</v>
      </c>
      <c r="AN417">
        <v>1.4</v>
      </c>
    </row>
    <row r="418" spans="1:40">
      <c r="A418" t="s">
        <v>634</v>
      </c>
      <c r="B418">
        <v>82.333333333333329</v>
      </c>
      <c r="C418">
        <v>3.8018106774611886</v>
      </c>
      <c r="D418">
        <v>12.955742800000001</v>
      </c>
      <c r="E418">
        <v>84.724757952973704</v>
      </c>
      <c r="F418" t="s">
        <v>1186</v>
      </c>
      <c r="H418" t="s">
        <v>1028</v>
      </c>
      <c r="J418" t="s">
        <v>2219</v>
      </c>
      <c r="K418">
        <v>72</v>
      </c>
      <c r="L418">
        <v>43</v>
      </c>
      <c r="T418" t="s">
        <v>2220</v>
      </c>
      <c r="U418" t="s">
        <v>1121</v>
      </c>
      <c r="W418" t="s">
        <v>1406</v>
      </c>
      <c r="X418" s="69">
        <v>3.7</v>
      </c>
      <c r="Y418" s="69">
        <v>3.25</v>
      </c>
      <c r="Z418" s="69">
        <v>3.25</v>
      </c>
      <c r="AB418" s="63" t="s">
        <v>619</v>
      </c>
      <c r="AC418" s="42">
        <f t="shared" si="24"/>
        <v>68</v>
      </c>
      <c r="AD418" s="42">
        <f t="shared" si="25"/>
        <v>29</v>
      </c>
      <c r="AE418" s="42">
        <f t="shared" si="26"/>
        <v>58</v>
      </c>
      <c r="AG418" t="s">
        <v>2092</v>
      </c>
      <c r="AH418" s="57">
        <v>35.6</v>
      </c>
      <c r="AJ418" s="63" t="s">
        <v>619</v>
      </c>
      <c r="AK418">
        <f t="shared" si="27"/>
        <v>64</v>
      </c>
      <c r="AL418">
        <v>1.06</v>
      </c>
      <c r="AM418">
        <v>0.45</v>
      </c>
      <c r="AN418">
        <v>0.9</v>
      </c>
    </row>
    <row r="419" spans="1:40">
      <c r="A419" t="s">
        <v>650</v>
      </c>
      <c r="B419">
        <v>66</v>
      </c>
      <c r="C419">
        <v>2.3416717251296695</v>
      </c>
      <c r="D419">
        <v>12.192355174999999</v>
      </c>
      <c r="E419">
        <v>20.279329608938546</v>
      </c>
      <c r="F419" t="s">
        <v>1191</v>
      </c>
      <c r="H419" t="s">
        <v>1028</v>
      </c>
      <c r="J419" t="s">
        <v>2221</v>
      </c>
      <c r="K419">
        <v>62</v>
      </c>
      <c r="L419">
        <v>43</v>
      </c>
      <c r="T419" t="s">
        <v>2222</v>
      </c>
      <c r="U419" t="s">
        <v>1121</v>
      </c>
      <c r="W419" t="s">
        <v>1595</v>
      </c>
      <c r="X419" s="69">
        <v>3.7</v>
      </c>
      <c r="Y419" s="69">
        <v>3.25</v>
      </c>
      <c r="Z419" s="69">
        <v>3.25</v>
      </c>
      <c r="AB419" s="63" t="s">
        <v>688</v>
      </c>
      <c r="AC419" s="42">
        <f t="shared" si="24"/>
        <v>23</v>
      </c>
      <c r="AD419" s="42">
        <f t="shared" si="25"/>
        <v>24</v>
      </c>
      <c r="AE419" s="42">
        <f t="shared" si="26"/>
        <v>46</v>
      </c>
      <c r="AG419" t="s">
        <v>1178</v>
      </c>
      <c r="AH419" s="57">
        <v>31.6</v>
      </c>
      <c r="AJ419" s="63" t="s">
        <v>688</v>
      </c>
      <c r="AK419">
        <f t="shared" si="27"/>
        <v>38</v>
      </c>
      <c r="AL419">
        <v>0.6</v>
      </c>
      <c r="AM419">
        <v>0.62</v>
      </c>
      <c r="AN419">
        <v>1.2</v>
      </c>
    </row>
    <row r="420" spans="1:40">
      <c r="A420" t="s">
        <v>619</v>
      </c>
      <c r="B420">
        <v>64</v>
      </c>
      <c r="C420">
        <v>3.4599728183130027</v>
      </c>
      <c r="D420">
        <v>13.561022222222222</v>
      </c>
      <c r="E420">
        <v>16.650406504065042</v>
      </c>
      <c r="F420" t="s">
        <v>1186</v>
      </c>
      <c r="H420" t="s">
        <v>1028</v>
      </c>
      <c r="J420" t="s">
        <v>855</v>
      </c>
      <c r="K420">
        <v>67</v>
      </c>
      <c r="L420">
        <v>50</v>
      </c>
      <c r="T420" t="s">
        <v>2223</v>
      </c>
      <c r="U420" t="s">
        <v>1121</v>
      </c>
      <c r="W420" t="s">
        <v>2224</v>
      </c>
      <c r="X420" s="69">
        <v>3.25</v>
      </c>
      <c r="Y420" s="69">
        <v>3.25</v>
      </c>
      <c r="Z420" s="69">
        <v>3.25</v>
      </c>
      <c r="AB420" s="63" t="s">
        <v>775</v>
      </c>
      <c r="AC420" s="42">
        <f t="shared" si="24"/>
        <v>18</v>
      </c>
      <c r="AD420" s="42">
        <f t="shared" si="25"/>
        <v>13</v>
      </c>
      <c r="AE420" s="42">
        <f t="shared" si="26"/>
        <v>16</v>
      </c>
      <c r="AG420" t="s">
        <v>2225</v>
      </c>
      <c r="AH420" s="57">
        <v>26.4</v>
      </c>
      <c r="AJ420" s="63" t="s">
        <v>775</v>
      </c>
      <c r="AK420">
        <f t="shared" si="27"/>
        <v>19.666666666666668</v>
      </c>
      <c r="AL420">
        <v>0.94</v>
      </c>
      <c r="AM420">
        <v>0.68</v>
      </c>
      <c r="AN420">
        <v>0.8</v>
      </c>
    </row>
    <row r="421" spans="1:40">
      <c r="A421" t="s">
        <v>688</v>
      </c>
      <c r="B421">
        <v>38</v>
      </c>
      <c r="C421">
        <v>3.8000000000000003</v>
      </c>
      <c r="D421">
        <v>10.269499999999999</v>
      </c>
      <c r="E421">
        <v>7.6000000000000005</v>
      </c>
      <c r="F421" t="s">
        <v>1191</v>
      </c>
      <c r="H421" t="s">
        <v>1028</v>
      </c>
      <c r="J421" t="s">
        <v>2226</v>
      </c>
      <c r="K421">
        <v>73</v>
      </c>
      <c r="L421">
        <v>50</v>
      </c>
      <c r="T421" t="s">
        <v>2227</v>
      </c>
      <c r="U421" t="s">
        <v>1121</v>
      </c>
      <c r="W421" t="s">
        <v>1493</v>
      </c>
      <c r="X421" s="69">
        <v>3.2</v>
      </c>
      <c r="Y421" s="69">
        <v>3.2</v>
      </c>
      <c r="Z421" s="69">
        <v>3.2</v>
      </c>
      <c r="AB421" s="63" t="s">
        <v>888</v>
      </c>
      <c r="AC421" s="42">
        <f t="shared" si="24"/>
        <v>7</v>
      </c>
      <c r="AD421" s="42">
        <f t="shared" si="25"/>
        <v>2</v>
      </c>
      <c r="AE421" s="42">
        <f t="shared" si="26"/>
        <v>5</v>
      </c>
      <c r="AG421" t="s">
        <v>2228</v>
      </c>
      <c r="AH421" s="57">
        <v>22.4</v>
      </c>
      <c r="AJ421" s="63" t="s">
        <v>888</v>
      </c>
      <c r="AK421">
        <f t="shared" si="27"/>
        <v>7</v>
      </c>
      <c r="AL421">
        <v>1</v>
      </c>
      <c r="AM421">
        <v>0.3</v>
      </c>
      <c r="AN421">
        <v>0.7</v>
      </c>
    </row>
    <row r="422" spans="1:40">
      <c r="A422" t="s">
        <v>775</v>
      </c>
      <c r="B422">
        <v>19.666666666666668</v>
      </c>
      <c r="C422">
        <v>2.0573158323158331</v>
      </c>
      <c r="D422">
        <v>5.9066954074074083</v>
      </c>
      <c r="E422">
        <v>5.9371069182389942</v>
      </c>
      <c r="F422" t="s">
        <v>1186</v>
      </c>
      <c r="H422" t="s">
        <v>1028</v>
      </c>
      <c r="J422" t="s">
        <v>2229</v>
      </c>
      <c r="K422">
        <v>70</v>
      </c>
      <c r="L422">
        <v>40</v>
      </c>
      <c r="T422" t="s">
        <v>2230</v>
      </c>
      <c r="U422" t="s">
        <v>1121</v>
      </c>
      <c r="W422" t="s">
        <v>1846</v>
      </c>
      <c r="X422" s="69">
        <v>2.95</v>
      </c>
      <c r="Y422" s="69">
        <v>3.2</v>
      </c>
      <c r="Z422" s="69">
        <v>3.2</v>
      </c>
      <c r="AB422" s="63" t="s">
        <v>185</v>
      </c>
      <c r="AC422" s="42">
        <f t="shared" si="24"/>
        <v>33</v>
      </c>
      <c r="AD422" s="42">
        <f t="shared" si="25"/>
        <v>51</v>
      </c>
      <c r="AE422" s="42">
        <f t="shared" si="26"/>
        <v>141</v>
      </c>
      <c r="AG422" t="s">
        <v>2231</v>
      </c>
      <c r="AH422" s="57">
        <v>25.1</v>
      </c>
      <c r="AJ422" s="63" t="s">
        <v>185</v>
      </c>
      <c r="AK422">
        <f t="shared" si="27"/>
        <v>74</v>
      </c>
      <c r="AL422">
        <v>0.45</v>
      </c>
      <c r="AM422">
        <v>0.69</v>
      </c>
      <c r="AN422">
        <v>1.9</v>
      </c>
    </row>
    <row r="423" spans="1:40">
      <c r="A423" t="s">
        <v>888</v>
      </c>
      <c r="B423">
        <v>7</v>
      </c>
      <c r="C423">
        <v>3.2666666666666669E-3</v>
      </c>
      <c r="D423">
        <v>1.6240000000000001</v>
      </c>
      <c r="E423">
        <v>0</v>
      </c>
      <c r="F423" t="s">
        <v>1186</v>
      </c>
      <c r="H423" t="s">
        <v>1028</v>
      </c>
      <c r="J423" t="s">
        <v>2232</v>
      </c>
      <c r="K423">
        <v>65</v>
      </c>
      <c r="L423">
        <v>35</v>
      </c>
      <c r="T423" t="s">
        <v>2233</v>
      </c>
      <c r="U423" t="s">
        <v>1121</v>
      </c>
      <c r="W423" t="s">
        <v>1308</v>
      </c>
      <c r="X423" s="69">
        <v>3.2</v>
      </c>
      <c r="Y423" s="69">
        <v>3.2</v>
      </c>
      <c r="Z423" s="69">
        <v>3.2</v>
      </c>
      <c r="AB423" s="63" t="s">
        <v>78</v>
      </c>
      <c r="AC423" s="42">
        <f t="shared" si="24"/>
        <v>42</v>
      </c>
      <c r="AD423" s="42">
        <f t="shared" si="25"/>
        <v>134</v>
      </c>
      <c r="AE423" s="42">
        <f t="shared" si="26"/>
        <v>260</v>
      </c>
      <c r="AG423" t="s">
        <v>2234</v>
      </c>
      <c r="AH423" s="57">
        <v>23.2</v>
      </c>
      <c r="AJ423" s="63" t="s">
        <v>78</v>
      </c>
      <c r="AK423">
        <f t="shared" si="27"/>
        <v>84</v>
      </c>
      <c r="AL423">
        <v>0.5</v>
      </c>
      <c r="AM423">
        <v>1.6</v>
      </c>
      <c r="AN423">
        <v>3.1</v>
      </c>
    </row>
    <row r="424" spans="1:40">
      <c r="A424" t="s">
        <v>109</v>
      </c>
      <c r="B424">
        <v>83</v>
      </c>
      <c r="C424">
        <v>24.09830346176669</v>
      </c>
      <c r="D424">
        <v>66.677531249999987</v>
      </c>
      <c r="E424">
        <v>21.950413223140497</v>
      </c>
      <c r="F424" t="s">
        <v>941</v>
      </c>
      <c r="H424" t="s">
        <v>1000</v>
      </c>
      <c r="J424" t="s">
        <v>360</v>
      </c>
      <c r="K424">
        <v>57</v>
      </c>
      <c r="L424">
        <v>38</v>
      </c>
      <c r="T424" t="s">
        <v>2235</v>
      </c>
      <c r="U424" t="s">
        <v>1121</v>
      </c>
      <c r="W424" t="s">
        <v>1457</v>
      </c>
      <c r="X424" s="69">
        <v>3.5</v>
      </c>
      <c r="Y424" s="69">
        <v>3.1666669999999999</v>
      </c>
      <c r="Z424" s="69">
        <v>3.1666669999999999</v>
      </c>
      <c r="AB424" s="63" t="s">
        <v>396</v>
      </c>
      <c r="AC424" s="42">
        <f t="shared" si="24"/>
        <v>92</v>
      </c>
      <c r="AD424" s="42">
        <f t="shared" si="25"/>
        <v>65</v>
      </c>
      <c r="AE424" s="42">
        <f t="shared" si="26"/>
        <v>133</v>
      </c>
      <c r="AG424" t="s">
        <v>1991</v>
      </c>
      <c r="AH424" s="57">
        <v>35.4</v>
      </c>
      <c r="AJ424" s="63" t="s">
        <v>396</v>
      </c>
      <c r="AK424">
        <f t="shared" si="27"/>
        <v>83.333333333333329</v>
      </c>
      <c r="AL424">
        <v>1.1000000000000001</v>
      </c>
      <c r="AM424">
        <v>0.78</v>
      </c>
      <c r="AN424">
        <v>1.6</v>
      </c>
    </row>
    <row r="425" spans="1:40">
      <c r="A425" t="s">
        <v>309</v>
      </c>
      <c r="B425">
        <v>74</v>
      </c>
      <c r="C425">
        <v>18.5</v>
      </c>
      <c r="D425">
        <v>35.5490275152439</v>
      </c>
      <c r="E425">
        <v>22.2</v>
      </c>
      <c r="F425" t="s">
        <v>941</v>
      </c>
      <c r="H425" t="s">
        <v>1000</v>
      </c>
      <c r="J425" t="s">
        <v>404</v>
      </c>
      <c r="K425">
        <v>58</v>
      </c>
      <c r="L425">
        <v>40</v>
      </c>
      <c r="T425" t="s">
        <v>2236</v>
      </c>
      <c r="U425" t="s">
        <v>1121</v>
      </c>
      <c r="W425" t="s">
        <v>2237</v>
      </c>
      <c r="X425" s="69">
        <v>3</v>
      </c>
      <c r="Y425" s="69">
        <v>3.15</v>
      </c>
      <c r="Z425" s="69">
        <v>3.15</v>
      </c>
      <c r="AB425" s="63" t="s">
        <v>404</v>
      </c>
      <c r="AC425" s="42">
        <f t="shared" si="24"/>
        <v>58</v>
      </c>
      <c r="AD425" s="42">
        <f t="shared" si="25"/>
        <v>54</v>
      </c>
      <c r="AE425" s="42">
        <f t="shared" si="26"/>
        <v>116</v>
      </c>
      <c r="AG425" t="s">
        <v>309</v>
      </c>
      <c r="AH425" s="57">
        <v>24.4</v>
      </c>
      <c r="AJ425" s="63" t="s">
        <v>404</v>
      </c>
      <c r="AK425">
        <f t="shared" si="27"/>
        <v>83</v>
      </c>
      <c r="AL425">
        <v>0.7</v>
      </c>
      <c r="AM425">
        <v>0.65</v>
      </c>
      <c r="AN425">
        <v>1.4</v>
      </c>
    </row>
    <row r="426" spans="1:40">
      <c r="A426" t="s">
        <v>404</v>
      </c>
      <c r="B426">
        <v>83</v>
      </c>
      <c r="C426">
        <v>10.790000000000001</v>
      </c>
      <c r="D426">
        <v>27.727383472222225</v>
      </c>
      <c r="E426">
        <v>31.307017543859651</v>
      </c>
      <c r="F426" t="s">
        <v>941</v>
      </c>
      <c r="H426" t="s">
        <v>1000</v>
      </c>
      <c r="J426" t="s">
        <v>345</v>
      </c>
      <c r="K426">
        <v>50</v>
      </c>
      <c r="L426">
        <v>37</v>
      </c>
      <c r="T426" t="s">
        <v>2238</v>
      </c>
      <c r="U426" t="s">
        <v>1121</v>
      </c>
      <c r="W426" t="s">
        <v>2239</v>
      </c>
      <c r="X426" s="69">
        <v>3</v>
      </c>
      <c r="Y426" s="69">
        <v>3.15</v>
      </c>
      <c r="Z426" s="69">
        <v>3.15</v>
      </c>
      <c r="AB426" s="63" t="s">
        <v>116</v>
      </c>
      <c r="AC426" s="42">
        <f t="shared" si="24"/>
        <v>33</v>
      </c>
      <c r="AD426" s="42">
        <f t="shared" si="25"/>
        <v>80</v>
      </c>
      <c r="AE426" s="42">
        <f t="shared" si="26"/>
        <v>191</v>
      </c>
      <c r="AG426" t="s">
        <v>1987</v>
      </c>
      <c r="AH426" s="57">
        <v>26.4</v>
      </c>
      <c r="AJ426" s="63" t="s">
        <v>116</v>
      </c>
      <c r="AK426">
        <f t="shared" si="27"/>
        <v>83</v>
      </c>
      <c r="AL426">
        <v>0.4</v>
      </c>
      <c r="AM426">
        <v>0.96</v>
      </c>
      <c r="AN426">
        <v>2.2999999999999998</v>
      </c>
    </row>
    <row r="427" spans="1:40">
      <c r="A427" t="s">
        <v>439</v>
      </c>
      <c r="B427">
        <v>78</v>
      </c>
      <c r="C427">
        <v>13.00988111235408</v>
      </c>
      <c r="D427">
        <v>24.721612500000003</v>
      </c>
      <c r="E427">
        <v>24.944162436548226</v>
      </c>
      <c r="F427" t="s">
        <v>1143</v>
      </c>
      <c r="H427" t="s">
        <v>1000</v>
      </c>
      <c r="J427" t="s">
        <v>297</v>
      </c>
      <c r="K427">
        <v>55</v>
      </c>
      <c r="L427">
        <v>35</v>
      </c>
      <c r="T427" t="s">
        <v>2240</v>
      </c>
      <c r="U427" t="s">
        <v>1121</v>
      </c>
      <c r="W427" t="s">
        <v>2241</v>
      </c>
      <c r="X427" s="69">
        <v>2.5</v>
      </c>
      <c r="Y427" s="69">
        <v>3.15</v>
      </c>
      <c r="Z427" s="69">
        <v>3.15</v>
      </c>
      <c r="AB427" s="63" t="s">
        <v>219</v>
      </c>
      <c r="AC427" s="42">
        <f t="shared" si="24"/>
        <v>31</v>
      </c>
      <c r="AD427" s="42">
        <f t="shared" si="25"/>
        <v>87</v>
      </c>
      <c r="AE427" s="42">
        <f t="shared" si="26"/>
        <v>166</v>
      </c>
      <c r="AG427" t="s">
        <v>2190</v>
      </c>
      <c r="AH427" s="57">
        <v>31.8</v>
      </c>
      <c r="AJ427" s="63" t="s">
        <v>219</v>
      </c>
      <c r="AK427">
        <f t="shared" si="27"/>
        <v>83</v>
      </c>
      <c r="AL427">
        <v>0.37</v>
      </c>
      <c r="AM427">
        <v>1.05</v>
      </c>
      <c r="AN427">
        <v>2</v>
      </c>
    </row>
    <row r="428" spans="1:40">
      <c r="A428" t="s">
        <v>776</v>
      </c>
      <c r="B428">
        <v>34</v>
      </c>
      <c r="C428">
        <v>4.6701556258485564</v>
      </c>
      <c r="D428">
        <v>5.865708333333334</v>
      </c>
      <c r="E428">
        <v>10.865979381443298</v>
      </c>
      <c r="F428" t="s">
        <v>941</v>
      </c>
      <c r="H428" t="s">
        <v>1000</v>
      </c>
      <c r="J428" t="s">
        <v>491</v>
      </c>
      <c r="K428">
        <v>57</v>
      </c>
      <c r="L428">
        <v>32</v>
      </c>
      <c r="T428" t="s">
        <v>2242</v>
      </c>
      <c r="U428" t="s">
        <v>1121</v>
      </c>
      <c r="W428" t="s">
        <v>1409</v>
      </c>
      <c r="X428" s="69">
        <v>3.1</v>
      </c>
      <c r="Y428" s="69">
        <v>3.1</v>
      </c>
      <c r="Z428" s="69">
        <v>3.1</v>
      </c>
      <c r="AB428" s="63" t="s">
        <v>109</v>
      </c>
      <c r="AC428" s="42">
        <f t="shared" si="24"/>
        <v>62</v>
      </c>
      <c r="AD428" s="42">
        <f t="shared" si="25"/>
        <v>21</v>
      </c>
      <c r="AE428" s="42">
        <f t="shared" si="26"/>
        <v>149</v>
      </c>
      <c r="AG428" t="s">
        <v>2243</v>
      </c>
      <c r="AH428" s="57">
        <v>25.7</v>
      </c>
      <c r="AJ428" s="63" t="s">
        <v>109</v>
      </c>
      <c r="AK428">
        <f t="shared" si="27"/>
        <v>83</v>
      </c>
      <c r="AL428">
        <v>0.75</v>
      </c>
      <c r="AM428">
        <v>0.25</v>
      </c>
      <c r="AN428">
        <v>1.8</v>
      </c>
    </row>
    <row r="429" spans="1:40">
      <c r="A429" t="s">
        <v>821</v>
      </c>
      <c r="B429">
        <v>9</v>
      </c>
      <c r="C429">
        <v>0.28280000000000005</v>
      </c>
      <c r="D429">
        <v>3.7285874999999997</v>
      </c>
      <c r="E429">
        <v>6.3</v>
      </c>
      <c r="F429" t="s">
        <v>941</v>
      </c>
      <c r="H429" t="s">
        <v>1000</v>
      </c>
      <c r="J429" t="s">
        <v>385</v>
      </c>
      <c r="K429">
        <v>53</v>
      </c>
      <c r="L429">
        <v>32</v>
      </c>
      <c r="T429" t="s">
        <v>2244</v>
      </c>
      <c r="U429" t="s">
        <v>1121</v>
      </c>
      <c r="W429" t="s">
        <v>1480</v>
      </c>
      <c r="X429" s="69">
        <v>3.05</v>
      </c>
      <c r="Y429" s="69">
        <v>3.05</v>
      </c>
      <c r="Z429" s="69">
        <v>3.05</v>
      </c>
      <c r="AB429" s="63" t="s">
        <v>571</v>
      </c>
      <c r="AC429" s="42">
        <f t="shared" si="24"/>
        <v>51</v>
      </c>
      <c r="AD429" s="42">
        <f t="shared" si="25"/>
        <v>200</v>
      </c>
      <c r="AE429" s="42">
        <f t="shared" si="26"/>
        <v>72</v>
      </c>
      <c r="AG429" t="s">
        <v>2245</v>
      </c>
      <c r="AH429" s="57">
        <v>19.2</v>
      </c>
      <c r="AJ429" s="63" t="s">
        <v>571</v>
      </c>
      <c r="AK429">
        <f t="shared" si="27"/>
        <v>80</v>
      </c>
      <c r="AL429">
        <v>0.64</v>
      </c>
      <c r="AM429">
        <v>2.5</v>
      </c>
      <c r="AN429">
        <v>0.9</v>
      </c>
    </row>
    <row r="430" spans="1:40">
      <c r="A430" t="s">
        <v>78</v>
      </c>
      <c r="B430">
        <v>84</v>
      </c>
      <c r="C430">
        <v>38.547205967311179</v>
      </c>
      <c r="D430">
        <v>77.752431749999985</v>
      </c>
      <c r="E430">
        <v>41.31707317073171</v>
      </c>
      <c r="F430" t="s">
        <v>1143</v>
      </c>
      <c r="H430" t="s">
        <v>1000</v>
      </c>
      <c r="J430" t="s">
        <v>2246</v>
      </c>
      <c r="K430">
        <v>72</v>
      </c>
      <c r="L430">
        <v>37</v>
      </c>
      <c r="T430" t="s">
        <v>2162</v>
      </c>
      <c r="U430" t="s">
        <v>1121</v>
      </c>
      <c r="W430" t="s">
        <v>1775</v>
      </c>
      <c r="X430" s="69">
        <v>0.85</v>
      </c>
      <c r="Y430" s="69">
        <v>0.85</v>
      </c>
      <c r="Z430" s="69">
        <v>3</v>
      </c>
      <c r="AB430" s="63" t="s">
        <v>149</v>
      </c>
      <c r="AC430" s="42">
        <f t="shared" si="24"/>
        <v>21</v>
      </c>
      <c r="AD430" s="42">
        <f t="shared" si="25"/>
        <v>27</v>
      </c>
      <c r="AE430" s="42">
        <f t="shared" si="26"/>
        <v>184</v>
      </c>
      <c r="AG430" t="s">
        <v>1395</v>
      </c>
      <c r="AH430" s="57">
        <v>31.8</v>
      </c>
      <c r="AJ430" s="63" t="s">
        <v>149</v>
      </c>
      <c r="AK430">
        <f t="shared" si="27"/>
        <v>80</v>
      </c>
      <c r="AL430">
        <v>0.26</v>
      </c>
      <c r="AM430">
        <v>0.34</v>
      </c>
      <c r="AN430">
        <v>2.2999999999999998</v>
      </c>
    </row>
    <row r="431" spans="1:40">
      <c r="A431" t="s">
        <v>116</v>
      </c>
      <c r="B431">
        <v>83</v>
      </c>
      <c r="C431">
        <v>35.628035017482894</v>
      </c>
      <c r="D431">
        <v>63.6563935</v>
      </c>
      <c r="E431">
        <v>47.818930041152264</v>
      </c>
      <c r="F431" t="s">
        <v>1143</v>
      </c>
      <c r="H431" t="s">
        <v>1000</v>
      </c>
      <c r="J431" t="s">
        <v>526</v>
      </c>
      <c r="K431">
        <v>57</v>
      </c>
      <c r="L431">
        <v>35</v>
      </c>
      <c r="T431" t="s">
        <v>2247</v>
      </c>
      <c r="U431" t="s">
        <v>1121</v>
      </c>
      <c r="W431" t="s">
        <v>2248</v>
      </c>
      <c r="X431" s="69">
        <v>3.5</v>
      </c>
      <c r="Y431" s="69">
        <v>3</v>
      </c>
      <c r="Z431" s="69">
        <v>3</v>
      </c>
      <c r="AB431" s="63" t="s">
        <v>549</v>
      </c>
      <c r="AC431" s="42">
        <f t="shared" si="24"/>
        <v>94</v>
      </c>
      <c r="AD431" s="42">
        <f t="shared" si="25"/>
        <v>39</v>
      </c>
      <c r="AE431" s="42">
        <f t="shared" si="26"/>
        <v>87</v>
      </c>
      <c r="AG431" t="s">
        <v>1500</v>
      </c>
      <c r="AH431" s="57">
        <v>36.299999999999997</v>
      </c>
      <c r="AJ431" s="63" t="s">
        <v>549</v>
      </c>
      <c r="AK431">
        <f t="shared" si="27"/>
        <v>78.666666666666671</v>
      </c>
      <c r="AL431">
        <v>1.2</v>
      </c>
      <c r="AM431">
        <v>0.5</v>
      </c>
      <c r="AN431">
        <v>1.1000000000000001</v>
      </c>
    </row>
    <row r="432" spans="1:40">
      <c r="A432" t="s">
        <v>418</v>
      </c>
      <c r="B432">
        <v>73.333333333333329</v>
      </c>
      <c r="C432">
        <v>15.086868929292038</v>
      </c>
      <c r="D432">
        <v>26.621878148148141</v>
      </c>
      <c r="E432">
        <v>31.526479750778815</v>
      </c>
      <c r="F432" t="s">
        <v>1143</v>
      </c>
      <c r="H432" t="s">
        <v>1000</v>
      </c>
      <c r="J432" t="s">
        <v>444</v>
      </c>
      <c r="K432">
        <v>45</v>
      </c>
      <c r="L432">
        <v>33</v>
      </c>
      <c r="T432" t="s">
        <v>2249</v>
      </c>
      <c r="U432" t="s">
        <v>1121</v>
      </c>
      <c r="W432" t="s">
        <v>1512</v>
      </c>
      <c r="X432" s="69">
        <v>3</v>
      </c>
      <c r="Y432" s="69">
        <v>3</v>
      </c>
      <c r="Z432" s="69">
        <v>3</v>
      </c>
      <c r="AB432" s="63" t="s">
        <v>439</v>
      </c>
      <c r="AC432" s="42">
        <f t="shared" si="24"/>
        <v>62</v>
      </c>
      <c r="AD432" s="42">
        <f t="shared" si="25"/>
        <v>64</v>
      </c>
      <c r="AE432" s="42">
        <f t="shared" si="26"/>
        <v>94</v>
      </c>
      <c r="AG432" t="s">
        <v>2073</v>
      </c>
      <c r="AH432" s="57">
        <v>29.8</v>
      </c>
      <c r="AJ432" s="63" t="s">
        <v>439</v>
      </c>
      <c r="AK432">
        <f t="shared" si="27"/>
        <v>78</v>
      </c>
      <c r="AL432">
        <v>0.8</v>
      </c>
      <c r="AM432">
        <v>0.82</v>
      </c>
      <c r="AN432">
        <v>1.2</v>
      </c>
    </row>
    <row r="433" spans="1:40">
      <c r="A433" t="s">
        <v>571</v>
      </c>
      <c r="B433">
        <v>80</v>
      </c>
      <c r="C433">
        <v>7.8926932169485378</v>
      </c>
      <c r="D433">
        <v>16.040749999999999</v>
      </c>
      <c r="E433">
        <v>48</v>
      </c>
      <c r="F433" t="s">
        <v>1143</v>
      </c>
      <c r="H433" t="s">
        <v>1000</v>
      </c>
      <c r="J433" t="s">
        <v>386</v>
      </c>
      <c r="K433">
        <v>65</v>
      </c>
      <c r="L433">
        <v>32</v>
      </c>
      <c r="T433" t="s">
        <v>2172</v>
      </c>
      <c r="U433" t="s">
        <v>1121</v>
      </c>
      <c r="W433" t="s">
        <v>2250</v>
      </c>
      <c r="X433" s="69">
        <v>3.8</v>
      </c>
      <c r="Y433" s="69">
        <v>3</v>
      </c>
      <c r="Z433" s="69">
        <v>3</v>
      </c>
      <c r="AB433" s="63" t="s">
        <v>309</v>
      </c>
      <c r="AC433" s="42">
        <f t="shared" si="24"/>
        <v>22</v>
      </c>
      <c r="AD433" s="42">
        <f t="shared" si="25"/>
        <v>44</v>
      </c>
      <c r="AE433" s="42">
        <f t="shared" si="26"/>
        <v>133</v>
      </c>
      <c r="AG433" t="s">
        <v>2251</v>
      </c>
      <c r="AH433" s="57">
        <v>22.7</v>
      </c>
      <c r="AJ433" s="63" t="s">
        <v>309</v>
      </c>
      <c r="AK433">
        <f t="shared" si="27"/>
        <v>74</v>
      </c>
      <c r="AL433">
        <v>0.3</v>
      </c>
      <c r="AM433">
        <v>0.6</v>
      </c>
      <c r="AN433">
        <v>1.8</v>
      </c>
    </row>
    <row r="434" spans="1:40">
      <c r="A434" t="s">
        <v>526</v>
      </c>
      <c r="B434">
        <v>65.333333333333343</v>
      </c>
      <c r="C434">
        <v>8.4288230243912654</v>
      </c>
      <c r="D434">
        <v>18.507374861111114</v>
      </c>
      <c r="E434">
        <v>30.603508771929828</v>
      </c>
      <c r="F434" t="s">
        <v>1143</v>
      </c>
      <c r="H434" t="s">
        <v>1000</v>
      </c>
      <c r="J434" t="s">
        <v>378</v>
      </c>
      <c r="K434">
        <v>58</v>
      </c>
      <c r="L434">
        <v>38</v>
      </c>
      <c r="T434" t="s">
        <v>2252</v>
      </c>
      <c r="U434" t="s">
        <v>1121</v>
      </c>
      <c r="W434" t="s">
        <v>2253</v>
      </c>
      <c r="X434" s="69">
        <v>3</v>
      </c>
      <c r="Y434" s="69">
        <v>3</v>
      </c>
      <c r="Z434" s="69">
        <v>3</v>
      </c>
      <c r="AB434" s="63" t="s">
        <v>263</v>
      </c>
      <c r="AC434" s="42">
        <f t="shared" si="24"/>
        <v>19</v>
      </c>
      <c r="AD434" s="42">
        <f t="shared" si="25"/>
        <v>87</v>
      </c>
      <c r="AE434" s="42">
        <f t="shared" si="26"/>
        <v>163</v>
      </c>
      <c r="AG434" t="s">
        <v>2250</v>
      </c>
      <c r="AH434" s="57">
        <v>25.5</v>
      </c>
      <c r="AJ434" s="63" t="s">
        <v>263</v>
      </c>
      <c r="AK434">
        <f t="shared" si="27"/>
        <v>74</v>
      </c>
      <c r="AL434">
        <v>0.25</v>
      </c>
      <c r="AM434">
        <v>1.17</v>
      </c>
      <c r="AN434">
        <v>2.2000000000000002</v>
      </c>
    </row>
    <row r="435" spans="1:40">
      <c r="A435" t="s">
        <v>149</v>
      </c>
      <c r="B435">
        <v>80</v>
      </c>
      <c r="C435">
        <v>13.216750346202266</v>
      </c>
      <c r="D435">
        <v>57.695959444444441</v>
      </c>
      <c r="E435">
        <v>23.755458515283845</v>
      </c>
      <c r="F435" t="s">
        <v>1152</v>
      </c>
      <c r="H435" t="s">
        <v>1000</v>
      </c>
      <c r="J435" t="s">
        <v>474</v>
      </c>
      <c r="K435">
        <v>57</v>
      </c>
      <c r="L435">
        <v>43</v>
      </c>
      <c r="T435" t="s">
        <v>2254</v>
      </c>
      <c r="U435" t="s">
        <v>1121</v>
      </c>
      <c r="W435" t="s">
        <v>1561</v>
      </c>
      <c r="X435" s="69">
        <v>4</v>
      </c>
      <c r="Y435" s="69">
        <v>3</v>
      </c>
      <c r="Z435" s="69">
        <v>3</v>
      </c>
      <c r="AB435" s="63" t="s">
        <v>318</v>
      </c>
      <c r="AC435" s="42">
        <f t="shared" si="24"/>
        <v>30</v>
      </c>
      <c r="AD435" s="42">
        <f t="shared" si="25"/>
        <v>67</v>
      </c>
      <c r="AE435" s="42">
        <f t="shared" si="26"/>
        <v>126</v>
      </c>
      <c r="AG435" t="s">
        <v>2255</v>
      </c>
      <c r="AH435" s="57">
        <v>24.3</v>
      </c>
      <c r="AJ435" s="63" t="s">
        <v>318</v>
      </c>
      <c r="AK435">
        <f t="shared" si="27"/>
        <v>74</v>
      </c>
      <c r="AL435">
        <v>0.4</v>
      </c>
      <c r="AM435">
        <v>0.9</v>
      </c>
      <c r="AN435">
        <v>1.7</v>
      </c>
    </row>
    <row r="436" spans="1:40">
      <c r="A436" t="s">
        <v>219</v>
      </c>
      <c r="B436">
        <v>83</v>
      </c>
      <c r="C436">
        <v>20.75</v>
      </c>
      <c r="D436">
        <v>46.38420416666667</v>
      </c>
      <c r="E436">
        <v>24.9</v>
      </c>
      <c r="F436" t="s">
        <v>1152</v>
      </c>
      <c r="H436" t="s">
        <v>1000</v>
      </c>
      <c r="J436" t="s">
        <v>884</v>
      </c>
      <c r="K436">
        <v>70</v>
      </c>
      <c r="L436">
        <v>32</v>
      </c>
      <c r="T436" t="s">
        <v>2256</v>
      </c>
      <c r="U436" t="s">
        <v>1121</v>
      </c>
      <c r="W436" t="s">
        <v>1578</v>
      </c>
      <c r="X436" s="69">
        <v>2.5</v>
      </c>
      <c r="Y436" s="69">
        <v>3</v>
      </c>
      <c r="Z436" s="69">
        <v>3</v>
      </c>
      <c r="AB436" s="63" t="s">
        <v>418</v>
      </c>
      <c r="AC436" s="42">
        <f t="shared" si="24"/>
        <v>44</v>
      </c>
      <c r="AD436" s="42">
        <f t="shared" si="25"/>
        <v>176</v>
      </c>
      <c r="AE436" s="42">
        <f t="shared" si="26"/>
        <v>154</v>
      </c>
      <c r="AG436" t="s">
        <v>1849</v>
      </c>
      <c r="AH436" s="57">
        <v>24.4</v>
      </c>
      <c r="AJ436" s="63" t="s">
        <v>418</v>
      </c>
      <c r="AK436">
        <f t="shared" si="27"/>
        <v>73.333333333333329</v>
      </c>
      <c r="AL436">
        <v>0.6</v>
      </c>
      <c r="AM436">
        <v>2.4</v>
      </c>
      <c r="AN436">
        <v>2.1</v>
      </c>
    </row>
    <row r="437" spans="1:40">
      <c r="A437" t="s">
        <v>263</v>
      </c>
      <c r="B437">
        <v>74</v>
      </c>
      <c r="C437">
        <v>18.5</v>
      </c>
      <c r="D437">
        <v>40.229174999999998</v>
      </c>
      <c r="E437">
        <v>35.666666666666671</v>
      </c>
      <c r="F437" t="s">
        <v>1152</v>
      </c>
      <c r="H437" t="s">
        <v>1000</v>
      </c>
      <c r="J437" t="s">
        <v>290</v>
      </c>
      <c r="K437">
        <v>40</v>
      </c>
      <c r="L437">
        <v>35</v>
      </c>
      <c r="T437" t="s">
        <v>2257</v>
      </c>
      <c r="U437" t="s">
        <v>1121</v>
      </c>
      <c r="W437" t="s">
        <v>2258</v>
      </c>
      <c r="X437" s="69">
        <v>3</v>
      </c>
      <c r="Y437" s="69">
        <v>3</v>
      </c>
      <c r="Z437" s="69">
        <v>3</v>
      </c>
      <c r="AB437" s="63" t="s">
        <v>186</v>
      </c>
      <c r="AC437" s="42">
        <f t="shared" si="24"/>
        <v>101</v>
      </c>
      <c r="AD437" s="42">
        <f t="shared" si="25"/>
        <v>28</v>
      </c>
      <c r="AE437" s="42">
        <f t="shared" si="26"/>
        <v>181</v>
      </c>
      <c r="AG437" t="s">
        <v>1831</v>
      </c>
      <c r="AH437" s="57">
        <v>35.5</v>
      </c>
      <c r="AJ437" s="63" t="s">
        <v>186</v>
      </c>
      <c r="AK437">
        <f t="shared" si="27"/>
        <v>69.666666666666671</v>
      </c>
      <c r="AL437">
        <v>1.45</v>
      </c>
      <c r="AM437">
        <v>0.4</v>
      </c>
      <c r="AN437">
        <v>2.6</v>
      </c>
    </row>
    <row r="438" spans="1:40">
      <c r="A438" t="s">
        <v>318</v>
      </c>
      <c r="B438">
        <v>74</v>
      </c>
      <c r="C438">
        <v>18.5</v>
      </c>
      <c r="D438">
        <v>34.846831250000001</v>
      </c>
      <c r="E438">
        <v>16.28</v>
      </c>
      <c r="F438" t="s">
        <v>941</v>
      </c>
      <c r="H438" t="s">
        <v>1000</v>
      </c>
      <c r="J438" t="s">
        <v>2259</v>
      </c>
      <c r="K438">
        <v>75</v>
      </c>
      <c r="L438">
        <v>53</v>
      </c>
      <c r="T438" t="s">
        <v>2260</v>
      </c>
      <c r="U438" t="s">
        <v>1121</v>
      </c>
      <c r="W438" t="s">
        <v>2261</v>
      </c>
      <c r="X438" s="69">
        <v>3</v>
      </c>
      <c r="Y438" s="69">
        <v>3</v>
      </c>
      <c r="Z438" s="69">
        <v>3</v>
      </c>
      <c r="AB438" s="63" t="s">
        <v>596</v>
      </c>
      <c r="AC438" s="42">
        <f t="shared" si="24"/>
        <v>77</v>
      </c>
      <c r="AD438" s="42">
        <f t="shared" si="25"/>
        <v>84</v>
      </c>
      <c r="AE438" s="42">
        <f t="shared" si="26"/>
        <v>70</v>
      </c>
      <c r="AG438" t="s">
        <v>2262</v>
      </c>
      <c r="AH438" s="57">
        <v>21.4</v>
      </c>
      <c r="AJ438" s="63" t="s">
        <v>596</v>
      </c>
      <c r="AK438">
        <f t="shared" si="27"/>
        <v>69.666666666666671</v>
      </c>
      <c r="AL438">
        <v>1.1000000000000001</v>
      </c>
      <c r="AM438">
        <v>1.2</v>
      </c>
      <c r="AN438">
        <v>1</v>
      </c>
    </row>
    <row r="439" spans="1:40">
      <c r="A439" t="s">
        <v>759</v>
      </c>
      <c r="B439">
        <v>35</v>
      </c>
      <c r="C439">
        <v>3.5</v>
      </c>
      <c r="D439">
        <v>6.6165190972222225</v>
      </c>
      <c r="E439">
        <v>17.5</v>
      </c>
      <c r="F439" t="s">
        <v>1152</v>
      </c>
      <c r="H439" t="s">
        <v>1000</v>
      </c>
      <c r="J439" t="s">
        <v>688</v>
      </c>
      <c r="K439">
        <v>60</v>
      </c>
      <c r="L439">
        <v>43</v>
      </c>
      <c r="T439" t="s">
        <v>2263</v>
      </c>
      <c r="U439" t="s">
        <v>1121</v>
      </c>
      <c r="W439" t="s">
        <v>1832</v>
      </c>
      <c r="X439" s="69">
        <v>2.9</v>
      </c>
      <c r="Y439" s="69">
        <v>3</v>
      </c>
      <c r="Z439" s="69">
        <v>3</v>
      </c>
      <c r="AB439" s="63" t="s">
        <v>673</v>
      </c>
      <c r="AC439" s="42">
        <f t="shared" si="24"/>
        <v>84</v>
      </c>
      <c r="AD439" s="42">
        <f t="shared" si="25"/>
        <v>58</v>
      </c>
      <c r="AE439" s="42">
        <f t="shared" si="26"/>
        <v>61</v>
      </c>
      <c r="AG439" t="s">
        <v>2264</v>
      </c>
      <c r="AH439" s="57">
        <v>22.1</v>
      </c>
      <c r="AJ439" s="63" t="s">
        <v>673</v>
      </c>
      <c r="AK439">
        <f t="shared" si="27"/>
        <v>68</v>
      </c>
      <c r="AL439">
        <v>1.24</v>
      </c>
      <c r="AM439">
        <v>0.85</v>
      </c>
      <c r="AN439">
        <v>0.9</v>
      </c>
    </row>
    <row r="440" spans="1:40">
      <c r="A440" t="s">
        <v>773</v>
      </c>
      <c r="B440">
        <v>43</v>
      </c>
      <c r="C440">
        <v>1.6505729166666665</v>
      </c>
      <c r="D440">
        <v>5.9698303472222207</v>
      </c>
      <c r="E440">
        <v>38.700000000000003</v>
      </c>
      <c r="F440" t="s">
        <v>1152</v>
      </c>
      <c r="H440" t="s">
        <v>1000</v>
      </c>
      <c r="J440" t="s">
        <v>2265</v>
      </c>
      <c r="K440">
        <v>70</v>
      </c>
      <c r="L440">
        <v>52</v>
      </c>
      <c r="T440" t="s">
        <v>2266</v>
      </c>
      <c r="U440" t="s">
        <v>1121</v>
      </c>
      <c r="W440" t="s">
        <v>1316</v>
      </c>
      <c r="X440" s="69">
        <v>3</v>
      </c>
      <c r="Y440" s="69">
        <v>3</v>
      </c>
      <c r="Z440" s="69">
        <v>3</v>
      </c>
      <c r="AB440" s="63" t="s">
        <v>526</v>
      </c>
      <c r="AC440" s="42">
        <f t="shared" si="24"/>
        <v>20</v>
      </c>
      <c r="AD440" s="42">
        <f t="shared" si="25"/>
        <v>82</v>
      </c>
      <c r="AE440" s="42">
        <f t="shared" si="26"/>
        <v>72</v>
      </c>
      <c r="AG440" t="s">
        <v>2267</v>
      </c>
      <c r="AH440" s="57">
        <v>24.3</v>
      </c>
      <c r="AJ440" s="63" t="s">
        <v>526</v>
      </c>
      <c r="AK440">
        <f t="shared" si="27"/>
        <v>65.333333333333343</v>
      </c>
      <c r="AL440">
        <v>0.3</v>
      </c>
      <c r="AM440">
        <v>1.25</v>
      </c>
      <c r="AN440">
        <v>1.1000000000000001</v>
      </c>
    </row>
    <row r="441" spans="1:40">
      <c r="A441" t="s">
        <v>835</v>
      </c>
      <c r="B441">
        <v>8</v>
      </c>
      <c r="C441">
        <v>0.37582222222222222</v>
      </c>
      <c r="D441">
        <v>3.3031944444444443</v>
      </c>
      <c r="E441">
        <v>1.6</v>
      </c>
      <c r="F441" t="s">
        <v>1152</v>
      </c>
      <c r="H441" t="s">
        <v>1000</v>
      </c>
      <c r="J441" t="s">
        <v>364</v>
      </c>
      <c r="K441">
        <v>65</v>
      </c>
      <c r="L441">
        <v>40</v>
      </c>
      <c r="T441" t="s">
        <v>2268</v>
      </c>
      <c r="U441" t="s">
        <v>1121</v>
      </c>
      <c r="W441" t="s">
        <v>2269</v>
      </c>
      <c r="X441" s="69">
        <v>3</v>
      </c>
      <c r="Y441" s="69">
        <v>3</v>
      </c>
      <c r="Z441" s="69">
        <v>3</v>
      </c>
      <c r="AB441" s="63" t="s">
        <v>608</v>
      </c>
      <c r="AC441" s="42">
        <f t="shared" si="24"/>
        <v>55</v>
      </c>
      <c r="AD441" s="42">
        <f t="shared" si="25"/>
        <v>35</v>
      </c>
      <c r="AE441" s="42">
        <f t="shared" si="26"/>
        <v>68</v>
      </c>
      <c r="AG441" t="s">
        <v>2270</v>
      </c>
      <c r="AH441" s="57">
        <v>24</v>
      </c>
      <c r="AJ441" s="63" t="s">
        <v>608</v>
      </c>
      <c r="AK441">
        <f t="shared" si="27"/>
        <v>62</v>
      </c>
      <c r="AL441">
        <v>0.89</v>
      </c>
      <c r="AM441">
        <v>0.56999999999999995</v>
      </c>
      <c r="AN441">
        <v>1.1000000000000001</v>
      </c>
    </row>
    <row r="442" spans="1:40">
      <c r="A442" t="s">
        <v>186</v>
      </c>
      <c r="B442">
        <v>69.666666666666671</v>
      </c>
      <c r="C442">
        <v>14.247702254144533</v>
      </c>
      <c r="D442">
        <v>52.245192999999993</v>
      </c>
      <c r="E442">
        <v>31.91625615763547</v>
      </c>
      <c r="F442" t="s">
        <v>1186</v>
      </c>
      <c r="H442" t="s">
        <v>1000</v>
      </c>
      <c r="J442" t="s">
        <v>2271</v>
      </c>
      <c r="K442">
        <v>70</v>
      </c>
      <c r="L442">
        <v>40</v>
      </c>
      <c r="T442" t="s">
        <v>2272</v>
      </c>
      <c r="U442" t="s">
        <v>1121</v>
      </c>
      <c r="W442" t="s">
        <v>2205</v>
      </c>
      <c r="X442" s="69">
        <v>3.5</v>
      </c>
      <c r="Y442" s="69">
        <v>3</v>
      </c>
      <c r="Z442" s="69">
        <v>3</v>
      </c>
      <c r="AA442" s="43"/>
      <c r="AB442" s="63" t="s">
        <v>307</v>
      </c>
      <c r="AC442" s="42">
        <f t="shared" si="24"/>
        <v>48</v>
      </c>
      <c r="AD442" s="42">
        <f t="shared" si="25"/>
        <v>34</v>
      </c>
      <c r="AE442" s="42">
        <f t="shared" si="26"/>
        <v>72</v>
      </c>
      <c r="AG442" t="s">
        <v>1299</v>
      </c>
      <c r="AH442" s="57">
        <v>36</v>
      </c>
      <c r="AJ442" s="63" t="s">
        <v>307</v>
      </c>
      <c r="AK442">
        <f t="shared" si="27"/>
        <v>60</v>
      </c>
      <c r="AL442">
        <v>0.8</v>
      </c>
      <c r="AM442">
        <v>0.56999999999999995</v>
      </c>
      <c r="AN442">
        <v>1.2</v>
      </c>
    </row>
    <row r="443" spans="1:40">
      <c r="A443" t="s">
        <v>396</v>
      </c>
      <c r="B443">
        <v>83.333333333333329</v>
      </c>
      <c r="C443">
        <v>7.6054855081785977</v>
      </c>
      <c r="D443">
        <v>28.54665260416667</v>
      </c>
      <c r="E443">
        <v>41.666666666666664</v>
      </c>
      <c r="F443" t="s">
        <v>1186</v>
      </c>
      <c r="H443" t="s">
        <v>1000</v>
      </c>
      <c r="J443" t="s">
        <v>369</v>
      </c>
      <c r="K443">
        <v>60</v>
      </c>
      <c r="L443">
        <v>43</v>
      </c>
      <c r="T443" t="s">
        <v>2273</v>
      </c>
      <c r="U443" t="s">
        <v>1121</v>
      </c>
      <c r="W443" t="s">
        <v>2185</v>
      </c>
      <c r="X443" s="69">
        <v>3</v>
      </c>
      <c r="Y443" s="69">
        <v>3</v>
      </c>
      <c r="Z443" s="69">
        <v>3</v>
      </c>
      <c r="AB443" s="63" t="s">
        <v>765</v>
      </c>
      <c r="AC443" s="42">
        <f t="shared" si="24"/>
        <v>92</v>
      </c>
      <c r="AD443" s="42">
        <f t="shared" si="25"/>
        <v>69</v>
      </c>
      <c r="AE443" s="42">
        <f t="shared" si="26"/>
        <v>31</v>
      </c>
      <c r="AG443" t="s">
        <v>1648</v>
      </c>
      <c r="AH443" s="57">
        <v>32.200000000000003</v>
      </c>
      <c r="AJ443" s="63" t="s">
        <v>765</v>
      </c>
      <c r="AK443">
        <f t="shared" si="27"/>
        <v>51</v>
      </c>
      <c r="AL443">
        <v>1.8</v>
      </c>
      <c r="AM443">
        <v>1.35</v>
      </c>
      <c r="AN443">
        <v>0.6</v>
      </c>
    </row>
    <row r="444" spans="1:40">
      <c r="A444" t="s">
        <v>596</v>
      </c>
      <c r="B444">
        <v>69.666666666666671</v>
      </c>
      <c r="C444">
        <v>3.4315122965545792</v>
      </c>
      <c r="D444">
        <v>15.006289018518522</v>
      </c>
      <c r="E444">
        <v>44.614121510673236</v>
      </c>
      <c r="F444" t="s">
        <v>1186</v>
      </c>
      <c r="H444" t="s">
        <v>1000</v>
      </c>
      <c r="J444" t="s">
        <v>2274</v>
      </c>
      <c r="K444">
        <v>73</v>
      </c>
      <c r="L444">
        <v>48</v>
      </c>
      <c r="T444" t="s">
        <v>2275</v>
      </c>
      <c r="U444" t="s">
        <v>1121</v>
      </c>
      <c r="W444" t="s">
        <v>1713</v>
      </c>
      <c r="X444" s="69">
        <v>3.8</v>
      </c>
      <c r="Y444" s="69">
        <v>3</v>
      </c>
      <c r="Z444" s="69">
        <v>3</v>
      </c>
      <c r="AB444" s="63" t="s">
        <v>773</v>
      </c>
      <c r="AC444" s="42">
        <f t="shared" si="24"/>
        <v>20</v>
      </c>
      <c r="AD444" s="42">
        <f t="shared" si="25"/>
        <v>112</v>
      </c>
      <c r="AE444" s="42">
        <f t="shared" si="26"/>
        <v>34</v>
      </c>
      <c r="AG444" t="s">
        <v>1346</v>
      </c>
      <c r="AH444" s="57">
        <v>27.5</v>
      </c>
      <c r="AJ444" s="63" t="s">
        <v>773</v>
      </c>
      <c r="AK444">
        <f t="shared" si="27"/>
        <v>43</v>
      </c>
      <c r="AL444">
        <v>0.46</v>
      </c>
      <c r="AM444">
        <v>2.6</v>
      </c>
      <c r="AN444">
        <v>0.8</v>
      </c>
    </row>
    <row r="445" spans="1:40">
      <c r="A445" t="s">
        <v>549</v>
      </c>
      <c r="B445">
        <v>78.666666666666671</v>
      </c>
      <c r="C445">
        <v>3.9586188461483731</v>
      </c>
      <c r="D445">
        <v>17.256164851851857</v>
      </c>
      <c r="E445">
        <v>17.10144927536232</v>
      </c>
      <c r="F445" t="s">
        <v>1191</v>
      </c>
      <c r="H445" t="s">
        <v>1000</v>
      </c>
      <c r="J445" t="s">
        <v>432</v>
      </c>
      <c r="K445">
        <v>48</v>
      </c>
      <c r="L445">
        <v>32</v>
      </c>
      <c r="T445" t="s">
        <v>2144</v>
      </c>
      <c r="U445" t="s">
        <v>1121</v>
      </c>
      <c r="W445" t="s">
        <v>1969</v>
      </c>
      <c r="X445" s="69">
        <v>3</v>
      </c>
      <c r="Y445" s="69">
        <v>3</v>
      </c>
      <c r="Z445" s="69">
        <v>3</v>
      </c>
      <c r="AB445" s="63" t="s">
        <v>759</v>
      </c>
      <c r="AC445" s="42">
        <f t="shared" si="24"/>
        <v>20</v>
      </c>
      <c r="AD445" s="42">
        <f t="shared" si="25"/>
        <v>56</v>
      </c>
      <c r="AE445" s="42">
        <f t="shared" si="26"/>
        <v>32</v>
      </c>
      <c r="AG445" t="s">
        <v>2276</v>
      </c>
      <c r="AH445" s="57">
        <v>28</v>
      </c>
      <c r="AJ445" s="63" t="s">
        <v>759</v>
      </c>
      <c r="AK445">
        <f t="shared" si="27"/>
        <v>35</v>
      </c>
      <c r="AL445">
        <v>0.56000000000000005</v>
      </c>
      <c r="AM445">
        <v>1.61</v>
      </c>
      <c r="AN445">
        <v>0.9</v>
      </c>
    </row>
    <row r="446" spans="1:40">
      <c r="A446" t="s">
        <v>608</v>
      </c>
      <c r="B446">
        <v>62</v>
      </c>
      <c r="C446">
        <v>1.7380391621238231</v>
      </c>
      <c r="D446">
        <v>14.101865555555552</v>
      </c>
      <c r="E446">
        <v>17.860082304526749</v>
      </c>
      <c r="F446" t="s">
        <v>1186</v>
      </c>
      <c r="H446" t="s">
        <v>1000</v>
      </c>
      <c r="J446" t="s">
        <v>2277</v>
      </c>
      <c r="K446">
        <v>70</v>
      </c>
      <c r="L446">
        <v>50</v>
      </c>
      <c r="T446" t="s">
        <v>2278</v>
      </c>
      <c r="U446" t="s">
        <v>1121</v>
      </c>
      <c r="W446" t="s">
        <v>2255</v>
      </c>
      <c r="X446" s="69">
        <v>2.25</v>
      </c>
      <c r="Y446" s="69">
        <v>3</v>
      </c>
      <c r="Z446" s="69">
        <v>3</v>
      </c>
      <c r="AB446" s="63" t="s">
        <v>776</v>
      </c>
      <c r="AC446" s="42">
        <f t="shared" si="24"/>
        <v>22</v>
      </c>
      <c r="AD446" s="42">
        <f t="shared" si="25"/>
        <v>65</v>
      </c>
      <c r="AE446" s="42">
        <f t="shared" si="26"/>
        <v>31</v>
      </c>
      <c r="AG446" t="s">
        <v>2279</v>
      </c>
      <c r="AH446" s="57">
        <v>25.9</v>
      </c>
      <c r="AJ446" s="63" t="s">
        <v>776</v>
      </c>
      <c r="AK446">
        <f t="shared" si="27"/>
        <v>34</v>
      </c>
      <c r="AL446">
        <v>0.65</v>
      </c>
      <c r="AM446">
        <v>1.9</v>
      </c>
      <c r="AN446">
        <v>0.9</v>
      </c>
    </row>
    <row r="447" spans="1:40">
      <c r="A447" t="s">
        <v>673</v>
      </c>
      <c r="B447">
        <v>68</v>
      </c>
      <c r="C447">
        <v>4.0516791869200182</v>
      </c>
      <c r="D447">
        <v>11.0185075</v>
      </c>
      <c r="E447">
        <v>23.506172839506171</v>
      </c>
      <c r="F447" t="s">
        <v>1191</v>
      </c>
      <c r="H447" t="s">
        <v>1000</v>
      </c>
      <c r="J447" t="s">
        <v>2280</v>
      </c>
      <c r="K447">
        <v>73</v>
      </c>
      <c r="L447">
        <v>47</v>
      </c>
      <c r="T447" t="s">
        <v>2281</v>
      </c>
      <c r="U447" t="s">
        <v>1121</v>
      </c>
      <c r="W447" t="s">
        <v>1916</v>
      </c>
      <c r="X447" s="69">
        <v>2.95</v>
      </c>
      <c r="Y447" s="69">
        <v>2.95</v>
      </c>
      <c r="Z447" s="69">
        <v>2.95</v>
      </c>
      <c r="AB447" s="63" t="s">
        <v>850</v>
      </c>
      <c r="AC447" s="42">
        <f t="shared" si="24"/>
        <v>12</v>
      </c>
      <c r="AD447" s="42">
        <f t="shared" si="25"/>
        <v>7</v>
      </c>
      <c r="AE447" s="42">
        <f t="shared" si="26"/>
        <v>15</v>
      </c>
      <c r="AG447" t="s">
        <v>2282</v>
      </c>
      <c r="AH447" s="57">
        <v>24.6</v>
      </c>
      <c r="AJ447" s="63" t="s">
        <v>850</v>
      </c>
      <c r="AK447">
        <f t="shared" si="27"/>
        <v>11.5</v>
      </c>
      <c r="AL447">
        <v>1</v>
      </c>
      <c r="AM447">
        <v>0.6</v>
      </c>
      <c r="AN447">
        <v>1.3</v>
      </c>
    </row>
    <row r="448" spans="1:40">
      <c r="A448" t="s">
        <v>765</v>
      </c>
      <c r="B448">
        <v>51</v>
      </c>
      <c r="C448">
        <v>0.53427106351634646</v>
      </c>
      <c r="D448">
        <v>6.1384186500000011</v>
      </c>
      <c r="E448">
        <v>31.782608695652172</v>
      </c>
      <c r="F448" t="s">
        <v>1191</v>
      </c>
      <c r="H448" t="s">
        <v>1000</v>
      </c>
      <c r="J448" t="s">
        <v>489</v>
      </c>
      <c r="K448">
        <v>55</v>
      </c>
      <c r="L448">
        <v>41</v>
      </c>
      <c r="T448" t="s">
        <v>2283</v>
      </c>
      <c r="U448" t="s">
        <v>1121</v>
      </c>
      <c r="W448" t="s">
        <v>2090</v>
      </c>
      <c r="X448" s="69">
        <v>0.95</v>
      </c>
      <c r="Y448" s="69">
        <v>0.95</v>
      </c>
      <c r="Z448" s="69">
        <v>2.95</v>
      </c>
      <c r="AB448" s="63" t="s">
        <v>821</v>
      </c>
      <c r="AC448" s="42">
        <f t="shared" si="24"/>
        <v>4</v>
      </c>
      <c r="AD448" s="42">
        <f t="shared" si="25"/>
        <v>10</v>
      </c>
      <c r="AE448" s="42">
        <f t="shared" si="26"/>
        <v>14</v>
      </c>
      <c r="AG448" t="s">
        <v>2217</v>
      </c>
      <c r="AH448" s="57">
        <v>32.200000000000003</v>
      </c>
      <c r="AJ448" s="63" t="s">
        <v>821</v>
      </c>
      <c r="AK448">
        <f t="shared" si="27"/>
        <v>9</v>
      </c>
      <c r="AL448">
        <v>0.4</v>
      </c>
      <c r="AM448">
        <v>1.1000000000000001</v>
      </c>
      <c r="AN448">
        <v>1.5</v>
      </c>
    </row>
    <row r="449" spans="1:40">
      <c r="A449" t="s">
        <v>307</v>
      </c>
      <c r="B449">
        <v>60</v>
      </c>
      <c r="C449">
        <v>3.0138888888888893</v>
      </c>
      <c r="D449">
        <v>35.657591666666661</v>
      </c>
      <c r="E449">
        <v>13.8</v>
      </c>
      <c r="F449" t="s">
        <v>1191</v>
      </c>
      <c r="H449" t="s">
        <v>1000</v>
      </c>
      <c r="J449" t="s">
        <v>263</v>
      </c>
      <c r="K449">
        <v>63</v>
      </c>
      <c r="L449">
        <v>48</v>
      </c>
      <c r="T449" t="s">
        <v>2228</v>
      </c>
      <c r="U449" t="s">
        <v>1121</v>
      </c>
      <c r="W449" t="s">
        <v>1385</v>
      </c>
      <c r="X449" s="69">
        <v>3.5</v>
      </c>
      <c r="Y449" s="69">
        <v>2.9166669999999999</v>
      </c>
      <c r="Z449" s="69">
        <v>2.9166669999999999</v>
      </c>
      <c r="AB449" s="63" t="s">
        <v>835</v>
      </c>
      <c r="AC449" s="42">
        <f t="shared" si="24"/>
        <v>3</v>
      </c>
      <c r="AD449" s="42">
        <f t="shared" si="25"/>
        <v>4</v>
      </c>
      <c r="AE449" s="42">
        <f t="shared" si="26"/>
        <v>10</v>
      </c>
      <c r="AG449" t="s">
        <v>2284</v>
      </c>
      <c r="AH449" s="57">
        <v>23.1</v>
      </c>
      <c r="AJ449" s="63" t="s">
        <v>835</v>
      </c>
      <c r="AK449">
        <f t="shared" si="27"/>
        <v>8</v>
      </c>
      <c r="AL449">
        <v>0.4</v>
      </c>
      <c r="AM449">
        <v>0.5</v>
      </c>
      <c r="AN449">
        <v>1.25</v>
      </c>
    </row>
    <row r="450" spans="1:40">
      <c r="A450" t="s">
        <v>850</v>
      </c>
      <c r="B450">
        <v>11.5</v>
      </c>
      <c r="C450">
        <v>0.57766203703703711</v>
      </c>
      <c r="D450">
        <v>2.4840312656250001</v>
      </c>
      <c r="E450">
        <v>2.4210526315789473</v>
      </c>
      <c r="F450" t="s">
        <v>1191</v>
      </c>
      <c r="H450" t="s">
        <v>1000</v>
      </c>
      <c r="J450" t="s">
        <v>448</v>
      </c>
      <c r="K450">
        <v>58</v>
      </c>
      <c r="L450">
        <v>30</v>
      </c>
      <c r="T450" t="s">
        <v>2285</v>
      </c>
      <c r="U450" t="s">
        <v>1121</v>
      </c>
      <c r="W450" t="s">
        <v>1562</v>
      </c>
      <c r="X450" s="69">
        <v>3</v>
      </c>
      <c r="Y450" s="69">
        <v>2.9</v>
      </c>
      <c r="Z450" s="69">
        <v>2.9</v>
      </c>
      <c r="AB450" s="63" t="s">
        <v>123</v>
      </c>
      <c r="AC450" s="42">
        <f t="shared" si="24"/>
        <v>119</v>
      </c>
      <c r="AD450" s="42">
        <f t="shared" si="25"/>
        <v>45</v>
      </c>
      <c r="AE450" s="42">
        <f t="shared" si="26"/>
        <v>235</v>
      </c>
      <c r="AG450" t="s">
        <v>850</v>
      </c>
      <c r="AH450" s="57"/>
      <c r="AJ450" s="63" t="s">
        <v>123</v>
      </c>
      <c r="AK450">
        <f t="shared" si="27"/>
        <v>84</v>
      </c>
      <c r="AL450">
        <v>1.42</v>
      </c>
      <c r="AM450">
        <v>0.54</v>
      </c>
      <c r="AN450">
        <v>2.8</v>
      </c>
    </row>
    <row r="451" spans="1:40">
      <c r="A451" t="s">
        <v>124</v>
      </c>
      <c r="B451">
        <v>78.666666666666671</v>
      </c>
      <c r="C451">
        <v>32.061813407565609</v>
      </c>
      <c r="D451">
        <v>61.753554583333333</v>
      </c>
      <c r="E451">
        <v>32.492753623188406</v>
      </c>
      <c r="F451" t="s">
        <v>941</v>
      </c>
      <c r="H451" t="s">
        <v>962</v>
      </c>
      <c r="J451" t="s">
        <v>2286</v>
      </c>
      <c r="K451">
        <v>68</v>
      </c>
      <c r="L451">
        <v>48</v>
      </c>
      <c r="T451" t="s">
        <v>2287</v>
      </c>
      <c r="U451" t="s">
        <v>1121</v>
      </c>
      <c r="W451" t="s">
        <v>1135</v>
      </c>
      <c r="X451" s="69">
        <v>2.7</v>
      </c>
      <c r="Y451" s="69">
        <v>2.9</v>
      </c>
      <c r="Z451" s="69">
        <v>2.9</v>
      </c>
      <c r="AB451" s="63" t="s">
        <v>260</v>
      </c>
      <c r="AC451" s="42">
        <f t="shared" si="24"/>
        <v>50</v>
      </c>
      <c r="AD451" s="42">
        <f t="shared" si="25"/>
        <v>200</v>
      </c>
      <c r="AE451" s="42">
        <f t="shared" si="26"/>
        <v>142</v>
      </c>
      <c r="AG451" t="s">
        <v>1374</v>
      </c>
      <c r="AH451" s="57">
        <v>31.2</v>
      </c>
      <c r="AJ451" s="63" t="s">
        <v>260</v>
      </c>
      <c r="AK451">
        <f t="shared" si="27"/>
        <v>83.333333333333329</v>
      </c>
      <c r="AL451">
        <v>0.6</v>
      </c>
      <c r="AM451">
        <v>2.4</v>
      </c>
      <c r="AN451">
        <v>1.7</v>
      </c>
    </row>
    <row r="452" spans="1:40">
      <c r="A452" t="s">
        <v>260</v>
      </c>
      <c r="B452">
        <v>83.333333333333329</v>
      </c>
      <c r="C452">
        <v>18.323751629716927</v>
      </c>
      <c r="D452">
        <v>40.677812499999995</v>
      </c>
      <c r="E452">
        <v>63.183060109289613</v>
      </c>
      <c r="F452" t="s">
        <v>1143</v>
      </c>
      <c r="H452" t="s">
        <v>962</v>
      </c>
      <c r="J452" t="s">
        <v>414</v>
      </c>
      <c r="K452">
        <v>50</v>
      </c>
      <c r="L452">
        <v>37</v>
      </c>
      <c r="T452" t="s">
        <v>2288</v>
      </c>
      <c r="U452" t="s">
        <v>1121</v>
      </c>
      <c r="W452" t="s">
        <v>1438</v>
      </c>
      <c r="X452" s="69">
        <v>2.65</v>
      </c>
      <c r="Y452" s="69">
        <v>2.9</v>
      </c>
      <c r="Z452" s="69">
        <v>2.9</v>
      </c>
      <c r="AB452" s="63" t="s">
        <v>270</v>
      </c>
      <c r="AC452" s="42">
        <f t="shared" ref="AC452:AC515" si="28">ROUND(AL452*$AK452, 0)</f>
        <v>50</v>
      </c>
      <c r="AD452" s="42">
        <f t="shared" ref="AD452:AD515" si="29">ROUND(AM452*$AK452, 0)</f>
        <v>270</v>
      </c>
      <c r="AE452" s="42">
        <f t="shared" ref="AE452:AE515" si="30">ROUND(AN452*$AK452, 0)</f>
        <v>183</v>
      </c>
      <c r="AG452" t="s">
        <v>1695</v>
      </c>
      <c r="AH452" s="57">
        <v>34.799999999999997</v>
      </c>
      <c r="AJ452" s="63" t="s">
        <v>270</v>
      </c>
      <c r="AK452">
        <f t="shared" ref="AK452:AK515" si="31">VLOOKUP(AJ452, $A$3:$B$1060, 2, FALSE)</f>
        <v>83</v>
      </c>
      <c r="AL452">
        <v>0.6</v>
      </c>
      <c r="AM452">
        <v>3.25</v>
      </c>
      <c r="AN452">
        <v>2.2000000000000002</v>
      </c>
    </row>
    <row r="453" spans="1:40">
      <c r="A453" t="s">
        <v>575</v>
      </c>
      <c r="B453">
        <v>79.666666666666671</v>
      </c>
      <c r="C453">
        <v>9.1940293306654901</v>
      </c>
      <c r="D453">
        <v>15.939756458333335</v>
      </c>
      <c r="E453">
        <v>31.798283261802577</v>
      </c>
      <c r="F453" t="s">
        <v>941</v>
      </c>
      <c r="H453" t="s">
        <v>962</v>
      </c>
      <c r="J453" t="s">
        <v>705</v>
      </c>
      <c r="K453">
        <v>58</v>
      </c>
      <c r="L453">
        <v>28</v>
      </c>
      <c r="T453" t="s">
        <v>2289</v>
      </c>
      <c r="U453" t="s">
        <v>1121</v>
      </c>
      <c r="W453" t="s">
        <v>2131</v>
      </c>
      <c r="X453" s="69">
        <v>3.55</v>
      </c>
      <c r="Y453" s="69">
        <v>2.85</v>
      </c>
      <c r="Z453" s="69">
        <v>2.85</v>
      </c>
      <c r="AB453" s="63" t="s">
        <v>347</v>
      </c>
      <c r="AC453" s="42">
        <f t="shared" si="28"/>
        <v>52</v>
      </c>
      <c r="AD453" s="42">
        <f t="shared" si="29"/>
        <v>112</v>
      </c>
      <c r="AE453" s="42">
        <f t="shared" si="30"/>
        <v>104</v>
      </c>
      <c r="AG453" t="s">
        <v>2290</v>
      </c>
      <c r="AH453" s="57">
        <v>35.299999999999997</v>
      </c>
      <c r="AJ453" s="63" t="s">
        <v>347</v>
      </c>
      <c r="AK453">
        <f t="shared" si="31"/>
        <v>80.333333333333329</v>
      </c>
      <c r="AL453">
        <v>0.65</v>
      </c>
      <c r="AM453">
        <v>1.4</v>
      </c>
      <c r="AN453">
        <v>1.3</v>
      </c>
    </row>
    <row r="454" spans="1:40">
      <c r="A454" t="s">
        <v>347</v>
      </c>
      <c r="B454">
        <v>80.333333333333329</v>
      </c>
      <c r="C454">
        <v>14.663261347744109</v>
      </c>
      <c r="D454">
        <v>32.301124562499993</v>
      </c>
      <c r="E454">
        <v>13.673758865248226</v>
      </c>
      <c r="F454" t="s">
        <v>941</v>
      </c>
      <c r="H454" t="s">
        <v>962</v>
      </c>
      <c r="J454" t="s">
        <v>353</v>
      </c>
      <c r="K454">
        <v>53</v>
      </c>
      <c r="L454">
        <v>35</v>
      </c>
      <c r="T454" t="s">
        <v>2291</v>
      </c>
      <c r="U454" t="s">
        <v>1121</v>
      </c>
      <c r="W454" t="s">
        <v>2292</v>
      </c>
      <c r="X454" s="69">
        <v>2.8</v>
      </c>
      <c r="Y454" s="69">
        <v>2.8</v>
      </c>
      <c r="Z454" s="69">
        <v>2.8</v>
      </c>
      <c r="AB454" s="63" t="s">
        <v>575</v>
      </c>
      <c r="AC454" s="42">
        <f t="shared" si="28"/>
        <v>56</v>
      </c>
      <c r="AD454" s="42">
        <f t="shared" si="29"/>
        <v>143</v>
      </c>
      <c r="AE454" s="42">
        <f t="shared" si="30"/>
        <v>72</v>
      </c>
      <c r="AG454" t="s">
        <v>1944</v>
      </c>
      <c r="AH454" s="57">
        <v>33.6</v>
      </c>
      <c r="AJ454" s="63" t="s">
        <v>575</v>
      </c>
      <c r="AK454">
        <f t="shared" si="31"/>
        <v>79.666666666666671</v>
      </c>
      <c r="AL454">
        <v>0.7</v>
      </c>
      <c r="AM454">
        <v>1.8</v>
      </c>
      <c r="AN454">
        <v>0.9</v>
      </c>
    </row>
    <row r="455" spans="1:40">
      <c r="A455" t="s">
        <v>100</v>
      </c>
      <c r="B455">
        <v>79</v>
      </c>
      <c r="C455">
        <v>19.75</v>
      </c>
      <c r="D455">
        <v>69.069453124999995</v>
      </c>
      <c r="E455">
        <v>47.4</v>
      </c>
      <c r="F455" t="s">
        <v>941</v>
      </c>
      <c r="H455" t="s">
        <v>962</v>
      </c>
      <c r="J455" t="s">
        <v>2293</v>
      </c>
      <c r="K455">
        <v>70</v>
      </c>
      <c r="L455">
        <v>40</v>
      </c>
      <c r="T455" t="s">
        <v>2294</v>
      </c>
      <c r="U455" t="s">
        <v>1121</v>
      </c>
      <c r="W455" t="s">
        <v>2295</v>
      </c>
      <c r="X455" s="69">
        <v>3.2</v>
      </c>
      <c r="Y455" s="69">
        <v>2.8</v>
      </c>
      <c r="Z455" s="69">
        <v>2.8</v>
      </c>
      <c r="AB455" s="63" t="s">
        <v>100</v>
      </c>
      <c r="AC455" s="42">
        <f t="shared" si="28"/>
        <v>53</v>
      </c>
      <c r="AD455" s="42">
        <f t="shared" si="29"/>
        <v>36</v>
      </c>
      <c r="AE455" s="42">
        <f t="shared" si="30"/>
        <v>190</v>
      </c>
      <c r="AG455" t="s">
        <v>1290</v>
      </c>
      <c r="AH455" s="57">
        <v>29.1</v>
      </c>
      <c r="AJ455" s="63" t="s">
        <v>100</v>
      </c>
      <c r="AK455">
        <f t="shared" si="31"/>
        <v>79</v>
      </c>
      <c r="AL455">
        <v>0.67</v>
      </c>
      <c r="AM455">
        <v>0.45</v>
      </c>
      <c r="AN455">
        <v>2.4</v>
      </c>
    </row>
    <row r="456" spans="1:40">
      <c r="A456" t="s">
        <v>244</v>
      </c>
      <c r="B456">
        <v>76</v>
      </c>
      <c r="C456">
        <v>13.378966927299023</v>
      </c>
      <c r="D456">
        <v>42.195284444444439</v>
      </c>
      <c r="E456">
        <v>11.692307692307693</v>
      </c>
      <c r="F456" t="s">
        <v>1143</v>
      </c>
      <c r="H456" t="s">
        <v>962</v>
      </c>
      <c r="J456" t="s">
        <v>2296</v>
      </c>
      <c r="K456">
        <v>70</v>
      </c>
      <c r="L456">
        <v>37</v>
      </c>
      <c r="T456" t="s">
        <v>2297</v>
      </c>
      <c r="U456" t="s">
        <v>1121</v>
      </c>
      <c r="W456" t="s">
        <v>2298</v>
      </c>
      <c r="X456" s="69">
        <v>1</v>
      </c>
      <c r="Y456" s="69">
        <v>1</v>
      </c>
      <c r="Z456" s="69">
        <v>2.8</v>
      </c>
      <c r="AB456" s="63" t="s">
        <v>124</v>
      </c>
      <c r="AC456" s="42">
        <f t="shared" si="28"/>
        <v>41</v>
      </c>
      <c r="AD456" s="42">
        <f t="shared" si="29"/>
        <v>59</v>
      </c>
      <c r="AE456" s="42">
        <f t="shared" si="30"/>
        <v>244</v>
      </c>
      <c r="AG456" t="s">
        <v>2299</v>
      </c>
      <c r="AH456" s="57">
        <v>25.7</v>
      </c>
      <c r="AJ456" s="63" t="s">
        <v>124</v>
      </c>
      <c r="AK456">
        <f t="shared" si="31"/>
        <v>78.666666666666671</v>
      </c>
      <c r="AL456">
        <v>0.52</v>
      </c>
      <c r="AM456">
        <v>0.75</v>
      </c>
      <c r="AN456">
        <v>3.1</v>
      </c>
    </row>
    <row r="457" spans="1:40">
      <c r="A457" t="s">
        <v>356</v>
      </c>
      <c r="B457">
        <v>61.666666666666664</v>
      </c>
      <c r="C457">
        <v>17.266666666666669</v>
      </c>
      <c r="D457">
        <v>31.478906250000001</v>
      </c>
      <c r="E457">
        <v>19.292364990689013</v>
      </c>
      <c r="F457" t="s">
        <v>1143</v>
      </c>
      <c r="H457" t="s">
        <v>962</v>
      </c>
      <c r="J457" t="s">
        <v>382</v>
      </c>
      <c r="K457">
        <v>45</v>
      </c>
      <c r="L457">
        <v>35</v>
      </c>
      <c r="T457" t="s">
        <v>2300</v>
      </c>
      <c r="U457" t="s">
        <v>1121</v>
      </c>
      <c r="W457" t="s">
        <v>2301</v>
      </c>
      <c r="X457" s="69">
        <v>2.75</v>
      </c>
      <c r="Y457" s="69">
        <v>2.75</v>
      </c>
      <c r="Z457" s="69">
        <v>2.75</v>
      </c>
      <c r="AB457" s="63" t="s">
        <v>252</v>
      </c>
      <c r="AC457" s="42">
        <f t="shared" si="28"/>
        <v>47</v>
      </c>
      <c r="AD457" s="42">
        <f t="shared" si="29"/>
        <v>21</v>
      </c>
      <c r="AE457" s="42">
        <f t="shared" si="30"/>
        <v>110</v>
      </c>
      <c r="AG457" t="s">
        <v>1157</v>
      </c>
      <c r="AH457" s="57">
        <v>30.8</v>
      </c>
      <c r="AJ457" s="63" t="s">
        <v>252</v>
      </c>
      <c r="AK457">
        <f t="shared" si="31"/>
        <v>78.333333333333329</v>
      </c>
      <c r="AL457">
        <v>0.6</v>
      </c>
      <c r="AM457">
        <v>0.27</v>
      </c>
      <c r="AN457">
        <v>1.4</v>
      </c>
    </row>
    <row r="458" spans="1:40">
      <c r="A458" t="s">
        <v>518</v>
      </c>
      <c r="B458">
        <v>78</v>
      </c>
      <c r="C458">
        <v>9.846557767201249</v>
      </c>
      <c r="D458">
        <v>18.903743625000001</v>
      </c>
      <c r="E458">
        <v>21.55263157894737</v>
      </c>
      <c r="F458" t="s">
        <v>1143</v>
      </c>
      <c r="H458" t="s">
        <v>962</v>
      </c>
      <c r="J458" t="s">
        <v>2302</v>
      </c>
      <c r="K458">
        <v>68</v>
      </c>
      <c r="L458">
        <v>35</v>
      </c>
      <c r="T458" t="s">
        <v>2303</v>
      </c>
      <c r="U458" t="s">
        <v>1121</v>
      </c>
      <c r="W458" t="s">
        <v>1659</v>
      </c>
      <c r="X458" s="69">
        <v>2.75</v>
      </c>
      <c r="Y458" s="69">
        <v>2.75</v>
      </c>
      <c r="Z458" s="69">
        <v>2.75</v>
      </c>
      <c r="AB458" s="63" t="s">
        <v>518</v>
      </c>
      <c r="AC458" s="42">
        <f t="shared" si="28"/>
        <v>59</v>
      </c>
      <c r="AD458" s="42">
        <f t="shared" si="29"/>
        <v>119</v>
      </c>
      <c r="AE458" s="42">
        <f t="shared" si="30"/>
        <v>86</v>
      </c>
      <c r="AG458" t="s">
        <v>1768</v>
      </c>
      <c r="AH458" s="57">
        <v>35.200000000000003</v>
      </c>
      <c r="AJ458" s="63" t="s">
        <v>518</v>
      </c>
      <c r="AK458">
        <f t="shared" si="31"/>
        <v>78</v>
      </c>
      <c r="AL458">
        <v>0.75</v>
      </c>
      <c r="AM458">
        <v>1.52</v>
      </c>
      <c r="AN458">
        <v>1.1000000000000001</v>
      </c>
    </row>
    <row r="459" spans="1:40">
      <c r="A459" t="s">
        <v>2304</v>
      </c>
      <c r="B459">
        <v>57</v>
      </c>
      <c r="C459">
        <v>3.7938307973466148</v>
      </c>
      <c r="D459">
        <v>8.4054901562499982</v>
      </c>
      <c r="E459">
        <v>21.540697674418606</v>
      </c>
      <c r="F459" t="s">
        <v>1143</v>
      </c>
      <c r="H459" t="s">
        <v>962</v>
      </c>
      <c r="J459" t="s">
        <v>2305</v>
      </c>
      <c r="K459">
        <v>70</v>
      </c>
      <c r="L459">
        <v>48</v>
      </c>
      <c r="T459" t="s">
        <v>2306</v>
      </c>
      <c r="U459" t="s">
        <v>1121</v>
      </c>
      <c r="W459" t="s">
        <v>2276</v>
      </c>
      <c r="X459" s="69">
        <v>2.75</v>
      </c>
      <c r="Y459" s="69">
        <v>2.75</v>
      </c>
      <c r="Z459" s="69">
        <v>2.75</v>
      </c>
      <c r="AB459" s="63" t="s">
        <v>244</v>
      </c>
      <c r="AC459" s="42">
        <f t="shared" si="28"/>
        <v>19</v>
      </c>
      <c r="AD459" s="42">
        <f t="shared" si="29"/>
        <v>27</v>
      </c>
      <c r="AE459" s="42">
        <f t="shared" si="30"/>
        <v>114</v>
      </c>
      <c r="AG459" t="s">
        <v>2307</v>
      </c>
      <c r="AH459" s="57">
        <v>27.1</v>
      </c>
      <c r="AJ459" s="63" t="s">
        <v>244</v>
      </c>
      <c r="AK459">
        <f t="shared" si="31"/>
        <v>76</v>
      </c>
      <c r="AL459">
        <v>0.25</v>
      </c>
      <c r="AM459">
        <v>0.35</v>
      </c>
      <c r="AN459">
        <v>1.5</v>
      </c>
    </row>
    <row r="460" spans="1:40">
      <c r="A460" t="s">
        <v>206</v>
      </c>
      <c r="B460">
        <v>72</v>
      </c>
      <c r="C460">
        <v>22.301810937227753</v>
      </c>
      <c r="D460">
        <v>48.386843999999996</v>
      </c>
      <c r="E460">
        <v>20.571428571428569</v>
      </c>
      <c r="F460" t="s">
        <v>1152</v>
      </c>
      <c r="H460" t="s">
        <v>962</v>
      </c>
      <c r="J460" t="s">
        <v>392</v>
      </c>
      <c r="K460">
        <v>50</v>
      </c>
      <c r="L460">
        <v>38</v>
      </c>
      <c r="T460" t="s">
        <v>2308</v>
      </c>
      <c r="U460" t="s">
        <v>1121</v>
      </c>
      <c r="W460" t="s">
        <v>2309</v>
      </c>
      <c r="X460" s="69">
        <v>2.75</v>
      </c>
      <c r="Y460" s="69">
        <v>2.75</v>
      </c>
      <c r="Z460" s="69">
        <v>2.75</v>
      </c>
      <c r="AB460" s="63" t="s">
        <v>313</v>
      </c>
      <c r="AC460" s="42">
        <f t="shared" si="28"/>
        <v>68</v>
      </c>
      <c r="AD460" s="42">
        <f t="shared" si="29"/>
        <v>34</v>
      </c>
      <c r="AE460" s="42">
        <f t="shared" si="30"/>
        <v>135</v>
      </c>
      <c r="AG460" t="s">
        <v>1965</v>
      </c>
      <c r="AH460" s="57">
        <v>35.4</v>
      </c>
      <c r="AJ460" s="63" t="s">
        <v>313</v>
      </c>
      <c r="AK460">
        <f t="shared" si="31"/>
        <v>75</v>
      </c>
      <c r="AL460">
        <v>0.9</v>
      </c>
      <c r="AM460">
        <v>0.45</v>
      </c>
      <c r="AN460">
        <v>1.8</v>
      </c>
    </row>
    <row r="461" spans="1:40">
      <c r="A461" t="s">
        <v>270</v>
      </c>
      <c r="B461">
        <v>83</v>
      </c>
      <c r="C461">
        <v>20.75</v>
      </c>
      <c r="D461">
        <v>39.259</v>
      </c>
      <c r="E461">
        <v>21.310810810810811</v>
      </c>
      <c r="F461" t="s">
        <v>1152</v>
      </c>
      <c r="H461" t="s">
        <v>962</v>
      </c>
      <c r="J461" t="s">
        <v>2310</v>
      </c>
      <c r="K461">
        <v>65</v>
      </c>
      <c r="L461">
        <v>35</v>
      </c>
      <c r="T461" t="s">
        <v>2311</v>
      </c>
      <c r="U461" t="s">
        <v>1121</v>
      </c>
      <c r="W461" t="s">
        <v>2199</v>
      </c>
      <c r="X461" s="69">
        <v>2.75</v>
      </c>
      <c r="Y461" s="69">
        <v>2.75</v>
      </c>
      <c r="Z461" s="69">
        <v>2.75</v>
      </c>
      <c r="AB461" s="63" t="s">
        <v>203</v>
      </c>
      <c r="AC461" s="42">
        <f t="shared" si="28"/>
        <v>37</v>
      </c>
      <c r="AD461" s="42">
        <f t="shared" si="29"/>
        <v>37</v>
      </c>
      <c r="AE461" s="42">
        <f t="shared" si="30"/>
        <v>110</v>
      </c>
      <c r="AG461" t="s">
        <v>2312</v>
      </c>
      <c r="AH461" s="57">
        <v>24.6</v>
      </c>
      <c r="AJ461" s="63" t="s">
        <v>203</v>
      </c>
      <c r="AK461">
        <f t="shared" si="31"/>
        <v>73</v>
      </c>
      <c r="AL461">
        <v>0.5</v>
      </c>
      <c r="AM461">
        <v>0.5</v>
      </c>
      <c r="AN461">
        <v>1.5</v>
      </c>
    </row>
    <row r="462" spans="1:40">
      <c r="A462" t="s">
        <v>274</v>
      </c>
      <c r="B462">
        <v>71</v>
      </c>
      <c r="C462">
        <v>14.200000000000001</v>
      </c>
      <c r="D462">
        <v>38.995655416666672</v>
      </c>
      <c r="E462">
        <v>14.462962962962962</v>
      </c>
      <c r="F462" t="s">
        <v>1152</v>
      </c>
      <c r="H462" t="s">
        <v>962</v>
      </c>
      <c r="J462" t="s">
        <v>2313</v>
      </c>
      <c r="K462">
        <v>67</v>
      </c>
      <c r="L462">
        <v>35</v>
      </c>
      <c r="T462" t="s">
        <v>2314</v>
      </c>
      <c r="U462" t="s">
        <v>1121</v>
      </c>
      <c r="W462" t="s">
        <v>2315</v>
      </c>
      <c r="X462" s="69">
        <v>3.125</v>
      </c>
      <c r="Y462" s="69">
        <v>2.75</v>
      </c>
      <c r="Z462" s="69">
        <v>2.75</v>
      </c>
      <c r="AB462" s="63" t="s">
        <v>206</v>
      </c>
      <c r="AC462" s="42">
        <f t="shared" si="28"/>
        <v>36</v>
      </c>
      <c r="AD462" s="42">
        <f t="shared" si="29"/>
        <v>51</v>
      </c>
      <c r="AE462" s="42">
        <f t="shared" si="30"/>
        <v>173</v>
      </c>
      <c r="AG462" t="s">
        <v>2316</v>
      </c>
      <c r="AH462" s="57">
        <v>21.4</v>
      </c>
      <c r="AJ462" s="63" t="s">
        <v>206</v>
      </c>
      <c r="AK462">
        <f t="shared" si="31"/>
        <v>72</v>
      </c>
      <c r="AL462">
        <v>0.5</v>
      </c>
      <c r="AM462">
        <v>0.71</v>
      </c>
      <c r="AN462">
        <v>2.4</v>
      </c>
    </row>
    <row r="463" spans="1:40">
      <c r="A463" t="s">
        <v>252</v>
      </c>
      <c r="B463">
        <v>78.333333333333329</v>
      </c>
      <c r="C463">
        <v>19.31901984685107</v>
      </c>
      <c r="D463">
        <v>41.465793518518517</v>
      </c>
      <c r="E463">
        <v>12.998544395924307</v>
      </c>
      <c r="F463" t="s">
        <v>1152</v>
      </c>
      <c r="H463" t="s">
        <v>962</v>
      </c>
      <c r="J463" t="s">
        <v>2317</v>
      </c>
      <c r="K463">
        <v>55</v>
      </c>
      <c r="L463">
        <v>37</v>
      </c>
      <c r="T463" t="s">
        <v>2318</v>
      </c>
      <c r="U463" t="s">
        <v>1121</v>
      </c>
      <c r="W463" t="s">
        <v>2319</v>
      </c>
      <c r="X463" s="69">
        <v>3</v>
      </c>
      <c r="Y463" s="69">
        <v>2.75</v>
      </c>
      <c r="Z463" s="69">
        <v>2.75</v>
      </c>
      <c r="AB463" s="63" t="s">
        <v>479</v>
      </c>
      <c r="AC463" s="42">
        <f t="shared" si="28"/>
        <v>136</v>
      </c>
      <c r="AD463" s="42">
        <f t="shared" si="29"/>
        <v>57</v>
      </c>
      <c r="AE463" s="42">
        <f t="shared" si="30"/>
        <v>86</v>
      </c>
      <c r="AG463" t="s">
        <v>2164</v>
      </c>
      <c r="AH463" s="57">
        <v>25.1</v>
      </c>
      <c r="AJ463" s="63" t="s">
        <v>479</v>
      </c>
      <c r="AK463">
        <f t="shared" si="31"/>
        <v>71.333333333333329</v>
      </c>
      <c r="AL463">
        <v>1.9</v>
      </c>
      <c r="AM463">
        <v>0.8</v>
      </c>
      <c r="AN463">
        <v>1.2</v>
      </c>
    </row>
    <row r="464" spans="1:40">
      <c r="A464" t="s">
        <v>203</v>
      </c>
      <c r="B464">
        <v>73</v>
      </c>
      <c r="C464">
        <v>10.95</v>
      </c>
      <c r="D464">
        <v>48.990026250000007</v>
      </c>
      <c r="E464">
        <v>21.9</v>
      </c>
      <c r="F464" t="s">
        <v>1152</v>
      </c>
      <c r="H464" t="s">
        <v>962</v>
      </c>
      <c r="J464" t="s">
        <v>422</v>
      </c>
      <c r="K464">
        <v>42</v>
      </c>
      <c r="L464">
        <v>35</v>
      </c>
      <c r="T464" t="s">
        <v>2320</v>
      </c>
      <c r="U464" t="s">
        <v>1121</v>
      </c>
      <c r="W464" t="s">
        <v>1452</v>
      </c>
      <c r="X464" s="69">
        <v>2.75</v>
      </c>
      <c r="Y464" s="69">
        <v>2.75</v>
      </c>
      <c r="Z464" s="69">
        <v>2.75</v>
      </c>
      <c r="AB464" s="63" t="s">
        <v>274</v>
      </c>
      <c r="AC464" s="42">
        <f t="shared" si="28"/>
        <v>39</v>
      </c>
      <c r="AD464" s="42">
        <f t="shared" si="29"/>
        <v>23</v>
      </c>
      <c r="AE464" s="42">
        <f t="shared" si="30"/>
        <v>107</v>
      </c>
      <c r="AG464" t="s">
        <v>2321</v>
      </c>
      <c r="AH464" s="57">
        <v>19.7</v>
      </c>
      <c r="AJ464" s="63" t="s">
        <v>274</v>
      </c>
      <c r="AK464">
        <f t="shared" si="31"/>
        <v>71</v>
      </c>
      <c r="AL464">
        <v>0.55000000000000004</v>
      </c>
      <c r="AM464">
        <v>0.32</v>
      </c>
      <c r="AN464">
        <v>1.5</v>
      </c>
    </row>
    <row r="465" spans="1:40">
      <c r="A465" t="s">
        <v>864</v>
      </c>
      <c r="B465">
        <v>14</v>
      </c>
      <c r="C465">
        <v>1.3672241661348417</v>
      </c>
      <c r="D465">
        <v>2.0603473333333326</v>
      </c>
      <c r="E465">
        <v>3.7943925233644857</v>
      </c>
      <c r="F465" t="s">
        <v>1152</v>
      </c>
      <c r="H465" t="s">
        <v>962</v>
      </c>
      <c r="J465" t="s">
        <v>803</v>
      </c>
      <c r="K465">
        <v>67</v>
      </c>
      <c r="L465">
        <v>20</v>
      </c>
      <c r="T465" t="s">
        <v>2322</v>
      </c>
      <c r="U465" t="s">
        <v>1121</v>
      </c>
      <c r="W465" t="s">
        <v>2323</v>
      </c>
      <c r="X465" s="69">
        <v>2.7</v>
      </c>
      <c r="Y465" s="69">
        <v>2.7</v>
      </c>
      <c r="Z465" s="69">
        <v>2.7</v>
      </c>
      <c r="AB465" s="63" t="s">
        <v>584</v>
      </c>
      <c r="AC465" s="42">
        <f t="shared" si="28"/>
        <v>103</v>
      </c>
      <c r="AD465" s="42">
        <f t="shared" si="29"/>
        <v>62</v>
      </c>
      <c r="AE465" s="42">
        <f t="shared" si="30"/>
        <v>96</v>
      </c>
      <c r="AG465" t="s">
        <v>2324</v>
      </c>
      <c r="AH465" s="57">
        <v>28.4</v>
      </c>
      <c r="AJ465" s="63" t="s">
        <v>584</v>
      </c>
      <c r="AK465">
        <f t="shared" si="31"/>
        <v>68.666666666666671</v>
      </c>
      <c r="AL465">
        <v>1.5</v>
      </c>
      <c r="AM465">
        <v>0.9</v>
      </c>
      <c r="AN465">
        <v>1.4</v>
      </c>
    </row>
    <row r="466" spans="1:40">
      <c r="A466" t="s">
        <v>123</v>
      </c>
      <c r="B466">
        <v>84</v>
      </c>
      <c r="C466">
        <v>23.071306819014136</v>
      </c>
      <c r="D466">
        <v>61.788920374999996</v>
      </c>
      <c r="E466">
        <v>42</v>
      </c>
      <c r="F466" t="s">
        <v>1186</v>
      </c>
      <c r="H466" t="s">
        <v>962</v>
      </c>
      <c r="J466" t="s">
        <v>2325</v>
      </c>
      <c r="K466">
        <v>68</v>
      </c>
      <c r="L466">
        <v>38</v>
      </c>
      <c r="T466" t="s">
        <v>2326</v>
      </c>
      <c r="U466" t="s">
        <v>1121</v>
      </c>
      <c r="W466" t="s">
        <v>2152</v>
      </c>
      <c r="X466" s="69">
        <v>0.97499999999999998</v>
      </c>
      <c r="Y466" s="69">
        <v>0.94083300000000003</v>
      </c>
      <c r="Z466" s="69">
        <v>2.6341670000000001</v>
      </c>
      <c r="AB466" s="63" t="s">
        <v>524</v>
      </c>
      <c r="AC466" s="42">
        <f t="shared" si="28"/>
        <v>152</v>
      </c>
      <c r="AD466" s="42">
        <f t="shared" si="29"/>
        <v>139</v>
      </c>
      <c r="AE466" s="42">
        <f t="shared" si="30"/>
        <v>99</v>
      </c>
      <c r="AG466" t="s">
        <v>2013</v>
      </c>
      <c r="AH466" s="57">
        <v>18.8</v>
      </c>
      <c r="AJ466" s="63" t="s">
        <v>524</v>
      </c>
      <c r="AK466">
        <f t="shared" si="31"/>
        <v>66</v>
      </c>
      <c r="AL466">
        <v>2.2999999999999998</v>
      </c>
      <c r="AM466">
        <v>2.1</v>
      </c>
      <c r="AN466">
        <v>1.5</v>
      </c>
    </row>
    <row r="467" spans="1:40">
      <c r="A467" t="s">
        <v>479</v>
      </c>
      <c r="B467">
        <v>71.333333333333329</v>
      </c>
      <c r="C467">
        <v>4.3322930897047529</v>
      </c>
      <c r="D467">
        <v>21.068073120370375</v>
      </c>
      <c r="E467">
        <v>15.089743589743589</v>
      </c>
      <c r="F467" t="s">
        <v>1191</v>
      </c>
      <c r="H467" t="s">
        <v>962</v>
      </c>
      <c r="J467" t="s">
        <v>433</v>
      </c>
      <c r="K467">
        <v>57</v>
      </c>
      <c r="L467">
        <v>35</v>
      </c>
      <c r="T467" t="s">
        <v>2327</v>
      </c>
      <c r="U467" t="s">
        <v>1121</v>
      </c>
      <c r="W467" t="s">
        <v>1279</v>
      </c>
      <c r="X467" s="69">
        <v>2.6</v>
      </c>
      <c r="Y467" s="69">
        <v>2.6</v>
      </c>
      <c r="Z467" s="69">
        <v>2.6</v>
      </c>
      <c r="AB467" s="63" t="s">
        <v>690</v>
      </c>
      <c r="AC467" s="42">
        <f t="shared" si="28"/>
        <v>77</v>
      </c>
      <c r="AD467" s="42">
        <f t="shared" si="29"/>
        <v>68</v>
      </c>
      <c r="AE467" s="42">
        <f t="shared" si="30"/>
        <v>51</v>
      </c>
      <c r="AG467" t="s">
        <v>1740</v>
      </c>
      <c r="AH467" s="57">
        <v>31.7</v>
      </c>
      <c r="AJ467" s="63" t="s">
        <v>690</v>
      </c>
      <c r="AK467">
        <f t="shared" si="31"/>
        <v>64.333333333333343</v>
      </c>
      <c r="AL467">
        <v>1.2</v>
      </c>
      <c r="AM467">
        <v>1.05</v>
      </c>
      <c r="AN467">
        <v>0.8</v>
      </c>
    </row>
    <row r="468" spans="1:40">
      <c r="A468" t="s">
        <v>584</v>
      </c>
      <c r="B468">
        <v>68.666666666666671</v>
      </c>
      <c r="C468">
        <v>4.1556491099553075</v>
      </c>
      <c r="D468">
        <v>15.642932094351854</v>
      </c>
      <c r="E468">
        <v>37.423333333333339</v>
      </c>
      <c r="F468" t="s">
        <v>1186</v>
      </c>
      <c r="H468" t="s">
        <v>962</v>
      </c>
      <c r="J468" t="s">
        <v>582</v>
      </c>
      <c r="K468">
        <v>53</v>
      </c>
      <c r="L468">
        <v>40</v>
      </c>
      <c r="T468" t="s">
        <v>2328</v>
      </c>
      <c r="U468" t="s">
        <v>1121</v>
      </c>
      <c r="W468" t="s">
        <v>2329</v>
      </c>
      <c r="X468" s="69">
        <v>3</v>
      </c>
      <c r="Y468" s="69">
        <v>2.6</v>
      </c>
      <c r="Z468" s="69">
        <v>2.6</v>
      </c>
      <c r="AB468" s="63" t="s">
        <v>356</v>
      </c>
      <c r="AC468" s="42">
        <f t="shared" si="28"/>
        <v>37</v>
      </c>
      <c r="AD468" s="42">
        <f t="shared" si="29"/>
        <v>31</v>
      </c>
      <c r="AE468" s="42">
        <f t="shared" si="30"/>
        <v>86</v>
      </c>
      <c r="AG468" t="s">
        <v>1793</v>
      </c>
      <c r="AH468" s="57">
        <v>31.8</v>
      </c>
      <c r="AJ468" s="63" t="s">
        <v>356</v>
      </c>
      <c r="AK468">
        <f t="shared" si="31"/>
        <v>61.666666666666664</v>
      </c>
      <c r="AL468">
        <v>0.6</v>
      </c>
      <c r="AM468">
        <v>0.5</v>
      </c>
      <c r="AN468">
        <v>1.4</v>
      </c>
    </row>
    <row r="469" spans="1:40">
      <c r="A469" t="s">
        <v>313</v>
      </c>
      <c r="B469">
        <v>75</v>
      </c>
      <c r="C469">
        <v>7.4749780518925366</v>
      </c>
      <c r="D469">
        <v>35.369833333333325</v>
      </c>
      <c r="E469">
        <v>40.669014084507047</v>
      </c>
      <c r="F469" t="s">
        <v>1191</v>
      </c>
      <c r="H469" t="s">
        <v>962</v>
      </c>
      <c r="J469" t="s">
        <v>2330</v>
      </c>
      <c r="K469">
        <v>70</v>
      </c>
      <c r="L469">
        <v>38</v>
      </c>
      <c r="T469" t="s">
        <v>2331</v>
      </c>
      <c r="U469" t="s">
        <v>1121</v>
      </c>
      <c r="W469" t="s">
        <v>2332</v>
      </c>
      <c r="X469" s="69">
        <v>2.8</v>
      </c>
      <c r="Y469" s="69">
        <v>2.6</v>
      </c>
      <c r="Z469" s="69">
        <v>2.6</v>
      </c>
      <c r="AB469" s="63" t="s">
        <v>2304</v>
      </c>
      <c r="AC469" s="42">
        <f t="shared" si="28"/>
        <v>23</v>
      </c>
      <c r="AD469" s="42">
        <f t="shared" si="29"/>
        <v>125</v>
      </c>
      <c r="AE469" s="42">
        <f t="shared" si="30"/>
        <v>46</v>
      </c>
      <c r="AG469" t="s">
        <v>1629</v>
      </c>
      <c r="AH469" s="57">
        <v>30.6</v>
      </c>
      <c r="AJ469" s="63" t="s">
        <v>2304</v>
      </c>
      <c r="AK469">
        <f t="shared" si="31"/>
        <v>57</v>
      </c>
      <c r="AL469">
        <v>0.4</v>
      </c>
      <c r="AM469">
        <v>2.2000000000000002</v>
      </c>
      <c r="AN469">
        <v>0.8</v>
      </c>
    </row>
    <row r="470" spans="1:40">
      <c r="A470" t="s">
        <v>524</v>
      </c>
      <c r="B470">
        <v>66</v>
      </c>
      <c r="C470">
        <v>2.9174560778727452</v>
      </c>
      <c r="D470">
        <v>18.546000000000003</v>
      </c>
      <c r="E470">
        <v>18.974999999999998</v>
      </c>
      <c r="F470" t="s">
        <v>1186</v>
      </c>
      <c r="H470" t="s">
        <v>962</v>
      </c>
      <c r="J470" t="s">
        <v>928</v>
      </c>
      <c r="K470">
        <v>60</v>
      </c>
      <c r="L470">
        <v>43</v>
      </c>
      <c r="T470" t="s">
        <v>2333</v>
      </c>
      <c r="U470" t="s">
        <v>1121</v>
      </c>
      <c r="W470" t="s">
        <v>2334</v>
      </c>
      <c r="X470" s="69">
        <v>0.95</v>
      </c>
      <c r="Y470" s="69">
        <v>0.96666700000000005</v>
      </c>
      <c r="Z470" s="69">
        <v>2.5208330000000001</v>
      </c>
      <c r="AB470" s="63" t="s">
        <v>844</v>
      </c>
      <c r="AC470" s="42">
        <f t="shared" si="28"/>
        <v>25</v>
      </c>
      <c r="AD470" s="42">
        <f t="shared" si="29"/>
        <v>20</v>
      </c>
      <c r="AE470" s="42">
        <f t="shared" si="30"/>
        <v>18</v>
      </c>
      <c r="AG470" t="s">
        <v>1144</v>
      </c>
      <c r="AH470" s="57">
        <v>26.4</v>
      </c>
      <c r="AJ470" s="63" t="s">
        <v>844</v>
      </c>
      <c r="AK470">
        <f t="shared" si="31"/>
        <v>26</v>
      </c>
      <c r="AL470">
        <v>0.95</v>
      </c>
      <c r="AM470">
        <v>0.76</v>
      </c>
      <c r="AN470">
        <v>0.7</v>
      </c>
    </row>
    <row r="471" spans="1:40">
      <c r="A471" t="s">
        <v>690</v>
      </c>
      <c r="B471">
        <v>64.333333333333343</v>
      </c>
      <c r="C471">
        <v>1.5813289361474996</v>
      </c>
      <c r="D471">
        <v>10.129826145833334</v>
      </c>
      <c r="E471">
        <v>64.333333333333343</v>
      </c>
      <c r="F471" t="s">
        <v>1191</v>
      </c>
      <c r="H471" t="s">
        <v>962</v>
      </c>
      <c r="J471" t="s">
        <v>357</v>
      </c>
      <c r="K471">
        <v>43</v>
      </c>
      <c r="L471">
        <v>35</v>
      </c>
      <c r="T471" t="s">
        <v>2335</v>
      </c>
      <c r="U471" t="s">
        <v>1121</v>
      </c>
      <c r="W471" t="s">
        <v>1399</v>
      </c>
      <c r="X471" s="69">
        <v>2.8</v>
      </c>
      <c r="Y471" s="69">
        <v>2.5</v>
      </c>
      <c r="Z471" s="69">
        <v>2.5</v>
      </c>
      <c r="AB471" s="63" t="s">
        <v>806</v>
      </c>
      <c r="AC471" s="42">
        <f t="shared" si="28"/>
        <v>21</v>
      </c>
      <c r="AD471" s="42">
        <f t="shared" si="29"/>
        <v>8</v>
      </c>
      <c r="AE471" s="42">
        <f t="shared" si="30"/>
        <v>16</v>
      </c>
      <c r="AG471" t="s">
        <v>2192</v>
      </c>
      <c r="AH471" s="57">
        <v>33.700000000000003</v>
      </c>
      <c r="AJ471" s="63" t="s">
        <v>806</v>
      </c>
      <c r="AK471">
        <f t="shared" si="31"/>
        <v>20.5</v>
      </c>
      <c r="AL471">
        <v>1</v>
      </c>
      <c r="AM471">
        <v>0.4</v>
      </c>
      <c r="AN471">
        <v>0.8</v>
      </c>
    </row>
    <row r="472" spans="1:40">
      <c r="A472" t="s">
        <v>806</v>
      </c>
      <c r="B472">
        <v>20.5</v>
      </c>
      <c r="C472">
        <v>0.24440316627816627</v>
      </c>
      <c r="D472">
        <v>4.1102500000000006</v>
      </c>
      <c r="E472">
        <v>4.1000000000000005</v>
      </c>
      <c r="F472" t="s">
        <v>1186</v>
      </c>
      <c r="H472" t="s">
        <v>962</v>
      </c>
      <c r="J472" t="s">
        <v>503</v>
      </c>
      <c r="K472">
        <v>37</v>
      </c>
      <c r="L472">
        <v>25</v>
      </c>
      <c r="T472" t="s">
        <v>2336</v>
      </c>
      <c r="U472" t="s">
        <v>1121</v>
      </c>
      <c r="W472" t="s">
        <v>2337</v>
      </c>
      <c r="X472" s="69">
        <v>2.75</v>
      </c>
      <c r="Y472" s="69">
        <v>2.5</v>
      </c>
      <c r="Z472" s="69">
        <v>2.5</v>
      </c>
      <c r="AB472" s="63" t="s">
        <v>864</v>
      </c>
      <c r="AC472" s="42">
        <f t="shared" si="28"/>
        <v>6</v>
      </c>
      <c r="AD472" s="42">
        <f t="shared" si="29"/>
        <v>33</v>
      </c>
      <c r="AE472" s="42">
        <f t="shared" si="30"/>
        <v>13</v>
      </c>
      <c r="AG472" t="s">
        <v>2338</v>
      </c>
      <c r="AH472" s="57">
        <v>22.3</v>
      </c>
      <c r="AJ472" s="63" t="s">
        <v>864</v>
      </c>
      <c r="AK472">
        <f t="shared" si="31"/>
        <v>14</v>
      </c>
      <c r="AL472">
        <v>0.46</v>
      </c>
      <c r="AM472">
        <v>2.34</v>
      </c>
      <c r="AN472">
        <v>0.9</v>
      </c>
    </row>
    <row r="473" spans="1:40">
      <c r="A473" t="s">
        <v>844</v>
      </c>
      <c r="B473">
        <v>26</v>
      </c>
      <c r="C473">
        <v>1.1764860426929393</v>
      </c>
      <c r="D473">
        <v>2.8241777777777775</v>
      </c>
      <c r="E473">
        <v>10.4</v>
      </c>
      <c r="F473" t="s">
        <v>1191</v>
      </c>
      <c r="H473" t="s">
        <v>962</v>
      </c>
      <c r="J473" t="s">
        <v>437</v>
      </c>
      <c r="K473">
        <v>53</v>
      </c>
      <c r="L473">
        <v>33</v>
      </c>
      <c r="T473" t="s">
        <v>2339</v>
      </c>
      <c r="U473" t="s">
        <v>1121</v>
      </c>
      <c r="W473" t="s">
        <v>1292</v>
      </c>
      <c r="X473" s="69">
        <v>3</v>
      </c>
      <c r="Y473" s="69">
        <v>2.5</v>
      </c>
      <c r="Z473" s="69">
        <v>2.5</v>
      </c>
      <c r="AB473" s="63" t="s">
        <v>830</v>
      </c>
      <c r="AC473" s="42">
        <f t="shared" si="28"/>
        <v>7</v>
      </c>
      <c r="AD473" s="42">
        <f t="shared" si="29"/>
        <v>10</v>
      </c>
      <c r="AE473" s="42">
        <f t="shared" si="30"/>
        <v>9</v>
      </c>
      <c r="AG473" t="s">
        <v>2340</v>
      </c>
      <c r="AH473" s="57">
        <v>26</v>
      </c>
      <c r="AJ473" s="63" t="s">
        <v>830</v>
      </c>
      <c r="AK473">
        <f t="shared" si="31"/>
        <v>10</v>
      </c>
      <c r="AL473">
        <v>0.69</v>
      </c>
      <c r="AM473">
        <v>0.97</v>
      </c>
      <c r="AN473">
        <v>0.9</v>
      </c>
    </row>
    <row r="474" spans="1:40">
      <c r="A474" t="s">
        <v>830</v>
      </c>
      <c r="B474">
        <v>10</v>
      </c>
      <c r="C474">
        <v>0.41144444444444433</v>
      </c>
      <c r="D474">
        <v>3.4832777777777779</v>
      </c>
      <c r="E474">
        <v>1.6666666666666665</v>
      </c>
      <c r="F474" t="s">
        <v>1186</v>
      </c>
      <c r="H474" t="s">
        <v>962</v>
      </c>
      <c r="J474" t="s">
        <v>2341</v>
      </c>
      <c r="K474">
        <v>58</v>
      </c>
      <c r="L474">
        <v>45</v>
      </c>
      <c r="T474" t="s">
        <v>2342</v>
      </c>
      <c r="U474" t="s">
        <v>1121</v>
      </c>
      <c r="W474" t="s">
        <v>2343</v>
      </c>
      <c r="X474" s="69">
        <v>3.11</v>
      </c>
      <c r="Y474" s="69">
        <v>2.5</v>
      </c>
      <c r="Z474" s="69">
        <v>2.5</v>
      </c>
      <c r="AB474" s="63" t="s">
        <v>89</v>
      </c>
      <c r="AC474" s="42">
        <f t="shared" si="28"/>
        <v>42</v>
      </c>
      <c r="AD474" s="42">
        <f t="shared" si="29"/>
        <v>94</v>
      </c>
      <c r="AE474" s="42">
        <f t="shared" si="30"/>
        <v>218</v>
      </c>
      <c r="AG474" t="s">
        <v>2344</v>
      </c>
      <c r="AH474" s="57">
        <v>25.2</v>
      </c>
      <c r="AJ474" s="63" t="s">
        <v>89</v>
      </c>
      <c r="AK474">
        <f t="shared" si="31"/>
        <v>84</v>
      </c>
      <c r="AL474">
        <v>0.5</v>
      </c>
      <c r="AM474">
        <v>1.1200000000000001</v>
      </c>
      <c r="AN474">
        <v>2.6</v>
      </c>
    </row>
    <row r="475" spans="1:40">
      <c r="A475" t="s">
        <v>84</v>
      </c>
      <c r="B475">
        <v>83.333333333333329</v>
      </c>
      <c r="C475">
        <v>27.015907472035643</v>
      </c>
      <c r="D475">
        <v>73.796296874999982</v>
      </c>
      <c r="E475">
        <v>22.540983606557379</v>
      </c>
      <c r="F475" t="s">
        <v>941</v>
      </c>
      <c r="H475" t="s">
        <v>990</v>
      </c>
      <c r="J475" t="s">
        <v>510</v>
      </c>
      <c r="K475">
        <v>57</v>
      </c>
      <c r="L475">
        <v>35</v>
      </c>
      <c r="T475" t="s">
        <v>2345</v>
      </c>
      <c r="U475" t="s">
        <v>1121</v>
      </c>
      <c r="W475" t="s">
        <v>1148</v>
      </c>
      <c r="X475" s="69">
        <v>2.8570000000000002</v>
      </c>
      <c r="Y475" s="69">
        <v>2.5</v>
      </c>
      <c r="Z475" s="69">
        <v>2.5</v>
      </c>
      <c r="AB475" s="63" t="s">
        <v>253</v>
      </c>
      <c r="AC475" s="42">
        <f t="shared" si="28"/>
        <v>67</v>
      </c>
      <c r="AD475" s="42">
        <f t="shared" si="29"/>
        <v>301</v>
      </c>
      <c r="AE475" s="42">
        <f t="shared" si="30"/>
        <v>167</v>
      </c>
      <c r="AG475" t="s">
        <v>1391</v>
      </c>
      <c r="AH475" s="57">
        <v>33.200000000000003</v>
      </c>
      <c r="AJ475" s="63" t="s">
        <v>253</v>
      </c>
      <c r="AK475">
        <f t="shared" si="31"/>
        <v>83.666666666666671</v>
      </c>
      <c r="AL475">
        <v>0.8</v>
      </c>
      <c r="AM475">
        <v>3.6</v>
      </c>
      <c r="AN475">
        <v>2</v>
      </c>
    </row>
    <row r="476" spans="1:40">
      <c r="A476" t="s">
        <v>96</v>
      </c>
      <c r="B476">
        <v>75.666666666666671</v>
      </c>
      <c r="C476">
        <v>24.776229345423541</v>
      </c>
      <c r="D476">
        <v>70.11320624999999</v>
      </c>
      <c r="E476">
        <v>49.987933634992459</v>
      </c>
      <c r="F476" t="s">
        <v>941</v>
      </c>
      <c r="H476" t="s">
        <v>990</v>
      </c>
      <c r="J476" t="s">
        <v>754</v>
      </c>
      <c r="K476">
        <v>58</v>
      </c>
      <c r="L476">
        <v>40</v>
      </c>
      <c r="T476" t="s">
        <v>2346</v>
      </c>
      <c r="U476" t="s">
        <v>1121</v>
      </c>
      <c r="W476" t="s">
        <v>1559</v>
      </c>
      <c r="X476" s="69">
        <v>2.5</v>
      </c>
      <c r="Y476" s="69">
        <v>2.5</v>
      </c>
      <c r="Z476" s="69">
        <v>2.5</v>
      </c>
      <c r="AB476" s="63" t="s">
        <v>84</v>
      </c>
      <c r="AC476" s="42">
        <f t="shared" si="28"/>
        <v>52</v>
      </c>
      <c r="AD476" s="42">
        <f t="shared" si="29"/>
        <v>68</v>
      </c>
      <c r="AE476" s="42">
        <f t="shared" si="30"/>
        <v>208</v>
      </c>
      <c r="AG476" t="s">
        <v>1489</v>
      </c>
      <c r="AH476" s="57">
        <v>33.299999999999997</v>
      </c>
      <c r="AJ476" s="63" t="s">
        <v>84</v>
      </c>
      <c r="AK476">
        <f t="shared" si="31"/>
        <v>83.333333333333329</v>
      </c>
      <c r="AL476">
        <v>0.62</v>
      </c>
      <c r="AM476">
        <v>0.82</v>
      </c>
      <c r="AN476">
        <v>2.5</v>
      </c>
    </row>
    <row r="477" spans="1:40">
      <c r="A477" t="s">
        <v>429</v>
      </c>
      <c r="B477">
        <v>76</v>
      </c>
      <c r="C477">
        <v>9.8800000000000008</v>
      </c>
      <c r="D477">
        <v>25.558166666666665</v>
      </c>
      <c r="E477">
        <v>38</v>
      </c>
      <c r="F477" t="s">
        <v>941</v>
      </c>
      <c r="H477" t="s">
        <v>990</v>
      </c>
      <c r="J477" t="s">
        <v>411</v>
      </c>
      <c r="K477">
        <v>52</v>
      </c>
      <c r="L477">
        <v>38</v>
      </c>
      <c r="T477" t="s">
        <v>2347</v>
      </c>
      <c r="U477" t="s">
        <v>1121</v>
      </c>
      <c r="W477" t="s">
        <v>2348</v>
      </c>
      <c r="X477" s="69">
        <v>2.85</v>
      </c>
      <c r="Y477" s="69">
        <v>2.5</v>
      </c>
      <c r="Z477" s="69">
        <v>2.5</v>
      </c>
      <c r="AB477" s="63" t="s">
        <v>504</v>
      </c>
      <c r="AC477" s="42">
        <f t="shared" si="28"/>
        <v>143</v>
      </c>
      <c r="AD477" s="42">
        <f t="shared" si="29"/>
        <v>163</v>
      </c>
      <c r="AE477" s="42">
        <f t="shared" si="30"/>
        <v>108</v>
      </c>
      <c r="AG477" t="s">
        <v>2349</v>
      </c>
      <c r="AH477" s="57">
        <v>22.9</v>
      </c>
      <c r="AJ477" s="63" t="s">
        <v>504</v>
      </c>
      <c r="AK477">
        <f t="shared" si="31"/>
        <v>83.333333333333329</v>
      </c>
      <c r="AL477">
        <v>1.71</v>
      </c>
      <c r="AM477">
        <v>1.95</v>
      </c>
      <c r="AN477">
        <v>1.3</v>
      </c>
    </row>
    <row r="478" spans="1:40">
      <c r="A478" t="s">
        <v>674</v>
      </c>
      <c r="B478">
        <v>70</v>
      </c>
      <c r="C478">
        <v>6.2650911764722288</v>
      </c>
      <c r="D478">
        <v>10.975515590277778</v>
      </c>
      <c r="E478">
        <v>19.86046511627907</v>
      </c>
      <c r="F478" t="s">
        <v>941</v>
      </c>
      <c r="H478" t="s">
        <v>990</v>
      </c>
      <c r="J478" t="s">
        <v>374</v>
      </c>
      <c r="K478">
        <v>45</v>
      </c>
      <c r="L478">
        <v>32</v>
      </c>
      <c r="T478" t="s">
        <v>2234</v>
      </c>
      <c r="U478" t="s">
        <v>1121</v>
      </c>
      <c r="W478" t="s">
        <v>2290</v>
      </c>
      <c r="X478" s="69">
        <v>2.5</v>
      </c>
      <c r="Y478" s="69">
        <v>2.5</v>
      </c>
      <c r="Z478" s="69">
        <v>2.5</v>
      </c>
      <c r="AB478" s="63" t="s">
        <v>115</v>
      </c>
      <c r="AC478" s="42">
        <f t="shared" si="28"/>
        <v>34</v>
      </c>
      <c r="AD478" s="42">
        <f t="shared" si="29"/>
        <v>28</v>
      </c>
      <c r="AE478" s="42">
        <f t="shared" si="30"/>
        <v>249</v>
      </c>
      <c r="AG478" t="s">
        <v>2350</v>
      </c>
      <c r="AH478" s="57">
        <v>26.4</v>
      </c>
      <c r="AJ478" s="63" t="s">
        <v>115</v>
      </c>
      <c r="AK478">
        <f t="shared" si="31"/>
        <v>83</v>
      </c>
      <c r="AL478">
        <v>0.41</v>
      </c>
      <c r="AM478">
        <v>0.34</v>
      </c>
      <c r="AN478">
        <v>3</v>
      </c>
    </row>
    <row r="479" spans="1:40">
      <c r="A479" t="s">
        <v>740</v>
      </c>
      <c r="B479">
        <v>39.333333333333336</v>
      </c>
      <c r="C479">
        <v>5.0426918880159635</v>
      </c>
      <c r="D479">
        <v>7.4654396249999984</v>
      </c>
      <c r="E479">
        <v>14.398809523809524</v>
      </c>
      <c r="F479" t="s">
        <v>941</v>
      </c>
      <c r="H479" t="s">
        <v>990</v>
      </c>
      <c r="J479" t="s">
        <v>581</v>
      </c>
      <c r="K479">
        <v>50</v>
      </c>
      <c r="L479">
        <v>28</v>
      </c>
      <c r="T479" t="s">
        <v>2351</v>
      </c>
      <c r="U479" t="s">
        <v>1121</v>
      </c>
      <c r="W479" t="s">
        <v>1330</v>
      </c>
      <c r="X479" s="69">
        <v>2.5</v>
      </c>
      <c r="Y479" s="69">
        <v>2.5</v>
      </c>
      <c r="Z479" s="69">
        <v>2.5</v>
      </c>
      <c r="AB479" s="63" t="s">
        <v>478</v>
      </c>
      <c r="AC479" s="42">
        <f t="shared" si="28"/>
        <v>132</v>
      </c>
      <c r="AD479" s="42">
        <f t="shared" si="29"/>
        <v>87</v>
      </c>
      <c r="AE479" s="42">
        <f t="shared" si="30"/>
        <v>74</v>
      </c>
      <c r="AG479" t="s">
        <v>2352</v>
      </c>
      <c r="AH479" s="57">
        <v>25.4</v>
      </c>
      <c r="AJ479" s="63" t="s">
        <v>478</v>
      </c>
      <c r="AK479">
        <f t="shared" si="31"/>
        <v>82.666666666666671</v>
      </c>
      <c r="AL479">
        <v>1.6</v>
      </c>
      <c r="AM479">
        <v>1.05</v>
      </c>
      <c r="AN479">
        <v>0.9</v>
      </c>
    </row>
    <row r="480" spans="1:40">
      <c r="A480" t="s">
        <v>89</v>
      </c>
      <c r="B480">
        <v>84</v>
      </c>
      <c r="C480">
        <v>33.6</v>
      </c>
      <c r="D480">
        <v>71.617840000000001</v>
      </c>
      <c r="E480">
        <v>33.463414634146339</v>
      </c>
      <c r="F480" t="s">
        <v>1152</v>
      </c>
      <c r="H480" t="s">
        <v>990</v>
      </c>
      <c r="J480" t="s">
        <v>554</v>
      </c>
      <c r="K480">
        <v>50</v>
      </c>
      <c r="L480">
        <v>28</v>
      </c>
      <c r="T480" t="s">
        <v>2353</v>
      </c>
      <c r="U480" t="s">
        <v>1121</v>
      </c>
      <c r="W480" t="s">
        <v>1461</v>
      </c>
      <c r="X480" s="69">
        <v>3</v>
      </c>
      <c r="Y480" s="69">
        <v>2.5</v>
      </c>
      <c r="Z480" s="69">
        <v>2.5</v>
      </c>
      <c r="AB480" s="63" t="s">
        <v>264</v>
      </c>
      <c r="AC480" s="42">
        <f t="shared" si="28"/>
        <v>33</v>
      </c>
      <c r="AD480" s="42">
        <f t="shared" si="29"/>
        <v>77</v>
      </c>
      <c r="AE480" s="42">
        <f t="shared" si="30"/>
        <v>156</v>
      </c>
      <c r="AG480" t="s">
        <v>1572</v>
      </c>
      <c r="AH480" s="57">
        <v>24.7</v>
      </c>
      <c r="AJ480" s="63" t="s">
        <v>264</v>
      </c>
      <c r="AK480">
        <f t="shared" si="31"/>
        <v>82.333333333333329</v>
      </c>
      <c r="AL480">
        <v>0.4</v>
      </c>
      <c r="AM480">
        <v>0.94</v>
      </c>
      <c r="AN480">
        <v>1.9</v>
      </c>
    </row>
    <row r="481" spans="1:40">
      <c r="A481" t="s">
        <v>115</v>
      </c>
      <c r="B481">
        <v>83</v>
      </c>
      <c r="C481">
        <v>33.25963444429884</v>
      </c>
      <c r="D481">
        <v>64.016261614583343</v>
      </c>
      <c r="E481">
        <v>25.962085308056874</v>
      </c>
      <c r="F481" t="s">
        <v>1152</v>
      </c>
      <c r="H481" t="s">
        <v>990</v>
      </c>
      <c r="J481" t="s">
        <v>419</v>
      </c>
      <c r="K481">
        <v>50</v>
      </c>
      <c r="L481">
        <v>38</v>
      </c>
      <c r="T481" t="s">
        <v>2354</v>
      </c>
      <c r="U481" t="s">
        <v>1121</v>
      </c>
      <c r="W481" t="s">
        <v>2355</v>
      </c>
      <c r="X481" s="69">
        <v>2.85</v>
      </c>
      <c r="Y481" s="69">
        <v>2.5</v>
      </c>
      <c r="Z481" s="69">
        <v>2.5</v>
      </c>
      <c r="AB481" s="63" t="s">
        <v>366</v>
      </c>
      <c r="AC481" s="42">
        <f t="shared" si="28"/>
        <v>107</v>
      </c>
      <c r="AD481" s="42">
        <f t="shared" si="29"/>
        <v>49</v>
      </c>
      <c r="AE481" s="42">
        <f t="shared" si="30"/>
        <v>115</v>
      </c>
      <c r="AG481" t="s">
        <v>1206</v>
      </c>
      <c r="AH481" s="57">
        <v>25.6</v>
      </c>
      <c r="AJ481" s="63" t="s">
        <v>366</v>
      </c>
      <c r="AK481">
        <f t="shared" si="31"/>
        <v>82.333333333333329</v>
      </c>
      <c r="AL481">
        <v>1.3</v>
      </c>
      <c r="AM481">
        <v>0.6</v>
      </c>
      <c r="AN481">
        <v>1.4</v>
      </c>
    </row>
    <row r="482" spans="1:40">
      <c r="A482" t="s">
        <v>264</v>
      </c>
      <c r="B482">
        <v>82.333333333333329</v>
      </c>
      <c r="C482">
        <v>16.980379414091423</v>
      </c>
      <c r="D482">
        <v>39.942709624999992</v>
      </c>
      <c r="E482">
        <v>15.715076071922542</v>
      </c>
      <c r="F482" t="s">
        <v>1152</v>
      </c>
      <c r="H482" t="s">
        <v>990</v>
      </c>
      <c r="J482" t="s">
        <v>363</v>
      </c>
      <c r="K482">
        <v>55</v>
      </c>
      <c r="L482">
        <v>42</v>
      </c>
      <c r="T482" t="s">
        <v>2356</v>
      </c>
      <c r="U482" t="s">
        <v>1121</v>
      </c>
      <c r="W482" t="s">
        <v>1545</v>
      </c>
      <c r="X482" s="69">
        <v>2.5</v>
      </c>
      <c r="Y482" s="69">
        <v>2.5</v>
      </c>
      <c r="Z482" s="69">
        <v>2.5</v>
      </c>
      <c r="AB482" s="63" t="s">
        <v>189</v>
      </c>
      <c r="AC482" s="42">
        <f t="shared" si="28"/>
        <v>40</v>
      </c>
      <c r="AD482" s="42">
        <f t="shared" si="29"/>
        <v>44</v>
      </c>
      <c r="AE482" s="42">
        <f t="shared" si="30"/>
        <v>134</v>
      </c>
      <c r="AG482" t="s">
        <v>2008</v>
      </c>
      <c r="AH482" s="57">
        <v>31.2</v>
      </c>
      <c r="AJ482" s="63" t="s">
        <v>189</v>
      </c>
      <c r="AK482">
        <f t="shared" si="31"/>
        <v>79</v>
      </c>
      <c r="AL482">
        <v>0.5</v>
      </c>
      <c r="AM482">
        <v>0.56000000000000005</v>
      </c>
      <c r="AN482">
        <v>1.7</v>
      </c>
    </row>
    <row r="483" spans="1:40">
      <c r="A483" t="s">
        <v>823</v>
      </c>
      <c r="B483">
        <v>30.333333333333332</v>
      </c>
      <c r="C483">
        <v>1.6284041394335513</v>
      </c>
      <c r="D483">
        <v>3.5742777777777777</v>
      </c>
      <c r="E483">
        <v>53.172549019607843</v>
      </c>
      <c r="F483" t="s">
        <v>1152</v>
      </c>
      <c r="H483" t="s">
        <v>990</v>
      </c>
      <c r="J483" t="s">
        <v>476</v>
      </c>
      <c r="K483">
        <v>65</v>
      </c>
      <c r="L483">
        <v>40</v>
      </c>
      <c r="T483" t="s">
        <v>2357</v>
      </c>
      <c r="U483" t="s">
        <v>1121</v>
      </c>
      <c r="W483" t="s">
        <v>1863</v>
      </c>
      <c r="X483" s="69">
        <v>2.7749999999999999</v>
      </c>
      <c r="Y483" s="69">
        <v>2.5</v>
      </c>
      <c r="Z483" s="69">
        <v>2.5</v>
      </c>
      <c r="AB483" s="63" t="s">
        <v>429</v>
      </c>
      <c r="AC483" s="42">
        <f t="shared" si="28"/>
        <v>49</v>
      </c>
      <c r="AD483" s="42">
        <f t="shared" si="29"/>
        <v>125</v>
      </c>
      <c r="AE483" s="42">
        <f t="shared" si="30"/>
        <v>91</v>
      </c>
      <c r="AG483" t="s">
        <v>2358</v>
      </c>
      <c r="AH483" s="57">
        <v>24</v>
      </c>
      <c r="AJ483" s="63" t="s">
        <v>429</v>
      </c>
      <c r="AK483">
        <f t="shared" si="31"/>
        <v>76</v>
      </c>
      <c r="AL483">
        <v>0.64</v>
      </c>
      <c r="AM483">
        <v>1.64</v>
      </c>
      <c r="AN483">
        <v>1.2</v>
      </c>
    </row>
    <row r="484" spans="1:40">
      <c r="A484" t="s">
        <v>766</v>
      </c>
      <c r="B484">
        <v>30</v>
      </c>
      <c r="C484">
        <v>3.0963561076604553</v>
      </c>
      <c r="D484">
        <v>6.1179999999999986</v>
      </c>
      <c r="E484">
        <v>3.9285714285714288</v>
      </c>
      <c r="F484" t="s">
        <v>1152</v>
      </c>
      <c r="H484" t="s">
        <v>990</v>
      </c>
      <c r="J484" t="s">
        <v>346</v>
      </c>
      <c r="K484">
        <v>55</v>
      </c>
      <c r="L484">
        <v>35</v>
      </c>
      <c r="T484" t="s">
        <v>2359</v>
      </c>
      <c r="U484" t="s">
        <v>1121</v>
      </c>
      <c r="W484" t="s">
        <v>1472</v>
      </c>
      <c r="X484" s="69">
        <v>2.5</v>
      </c>
      <c r="Y484" s="69">
        <v>2.5</v>
      </c>
      <c r="Z484" s="69">
        <v>2.5</v>
      </c>
      <c r="AB484" s="63" t="s">
        <v>386</v>
      </c>
      <c r="AC484" s="42">
        <f t="shared" si="28"/>
        <v>44</v>
      </c>
      <c r="AD484" s="42">
        <f t="shared" si="29"/>
        <v>215</v>
      </c>
      <c r="AE484" s="42">
        <f t="shared" si="30"/>
        <v>84</v>
      </c>
      <c r="AG484" t="s">
        <v>2360</v>
      </c>
      <c r="AH484" s="57">
        <v>22.9</v>
      </c>
      <c r="AJ484" s="63" t="s">
        <v>386</v>
      </c>
      <c r="AK484">
        <f t="shared" si="31"/>
        <v>76</v>
      </c>
      <c r="AL484">
        <v>0.57999999999999996</v>
      </c>
      <c r="AM484">
        <v>2.83</v>
      </c>
      <c r="AN484">
        <v>1.1000000000000001</v>
      </c>
    </row>
    <row r="485" spans="1:40">
      <c r="A485" t="s">
        <v>189</v>
      </c>
      <c r="B485">
        <v>79</v>
      </c>
      <c r="C485">
        <v>19.75</v>
      </c>
      <c r="D485">
        <v>51.616789583333336</v>
      </c>
      <c r="E485">
        <v>23.7</v>
      </c>
      <c r="F485" t="s">
        <v>1143</v>
      </c>
      <c r="H485" t="s">
        <v>990</v>
      </c>
      <c r="J485" t="s">
        <v>514</v>
      </c>
      <c r="K485">
        <v>45</v>
      </c>
      <c r="L485">
        <v>35</v>
      </c>
      <c r="T485" t="s">
        <v>2361</v>
      </c>
      <c r="U485" t="s">
        <v>1121</v>
      </c>
      <c r="W485" t="s">
        <v>2362</v>
      </c>
      <c r="X485" s="69">
        <v>2.5</v>
      </c>
      <c r="Y485" s="69">
        <v>2.5</v>
      </c>
      <c r="Z485" s="69">
        <v>2.5</v>
      </c>
      <c r="AB485" s="63" t="s">
        <v>96</v>
      </c>
      <c r="AC485" s="42">
        <f t="shared" si="28"/>
        <v>42</v>
      </c>
      <c r="AD485" s="42">
        <f t="shared" si="29"/>
        <v>151</v>
      </c>
      <c r="AE485" s="42">
        <f t="shared" si="30"/>
        <v>182</v>
      </c>
      <c r="AG485" t="s">
        <v>2363</v>
      </c>
      <c r="AH485" s="57">
        <v>21.1</v>
      </c>
      <c r="AJ485" s="63" t="s">
        <v>96</v>
      </c>
      <c r="AK485">
        <f t="shared" si="31"/>
        <v>75.666666666666671</v>
      </c>
      <c r="AL485">
        <v>0.55000000000000004</v>
      </c>
      <c r="AM485">
        <v>1.99</v>
      </c>
      <c r="AN485">
        <v>2.4</v>
      </c>
    </row>
    <row r="486" spans="1:40">
      <c r="A486" t="s">
        <v>253</v>
      </c>
      <c r="B486">
        <v>83.666666666666671</v>
      </c>
      <c r="C486">
        <v>18.690189364693168</v>
      </c>
      <c r="D486">
        <v>41.37504916666667</v>
      </c>
      <c r="E486">
        <v>66.933333333333337</v>
      </c>
      <c r="F486" t="s">
        <v>1143</v>
      </c>
      <c r="H486" t="s">
        <v>990</v>
      </c>
      <c r="J486" t="s">
        <v>795</v>
      </c>
      <c r="K486">
        <v>50</v>
      </c>
      <c r="L486">
        <v>37</v>
      </c>
      <c r="T486" t="s">
        <v>2364</v>
      </c>
      <c r="U486" t="s">
        <v>1121</v>
      </c>
      <c r="W486" t="s">
        <v>2245</v>
      </c>
      <c r="X486" s="69">
        <v>0.97499999999999998</v>
      </c>
      <c r="Y486" s="69">
        <v>0.97499999999999998</v>
      </c>
      <c r="Z486" s="69">
        <v>2.4750000000000001</v>
      </c>
      <c r="AB486" s="63" t="s">
        <v>532</v>
      </c>
      <c r="AC486" s="42">
        <f t="shared" si="28"/>
        <v>75</v>
      </c>
      <c r="AD486" s="42">
        <f t="shared" si="29"/>
        <v>122</v>
      </c>
      <c r="AE486" s="42">
        <f t="shared" si="30"/>
        <v>90</v>
      </c>
      <c r="AG486" t="s">
        <v>2119</v>
      </c>
      <c r="AH486" s="57">
        <v>24.4</v>
      </c>
      <c r="AJ486" s="63" t="s">
        <v>532</v>
      </c>
      <c r="AK486">
        <f t="shared" si="31"/>
        <v>75</v>
      </c>
      <c r="AL486">
        <v>1</v>
      </c>
      <c r="AM486">
        <v>1.62</v>
      </c>
      <c r="AN486">
        <v>1.2</v>
      </c>
    </row>
    <row r="487" spans="1:40">
      <c r="A487" t="s">
        <v>386</v>
      </c>
      <c r="B487">
        <v>76</v>
      </c>
      <c r="C487">
        <v>10.64</v>
      </c>
      <c r="D487">
        <v>29.312250000000006</v>
      </c>
      <c r="E487">
        <v>43.960784313725497</v>
      </c>
      <c r="F487" t="s">
        <v>1143</v>
      </c>
      <c r="H487" t="s">
        <v>990</v>
      </c>
      <c r="J487" t="s">
        <v>719</v>
      </c>
      <c r="K487">
        <v>62</v>
      </c>
      <c r="L487">
        <v>38</v>
      </c>
      <c r="T487" t="s">
        <v>2365</v>
      </c>
      <c r="U487" t="s">
        <v>1121</v>
      </c>
      <c r="W487" t="s">
        <v>1200</v>
      </c>
      <c r="X487" s="69">
        <v>2.4</v>
      </c>
      <c r="Y487" s="69">
        <v>2.4</v>
      </c>
      <c r="Z487" s="69">
        <v>2.4</v>
      </c>
      <c r="AB487" s="63" t="s">
        <v>110</v>
      </c>
      <c r="AC487" s="42">
        <f t="shared" si="28"/>
        <v>102</v>
      </c>
      <c r="AD487" s="42">
        <f t="shared" si="29"/>
        <v>37</v>
      </c>
      <c r="AE487" s="42">
        <f t="shared" si="30"/>
        <v>131</v>
      </c>
      <c r="AG487" t="s">
        <v>1644</v>
      </c>
      <c r="AH487" s="57">
        <v>25.1</v>
      </c>
      <c r="AJ487" s="63" t="s">
        <v>110</v>
      </c>
      <c r="AK487">
        <f t="shared" si="31"/>
        <v>73</v>
      </c>
      <c r="AL487">
        <v>1.4</v>
      </c>
      <c r="AM487">
        <v>0.5</v>
      </c>
      <c r="AN487">
        <v>1.8</v>
      </c>
    </row>
    <row r="488" spans="1:40">
      <c r="A488" t="s">
        <v>482</v>
      </c>
      <c r="B488">
        <v>70</v>
      </c>
      <c r="C488">
        <v>9.1</v>
      </c>
      <c r="D488">
        <v>20.978999999999999</v>
      </c>
      <c r="E488">
        <v>16.470588235294116</v>
      </c>
      <c r="F488" t="s">
        <v>1143</v>
      </c>
      <c r="H488" t="s">
        <v>990</v>
      </c>
      <c r="J488" t="s">
        <v>524</v>
      </c>
      <c r="K488">
        <v>50</v>
      </c>
      <c r="L488">
        <v>35</v>
      </c>
      <c r="T488" t="s">
        <v>2366</v>
      </c>
      <c r="U488" t="s">
        <v>1121</v>
      </c>
      <c r="W488" t="s">
        <v>1520</v>
      </c>
      <c r="X488" s="69">
        <v>2.7</v>
      </c>
      <c r="Y488" s="69">
        <v>2.4</v>
      </c>
      <c r="Z488" s="69">
        <v>2.4</v>
      </c>
      <c r="AB488" s="63" t="s">
        <v>674</v>
      </c>
      <c r="AC488" s="42">
        <f t="shared" si="28"/>
        <v>36</v>
      </c>
      <c r="AD488" s="42">
        <f t="shared" si="29"/>
        <v>172</v>
      </c>
      <c r="AE488" s="42">
        <f t="shared" si="30"/>
        <v>70</v>
      </c>
      <c r="AG488" t="s">
        <v>2367</v>
      </c>
      <c r="AH488" s="57">
        <v>28.3</v>
      </c>
      <c r="AJ488" s="63" t="s">
        <v>674</v>
      </c>
      <c r="AK488">
        <f t="shared" si="31"/>
        <v>70</v>
      </c>
      <c r="AL488">
        <v>0.52</v>
      </c>
      <c r="AM488">
        <v>2.4500000000000002</v>
      </c>
      <c r="AN488">
        <v>1</v>
      </c>
    </row>
    <row r="489" spans="1:40">
      <c r="A489" t="s">
        <v>538</v>
      </c>
      <c r="B489">
        <v>45</v>
      </c>
      <c r="C489">
        <v>8.2218181818181808</v>
      </c>
      <c r="D489">
        <v>17.64090625</v>
      </c>
      <c r="E489">
        <v>13.5</v>
      </c>
      <c r="F489" t="s">
        <v>1143</v>
      </c>
      <c r="H489" t="s">
        <v>990</v>
      </c>
      <c r="J489" t="s">
        <v>505</v>
      </c>
      <c r="K489">
        <v>65</v>
      </c>
      <c r="L489">
        <v>45</v>
      </c>
      <c r="T489" t="s">
        <v>2368</v>
      </c>
      <c r="U489" t="s">
        <v>1121</v>
      </c>
      <c r="W489" t="s">
        <v>2369</v>
      </c>
      <c r="X489" s="69">
        <v>2.8</v>
      </c>
      <c r="Y489" s="69">
        <v>2.35</v>
      </c>
      <c r="Z489" s="69">
        <v>2.35</v>
      </c>
      <c r="AB489" s="63" t="s">
        <v>482</v>
      </c>
      <c r="AC489" s="42">
        <f t="shared" si="28"/>
        <v>42</v>
      </c>
      <c r="AD489" s="42">
        <f t="shared" si="29"/>
        <v>51</v>
      </c>
      <c r="AE489" s="42">
        <f t="shared" si="30"/>
        <v>63</v>
      </c>
      <c r="AG489" t="s">
        <v>2370</v>
      </c>
      <c r="AH489" s="57">
        <v>21.8</v>
      </c>
      <c r="AJ489" s="63" t="s">
        <v>482</v>
      </c>
      <c r="AK489">
        <f t="shared" si="31"/>
        <v>70</v>
      </c>
      <c r="AL489">
        <v>0.6</v>
      </c>
      <c r="AM489">
        <v>0.73</v>
      </c>
      <c r="AN489">
        <v>0.9</v>
      </c>
    </row>
    <row r="490" spans="1:40">
      <c r="A490" t="s">
        <v>366</v>
      </c>
      <c r="B490">
        <v>82.333333333333329</v>
      </c>
      <c r="C490">
        <v>8.4208378088239488</v>
      </c>
      <c r="D490">
        <v>30.89177900731481</v>
      </c>
      <c r="E490">
        <v>36.213001383125864</v>
      </c>
      <c r="F490" t="s">
        <v>1186</v>
      </c>
      <c r="H490" t="s">
        <v>990</v>
      </c>
      <c r="J490" t="s">
        <v>307</v>
      </c>
      <c r="K490">
        <v>55</v>
      </c>
      <c r="L490">
        <v>35</v>
      </c>
      <c r="T490" t="s">
        <v>2371</v>
      </c>
      <c r="U490" t="s">
        <v>1121</v>
      </c>
      <c r="W490" t="s">
        <v>2372</v>
      </c>
      <c r="X490" s="69">
        <v>3.01</v>
      </c>
      <c r="Y490" s="69">
        <v>2.3333330000000001</v>
      </c>
      <c r="Z490" s="69">
        <v>2.3333330000000001</v>
      </c>
      <c r="AB490" s="63" t="s">
        <v>340</v>
      </c>
      <c r="AC490" s="42">
        <f t="shared" si="28"/>
        <v>97</v>
      </c>
      <c r="AD490" s="42">
        <f t="shared" si="29"/>
        <v>46</v>
      </c>
      <c r="AE490" s="42">
        <f t="shared" si="30"/>
        <v>104</v>
      </c>
      <c r="AG490" t="s">
        <v>1634</v>
      </c>
      <c r="AH490" s="57">
        <v>30.6</v>
      </c>
      <c r="AJ490" s="63" t="s">
        <v>340</v>
      </c>
      <c r="AK490">
        <f t="shared" si="31"/>
        <v>69</v>
      </c>
      <c r="AL490">
        <v>1.4</v>
      </c>
      <c r="AM490">
        <v>0.66</v>
      </c>
      <c r="AN490">
        <v>1.5</v>
      </c>
    </row>
    <row r="491" spans="1:40">
      <c r="A491" t="s">
        <v>110</v>
      </c>
      <c r="B491">
        <v>73</v>
      </c>
      <c r="C491">
        <v>12.668069674303339</v>
      </c>
      <c r="D491">
        <v>66.571154523611114</v>
      </c>
      <c r="E491">
        <v>31.960199004975124</v>
      </c>
      <c r="F491" t="s">
        <v>1191</v>
      </c>
      <c r="H491" t="s">
        <v>990</v>
      </c>
      <c r="J491" t="s">
        <v>2373</v>
      </c>
      <c r="K491">
        <v>53</v>
      </c>
      <c r="L491">
        <v>33</v>
      </c>
      <c r="T491" t="s">
        <v>2374</v>
      </c>
      <c r="U491" t="s">
        <v>1121</v>
      </c>
      <c r="W491" t="s">
        <v>1635</v>
      </c>
      <c r="X491" s="69">
        <v>2.25</v>
      </c>
      <c r="Y491" s="69">
        <v>2.25</v>
      </c>
      <c r="Z491" s="69">
        <v>2.25</v>
      </c>
      <c r="AB491" s="63" t="s">
        <v>706</v>
      </c>
      <c r="AC491" s="42">
        <f t="shared" si="28"/>
        <v>50</v>
      </c>
      <c r="AD491" s="42">
        <f t="shared" si="29"/>
        <v>19</v>
      </c>
      <c r="AE491" s="42">
        <f t="shared" si="30"/>
        <v>42</v>
      </c>
      <c r="AG491" t="s">
        <v>1128</v>
      </c>
      <c r="AH491" s="57">
        <v>28.3</v>
      </c>
      <c r="AJ491" s="63" t="s">
        <v>706</v>
      </c>
      <c r="AK491">
        <f t="shared" si="31"/>
        <v>53</v>
      </c>
      <c r="AL491">
        <v>0.95</v>
      </c>
      <c r="AM491">
        <v>0.35</v>
      </c>
      <c r="AN491">
        <v>0.8</v>
      </c>
    </row>
    <row r="492" spans="1:40">
      <c r="A492" t="s">
        <v>478</v>
      </c>
      <c r="B492">
        <v>82.666666666666671</v>
      </c>
      <c r="C492">
        <v>3.550428667737938</v>
      </c>
      <c r="D492">
        <v>21.158252266666665</v>
      </c>
      <c r="E492">
        <v>50.89807162534435</v>
      </c>
      <c r="F492" t="s">
        <v>1186</v>
      </c>
      <c r="H492" t="s">
        <v>990</v>
      </c>
      <c r="J492" t="s">
        <v>593</v>
      </c>
      <c r="K492">
        <v>53</v>
      </c>
      <c r="L492">
        <v>38</v>
      </c>
      <c r="T492" t="s">
        <v>2264</v>
      </c>
      <c r="U492" t="s">
        <v>1121</v>
      </c>
      <c r="W492" t="s">
        <v>1323</v>
      </c>
      <c r="X492" s="69">
        <v>2.25</v>
      </c>
      <c r="Y492" s="69">
        <v>2.25</v>
      </c>
      <c r="Z492" s="69">
        <v>2.25</v>
      </c>
      <c r="AB492" s="63" t="s">
        <v>538</v>
      </c>
      <c r="AC492" s="42">
        <f t="shared" si="28"/>
        <v>37</v>
      </c>
      <c r="AD492" s="42">
        <f t="shared" si="29"/>
        <v>74</v>
      </c>
      <c r="AE492" s="42">
        <f t="shared" si="30"/>
        <v>63</v>
      </c>
      <c r="AG492" t="s">
        <v>1827</v>
      </c>
      <c r="AH492" s="57">
        <v>30.1</v>
      </c>
      <c r="AJ492" s="63" t="s">
        <v>538</v>
      </c>
      <c r="AK492">
        <f t="shared" si="31"/>
        <v>45</v>
      </c>
      <c r="AL492">
        <v>0.82</v>
      </c>
      <c r="AM492">
        <v>1.64</v>
      </c>
      <c r="AN492">
        <v>1.4</v>
      </c>
    </row>
    <row r="493" spans="1:40">
      <c r="A493" t="s">
        <v>340</v>
      </c>
      <c r="B493">
        <v>69</v>
      </c>
      <c r="C493">
        <v>7.4920707443038781</v>
      </c>
      <c r="D493">
        <v>32.892908445833335</v>
      </c>
      <c r="E493">
        <v>54.867469879518076</v>
      </c>
      <c r="F493" t="s">
        <v>1191</v>
      </c>
      <c r="H493" t="s">
        <v>990</v>
      </c>
      <c r="J493" t="s">
        <v>740</v>
      </c>
      <c r="K493">
        <v>62</v>
      </c>
      <c r="L493">
        <v>35</v>
      </c>
      <c r="T493" t="s">
        <v>2375</v>
      </c>
      <c r="U493" t="s">
        <v>1121</v>
      </c>
      <c r="W493" t="s">
        <v>2376</v>
      </c>
      <c r="X493" s="69">
        <v>2.25</v>
      </c>
      <c r="Y493" s="69">
        <v>2.25</v>
      </c>
      <c r="Z493" s="69">
        <v>2.25</v>
      </c>
      <c r="AB493" s="63" t="s">
        <v>582</v>
      </c>
      <c r="AC493" s="42">
        <f t="shared" si="28"/>
        <v>44</v>
      </c>
      <c r="AD493" s="42">
        <f t="shared" si="29"/>
        <v>17</v>
      </c>
      <c r="AE493" s="42">
        <f t="shared" si="30"/>
        <v>50</v>
      </c>
      <c r="AG493" t="s">
        <v>1386</v>
      </c>
      <c r="AH493" s="57">
        <v>27.6</v>
      </c>
      <c r="AJ493" s="63" t="s">
        <v>582</v>
      </c>
      <c r="AK493">
        <f t="shared" si="31"/>
        <v>42</v>
      </c>
      <c r="AL493">
        <v>1.05</v>
      </c>
      <c r="AM493">
        <v>0.4</v>
      </c>
      <c r="AN493">
        <v>1.2</v>
      </c>
    </row>
    <row r="494" spans="1:40">
      <c r="A494" t="s">
        <v>706</v>
      </c>
      <c r="B494">
        <v>53</v>
      </c>
      <c r="C494">
        <v>0.85850393225283483</v>
      </c>
      <c r="D494">
        <v>9.5006408087499992</v>
      </c>
      <c r="E494">
        <v>20.091503267973856</v>
      </c>
      <c r="F494" t="s">
        <v>1186</v>
      </c>
      <c r="H494" t="s">
        <v>990</v>
      </c>
      <c r="J494" t="s">
        <v>398</v>
      </c>
      <c r="K494">
        <v>55</v>
      </c>
      <c r="L494">
        <v>35</v>
      </c>
      <c r="T494" t="s">
        <v>2377</v>
      </c>
      <c r="U494" t="s">
        <v>1121</v>
      </c>
      <c r="W494" t="s">
        <v>2378</v>
      </c>
      <c r="X494" s="69">
        <v>2.5</v>
      </c>
      <c r="Y494" s="69">
        <v>2.25</v>
      </c>
      <c r="Z494" s="69">
        <v>2.25</v>
      </c>
      <c r="AB494" s="63" t="s">
        <v>740</v>
      </c>
      <c r="AC494" s="42">
        <f t="shared" si="28"/>
        <v>19</v>
      </c>
      <c r="AD494" s="42">
        <f t="shared" si="29"/>
        <v>62</v>
      </c>
      <c r="AE494" s="42">
        <f t="shared" si="30"/>
        <v>35</v>
      </c>
      <c r="AG494" t="s">
        <v>2379</v>
      </c>
      <c r="AH494" s="57">
        <v>27.5</v>
      </c>
      <c r="AJ494" s="63" t="s">
        <v>740</v>
      </c>
      <c r="AK494">
        <f t="shared" si="31"/>
        <v>39.333333333333336</v>
      </c>
      <c r="AL494">
        <v>0.48</v>
      </c>
      <c r="AM494">
        <v>1.57</v>
      </c>
      <c r="AN494">
        <v>0.9</v>
      </c>
    </row>
    <row r="495" spans="1:40">
      <c r="A495" t="s">
        <v>504</v>
      </c>
      <c r="B495">
        <v>83.333333333333329</v>
      </c>
      <c r="C495">
        <v>4.5541413446470198</v>
      </c>
      <c r="D495">
        <v>19.645572916666666</v>
      </c>
      <c r="E495">
        <v>20.491803278688522</v>
      </c>
      <c r="F495" t="s">
        <v>1191</v>
      </c>
      <c r="H495" t="s">
        <v>990</v>
      </c>
      <c r="J495" t="s">
        <v>2380</v>
      </c>
      <c r="K495">
        <v>65</v>
      </c>
      <c r="L495">
        <v>32</v>
      </c>
      <c r="T495" t="s">
        <v>2381</v>
      </c>
      <c r="U495" t="s">
        <v>1121</v>
      </c>
      <c r="W495" t="s">
        <v>1297</v>
      </c>
      <c r="X495" s="69">
        <v>2.25</v>
      </c>
      <c r="Y495" s="69">
        <v>2.25</v>
      </c>
      <c r="Z495" s="69">
        <v>2.25</v>
      </c>
      <c r="AB495" s="63" t="s">
        <v>823</v>
      </c>
      <c r="AC495" s="42">
        <f t="shared" si="28"/>
        <v>9</v>
      </c>
      <c r="AD495" s="42">
        <f t="shared" si="29"/>
        <v>90</v>
      </c>
      <c r="AE495" s="42">
        <f t="shared" si="30"/>
        <v>21</v>
      </c>
      <c r="AG495" t="s">
        <v>1818</v>
      </c>
      <c r="AH495" s="57">
        <v>24.7</v>
      </c>
      <c r="AJ495" s="63" t="s">
        <v>823</v>
      </c>
      <c r="AK495">
        <f t="shared" si="31"/>
        <v>30.333333333333332</v>
      </c>
      <c r="AL495">
        <v>0.3</v>
      </c>
      <c r="AM495">
        <v>2.98</v>
      </c>
      <c r="AN495">
        <v>0.7</v>
      </c>
    </row>
    <row r="496" spans="1:40">
      <c r="A496" t="s">
        <v>532</v>
      </c>
      <c r="B496">
        <v>75</v>
      </c>
      <c r="C496">
        <v>5.7834970552039389</v>
      </c>
      <c r="D496">
        <v>17.851640624999998</v>
      </c>
      <c r="E496">
        <v>33.75</v>
      </c>
      <c r="F496" t="s">
        <v>1186</v>
      </c>
      <c r="H496" t="s">
        <v>990</v>
      </c>
      <c r="J496" t="s">
        <v>589</v>
      </c>
      <c r="K496">
        <v>55</v>
      </c>
      <c r="L496">
        <v>37</v>
      </c>
      <c r="T496" t="s">
        <v>2245</v>
      </c>
      <c r="U496" t="s">
        <v>1121</v>
      </c>
      <c r="W496" t="s">
        <v>2382</v>
      </c>
      <c r="X496" s="69">
        <v>2.25</v>
      </c>
      <c r="Y496" s="69">
        <v>2.25</v>
      </c>
      <c r="Z496" s="69">
        <v>2.25</v>
      </c>
      <c r="AB496" s="63" t="s">
        <v>766</v>
      </c>
      <c r="AC496" s="42">
        <f t="shared" si="28"/>
        <v>15</v>
      </c>
      <c r="AD496" s="42">
        <f t="shared" si="29"/>
        <v>62</v>
      </c>
      <c r="AE496" s="42">
        <f t="shared" si="30"/>
        <v>27</v>
      </c>
      <c r="AG496" t="s">
        <v>2383</v>
      </c>
      <c r="AH496" s="57">
        <v>25.3</v>
      </c>
      <c r="AJ496" s="63" t="s">
        <v>766</v>
      </c>
      <c r="AK496">
        <f t="shared" si="31"/>
        <v>30</v>
      </c>
      <c r="AL496">
        <v>0.5</v>
      </c>
      <c r="AM496">
        <v>2.08</v>
      </c>
      <c r="AN496">
        <v>0.9</v>
      </c>
    </row>
    <row r="497" spans="1:40">
      <c r="A497" t="s">
        <v>582</v>
      </c>
      <c r="B497">
        <v>42</v>
      </c>
      <c r="C497">
        <v>4.2</v>
      </c>
      <c r="D497">
        <v>15.783373666666664</v>
      </c>
      <c r="E497">
        <v>29.4</v>
      </c>
      <c r="F497" t="s">
        <v>1191</v>
      </c>
      <c r="H497" t="s">
        <v>990</v>
      </c>
      <c r="J497" t="s">
        <v>417</v>
      </c>
      <c r="K497">
        <v>50</v>
      </c>
      <c r="L497">
        <v>28</v>
      </c>
      <c r="T497" t="s">
        <v>2384</v>
      </c>
      <c r="U497" t="s">
        <v>1121</v>
      </c>
      <c r="W497" t="s">
        <v>2299</v>
      </c>
      <c r="X497" s="69">
        <v>2.25</v>
      </c>
      <c r="Y497" s="69">
        <v>2.25</v>
      </c>
      <c r="Z497" s="69">
        <v>2.25</v>
      </c>
      <c r="AB497" s="63" t="s">
        <v>833</v>
      </c>
      <c r="AC497" s="42">
        <f t="shared" si="28"/>
        <v>27</v>
      </c>
      <c r="AD497" s="42">
        <f t="shared" si="29"/>
        <v>13</v>
      </c>
      <c r="AE497" s="42">
        <f t="shared" si="30"/>
        <v>17</v>
      </c>
      <c r="AG497" t="s">
        <v>2385</v>
      </c>
      <c r="AH497" s="57">
        <v>23.6</v>
      </c>
      <c r="AJ497" s="63" t="s">
        <v>833</v>
      </c>
      <c r="AK497">
        <f t="shared" si="31"/>
        <v>24</v>
      </c>
      <c r="AL497">
        <v>1.1399999999999999</v>
      </c>
      <c r="AM497">
        <v>0.55000000000000004</v>
      </c>
      <c r="AN497">
        <v>0.7</v>
      </c>
    </row>
    <row r="498" spans="1:40">
      <c r="A498" t="s">
        <v>854</v>
      </c>
      <c r="B498">
        <v>11</v>
      </c>
      <c r="C498">
        <v>0.17453333333333335</v>
      </c>
      <c r="D498">
        <v>2.3609210624999997</v>
      </c>
      <c r="E498">
        <v>5.5</v>
      </c>
      <c r="F498" t="s">
        <v>1186</v>
      </c>
      <c r="H498" t="s">
        <v>990</v>
      </c>
      <c r="J498" t="s">
        <v>506</v>
      </c>
      <c r="K498">
        <v>40</v>
      </c>
      <c r="L498">
        <v>30</v>
      </c>
      <c r="T498" t="s">
        <v>2386</v>
      </c>
      <c r="U498" t="s">
        <v>1121</v>
      </c>
      <c r="W498" t="s">
        <v>1195</v>
      </c>
      <c r="X498" s="69">
        <v>2.25</v>
      </c>
      <c r="Y498" s="69">
        <v>2.25</v>
      </c>
      <c r="Z498" s="69">
        <v>2.25</v>
      </c>
      <c r="AB498" s="63" t="s">
        <v>854</v>
      </c>
      <c r="AC498" s="42">
        <f t="shared" si="28"/>
        <v>9</v>
      </c>
      <c r="AD498" s="42">
        <f t="shared" si="29"/>
        <v>8</v>
      </c>
      <c r="AE498" s="42">
        <f t="shared" si="30"/>
        <v>6</v>
      </c>
      <c r="AG498" t="s">
        <v>2387</v>
      </c>
      <c r="AH498" s="57">
        <v>21.1</v>
      </c>
      <c r="AJ498" s="63" t="s">
        <v>854</v>
      </c>
      <c r="AK498">
        <f t="shared" si="31"/>
        <v>11</v>
      </c>
      <c r="AL498">
        <v>0.86</v>
      </c>
      <c r="AM498">
        <v>0.75</v>
      </c>
      <c r="AN498">
        <v>0.5</v>
      </c>
    </row>
    <row r="499" spans="1:40">
      <c r="A499" t="s">
        <v>833</v>
      </c>
      <c r="B499">
        <v>24</v>
      </c>
      <c r="C499">
        <v>0.36088888888888893</v>
      </c>
      <c r="D499">
        <v>3.4443499999999991</v>
      </c>
      <c r="E499">
        <v>5.8181818181818183</v>
      </c>
      <c r="F499" t="s">
        <v>1191</v>
      </c>
      <c r="H499" t="s">
        <v>990</v>
      </c>
      <c r="J499" t="s">
        <v>674</v>
      </c>
      <c r="K499">
        <v>58</v>
      </c>
      <c r="L499">
        <v>30</v>
      </c>
      <c r="T499" t="s">
        <v>2388</v>
      </c>
      <c r="U499" t="s">
        <v>1121</v>
      </c>
      <c r="W499" t="s">
        <v>1166</v>
      </c>
      <c r="X499" s="69">
        <v>2.25</v>
      </c>
      <c r="Y499" s="69">
        <v>2.25</v>
      </c>
      <c r="Z499" s="69">
        <v>2.25</v>
      </c>
      <c r="AB499" s="63" t="s">
        <v>919</v>
      </c>
      <c r="AC499" s="42">
        <f t="shared" si="28"/>
        <v>4</v>
      </c>
      <c r="AD499" s="42">
        <f t="shared" si="29"/>
        <v>1</v>
      </c>
      <c r="AE499" s="42">
        <f t="shared" si="30"/>
        <v>4</v>
      </c>
      <c r="AG499" t="s">
        <v>2389</v>
      </c>
      <c r="AH499" s="57">
        <v>23.6</v>
      </c>
      <c r="AJ499" s="63" t="s">
        <v>919</v>
      </c>
      <c r="AK499">
        <f t="shared" si="31"/>
        <v>5</v>
      </c>
      <c r="AL499">
        <v>0.89</v>
      </c>
      <c r="AM499">
        <v>0.2</v>
      </c>
      <c r="AN499">
        <v>0.7</v>
      </c>
    </row>
    <row r="500" spans="1:40">
      <c r="A500" t="s">
        <v>928</v>
      </c>
      <c r="B500">
        <v>3</v>
      </c>
      <c r="C500">
        <v>0.10984162895927604</v>
      </c>
      <c r="D500">
        <v>0.63439228124999991</v>
      </c>
      <c r="E500">
        <v>0.42857142857142855</v>
      </c>
      <c r="F500" t="s">
        <v>1186</v>
      </c>
      <c r="H500" t="s">
        <v>990</v>
      </c>
      <c r="J500" t="s">
        <v>673</v>
      </c>
      <c r="K500">
        <v>45</v>
      </c>
      <c r="L500">
        <v>30</v>
      </c>
      <c r="T500" t="s">
        <v>2390</v>
      </c>
      <c r="U500" t="s">
        <v>1121</v>
      </c>
      <c r="W500" t="s">
        <v>2391</v>
      </c>
      <c r="X500" s="69">
        <v>0.87250000000000005</v>
      </c>
      <c r="Y500" s="69">
        <v>0.94083300000000003</v>
      </c>
      <c r="Z500" s="69">
        <v>2.2291669999999999</v>
      </c>
      <c r="AB500" s="63" t="s">
        <v>928</v>
      </c>
      <c r="AC500" s="42">
        <f t="shared" si="28"/>
        <v>3</v>
      </c>
      <c r="AD500" s="42">
        <f t="shared" si="29"/>
        <v>2</v>
      </c>
      <c r="AE500" s="42">
        <f t="shared" si="30"/>
        <v>4</v>
      </c>
      <c r="AG500" t="s">
        <v>928</v>
      </c>
      <c r="AH500" s="57"/>
      <c r="AJ500" s="63" t="s">
        <v>928</v>
      </c>
      <c r="AK500">
        <f t="shared" si="31"/>
        <v>3</v>
      </c>
      <c r="AL500">
        <v>1</v>
      </c>
      <c r="AM500">
        <v>0.8</v>
      </c>
      <c r="AN500">
        <v>1.3</v>
      </c>
    </row>
    <row r="501" spans="1:40">
      <c r="A501" t="s">
        <v>919</v>
      </c>
      <c r="B501">
        <v>5</v>
      </c>
      <c r="C501">
        <v>0.18306938159879341</v>
      </c>
      <c r="D501">
        <v>0.8552547791666667</v>
      </c>
      <c r="E501">
        <v>0</v>
      </c>
      <c r="F501" t="s">
        <v>1186</v>
      </c>
      <c r="H501" t="s">
        <v>990</v>
      </c>
      <c r="J501" t="s">
        <v>316</v>
      </c>
      <c r="K501">
        <v>52</v>
      </c>
      <c r="L501">
        <v>35</v>
      </c>
      <c r="T501" t="s">
        <v>2392</v>
      </c>
      <c r="U501" t="s">
        <v>1121</v>
      </c>
      <c r="W501" t="s">
        <v>2393</v>
      </c>
      <c r="X501" s="69">
        <v>0.95</v>
      </c>
      <c r="Y501" s="69">
        <v>0.95</v>
      </c>
      <c r="Z501" s="69">
        <v>2.2083330000000001</v>
      </c>
      <c r="AB501" s="63" t="s">
        <v>353</v>
      </c>
      <c r="AC501" s="42">
        <f t="shared" si="28"/>
        <v>42</v>
      </c>
      <c r="AD501" s="42">
        <f t="shared" si="29"/>
        <v>151</v>
      </c>
      <c r="AE501" s="42">
        <f t="shared" si="30"/>
        <v>143</v>
      </c>
      <c r="AG501" t="s">
        <v>2394</v>
      </c>
      <c r="AH501" s="57">
        <v>28.3</v>
      </c>
      <c r="AJ501" s="63" t="s">
        <v>353</v>
      </c>
      <c r="AK501">
        <f t="shared" si="31"/>
        <v>84</v>
      </c>
      <c r="AL501">
        <v>0.5</v>
      </c>
      <c r="AM501">
        <v>1.8</v>
      </c>
      <c r="AN501">
        <v>1.7</v>
      </c>
    </row>
    <row r="502" spans="1:40">
      <c r="A502" t="s">
        <v>55</v>
      </c>
      <c r="B502">
        <v>81</v>
      </c>
      <c r="C502">
        <v>29.97</v>
      </c>
      <c r="D502">
        <v>86.758987500000003</v>
      </c>
      <c r="E502">
        <v>38.620253164556964</v>
      </c>
      <c r="F502" t="s">
        <v>941</v>
      </c>
      <c r="H502" t="s">
        <v>983</v>
      </c>
      <c r="J502" t="s">
        <v>2395</v>
      </c>
      <c r="K502">
        <v>62</v>
      </c>
      <c r="L502">
        <v>40</v>
      </c>
      <c r="T502" t="s">
        <v>2270</v>
      </c>
      <c r="U502" t="s">
        <v>1121</v>
      </c>
      <c r="W502" t="s">
        <v>2396</v>
      </c>
      <c r="X502" s="69">
        <v>1.75</v>
      </c>
      <c r="Y502" s="69">
        <v>2.2000000000000002</v>
      </c>
      <c r="Z502" s="69">
        <v>2.2000000000000002</v>
      </c>
      <c r="AB502" s="63" t="s">
        <v>221</v>
      </c>
      <c r="AC502" s="42">
        <f t="shared" si="28"/>
        <v>25</v>
      </c>
      <c r="AD502" s="42">
        <f t="shared" si="29"/>
        <v>59</v>
      </c>
      <c r="AE502" s="42">
        <f t="shared" si="30"/>
        <v>134</v>
      </c>
      <c r="AG502" t="s">
        <v>1418</v>
      </c>
      <c r="AH502" s="57">
        <v>24.4</v>
      </c>
      <c r="AJ502" s="63" t="s">
        <v>221</v>
      </c>
      <c r="AK502">
        <f t="shared" si="31"/>
        <v>83.666666666666671</v>
      </c>
      <c r="AL502">
        <v>0.3</v>
      </c>
      <c r="AM502">
        <v>0.71</v>
      </c>
      <c r="AN502">
        <v>1.6</v>
      </c>
    </row>
    <row r="503" spans="1:40">
      <c r="A503" t="s">
        <v>129</v>
      </c>
      <c r="B503">
        <v>83</v>
      </c>
      <c r="C503">
        <v>24.9</v>
      </c>
      <c r="D503">
        <v>60.832191838541668</v>
      </c>
      <c r="E503">
        <v>57.724279835390952</v>
      </c>
      <c r="F503" t="s">
        <v>941</v>
      </c>
      <c r="H503" t="s">
        <v>983</v>
      </c>
      <c r="J503" t="s">
        <v>445</v>
      </c>
      <c r="K503">
        <v>45</v>
      </c>
      <c r="L503">
        <v>33</v>
      </c>
      <c r="T503" t="s">
        <v>2397</v>
      </c>
      <c r="U503" t="s">
        <v>1121</v>
      </c>
      <c r="W503" t="s">
        <v>2398</v>
      </c>
      <c r="X503" s="69">
        <v>2.2000000000000002</v>
      </c>
      <c r="Y503" s="69">
        <v>2.2000000000000002</v>
      </c>
      <c r="Z503" s="69">
        <v>2.2000000000000002</v>
      </c>
      <c r="AB503" s="63" t="s">
        <v>129</v>
      </c>
      <c r="AC503" s="42">
        <f t="shared" si="28"/>
        <v>29</v>
      </c>
      <c r="AD503" s="42">
        <f t="shared" si="29"/>
        <v>208</v>
      </c>
      <c r="AE503" s="42">
        <f t="shared" si="30"/>
        <v>199</v>
      </c>
      <c r="AG503" t="s">
        <v>1621</v>
      </c>
      <c r="AH503" s="57">
        <v>25.3</v>
      </c>
      <c r="AJ503" s="63" t="s">
        <v>129</v>
      </c>
      <c r="AK503">
        <f t="shared" si="31"/>
        <v>83</v>
      </c>
      <c r="AL503">
        <v>0.35</v>
      </c>
      <c r="AM503">
        <v>2.5</v>
      </c>
      <c r="AN503">
        <v>2.4</v>
      </c>
    </row>
    <row r="504" spans="1:40">
      <c r="A504" t="s">
        <v>220</v>
      </c>
      <c r="B504">
        <v>70</v>
      </c>
      <c r="C504">
        <v>19.677376429301368</v>
      </c>
      <c r="D504">
        <v>46.266917812499997</v>
      </c>
      <c r="E504">
        <v>31.366120218579233</v>
      </c>
      <c r="F504" t="s">
        <v>941</v>
      </c>
      <c r="H504" t="s">
        <v>983</v>
      </c>
      <c r="J504" t="s">
        <v>605</v>
      </c>
      <c r="K504">
        <v>53</v>
      </c>
      <c r="L504">
        <v>28</v>
      </c>
      <c r="T504" t="s">
        <v>2399</v>
      </c>
      <c r="U504" t="s">
        <v>1121</v>
      </c>
      <c r="W504" t="s">
        <v>1196</v>
      </c>
      <c r="X504" s="69">
        <v>2.2000000000000002</v>
      </c>
      <c r="Y504" s="69">
        <v>2.2000000000000002</v>
      </c>
      <c r="Z504" s="69">
        <v>2.2000000000000002</v>
      </c>
      <c r="AB504" s="63" t="s">
        <v>75</v>
      </c>
      <c r="AC504" s="42">
        <f t="shared" si="28"/>
        <v>29</v>
      </c>
      <c r="AD504" s="42">
        <f t="shared" si="29"/>
        <v>125</v>
      </c>
      <c r="AE504" s="42">
        <f t="shared" si="30"/>
        <v>191</v>
      </c>
      <c r="AG504" t="s">
        <v>1555</v>
      </c>
      <c r="AH504" s="57">
        <v>25.6</v>
      </c>
      <c r="AJ504" s="63" t="s">
        <v>75</v>
      </c>
      <c r="AK504">
        <f t="shared" si="31"/>
        <v>83</v>
      </c>
      <c r="AL504">
        <v>0.35</v>
      </c>
      <c r="AM504">
        <v>1.51</v>
      </c>
      <c r="AN504">
        <v>2.2999999999999998</v>
      </c>
    </row>
    <row r="505" spans="1:40">
      <c r="A505" t="s">
        <v>408</v>
      </c>
      <c r="B505">
        <v>67</v>
      </c>
      <c r="C505">
        <v>8.0872941176470583</v>
      </c>
      <c r="D505">
        <v>27.489727777777777</v>
      </c>
      <c r="E505">
        <v>18.09</v>
      </c>
      <c r="F505" t="s">
        <v>941</v>
      </c>
      <c r="H505" t="s">
        <v>983</v>
      </c>
      <c r="J505" t="s">
        <v>2400</v>
      </c>
      <c r="K505">
        <v>65</v>
      </c>
      <c r="L505">
        <v>40</v>
      </c>
      <c r="T505" t="s">
        <v>2401</v>
      </c>
      <c r="U505" t="s">
        <v>1121</v>
      </c>
      <c r="W505" t="s">
        <v>2402</v>
      </c>
      <c r="X505" s="69">
        <v>2.4</v>
      </c>
      <c r="Y505" s="69">
        <v>2.2000000000000002</v>
      </c>
      <c r="Z505" s="69">
        <v>2.2000000000000002</v>
      </c>
      <c r="AB505" s="63" t="s">
        <v>55</v>
      </c>
      <c r="AC505" s="42">
        <f t="shared" si="28"/>
        <v>45</v>
      </c>
      <c r="AD505" s="42">
        <f t="shared" si="29"/>
        <v>122</v>
      </c>
      <c r="AE505" s="42">
        <f t="shared" si="30"/>
        <v>194</v>
      </c>
      <c r="AG505" t="s">
        <v>2403</v>
      </c>
      <c r="AH505" s="57">
        <v>24</v>
      </c>
      <c r="AJ505" s="63" t="s">
        <v>55</v>
      </c>
      <c r="AK505">
        <f t="shared" si="31"/>
        <v>81</v>
      </c>
      <c r="AL505">
        <v>0.55000000000000004</v>
      </c>
      <c r="AM505">
        <v>1.5</v>
      </c>
      <c r="AN505">
        <v>2.4</v>
      </c>
    </row>
    <row r="506" spans="1:40">
      <c r="A506" t="s">
        <v>155</v>
      </c>
      <c r="B506">
        <v>80.333333333333329</v>
      </c>
      <c r="C506">
        <v>17.707957109951391</v>
      </c>
      <c r="D506">
        <v>56.664860011574078</v>
      </c>
      <c r="E506">
        <v>31.107801418439713</v>
      </c>
      <c r="F506" t="s">
        <v>1143</v>
      </c>
      <c r="H506" t="s">
        <v>983</v>
      </c>
      <c r="J506" t="s">
        <v>559</v>
      </c>
      <c r="K506">
        <v>65</v>
      </c>
      <c r="L506">
        <v>38</v>
      </c>
      <c r="T506" t="s">
        <v>2404</v>
      </c>
      <c r="U506" t="s">
        <v>1121</v>
      </c>
      <c r="W506" t="s">
        <v>2405</v>
      </c>
      <c r="X506" s="69">
        <v>2.15</v>
      </c>
      <c r="Y506" s="69">
        <v>2.15</v>
      </c>
      <c r="Z506" s="69">
        <v>2.15</v>
      </c>
      <c r="AB506" s="63" t="s">
        <v>155</v>
      </c>
      <c r="AC506" s="42">
        <f t="shared" si="28"/>
        <v>48</v>
      </c>
      <c r="AD506" s="42">
        <f t="shared" si="29"/>
        <v>81</v>
      </c>
      <c r="AE506" s="42">
        <f t="shared" si="30"/>
        <v>193</v>
      </c>
      <c r="AG506" t="s">
        <v>1812</v>
      </c>
      <c r="AH506" s="57">
        <v>23.7</v>
      </c>
      <c r="AJ506" s="63" t="s">
        <v>155</v>
      </c>
      <c r="AK506">
        <f t="shared" si="31"/>
        <v>80.333333333333329</v>
      </c>
      <c r="AL506">
        <v>0.6</v>
      </c>
      <c r="AM506">
        <v>1.01</v>
      </c>
      <c r="AN506">
        <v>2.4</v>
      </c>
    </row>
    <row r="507" spans="1:40">
      <c r="A507" t="s">
        <v>341</v>
      </c>
      <c r="B507">
        <v>77</v>
      </c>
      <c r="C507">
        <v>10.244451823214373</v>
      </c>
      <c r="D507">
        <v>32.780144619444449</v>
      </c>
      <c r="E507">
        <v>15.931034482758621</v>
      </c>
      <c r="F507" t="s">
        <v>1143</v>
      </c>
      <c r="H507" t="s">
        <v>983</v>
      </c>
      <c r="J507" t="s">
        <v>430</v>
      </c>
      <c r="K507">
        <v>57</v>
      </c>
      <c r="L507">
        <v>35</v>
      </c>
      <c r="T507" t="s">
        <v>2406</v>
      </c>
      <c r="U507" t="s">
        <v>1121</v>
      </c>
      <c r="W507" t="s">
        <v>1807</v>
      </c>
      <c r="X507" s="69">
        <v>2.2999999999999998</v>
      </c>
      <c r="Y507" s="69">
        <v>2.1</v>
      </c>
      <c r="Z507" s="69">
        <v>2.1</v>
      </c>
      <c r="AB507" s="63" t="s">
        <v>377</v>
      </c>
      <c r="AC507" s="42">
        <f t="shared" si="28"/>
        <v>28</v>
      </c>
      <c r="AD507" s="42">
        <f t="shared" si="29"/>
        <v>86</v>
      </c>
      <c r="AE507" s="42">
        <f t="shared" si="30"/>
        <v>143</v>
      </c>
      <c r="AG507" t="s">
        <v>1834</v>
      </c>
      <c r="AH507" s="57">
        <v>31.3</v>
      </c>
      <c r="AJ507" s="63" t="s">
        <v>377</v>
      </c>
      <c r="AK507">
        <f t="shared" si="31"/>
        <v>79.333333333333329</v>
      </c>
      <c r="AL507">
        <v>0.35</v>
      </c>
      <c r="AM507">
        <v>1.0900000000000001</v>
      </c>
      <c r="AN507">
        <v>1.8</v>
      </c>
    </row>
    <row r="508" spans="1:40">
      <c r="A508" t="s">
        <v>377</v>
      </c>
      <c r="B508">
        <v>79.333333333333329</v>
      </c>
      <c r="C508">
        <v>18.094140010455995</v>
      </c>
      <c r="D508">
        <v>29.801566666666673</v>
      </c>
      <c r="E508">
        <v>30.433908045977009</v>
      </c>
      <c r="F508" t="s">
        <v>1143</v>
      </c>
      <c r="H508" t="s">
        <v>983</v>
      </c>
      <c r="J508" t="s">
        <v>2407</v>
      </c>
      <c r="K508">
        <v>60</v>
      </c>
      <c r="L508">
        <v>42</v>
      </c>
      <c r="T508" t="s">
        <v>2408</v>
      </c>
      <c r="U508" t="s">
        <v>1121</v>
      </c>
      <c r="W508" t="s">
        <v>2409</v>
      </c>
      <c r="X508" s="69">
        <v>1.77</v>
      </c>
      <c r="Y508" s="69">
        <v>2.1</v>
      </c>
      <c r="Z508" s="69">
        <v>2.1</v>
      </c>
      <c r="AB508" s="63" t="s">
        <v>125</v>
      </c>
      <c r="AC508" s="42">
        <f t="shared" si="28"/>
        <v>154</v>
      </c>
      <c r="AD508" s="42">
        <f t="shared" si="29"/>
        <v>37</v>
      </c>
      <c r="AE508" s="42">
        <f t="shared" si="30"/>
        <v>179</v>
      </c>
      <c r="AG508" t="s">
        <v>2173</v>
      </c>
      <c r="AH508" s="57">
        <v>30.2</v>
      </c>
      <c r="AJ508" s="63" t="s">
        <v>125</v>
      </c>
      <c r="AK508">
        <f t="shared" si="31"/>
        <v>78</v>
      </c>
      <c r="AL508">
        <v>1.97</v>
      </c>
      <c r="AM508">
        <v>0.48</v>
      </c>
      <c r="AN508">
        <v>2.2999999999999998</v>
      </c>
    </row>
    <row r="509" spans="1:40">
      <c r="A509" t="s">
        <v>277</v>
      </c>
      <c r="B509">
        <v>77.666666666666671</v>
      </c>
      <c r="C509">
        <v>13.990324897048902</v>
      </c>
      <c r="D509">
        <v>38.512634722222231</v>
      </c>
      <c r="E509">
        <v>71.508076358296634</v>
      </c>
      <c r="F509" t="s">
        <v>1143</v>
      </c>
      <c r="H509" t="s">
        <v>983</v>
      </c>
      <c r="J509" t="s">
        <v>393</v>
      </c>
      <c r="K509">
        <v>55</v>
      </c>
      <c r="L509">
        <v>32</v>
      </c>
      <c r="T509" t="s">
        <v>2410</v>
      </c>
      <c r="U509" t="s">
        <v>1121</v>
      </c>
      <c r="W509" t="s">
        <v>2195</v>
      </c>
      <c r="X509" s="69">
        <v>1.0249999999999999</v>
      </c>
      <c r="Y509" s="69">
        <v>1.075</v>
      </c>
      <c r="Z509" s="69">
        <v>2.0750000000000002</v>
      </c>
      <c r="AB509" s="63" t="s">
        <v>277</v>
      </c>
      <c r="AC509" s="42">
        <f t="shared" si="28"/>
        <v>50</v>
      </c>
      <c r="AD509" s="42">
        <f t="shared" si="29"/>
        <v>109</v>
      </c>
      <c r="AE509" s="42">
        <f t="shared" si="30"/>
        <v>140</v>
      </c>
      <c r="AG509" t="s">
        <v>2213</v>
      </c>
      <c r="AH509" s="57">
        <v>23.9</v>
      </c>
      <c r="AJ509" s="63" t="s">
        <v>277</v>
      </c>
      <c r="AK509">
        <f t="shared" si="31"/>
        <v>77.666666666666671</v>
      </c>
      <c r="AL509">
        <v>0.65</v>
      </c>
      <c r="AM509">
        <v>1.4</v>
      </c>
      <c r="AN509">
        <v>1.8</v>
      </c>
    </row>
    <row r="510" spans="1:40">
      <c r="A510" t="s">
        <v>509</v>
      </c>
      <c r="B510">
        <v>72</v>
      </c>
      <c r="C510">
        <v>7.6963528108811765</v>
      </c>
      <c r="D510">
        <v>19.322721000000001</v>
      </c>
      <c r="E510">
        <v>70.92</v>
      </c>
      <c r="F510" t="s">
        <v>1143</v>
      </c>
      <c r="H510" t="s">
        <v>983</v>
      </c>
      <c r="J510" t="s">
        <v>612</v>
      </c>
      <c r="K510">
        <v>57</v>
      </c>
      <c r="L510">
        <v>38</v>
      </c>
      <c r="T510" t="s">
        <v>2411</v>
      </c>
      <c r="U510" t="s">
        <v>1121</v>
      </c>
      <c r="W510" t="s">
        <v>2172</v>
      </c>
      <c r="X510" s="69">
        <v>0.95</v>
      </c>
      <c r="Y510" s="69">
        <v>0.88666599999999995</v>
      </c>
      <c r="Z510" s="69">
        <v>2.0533329999999999</v>
      </c>
      <c r="AB510" s="63" t="s">
        <v>336</v>
      </c>
      <c r="AC510" s="42">
        <f t="shared" si="28"/>
        <v>50</v>
      </c>
      <c r="AD510" s="42">
        <f t="shared" si="29"/>
        <v>108</v>
      </c>
      <c r="AE510" s="42">
        <f t="shared" si="30"/>
        <v>85</v>
      </c>
      <c r="AG510" t="s">
        <v>2412</v>
      </c>
      <c r="AH510" s="57">
        <v>32.9</v>
      </c>
      <c r="AJ510" s="63" t="s">
        <v>336</v>
      </c>
      <c r="AK510">
        <f t="shared" si="31"/>
        <v>77.333333333333329</v>
      </c>
      <c r="AL510">
        <v>0.65</v>
      </c>
      <c r="AM510">
        <v>1.4</v>
      </c>
      <c r="AN510">
        <v>1.1000000000000001</v>
      </c>
    </row>
    <row r="511" spans="1:40">
      <c r="A511" t="s">
        <v>622</v>
      </c>
      <c r="B511">
        <v>39</v>
      </c>
      <c r="C511">
        <v>3.0846693348580145</v>
      </c>
      <c r="D511">
        <v>13.416847031249997</v>
      </c>
      <c r="E511">
        <v>14.405405405405405</v>
      </c>
      <c r="F511" t="s">
        <v>1143</v>
      </c>
      <c r="H511" t="s">
        <v>983</v>
      </c>
      <c r="J511" t="s">
        <v>852</v>
      </c>
      <c r="K511">
        <v>52</v>
      </c>
      <c r="L511">
        <v>40</v>
      </c>
      <c r="T511" t="s">
        <v>2413</v>
      </c>
      <c r="U511" t="s">
        <v>1121</v>
      </c>
      <c r="W511" t="s">
        <v>2414</v>
      </c>
      <c r="X511" s="69">
        <v>2.1</v>
      </c>
      <c r="Y511" s="69">
        <v>2.0499999999999998</v>
      </c>
      <c r="Z511" s="69">
        <v>2.0499999999999998</v>
      </c>
      <c r="AB511" s="63" t="s">
        <v>341</v>
      </c>
      <c r="AC511" s="42">
        <f t="shared" si="28"/>
        <v>27</v>
      </c>
      <c r="AD511" s="42">
        <f t="shared" si="29"/>
        <v>19</v>
      </c>
      <c r="AE511" s="42">
        <f t="shared" si="30"/>
        <v>100</v>
      </c>
      <c r="AG511" t="s">
        <v>2415</v>
      </c>
      <c r="AH511" s="57">
        <v>30</v>
      </c>
      <c r="AJ511" s="63" t="s">
        <v>341</v>
      </c>
      <c r="AK511">
        <f t="shared" si="31"/>
        <v>77</v>
      </c>
      <c r="AL511">
        <v>0.35</v>
      </c>
      <c r="AM511">
        <v>0.25</v>
      </c>
      <c r="AN511">
        <v>1.3</v>
      </c>
    </row>
    <row r="512" spans="1:40">
      <c r="A512" t="s">
        <v>2416</v>
      </c>
      <c r="B512">
        <v>7</v>
      </c>
      <c r="C512">
        <v>0.12101712009492331</v>
      </c>
      <c r="D512">
        <v>0.31546666666666673</v>
      </c>
      <c r="E512">
        <v>10.379310344827587</v>
      </c>
      <c r="F512" t="s">
        <v>1143</v>
      </c>
      <c r="H512" t="s">
        <v>983</v>
      </c>
      <c r="J512" t="s">
        <v>331</v>
      </c>
      <c r="K512">
        <v>48</v>
      </c>
      <c r="L512">
        <v>35</v>
      </c>
      <c r="T512" t="s">
        <v>2284</v>
      </c>
      <c r="U512" t="s">
        <v>1121</v>
      </c>
      <c r="W512" t="s">
        <v>1803</v>
      </c>
      <c r="X512" s="69">
        <v>0.85</v>
      </c>
      <c r="Y512" s="69">
        <v>0.85</v>
      </c>
      <c r="Z512" s="69">
        <v>2</v>
      </c>
      <c r="AB512" s="63" t="s">
        <v>323</v>
      </c>
      <c r="AC512" s="42">
        <f t="shared" si="28"/>
        <v>69</v>
      </c>
      <c r="AD512" s="42">
        <f t="shared" si="29"/>
        <v>64</v>
      </c>
      <c r="AE512" s="42">
        <f t="shared" si="30"/>
        <v>123</v>
      </c>
      <c r="AG512" t="s">
        <v>2417</v>
      </c>
      <c r="AH512" s="57">
        <v>32.200000000000003</v>
      </c>
      <c r="AJ512" s="63" t="s">
        <v>323</v>
      </c>
      <c r="AK512">
        <f t="shared" si="31"/>
        <v>77</v>
      </c>
      <c r="AL512">
        <v>0.89</v>
      </c>
      <c r="AM512">
        <v>0.83</v>
      </c>
      <c r="AN512">
        <v>1.6</v>
      </c>
    </row>
    <row r="513" spans="1:40">
      <c r="A513" t="s">
        <v>75</v>
      </c>
      <c r="B513">
        <v>83</v>
      </c>
      <c r="C513">
        <v>30.71</v>
      </c>
      <c r="D513">
        <v>78.438112500000031</v>
      </c>
      <c r="E513">
        <v>35.864197530864196</v>
      </c>
      <c r="F513" t="s">
        <v>1152</v>
      </c>
      <c r="H513" t="s">
        <v>983</v>
      </c>
      <c r="J513" t="s">
        <v>2418</v>
      </c>
      <c r="K513">
        <v>57</v>
      </c>
      <c r="L513">
        <v>40</v>
      </c>
      <c r="T513" t="s">
        <v>2419</v>
      </c>
      <c r="U513" t="s">
        <v>1121</v>
      </c>
      <c r="W513" t="s">
        <v>2420</v>
      </c>
      <c r="X513" s="69">
        <v>1.75</v>
      </c>
      <c r="Y513" s="69">
        <v>2</v>
      </c>
      <c r="Z513" s="69">
        <v>2</v>
      </c>
      <c r="AB513" s="63" t="s">
        <v>609</v>
      </c>
      <c r="AC513" s="42">
        <f t="shared" si="28"/>
        <v>106</v>
      </c>
      <c r="AD513" s="42">
        <f t="shared" si="29"/>
        <v>129</v>
      </c>
      <c r="AE513" s="42">
        <f t="shared" si="30"/>
        <v>99</v>
      </c>
      <c r="AG513" t="s">
        <v>1936</v>
      </c>
      <c r="AH513" s="57">
        <v>28.1</v>
      </c>
      <c r="AJ513" s="63" t="s">
        <v>609</v>
      </c>
      <c r="AK513">
        <f t="shared" si="31"/>
        <v>76</v>
      </c>
      <c r="AL513">
        <v>1.4</v>
      </c>
      <c r="AM513">
        <v>1.7</v>
      </c>
      <c r="AN513">
        <v>1.3</v>
      </c>
    </row>
    <row r="514" spans="1:40">
      <c r="A514" t="s">
        <v>221</v>
      </c>
      <c r="B514">
        <v>83.666666666666671</v>
      </c>
      <c r="C514">
        <v>16.138983367108821</v>
      </c>
      <c r="D514">
        <v>46.193726250000012</v>
      </c>
      <c r="E514">
        <v>22.538775510204083</v>
      </c>
      <c r="F514" t="s">
        <v>1152</v>
      </c>
      <c r="H514" t="s">
        <v>983</v>
      </c>
      <c r="J514" t="s">
        <v>796</v>
      </c>
      <c r="K514">
        <v>50</v>
      </c>
      <c r="L514">
        <v>32</v>
      </c>
      <c r="T514" t="s">
        <v>2421</v>
      </c>
      <c r="U514" t="s">
        <v>1121</v>
      </c>
      <c r="W514" t="s">
        <v>2075</v>
      </c>
      <c r="X514" s="69">
        <v>2</v>
      </c>
      <c r="Y514" s="69">
        <v>2</v>
      </c>
      <c r="Z514" s="69">
        <v>2</v>
      </c>
      <c r="AB514" s="63" t="s">
        <v>509</v>
      </c>
      <c r="AC514" s="42">
        <f t="shared" si="28"/>
        <v>36</v>
      </c>
      <c r="AD514" s="42">
        <f t="shared" si="29"/>
        <v>135</v>
      </c>
      <c r="AE514" s="42">
        <f t="shared" si="30"/>
        <v>72</v>
      </c>
      <c r="AG514" t="s">
        <v>1915</v>
      </c>
      <c r="AH514" s="57">
        <v>38.4</v>
      </c>
      <c r="AJ514" s="63" t="s">
        <v>509</v>
      </c>
      <c r="AK514">
        <f t="shared" si="31"/>
        <v>72</v>
      </c>
      <c r="AL514">
        <v>0.5</v>
      </c>
      <c r="AM514">
        <v>1.88</v>
      </c>
      <c r="AN514">
        <v>1</v>
      </c>
    </row>
    <row r="515" spans="1:40">
      <c r="A515" t="s">
        <v>353</v>
      </c>
      <c r="B515">
        <v>84</v>
      </c>
      <c r="C515">
        <v>19.06646563582564</v>
      </c>
      <c r="D515">
        <v>31.889160624999995</v>
      </c>
      <c r="E515">
        <v>21.338709677419356</v>
      </c>
      <c r="F515" t="s">
        <v>1152</v>
      </c>
      <c r="H515" t="s">
        <v>983</v>
      </c>
      <c r="J515" t="s">
        <v>2422</v>
      </c>
      <c r="K515">
        <v>60</v>
      </c>
      <c r="L515">
        <v>40</v>
      </c>
      <c r="T515" t="s">
        <v>2423</v>
      </c>
      <c r="U515" t="s">
        <v>1121</v>
      </c>
      <c r="W515" t="s">
        <v>1604</v>
      </c>
      <c r="X515" s="69">
        <v>2.25</v>
      </c>
      <c r="Y515" s="69">
        <v>2</v>
      </c>
      <c r="Z515" s="69">
        <v>2</v>
      </c>
      <c r="AB515" s="63" t="s">
        <v>403</v>
      </c>
      <c r="AC515" s="42">
        <f t="shared" si="28"/>
        <v>111</v>
      </c>
      <c r="AD515" s="42">
        <f t="shared" si="29"/>
        <v>64</v>
      </c>
      <c r="AE515" s="42">
        <f t="shared" si="30"/>
        <v>78</v>
      </c>
      <c r="AG515" t="s">
        <v>2030</v>
      </c>
      <c r="AH515" s="57">
        <v>26.8</v>
      </c>
      <c r="AJ515" s="63" t="s">
        <v>403</v>
      </c>
      <c r="AK515">
        <f t="shared" si="31"/>
        <v>70.666666666666671</v>
      </c>
      <c r="AL515">
        <v>1.57</v>
      </c>
      <c r="AM515">
        <v>0.91</v>
      </c>
      <c r="AN515">
        <v>1.1000000000000001</v>
      </c>
    </row>
    <row r="516" spans="1:40">
      <c r="A516" t="s">
        <v>336</v>
      </c>
      <c r="B516">
        <v>77.333333333333329</v>
      </c>
      <c r="C516">
        <v>13.093680029272033</v>
      </c>
      <c r="D516">
        <v>33.444279000000002</v>
      </c>
      <c r="E516">
        <v>17.793510324483776</v>
      </c>
      <c r="F516" t="s">
        <v>1152</v>
      </c>
      <c r="H516" t="s">
        <v>983</v>
      </c>
      <c r="J516" t="s">
        <v>348</v>
      </c>
      <c r="K516">
        <v>45</v>
      </c>
      <c r="L516">
        <v>35</v>
      </c>
      <c r="T516" t="s">
        <v>2424</v>
      </c>
      <c r="U516" t="s">
        <v>1121</v>
      </c>
      <c r="W516" t="s">
        <v>2425</v>
      </c>
      <c r="X516" s="69">
        <v>1.9</v>
      </c>
      <c r="Y516" s="69">
        <v>2</v>
      </c>
      <c r="Z516" s="69">
        <v>2</v>
      </c>
      <c r="AB516" s="63" t="s">
        <v>220</v>
      </c>
      <c r="AC516" s="42">
        <f t="shared" ref="AC516:AC579" si="32">ROUND(AL516*$AK516, 0)</f>
        <v>53</v>
      </c>
      <c r="AD516" s="42">
        <f t="shared" ref="AD516:AD579" si="33">ROUND(AM516*$AK516, 0)</f>
        <v>102</v>
      </c>
      <c r="AE516" s="42">
        <f t="shared" ref="AE516:AE579" si="34">ROUND(AN516*$AK516, 0)</f>
        <v>161</v>
      </c>
      <c r="AG516" t="s">
        <v>2332</v>
      </c>
      <c r="AH516" s="57">
        <v>30.1</v>
      </c>
      <c r="AJ516" s="63" t="s">
        <v>220</v>
      </c>
      <c r="AK516">
        <f t="shared" ref="AK516:AK579" si="35">VLOOKUP(AJ516, $A$3:$B$1060, 2, FALSE)</f>
        <v>70</v>
      </c>
      <c r="AL516">
        <v>0.75</v>
      </c>
      <c r="AM516">
        <v>1.45</v>
      </c>
      <c r="AN516">
        <v>2.2999999999999998</v>
      </c>
    </row>
    <row r="517" spans="1:40">
      <c r="A517" t="s">
        <v>848</v>
      </c>
      <c r="B517">
        <v>18</v>
      </c>
      <c r="C517">
        <v>1.2656000000000001</v>
      </c>
      <c r="D517">
        <v>2.6849999999999996</v>
      </c>
      <c r="E517">
        <v>0</v>
      </c>
      <c r="F517" t="s">
        <v>1152</v>
      </c>
      <c r="H517" t="s">
        <v>983</v>
      </c>
      <c r="J517" t="s">
        <v>347</v>
      </c>
      <c r="K517">
        <v>50</v>
      </c>
      <c r="L517">
        <v>35</v>
      </c>
      <c r="T517" t="s">
        <v>2426</v>
      </c>
      <c r="U517" t="s">
        <v>1121</v>
      </c>
      <c r="W517" t="s">
        <v>2427</v>
      </c>
      <c r="X517" s="69">
        <v>2</v>
      </c>
      <c r="Y517" s="69">
        <v>2</v>
      </c>
      <c r="Z517" s="69">
        <v>2</v>
      </c>
      <c r="AB517" s="63" t="s">
        <v>265</v>
      </c>
      <c r="AC517" s="42">
        <f t="shared" si="32"/>
        <v>76</v>
      </c>
      <c r="AD517" s="42">
        <f t="shared" si="33"/>
        <v>35</v>
      </c>
      <c r="AE517" s="42">
        <f t="shared" si="34"/>
        <v>117</v>
      </c>
      <c r="AG517" t="s">
        <v>2428</v>
      </c>
      <c r="AH517" s="57">
        <v>23.6</v>
      </c>
      <c r="AJ517" s="63" t="s">
        <v>265</v>
      </c>
      <c r="AK517">
        <f t="shared" si="35"/>
        <v>69</v>
      </c>
      <c r="AL517">
        <v>1.1000000000000001</v>
      </c>
      <c r="AM517">
        <v>0.5</v>
      </c>
      <c r="AN517">
        <v>1.7</v>
      </c>
    </row>
    <row r="518" spans="1:40">
      <c r="A518" t="s">
        <v>909</v>
      </c>
      <c r="B518">
        <v>8</v>
      </c>
      <c r="C518">
        <v>0.56248888888888893</v>
      </c>
      <c r="D518">
        <v>1.122439024390244</v>
      </c>
      <c r="E518">
        <v>2</v>
      </c>
      <c r="F518" t="s">
        <v>1152</v>
      </c>
      <c r="H518" t="s">
        <v>983</v>
      </c>
      <c r="J518" t="s">
        <v>665</v>
      </c>
      <c r="K518">
        <v>42</v>
      </c>
      <c r="L518">
        <v>30</v>
      </c>
      <c r="T518" t="s">
        <v>2321</v>
      </c>
      <c r="U518" t="s">
        <v>1121</v>
      </c>
      <c r="W518" t="s">
        <v>2429</v>
      </c>
      <c r="X518" s="69">
        <v>2.2250000000000001</v>
      </c>
      <c r="Y518" s="69">
        <v>2</v>
      </c>
      <c r="Z518" s="69">
        <v>2</v>
      </c>
      <c r="AB518" s="63" t="s">
        <v>408</v>
      </c>
      <c r="AC518" s="42">
        <f t="shared" si="32"/>
        <v>20</v>
      </c>
      <c r="AD518" s="42">
        <f t="shared" si="33"/>
        <v>74</v>
      </c>
      <c r="AE518" s="42">
        <f t="shared" si="34"/>
        <v>87</v>
      </c>
      <c r="AG518" t="s">
        <v>909</v>
      </c>
      <c r="AH518" s="57">
        <v>21.1</v>
      </c>
      <c r="AJ518" s="63" t="s">
        <v>408</v>
      </c>
      <c r="AK518">
        <f t="shared" si="35"/>
        <v>67</v>
      </c>
      <c r="AL518">
        <v>0.3</v>
      </c>
      <c r="AM518">
        <v>1.1000000000000001</v>
      </c>
      <c r="AN518">
        <v>1.3</v>
      </c>
    </row>
    <row r="519" spans="1:40">
      <c r="A519" t="s">
        <v>705</v>
      </c>
      <c r="B519">
        <v>39</v>
      </c>
      <c r="C519">
        <v>3.7515541146572597</v>
      </c>
      <c r="D519">
        <v>9.5358723958333336</v>
      </c>
      <c r="E519">
        <v>11.594594594594595</v>
      </c>
      <c r="F519" t="s">
        <v>1152</v>
      </c>
      <c r="H519" t="s">
        <v>983</v>
      </c>
      <c r="J519" t="s">
        <v>830</v>
      </c>
      <c r="K519">
        <v>45</v>
      </c>
      <c r="L519">
        <v>32</v>
      </c>
      <c r="T519" t="s">
        <v>2430</v>
      </c>
      <c r="U519" t="s">
        <v>1121</v>
      </c>
      <c r="W519" t="s">
        <v>2431</v>
      </c>
      <c r="X519" s="69">
        <v>2</v>
      </c>
      <c r="Y519" s="69">
        <v>2</v>
      </c>
      <c r="Z519" s="69">
        <v>2</v>
      </c>
      <c r="AB519" s="63" t="s">
        <v>329</v>
      </c>
      <c r="AC519" s="42">
        <f t="shared" si="32"/>
        <v>118</v>
      </c>
      <c r="AD519" s="42">
        <f t="shared" si="33"/>
        <v>44</v>
      </c>
      <c r="AE519" s="42">
        <f t="shared" si="34"/>
        <v>129</v>
      </c>
      <c r="AG519" t="s">
        <v>2432</v>
      </c>
      <c r="AH519" s="57">
        <v>24.9</v>
      </c>
      <c r="AJ519" s="63" t="s">
        <v>329</v>
      </c>
      <c r="AK519">
        <f t="shared" si="35"/>
        <v>64.666666666666657</v>
      </c>
      <c r="AL519">
        <v>1.83</v>
      </c>
      <c r="AM519">
        <v>0.68</v>
      </c>
      <c r="AN519">
        <v>2</v>
      </c>
    </row>
    <row r="520" spans="1:40">
      <c r="A520" t="s">
        <v>934</v>
      </c>
      <c r="B520">
        <v>2</v>
      </c>
      <c r="C520">
        <v>4.5500000000000006E-2</v>
      </c>
      <c r="D520">
        <v>0.31706250000000002</v>
      </c>
      <c r="E520">
        <v>1.7777777777777777</v>
      </c>
      <c r="F520" t="s">
        <v>1152</v>
      </c>
      <c r="H520" t="s">
        <v>983</v>
      </c>
      <c r="J520" t="s">
        <v>730</v>
      </c>
      <c r="K520">
        <v>48</v>
      </c>
      <c r="L520">
        <v>32</v>
      </c>
      <c r="T520" t="s">
        <v>2433</v>
      </c>
      <c r="U520" t="s">
        <v>1121</v>
      </c>
      <c r="W520" t="s">
        <v>2434</v>
      </c>
      <c r="X520" s="69">
        <v>2</v>
      </c>
      <c r="Y520" s="69">
        <v>2</v>
      </c>
      <c r="Z520" s="69">
        <v>2</v>
      </c>
      <c r="AB520" s="63" t="s">
        <v>772</v>
      </c>
      <c r="AC520" s="42">
        <f t="shared" si="32"/>
        <v>65</v>
      </c>
      <c r="AD520" s="42">
        <f t="shared" si="33"/>
        <v>48</v>
      </c>
      <c r="AE520" s="42">
        <f t="shared" si="34"/>
        <v>53</v>
      </c>
      <c r="AG520" t="s">
        <v>2435</v>
      </c>
      <c r="AH520" s="57">
        <v>30.3</v>
      </c>
      <c r="AJ520" s="63" t="s">
        <v>772</v>
      </c>
      <c r="AK520">
        <f t="shared" si="35"/>
        <v>59</v>
      </c>
      <c r="AL520">
        <v>1.1000000000000001</v>
      </c>
      <c r="AM520">
        <v>0.82</v>
      </c>
      <c r="AN520">
        <v>0.9</v>
      </c>
    </row>
    <row r="521" spans="1:40">
      <c r="A521" t="s">
        <v>125</v>
      </c>
      <c r="B521">
        <v>78</v>
      </c>
      <c r="C521">
        <v>12.540463948662781</v>
      </c>
      <c r="D521">
        <v>61.332104166666667</v>
      </c>
      <c r="E521">
        <v>14.04</v>
      </c>
      <c r="F521" t="s">
        <v>1186</v>
      </c>
      <c r="H521" t="s">
        <v>983</v>
      </c>
      <c r="J521" t="s">
        <v>610</v>
      </c>
      <c r="K521">
        <v>38</v>
      </c>
      <c r="L521">
        <v>35</v>
      </c>
      <c r="T521" t="s">
        <v>2436</v>
      </c>
      <c r="U521" t="s">
        <v>1121</v>
      </c>
      <c r="W521" t="s">
        <v>1464</v>
      </c>
      <c r="X521" s="69">
        <v>2.5</v>
      </c>
      <c r="Y521" s="69">
        <v>2</v>
      </c>
      <c r="Z521" s="69">
        <v>2</v>
      </c>
      <c r="AB521" s="63" t="s">
        <v>622</v>
      </c>
      <c r="AC521" s="42">
        <f t="shared" si="32"/>
        <v>18</v>
      </c>
      <c r="AD521" s="42">
        <f t="shared" si="33"/>
        <v>140</v>
      </c>
      <c r="AE521" s="42">
        <f t="shared" si="34"/>
        <v>31</v>
      </c>
      <c r="AG521" t="s">
        <v>1463</v>
      </c>
      <c r="AH521" s="57">
        <v>23.9</v>
      </c>
      <c r="AJ521" s="63" t="s">
        <v>622</v>
      </c>
      <c r="AK521">
        <f t="shared" si="35"/>
        <v>39</v>
      </c>
      <c r="AL521">
        <v>0.45</v>
      </c>
      <c r="AM521">
        <v>3.6</v>
      </c>
      <c r="AN521">
        <v>0.8</v>
      </c>
    </row>
    <row r="522" spans="1:40">
      <c r="A522" t="s">
        <v>403</v>
      </c>
      <c r="B522">
        <v>70.666666666666671</v>
      </c>
      <c r="C522">
        <v>3.8852147686545333</v>
      </c>
      <c r="D522">
        <v>27.84568325</v>
      </c>
      <c r="E522">
        <v>42.194174757281552</v>
      </c>
      <c r="F522" t="s">
        <v>1191</v>
      </c>
      <c r="H522" t="s">
        <v>983</v>
      </c>
      <c r="J522" t="s">
        <v>544</v>
      </c>
      <c r="K522">
        <v>40</v>
      </c>
      <c r="L522">
        <v>25</v>
      </c>
      <c r="T522" t="s">
        <v>2437</v>
      </c>
      <c r="U522" t="s">
        <v>1121</v>
      </c>
      <c r="W522" t="s">
        <v>2438</v>
      </c>
      <c r="X522" s="69">
        <v>2</v>
      </c>
      <c r="Y522" s="69">
        <v>2</v>
      </c>
      <c r="Z522" s="69">
        <v>2</v>
      </c>
      <c r="AB522" s="63" t="s">
        <v>705</v>
      </c>
      <c r="AC522" s="42">
        <f t="shared" si="32"/>
        <v>17</v>
      </c>
      <c r="AD522" s="42">
        <f t="shared" si="33"/>
        <v>43</v>
      </c>
      <c r="AE522" s="42">
        <f t="shared" si="34"/>
        <v>43</v>
      </c>
      <c r="AG522" t="s">
        <v>1968</v>
      </c>
      <c r="AH522" s="57">
        <v>30.7</v>
      </c>
      <c r="AJ522" s="63" t="s">
        <v>705</v>
      </c>
      <c r="AK522">
        <f t="shared" si="35"/>
        <v>39</v>
      </c>
      <c r="AL522">
        <v>0.43</v>
      </c>
      <c r="AM522">
        <v>1.1000000000000001</v>
      </c>
      <c r="AN522">
        <v>1.1000000000000001</v>
      </c>
    </row>
    <row r="523" spans="1:40">
      <c r="A523" t="s">
        <v>329</v>
      </c>
      <c r="B523">
        <v>64.666666666666657</v>
      </c>
      <c r="C523">
        <v>8.4978982532335667</v>
      </c>
      <c r="D523">
        <v>33.965270269907407</v>
      </c>
      <c r="E523">
        <v>23.926666666666662</v>
      </c>
      <c r="F523" t="s">
        <v>1186</v>
      </c>
      <c r="H523" t="s">
        <v>983</v>
      </c>
      <c r="J523" t="s">
        <v>642</v>
      </c>
      <c r="K523">
        <v>63</v>
      </c>
      <c r="L523">
        <v>38</v>
      </c>
      <c r="T523" t="s">
        <v>2439</v>
      </c>
      <c r="U523" t="s">
        <v>1121</v>
      </c>
      <c r="W523" t="s">
        <v>2440</v>
      </c>
      <c r="X523" s="69">
        <v>2</v>
      </c>
      <c r="Y523" s="69">
        <v>2</v>
      </c>
      <c r="Z523" s="69">
        <v>2</v>
      </c>
      <c r="AB523" s="63" t="s">
        <v>848</v>
      </c>
      <c r="AC523" s="42">
        <f t="shared" si="32"/>
        <v>4</v>
      </c>
      <c r="AD523" s="42">
        <f t="shared" si="33"/>
        <v>23</v>
      </c>
      <c r="AE523" s="42">
        <f t="shared" si="34"/>
        <v>27</v>
      </c>
      <c r="AG523" t="s">
        <v>1403</v>
      </c>
      <c r="AH523" s="57">
        <v>29.4</v>
      </c>
      <c r="AJ523" s="63" t="s">
        <v>848</v>
      </c>
      <c r="AK523">
        <f t="shared" si="35"/>
        <v>18</v>
      </c>
      <c r="AL523">
        <v>0.2</v>
      </c>
      <c r="AM523">
        <v>1.25</v>
      </c>
      <c r="AN523">
        <v>1.5</v>
      </c>
    </row>
    <row r="524" spans="1:40">
      <c r="A524" t="s">
        <v>323</v>
      </c>
      <c r="B524">
        <v>77</v>
      </c>
      <c r="C524">
        <v>7.7</v>
      </c>
      <c r="D524">
        <v>34.663186196527782</v>
      </c>
      <c r="E524">
        <v>17.264573991031391</v>
      </c>
      <c r="F524" t="s">
        <v>1191</v>
      </c>
      <c r="H524" t="s">
        <v>983</v>
      </c>
      <c r="J524" t="s">
        <v>865</v>
      </c>
      <c r="K524">
        <v>52</v>
      </c>
      <c r="L524">
        <v>37</v>
      </c>
      <c r="T524" t="s">
        <v>2441</v>
      </c>
      <c r="U524" t="s">
        <v>1121</v>
      </c>
      <c r="W524" t="s">
        <v>2442</v>
      </c>
      <c r="X524" s="69">
        <v>2.25</v>
      </c>
      <c r="Y524" s="69">
        <v>2</v>
      </c>
      <c r="Z524" s="69">
        <v>2</v>
      </c>
      <c r="AB524" s="63" t="s">
        <v>909</v>
      </c>
      <c r="AC524" s="42">
        <f t="shared" si="32"/>
        <v>4</v>
      </c>
      <c r="AD524" s="42">
        <f t="shared" si="33"/>
        <v>10</v>
      </c>
      <c r="AE524" s="42">
        <f t="shared" si="34"/>
        <v>14</v>
      </c>
      <c r="AG524" t="s">
        <v>1908</v>
      </c>
      <c r="AH524" s="57">
        <v>25.3</v>
      </c>
      <c r="AJ524" s="63" t="s">
        <v>909</v>
      </c>
      <c r="AK524">
        <f t="shared" si="35"/>
        <v>8</v>
      </c>
      <c r="AL524">
        <v>0.5</v>
      </c>
      <c r="AM524">
        <v>1.3</v>
      </c>
      <c r="AN524">
        <v>1.8</v>
      </c>
    </row>
    <row r="525" spans="1:40">
      <c r="A525" t="s">
        <v>609</v>
      </c>
      <c r="B525">
        <v>76</v>
      </c>
      <c r="C525">
        <v>3.42</v>
      </c>
      <c r="D525">
        <v>14.0697375</v>
      </c>
      <c r="E525">
        <v>53.199999999999996</v>
      </c>
      <c r="F525" t="s">
        <v>1186</v>
      </c>
      <c r="H525" t="s">
        <v>983</v>
      </c>
      <c r="J525" t="s">
        <v>456</v>
      </c>
      <c r="K525">
        <v>65</v>
      </c>
      <c r="L525">
        <v>38</v>
      </c>
      <c r="T525" t="s">
        <v>2443</v>
      </c>
      <c r="U525" t="s">
        <v>1121</v>
      </c>
      <c r="W525" t="s">
        <v>1400</v>
      </c>
      <c r="X525" s="69">
        <v>0.97499999999999998</v>
      </c>
      <c r="Y525" s="69">
        <v>0.97499999999999998</v>
      </c>
      <c r="Z525" s="69">
        <v>1.9750000000000001</v>
      </c>
      <c r="AB525" s="63" t="s">
        <v>921</v>
      </c>
      <c r="AC525" s="42">
        <f t="shared" si="32"/>
        <v>6</v>
      </c>
      <c r="AD525" s="42">
        <f t="shared" si="33"/>
        <v>10</v>
      </c>
      <c r="AE525" s="42">
        <f t="shared" si="34"/>
        <v>6</v>
      </c>
      <c r="AG525" t="s">
        <v>2444</v>
      </c>
      <c r="AH525" s="57">
        <v>24.4</v>
      </c>
      <c r="AJ525" s="63" t="s">
        <v>921</v>
      </c>
      <c r="AK525">
        <f t="shared" si="35"/>
        <v>8</v>
      </c>
      <c r="AL525">
        <v>0.8</v>
      </c>
      <c r="AM525">
        <v>1.2</v>
      </c>
      <c r="AN525">
        <v>0.7</v>
      </c>
    </row>
    <row r="526" spans="1:40">
      <c r="A526" t="s">
        <v>265</v>
      </c>
      <c r="B526">
        <v>69</v>
      </c>
      <c r="C526">
        <v>11.561333333333332</v>
      </c>
      <c r="D526">
        <v>39.891468093749999</v>
      </c>
      <c r="E526">
        <v>27.6</v>
      </c>
      <c r="F526" t="s">
        <v>1191</v>
      </c>
      <c r="H526" t="s">
        <v>983</v>
      </c>
      <c r="J526" t="s">
        <v>504</v>
      </c>
      <c r="K526">
        <v>42</v>
      </c>
      <c r="L526">
        <v>28</v>
      </c>
      <c r="T526" t="s">
        <v>2445</v>
      </c>
      <c r="U526" t="s">
        <v>1121</v>
      </c>
      <c r="W526" t="s">
        <v>2446</v>
      </c>
      <c r="X526" s="69">
        <v>0.97499999999999998</v>
      </c>
      <c r="Y526" s="69">
        <v>0.97499999999999998</v>
      </c>
      <c r="Z526" s="69">
        <v>1.9750000000000001</v>
      </c>
      <c r="AB526" s="63" t="s">
        <v>2416</v>
      </c>
      <c r="AC526" s="42">
        <f t="shared" si="32"/>
        <v>3</v>
      </c>
      <c r="AD526" s="42">
        <f t="shared" si="33"/>
        <v>8</v>
      </c>
      <c r="AE526" s="42">
        <f t="shared" si="34"/>
        <v>2</v>
      </c>
      <c r="AG526" t="s">
        <v>2447</v>
      </c>
      <c r="AH526" s="57">
        <v>20.7</v>
      </c>
      <c r="AJ526" s="63" t="s">
        <v>2416</v>
      </c>
      <c r="AK526">
        <f t="shared" si="35"/>
        <v>7</v>
      </c>
      <c r="AL526">
        <v>0.4</v>
      </c>
      <c r="AM526">
        <v>1.2</v>
      </c>
      <c r="AN526">
        <v>0.3</v>
      </c>
    </row>
    <row r="527" spans="1:40">
      <c r="A527" t="s">
        <v>921</v>
      </c>
      <c r="B527">
        <v>8</v>
      </c>
      <c r="C527">
        <v>0.18915555555555558</v>
      </c>
      <c r="D527">
        <v>0.84399999999999997</v>
      </c>
      <c r="E527">
        <v>0</v>
      </c>
      <c r="F527" t="s">
        <v>1186</v>
      </c>
      <c r="H527" t="s">
        <v>983</v>
      </c>
      <c r="J527" t="s">
        <v>587</v>
      </c>
      <c r="K527">
        <v>47</v>
      </c>
      <c r="L527">
        <v>30</v>
      </c>
      <c r="T527" t="s">
        <v>2448</v>
      </c>
      <c r="U527" t="s">
        <v>1121</v>
      </c>
      <c r="W527" t="s">
        <v>2449</v>
      </c>
      <c r="X527" s="69">
        <v>0.95</v>
      </c>
      <c r="Y527" s="69">
        <v>0.95</v>
      </c>
      <c r="Z527" s="69">
        <v>1.95</v>
      </c>
      <c r="AB527" s="63" t="s">
        <v>934</v>
      </c>
      <c r="AC527" s="42">
        <f t="shared" si="32"/>
        <v>0</v>
      </c>
      <c r="AD527" s="42">
        <f t="shared" si="33"/>
        <v>6</v>
      </c>
      <c r="AE527" s="42">
        <f t="shared" si="34"/>
        <v>1</v>
      </c>
      <c r="AG527" t="s">
        <v>2450</v>
      </c>
      <c r="AH527" s="57">
        <v>22.2</v>
      </c>
      <c r="AJ527" s="63" t="s">
        <v>934</v>
      </c>
      <c r="AK527">
        <f t="shared" si="35"/>
        <v>2</v>
      </c>
      <c r="AL527">
        <v>0.16</v>
      </c>
      <c r="AM527">
        <v>3</v>
      </c>
      <c r="AN527">
        <v>0.5</v>
      </c>
    </row>
    <row r="528" spans="1:40">
      <c r="A528" t="s">
        <v>772</v>
      </c>
      <c r="B528">
        <v>59</v>
      </c>
      <c r="C528">
        <v>0.3672301002079788</v>
      </c>
      <c r="D528">
        <v>6.0321550177777787</v>
      </c>
      <c r="E528">
        <v>22.357894736842105</v>
      </c>
      <c r="F528" t="s">
        <v>1191</v>
      </c>
      <c r="H528" t="s">
        <v>983</v>
      </c>
      <c r="J528" t="s">
        <v>447</v>
      </c>
      <c r="K528">
        <v>57</v>
      </c>
      <c r="L528">
        <v>37</v>
      </c>
      <c r="T528" t="s">
        <v>2451</v>
      </c>
      <c r="U528" t="s">
        <v>1121</v>
      </c>
      <c r="W528" t="s">
        <v>2447</v>
      </c>
      <c r="X528" s="69">
        <v>0.97499999999999998</v>
      </c>
      <c r="Y528" s="69">
        <v>0.9425</v>
      </c>
      <c r="Z528" s="69">
        <v>1.9424999999999999</v>
      </c>
      <c r="AB528" s="63" t="s">
        <v>327</v>
      </c>
      <c r="AC528" s="42">
        <f t="shared" si="32"/>
        <v>164</v>
      </c>
      <c r="AD528" s="42">
        <f t="shared" si="33"/>
        <v>58</v>
      </c>
      <c r="AE528" s="42">
        <f t="shared" si="34"/>
        <v>117</v>
      </c>
      <c r="AG528" t="s">
        <v>2452</v>
      </c>
      <c r="AH528" s="57">
        <v>27.7</v>
      </c>
      <c r="AJ528" s="63" t="s">
        <v>327</v>
      </c>
      <c r="AK528">
        <f t="shared" si="35"/>
        <v>83.333333333333329</v>
      </c>
      <c r="AL528">
        <v>1.97</v>
      </c>
      <c r="AM528">
        <v>0.7</v>
      </c>
      <c r="AN528">
        <v>1.4</v>
      </c>
    </row>
    <row r="529" spans="1:40">
      <c r="A529" t="s">
        <v>193</v>
      </c>
      <c r="B529">
        <v>79</v>
      </c>
      <c r="C529">
        <v>17.38</v>
      </c>
      <c r="D529">
        <v>50.373323000000006</v>
      </c>
      <c r="E529">
        <v>22.12</v>
      </c>
      <c r="F529" t="s">
        <v>941</v>
      </c>
      <c r="H529" t="s">
        <v>1003</v>
      </c>
      <c r="J529" t="s">
        <v>702</v>
      </c>
      <c r="K529">
        <v>47</v>
      </c>
      <c r="L529">
        <v>32</v>
      </c>
      <c r="T529" t="s">
        <v>2453</v>
      </c>
      <c r="U529" t="s">
        <v>1121</v>
      </c>
      <c r="W529" t="s">
        <v>2454</v>
      </c>
      <c r="X529" s="69">
        <v>0.97499999999999998</v>
      </c>
      <c r="Y529" s="69">
        <v>0.9425</v>
      </c>
      <c r="Z529" s="69">
        <v>1.9424999999999999</v>
      </c>
      <c r="AB529" s="63" t="s">
        <v>105</v>
      </c>
      <c r="AC529" s="42">
        <f t="shared" si="32"/>
        <v>25</v>
      </c>
      <c r="AD529" s="42">
        <f t="shared" si="33"/>
        <v>37</v>
      </c>
      <c r="AE529" s="42">
        <f t="shared" si="34"/>
        <v>190</v>
      </c>
      <c r="AG529" t="s">
        <v>1880</v>
      </c>
      <c r="AH529" s="57">
        <v>30.4</v>
      </c>
      <c r="AJ529" s="63" t="s">
        <v>105</v>
      </c>
      <c r="AK529">
        <f t="shared" si="35"/>
        <v>82.5</v>
      </c>
      <c r="AL529">
        <v>0.3</v>
      </c>
      <c r="AM529">
        <v>0.45</v>
      </c>
      <c r="AN529">
        <v>2.2999999999999998</v>
      </c>
    </row>
    <row r="530" spans="1:40">
      <c r="A530" t="s">
        <v>364</v>
      </c>
      <c r="B530">
        <v>79</v>
      </c>
      <c r="C530">
        <v>12.413222217368624</v>
      </c>
      <c r="D530">
        <v>30.987644666666665</v>
      </c>
      <c r="E530">
        <v>34.1991341991342</v>
      </c>
      <c r="F530" t="s">
        <v>941</v>
      </c>
      <c r="H530" t="s">
        <v>1003</v>
      </c>
      <c r="J530" t="s">
        <v>482</v>
      </c>
      <c r="K530">
        <v>52</v>
      </c>
      <c r="L530">
        <v>25</v>
      </c>
      <c r="T530" t="s">
        <v>2455</v>
      </c>
      <c r="U530" t="s">
        <v>1121</v>
      </c>
      <c r="W530" t="s">
        <v>2456</v>
      </c>
      <c r="X530" s="69">
        <v>0.97499999999999998</v>
      </c>
      <c r="Y530" s="69">
        <v>0.9425</v>
      </c>
      <c r="Z530" s="69">
        <v>1.9424999999999999</v>
      </c>
      <c r="AB530" s="63" t="s">
        <v>121</v>
      </c>
      <c r="AC530" s="42">
        <f t="shared" si="32"/>
        <v>20</v>
      </c>
      <c r="AD530" s="42">
        <f t="shared" si="33"/>
        <v>142</v>
      </c>
      <c r="AE530" s="42">
        <f t="shared" si="34"/>
        <v>227</v>
      </c>
      <c r="AG530" t="s">
        <v>1537</v>
      </c>
      <c r="AH530" s="57">
        <v>33.5</v>
      </c>
      <c r="AJ530" s="63" t="s">
        <v>121</v>
      </c>
      <c r="AK530">
        <f t="shared" si="35"/>
        <v>81</v>
      </c>
      <c r="AL530">
        <v>0.25</v>
      </c>
      <c r="AM530">
        <v>1.75</v>
      </c>
      <c r="AN530">
        <v>2.8</v>
      </c>
    </row>
    <row r="531" spans="1:40">
      <c r="A531" t="s">
        <v>272</v>
      </c>
      <c r="B531">
        <v>75</v>
      </c>
      <c r="C531">
        <v>15.75</v>
      </c>
      <c r="D531">
        <v>39.076914062499995</v>
      </c>
      <c r="E531">
        <v>19.863013698630137</v>
      </c>
      <c r="F531" t="s">
        <v>941</v>
      </c>
      <c r="H531" t="s">
        <v>1003</v>
      </c>
      <c r="J531" t="s">
        <v>546</v>
      </c>
      <c r="K531">
        <v>47</v>
      </c>
      <c r="L531">
        <v>28</v>
      </c>
      <c r="T531" t="s">
        <v>2457</v>
      </c>
      <c r="U531" t="s">
        <v>1121</v>
      </c>
      <c r="W531" t="s">
        <v>1664</v>
      </c>
      <c r="X531" s="69">
        <v>0.97499999999999998</v>
      </c>
      <c r="Y531" s="69">
        <v>0.9425</v>
      </c>
      <c r="Z531" s="69">
        <v>1.9424999999999999</v>
      </c>
      <c r="AB531" s="63" t="s">
        <v>196</v>
      </c>
      <c r="AC531" s="42">
        <f t="shared" si="32"/>
        <v>55</v>
      </c>
      <c r="AD531" s="42">
        <f t="shared" si="33"/>
        <v>147</v>
      </c>
      <c r="AE531" s="42">
        <f t="shared" si="34"/>
        <v>210</v>
      </c>
      <c r="AG531" t="s">
        <v>2102</v>
      </c>
      <c r="AH531" s="57">
        <v>27.4</v>
      </c>
      <c r="AJ531" s="63" t="s">
        <v>196</v>
      </c>
      <c r="AK531">
        <f t="shared" si="35"/>
        <v>80.666666666666671</v>
      </c>
      <c r="AL531">
        <v>0.68</v>
      </c>
      <c r="AM531">
        <v>1.82</v>
      </c>
      <c r="AN531">
        <v>2.6</v>
      </c>
    </row>
    <row r="532" spans="1:40">
      <c r="A532" t="s">
        <v>894</v>
      </c>
      <c r="B532">
        <v>6</v>
      </c>
      <c r="C532">
        <v>9.6250000000000002E-2</v>
      </c>
      <c r="D532">
        <v>1.4795</v>
      </c>
      <c r="E532">
        <v>2</v>
      </c>
      <c r="F532" t="s">
        <v>941</v>
      </c>
      <c r="H532" t="s">
        <v>1003</v>
      </c>
      <c r="J532" t="s">
        <v>499</v>
      </c>
      <c r="K532">
        <v>50</v>
      </c>
      <c r="L532">
        <v>30</v>
      </c>
      <c r="T532" t="s">
        <v>2458</v>
      </c>
      <c r="U532" t="s">
        <v>1121</v>
      </c>
      <c r="W532" t="s">
        <v>2342</v>
      </c>
      <c r="X532" s="69">
        <v>1.0249999999999999</v>
      </c>
      <c r="Y532" s="69">
        <v>1.075</v>
      </c>
      <c r="Z532" s="69">
        <v>1.925</v>
      </c>
      <c r="AB532" s="63" t="s">
        <v>93</v>
      </c>
      <c r="AC532" s="42">
        <f t="shared" si="32"/>
        <v>40</v>
      </c>
      <c r="AD532" s="42">
        <f t="shared" si="33"/>
        <v>100</v>
      </c>
      <c r="AE532" s="42">
        <f t="shared" si="34"/>
        <v>185</v>
      </c>
      <c r="AG532" t="s">
        <v>2459</v>
      </c>
      <c r="AH532" s="57">
        <v>19.8</v>
      </c>
      <c r="AJ532" s="63" t="s">
        <v>93</v>
      </c>
      <c r="AK532">
        <f t="shared" si="35"/>
        <v>80.333333333333329</v>
      </c>
      <c r="AL532">
        <v>0.5</v>
      </c>
      <c r="AM532">
        <v>1.24</v>
      </c>
      <c r="AN532">
        <v>2.2999999999999998</v>
      </c>
    </row>
    <row r="533" spans="1:40">
      <c r="A533" t="s">
        <v>93</v>
      </c>
      <c r="B533">
        <v>80.333333333333329</v>
      </c>
      <c r="C533">
        <v>27.11374016622754</v>
      </c>
      <c r="D533">
        <v>70.432797410300907</v>
      </c>
      <c r="E533">
        <v>61.190070921985814</v>
      </c>
      <c r="F533" t="s">
        <v>1152</v>
      </c>
      <c r="H533" t="s">
        <v>1003</v>
      </c>
      <c r="J533" t="s">
        <v>2460</v>
      </c>
      <c r="K533">
        <v>50</v>
      </c>
      <c r="L533">
        <v>32</v>
      </c>
      <c r="T533" t="s">
        <v>2461</v>
      </c>
      <c r="U533" t="s">
        <v>1121</v>
      </c>
      <c r="W533" t="s">
        <v>1894</v>
      </c>
      <c r="X533" s="69">
        <v>1.0249999999999999</v>
      </c>
      <c r="Y533" s="69">
        <v>1.075</v>
      </c>
      <c r="Z533" s="69">
        <v>1.9083330000000001</v>
      </c>
      <c r="AB533" s="63" t="s">
        <v>193</v>
      </c>
      <c r="AC533" s="42">
        <f t="shared" si="32"/>
        <v>55</v>
      </c>
      <c r="AD533" s="42">
        <f t="shared" si="33"/>
        <v>36</v>
      </c>
      <c r="AE533" s="42">
        <f t="shared" si="34"/>
        <v>142</v>
      </c>
      <c r="AG533" t="s">
        <v>1340</v>
      </c>
      <c r="AH533" s="57">
        <v>29.3</v>
      </c>
      <c r="AJ533" s="63" t="s">
        <v>193</v>
      </c>
      <c r="AK533">
        <f t="shared" si="35"/>
        <v>79</v>
      </c>
      <c r="AL533">
        <v>0.7</v>
      </c>
      <c r="AM533">
        <v>0.45</v>
      </c>
      <c r="AN533">
        <v>1.8</v>
      </c>
    </row>
    <row r="534" spans="1:40">
      <c r="A534" t="s">
        <v>121</v>
      </c>
      <c r="B534">
        <v>81</v>
      </c>
      <c r="C534">
        <v>25.578947368421051</v>
      </c>
      <c r="D534">
        <v>62.281839093750008</v>
      </c>
      <c r="E534">
        <v>51.157894736842103</v>
      </c>
      <c r="F534" t="s">
        <v>1152</v>
      </c>
      <c r="H534" t="s">
        <v>1003</v>
      </c>
      <c r="J534" t="s">
        <v>786</v>
      </c>
      <c r="K534">
        <v>62</v>
      </c>
      <c r="L534">
        <v>32</v>
      </c>
      <c r="T534" t="s">
        <v>2462</v>
      </c>
      <c r="U534" t="s">
        <v>1121</v>
      </c>
      <c r="W534" t="s">
        <v>2463</v>
      </c>
      <c r="X534" s="69">
        <v>1</v>
      </c>
      <c r="Y534" s="69">
        <v>1.9</v>
      </c>
      <c r="Z534" s="69">
        <v>1.9</v>
      </c>
      <c r="AB534" s="63" t="s">
        <v>364</v>
      </c>
      <c r="AC534" s="42">
        <f t="shared" si="32"/>
        <v>40</v>
      </c>
      <c r="AD534" s="42">
        <f t="shared" si="33"/>
        <v>72</v>
      </c>
      <c r="AE534" s="42">
        <f t="shared" si="34"/>
        <v>126</v>
      </c>
      <c r="AG534" t="s">
        <v>2334</v>
      </c>
      <c r="AH534" s="57">
        <v>19.600000000000001</v>
      </c>
      <c r="AJ534" s="63" t="s">
        <v>364</v>
      </c>
      <c r="AK534">
        <f t="shared" si="35"/>
        <v>79</v>
      </c>
      <c r="AL534">
        <v>0.5</v>
      </c>
      <c r="AM534">
        <v>0.91</v>
      </c>
      <c r="AN534">
        <v>1.6</v>
      </c>
    </row>
    <row r="535" spans="1:40">
      <c r="A535" t="s">
        <v>196</v>
      </c>
      <c r="B535">
        <v>80.666666666666671</v>
      </c>
      <c r="C535">
        <v>26.620000000000005</v>
      </c>
      <c r="D535">
        <v>50.091035079861101</v>
      </c>
      <c r="E535">
        <v>20.508474576271187</v>
      </c>
      <c r="F535" t="s">
        <v>1152</v>
      </c>
      <c r="H535" t="s">
        <v>1003</v>
      </c>
      <c r="J535" t="s">
        <v>2464</v>
      </c>
      <c r="K535">
        <v>57</v>
      </c>
      <c r="L535">
        <v>32</v>
      </c>
      <c r="T535" t="s">
        <v>2465</v>
      </c>
      <c r="U535" t="s">
        <v>1121</v>
      </c>
      <c r="W535" t="s">
        <v>1853</v>
      </c>
      <c r="X535" s="69">
        <v>0.95</v>
      </c>
      <c r="Y535" s="69">
        <v>0.88666599999999995</v>
      </c>
      <c r="Z535" s="69">
        <v>1.886666</v>
      </c>
      <c r="AB535" s="63" t="s">
        <v>669</v>
      </c>
      <c r="AC535" s="42">
        <f t="shared" si="32"/>
        <v>133</v>
      </c>
      <c r="AD535" s="42">
        <f t="shared" si="33"/>
        <v>117</v>
      </c>
      <c r="AE535" s="42">
        <f t="shared" si="34"/>
        <v>86</v>
      </c>
      <c r="AG535" t="s">
        <v>1737</v>
      </c>
      <c r="AH535" s="57">
        <v>27.3</v>
      </c>
      <c r="AJ535" s="63" t="s">
        <v>669</v>
      </c>
      <c r="AK535">
        <f t="shared" si="35"/>
        <v>78</v>
      </c>
      <c r="AL535">
        <v>1.7</v>
      </c>
      <c r="AM535">
        <v>1.5</v>
      </c>
      <c r="AN535">
        <v>1.1000000000000001</v>
      </c>
    </row>
    <row r="536" spans="1:40">
      <c r="A536" t="s">
        <v>320</v>
      </c>
      <c r="B536">
        <v>73</v>
      </c>
      <c r="C536">
        <v>9.49</v>
      </c>
      <c r="D536">
        <v>34.814566874999997</v>
      </c>
      <c r="E536">
        <v>27.009999999999998</v>
      </c>
      <c r="F536" t="s">
        <v>1152</v>
      </c>
      <c r="H536" t="s">
        <v>1003</v>
      </c>
      <c r="J536" t="s">
        <v>614</v>
      </c>
      <c r="K536">
        <v>65</v>
      </c>
      <c r="L536">
        <v>30</v>
      </c>
      <c r="T536" t="s">
        <v>2466</v>
      </c>
      <c r="U536" t="s">
        <v>1121</v>
      </c>
      <c r="W536" t="s">
        <v>1901</v>
      </c>
      <c r="X536" s="69">
        <v>0.85499999999999998</v>
      </c>
      <c r="Y536" s="69">
        <v>0.88666599999999995</v>
      </c>
      <c r="Z536" s="69">
        <v>1.886666</v>
      </c>
      <c r="AB536" s="63" t="s">
        <v>392</v>
      </c>
      <c r="AC536" s="42">
        <f t="shared" si="32"/>
        <v>153</v>
      </c>
      <c r="AD536" s="42">
        <f t="shared" si="33"/>
        <v>34</v>
      </c>
      <c r="AE536" s="42">
        <f t="shared" si="34"/>
        <v>99</v>
      </c>
      <c r="AG536" t="s">
        <v>2467</v>
      </c>
      <c r="AH536" s="57">
        <v>21.1</v>
      </c>
      <c r="AJ536" s="63" t="s">
        <v>392</v>
      </c>
      <c r="AK536">
        <f t="shared" si="35"/>
        <v>76.333333333333329</v>
      </c>
      <c r="AL536">
        <v>2</v>
      </c>
      <c r="AM536">
        <v>0.45</v>
      </c>
      <c r="AN536">
        <v>1.3</v>
      </c>
    </row>
    <row r="537" spans="1:40">
      <c r="A537" t="s">
        <v>588</v>
      </c>
      <c r="B537">
        <v>69</v>
      </c>
      <c r="C537">
        <v>7.5015908463854117</v>
      </c>
      <c r="D537">
        <v>15.277246874999999</v>
      </c>
      <c r="E537">
        <v>17.507462686567166</v>
      </c>
      <c r="F537" t="s">
        <v>1152</v>
      </c>
      <c r="H537" t="s">
        <v>1003</v>
      </c>
      <c r="J537" t="s">
        <v>410</v>
      </c>
      <c r="K537">
        <v>53</v>
      </c>
      <c r="L537">
        <v>38</v>
      </c>
      <c r="T537" t="s">
        <v>2468</v>
      </c>
      <c r="U537" t="s">
        <v>1121</v>
      </c>
      <c r="W537" t="s">
        <v>1843</v>
      </c>
      <c r="X537" s="69">
        <v>0.85499999999999998</v>
      </c>
      <c r="Y537" s="69">
        <v>0.88666599999999995</v>
      </c>
      <c r="Z537" s="69">
        <v>1.886666</v>
      </c>
      <c r="AB537" s="63" t="s">
        <v>272</v>
      </c>
      <c r="AC537" s="42">
        <f t="shared" si="32"/>
        <v>50</v>
      </c>
      <c r="AD537" s="42">
        <f t="shared" si="33"/>
        <v>102</v>
      </c>
      <c r="AE537" s="42">
        <f t="shared" si="34"/>
        <v>128</v>
      </c>
      <c r="AG537" t="s">
        <v>2295</v>
      </c>
      <c r="AH537" s="57">
        <v>34.5</v>
      </c>
      <c r="AJ537" s="63" t="s">
        <v>272</v>
      </c>
      <c r="AK537">
        <f t="shared" si="35"/>
        <v>75</v>
      </c>
      <c r="AL537">
        <v>0.66</v>
      </c>
      <c r="AM537">
        <v>1.36</v>
      </c>
      <c r="AN537">
        <v>1.7</v>
      </c>
    </row>
    <row r="538" spans="1:40">
      <c r="A538" t="s">
        <v>117</v>
      </c>
      <c r="B538">
        <v>71</v>
      </c>
      <c r="C538">
        <v>24.849999999999998</v>
      </c>
      <c r="D538">
        <v>63.601134374999994</v>
      </c>
      <c r="E538">
        <v>56.800000000000004</v>
      </c>
      <c r="F538" t="s">
        <v>1143</v>
      </c>
      <c r="H538" t="s">
        <v>1003</v>
      </c>
      <c r="J538" t="s">
        <v>542</v>
      </c>
      <c r="K538">
        <v>48</v>
      </c>
      <c r="L538">
        <v>32</v>
      </c>
      <c r="T538" t="s">
        <v>2469</v>
      </c>
      <c r="U538" t="s">
        <v>1121</v>
      </c>
      <c r="W538" t="s">
        <v>2470</v>
      </c>
      <c r="X538" s="69">
        <v>0.95</v>
      </c>
      <c r="Y538" s="69">
        <v>0.95</v>
      </c>
      <c r="Z538" s="69">
        <v>1.8666670000000001</v>
      </c>
      <c r="AB538" s="63" t="s">
        <v>226</v>
      </c>
      <c r="AC538" s="42">
        <f t="shared" si="32"/>
        <v>52</v>
      </c>
      <c r="AD538" s="42">
        <f t="shared" si="33"/>
        <v>81</v>
      </c>
      <c r="AE538" s="42">
        <f t="shared" si="34"/>
        <v>163</v>
      </c>
      <c r="AG538" t="s">
        <v>1294</v>
      </c>
      <c r="AH538" s="57">
        <v>25.2</v>
      </c>
      <c r="AJ538" s="63" t="s">
        <v>226</v>
      </c>
      <c r="AK538">
        <f t="shared" si="35"/>
        <v>74</v>
      </c>
      <c r="AL538">
        <v>0.7</v>
      </c>
      <c r="AM538">
        <v>1.0900000000000001</v>
      </c>
      <c r="AN538">
        <v>2.2000000000000002</v>
      </c>
    </row>
    <row r="539" spans="1:40">
      <c r="A539" t="s">
        <v>105</v>
      </c>
      <c r="B539">
        <v>82.5</v>
      </c>
      <c r="C539">
        <v>23.099674926005662</v>
      </c>
      <c r="D539">
        <v>68.258368750000002</v>
      </c>
      <c r="E539">
        <v>53.625</v>
      </c>
      <c r="F539" t="s">
        <v>1143</v>
      </c>
      <c r="H539" t="s">
        <v>1003</v>
      </c>
      <c r="J539" t="s">
        <v>429</v>
      </c>
      <c r="K539">
        <v>60</v>
      </c>
      <c r="L539">
        <v>35</v>
      </c>
      <c r="T539" t="s">
        <v>2471</v>
      </c>
      <c r="U539" t="s">
        <v>1121</v>
      </c>
      <c r="W539" t="s">
        <v>1183</v>
      </c>
      <c r="X539" s="69">
        <v>1.0249999999999999</v>
      </c>
      <c r="Y539" s="69">
        <v>1.075</v>
      </c>
      <c r="Z539" s="69">
        <v>1.858333</v>
      </c>
      <c r="AB539" s="63" t="s">
        <v>301</v>
      </c>
      <c r="AC539" s="42">
        <f t="shared" si="32"/>
        <v>98</v>
      </c>
      <c r="AD539" s="42">
        <f t="shared" si="33"/>
        <v>19</v>
      </c>
      <c r="AE539" s="42">
        <f t="shared" si="34"/>
        <v>104</v>
      </c>
      <c r="AG539" t="s">
        <v>2036</v>
      </c>
      <c r="AH539" s="57">
        <v>21.5</v>
      </c>
      <c r="AJ539" s="63" t="s">
        <v>301</v>
      </c>
      <c r="AK539">
        <f t="shared" si="35"/>
        <v>74</v>
      </c>
      <c r="AL539">
        <v>1.32</v>
      </c>
      <c r="AM539">
        <v>0.25</v>
      </c>
      <c r="AN539">
        <v>1.4</v>
      </c>
    </row>
    <row r="540" spans="1:40">
      <c r="A540" t="s">
        <v>226</v>
      </c>
      <c r="B540">
        <v>74</v>
      </c>
      <c r="C540">
        <v>25.096730108178374</v>
      </c>
      <c r="D540">
        <v>45.838683333333336</v>
      </c>
      <c r="E540">
        <v>40.759358288770052</v>
      </c>
      <c r="F540" t="s">
        <v>1143</v>
      </c>
      <c r="H540" t="s">
        <v>1003</v>
      </c>
      <c r="J540" t="s">
        <v>507</v>
      </c>
      <c r="K540">
        <v>52</v>
      </c>
      <c r="L540">
        <v>28</v>
      </c>
      <c r="T540" t="s">
        <v>2472</v>
      </c>
      <c r="U540" t="s">
        <v>1121</v>
      </c>
      <c r="W540" t="s">
        <v>1521</v>
      </c>
      <c r="X540" s="69">
        <v>0.85490999999999995</v>
      </c>
      <c r="Y540" s="69">
        <v>0.85490999999999995</v>
      </c>
      <c r="Z540" s="69">
        <v>1.8549100000000001</v>
      </c>
      <c r="AB540" s="63" t="s">
        <v>755</v>
      </c>
      <c r="AC540" s="42">
        <f t="shared" si="32"/>
        <v>112</v>
      </c>
      <c r="AD540" s="42">
        <f t="shared" si="33"/>
        <v>206</v>
      </c>
      <c r="AE540" s="42">
        <f t="shared" si="34"/>
        <v>59</v>
      </c>
      <c r="AG540" t="s">
        <v>2141</v>
      </c>
      <c r="AH540" s="57">
        <v>24.4</v>
      </c>
      <c r="AJ540" s="63" t="s">
        <v>755</v>
      </c>
      <c r="AK540">
        <f t="shared" si="35"/>
        <v>73.666666666666671</v>
      </c>
      <c r="AL540">
        <v>1.52</v>
      </c>
      <c r="AM540">
        <v>2.8</v>
      </c>
      <c r="AN540">
        <v>0.8</v>
      </c>
    </row>
    <row r="541" spans="1:40">
      <c r="A541" t="s">
        <v>326</v>
      </c>
      <c r="B541">
        <v>65</v>
      </c>
      <c r="C541">
        <v>12.295583972719523</v>
      </c>
      <c r="D541">
        <v>34.337717013888891</v>
      </c>
      <c r="E541">
        <v>19.5</v>
      </c>
      <c r="F541" t="s">
        <v>1143</v>
      </c>
      <c r="H541" t="s">
        <v>1003</v>
      </c>
      <c r="J541" t="s">
        <v>2473</v>
      </c>
      <c r="K541">
        <v>42</v>
      </c>
      <c r="L541">
        <v>33</v>
      </c>
      <c r="T541" t="s">
        <v>2474</v>
      </c>
      <c r="U541" t="s">
        <v>1121</v>
      </c>
      <c r="W541" t="s">
        <v>1237</v>
      </c>
      <c r="X541" s="69">
        <v>2</v>
      </c>
      <c r="Y541" s="69">
        <v>1.85</v>
      </c>
      <c r="Z541" s="69">
        <v>1.85</v>
      </c>
      <c r="AB541" s="63" t="s">
        <v>320</v>
      </c>
      <c r="AC541" s="42">
        <f t="shared" si="32"/>
        <v>32</v>
      </c>
      <c r="AD541" s="42">
        <f t="shared" si="33"/>
        <v>80</v>
      </c>
      <c r="AE541" s="42">
        <f t="shared" si="34"/>
        <v>88</v>
      </c>
      <c r="AG541" t="s">
        <v>2475</v>
      </c>
      <c r="AH541" s="57">
        <v>22.6</v>
      </c>
      <c r="AJ541" s="63" t="s">
        <v>320</v>
      </c>
      <c r="AK541">
        <f t="shared" si="35"/>
        <v>73</v>
      </c>
      <c r="AL541">
        <v>0.44</v>
      </c>
      <c r="AM541">
        <v>1.1000000000000001</v>
      </c>
      <c r="AN541">
        <v>1.2</v>
      </c>
    </row>
    <row r="542" spans="1:40">
      <c r="A542" t="s">
        <v>642</v>
      </c>
      <c r="B542">
        <v>50</v>
      </c>
      <c r="C542">
        <v>2.2349025974025971</v>
      </c>
      <c r="D542">
        <v>12.671944444444442</v>
      </c>
      <c r="E542">
        <v>25.806451612903224</v>
      </c>
      <c r="F542" t="s">
        <v>1143</v>
      </c>
      <c r="H542" t="s">
        <v>1003</v>
      </c>
      <c r="J542" t="s">
        <v>548</v>
      </c>
      <c r="K542">
        <v>65</v>
      </c>
      <c r="L542">
        <v>35</v>
      </c>
      <c r="T542" t="s">
        <v>2476</v>
      </c>
      <c r="U542" t="s">
        <v>1121</v>
      </c>
      <c r="W542" t="s">
        <v>1165</v>
      </c>
      <c r="X542" s="69">
        <v>1.85</v>
      </c>
      <c r="Y542" s="69">
        <v>1.85</v>
      </c>
      <c r="Z542" s="69">
        <v>1.85</v>
      </c>
      <c r="AB542" s="63" t="s">
        <v>117</v>
      </c>
      <c r="AC542" s="42">
        <f t="shared" si="32"/>
        <v>28</v>
      </c>
      <c r="AD542" s="42">
        <f t="shared" si="33"/>
        <v>39</v>
      </c>
      <c r="AE542" s="42">
        <f t="shared" si="34"/>
        <v>156</v>
      </c>
      <c r="AG542" t="s">
        <v>1581</v>
      </c>
      <c r="AH542" s="57">
        <v>23.1</v>
      </c>
      <c r="AJ542" s="63" t="s">
        <v>117</v>
      </c>
      <c r="AK542">
        <f t="shared" si="35"/>
        <v>71</v>
      </c>
      <c r="AL542">
        <v>0.4</v>
      </c>
      <c r="AM542">
        <v>0.55000000000000004</v>
      </c>
      <c r="AN542">
        <v>2.2000000000000002</v>
      </c>
    </row>
    <row r="543" spans="1:40">
      <c r="A543" t="s">
        <v>655</v>
      </c>
      <c r="B543">
        <v>53</v>
      </c>
      <c r="C543">
        <v>7.07953157047542</v>
      </c>
      <c r="D543">
        <v>11.928229687499998</v>
      </c>
      <c r="E543">
        <v>19.052287581699346</v>
      </c>
      <c r="F543" t="s">
        <v>1143</v>
      </c>
      <c r="H543" t="s">
        <v>1003</v>
      </c>
      <c r="J543" t="s">
        <v>717</v>
      </c>
      <c r="K543">
        <v>65</v>
      </c>
      <c r="L543">
        <v>42</v>
      </c>
      <c r="T543" t="s">
        <v>2477</v>
      </c>
      <c r="U543" t="s">
        <v>1121</v>
      </c>
      <c r="W543" t="s">
        <v>2478</v>
      </c>
      <c r="X543" s="69">
        <v>1.7</v>
      </c>
      <c r="Y543" s="69">
        <v>1.85</v>
      </c>
      <c r="Z543" s="69">
        <v>1.85</v>
      </c>
      <c r="AB543" s="63" t="s">
        <v>588</v>
      </c>
      <c r="AC543" s="42">
        <f t="shared" si="32"/>
        <v>62</v>
      </c>
      <c r="AD543" s="42">
        <f t="shared" si="33"/>
        <v>74</v>
      </c>
      <c r="AE543" s="42">
        <f t="shared" si="34"/>
        <v>76</v>
      </c>
      <c r="AG543" t="s">
        <v>1468</v>
      </c>
      <c r="AH543" s="57">
        <v>28.5</v>
      </c>
      <c r="AJ543" s="63" t="s">
        <v>588</v>
      </c>
      <c r="AK543">
        <f t="shared" si="35"/>
        <v>69</v>
      </c>
      <c r="AL543">
        <v>0.9</v>
      </c>
      <c r="AM543">
        <v>1.07</v>
      </c>
      <c r="AN543">
        <v>1.1000000000000001</v>
      </c>
    </row>
    <row r="544" spans="1:40">
      <c r="A544" t="s">
        <v>780</v>
      </c>
      <c r="B544">
        <v>38.333333333333336</v>
      </c>
      <c r="C544">
        <v>1.2026634992079959</v>
      </c>
      <c r="D544">
        <v>5.650318958333334</v>
      </c>
      <c r="E544">
        <v>14.41896024464832</v>
      </c>
      <c r="F544" t="s">
        <v>1143</v>
      </c>
      <c r="H544" t="s">
        <v>1003</v>
      </c>
      <c r="J544" t="s">
        <v>305</v>
      </c>
      <c r="K544">
        <v>55</v>
      </c>
      <c r="L544">
        <v>37</v>
      </c>
      <c r="T544" t="s">
        <v>2479</v>
      </c>
      <c r="U544" t="s">
        <v>1121</v>
      </c>
      <c r="W544" t="s">
        <v>1442</v>
      </c>
      <c r="X544" s="69">
        <v>1.85</v>
      </c>
      <c r="Y544" s="69">
        <v>1.85</v>
      </c>
      <c r="Z544" s="69">
        <v>1.85</v>
      </c>
      <c r="AB544" s="63" t="s">
        <v>326</v>
      </c>
      <c r="AC544" s="42">
        <f t="shared" si="32"/>
        <v>27</v>
      </c>
      <c r="AD544" s="42">
        <f t="shared" si="33"/>
        <v>67</v>
      </c>
      <c r="AE544" s="42">
        <f t="shared" si="34"/>
        <v>98</v>
      </c>
      <c r="AG544" t="s">
        <v>1652</v>
      </c>
      <c r="AH544" s="57">
        <v>31.8</v>
      </c>
      <c r="AJ544" s="63" t="s">
        <v>326</v>
      </c>
      <c r="AK544">
        <f t="shared" si="35"/>
        <v>65</v>
      </c>
      <c r="AL544">
        <v>0.41</v>
      </c>
      <c r="AM544">
        <v>1.03</v>
      </c>
      <c r="AN544">
        <v>1.5</v>
      </c>
    </row>
    <row r="545" spans="1:40">
      <c r="A545" t="s">
        <v>327</v>
      </c>
      <c r="B545">
        <v>83.333333333333329</v>
      </c>
      <c r="C545">
        <v>9.7532150822240897</v>
      </c>
      <c r="D545">
        <v>34.118575231481472</v>
      </c>
      <c r="E545">
        <v>36.885245901639344</v>
      </c>
      <c r="F545" t="s">
        <v>1186</v>
      </c>
      <c r="H545" t="s">
        <v>1003</v>
      </c>
      <c r="J545" t="s">
        <v>402</v>
      </c>
      <c r="K545">
        <v>52</v>
      </c>
      <c r="L545">
        <v>32</v>
      </c>
      <c r="T545" t="s">
        <v>2480</v>
      </c>
      <c r="U545" t="s">
        <v>1121</v>
      </c>
      <c r="W545" t="s">
        <v>1556</v>
      </c>
      <c r="X545" s="69">
        <v>1.8</v>
      </c>
      <c r="Y545" s="69">
        <v>1.8</v>
      </c>
      <c r="Z545" s="69">
        <v>1.8</v>
      </c>
      <c r="AB545" s="63" t="s">
        <v>558</v>
      </c>
      <c r="AC545" s="42">
        <f t="shared" si="32"/>
        <v>85</v>
      </c>
      <c r="AD545" s="42">
        <f t="shared" si="33"/>
        <v>61</v>
      </c>
      <c r="AE545" s="42">
        <f t="shared" si="34"/>
        <v>79</v>
      </c>
      <c r="AG545" t="s">
        <v>1720</v>
      </c>
      <c r="AH545" s="57">
        <v>30.2</v>
      </c>
      <c r="AJ545" s="63" t="s">
        <v>558</v>
      </c>
      <c r="AK545">
        <f t="shared" si="35"/>
        <v>61</v>
      </c>
      <c r="AL545">
        <v>1.4</v>
      </c>
      <c r="AM545">
        <v>1</v>
      </c>
      <c r="AN545">
        <v>1.3</v>
      </c>
    </row>
    <row r="546" spans="1:40">
      <c r="A546" t="s">
        <v>558</v>
      </c>
      <c r="B546">
        <v>61</v>
      </c>
      <c r="C546">
        <v>2.3053278539243625</v>
      </c>
      <c r="D546">
        <v>16.64120104111111</v>
      </c>
      <c r="E546">
        <v>24.400000000000002</v>
      </c>
      <c r="F546" t="s">
        <v>1191</v>
      </c>
      <c r="H546" t="s">
        <v>1003</v>
      </c>
      <c r="J546" t="s">
        <v>534</v>
      </c>
      <c r="K546">
        <v>48</v>
      </c>
      <c r="L546">
        <v>30</v>
      </c>
      <c r="T546" t="s">
        <v>2481</v>
      </c>
      <c r="U546" t="s">
        <v>1121</v>
      </c>
      <c r="W546" t="s">
        <v>2482</v>
      </c>
      <c r="X546" s="69">
        <v>2.25</v>
      </c>
      <c r="Y546" s="69">
        <v>1.8</v>
      </c>
      <c r="Z546" s="69">
        <v>1.8</v>
      </c>
      <c r="AB546" s="63" t="s">
        <v>655</v>
      </c>
      <c r="AC546" s="42">
        <f t="shared" si="32"/>
        <v>24</v>
      </c>
      <c r="AD546" s="42">
        <f t="shared" si="33"/>
        <v>148</v>
      </c>
      <c r="AE546" s="42">
        <f t="shared" si="34"/>
        <v>69</v>
      </c>
      <c r="AG546" t="s">
        <v>1372</v>
      </c>
      <c r="AH546" s="57">
        <v>31.6</v>
      </c>
      <c r="AJ546" s="63" t="s">
        <v>655</v>
      </c>
      <c r="AK546">
        <f t="shared" si="35"/>
        <v>53</v>
      </c>
      <c r="AL546">
        <v>0.45</v>
      </c>
      <c r="AM546">
        <v>2.8</v>
      </c>
      <c r="AN546">
        <v>1.3</v>
      </c>
    </row>
    <row r="547" spans="1:40">
      <c r="A547" t="s">
        <v>392</v>
      </c>
      <c r="B547">
        <v>76.333333333333329</v>
      </c>
      <c r="C547">
        <v>5.5164659948509174</v>
      </c>
      <c r="D547">
        <v>28.729693287037033</v>
      </c>
      <c r="E547">
        <v>33.545590433482808</v>
      </c>
      <c r="F547" t="s">
        <v>1186</v>
      </c>
      <c r="H547" t="s">
        <v>1003</v>
      </c>
      <c r="J547" t="s">
        <v>2483</v>
      </c>
      <c r="K547">
        <v>53</v>
      </c>
      <c r="L547">
        <v>40</v>
      </c>
      <c r="T547" t="s">
        <v>2484</v>
      </c>
      <c r="U547" t="s">
        <v>1121</v>
      </c>
      <c r="W547" t="s">
        <v>1389</v>
      </c>
      <c r="X547" s="69">
        <v>1.8</v>
      </c>
      <c r="Y547" s="69">
        <v>1.8</v>
      </c>
      <c r="Z547" s="69">
        <v>1.8</v>
      </c>
      <c r="AB547" s="63" t="s">
        <v>702</v>
      </c>
      <c r="AC547" s="42">
        <f t="shared" si="32"/>
        <v>47</v>
      </c>
      <c r="AD547" s="42">
        <f t="shared" si="33"/>
        <v>31</v>
      </c>
      <c r="AE547" s="42">
        <f t="shared" si="34"/>
        <v>48</v>
      </c>
      <c r="AG547" t="s">
        <v>1878</v>
      </c>
      <c r="AH547" s="57">
        <v>25.4</v>
      </c>
      <c r="AJ547" s="63" t="s">
        <v>702</v>
      </c>
      <c r="AK547">
        <f t="shared" si="35"/>
        <v>53</v>
      </c>
      <c r="AL547">
        <v>0.88</v>
      </c>
      <c r="AM547">
        <v>0.59</v>
      </c>
      <c r="AN547">
        <v>0.9</v>
      </c>
    </row>
    <row r="548" spans="1:40">
      <c r="A548" t="s">
        <v>301</v>
      </c>
      <c r="B548">
        <v>74</v>
      </c>
      <c r="C548">
        <v>8.879999999999999</v>
      </c>
      <c r="D548">
        <v>36.189083333333343</v>
      </c>
      <c r="E548">
        <v>25.615384615384613</v>
      </c>
      <c r="F548" t="s">
        <v>1191</v>
      </c>
      <c r="H548" t="s">
        <v>1003</v>
      </c>
      <c r="J548" t="s">
        <v>440</v>
      </c>
      <c r="K548">
        <v>50</v>
      </c>
      <c r="L548">
        <v>30</v>
      </c>
      <c r="T548" t="s">
        <v>2485</v>
      </c>
      <c r="U548" t="s">
        <v>1121</v>
      </c>
      <c r="W548" t="s">
        <v>2486</v>
      </c>
      <c r="X548" s="69">
        <v>0.95</v>
      </c>
      <c r="Y548" s="69">
        <v>0.95</v>
      </c>
      <c r="Z548" s="69">
        <v>1.75</v>
      </c>
      <c r="AB548" s="63" t="s">
        <v>642</v>
      </c>
      <c r="AC548" s="42">
        <f t="shared" si="32"/>
        <v>18</v>
      </c>
      <c r="AD548" s="42">
        <f t="shared" si="33"/>
        <v>80</v>
      </c>
      <c r="AE548" s="42">
        <f t="shared" si="34"/>
        <v>35</v>
      </c>
      <c r="AG548" t="s">
        <v>1532</v>
      </c>
      <c r="AH548" s="57">
        <v>24.2</v>
      </c>
      <c r="AJ548" s="63" t="s">
        <v>642</v>
      </c>
      <c r="AK548">
        <f t="shared" si="35"/>
        <v>50</v>
      </c>
      <c r="AL548">
        <v>0.35</v>
      </c>
      <c r="AM548">
        <v>1.6</v>
      </c>
      <c r="AN548">
        <v>0.7</v>
      </c>
    </row>
    <row r="549" spans="1:40">
      <c r="A549" t="s">
        <v>669</v>
      </c>
      <c r="B549">
        <v>78</v>
      </c>
      <c r="C549">
        <v>2.7248201220989876</v>
      </c>
      <c r="D549">
        <v>11.123896875000002</v>
      </c>
      <c r="E549">
        <v>52</v>
      </c>
      <c r="F549" t="s">
        <v>1186</v>
      </c>
      <c r="H549" t="s">
        <v>1003</v>
      </c>
      <c r="J549" t="s">
        <v>540</v>
      </c>
      <c r="K549">
        <v>50</v>
      </c>
      <c r="L549">
        <v>28</v>
      </c>
      <c r="T549" t="s">
        <v>2487</v>
      </c>
      <c r="U549" t="s">
        <v>1121</v>
      </c>
      <c r="W549" t="s">
        <v>2488</v>
      </c>
      <c r="X549" s="69">
        <v>1.75</v>
      </c>
      <c r="Y549" s="69">
        <v>1.75</v>
      </c>
      <c r="Z549" s="69">
        <v>1.75</v>
      </c>
      <c r="AB549" s="63" t="s">
        <v>761</v>
      </c>
      <c r="AC549" s="42">
        <f t="shared" si="32"/>
        <v>42</v>
      </c>
      <c r="AD549" s="42">
        <f t="shared" si="33"/>
        <v>46</v>
      </c>
      <c r="AE549" s="42">
        <f t="shared" si="34"/>
        <v>50</v>
      </c>
      <c r="AG549" t="s">
        <v>2323</v>
      </c>
      <c r="AH549" s="57">
        <v>33</v>
      </c>
      <c r="AJ549" s="63" t="s">
        <v>761</v>
      </c>
      <c r="AK549">
        <f t="shared" si="35"/>
        <v>42</v>
      </c>
      <c r="AL549">
        <v>1</v>
      </c>
      <c r="AM549">
        <v>1.1000000000000001</v>
      </c>
      <c r="AN549">
        <v>1.2</v>
      </c>
    </row>
    <row r="550" spans="1:40">
      <c r="A550" t="s">
        <v>702</v>
      </c>
      <c r="B550">
        <v>53</v>
      </c>
      <c r="C550">
        <v>1.7116013755650639</v>
      </c>
      <c r="D550">
        <v>9.6128750000000007</v>
      </c>
      <c r="E550">
        <v>28.790123456790123</v>
      </c>
      <c r="F550" t="s">
        <v>1191</v>
      </c>
      <c r="H550" t="s">
        <v>1003</v>
      </c>
      <c r="J550" t="s">
        <v>287</v>
      </c>
      <c r="K550">
        <v>58</v>
      </c>
      <c r="L550">
        <v>33</v>
      </c>
      <c r="T550" t="s">
        <v>2387</v>
      </c>
      <c r="U550" t="s">
        <v>1121</v>
      </c>
      <c r="W550" t="s">
        <v>1945</v>
      </c>
      <c r="X550" s="69">
        <v>1.75</v>
      </c>
      <c r="Y550" s="69">
        <v>1.75</v>
      </c>
      <c r="Z550" s="69">
        <v>1.75</v>
      </c>
      <c r="AB550" s="63" t="s">
        <v>780</v>
      </c>
      <c r="AC550" s="42">
        <f t="shared" si="32"/>
        <v>26</v>
      </c>
      <c r="AD550" s="42">
        <f t="shared" si="33"/>
        <v>92</v>
      </c>
      <c r="AE550" s="42">
        <f t="shared" si="34"/>
        <v>27</v>
      </c>
      <c r="AG550" t="s">
        <v>2489</v>
      </c>
      <c r="AH550" s="57">
        <v>22.5</v>
      </c>
      <c r="AJ550" s="63" t="s">
        <v>780</v>
      </c>
      <c r="AK550">
        <f t="shared" si="35"/>
        <v>38.333333333333336</v>
      </c>
      <c r="AL550">
        <v>0.68</v>
      </c>
      <c r="AM550">
        <v>2.4</v>
      </c>
      <c r="AN550">
        <v>0.7</v>
      </c>
    </row>
    <row r="551" spans="1:40">
      <c r="A551" t="s">
        <v>755</v>
      </c>
      <c r="B551">
        <v>73.666666666666671</v>
      </c>
      <c r="C551">
        <v>0.73932663138749044</v>
      </c>
      <c r="D551">
        <v>6.8192378799999993</v>
      </c>
      <c r="E551">
        <v>53.45116279069768</v>
      </c>
      <c r="F551" t="s">
        <v>1186</v>
      </c>
      <c r="H551" t="s">
        <v>1003</v>
      </c>
      <c r="J551" t="s">
        <v>471</v>
      </c>
      <c r="K551">
        <v>42</v>
      </c>
      <c r="L551">
        <v>30</v>
      </c>
      <c r="T551" t="s">
        <v>2490</v>
      </c>
      <c r="U551" t="s">
        <v>1121</v>
      </c>
      <c r="W551" t="s">
        <v>1585</v>
      </c>
      <c r="X551" s="69">
        <v>1.75</v>
      </c>
      <c r="Y551" s="69">
        <v>1.75</v>
      </c>
      <c r="Z551" s="69">
        <v>1.75</v>
      </c>
      <c r="AB551" s="63" t="s">
        <v>894</v>
      </c>
      <c r="AC551" s="42">
        <f t="shared" si="32"/>
        <v>2</v>
      </c>
      <c r="AD551" s="42">
        <f t="shared" si="33"/>
        <v>6</v>
      </c>
      <c r="AE551" s="42">
        <f t="shared" si="34"/>
        <v>5</v>
      </c>
      <c r="AG551" t="s">
        <v>2491</v>
      </c>
      <c r="AH551" s="57">
        <v>27.7</v>
      </c>
      <c r="AJ551" s="63" t="s">
        <v>894</v>
      </c>
      <c r="AK551">
        <f t="shared" si="35"/>
        <v>6</v>
      </c>
      <c r="AL551">
        <v>0.38</v>
      </c>
      <c r="AM551">
        <v>1</v>
      </c>
      <c r="AN551">
        <v>0.8</v>
      </c>
    </row>
    <row r="552" spans="1:40">
      <c r="A552" t="s">
        <v>761</v>
      </c>
      <c r="B552">
        <v>42</v>
      </c>
      <c r="C552">
        <v>2.9400000000000004</v>
      </c>
      <c r="D552">
        <v>6.4470614634146335</v>
      </c>
      <c r="E552">
        <v>16.8</v>
      </c>
      <c r="F552" t="s">
        <v>1191</v>
      </c>
      <c r="H552" t="s">
        <v>1003</v>
      </c>
      <c r="J552" t="s">
        <v>352</v>
      </c>
      <c r="K552">
        <v>50</v>
      </c>
      <c r="L552">
        <v>35</v>
      </c>
      <c r="T552" t="s">
        <v>2492</v>
      </c>
      <c r="U552" t="s">
        <v>1121</v>
      </c>
      <c r="W552" t="s">
        <v>1350</v>
      </c>
      <c r="X552" s="69">
        <v>1.75</v>
      </c>
      <c r="Y552" s="69">
        <v>1.75</v>
      </c>
      <c r="Z552" s="69">
        <v>1.75</v>
      </c>
      <c r="AB552" s="63" t="s">
        <v>899</v>
      </c>
      <c r="AC552" s="42">
        <f t="shared" si="32"/>
        <v>4</v>
      </c>
      <c r="AD552" s="42">
        <f t="shared" si="33"/>
        <v>10</v>
      </c>
      <c r="AE552" s="42">
        <f t="shared" si="34"/>
        <v>3</v>
      </c>
      <c r="AG552" t="s">
        <v>2493</v>
      </c>
      <c r="AH552" s="57">
        <v>21.4</v>
      </c>
      <c r="AJ552" s="63" t="s">
        <v>899</v>
      </c>
      <c r="AK552">
        <f t="shared" si="35"/>
        <v>6</v>
      </c>
      <c r="AL552">
        <v>0.74</v>
      </c>
      <c r="AM552">
        <v>1.6</v>
      </c>
      <c r="AN552">
        <v>0.5</v>
      </c>
    </row>
    <row r="553" spans="1:40">
      <c r="A553" t="s">
        <v>899</v>
      </c>
      <c r="B553">
        <v>6</v>
      </c>
      <c r="C553">
        <v>9.5200000000000007E-2</v>
      </c>
      <c r="D553">
        <v>1.35</v>
      </c>
      <c r="E553">
        <v>3</v>
      </c>
      <c r="F553" t="s">
        <v>1186</v>
      </c>
      <c r="H553" t="s">
        <v>1003</v>
      </c>
      <c r="J553" t="s">
        <v>356</v>
      </c>
      <c r="K553">
        <v>57</v>
      </c>
      <c r="L553">
        <v>35</v>
      </c>
      <c r="T553" t="s">
        <v>2494</v>
      </c>
      <c r="U553" t="s">
        <v>1121</v>
      </c>
      <c r="W553" t="s">
        <v>1667</v>
      </c>
      <c r="X553" s="69">
        <v>1.75</v>
      </c>
      <c r="Y553" s="69">
        <v>1.75</v>
      </c>
      <c r="Z553" s="69">
        <v>1.75</v>
      </c>
      <c r="AB553" s="63" t="s">
        <v>2495</v>
      </c>
      <c r="AC553" s="42">
        <f t="shared" si="32"/>
        <v>3</v>
      </c>
      <c r="AD553" s="42">
        <f t="shared" si="33"/>
        <v>6</v>
      </c>
      <c r="AE553" s="42">
        <f t="shared" si="34"/>
        <v>1</v>
      </c>
      <c r="AG553" t="s">
        <v>2496</v>
      </c>
      <c r="AH553" s="57">
        <v>23.4</v>
      </c>
      <c r="AJ553" s="63" t="s">
        <v>2495</v>
      </c>
      <c r="AK553">
        <f t="shared" si="35"/>
        <v>3</v>
      </c>
      <c r="AL553">
        <v>1</v>
      </c>
      <c r="AM553">
        <v>2</v>
      </c>
      <c r="AN553">
        <v>0.3</v>
      </c>
    </row>
    <row r="554" spans="1:40">
      <c r="A554" t="s">
        <v>2495</v>
      </c>
      <c r="B554">
        <v>3</v>
      </c>
      <c r="C554">
        <v>1.4000000000000002E-3</v>
      </c>
      <c r="D554">
        <v>0.69084166666666658</v>
      </c>
      <c r="E554">
        <v>4</v>
      </c>
      <c r="F554" t="s">
        <v>1186</v>
      </c>
      <c r="H554" t="s">
        <v>1003</v>
      </c>
      <c r="J554" t="s">
        <v>874</v>
      </c>
      <c r="K554">
        <v>60</v>
      </c>
      <c r="L554">
        <v>28</v>
      </c>
      <c r="T554" t="s">
        <v>2497</v>
      </c>
      <c r="U554" t="s">
        <v>1121</v>
      </c>
      <c r="W554" t="s">
        <v>2498</v>
      </c>
      <c r="X554" s="69">
        <v>1.75</v>
      </c>
      <c r="Y554" s="69">
        <v>1.75</v>
      </c>
      <c r="Z554" s="69">
        <v>1.75</v>
      </c>
      <c r="AB554" s="63" t="s">
        <v>153</v>
      </c>
      <c r="AC554" s="42">
        <f t="shared" si="32"/>
        <v>77</v>
      </c>
      <c r="AD554" s="42">
        <f t="shared" si="33"/>
        <v>20</v>
      </c>
      <c r="AE554" s="42">
        <f t="shared" si="34"/>
        <v>180</v>
      </c>
      <c r="AG554" t="s">
        <v>2499</v>
      </c>
      <c r="AH554" s="57">
        <v>24.1</v>
      </c>
      <c r="AJ554" s="63" t="s">
        <v>153</v>
      </c>
      <c r="AK554">
        <f t="shared" si="35"/>
        <v>81.666666666666671</v>
      </c>
      <c r="AL554">
        <v>0.94</v>
      </c>
      <c r="AM554">
        <v>0.25</v>
      </c>
      <c r="AN554">
        <v>2.2000000000000002</v>
      </c>
    </row>
    <row r="555" spans="1:40">
      <c r="A555" t="s">
        <v>65</v>
      </c>
      <c r="B555">
        <v>78.666666666666671</v>
      </c>
      <c r="C555">
        <v>31.466666666666669</v>
      </c>
      <c r="D555">
        <v>81.442424916666667</v>
      </c>
      <c r="E555">
        <v>39.333333333333336</v>
      </c>
      <c r="F555" t="s">
        <v>941</v>
      </c>
      <c r="H555" t="s">
        <v>1017</v>
      </c>
      <c r="J555" t="s">
        <v>910</v>
      </c>
      <c r="K555">
        <v>43</v>
      </c>
      <c r="L555">
        <v>30</v>
      </c>
      <c r="T555" t="s">
        <v>2500</v>
      </c>
      <c r="U555" t="s">
        <v>1121</v>
      </c>
      <c r="W555" t="s">
        <v>1338</v>
      </c>
      <c r="X555" s="69">
        <v>1.75</v>
      </c>
      <c r="Y555" s="69">
        <v>1.75</v>
      </c>
      <c r="Z555" s="69">
        <v>1.75</v>
      </c>
      <c r="AB555" s="63" t="s">
        <v>259</v>
      </c>
      <c r="AC555" s="42">
        <f t="shared" si="32"/>
        <v>55</v>
      </c>
      <c r="AD555" s="42">
        <f t="shared" si="33"/>
        <v>34</v>
      </c>
      <c r="AE555" s="42">
        <f t="shared" si="34"/>
        <v>166</v>
      </c>
      <c r="AG555" t="s">
        <v>1344</v>
      </c>
      <c r="AH555" s="57">
        <v>38.9</v>
      </c>
      <c r="AJ555" s="63" t="s">
        <v>259</v>
      </c>
      <c r="AK555">
        <f t="shared" si="35"/>
        <v>79</v>
      </c>
      <c r="AL555">
        <v>0.7</v>
      </c>
      <c r="AM555">
        <v>0.43</v>
      </c>
      <c r="AN555">
        <v>2.1</v>
      </c>
    </row>
    <row r="556" spans="1:40">
      <c r="A556" t="s">
        <v>259</v>
      </c>
      <c r="B556">
        <v>79</v>
      </c>
      <c r="C556">
        <v>16.196866985847119</v>
      </c>
      <c r="D556">
        <v>40.720253749999998</v>
      </c>
      <c r="E556">
        <v>19.75</v>
      </c>
      <c r="F556" t="s">
        <v>941</v>
      </c>
      <c r="H556" t="s">
        <v>1017</v>
      </c>
      <c r="J556" t="s">
        <v>629</v>
      </c>
      <c r="K556">
        <v>48</v>
      </c>
      <c r="L556">
        <v>37</v>
      </c>
      <c r="T556" t="s">
        <v>2501</v>
      </c>
      <c r="U556" t="s">
        <v>1121</v>
      </c>
      <c r="W556" t="s">
        <v>2502</v>
      </c>
      <c r="X556" s="69">
        <v>1.0249999999999999</v>
      </c>
      <c r="Y556" s="69">
        <v>1.075</v>
      </c>
      <c r="Z556" s="69">
        <v>1.7416670000000001</v>
      </c>
      <c r="AB556" s="63" t="s">
        <v>65</v>
      </c>
      <c r="AC556" s="42">
        <f t="shared" si="32"/>
        <v>31</v>
      </c>
      <c r="AD556" s="42">
        <f t="shared" si="33"/>
        <v>62</v>
      </c>
      <c r="AE556" s="42">
        <f t="shared" si="34"/>
        <v>181</v>
      </c>
      <c r="AG556" t="s">
        <v>2503</v>
      </c>
      <c r="AH556" s="57">
        <v>19.2</v>
      </c>
      <c r="AJ556" s="63" t="s">
        <v>65</v>
      </c>
      <c r="AK556">
        <f t="shared" si="35"/>
        <v>78.666666666666671</v>
      </c>
      <c r="AL556">
        <v>0.4</v>
      </c>
      <c r="AM556">
        <v>0.79</v>
      </c>
      <c r="AN556">
        <v>2.2999999999999998</v>
      </c>
    </row>
    <row r="557" spans="1:40">
      <c r="A557" t="s">
        <v>296</v>
      </c>
      <c r="B557">
        <v>74</v>
      </c>
      <c r="C557">
        <v>16.988568821359777</v>
      </c>
      <c r="D557">
        <v>36.812355784722214</v>
      </c>
      <c r="E557">
        <v>12.869565217391305</v>
      </c>
      <c r="F557" t="s">
        <v>941</v>
      </c>
      <c r="H557" t="s">
        <v>1017</v>
      </c>
      <c r="J557" t="s">
        <v>632</v>
      </c>
      <c r="K557">
        <v>57</v>
      </c>
      <c r="L557">
        <v>33</v>
      </c>
      <c r="T557" t="s">
        <v>2504</v>
      </c>
      <c r="U557" t="s">
        <v>1121</v>
      </c>
      <c r="W557" t="s">
        <v>1676</v>
      </c>
      <c r="X557" s="69">
        <v>1.0249999999999999</v>
      </c>
      <c r="Y557" s="69">
        <v>1.075</v>
      </c>
      <c r="Z557" s="69">
        <v>1.7416670000000001</v>
      </c>
      <c r="AB557" s="63" t="s">
        <v>368</v>
      </c>
      <c r="AC557" s="42">
        <f t="shared" si="32"/>
        <v>94</v>
      </c>
      <c r="AD557" s="42">
        <f t="shared" si="33"/>
        <v>94</v>
      </c>
      <c r="AE557" s="42">
        <f t="shared" si="34"/>
        <v>126</v>
      </c>
      <c r="AG557" t="s">
        <v>1625</v>
      </c>
      <c r="AH557" s="57">
        <v>29.1</v>
      </c>
      <c r="AJ557" s="63" t="s">
        <v>368</v>
      </c>
      <c r="AK557">
        <f t="shared" si="35"/>
        <v>78.666666666666671</v>
      </c>
      <c r="AL557">
        <v>1.2</v>
      </c>
      <c r="AM557">
        <v>1.2</v>
      </c>
      <c r="AN557">
        <v>1.6</v>
      </c>
    </row>
    <row r="558" spans="1:40">
      <c r="A558" t="s">
        <v>488</v>
      </c>
      <c r="B558">
        <v>60.666666666666664</v>
      </c>
      <c r="C558">
        <v>8.5471130803557678</v>
      </c>
      <c r="D558">
        <v>20.633093541666668</v>
      </c>
      <c r="E558">
        <v>24.473484848484848</v>
      </c>
      <c r="F558" t="s">
        <v>941</v>
      </c>
      <c r="H558" t="s">
        <v>1017</v>
      </c>
      <c r="J558" t="s">
        <v>530</v>
      </c>
      <c r="K558">
        <v>47</v>
      </c>
      <c r="L558">
        <v>30</v>
      </c>
      <c r="T558" t="s">
        <v>2505</v>
      </c>
      <c r="U558" t="s">
        <v>1121</v>
      </c>
      <c r="W558" t="s">
        <v>2506</v>
      </c>
      <c r="X558" s="69">
        <v>0.97499999999999998</v>
      </c>
      <c r="Y558" s="69">
        <v>0.9425</v>
      </c>
      <c r="Z558" s="69">
        <v>1.725833</v>
      </c>
      <c r="AB558" s="63" t="s">
        <v>458</v>
      </c>
      <c r="AC558" s="42">
        <f t="shared" si="32"/>
        <v>50</v>
      </c>
      <c r="AD558" s="42">
        <f t="shared" si="33"/>
        <v>131</v>
      </c>
      <c r="AE558" s="42">
        <f t="shared" si="34"/>
        <v>92</v>
      </c>
      <c r="AG558" t="s">
        <v>1166</v>
      </c>
      <c r="AH558" s="57">
        <v>28.5</v>
      </c>
      <c r="AJ558" s="63" t="s">
        <v>458</v>
      </c>
      <c r="AK558">
        <f t="shared" si="35"/>
        <v>77</v>
      </c>
      <c r="AL558">
        <v>0.65</v>
      </c>
      <c r="AM558">
        <v>1.7</v>
      </c>
      <c r="AN558">
        <v>1.2</v>
      </c>
    </row>
    <row r="559" spans="1:40">
      <c r="A559" t="s">
        <v>881</v>
      </c>
      <c r="B559">
        <v>6</v>
      </c>
      <c r="C559">
        <v>0.56186666666666663</v>
      </c>
      <c r="D559">
        <v>1.7249999999999999</v>
      </c>
      <c r="E559">
        <v>0</v>
      </c>
      <c r="F559" t="s">
        <v>941</v>
      </c>
      <c r="H559" t="s">
        <v>1017</v>
      </c>
      <c r="J559" t="s">
        <v>396</v>
      </c>
      <c r="K559">
        <v>50</v>
      </c>
      <c r="L559">
        <v>33</v>
      </c>
      <c r="T559" t="s">
        <v>2507</v>
      </c>
      <c r="U559" t="s">
        <v>1121</v>
      </c>
      <c r="W559" t="s">
        <v>1751</v>
      </c>
      <c r="X559" s="69">
        <v>2</v>
      </c>
      <c r="Y559" s="69">
        <v>1.7</v>
      </c>
      <c r="Z559" s="69">
        <v>1.7</v>
      </c>
      <c r="AB559" s="63" t="s">
        <v>255</v>
      </c>
      <c r="AC559" s="42">
        <f t="shared" si="32"/>
        <v>37</v>
      </c>
      <c r="AD559" s="42">
        <f t="shared" si="33"/>
        <v>85</v>
      </c>
      <c r="AE559" s="42">
        <f t="shared" si="34"/>
        <v>139</v>
      </c>
      <c r="AG559" t="s">
        <v>2508</v>
      </c>
      <c r="AH559" s="57">
        <v>23.7</v>
      </c>
      <c r="AJ559" s="63" t="s">
        <v>255</v>
      </c>
      <c r="AK559">
        <f t="shared" si="35"/>
        <v>77</v>
      </c>
      <c r="AL559">
        <v>0.48</v>
      </c>
      <c r="AM559">
        <v>1.1000000000000001</v>
      </c>
      <c r="AN559">
        <v>1.8</v>
      </c>
    </row>
    <row r="560" spans="1:40">
      <c r="A560" t="s">
        <v>162</v>
      </c>
      <c r="B560">
        <v>72.333333333333329</v>
      </c>
      <c r="C560">
        <v>25.684775558754236</v>
      </c>
      <c r="D560">
        <v>56.092899624999994</v>
      </c>
      <c r="E560">
        <v>15.083728278041072</v>
      </c>
      <c r="F560" t="s">
        <v>1143</v>
      </c>
      <c r="H560" t="s">
        <v>1017</v>
      </c>
      <c r="J560" t="s">
        <v>892</v>
      </c>
      <c r="K560">
        <v>70</v>
      </c>
      <c r="L560">
        <v>45</v>
      </c>
      <c r="T560" t="s">
        <v>2509</v>
      </c>
      <c r="U560" t="s">
        <v>1121</v>
      </c>
      <c r="W560" t="s">
        <v>1483</v>
      </c>
      <c r="X560" s="69">
        <v>1.7</v>
      </c>
      <c r="Y560" s="69">
        <v>1.7</v>
      </c>
      <c r="Z560" s="69">
        <v>1.7</v>
      </c>
      <c r="AB560" s="63" t="s">
        <v>476</v>
      </c>
      <c r="AC560" s="42">
        <f t="shared" si="32"/>
        <v>30</v>
      </c>
      <c r="AD560" s="42">
        <f t="shared" si="33"/>
        <v>57</v>
      </c>
      <c r="AE560" s="42">
        <f t="shared" si="34"/>
        <v>61</v>
      </c>
      <c r="AG560" t="s">
        <v>1607</v>
      </c>
      <c r="AH560" s="57">
        <v>33.1</v>
      </c>
      <c r="AJ560" s="63" t="s">
        <v>476</v>
      </c>
      <c r="AK560">
        <f t="shared" si="35"/>
        <v>76</v>
      </c>
      <c r="AL560">
        <v>0.4</v>
      </c>
      <c r="AM560">
        <v>0.75</v>
      </c>
      <c r="AN560">
        <v>0.8</v>
      </c>
    </row>
    <row r="561" spans="1:40">
      <c r="A561" t="s">
        <v>192</v>
      </c>
      <c r="B561">
        <v>71</v>
      </c>
      <c r="C561">
        <v>21.3</v>
      </c>
      <c r="D561">
        <v>50.638087500000005</v>
      </c>
      <c r="E561">
        <v>9.1612903225806441</v>
      </c>
      <c r="F561" t="s">
        <v>1143</v>
      </c>
      <c r="H561" t="s">
        <v>1017</v>
      </c>
      <c r="J561" t="s">
        <v>2510</v>
      </c>
      <c r="K561">
        <v>57</v>
      </c>
      <c r="L561">
        <v>30</v>
      </c>
      <c r="T561" t="s">
        <v>2511</v>
      </c>
      <c r="U561" t="s">
        <v>1121</v>
      </c>
      <c r="W561" t="s">
        <v>1725</v>
      </c>
      <c r="X561" s="69">
        <v>1.7</v>
      </c>
      <c r="Y561" s="69">
        <v>1.7</v>
      </c>
      <c r="Z561" s="69">
        <v>1.7</v>
      </c>
      <c r="AB561" s="63" t="s">
        <v>533</v>
      </c>
      <c r="AC561" s="42">
        <f t="shared" si="32"/>
        <v>88</v>
      </c>
      <c r="AD561" s="42">
        <f t="shared" si="33"/>
        <v>114</v>
      </c>
      <c r="AE561" s="42">
        <f t="shared" si="34"/>
        <v>68</v>
      </c>
      <c r="AG561" t="s">
        <v>1211</v>
      </c>
      <c r="AH561" s="57">
        <v>25.4</v>
      </c>
      <c r="AJ561" s="63" t="s">
        <v>533</v>
      </c>
      <c r="AK561">
        <f t="shared" si="35"/>
        <v>76</v>
      </c>
      <c r="AL561">
        <v>1.1599999999999999</v>
      </c>
      <c r="AM561">
        <v>1.5</v>
      </c>
      <c r="AN561">
        <v>0.9</v>
      </c>
    </row>
    <row r="562" spans="1:40">
      <c r="A562" t="s">
        <v>2512</v>
      </c>
      <c r="B562">
        <v>68</v>
      </c>
      <c r="C562">
        <v>8.609063609063611</v>
      </c>
      <c r="D562">
        <v>18.795370000000002</v>
      </c>
      <c r="E562">
        <v>13.600000000000001</v>
      </c>
      <c r="F562" t="s">
        <v>1143</v>
      </c>
      <c r="H562" t="s">
        <v>1017</v>
      </c>
      <c r="J562" t="s">
        <v>535</v>
      </c>
      <c r="K562">
        <v>35</v>
      </c>
      <c r="L562">
        <v>27</v>
      </c>
      <c r="T562" t="s">
        <v>2513</v>
      </c>
      <c r="U562" t="s">
        <v>1121</v>
      </c>
      <c r="W562" t="s">
        <v>2514</v>
      </c>
      <c r="X562" s="69">
        <v>0.95</v>
      </c>
      <c r="Y562" s="69">
        <v>0.88666599999999995</v>
      </c>
      <c r="Z562" s="69">
        <v>1.669999</v>
      </c>
      <c r="AB562" s="63" t="s">
        <v>626</v>
      </c>
      <c r="AC562" s="42">
        <f t="shared" si="32"/>
        <v>105</v>
      </c>
      <c r="AD562" s="42">
        <f t="shared" si="33"/>
        <v>11</v>
      </c>
      <c r="AE562" s="42">
        <f t="shared" si="34"/>
        <v>53</v>
      </c>
      <c r="AG562" t="s">
        <v>2515</v>
      </c>
      <c r="AH562" s="57">
        <v>22.2</v>
      </c>
      <c r="AJ562" s="63" t="s">
        <v>626</v>
      </c>
      <c r="AK562">
        <f t="shared" si="35"/>
        <v>75.333333333333329</v>
      </c>
      <c r="AL562">
        <v>1.4</v>
      </c>
      <c r="AM562">
        <v>0.15</v>
      </c>
      <c r="AN562">
        <v>0.7</v>
      </c>
    </row>
    <row r="563" spans="1:40">
      <c r="A563" t="s">
        <v>458</v>
      </c>
      <c r="B563">
        <v>77</v>
      </c>
      <c r="C563">
        <v>11.092365442365441</v>
      </c>
      <c r="D563">
        <v>23.252190499999994</v>
      </c>
      <c r="E563">
        <v>23.484999999999999</v>
      </c>
      <c r="F563" t="s">
        <v>1143</v>
      </c>
      <c r="H563" t="s">
        <v>1017</v>
      </c>
      <c r="J563" t="s">
        <v>349</v>
      </c>
      <c r="K563">
        <v>48</v>
      </c>
      <c r="L563">
        <v>35</v>
      </c>
      <c r="T563" t="s">
        <v>2516</v>
      </c>
      <c r="U563" t="s">
        <v>1121</v>
      </c>
      <c r="W563" t="s">
        <v>2517</v>
      </c>
      <c r="X563" s="69">
        <v>1.0249999999999999</v>
      </c>
      <c r="Y563" s="69">
        <v>1.075</v>
      </c>
      <c r="Z563" s="69">
        <v>1.6583330000000001</v>
      </c>
      <c r="AB563" s="63" t="s">
        <v>296</v>
      </c>
      <c r="AC563" s="42">
        <f t="shared" si="32"/>
        <v>33</v>
      </c>
      <c r="AD563" s="42">
        <f t="shared" si="33"/>
        <v>9</v>
      </c>
      <c r="AE563" s="42">
        <f t="shared" si="34"/>
        <v>118</v>
      </c>
      <c r="AG563" t="s">
        <v>2376</v>
      </c>
      <c r="AH563" s="57">
        <v>27</v>
      </c>
      <c r="AJ563" s="63" t="s">
        <v>296</v>
      </c>
      <c r="AK563">
        <f t="shared" si="35"/>
        <v>74</v>
      </c>
      <c r="AL563">
        <v>0.45</v>
      </c>
      <c r="AM563">
        <v>0.12</v>
      </c>
      <c r="AN563">
        <v>1.6</v>
      </c>
    </row>
    <row r="564" spans="1:40">
      <c r="A564" t="s">
        <v>476</v>
      </c>
      <c r="B564">
        <v>76</v>
      </c>
      <c r="C564">
        <v>5.7213540029115322</v>
      </c>
      <c r="D564">
        <v>21.268916666666662</v>
      </c>
      <c r="E564">
        <v>30.400000000000002</v>
      </c>
      <c r="F564" t="s">
        <v>1143</v>
      </c>
      <c r="H564" t="s">
        <v>1017</v>
      </c>
      <c r="J564" t="s">
        <v>537</v>
      </c>
      <c r="K564">
        <v>42</v>
      </c>
      <c r="L564">
        <v>30</v>
      </c>
      <c r="T564" t="s">
        <v>2518</v>
      </c>
      <c r="U564" t="s">
        <v>1121</v>
      </c>
      <c r="W564" t="s">
        <v>2519</v>
      </c>
      <c r="X564" s="69">
        <v>0.85499999999999998</v>
      </c>
      <c r="Y564" s="69">
        <v>0.88666599999999995</v>
      </c>
      <c r="Z564" s="69">
        <v>1.6533329999999999</v>
      </c>
      <c r="AB564" s="63" t="s">
        <v>113</v>
      </c>
      <c r="AC564" s="42">
        <f t="shared" si="32"/>
        <v>58</v>
      </c>
      <c r="AD564" s="42">
        <f t="shared" si="33"/>
        <v>44</v>
      </c>
      <c r="AE564" s="42">
        <f t="shared" si="34"/>
        <v>175</v>
      </c>
      <c r="AG564" t="s">
        <v>2520</v>
      </c>
      <c r="AH564" s="57">
        <v>24.3</v>
      </c>
      <c r="AJ564" s="63" t="s">
        <v>113</v>
      </c>
      <c r="AK564">
        <f t="shared" si="35"/>
        <v>73</v>
      </c>
      <c r="AL564">
        <v>0.8</v>
      </c>
      <c r="AM564">
        <v>0.6</v>
      </c>
      <c r="AN564">
        <v>2.4</v>
      </c>
    </row>
    <row r="565" spans="1:40">
      <c r="A565" t="s">
        <v>447</v>
      </c>
      <c r="B565">
        <v>66</v>
      </c>
      <c r="C565">
        <v>8.8077823093531116</v>
      </c>
      <c r="D565">
        <v>24.123825</v>
      </c>
      <c r="E565">
        <v>26.400000000000002</v>
      </c>
      <c r="F565" t="s">
        <v>1143</v>
      </c>
      <c r="H565" t="s">
        <v>1017</v>
      </c>
      <c r="J565" t="s">
        <v>631</v>
      </c>
      <c r="K565">
        <v>53</v>
      </c>
      <c r="L565">
        <v>38</v>
      </c>
      <c r="T565" t="s">
        <v>2370</v>
      </c>
      <c r="U565" t="s">
        <v>1121</v>
      </c>
      <c r="W565" t="s">
        <v>2521</v>
      </c>
      <c r="X565" s="69">
        <v>0.97499999999999998</v>
      </c>
      <c r="Y565" s="69">
        <v>0.96650000000000003</v>
      </c>
      <c r="Z565" s="69">
        <v>1.6498330000000001</v>
      </c>
      <c r="AB565" s="63" t="s">
        <v>162</v>
      </c>
      <c r="AC565" s="42">
        <f t="shared" si="32"/>
        <v>47</v>
      </c>
      <c r="AD565" s="42">
        <f t="shared" si="33"/>
        <v>87</v>
      </c>
      <c r="AE565" s="42">
        <f t="shared" si="34"/>
        <v>195</v>
      </c>
      <c r="AG565" t="s">
        <v>2522</v>
      </c>
      <c r="AH565" s="57">
        <v>24.9</v>
      </c>
      <c r="AJ565" s="63" t="s">
        <v>162</v>
      </c>
      <c r="AK565">
        <f t="shared" si="35"/>
        <v>72.333333333333329</v>
      </c>
      <c r="AL565">
        <v>0.65</v>
      </c>
      <c r="AM565">
        <v>1.2</v>
      </c>
      <c r="AN565">
        <v>2.7</v>
      </c>
    </row>
    <row r="566" spans="1:40">
      <c r="A566" t="s">
        <v>113</v>
      </c>
      <c r="B566">
        <v>73</v>
      </c>
      <c r="C566">
        <v>30.397686495724503</v>
      </c>
      <c r="D566">
        <v>64.258192968749981</v>
      </c>
      <c r="E566">
        <v>22.790243902439023</v>
      </c>
      <c r="F566" t="s">
        <v>1152</v>
      </c>
      <c r="H566" t="s">
        <v>1017</v>
      </c>
      <c r="J566" t="s">
        <v>825</v>
      </c>
      <c r="K566">
        <v>52</v>
      </c>
      <c r="L566">
        <v>38</v>
      </c>
      <c r="T566" t="s">
        <v>2523</v>
      </c>
      <c r="U566" t="s">
        <v>1121</v>
      </c>
      <c r="W566" t="s">
        <v>1252</v>
      </c>
      <c r="X566" s="69">
        <v>0.97499999999999998</v>
      </c>
      <c r="Y566" s="69">
        <v>0.97499999999999998</v>
      </c>
      <c r="Z566" s="69">
        <v>1.6458330000000001</v>
      </c>
      <c r="AB566" s="63" t="s">
        <v>192</v>
      </c>
      <c r="AC566" s="42">
        <f t="shared" si="32"/>
        <v>32</v>
      </c>
      <c r="AD566" s="42">
        <f t="shared" si="33"/>
        <v>57</v>
      </c>
      <c r="AE566" s="42">
        <f t="shared" si="34"/>
        <v>149</v>
      </c>
      <c r="AG566" t="s">
        <v>1465</v>
      </c>
      <c r="AH566" s="57">
        <v>34.1</v>
      </c>
      <c r="AJ566" s="63" t="s">
        <v>192</v>
      </c>
      <c r="AK566">
        <f t="shared" si="35"/>
        <v>71</v>
      </c>
      <c r="AL566">
        <v>0.45</v>
      </c>
      <c r="AM566">
        <v>0.8</v>
      </c>
      <c r="AN566">
        <v>2.1</v>
      </c>
    </row>
    <row r="567" spans="1:40">
      <c r="A567" t="s">
        <v>165</v>
      </c>
      <c r="B567">
        <v>70.666666666666671</v>
      </c>
      <c r="C567">
        <v>21.609133335580403</v>
      </c>
      <c r="D567">
        <v>55.750205333333348</v>
      </c>
      <c r="E567">
        <v>59.346278317152105</v>
      </c>
      <c r="F567" t="s">
        <v>1152</v>
      </c>
      <c r="H567" t="s">
        <v>1017</v>
      </c>
      <c r="J567" t="s">
        <v>689</v>
      </c>
      <c r="K567">
        <v>50</v>
      </c>
      <c r="L567">
        <v>37</v>
      </c>
      <c r="T567" t="s">
        <v>2524</v>
      </c>
      <c r="U567" t="s">
        <v>1121</v>
      </c>
      <c r="W567" t="s">
        <v>1424</v>
      </c>
      <c r="X567" s="69">
        <v>1.6383300000000001</v>
      </c>
      <c r="Y567" s="69">
        <v>1.6383300000000001</v>
      </c>
      <c r="Z567" s="69">
        <v>1.6383300000000001</v>
      </c>
      <c r="AB567" s="63" t="s">
        <v>471</v>
      </c>
      <c r="AC567" s="42">
        <f t="shared" si="32"/>
        <v>89</v>
      </c>
      <c r="AD567" s="42">
        <f t="shared" si="33"/>
        <v>36</v>
      </c>
      <c r="AE567" s="42">
        <f t="shared" si="34"/>
        <v>85</v>
      </c>
      <c r="AG567" t="s">
        <v>1326</v>
      </c>
      <c r="AH567" s="57">
        <v>39.9</v>
      </c>
      <c r="AJ567" s="63" t="s">
        <v>471</v>
      </c>
      <c r="AK567">
        <f t="shared" si="35"/>
        <v>71</v>
      </c>
      <c r="AL567">
        <v>1.25</v>
      </c>
      <c r="AM567">
        <v>0.5</v>
      </c>
      <c r="AN567">
        <v>1.2</v>
      </c>
    </row>
    <row r="568" spans="1:40">
      <c r="A568" t="s">
        <v>328</v>
      </c>
      <c r="B568">
        <v>65.333333333333343</v>
      </c>
      <c r="C568">
        <v>14.91301578601451</v>
      </c>
      <c r="D568">
        <v>34.017227125000005</v>
      </c>
      <c r="E568">
        <v>14.442105263157897</v>
      </c>
      <c r="F568" t="s">
        <v>1152</v>
      </c>
      <c r="H568" t="s">
        <v>1017</v>
      </c>
      <c r="J568" t="s">
        <v>738</v>
      </c>
      <c r="K568">
        <v>53</v>
      </c>
      <c r="L568">
        <v>25</v>
      </c>
      <c r="T568" t="s">
        <v>2525</v>
      </c>
      <c r="U568" t="s">
        <v>1121</v>
      </c>
      <c r="W568" t="s">
        <v>1574</v>
      </c>
      <c r="X568" s="69">
        <v>0.85499999999999998</v>
      </c>
      <c r="Y568" s="69">
        <v>0.88666599999999995</v>
      </c>
      <c r="Z568" s="69">
        <v>1.636666</v>
      </c>
      <c r="AB568" s="63" t="s">
        <v>165</v>
      </c>
      <c r="AC568" s="42">
        <f t="shared" si="32"/>
        <v>18</v>
      </c>
      <c r="AD568" s="42">
        <f t="shared" si="33"/>
        <v>25</v>
      </c>
      <c r="AE568" s="42">
        <f t="shared" si="34"/>
        <v>163</v>
      </c>
      <c r="AG568" t="s">
        <v>1153</v>
      </c>
      <c r="AH568" s="57">
        <v>30.4</v>
      </c>
      <c r="AJ568" s="63" t="s">
        <v>165</v>
      </c>
      <c r="AK568">
        <f t="shared" si="35"/>
        <v>70.666666666666671</v>
      </c>
      <c r="AL568">
        <v>0.25</v>
      </c>
      <c r="AM568">
        <v>0.35</v>
      </c>
      <c r="AN568">
        <v>2.2999999999999998</v>
      </c>
    </row>
    <row r="569" spans="1:40">
      <c r="A569" t="s">
        <v>255</v>
      </c>
      <c r="B569">
        <v>77</v>
      </c>
      <c r="C569">
        <v>17.088369050428991</v>
      </c>
      <c r="D569">
        <v>41.20831458333334</v>
      </c>
      <c r="E569">
        <v>13.86</v>
      </c>
      <c r="F569" t="s">
        <v>1152</v>
      </c>
      <c r="H569" t="s">
        <v>1017</v>
      </c>
      <c r="J569" t="s">
        <v>373</v>
      </c>
      <c r="K569">
        <v>55</v>
      </c>
      <c r="L569">
        <v>35</v>
      </c>
      <c r="T569" t="s">
        <v>2526</v>
      </c>
      <c r="U569" t="s">
        <v>1121</v>
      </c>
      <c r="W569" t="s">
        <v>1268</v>
      </c>
      <c r="X569" s="69">
        <v>1.7</v>
      </c>
      <c r="Y569" s="69">
        <v>1.625</v>
      </c>
      <c r="Z569" s="69">
        <v>1.625</v>
      </c>
      <c r="AB569" s="63" t="s">
        <v>2512</v>
      </c>
      <c r="AC569" s="42">
        <f t="shared" si="32"/>
        <v>27</v>
      </c>
      <c r="AD569" s="42">
        <f t="shared" si="33"/>
        <v>80</v>
      </c>
      <c r="AE569" s="42">
        <f t="shared" si="34"/>
        <v>109</v>
      </c>
      <c r="AG569" t="s">
        <v>2208</v>
      </c>
      <c r="AH569" s="57">
        <v>24.8</v>
      </c>
      <c r="AJ569" s="63" t="s">
        <v>2512</v>
      </c>
      <c r="AK569">
        <f t="shared" si="35"/>
        <v>68</v>
      </c>
      <c r="AL569">
        <v>0.4</v>
      </c>
      <c r="AM569">
        <v>1.18</v>
      </c>
      <c r="AN569">
        <v>1.6</v>
      </c>
    </row>
    <row r="570" spans="1:40">
      <c r="A570" t="s">
        <v>470</v>
      </c>
      <c r="B570">
        <v>55</v>
      </c>
      <c r="C570">
        <v>12.122257473934729</v>
      </c>
      <c r="D570">
        <v>22.095871875</v>
      </c>
      <c r="E570">
        <v>11.761006289308176</v>
      </c>
      <c r="F570" t="s">
        <v>1152</v>
      </c>
      <c r="H570" t="s">
        <v>1017</v>
      </c>
      <c r="J570" t="s">
        <v>820</v>
      </c>
      <c r="K570">
        <v>53</v>
      </c>
      <c r="L570">
        <v>38</v>
      </c>
      <c r="T570" t="s">
        <v>2527</v>
      </c>
      <c r="U570" t="s">
        <v>1121</v>
      </c>
      <c r="W570" t="s">
        <v>2528</v>
      </c>
      <c r="X570" s="69">
        <v>1.625</v>
      </c>
      <c r="Y570" s="69">
        <v>1.625</v>
      </c>
      <c r="Z570" s="69">
        <v>1.625</v>
      </c>
      <c r="AB570" s="63" t="s">
        <v>447</v>
      </c>
      <c r="AC570" s="42">
        <f t="shared" si="32"/>
        <v>23</v>
      </c>
      <c r="AD570" s="42">
        <f t="shared" si="33"/>
        <v>119</v>
      </c>
      <c r="AE570" s="42">
        <f t="shared" si="34"/>
        <v>86</v>
      </c>
      <c r="AG570" t="s">
        <v>1269</v>
      </c>
      <c r="AH570" s="57">
        <v>28.4</v>
      </c>
      <c r="AJ570" s="63" t="s">
        <v>447</v>
      </c>
      <c r="AK570">
        <f t="shared" si="35"/>
        <v>66</v>
      </c>
      <c r="AL570">
        <v>0.35</v>
      </c>
      <c r="AM570">
        <v>1.8</v>
      </c>
      <c r="AN570">
        <v>1.3</v>
      </c>
    </row>
    <row r="571" spans="1:40">
      <c r="A571" t="s">
        <v>515</v>
      </c>
      <c r="B571">
        <v>45</v>
      </c>
      <c r="C571">
        <v>3.7281850961538465</v>
      </c>
      <c r="D571">
        <v>19.001449999999995</v>
      </c>
      <c r="E571">
        <v>13.5</v>
      </c>
      <c r="F571" t="s">
        <v>1143</v>
      </c>
      <c r="H571" t="s">
        <v>1017</v>
      </c>
      <c r="J571" t="s">
        <v>2529</v>
      </c>
      <c r="K571">
        <v>57</v>
      </c>
      <c r="L571">
        <v>40</v>
      </c>
      <c r="T571" t="s">
        <v>2530</v>
      </c>
      <c r="U571" t="s">
        <v>1121</v>
      </c>
      <c r="W571" t="s">
        <v>1906</v>
      </c>
      <c r="X571" s="69">
        <v>0.95</v>
      </c>
      <c r="Y571" s="69">
        <v>0.95</v>
      </c>
      <c r="Z571" s="69">
        <v>1.6166670000000001</v>
      </c>
      <c r="AB571" s="63" t="s">
        <v>328</v>
      </c>
      <c r="AC571" s="42">
        <f t="shared" si="32"/>
        <v>20</v>
      </c>
      <c r="AD571" s="42">
        <f t="shared" si="33"/>
        <v>23</v>
      </c>
      <c r="AE571" s="42">
        <f t="shared" si="34"/>
        <v>91</v>
      </c>
      <c r="AG571" t="s">
        <v>2531</v>
      </c>
      <c r="AH571" s="57">
        <v>23</v>
      </c>
      <c r="AJ571" s="63" t="s">
        <v>328</v>
      </c>
      <c r="AK571">
        <f t="shared" si="35"/>
        <v>65.333333333333343</v>
      </c>
      <c r="AL571">
        <v>0.3</v>
      </c>
      <c r="AM571">
        <v>0.35</v>
      </c>
      <c r="AN571">
        <v>1.4</v>
      </c>
    </row>
    <row r="572" spans="1:40">
      <c r="A572" t="s">
        <v>687</v>
      </c>
      <c r="B572">
        <v>35</v>
      </c>
      <c r="C572">
        <v>3.6759627039627047</v>
      </c>
      <c r="D572">
        <v>10.367072916666668</v>
      </c>
      <c r="E572">
        <v>17.5</v>
      </c>
      <c r="F572" t="s">
        <v>941</v>
      </c>
      <c r="H572" t="s">
        <v>1017</v>
      </c>
      <c r="J572" t="s">
        <v>511</v>
      </c>
      <c r="K572">
        <v>43</v>
      </c>
      <c r="L572">
        <v>35</v>
      </c>
      <c r="T572" t="s">
        <v>2532</v>
      </c>
      <c r="U572" t="s">
        <v>1121</v>
      </c>
      <c r="W572" t="s">
        <v>2225</v>
      </c>
      <c r="X572" s="69">
        <v>1.6</v>
      </c>
      <c r="Y572" s="69">
        <v>1.6</v>
      </c>
      <c r="Z572" s="69">
        <v>1.6</v>
      </c>
      <c r="AB572" s="63" t="s">
        <v>488</v>
      </c>
      <c r="AC572" s="42">
        <f t="shared" si="32"/>
        <v>36</v>
      </c>
      <c r="AD572" s="42">
        <f t="shared" si="33"/>
        <v>60</v>
      </c>
      <c r="AE572" s="42">
        <f t="shared" si="34"/>
        <v>55</v>
      </c>
      <c r="AG572" t="s">
        <v>2533</v>
      </c>
      <c r="AH572" s="57">
        <v>26</v>
      </c>
      <c r="AJ572" s="63" t="s">
        <v>488</v>
      </c>
      <c r="AK572">
        <f t="shared" si="35"/>
        <v>60.666666666666664</v>
      </c>
      <c r="AL572">
        <v>0.6</v>
      </c>
      <c r="AM572">
        <v>0.99</v>
      </c>
      <c r="AN572">
        <v>0.9</v>
      </c>
    </row>
    <row r="573" spans="1:40">
      <c r="A573" t="s">
        <v>471</v>
      </c>
      <c r="B573">
        <v>71</v>
      </c>
      <c r="C573">
        <v>3.3884137339839198</v>
      </c>
      <c r="D573">
        <v>22.010255895833339</v>
      </c>
      <c r="E573">
        <v>17.380208333333332</v>
      </c>
      <c r="F573" t="s">
        <v>1186</v>
      </c>
      <c r="H573" t="s">
        <v>1017</v>
      </c>
      <c r="J573" t="s">
        <v>831</v>
      </c>
      <c r="K573">
        <v>50</v>
      </c>
      <c r="L573">
        <v>32</v>
      </c>
      <c r="T573" t="s">
        <v>2428</v>
      </c>
      <c r="U573" t="s">
        <v>1121</v>
      </c>
      <c r="W573" t="s">
        <v>2084</v>
      </c>
      <c r="X573" s="69">
        <v>1.6</v>
      </c>
      <c r="Y573" s="69">
        <v>1.6</v>
      </c>
      <c r="Z573" s="69">
        <v>1.6</v>
      </c>
      <c r="AB573" s="63" t="s">
        <v>635</v>
      </c>
      <c r="AC573" s="42">
        <f t="shared" si="32"/>
        <v>77</v>
      </c>
      <c r="AD573" s="42">
        <f t="shared" si="33"/>
        <v>81</v>
      </c>
      <c r="AE573" s="42">
        <f t="shared" si="34"/>
        <v>54</v>
      </c>
      <c r="AG573" t="s">
        <v>1383</v>
      </c>
      <c r="AH573" s="57">
        <v>28.1</v>
      </c>
      <c r="AJ573" s="63" t="s">
        <v>635</v>
      </c>
      <c r="AK573">
        <f t="shared" si="35"/>
        <v>60</v>
      </c>
      <c r="AL573">
        <v>1.29</v>
      </c>
      <c r="AM573">
        <v>1.35</v>
      </c>
      <c r="AN573">
        <v>0.9</v>
      </c>
    </row>
    <row r="574" spans="1:40">
      <c r="A574" t="s">
        <v>153</v>
      </c>
      <c r="B574">
        <v>81.666666666666671</v>
      </c>
      <c r="C574">
        <v>12.613185212282399</v>
      </c>
      <c r="D574">
        <v>56.762373281250021</v>
      </c>
      <c r="E574">
        <v>29.386331938633194</v>
      </c>
      <c r="F574" t="s">
        <v>1191</v>
      </c>
      <c r="H574" t="s">
        <v>1017</v>
      </c>
      <c r="J574" t="s">
        <v>599</v>
      </c>
      <c r="K574">
        <v>42</v>
      </c>
      <c r="L574">
        <v>25</v>
      </c>
      <c r="T574" t="s">
        <v>2534</v>
      </c>
      <c r="U574" t="s">
        <v>1121</v>
      </c>
      <c r="W574" t="s">
        <v>2444</v>
      </c>
      <c r="X574" s="69">
        <v>1.5</v>
      </c>
      <c r="Y574" s="69">
        <v>1.6</v>
      </c>
      <c r="Z574" s="69">
        <v>1.6</v>
      </c>
      <c r="AB574" s="63" t="s">
        <v>698</v>
      </c>
      <c r="AC574" s="42">
        <f t="shared" si="32"/>
        <v>51</v>
      </c>
      <c r="AD574" s="42">
        <f t="shared" si="33"/>
        <v>69</v>
      </c>
      <c r="AE574" s="42">
        <f t="shared" si="34"/>
        <v>46</v>
      </c>
      <c r="AG574" t="s">
        <v>1172</v>
      </c>
      <c r="AH574" s="57">
        <v>36</v>
      </c>
      <c r="AJ574" s="63" t="s">
        <v>698</v>
      </c>
      <c r="AK574">
        <f t="shared" si="35"/>
        <v>57</v>
      </c>
      <c r="AL574">
        <v>0.9</v>
      </c>
      <c r="AM574">
        <v>1.21</v>
      </c>
      <c r="AN574">
        <v>0.8</v>
      </c>
    </row>
    <row r="575" spans="1:40">
      <c r="A575" t="s">
        <v>368</v>
      </c>
      <c r="B575">
        <v>78.666666666666671</v>
      </c>
      <c r="C575">
        <v>6.7356917295941701</v>
      </c>
      <c r="D575">
        <v>30.664819791666666</v>
      </c>
      <c r="E575">
        <v>51.98840579710145</v>
      </c>
      <c r="F575" t="s">
        <v>1191</v>
      </c>
      <c r="H575" t="s">
        <v>1017</v>
      </c>
      <c r="J575" t="s">
        <v>2535</v>
      </c>
      <c r="K575">
        <v>52</v>
      </c>
      <c r="L575">
        <v>30</v>
      </c>
      <c r="T575" t="s">
        <v>2450</v>
      </c>
      <c r="U575" t="s">
        <v>1121</v>
      </c>
      <c r="W575" t="s">
        <v>1888</v>
      </c>
      <c r="X575" s="69">
        <v>1.6</v>
      </c>
      <c r="Y575" s="69">
        <v>1.6</v>
      </c>
      <c r="Z575" s="69">
        <v>1.6</v>
      </c>
      <c r="AB575" s="63" t="s">
        <v>470</v>
      </c>
      <c r="AC575" s="42">
        <f t="shared" si="32"/>
        <v>34</v>
      </c>
      <c r="AD575" s="42">
        <f t="shared" si="33"/>
        <v>83</v>
      </c>
      <c r="AE575" s="42">
        <f t="shared" si="34"/>
        <v>83</v>
      </c>
      <c r="AG575" t="s">
        <v>1744</v>
      </c>
      <c r="AH575" s="57">
        <v>39.1</v>
      </c>
      <c r="AJ575" s="63" t="s">
        <v>470</v>
      </c>
      <c r="AK575">
        <f t="shared" si="35"/>
        <v>55</v>
      </c>
      <c r="AL575">
        <v>0.61</v>
      </c>
      <c r="AM575">
        <v>1.5</v>
      </c>
      <c r="AN575">
        <v>1.5</v>
      </c>
    </row>
    <row r="576" spans="1:40">
      <c r="A576" t="s">
        <v>626</v>
      </c>
      <c r="B576">
        <v>75.333333333333329</v>
      </c>
      <c r="C576">
        <v>1.6761264477458879</v>
      </c>
      <c r="D576">
        <v>13.22787981666667</v>
      </c>
      <c r="E576">
        <v>23.969696969696969</v>
      </c>
      <c r="F576" t="s">
        <v>1191</v>
      </c>
      <c r="H576" t="s">
        <v>1017</v>
      </c>
      <c r="J576" t="s">
        <v>2536</v>
      </c>
      <c r="K576">
        <v>52</v>
      </c>
      <c r="L576">
        <v>30</v>
      </c>
      <c r="T576" t="s">
        <v>2537</v>
      </c>
      <c r="U576" t="s">
        <v>1121</v>
      </c>
      <c r="W576" t="s">
        <v>2412</v>
      </c>
      <c r="X576" s="69">
        <v>1.5</v>
      </c>
      <c r="Y576" s="69">
        <v>1.5874999999999999</v>
      </c>
      <c r="Z576" s="69">
        <v>1.5874999999999999</v>
      </c>
      <c r="AB576" s="63" t="s">
        <v>804</v>
      </c>
      <c r="AC576" s="42">
        <f t="shared" si="32"/>
        <v>88</v>
      </c>
      <c r="AD576" s="42">
        <f t="shared" si="33"/>
        <v>59</v>
      </c>
      <c r="AE576" s="42">
        <f t="shared" si="34"/>
        <v>48</v>
      </c>
      <c r="AG576" t="s">
        <v>1636</v>
      </c>
      <c r="AH576" s="57">
        <v>34.9</v>
      </c>
      <c r="AJ576" s="63" t="s">
        <v>804</v>
      </c>
      <c r="AK576">
        <f t="shared" si="35"/>
        <v>53</v>
      </c>
      <c r="AL576">
        <v>1.66</v>
      </c>
      <c r="AM576">
        <v>1.1100000000000001</v>
      </c>
      <c r="AN576">
        <v>0.9</v>
      </c>
    </row>
    <row r="577" spans="1:40">
      <c r="A577" t="s">
        <v>796</v>
      </c>
      <c r="B577">
        <v>26</v>
      </c>
      <c r="C577">
        <v>2.6</v>
      </c>
      <c r="D577">
        <v>4.7190000000000003</v>
      </c>
      <c r="E577">
        <v>7.8</v>
      </c>
      <c r="F577" t="s">
        <v>1186</v>
      </c>
      <c r="H577" t="s">
        <v>1017</v>
      </c>
      <c r="J577" t="s">
        <v>401</v>
      </c>
      <c r="K577">
        <v>53</v>
      </c>
      <c r="L577">
        <v>32</v>
      </c>
      <c r="T577" t="s">
        <v>2538</v>
      </c>
      <c r="U577" t="s">
        <v>1121</v>
      </c>
      <c r="W577" t="s">
        <v>2282</v>
      </c>
      <c r="X577" s="69">
        <v>1.575</v>
      </c>
      <c r="Y577" s="69">
        <v>1.575</v>
      </c>
      <c r="Z577" s="69">
        <v>1.575</v>
      </c>
      <c r="AB577" s="63" t="s">
        <v>629</v>
      </c>
      <c r="AC577" s="42">
        <f t="shared" si="32"/>
        <v>61</v>
      </c>
      <c r="AD577" s="42">
        <f t="shared" si="33"/>
        <v>38</v>
      </c>
      <c r="AE577" s="42">
        <f t="shared" si="34"/>
        <v>56</v>
      </c>
      <c r="AG577" t="s">
        <v>2539</v>
      </c>
      <c r="AH577" s="57">
        <v>22.4</v>
      </c>
      <c r="AJ577" s="63" t="s">
        <v>629</v>
      </c>
      <c r="AK577">
        <f t="shared" si="35"/>
        <v>47</v>
      </c>
      <c r="AL577">
        <v>1.3</v>
      </c>
      <c r="AM577">
        <v>0.8</v>
      </c>
      <c r="AN577">
        <v>1.2</v>
      </c>
    </row>
    <row r="578" spans="1:40">
      <c r="A578" t="s">
        <v>533</v>
      </c>
      <c r="B578">
        <v>76</v>
      </c>
      <c r="C578">
        <v>3.3453397435897432</v>
      </c>
      <c r="D578">
        <v>17.709570666666668</v>
      </c>
      <c r="E578">
        <v>45.6</v>
      </c>
      <c r="F578" t="s">
        <v>1191</v>
      </c>
      <c r="H578" t="s">
        <v>1017</v>
      </c>
      <c r="J578" t="s">
        <v>679</v>
      </c>
      <c r="K578">
        <v>55</v>
      </c>
      <c r="L578">
        <v>35</v>
      </c>
      <c r="T578" t="s">
        <v>2540</v>
      </c>
      <c r="U578" t="s">
        <v>1121</v>
      </c>
      <c r="W578" t="s">
        <v>2421</v>
      </c>
      <c r="X578" s="69">
        <v>1.0249999999999999</v>
      </c>
      <c r="Y578" s="69">
        <v>1.075</v>
      </c>
      <c r="Z578" s="69">
        <v>1.575</v>
      </c>
      <c r="AB578" s="63" t="s">
        <v>515</v>
      </c>
      <c r="AC578" s="42">
        <f t="shared" si="32"/>
        <v>21</v>
      </c>
      <c r="AD578" s="42">
        <f t="shared" si="33"/>
        <v>7</v>
      </c>
      <c r="AE578" s="42">
        <f t="shared" si="34"/>
        <v>50</v>
      </c>
      <c r="AG578" t="s">
        <v>2224</v>
      </c>
      <c r="AH578" s="57">
        <v>25.4</v>
      </c>
      <c r="AJ578" s="63" t="s">
        <v>515</v>
      </c>
      <c r="AK578">
        <f t="shared" si="35"/>
        <v>45</v>
      </c>
      <c r="AL578">
        <v>0.46</v>
      </c>
      <c r="AM578">
        <v>0.15</v>
      </c>
      <c r="AN578">
        <v>1.1000000000000001</v>
      </c>
    </row>
    <row r="579" spans="1:40">
      <c r="A579" t="s">
        <v>804</v>
      </c>
      <c r="B579">
        <v>53</v>
      </c>
      <c r="C579">
        <v>1.7322152815446408</v>
      </c>
      <c r="D579">
        <v>4.3707509999999994</v>
      </c>
      <c r="E579">
        <v>23.901960784313726</v>
      </c>
      <c r="F579" t="s">
        <v>1186</v>
      </c>
      <c r="H579" t="s">
        <v>1017</v>
      </c>
      <c r="J579" t="s">
        <v>596</v>
      </c>
      <c r="K579">
        <v>40</v>
      </c>
      <c r="L579">
        <v>28</v>
      </c>
      <c r="T579" t="s">
        <v>2541</v>
      </c>
      <c r="U579" t="s">
        <v>1121</v>
      </c>
      <c r="W579" t="s">
        <v>2542</v>
      </c>
      <c r="X579" s="69">
        <v>1.0249999999999999</v>
      </c>
      <c r="Y579" s="69">
        <v>1.075</v>
      </c>
      <c r="Z579" s="69">
        <v>1.575</v>
      </c>
      <c r="AB579" s="63" t="s">
        <v>687</v>
      </c>
      <c r="AC579" s="42">
        <f t="shared" si="32"/>
        <v>14</v>
      </c>
      <c r="AD579" s="42">
        <f t="shared" si="33"/>
        <v>9</v>
      </c>
      <c r="AE579" s="42">
        <f t="shared" si="34"/>
        <v>56</v>
      </c>
      <c r="AG579" t="s">
        <v>1993</v>
      </c>
      <c r="AH579" s="57">
        <v>31.1</v>
      </c>
      <c r="AJ579" s="63" t="s">
        <v>687</v>
      </c>
      <c r="AK579">
        <f t="shared" si="35"/>
        <v>35</v>
      </c>
      <c r="AL579">
        <v>0.39</v>
      </c>
      <c r="AM579">
        <v>0.25</v>
      </c>
      <c r="AN579">
        <v>1.6</v>
      </c>
    </row>
    <row r="580" spans="1:40">
      <c r="A580" t="s">
        <v>635</v>
      </c>
      <c r="B580">
        <v>60</v>
      </c>
      <c r="C580">
        <v>3.4860869565217398</v>
      </c>
      <c r="D580">
        <v>12.904027500000002</v>
      </c>
      <c r="E580">
        <v>29.333333333333332</v>
      </c>
      <c r="F580" t="s">
        <v>1186</v>
      </c>
      <c r="H580" t="s">
        <v>1017</v>
      </c>
      <c r="J580" t="s">
        <v>2543</v>
      </c>
      <c r="K580">
        <v>45</v>
      </c>
      <c r="L580">
        <v>38</v>
      </c>
      <c r="T580" t="s">
        <v>2544</v>
      </c>
      <c r="U580" t="s">
        <v>1121</v>
      </c>
      <c r="W580" t="s">
        <v>1286</v>
      </c>
      <c r="X580" s="69">
        <v>1.3</v>
      </c>
      <c r="Y580" s="69">
        <v>1.566667</v>
      </c>
      <c r="Z580" s="69">
        <v>1.566667</v>
      </c>
      <c r="AA580" s="43"/>
      <c r="AB580" s="63" t="s">
        <v>796</v>
      </c>
      <c r="AC580" s="42">
        <f t="shared" ref="AC580:AC643" si="36">ROUND(AL580*$AK580, 0)</f>
        <v>31</v>
      </c>
      <c r="AD580" s="42">
        <f t="shared" ref="AD580:AD643" si="37">ROUND(AM580*$AK580, 0)</f>
        <v>18</v>
      </c>
      <c r="AE580" s="42">
        <f t="shared" ref="AE580:AE643" si="38">ROUND(AN580*$AK580, 0)</f>
        <v>26</v>
      </c>
      <c r="AG580" t="s">
        <v>2545</v>
      </c>
      <c r="AH580" s="57">
        <v>25.9</v>
      </c>
      <c r="AJ580" s="63" t="s">
        <v>796</v>
      </c>
      <c r="AK580">
        <f t="shared" ref="AK580:AK643" si="39">VLOOKUP(AJ580, $A$3:$B$1060, 2, FALSE)</f>
        <v>26</v>
      </c>
      <c r="AL580">
        <v>1.2</v>
      </c>
      <c r="AM580">
        <v>0.7</v>
      </c>
      <c r="AN580">
        <v>1</v>
      </c>
    </row>
    <row r="581" spans="1:40">
      <c r="A581" t="s">
        <v>698</v>
      </c>
      <c r="B581">
        <v>57</v>
      </c>
      <c r="C581">
        <v>2.3497763347763354</v>
      </c>
      <c r="D581">
        <v>9.9685495000000017</v>
      </c>
      <c r="E581">
        <v>49.565217391304344</v>
      </c>
      <c r="F581" t="s">
        <v>1186</v>
      </c>
      <c r="H581" t="s">
        <v>1017</v>
      </c>
      <c r="J581" t="s">
        <v>639</v>
      </c>
      <c r="K581">
        <v>60</v>
      </c>
      <c r="L581">
        <v>28</v>
      </c>
      <c r="T581" t="s">
        <v>2546</v>
      </c>
      <c r="U581" t="s">
        <v>1121</v>
      </c>
      <c r="W581" t="s">
        <v>2547</v>
      </c>
      <c r="X581" s="69">
        <v>0.95</v>
      </c>
      <c r="Y581" s="69">
        <v>0.95</v>
      </c>
      <c r="Z581" s="69">
        <v>1.55</v>
      </c>
      <c r="AB581" s="63" t="s">
        <v>862</v>
      </c>
      <c r="AC581" s="42">
        <f t="shared" si="36"/>
        <v>18</v>
      </c>
      <c r="AD581" s="42">
        <f t="shared" si="37"/>
        <v>21</v>
      </c>
      <c r="AE581" s="42">
        <f t="shared" si="38"/>
        <v>12</v>
      </c>
      <c r="AG581" t="s">
        <v>2548</v>
      </c>
      <c r="AH581" s="57">
        <v>26.1</v>
      </c>
      <c r="AJ581" s="63" t="s">
        <v>862</v>
      </c>
      <c r="AK581">
        <f t="shared" si="39"/>
        <v>14.666666666666666</v>
      </c>
      <c r="AL581">
        <v>1.21</v>
      </c>
      <c r="AM581">
        <v>1.43</v>
      </c>
      <c r="AN581">
        <v>0.8</v>
      </c>
    </row>
    <row r="582" spans="1:40">
      <c r="A582" t="s">
        <v>862</v>
      </c>
      <c r="B582">
        <v>14.666666666666666</v>
      </c>
      <c r="C582">
        <v>0.27964444444444442</v>
      </c>
      <c r="D582">
        <v>2.0741518518518518</v>
      </c>
      <c r="E582">
        <v>3.8596491228070171</v>
      </c>
      <c r="F582" t="s">
        <v>1186</v>
      </c>
      <c r="H582" t="s">
        <v>1017</v>
      </c>
      <c r="J582" t="s">
        <v>2549</v>
      </c>
      <c r="K582">
        <v>55</v>
      </c>
      <c r="L582">
        <v>35</v>
      </c>
      <c r="T582" t="s">
        <v>2550</v>
      </c>
      <c r="U582" t="s">
        <v>1121</v>
      </c>
      <c r="W582" t="s">
        <v>1600</v>
      </c>
      <c r="X582" s="69">
        <v>1.55</v>
      </c>
      <c r="Y582" s="69">
        <v>1.55</v>
      </c>
      <c r="Z582" s="69">
        <v>1.55</v>
      </c>
      <c r="AB582" s="63" t="s">
        <v>881</v>
      </c>
      <c r="AC582" s="42">
        <f t="shared" si="36"/>
        <v>2</v>
      </c>
      <c r="AD582" s="42">
        <f t="shared" si="37"/>
        <v>5</v>
      </c>
      <c r="AE582" s="42">
        <f t="shared" si="38"/>
        <v>7</v>
      </c>
      <c r="AG582" t="s">
        <v>2551</v>
      </c>
      <c r="AH582" s="57">
        <v>29</v>
      </c>
      <c r="AJ582" s="63" t="s">
        <v>881</v>
      </c>
      <c r="AK582">
        <f t="shared" si="39"/>
        <v>6</v>
      </c>
      <c r="AL582">
        <v>0.4</v>
      </c>
      <c r="AM582">
        <v>0.8</v>
      </c>
      <c r="AN582">
        <v>1.2</v>
      </c>
    </row>
    <row r="583" spans="1:40">
      <c r="A583" t="s">
        <v>629</v>
      </c>
      <c r="B583">
        <v>47</v>
      </c>
      <c r="C583">
        <v>4.55987037037037</v>
      </c>
      <c r="D583">
        <v>13.173708333333334</v>
      </c>
      <c r="E583">
        <v>23.5</v>
      </c>
      <c r="F583" t="s">
        <v>1191</v>
      </c>
      <c r="H583" t="s">
        <v>1017</v>
      </c>
      <c r="J583" t="s">
        <v>2552</v>
      </c>
      <c r="K583">
        <v>48</v>
      </c>
      <c r="L583">
        <v>32</v>
      </c>
      <c r="T583" t="s">
        <v>2553</v>
      </c>
      <c r="U583" t="s">
        <v>1121</v>
      </c>
      <c r="W583" t="s">
        <v>2379</v>
      </c>
      <c r="X583" s="69">
        <v>1.65</v>
      </c>
      <c r="Y583" s="69">
        <v>1.55</v>
      </c>
      <c r="Z583" s="69">
        <v>1.55</v>
      </c>
      <c r="AB583" s="63" t="s">
        <v>906</v>
      </c>
      <c r="AC583" s="42">
        <f t="shared" si="36"/>
        <v>2</v>
      </c>
      <c r="AD583" s="42">
        <f t="shared" si="37"/>
        <v>0</v>
      </c>
      <c r="AE583" s="42">
        <f t="shared" si="38"/>
        <v>3</v>
      </c>
      <c r="AG583" t="s">
        <v>2554</v>
      </c>
      <c r="AH583" s="57">
        <v>20.100000000000001</v>
      </c>
      <c r="AJ583" s="63" t="s">
        <v>906</v>
      </c>
      <c r="AK583">
        <f t="shared" si="39"/>
        <v>3</v>
      </c>
      <c r="AL583">
        <v>0.8</v>
      </c>
      <c r="AM583">
        <v>0.1</v>
      </c>
      <c r="AN583">
        <v>1</v>
      </c>
    </row>
    <row r="584" spans="1:40">
      <c r="A584" t="s">
        <v>906</v>
      </c>
      <c r="B584">
        <v>3</v>
      </c>
      <c r="C584">
        <v>1.4000000000000002E-3</v>
      </c>
      <c r="D584">
        <v>1.2322500000000001</v>
      </c>
      <c r="E584">
        <v>0</v>
      </c>
      <c r="F584" t="s">
        <v>1191</v>
      </c>
      <c r="H584" t="s">
        <v>1017</v>
      </c>
      <c r="J584" t="s">
        <v>668</v>
      </c>
      <c r="K584">
        <v>40</v>
      </c>
      <c r="L584">
        <v>30</v>
      </c>
      <c r="T584" t="s">
        <v>2555</v>
      </c>
      <c r="U584" t="s">
        <v>1121</v>
      </c>
      <c r="W584" t="s">
        <v>1747</v>
      </c>
      <c r="X584" s="69">
        <v>1.0249999999999999</v>
      </c>
      <c r="Y584" s="69">
        <v>1.05</v>
      </c>
      <c r="Z584" s="69">
        <v>1.55</v>
      </c>
      <c r="AB584" s="63" t="s">
        <v>435</v>
      </c>
      <c r="AC584" s="42">
        <f t="shared" si="36"/>
        <v>157</v>
      </c>
      <c r="AD584" s="42">
        <f t="shared" si="37"/>
        <v>109</v>
      </c>
      <c r="AE584" s="42">
        <f t="shared" si="38"/>
        <v>100</v>
      </c>
      <c r="AG584" t="s">
        <v>2556</v>
      </c>
      <c r="AH584" s="57">
        <v>22.1</v>
      </c>
      <c r="AJ584" s="63" t="s">
        <v>435</v>
      </c>
      <c r="AK584">
        <f t="shared" si="39"/>
        <v>83.666666666666671</v>
      </c>
      <c r="AL584">
        <v>1.88</v>
      </c>
      <c r="AM584">
        <v>1.3</v>
      </c>
      <c r="AN584">
        <v>1.2</v>
      </c>
    </row>
    <row r="585" spans="1:40">
      <c r="A585" t="s">
        <v>34</v>
      </c>
      <c r="B585">
        <v>78</v>
      </c>
      <c r="C585">
        <v>39</v>
      </c>
      <c r="D585">
        <v>111.81541799999999</v>
      </c>
      <c r="E585">
        <v>35.1</v>
      </c>
      <c r="F585" t="s">
        <v>941</v>
      </c>
      <c r="H585" t="s">
        <v>1019</v>
      </c>
      <c r="J585" t="s">
        <v>2557</v>
      </c>
      <c r="K585">
        <v>53</v>
      </c>
      <c r="L585">
        <v>30</v>
      </c>
      <c r="T585" t="s">
        <v>2558</v>
      </c>
      <c r="U585" t="s">
        <v>1121</v>
      </c>
      <c r="W585" t="s">
        <v>2559</v>
      </c>
      <c r="X585" s="69">
        <v>1.55</v>
      </c>
      <c r="Y585" s="69">
        <v>1.55</v>
      </c>
      <c r="Z585" s="69">
        <v>1.55</v>
      </c>
      <c r="AB585" s="63" t="s">
        <v>145</v>
      </c>
      <c r="AC585" s="42">
        <f t="shared" si="36"/>
        <v>74</v>
      </c>
      <c r="AD585" s="42">
        <f t="shared" si="37"/>
        <v>42</v>
      </c>
      <c r="AE585" s="42">
        <f t="shared" si="38"/>
        <v>158</v>
      </c>
      <c r="AG585" t="s">
        <v>2011</v>
      </c>
      <c r="AH585" s="57">
        <v>20</v>
      </c>
      <c r="AJ585" s="63" t="s">
        <v>145</v>
      </c>
      <c r="AK585">
        <f t="shared" si="39"/>
        <v>83</v>
      </c>
      <c r="AL585">
        <v>0.89</v>
      </c>
      <c r="AM585">
        <v>0.5</v>
      </c>
      <c r="AN585">
        <v>1.9</v>
      </c>
    </row>
    <row r="586" spans="1:40">
      <c r="A586" t="s">
        <v>158</v>
      </c>
      <c r="B586">
        <v>74</v>
      </c>
      <c r="C586">
        <v>18.5</v>
      </c>
      <c r="D586">
        <v>56.459040000000009</v>
      </c>
      <c r="E586">
        <v>29.6</v>
      </c>
      <c r="F586" t="s">
        <v>941</v>
      </c>
      <c r="H586" t="s">
        <v>1019</v>
      </c>
      <c r="J586" t="s">
        <v>536</v>
      </c>
      <c r="K586">
        <v>42</v>
      </c>
      <c r="L586">
        <v>28</v>
      </c>
      <c r="T586" t="s">
        <v>2560</v>
      </c>
      <c r="U586" t="s">
        <v>1121</v>
      </c>
      <c r="W586" t="s">
        <v>2426</v>
      </c>
      <c r="X586" s="69">
        <v>1.0249999999999999</v>
      </c>
      <c r="Y586" s="69">
        <v>1.075</v>
      </c>
      <c r="Z586" s="69">
        <v>1.55</v>
      </c>
      <c r="AB586" s="63" t="s">
        <v>191</v>
      </c>
      <c r="AC586" s="42">
        <f t="shared" si="36"/>
        <v>50</v>
      </c>
      <c r="AD586" s="42">
        <f t="shared" si="37"/>
        <v>24</v>
      </c>
      <c r="AE586" s="42">
        <f t="shared" si="38"/>
        <v>88</v>
      </c>
      <c r="AG586" t="s">
        <v>2043</v>
      </c>
      <c r="AH586" s="57">
        <v>19.3</v>
      </c>
      <c r="AJ586" s="63" t="s">
        <v>191</v>
      </c>
      <c r="AK586">
        <f t="shared" si="39"/>
        <v>79.666666666666671</v>
      </c>
      <c r="AL586">
        <v>0.63</v>
      </c>
      <c r="AM586">
        <v>0.3</v>
      </c>
      <c r="AN586">
        <v>1.1000000000000001</v>
      </c>
    </row>
    <row r="587" spans="1:40">
      <c r="A587" t="s">
        <v>216</v>
      </c>
      <c r="B587">
        <v>80.666666666666671</v>
      </c>
      <c r="C587">
        <v>13.713333333333335</v>
      </c>
      <c r="D587">
        <v>46.678169999999994</v>
      </c>
      <c r="E587">
        <v>15.723163841807912</v>
      </c>
      <c r="F587" t="s">
        <v>941</v>
      </c>
      <c r="H587" t="s">
        <v>1019</v>
      </c>
      <c r="J587" t="s">
        <v>466</v>
      </c>
      <c r="K587">
        <v>42</v>
      </c>
      <c r="L587">
        <v>33</v>
      </c>
      <c r="T587" t="s">
        <v>2561</v>
      </c>
      <c r="U587" t="s">
        <v>1121</v>
      </c>
      <c r="W587" t="s">
        <v>2562</v>
      </c>
      <c r="X587" s="69">
        <v>1.0249999999999999</v>
      </c>
      <c r="Y587" s="69">
        <v>1.05</v>
      </c>
      <c r="Z587" s="69">
        <v>1.55</v>
      </c>
      <c r="AB587" s="63" t="s">
        <v>2563</v>
      </c>
      <c r="AC587" s="42">
        <f t="shared" si="36"/>
        <v>28</v>
      </c>
      <c r="AD587" s="42">
        <f t="shared" si="37"/>
        <v>166</v>
      </c>
      <c r="AE587" s="42">
        <f t="shared" si="38"/>
        <v>190</v>
      </c>
      <c r="AG587" t="s">
        <v>1764</v>
      </c>
      <c r="AH587" s="57">
        <v>31.7</v>
      </c>
      <c r="AJ587" s="63" t="s">
        <v>2563</v>
      </c>
      <c r="AK587">
        <f t="shared" si="39"/>
        <v>79</v>
      </c>
      <c r="AL587">
        <v>0.35</v>
      </c>
      <c r="AM587">
        <v>2.1</v>
      </c>
      <c r="AN587">
        <v>2.4</v>
      </c>
    </row>
    <row r="588" spans="1:40">
      <c r="A588" t="s">
        <v>753</v>
      </c>
      <c r="B588">
        <v>62</v>
      </c>
      <c r="C588">
        <v>4.3400000000000007</v>
      </c>
      <c r="D588">
        <v>6.9575624999999999</v>
      </c>
      <c r="E588">
        <v>45.73770491803279</v>
      </c>
      <c r="F588" t="s">
        <v>941</v>
      </c>
      <c r="H588" t="s">
        <v>1019</v>
      </c>
      <c r="J588" t="s">
        <v>2564</v>
      </c>
      <c r="K588">
        <v>50</v>
      </c>
      <c r="L588">
        <v>30</v>
      </c>
      <c r="T588" t="s">
        <v>2565</v>
      </c>
      <c r="U588" t="s">
        <v>1121</v>
      </c>
      <c r="W588" t="s">
        <v>1336</v>
      </c>
      <c r="X588" s="69">
        <v>0.97499999999999998</v>
      </c>
      <c r="Y588" s="69">
        <v>0.9425</v>
      </c>
      <c r="Z588" s="69">
        <v>1.5425</v>
      </c>
      <c r="AB588" s="63" t="s">
        <v>199</v>
      </c>
      <c r="AC588" s="42">
        <f t="shared" si="36"/>
        <v>39</v>
      </c>
      <c r="AD588" s="42">
        <f t="shared" si="37"/>
        <v>39</v>
      </c>
      <c r="AE588" s="42">
        <f t="shared" si="38"/>
        <v>158</v>
      </c>
      <c r="AG588" t="s">
        <v>2369</v>
      </c>
      <c r="AH588" s="57">
        <v>23</v>
      </c>
      <c r="AJ588" s="63" t="s">
        <v>199</v>
      </c>
      <c r="AK588">
        <f t="shared" si="39"/>
        <v>79</v>
      </c>
      <c r="AL588">
        <v>0.49</v>
      </c>
      <c r="AM588">
        <v>0.49</v>
      </c>
      <c r="AN588">
        <v>2</v>
      </c>
    </row>
    <row r="589" spans="1:40">
      <c r="A589" t="s">
        <v>678</v>
      </c>
      <c r="B589">
        <v>54</v>
      </c>
      <c r="C589">
        <v>1.7572991362254495</v>
      </c>
      <c r="D589">
        <v>10.756184999999999</v>
      </c>
      <c r="E589">
        <v>36</v>
      </c>
      <c r="F589" t="s">
        <v>941</v>
      </c>
      <c r="H589" t="s">
        <v>1019</v>
      </c>
      <c r="J589" t="s">
        <v>607</v>
      </c>
      <c r="K589">
        <v>40</v>
      </c>
      <c r="L589">
        <v>28</v>
      </c>
      <c r="T589" t="s">
        <v>2566</v>
      </c>
      <c r="U589" t="s">
        <v>1121</v>
      </c>
      <c r="W589" t="s">
        <v>1946</v>
      </c>
      <c r="X589" s="69">
        <v>1.5249999999999999</v>
      </c>
      <c r="Y589" s="69">
        <v>1.5249999999999999</v>
      </c>
      <c r="Z589" s="69">
        <v>1.5249999999999999</v>
      </c>
      <c r="AB589" s="63" t="s">
        <v>258</v>
      </c>
      <c r="AC589" s="42">
        <f t="shared" si="36"/>
        <v>39</v>
      </c>
      <c r="AD589" s="42">
        <f t="shared" si="37"/>
        <v>133</v>
      </c>
      <c r="AE589" s="42">
        <f t="shared" si="38"/>
        <v>172</v>
      </c>
      <c r="AG589" t="s">
        <v>2528</v>
      </c>
      <c r="AH589" s="57">
        <v>25.9</v>
      </c>
      <c r="AJ589" s="63" t="s">
        <v>258</v>
      </c>
      <c r="AK589">
        <f t="shared" si="39"/>
        <v>78</v>
      </c>
      <c r="AL589">
        <v>0.5</v>
      </c>
      <c r="AM589">
        <v>1.7</v>
      </c>
      <c r="AN589">
        <v>2.2000000000000002</v>
      </c>
    </row>
    <row r="590" spans="1:40">
      <c r="A590" t="s">
        <v>814</v>
      </c>
      <c r="B590">
        <v>24</v>
      </c>
      <c r="C590">
        <v>2.4000000000000004</v>
      </c>
      <c r="D590">
        <v>3.9692390243902445</v>
      </c>
      <c r="E590">
        <v>6</v>
      </c>
      <c r="F590" t="s">
        <v>941</v>
      </c>
      <c r="H590" t="s">
        <v>1019</v>
      </c>
      <c r="J590" t="s">
        <v>847</v>
      </c>
      <c r="K590">
        <v>65</v>
      </c>
      <c r="L590">
        <v>40</v>
      </c>
      <c r="T590" t="s">
        <v>2567</v>
      </c>
      <c r="U590" t="s">
        <v>1121</v>
      </c>
      <c r="W590" t="s">
        <v>2489</v>
      </c>
      <c r="X590" s="69">
        <v>1.3</v>
      </c>
      <c r="Y590" s="69">
        <v>1.5</v>
      </c>
      <c r="Z590" s="69">
        <v>1.5</v>
      </c>
      <c r="AB590" s="63" t="s">
        <v>262</v>
      </c>
      <c r="AC590" s="42">
        <f t="shared" si="36"/>
        <v>65</v>
      </c>
      <c r="AD590" s="42">
        <f t="shared" si="37"/>
        <v>58</v>
      </c>
      <c r="AE590" s="42">
        <f t="shared" si="38"/>
        <v>116</v>
      </c>
      <c r="AG590" t="s">
        <v>814</v>
      </c>
      <c r="AH590" s="57">
        <v>22.4</v>
      </c>
      <c r="AJ590" s="63" t="s">
        <v>262</v>
      </c>
      <c r="AK590">
        <f t="shared" si="39"/>
        <v>77</v>
      </c>
      <c r="AL590">
        <v>0.85</v>
      </c>
      <c r="AM590">
        <v>0.75</v>
      </c>
      <c r="AN590">
        <v>1.5</v>
      </c>
    </row>
    <row r="591" spans="1:40">
      <c r="A591" t="s">
        <v>171</v>
      </c>
      <c r="B591">
        <v>77</v>
      </c>
      <c r="C591">
        <v>16.751033816425121</v>
      </c>
      <c r="D591">
        <v>54.694072125000012</v>
      </c>
      <c r="E591">
        <v>34.65</v>
      </c>
      <c r="F591" t="s">
        <v>1143</v>
      </c>
      <c r="H591" t="s">
        <v>1019</v>
      </c>
      <c r="J591" t="s">
        <v>2568</v>
      </c>
      <c r="K591">
        <v>53</v>
      </c>
      <c r="L591">
        <v>35</v>
      </c>
      <c r="T591" t="s">
        <v>2569</v>
      </c>
      <c r="U591" t="s">
        <v>1121</v>
      </c>
      <c r="W591" t="s">
        <v>2570</v>
      </c>
      <c r="X591" s="69">
        <v>1.0249999999999999</v>
      </c>
      <c r="Y591" s="69">
        <v>1.05</v>
      </c>
      <c r="Z591" s="69">
        <v>1.5</v>
      </c>
      <c r="AB591" s="63" t="s">
        <v>638</v>
      </c>
      <c r="AC591" s="42">
        <f t="shared" si="36"/>
        <v>115</v>
      </c>
      <c r="AD591" s="42">
        <f t="shared" si="37"/>
        <v>61</v>
      </c>
      <c r="AE591" s="42">
        <f t="shared" si="38"/>
        <v>54</v>
      </c>
      <c r="AG591" t="s">
        <v>2571</v>
      </c>
      <c r="AH591" s="57">
        <v>20.5</v>
      </c>
      <c r="AJ591" s="63" t="s">
        <v>638</v>
      </c>
      <c r="AK591">
        <f t="shared" si="39"/>
        <v>76.666666666666671</v>
      </c>
      <c r="AL591">
        <v>1.5</v>
      </c>
      <c r="AM591">
        <v>0.8</v>
      </c>
      <c r="AN591">
        <v>0.7</v>
      </c>
    </row>
    <row r="592" spans="1:40">
      <c r="A592" t="s">
        <v>112</v>
      </c>
      <c r="B592">
        <v>79</v>
      </c>
      <c r="C592">
        <v>17.186125603864735</v>
      </c>
      <c r="D592">
        <v>65.157359299999996</v>
      </c>
      <c r="E592">
        <v>15.8</v>
      </c>
      <c r="F592" t="s">
        <v>1143</v>
      </c>
      <c r="H592" t="s">
        <v>1019</v>
      </c>
      <c r="J592" t="s">
        <v>450</v>
      </c>
      <c r="K592">
        <v>48</v>
      </c>
      <c r="L592">
        <v>33</v>
      </c>
      <c r="T592" t="s">
        <v>2572</v>
      </c>
      <c r="U592" t="s">
        <v>1121</v>
      </c>
      <c r="W592" t="s">
        <v>2367</v>
      </c>
      <c r="X592" s="69">
        <v>1.5</v>
      </c>
      <c r="Y592" s="69">
        <v>1.5</v>
      </c>
      <c r="Z592" s="69">
        <v>1.5</v>
      </c>
      <c r="AB592" s="63" t="s">
        <v>2573</v>
      </c>
      <c r="AC592" s="42">
        <f t="shared" si="36"/>
        <v>37</v>
      </c>
      <c r="AD592" s="42">
        <f t="shared" si="37"/>
        <v>47</v>
      </c>
      <c r="AE592" s="42">
        <f t="shared" si="38"/>
        <v>182</v>
      </c>
      <c r="AG592" t="s">
        <v>112</v>
      </c>
      <c r="AH592" s="57">
        <v>18.7</v>
      </c>
      <c r="AJ592" s="63" t="s">
        <v>2573</v>
      </c>
      <c r="AK592">
        <f t="shared" si="39"/>
        <v>76</v>
      </c>
      <c r="AL592">
        <v>0.49</v>
      </c>
      <c r="AM592">
        <v>0.62</v>
      </c>
      <c r="AN592">
        <v>2.4</v>
      </c>
    </row>
    <row r="593" spans="1:40">
      <c r="A593" t="s">
        <v>284</v>
      </c>
      <c r="B593">
        <v>80</v>
      </c>
      <c r="C593">
        <v>16</v>
      </c>
      <c r="D593">
        <v>37.90658333333333</v>
      </c>
      <c r="E593">
        <v>13.223140495867769</v>
      </c>
      <c r="F593" t="s">
        <v>1143</v>
      </c>
      <c r="H593" t="s">
        <v>1019</v>
      </c>
      <c r="J593" t="s">
        <v>465</v>
      </c>
      <c r="K593">
        <v>55</v>
      </c>
      <c r="L593">
        <v>32</v>
      </c>
      <c r="T593" t="s">
        <v>2574</v>
      </c>
      <c r="U593" t="s">
        <v>1121</v>
      </c>
      <c r="W593" t="s">
        <v>2575</v>
      </c>
      <c r="X593" s="69">
        <v>1.5</v>
      </c>
      <c r="Y593" s="69">
        <v>1.5</v>
      </c>
      <c r="Z593" s="69">
        <v>1.5</v>
      </c>
      <c r="AB593" s="63" t="s">
        <v>181</v>
      </c>
      <c r="AC593" s="42">
        <f t="shared" si="36"/>
        <v>23</v>
      </c>
      <c r="AD593" s="42">
        <f t="shared" si="37"/>
        <v>39</v>
      </c>
      <c r="AE593" s="42">
        <f t="shared" si="38"/>
        <v>114</v>
      </c>
      <c r="AG593" t="s">
        <v>2576</v>
      </c>
      <c r="AH593" s="57">
        <v>23.7</v>
      </c>
      <c r="AJ593" s="63" t="s">
        <v>181</v>
      </c>
      <c r="AK593">
        <f t="shared" si="39"/>
        <v>76</v>
      </c>
      <c r="AL593">
        <v>0.3</v>
      </c>
      <c r="AM593">
        <v>0.51</v>
      </c>
      <c r="AN593">
        <v>1.5</v>
      </c>
    </row>
    <row r="594" spans="1:40">
      <c r="A594" t="s">
        <v>211</v>
      </c>
      <c r="B594">
        <v>72.333333333333329</v>
      </c>
      <c r="C594">
        <v>21.600765030250983</v>
      </c>
      <c r="D594">
        <v>47.321029259259255</v>
      </c>
      <c r="E594">
        <v>55.878357030015792</v>
      </c>
      <c r="F594" t="s">
        <v>1143</v>
      </c>
      <c r="H594" t="s">
        <v>1019</v>
      </c>
      <c r="J594" t="s">
        <v>463</v>
      </c>
      <c r="K594">
        <v>42</v>
      </c>
      <c r="L594">
        <v>28</v>
      </c>
      <c r="T594" t="s">
        <v>2577</v>
      </c>
      <c r="U594" t="s">
        <v>1121</v>
      </c>
      <c r="W594" t="s">
        <v>2046</v>
      </c>
      <c r="X594" s="69">
        <v>1</v>
      </c>
      <c r="Y594" s="69">
        <v>1</v>
      </c>
      <c r="Z594" s="69">
        <v>1.5</v>
      </c>
      <c r="AB594" s="63" t="s">
        <v>218</v>
      </c>
      <c r="AC594" s="42">
        <f t="shared" si="36"/>
        <v>86</v>
      </c>
      <c r="AD594" s="42">
        <f t="shared" si="37"/>
        <v>30</v>
      </c>
      <c r="AE594" s="42">
        <f t="shared" si="38"/>
        <v>160</v>
      </c>
      <c r="AG594" t="s">
        <v>1306</v>
      </c>
      <c r="AH594" s="57">
        <v>31</v>
      </c>
      <c r="AJ594" s="63" t="s">
        <v>218</v>
      </c>
      <c r="AK594">
        <f t="shared" si="39"/>
        <v>76</v>
      </c>
      <c r="AL594">
        <v>1.1299999999999999</v>
      </c>
      <c r="AM594">
        <v>0.4</v>
      </c>
      <c r="AN594">
        <v>2.1</v>
      </c>
    </row>
    <row r="595" spans="1:40">
      <c r="A595" t="s">
        <v>715</v>
      </c>
      <c r="B595">
        <v>81.666666666666671</v>
      </c>
      <c r="C595">
        <v>4.8296288318630651</v>
      </c>
      <c r="D595">
        <v>9.1440201562499972</v>
      </c>
      <c r="E595">
        <v>77.224546722454676</v>
      </c>
      <c r="F595" t="s">
        <v>1143</v>
      </c>
      <c r="H595" t="s">
        <v>1019</v>
      </c>
      <c r="J595" t="s">
        <v>2578</v>
      </c>
      <c r="K595">
        <v>67</v>
      </c>
      <c r="L595">
        <v>45</v>
      </c>
      <c r="T595" t="s">
        <v>2579</v>
      </c>
      <c r="U595" t="s">
        <v>1121</v>
      </c>
      <c r="W595" t="s">
        <v>2548</v>
      </c>
      <c r="X595" s="69">
        <v>1.5</v>
      </c>
      <c r="Y595" s="69">
        <v>1.5</v>
      </c>
      <c r="Z595" s="69">
        <v>1.5</v>
      </c>
      <c r="AB595" s="63" t="s">
        <v>474</v>
      </c>
      <c r="AC595" s="42">
        <f t="shared" si="36"/>
        <v>94</v>
      </c>
      <c r="AD595" s="42">
        <f t="shared" si="37"/>
        <v>68</v>
      </c>
      <c r="AE595" s="42">
        <f t="shared" si="38"/>
        <v>91</v>
      </c>
      <c r="AG595" t="s">
        <v>2161</v>
      </c>
      <c r="AH595" s="57">
        <v>33.299999999999997</v>
      </c>
      <c r="AJ595" s="63" t="s">
        <v>474</v>
      </c>
      <c r="AK595">
        <f t="shared" si="39"/>
        <v>76</v>
      </c>
      <c r="AL595">
        <v>1.24</v>
      </c>
      <c r="AM595">
        <v>0.9</v>
      </c>
      <c r="AN595">
        <v>1.2</v>
      </c>
    </row>
    <row r="596" spans="1:40">
      <c r="A596" t="s">
        <v>728</v>
      </c>
      <c r="B596">
        <v>15.333333333333334</v>
      </c>
      <c r="C596">
        <v>1.5333333333333334</v>
      </c>
      <c r="D596">
        <v>8.2920750000000005</v>
      </c>
      <c r="E596">
        <v>3.8333333333333335</v>
      </c>
      <c r="F596" t="s">
        <v>1143</v>
      </c>
      <c r="H596" t="s">
        <v>1019</v>
      </c>
      <c r="J596" t="s">
        <v>366</v>
      </c>
      <c r="K596">
        <v>38</v>
      </c>
      <c r="L596">
        <v>30</v>
      </c>
      <c r="T596" t="s">
        <v>2580</v>
      </c>
      <c r="U596" t="s">
        <v>1121</v>
      </c>
      <c r="W596" t="s">
        <v>1269</v>
      </c>
      <c r="X596" s="69">
        <v>1.5</v>
      </c>
      <c r="Y596" s="69">
        <v>1.5</v>
      </c>
      <c r="Z596" s="69">
        <v>1.5</v>
      </c>
      <c r="AB596" s="63" t="s">
        <v>1451</v>
      </c>
      <c r="AC596" s="42" t="e">
        <f t="shared" si="36"/>
        <v>#N/A</v>
      </c>
      <c r="AD596" s="42" t="e">
        <f t="shared" si="37"/>
        <v>#N/A</v>
      </c>
      <c r="AE596" s="42" t="e">
        <f t="shared" si="38"/>
        <v>#N/A</v>
      </c>
      <c r="AG596" t="s">
        <v>2581</v>
      </c>
      <c r="AH596" s="57">
        <v>29.1</v>
      </c>
      <c r="AJ596" s="63" t="s">
        <v>1451</v>
      </c>
      <c r="AK596" t="e">
        <f t="shared" si="39"/>
        <v>#N/A</v>
      </c>
      <c r="AL596">
        <v>1.1000000000000001</v>
      </c>
      <c r="AM596">
        <v>0.8</v>
      </c>
      <c r="AN596">
        <v>1.3</v>
      </c>
    </row>
    <row r="597" spans="1:40">
      <c r="A597" t="s">
        <v>103</v>
      </c>
      <c r="B597">
        <v>73.5</v>
      </c>
      <c r="C597">
        <v>25.724999999999998</v>
      </c>
      <c r="D597">
        <v>68.757647291666657</v>
      </c>
      <c r="E597">
        <v>17.64</v>
      </c>
      <c r="F597" t="s">
        <v>1152</v>
      </c>
      <c r="H597" t="s">
        <v>1019</v>
      </c>
      <c r="J597" t="s">
        <v>468</v>
      </c>
      <c r="K597">
        <v>50</v>
      </c>
      <c r="L597">
        <v>30</v>
      </c>
      <c r="T597" t="s">
        <v>2582</v>
      </c>
      <c r="U597" t="s">
        <v>1121</v>
      </c>
      <c r="W597" t="s">
        <v>2209</v>
      </c>
      <c r="X597" s="69">
        <v>1.5</v>
      </c>
      <c r="Y597" s="69">
        <v>1.5</v>
      </c>
      <c r="Z597" s="69">
        <v>1.5</v>
      </c>
      <c r="AB597" s="63" t="s">
        <v>454</v>
      </c>
      <c r="AC597" s="42">
        <f t="shared" si="36"/>
        <v>52</v>
      </c>
      <c r="AD597" s="42">
        <f t="shared" si="37"/>
        <v>36</v>
      </c>
      <c r="AE597" s="42">
        <f t="shared" si="38"/>
        <v>74</v>
      </c>
      <c r="AG597" t="s">
        <v>2053</v>
      </c>
      <c r="AH597" s="57">
        <v>21.2</v>
      </c>
      <c r="AJ597" s="63" t="s">
        <v>454</v>
      </c>
      <c r="AK597">
        <f t="shared" si="39"/>
        <v>74.333333333333329</v>
      </c>
      <c r="AL597">
        <v>0.7</v>
      </c>
      <c r="AM597">
        <v>0.49</v>
      </c>
      <c r="AN597">
        <v>1</v>
      </c>
    </row>
    <row r="598" spans="1:40">
      <c r="A598" t="s">
        <v>202</v>
      </c>
      <c r="B598">
        <v>80.666666666666671</v>
      </c>
      <c r="C598">
        <v>24.2</v>
      </c>
      <c r="D598">
        <v>49.368630208333329</v>
      </c>
      <c r="E598">
        <v>12.988700564971751</v>
      </c>
      <c r="F598" t="s">
        <v>1152</v>
      </c>
      <c r="H598" t="s">
        <v>1019</v>
      </c>
      <c r="J598" t="s">
        <v>2583</v>
      </c>
      <c r="K598">
        <v>65</v>
      </c>
      <c r="L598">
        <v>38</v>
      </c>
      <c r="T598" t="s">
        <v>2584</v>
      </c>
      <c r="U598" t="s">
        <v>1121</v>
      </c>
      <c r="W598" t="s">
        <v>1369</v>
      </c>
      <c r="X598" s="69">
        <v>1.5</v>
      </c>
      <c r="Y598" s="69">
        <v>1.5</v>
      </c>
      <c r="Z598" s="69">
        <v>1.5</v>
      </c>
      <c r="AB598" s="63" t="s">
        <v>517</v>
      </c>
      <c r="AC598" s="42">
        <f t="shared" si="36"/>
        <v>36</v>
      </c>
      <c r="AD598" s="42">
        <f t="shared" si="37"/>
        <v>85</v>
      </c>
      <c r="AE598" s="42">
        <f t="shared" si="38"/>
        <v>95</v>
      </c>
      <c r="AG598" t="s">
        <v>1759</v>
      </c>
      <c r="AH598" s="57">
        <v>34.1</v>
      </c>
      <c r="AJ598" s="63" t="s">
        <v>517</v>
      </c>
      <c r="AK598">
        <f t="shared" si="39"/>
        <v>73</v>
      </c>
      <c r="AL598">
        <v>0.49</v>
      </c>
      <c r="AM598">
        <v>1.17</v>
      </c>
      <c r="AN598">
        <v>1.3</v>
      </c>
    </row>
    <row r="599" spans="1:40">
      <c r="A599" t="s">
        <v>293</v>
      </c>
      <c r="B599">
        <v>74.666666666666671</v>
      </c>
      <c r="C599">
        <v>18.496265329644263</v>
      </c>
      <c r="D599">
        <v>37.214286666666666</v>
      </c>
      <c r="E599">
        <v>43.155963302752298</v>
      </c>
      <c r="F599" t="s">
        <v>1152</v>
      </c>
      <c r="H599" t="s">
        <v>1019</v>
      </c>
      <c r="J599" t="s">
        <v>2585</v>
      </c>
      <c r="K599">
        <v>50</v>
      </c>
      <c r="L599">
        <v>32</v>
      </c>
      <c r="T599" t="s">
        <v>2586</v>
      </c>
      <c r="U599" t="s">
        <v>1121</v>
      </c>
      <c r="W599" t="s">
        <v>2587</v>
      </c>
      <c r="X599" s="69">
        <v>0.97499999999999998</v>
      </c>
      <c r="Y599" s="69">
        <v>0.97499999999999998</v>
      </c>
      <c r="Z599" s="69">
        <v>1.4750000000000001</v>
      </c>
      <c r="AB599" s="63" t="s">
        <v>330</v>
      </c>
      <c r="AC599" s="42">
        <f t="shared" si="36"/>
        <v>90</v>
      </c>
      <c r="AD599" s="42">
        <f t="shared" si="37"/>
        <v>80</v>
      </c>
      <c r="AE599" s="42">
        <f t="shared" si="38"/>
        <v>181</v>
      </c>
      <c r="AG599" t="s">
        <v>1548</v>
      </c>
      <c r="AH599" s="57">
        <v>31.2</v>
      </c>
      <c r="AJ599" s="63" t="s">
        <v>330</v>
      </c>
      <c r="AK599">
        <f t="shared" si="39"/>
        <v>72.333333333333329</v>
      </c>
      <c r="AL599">
        <v>1.25</v>
      </c>
      <c r="AM599">
        <v>1.1000000000000001</v>
      </c>
      <c r="AN599">
        <v>2.5</v>
      </c>
    </row>
    <row r="600" spans="1:40">
      <c r="A600" t="s">
        <v>529</v>
      </c>
      <c r="B600">
        <v>51.666666666666664</v>
      </c>
      <c r="C600">
        <v>10.333333333333334</v>
      </c>
      <c r="D600">
        <v>18.210243888888886</v>
      </c>
      <c r="E600">
        <v>12.483221476510067</v>
      </c>
      <c r="F600" t="s">
        <v>1152</v>
      </c>
      <c r="H600" t="s">
        <v>1019</v>
      </c>
      <c r="J600" t="s">
        <v>2588</v>
      </c>
      <c r="K600">
        <v>57</v>
      </c>
      <c r="L600">
        <v>38</v>
      </c>
      <c r="T600" t="s">
        <v>2589</v>
      </c>
      <c r="U600" t="s">
        <v>1121</v>
      </c>
      <c r="W600" t="s">
        <v>1899</v>
      </c>
      <c r="X600" s="69">
        <v>0.97499999999999998</v>
      </c>
      <c r="Y600" s="69">
        <v>0.97499999999999998</v>
      </c>
      <c r="Z600" s="69">
        <v>1.4750000000000001</v>
      </c>
      <c r="AB600" s="63" t="s">
        <v>452</v>
      </c>
      <c r="AC600" s="42">
        <f t="shared" si="36"/>
        <v>36</v>
      </c>
      <c r="AD600" s="42">
        <f t="shared" si="37"/>
        <v>11</v>
      </c>
      <c r="AE600" s="42">
        <f t="shared" si="38"/>
        <v>101</v>
      </c>
      <c r="AG600" t="s">
        <v>2440</v>
      </c>
      <c r="AH600" s="57">
        <v>29.7</v>
      </c>
      <c r="AJ600" s="63" t="s">
        <v>452</v>
      </c>
      <c r="AK600">
        <f t="shared" si="39"/>
        <v>72</v>
      </c>
      <c r="AL600">
        <v>0.5</v>
      </c>
      <c r="AM600">
        <v>0.15</v>
      </c>
      <c r="AN600">
        <v>1.4</v>
      </c>
    </row>
    <row r="601" spans="1:40">
      <c r="A601" t="s">
        <v>816</v>
      </c>
      <c r="B601">
        <v>17</v>
      </c>
      <c r="C601">
        <v>0.763002865289513</v>
      </c>
      <c r="D601">
        <v>3.941875</v>
      </c>
      <c r="E601">
        <v>5.9499999999999993</v>
      </c>
      <c r="F601" t="s">
        <v>1152</v>
      </c>
      <c r="H601" t="s">
        <v>1019</v>
      </c>
      <c r="J601" t="s">
        <v>2590</v>
      </c>
      <c r="K601">
        <v>52</v>
      </c>
      <c r="L601">
        <v>38</v>
      </c>
      <c r="T601" t="s">
        <v>2591</v>
      </c>
      <c r="U601" t="s">
        <v>1121</v>
      </c>
      <c r="W601" t="s">
        <v>2321</v>
      </c>
      <c r="X601" s="69">
        <v>0.97499999999999998</v>
      </c>
      <c r="Y601" s="69">
        <v>0.97499999999999998</v>
      </c>
      <c r="Z601" s="69">
        <v>1.4750000000000001</v>
      </c>
      <c r="AB601" s="63" t="s">
        <v>591</v>
      </c>
      <c r="AC601" s="42">
        <f t="shared" si="36"/>
        <v>15</v>
      </c>
      <c r="AD601" s="42">
        <f t="shared" si="37"/>
        <v>40</v>
      </c>
      <c r="AE601" s="42">
        <f t="shared" si="38"/>
        <v>62</v>
      </c>
      <c r="AG601" t="s">
        <v>2592</v>
      </c>
      <c r="AH601" s="57">
        <v>27.1</v>
      </c>
      <c r="AJ601" s="63" t="s">
        <v>591</v>
      </c>
      <c r="AK601">
        <f t="shared" si="39"/>
        <v>44</v>
      </c>
      <c r="AL601">
        <v>0.33</v>
      </c>
      <c r="AM601">
        <v>0.9</v>
      </c>
      <c r="AN601">
        <v>1.4</v>
      </c>
    </row>
    <row r="602" spans="1:40">
      <c r="A602" t="s">
        <v>900</v>
      </c>
      <c r="B602">
        <v>8.5</v>
      </c>
      <c r="C602">
        <v>1.3202546296296298</v>
      </c>
      <c r="D602">
        <v>1.3310645833333334</v>
      </c>
      <c r="E602">
        <v>1.7435897435897436</v>
      </c>
      <c r="F602" t="s">
        <v>1152</v>
      </c>
      <c r="H602" t="s">
        <v>1019</v>
      </c>
      <c r="J602" t="s">
        <v>2593</v>
      </c>
      <c r="K602">
        <v>50</v>
      </c>
      <c r="L602">
        <v>30</v>
      </c>
      <c r="T602" t="s">
        <v>2447</v>
      </c>
      <c r="U602" t="s">
        <v>1121</v>
      </c>
      <c r="W602" t="s">
        <v>1898</v>
      </c>
      <c r="X602" s="69">
        <v>0.97499999999999998</v>
      </c>
      <c r="Y602" s="69">
        <v>0.97499999999999998</v>
      </c>
      <c r="Z602" s="69">
        <v>1.4750000000000001</v>
      </c>
      <c r="AB602" s="63" t="s">
        <v>777</v>
      </c>
      <c r="AC602" s="42">
        <f t="shared" si="36"/>
        <v>17</v>
      </c>
      <c r="AD602" s="42">
        <f t="shared" si="37"/>
        <v>215</v>
      </c>
      <c r="AE602" s="42">
        <f t="shared" si="38"/>
        <v>43</v>
      </c>
      <c r="AG602" t="s">
        <v>2594</v>
      </c>
      <c r="AH602" s="57">
        <v>23.8</v>
      </c>
      <c r="AJ602" s="63" t="s">
        <v>777</v>
      </c>
      <c r="AK602">
        <f t="shared" si="39"/>
        <v>43</v>
      </c>
      <c r="AL602">
        <v>0.4</v>
      </c>
      <c r="AM602">
        <v>5</v>
      </c>
      <c r="AN602">
        <v>1</v>
      </c>
    </row>
    <row r="603" spans="1:40">
      <c r="A603" t="s">
        <v>374</v>
      </c>
      <c r="B603">
        <v>81.666666666666671</v>
      </c>
      <c r="C603">
        <v>8.9833333333333343</v>
      </c>
      <c r="D603">
        <v>30.131216111111115</v>
      </c>
      <c r="E603">
        <v>87.13389121338912</v>
      </c>
      <c r="F603" t="s">
        <v>1186</v>
      </c>
      <c r="H603" t="s">
        <v>1019</v>
      </c>
      <c r="J603" t="s">
        <v>480</v>
      </c>
      <c r="K603">
        <v>48</v>
      </c>
      <c r="L603">
        <v>30</v>
      </c>
      <c r="T603" t="s">
        <v>2595</v>
      </c>
      <c r="U603" t="s">
        <v>1121</v>
      </c>
      <c r="W603" t="s">
        <v>2503</v>
      </c>
      <c r="X603" s="69">
        <v>0.97499999999999998</v>
      </c>
      <c r="Y603" s="69">
        <v>0.97499999999999998</v>
      </c>
      <c r="Z603" s="69">
        <v>1.4750000000000001</v>
      </c>
      <c r="AB603" s="63" t="s">
        <v>839</v>
      </c>
      <c r="AC603" s="42">
        <f t="shared" si="36"/>
        <v>10</v>
      </c>
      <c r="AD603" s="42">
        <f t="shared" si="37"/>
        <v>52</v>
      </c>
      <c r="AE603" s="42">
        <f t="shared" si="38"/>
        <v>19</v>
      </c>
      <c r="AG603" t="s">
        <v>1285</v>
      </c>
      <c r="AH603" s="57">
        <v>31.4</v>
      </c>
      <c r="AJ603" s="63" t="s">
        <v>839</v>
      </c>
      <c r="AK603">
        <f t="shared" si="39"/>
        <v>32</v>
      </c>
      <c r="AL603">
        <v>0.31</v>
      </c>
      <c r="AM603">
        <v>1.64</v>
      </c>
      <c r="AN603">
        <v>0.6</v>
      </c>
    </row>
    <row r="604" spans="1:40">
      <c r="A604" t="s">
        <v>449</v>
      </c>
      <c r="B604">
        <v>77.666666666666671</v>
      </c>
      <c r="C604">
        <v>7.7666666666666675</v>
      </c>
      <c r="D604">
        <v>23.934148333333336</v>
      </c>
      <c r="E604">
        <v>62.13333333333334</v>
      </c>
      <c r="F604" t="s">
        <v>1191</v>
      </c>
      <c r="H604" t="s">
        <v>1019</v>
      </c>
      <c r="J604" t="s">
        <v>916</v>
      </c>
      <c r="K604">
        <v>52</v>
      </c>
      <c r="L604">
        <v>28</v>
      </c>
      <c r="T604" t="s">
        <v>2517</v>
      </c>
      <c r="U604" t="s">
        <v>1121</v>
      </c>
      <c r="W604" t="s">
        <v>1684</v>
      </c>
      <c r="X604" s="69">
        <v>0.95</v>
      </c>
      <c r="Y604" s="69">
        <v>0.95</v>
      </c>
      <c r="Z604" s="69">
        <v>1.45</v>
      </c>
      <c r="AB604" s="63" t="s">
        <v>737</v>
      </c>
      <c r="AC604" s="42">
        <f t="shared" si="36"/>
        <v>9</v>
      </c>
      <c r="AD604" s="42">
        <f t="shared" si="37"/>
        <v>39</v>
      </c>
      <c r="AE604" s="42">
        <f t="shared" si="38"/>
        <v>36</v>
      </c>
      <c r="AG604" t="s">
        <v>1426</v>
      </c>
      <c r="AH604" s="57">
        <v>32.299999999999997</v>
      </c>
      <c r="AJ604" s="63" t="s">
        <v>737</v>
      </c>
      <c r="AK604">
        <f t="shared" si="39"/>
        <v>29.666666666666668</v>
      </c>
      <c r="AL604">
        <v>0.3</v>
      </c>
      <c r="AM604">
        <v>1.32</v>
      </c>
      <c r="AN604">
        <v>1.2</v>
      </c>
    </row>
    <row r="605" spans="1:40">
      <c r="A605" t="s">
        <v>365</v>
      </c>
      <c r="B605">
        <v>82</v>
      </c>
      <c r="C605">
        <v>4.7544136130427441</v>
      </c>
      <c r="D605">
        <v>30.959837999999998</v>
      </c>
      <c r="E605">
        <v>36.9</v>
      </c>
      <c r="F605" t="s">
        <v>1186</v>
      </c>
      <c r="H605" t="s">
        <v>1019</v>
      </c>
      <c r="J605" t="s">
        <v>206</v>
      </c>
      <c r="K605">
        <v>55</v>
      </c>
      <c r="L605">
        <v>38</v>
      </c>
      <c r="T605" t="s">
        <v>2596</v>
      </c>
      <c r="U605" t="s">
        <v>1121</v>
      </c>
      <c r="W605" t="s">
        <v>1320</v>
      </c>
      <c r="X605" s="69">
        <v>1.45</v>
      </c>
      <c r="Y605" s="69">
        <v>1.45</v>
      </c>
      <c r="Z605" s="69">
        <v>1.45</v>
      </c>
      <c r="AB605" s="63" t="s">
        <v>829</v>
      </c>
      <c r="AC605" s="42">
        <f t="shared" si="36"/>
        <v>23</v>
      </c>
      <c r="AD605" s="42">
        <f t="shared" si="37"/>
        <v>28</v>
      </c>
      <c r="AE605" s="42">
        <f t="shared" si="38"/>
        <v>17</v>
      </c>
      <c r="AG605" t="s">
        <v>1690</v>
      </c>
      <c r="AH605" s="57">
        <v>34.9</v>
      </c>
      <c r="AJ605" s="63" t="s">
        <v>829</v>
      </c>
      <c r="AK605">
        <f t="shared" si="39"/>
        <v>21</v>
      </c>
      <c r="AL605">
        <v>1.1000000000000001</v>
      </c>
      <c r="AM605">
        <v>1.33</v>
      </c>
      <c r="AN605">
        <v>0.8</v>
      </c>
    </row>
    <row r="606" spans="1:40">
      <c r="A606" t="s">
        <v>422</v>
      </c>
      <c r="B606">
        <v>67</v>
      </c>
      <c r="C606">
        <v>6.0299999999999994</v>
      </c>
      <c r="D606">
        <v>26.163500000000003</v>
      </c>
      <c r="E606">
        <v>75.883977900552495</v>
      </c>
      <c r="F606" t="s">
        <v>1191</v>
      </c>
      <c r="H606" t="s">
        <v>1019</v>
      </c>
      <c r="J606" t="s">
        <v>2597</v>
      </c>
      <c r="K606">
        <v>40</v>
      </c>
      <c r="L606">
        <v>35</v>
      </c>
      <c r="T606" t="s">
        <v>2493</v>
      </c>
      <c r="U606" t="s">
        <v>1121</v>
      </c>
      <c r="W606" t="s">
        <v>1282</v>
      </c>
      <c r="X606" s="69">
        <v>1.45</v>
      </c>
      <c r="Y606" s="69">
        <v>1.45</v>
      </c>
      <c r="Z606" s="69">
        <v>1.45</v>
      </c>
      <c r="AB606" s="63" t="s">
        <v>813</v>
      </c>
      <c r="AC606" s="42">
        <f t="shared" si="36"/>
        <v>5</v>
      </c>
      <c r="AD606" s="42">
        <f t="shared" si="37"/>
        <v>11</v>
      </c>
      <c r="AE606" s="42">
        <f t="shared" si="38"/>
        <v>32</v>
      </c>
      <c r="AG606" t="s">
        <v>1570</v>
      </c>
      <c r="AH606" s="57">
        <v>26.4</v>
      </c>
      <c r="AJ606" s="63" t="s">
        <v>813</v>
      </c>
      <c r="AK606">
        <f t="shared" si="39"/>
        <v>18</v>
      </c>
      <c r="AL606">
        <v>0.3</v>
      </c>
      <c r="AM606">
        <v>0.6</v>
      </c>
      <c r="AN606">
        <v>1.8</v>
      </c>
    </row>
    <row r="607" spans="1:40">
      <c r="A607" t="s">
        <v>441</v>
      </c>
      <c r="B607">
        <v>68</v>
      </c>
      <c r="C607">
        <v>3.511402469135803</v>
      </c>
      <c r="D607">
        <v>24.719507195121956</v>
      </c>
      <c r="E607">
        <v>20.399999999999999</v>
      </c>
      <c r="F607" t="s">
        <v>1186</v>
      </c>
      <c r="H607" t="s">
        <v>1019</v>
      </c>
      <c r="J607" t="s">
        <v>371</v>
      </c>
      <c r="K607">
        <v>45</v>
      </c>
      <c r="L607">
        <v>30</v>
      </c>
      <c r="T607" t="s">
        <v>2475</v>
      </c>
      <c r="U607" t="s">
        <v>1121</v>
      </c>
      <c r="W607" t="s">
        <v>2515</v>
      </c>
      <c r="X607" s="69">
        <v>0.95</v>
      </c>
      <c r="Y607" s="69">
        <v>0.95</v>
      </c>
      <c r="Z607" s="69">
        <v>1.45</v>
      </c>
      <c r="AA607" s="43"/>
      <c r="AB607" s="63" t="s">
        <v>831</v>
      </c>
      <c r="AC607" s="42">
        <f t="shared" si="36"/>
        <v>58</v>
      </c>
      <c r="AD607" s="42">
        <f t="shared" si="37"/>
        <v>35</v>
      </c>
      <c r="AE607" s="42">
        <f t="shared" si="38"/>
        <v>75</v>
      </c>
      <c r="AG607" t="s">
        <v>2506</v>
      </c>
      <c r="AH607" s="57">
        <v>20</v>
      </c>
      <c r="AJ607" s="63" t="s">
        <v>831</v>
      </c>
      <c r="AK607">
        <f t="shared" si="39"/>
        <v>58</v>
      </c>
      <c r="AL607">
        <v>1</v>
      </c>
      <c r="AM607">
        <v>0.6</v>
      </c>
      <c r="AN607">
        <v>1.3</v>
      </c>
    </row>
    <row r="608" spans="1:40">
      <c r="A608" t="s">
        <v>641</v>
      </c>
      <c r="B608">
        <v>39</v>
      </c>
      <c r="C608">
        <v>5.85</v>
      </c>
      <c r="D608">
        <v>12.732667682926831</v>
      </c>
      <c r="E608">
        <v>19.5</v>
      </c>
      <c r="F608" t="s">
        <v>1191</v>
      </c>
      <c r="H608" t="s">
        <v>1019</v>
      </c>
      <c r="J608" t="s">
        <v>368</v>
      </c>
      <c r="K608">
        <v>43</v>
      </c>
      <c r="L608">
        <v>33</v>
      </c>
      <c r="T608" t="s">
        <v>2598</v>
      </c>
      <c r="U608" t="s">
        <v>1121</v>
      </c>
      <c r="W608" t="s">
        <v>2475</v>
      </c>
      <c r="X608" s="69">
        <v>0.95</v>
      </c>
      <c r="Y608" s="69">
        <v>0.95</v>
      </c>
      <c r="Z608" s="69">
        <v>1.45</v>
      </c>
      <c r="AB608" s="63" t="s">
        <v>836</v>
      </c>
      <c r="AC608" s="42">
        <f t="shared" si="36"/>
        <v>10</v>
      </c>
      <c r="AD608" s="42">
        <f t="shared" si="37"/>
        <v>11</v>
      </c>
      <c r="AE608" s="42">
        <f t="shared" si="38"/>
        <v>17</v>
      </c>
      <c r="AG608" t="s">
        <v>641</v>
      </c>
      <c r="AH608" s="57">
        <v>22.3</v>
      </c>
      <c r="AJ608" s="63" t="s">
        <v>836</v>
      </c>
      <c r="AK608">
        <f t="shared" si="39"/>
        <v>15</v>
      </c>
      <c r="AL608">
        <v>0.68</v>
      </c>
      <c r="AM608">
        <v>0.76</v>
      </c>
      <c r="AN608">
        <v>1.1000000000000001</v>
      </c>
    </row>
    <row r="609" spans="1:40">
      <c r="A609" t="s">
        <v>865</v>
      </c>
      <c r="B609">
        <v>6.5</v>
      </c>
      <c r="C609">
        <v>0.28753472222222232</v>
      </c>
      <c r="D609">
        <v>2.0598703125000002</v>
      </c>
      <c r="E609">
        <v>3.9</v>
      </c>
      <c r="F609" t="s">
        <v>1186</v>
      </c>
      <c r="H609" t="s">
        <v>1019</v>
      </c>
      <c r="J609" t="s">
        <v>460</v>
      </c>
      <c r="K609">
        <v>48</v>
      </c>
      <c r="L609">
        <v>23</v>
      </c>
      <c r="T609" t="s">
        <v>2599</v>
      </c>
      <c r="U609" t="s">
        <v>1121</v>
      </c>
      <c r="W609" t="s">
        <v>2600</v>
      </c>
      <c r="X609" s="69">
        <v>1.45</v>
      </c>
      <c r="Y609" s="69">
        <v>1.45</v>
      </c>
      <c r="Z609" s="69">
        <v>1.45</v>
      </c>
      <c r="AB609" s="63" t="s">
        <v>885</v>
      </c>
      <c r="AC609" s="42">
        <f t="shared" si="36"/>
        <v>22</v>
      </c>
      <c r="AD609" s="42">
        <f t="shared" si="37"/>
        <v>32</v>
      </c>
      <c r="AE609" s="42">
        <f t="shared" si="38"/>
        <v>13</v>
      </c>
      <c r="AG609" t="s">
        <v>2601</v>
      </c>
      <c r="AH609" s="57">
        <v>21.5</v>
      </c>
      <c r="AJ609" s="63" t="s">
        <v>885</v>
      </c>
      <c r="AK609">
        <f t="shared" si="39"/>
        <v>14.666666666666666</v>
      </c>
      <c r="AL609">
        <v>1.5</v>
      </c>
      <c r="AM609">
        <v>2.19</v>
      </c>
      <c r="AN609">
        <v>0.9</v>
      </c>
    </row>
    <row r="610" spans="1:40">
      <c r="A610" t="s">
        <v>145</v>
      </c>
      <c r="B610">
        <v>83</v>
      </c>
      <c r="C610">
        <v>20.75</v>
      </c>
      <c r="D610">
        <v>58.301897500000017</v>
      </c>
      <c r="E610">
        <v>19.630705394190869</v>
      </c>
      <c r="F610" t="s">
        <v>941</v>
      </c>
      <c r="H610" t="s">
        <v>1025</v>
      </c>
      <c r="J610" t="s">
        <v>370</v>
      </c>
      <c r="K610">
        <v>50</v>
      </c>
      <c r="L610">
        <v>35</v>
      </c>
      <c r="T610" t="s">
        <v>2602</v>
      </c>
      <c r="U610" t="s">
        <v>1121</v>
      </c>
      <c r="W610" t="s">
        <v>2459</v>
      </c>
      <c r="X610" s="69">
        <v>0.97499999999999998</v>
      </c>
      <c r="Y610" s="69">
        <v>0.9425</v>
      </c>
      <c r="Z610" s="69">
        <v>1.4424999999999999</v>
      </c>
      <c r="AB610" s="63" t="s">
        <v>915</v>
      </c>
      <c r="AC610" s="42">
        <f t="shared" si="36"/>
        <v>1</v>
      </c>
      <c r="AD610" s="42">
        <f t="shared" si="37"/>
        <v>2</v>
      </c>
      <c r="AE610" s="42">
        <f t="shared" si="38"/>
        <v>5</v>
      </c>
      <c r="AG610" t="s">
        <v>1616</v>
      </c>
      <c r="AH610" s="57">
        <v>23.6</v>
      </c>
      <c r="AJ610" s="63" t="s">
        <v>915</v>
      </c>
      <c r="AK610">
        <f t="shared" si="39"/>
        <v>3</v>
      </c>
      <c r="AL610">
        <v>0.4</v>
      </c>
      <c r="AM610">
        <v>0.8</v>
      </c>
      <c r="AN610">
        <v>1.7</v>
      </c>
    </row>
    <row r="611" spans="1:40">
      <c r="A611" t="s">
        <v>191</v>
      </c>
      <c r="B611">
        <v>79.666666666666671</v>
      </c>
      <c r="C611">
        <v>15.933333333333335</v>
      </c>
      <c r="D611">
        <v>50.880361458333326</v>
      </c>
      <c r="E611">
        <v>21.540772532188843</v>
      </c>
      <c r="F611" t="s">
        <v>941</v>
      </c>
      <c r="H611" t="s">
        <v>1025</v>
      </c>
      <c r="J611" t="s">
        <v>518</v>
      </c>
      <c r="K611">
        <v>50</v>
      </c>
      <c r="L611">
        <v>30</v>
      </c>
      <c r="T611" t="s">
        <v>2603</v>
      </c>
      <c r="U611" t="s">
        <v>1121</v>
      </c>
      <c r="W611" t="s">
        <v>1866</v>
      </c>
      <c r="X611" s="69">
        <v>0.97499999999999998</v>
      </c>
      <c r="Y611" s="69">
        <v>0.9425</v>
      </c>
      <c r="Z611" s="69">
        <v>1.4424999999999999</v>
      </c>
      <c r="AB611" s="63" t="s">
        <v>365</v>
      </c>
      <c r="AC611" s="42">
        <f t="shared" si="36"/>
        <v>70</v>
      </c>
      <c r="AD611" s="42">
        <f t="shared" si="37"/>
        <v>116</v>
      </c>
      <c r="AE611" s="42">
        <f t="shared" si="38"/>
        <v>98</v>
      </c>
      <c r="AG611" t="s">
        <v>1715</v>
      </c>
      <c r="AH611" s="57">
        <v>32.1</v>
      </c>
      <c r="AJ611" s="63" t="s">
        <v>365</v>
      </c>
      <c r="AK611">
        <f t="shared" si="39"/>
        <v>82</v>
      </c>
      <c r="AL611">
        <v>0.85</v>
      </c>
      <c r="AM611">
        <v>1.41</v>
      </c>
      <c r="AN611">
        <v>1.2</v>
      </c>
    </row>
    <row r="612" spans="1:40">
      <c r="A612" t="s">
        <v>452</v>
      </c>
      <c r="B612">
        <v>72</v>
      </c>
      <c r="C612">
        <v>12.959999999999999</v>
      </c>
      <c r="D612">
        <v>23.601600000000001</v>
      </c>
      <c r="E612">
        <v>36</v>
      </c>
      <c r="F612" t="s">
        <v>941</v>
      </c>
      <c r="H612" t="s">
        <v>1025</v>
      </c>
      <c r="J612" t="s">
        <v>495</v>
      </c>
      <c r="K612">
        <v>35</v>
      </c>
      <c r="L612">
        <v>25</v>
      </c>
      <c r="T612" t="s">
        <v>2604</v>
      </c>
      <c r="U612" t="s">
        <v>1121</v>
      </c>
      <c r="W612" t="s">
        <v>2605</v>
      </c>
      <c r="X612" s="69">
        <v>0.97499999999999998</v>
      </c>
      <c r="Y612" s="69">
        <v>0.9425</v>
      </c>
      <c r="Z612" s="69">
        <v>1.4424999999999999</v>
      </c>
      <c r="AB612" s="63" t="s">
        <v>715</v>
      </c>
      <c r="AC612" s="42">
        <f t="shared" si="36"/>
        <v>56</v>
      </c>
      <c r="AD612" s="42">
        <f t="shared" si="37"/>
        <v>131</v>
      </c>
      <c r="AE612" s="42">
        <f t="shared" si="38"/>
        <v>57</v>
      </c>
      <c r="AG612" t="s">
        <v>2456</v>
      </c>
      <c r="AH612" s="57">
        <v>20.399999999999999</v>
      </c>
      <c r="AJ612" s="63" t="s">
        <v>715</v>
      </c>
      <c r="AK612">
        <f t="shared" si="39"/>
        <v>81.666666666666671</v>
      </c>
      <c r="AL612">
        <v>0.68</v>
      </c>
      <c r="AM612">
        <v>1.6</v>
      </c>
      <c r="AN612">
        <v>0.7</v>
      </c>
    </row>
    <row r="613" spans="1:40">
      <c r="A613" t="s">
        <v>454</v>
      </c>
      <c r="B613">
        <v>74.333333333333329</v>
      </c>
      <c r="C613">
        <v>9.4464543940303773</v>
      </c>
      <c r="D613">
        <v>23.57149025</v>
      </c>
      <c r="E613">
        <v>10.619047619047619</v>
      </c>
      <c r="F613" t="s">
        <v>941</v>
      </c>
      <c r="H613" t="s">
        <v>1025</v>
      </c>
      <c r="J613" t="s">
        <v>2606</v>
      </c>
      <c r="K613">
        <v>82</v>
      </c>
      <c r="L613">
        <v>52</v>
      </c>
      <c r="T613" t="s">
        <v>2607</v>
      </c>
      <c r="U613" t="s">
        <v>1121</v>
      </c>
      <c r="W613" t="s">
        <v>1884</v>
      </c>
      <c r="X613" s="69">
        <v>0.95</v>
      </c>
      <c r="Y613" s="69">
        <v>0.91833299999999995</v>
      </c>
      <c r="Z613" s="69">
        <v>1.4183330000000001</v>
      </c>
      <c r="AB613" s="63" t="s">
        <v>374</v>
      </c>
      <c r="AC613" s="42">
        <f t="shared" si="36"/>
        <v>163</v>
      </c>
      <c r="AD613" s="42">
        <f t="shared" si="37"/>
        <v>147</v>
      </c>
      <c r="AE613" s="42">
        <f t="shared" si="38"/>
        <v>188</v>
      </c>
      <c r="AG613" t="s">
        <v>2409</v>
      </c>
      <c r="AH613" s="57">
        <v>33.1</v>
      </c>
      <c r="AJ613" s="63" t="s">
        <v>374</v>
      </c>
      <c r="AK613">
        <f t="shared" si="39"/>
        <v>81.666666666666671</v>
      </c>
      <c r="AL613">
        <v>2</v>
      </c>
      <c r="AM613">
        <v>1.8</v>
      </c>
      <c r="AN613">
        <v>2.2999999999999998</v>
      </c>
    </row>
    <row r="614" spans="1:40">
      <c r="A614" t="s">
        <v>737</v>
      </c>
      <c r="B614">
        <v>29.666666666666668</v>
      </c>
      <c r="C614">
        <v>2.4765894367922763</v>
      </c>
      <c r="D614">
        <v>7.4863544907407418</v>
      </c>
      <c r="E614">
        <v>8.5783132530120483</v>
      </c>
      <c r="F614" t="s">
        <v>941</v>
      </c>
      <c r="H614" t="s">
        <v>1025</v>
      </c>
      <c r="J614" t="s">
        <v>2608</v>
      </c>
      <c r="K614">
        <v>62</v>
      </c>
      <c r="L614">
        <v>32</v>
      </c>
      <c r="T614" t="s">
        <v>2609</v>
      </c>
      <c r="U614" t="s">
        <v>1121</v>
      </c>
      <c r="W614" t="s">
        <v>1829</v>
      </c>
      <c r="X614" s="69">
        <v>0.95</v>
      </c>
      <c r="Y614" s="69">
        <v>0.91833299999999995</v>
      </c>
      <c r="Z614" s="69">
        <v>1.4183330000000001</v>
      </c>
      <c r="AB614" s="63" t="s">
        <v>216</v>
      </c>
      <c r="AC614" s="42">
        <f t="shared" si="36"/>
        <v>84</v>
      </c>
      <c r="AD614" s="42">
        <f t="shared" si="37"/>
        <v>24</v>
      </c>
      <c r="AE614" s="42">
        <f t="shared" si="38"/>
        <v>89</v>
      </c>
      <c r="AG614" t="s">
        <v>2610</v>
      </c>
      <c r="AH614" s="57">
        <v>27.6</v>
      </c>
      <c r="AJ614" s="63" t="s">
        <v>216</v>
      </c>
      <c r="AK614">
        <f t="shared" si="39"/>
        <v>80.666666666666671</v>
      </c>
      <c r="AL614">
        <v>1.04</v>
      </c>
      <c r="AM614">
        <v>0.3</v>
      </c>
      <c r="AN614">
        <v>1.1000000000000001</v>
      </c>
    </row>
    <row r="615" spans="1:40">
      <c r="A615" t="s">
        <v>836</v>
      </c>
      <c r="B615">
        <v>15</v>
      </c>
      <c r="C615">
        <v>1.5</v>
      </c>
      <c r="D615">
        <v>3.1382656249999998</v>
      </c>
      <c r="E615">
        <v>1.5</v>
      </c>
      <c r="F615" t="s">
        <v>941</v>
      </c>
      <c r="H615" t="s">
        <v>1025</v>
      </c>
      <c r="J615" t="s">
        <v>2611</v>
      </c>
      <c r="K615">
        <v>55</v>
      </c>
      <c r="L615">
        <v>30</v>
      </c>
      <c r="T615" t="s">
        <v>2612</v>
      </c>
      <c r="U615" t="s">
        <v>1121</v>
      </c>
      <c r="W615" t="s">
        <v>2613</v>
      </c>
      <c r="X615" s="69">
        <v>0.95</v>
      </c>
      <c r="Y615" s="69">
        <v>0.91833299999999995</v>
      </c>
      <c r="Z615" s="69">
        <v>1.4183330000000001</v>
      </c>
      <c r="AB615" s="63" t="s">
        <v>202</v>
      </c>
      <c r="AC615" s="42">
        <f t="shared" si="36"/>
        <v>28</v>
      </c>
      <c r="AD615" s="42">
        <f t="shared" si="37"/>
        <v>48</v>
      </c>
      <c r="AE615" s="42">
        <f t="shared" si="38"/>
        <v>169</v>
      </c>
      <c r="AG615" t="s">
        <v>2614</v>
      </c>
      <c r="AH615" s="57">
        <v>21.3</v>
      </c>
      <c r="AJ615" s="63" t="s">
        <v>202</v>
      </c>
      <c r="AK615">
        <f t="shared" si="39"/>
        <v>80.666666666666671</v>
      </c>
      <c r="AL615">
        <v>0.35</v>
      </c>
      <c r="AM615">
        <v>0.6</v>
      </c>
      <c r="AN615">
        <v>2.1</v>
      </c>
    </row>
    <row r="616" spans="1:40">
      <c r="A616" t="s">
        <v>915</v>
      </c>
      <c r="B616">
        <v>3</v>
      </c>
      <c r="C616">
        <v>3.7500000000000006E-2</v>
      </c>
      <c r="D616">
        <v>0.93332317073170745</v>
      </c>
      <c r="E616">
        <v>0</v>
      </c>
      <c r="F616" t="s">
        <v>941</v>
      </c>
      <c r="H616" t="s">
        <v>1025</v>
      </c>
      <c r="J616" t="s">
        <v>2615</v>
      </c>
      <c r="K616">
        <v>60</v>
      </c>
      <c r="L616">
        <v>30</v>
      </c>
      <c r="T616" t="s">
        <v>2616</v>
      </c>
      <c r="U616" t="s">
        <v>1121</v>
      </c>
      <c r="W616" t="s">
        <v>2174</v>
      </c>
      <c r="X616" s="69">
        <v>1.6</v>
      </c>
      <c r="Y616" s="69">
        <v>1.4125000000000001</v>
      </c>
      <c r="Z616" s="69">
        <v>1.4125000000000001</v>
      </c>
      <c r="AB616" s="63" t="s">
        <v>284</v>
      </c>
      <c r="AC616" s="42">
        <f t="shared" si="36"/>
        <v>48</v>
      </c>
      <c r="AD616" s="42">
        <f t="shared" si="37"/>
        <v>96</v>
      </c>
      <c r="AE616" s="42">
        <f t="shared" si="38"/>
        <v>120</v>
      </c>
      <c r="AG616" t="s">
        <v>915</v>
      </c>
      <c r="AH616" s="57">
        <v>19</v>
      </c>
      <c r="AJ616" s="63" t="s">
        <v>284</v>
      </c>
      <c r="AK616">
        <f t="shared" si="39"/>
        <v>80</v>
      </c>
      <c r="AL616">
        <v>0.6</v>
      </c>
      <c r="AM616">
        <v>1.2</v>
      </c>
      <c r="AN616">
        <v>1.5</v>
      </c>
    </row>
    <row r="617" spans="1:40">
      <c r="A617" t="s">
        <v>2573</v>
      </c>
      <c r="B617">
        <v>76</v>
      </c>
      <c r="C617">
        <v>25.137394302368879</v>
      </c>
      <c r="D617">
        <v>61.230513611111107</v>
      </c>
      <c r="E617">
        <v>21.308411214953271</v>
      </c>
      <c r="F617" t="s">
        <v>1143</v>
      </c>
      <c r="H617" t="s">
        <v>1025</v>
      </c>
      <c r="J617" t="s">
        <v>2617</v>
      </c>
      <c r="K617">
        <v>47</v>
      </c>
      <c r="L617">
        <v>30</v>
      </c>
      <c r="T617" t="s">
        <v>2618</v>
      </c>
      <c r="U617" t="s">
        <v>1121</v>
      </c>
      <c r="W617" t="s">
        <v>1825</v>
      </c>
      <c r="X617" s="69">
        <v>0.97499999999999998</v>
      </c>
      <c r="Y617" s="69">
        <v>0.97499999999999998</v>
      </c>
      <c r="Z617" s="69">
        <v>1.4</v>
      </c>
      <c r="AB617" s="63" t="s">
        <v>112</v>
      </c>
      <c r="AC617" s="42">
        <f t="shared" si="36"/>
        <v>24</v>
      </c>
      <c r="AD617" s="42">
        <f t="shared" si="37"/>
        <v>63</v>
      </c>
      <c r="AE617" s="42">
        <f t="shared" si="38"/>
        <v>126</v>
      </c>
      <c r="AG617" t="s">
        <v>1925</v>
      </c>
      <c r="AH617" s="57">
        <v>30</v>
      </c>
      <c r="AJ617" s="63" t="s">
        <v>112</v>
      </c>
      <c r="AK617">
        <f t="shared" si="39"/>
        <v>79</v>
      </c>
      <c r="AL617">
        <v>0.3</v>
      </c>
      <c r="AM617">
        <v>0.8</v>
      </c>
      <c r="AN617">
        <v>1.6</v>
      </c>
    </row>
    <row r="618" spans="1:40">
      <c r="A618" t="s">
        <v>2563</v>
      </c>
      <c r="B618">
        <v>79</v>
      </c>
      <c r="C618">
        <v>24.310871997885954</v>
      </c>
      <c r="D618">
        <v>48.562353333333334</v>
      </c>
      <c r="E618">
        <v>45.956730769230774</v>
      </c>
      <c r="F618" t="s">
        <v>1143</v>
      </c>
      <c r="H618" t="s">
        <v>1025</v>
      </c>
      <c r="J618" t="s">
        <v>761</v>
      </c>
      <c r="K618">
        <v>38</v>
      </c>
      <c r="L618">
        <v>27</v>
      </c>
      <c r="T618" t="s">
        <v>2459</v>
      </c>
      <c r="U618" t="s">
        <v>1121</v>
      </c>
      <c r="W618" t="s">
        <v>2619</v>
      </c>
      <c r="X618" s="69">
        <v>0.95</v>
      </c>
      <c r="Y618" s="69">
        <v>0.91833299999999995</v>
      </c>
      <c r="Z618" s="69">
        <v>1.3933329999999999</v>
      </c>
      <c r="AB618" s="63" t="s">
        <v>34</v>
      </c>
      <c r="AC618" s="42">
        <f t="shared" si="36"/>
        <v>55</v>
      </c>
      <c r="AD618" s="42">
        <f t="shared" si="37"/>
        <v>55</v>
      </c>
      <c r="AE618" s="42">
        <f t="shared" si="38"/>
        <v>281</v>
      </c>
      <c r="AG618" t="s">
        <v>1792</v>
      </c>
      <c r="AH618" s="57">
        <v>30</v>
      </c>
      <c r="AJ618" s="63" t="s">
        <v>34</v>
      </c>
      <c r="AK618">
        <f t="shared" si="39"/>
        <v>78</v>
      </c>
      <c r="AL618">
        <v>0.7</v>
      </c>
      <c r="AM618">
        <v>0.7</v>
      </c>
      <c r="AN618">
        <v>3.6</v>
      </c>
    </row>
    <row r="619" spans="1:40">
      <c r="A619" t="s">
        <v>258</v>
      </c>
      <c r="B619">
        <v>78</v>
      </c>
      <c r="C619">
        <v>17.16</v>
      </c>
      <c r="D619">
        <v>40.832458333333335</v>
      </c>
      <c r="E619">
        <v>28.86</v>
      </c>
      <c r="F619" t="s">
        <v>1143</v>
      </c>
      <c r="H619" t="s">
        <v>1025</v>
      </c>
      <c r="J619" t="s">
        <v>2620</v>
      </c>
      <c r="K619">
        <v>62</v>
      </c>
      <c r="L619">
        <v>35</v>
      </c>
      <c r="T619" t="s">
        <v>2621</v>
      </c>
      <c r="U619" t="s">
        <v>1121</v>
      </c>
      <c r="W619" t="s">
        <v>2622</v>
      </c>
      <c r="X619" s="69">
        <v>0.97499999999999998</v>
      </c>
      <c r="Y619" s="69">
        <v>0.97499999999999998</v>
      </c>
      <c r="Z619" s="69">
        <v>1.391667</v>
      </c>
      <c r="AB619" s="63" t="s">
        <v>449</v>
      </c>
      <c r="AC619" s="42">
        <f t="shared" si="36"/>
        <v>132</v>
      </c>
      <c r="AD619" s="42">
        <f t="shared" si="37"/>
        <v>130</v>
      </c>
      <c r="AE619" s="42">
        <f t="shared" si="38"/>
        <v>140</v>
      </c>
      <c r="AG619" t="s">
        <v>2124</v>
      </c>
      <c r="AH619" s="57">
        <v>23.6</v>
      </c>
      <c r="AJ619" s="63" t="s">
        <v>449</v>
      </c>
      <c r="AK619">
        <f t="shared" si="39"/>
        <v>77.666666666666671</v>
      </c>
      <c r="AL619">
        <v>1.7</v>
      </c>
      <c r="AM619">
        <v>1.68</v>
      </c>
      <c r="AN619">
        <v>1.8</v>
      </c>
    </row>
    <row r="620" spans="1:40">
      <c r="A620" t="s">
        <v>591</v>
      </c>
      <c r="B620">
        <v>44</v>
      </c>
      <c r="C620">
        <v>8.2245370370370381</v>
      </c>
      <c r="D620">
        <v>15.133066666666672</v>
      </c>
      <c r="E620">
        <v>13.2</v>
      </c>
      <c r="F620" t="s">
        <v>1143</v>
      </c>
      <c r="H620" t="s">
        <v>1025</v>
      </c>
      <c r="J620" t="s">
        <v>2623</v>
      </c>
      <c r="K620">
        <v>50</v>
      </c>
      <c r="L620">
        <v>35</v>
      </c>
      <c r="T620" t="s">
        <v>2334</v>
      </c>
      <c r="U620" t="s">
        <v>1121</v>
      </c>
      <c r="W620" t="s">
        <v>1614</v>
      </c>
      <c r="X620" s="69">
        <v>0.95</v>
      </c>
      <c r="Y620" s="69">
        <v>0.88666599999999995</v>
      </c>
      <c r="Z620" s="69">
        <v>1.386666</v>
      </c>
      <c r="AB620" s="63" t="s">
        <v>171</v>
      </c>
      <c r="AC620" s="42">
        <f t="shared" si="36"/>
        <v>39</v>
      </c>
      <c r="AD620" s="42">
        <f t="shared" si="37"/>
        <v>52</v>
      </c>
      <c r="AE620" s="42">
        <f t="shared" si="38"/>
        <v>139</v>
      </c>
      <c r="AG620" t="s">
        <v>2624</v>
      </c>
      <c r="AH620" s="57">
        <v>21.9</v>
      </c>
      <c r="AJ620" s="63" t="s">
        <v>171</v>
      </c>
      <c r="AK620">
        <f t="shared" si="39"/>
        <v>77</v>
      </c>
      <c r="AL620">
        <v>0.51</v>
      </c>
      <c r="AM620">
        <v>0.67</v>
      </c>
      <c r="AN620">
        <v>1.8</v>
      </c>
    </row>
    <row r="621" spans="1:40">
      <c r="A621" t="s">
        <v>839</v>
      </c>
      <c r="B621">
        <v>32</v>
      </c>
      <c r="C621">
        <v>1.2676014612848616</v>
      </c>
      <c r="D621">
        <v>3.0240000000000005</v>
      </c>
      <c r="E621">
        <v>73.599999999999994</v>
      </c>
      <c r="F621" t="s">
        <v>1143</v>
      </c>
      <c r="H621" t="s">
        <v>1025</v>
      </c>
      <c r="J621" t="s">
        <v>286</v>
      </c>
      <c r="K621">
        <v>75</v>
      </c>
      <c r="L621">
        <v>45</v>
      </c>
      <c r="T621" t="s">
        <v>2499</v>
      </c>
      <c r="U621" t="s">
        <v>1121</v>
      </c>
      <c r="W621" t="s">
        <v>2264</v>
      </c>
      <c r="X621" s="69">
        <v>0.85499999999999998</v>
      </c>
      <c r="Y621" s="69">
        <v>0.88666599999999995</v>
      </c>
      <c r="Z621" s="69">
        <v>1.386666</v>
      </c>
      <c r="AB621" s="63" t="s">
        <v>293</v>
      </c>
      <c r="AC621" s="42">
        <f t="shared" si="36"/>
        <v>30</v>
      </c>
      <c r="AD621" s="42">
        <f t="shared" si="37"/>
        <v>336</v>
      </c>
      <c r="AE621" s="42">
        <f t="shared" si="38"/>
        <v>149</v>
      </c>
      <c r="AG621" t="s">
        <v>2625</v>
      </c>
      <c r="AH621" s="57">
        <v>26.3</v>
      </c>
      <c r="AJ621" s="63" t="s">
        <v>293</v>
      </c>
      <c r="AK621">
        <f t="shared" si="39"/>
        <v>74.666666666666671</v>
      </c>
      <c r="AL621">
        <v>0.4</v>
      </c>
      <c r="AM621">
        <v>4.5</v>
      </c>
      <c r="AN621">
        <v>2</v>
      </c>
    </row>
    <row r="622" spans="1:40">
      <c r="A622" t="s">
        <v>199</v>
      </c>
      <c r="B622">
        <v>79</v>
      </c>
      <c r="C622">
        <v>19.967567980960837</v>
      </c>
      <c r="D622">
        <v>50.068810093749995</v>
      </c>
      <c r="E622">
        <v>23.305</v>
      </c>
      <c r="F622" t="s">
        <v>1152</v>
      </c>
      <c r="H622" t="s">
        <v>1025</v>
      </c>
      <c r="J622" t="s">
        <v>871</v>
      </c>
      <c r="K622">
        <v>75</v>
      </c>
      <c r="L622">
        <v>45</v>
      </c>
      <c r="T622" t="s">
        <v>2626</v>
      </c>
      <c r="U622" t="s">
        <v>1121</v>
      </c>
      <c r="W622" t="s">
        <v>1686</v>
      </c>
      <c r="X622" s="69">
        <v>0.95</v>
      </c>
      <c r="Y622" s="69">
        <v>0.97416700000000001</v>
      </c>
      <c r="Z622" s="69">
        <v>1.3825000000000001</v>
      </c>
      <c r="AB622" s="63" t="s">
        <v>158</v>
      </c>
      <c r="AC622" s="42">
        <f t="shared" si="36"/>
        <v>41</v>
      </c>
      <c r="AD622" s="42">
        <f t="shared" si="37"/>
        <v>26</v>
      </c>
      <c r="AE622" s="42">
        <f t="shared" si="38"/>
        <v>111</v>
      </c>
      <c r="AG622" t="s">
        <v>1845</v>
      </c>
      <c r="AH622" s="57">
        <v>36.1</v>
      </c>
      <c r="AJ622" s="63" t="s">
        <v>158</v>
      </c>
      <c r="AK622">
        <f t="shared" si="39"/>
        <v>74</v>
      </c>
      <c r="AL622">
        <v>0.55000000000000004</v>
      </c>
      <c r="AM622">
        <v>0.35</v>
      </c>
      <c r="AN622">
        <v>1.5</v>
      </c>
    </row>
    <row r="623" spans="1:40">
      <c r="A623" t="s">
        <v>181</v>
      </c>
      <c r="B623">
        <v>76</v>
      </c>
      <c r="C623">
        <v>15.959999999999999</v>
      </c>
      <c r="D623">
        <v>53.199999999999996</v>
      </c>
      <c r="E623">
        <v>28.175609756097561</v>
      </c>
      <c r="F623" t="s">
        <v>1152</v>
      </c>
      <c r="H623" t="s">
        <v>1025</v>
      </c>
      <c r="J623" t="s">
        <v>1476</v>
      </c>
      <c r="K623">
        <v>82</v>
      </c>
      <c r="L623">
        <v>40</v>
      </c>
      <c r="T623" t="s">
        <v>2627</v>
      </c>
      <c r="U623" t="s">
        <v>1121</v>
      </c>
      <c r="W623" t="s">
        <v>2628</v>
      </c>
      <c r="X623" s="69">
        <v>0.85499999999999998</v>
      </c>
      <c r="Y623" s="69">
        <v>0.88666599999999995</v>
      </c>
      <c r="Z623" s="69">
        <v>1.378333</v>
      </c>
      <c r="AB623" s="63" t="s">
        <v>103</v>
      </c>
      <c r="AC623" s="42">
        <f t="shared" si="36"/>
        <v>18</v>
      </c>
      <c r="AD623" s="42">
        <f t="shared" si="37"/>
        <v>22</v>
      </c>
      <c r="AE623" s="42">
        <f t="shared" si="38"/>
        <v>191</v>
      </c>
      <c r="AG623" t="s">
        <v>1272</v>
      </c>
      <c r="AH623" s="57">
        <v>25.3</v>
      </c>
      <c r="AJ623" s="63" t="s">
        <v>103</v>
      </c>
      <c r="AK623">
        <f t="shared" si="39"/>
        <v>73.5</v>
      </c>
      <c r="AL623">
        <v>0.25</v>
      </c>
      <c r="AM623">
        <v>0.3</v>
      </c>
      <c r="AN623">
        <v>2.6</v>
      </c>
    </row>
    <row r="624" spans="1:40">
      <c r="A624" t="s">
        <v>262</v>
      </c>
      <c r="B624">
        <v>77</v>
      </c>
      <c r="C624">
        <v>22.035087698143943</v>
      </c>
      <c r="D624">
        <v>40.573866666666667</v>
      </c>
      <c r="E624">
        <v>13.391304347826086</v>
      </c>
      <c r="F624" t="s">
        <v>1152</v>
      </c>
      <c r="H624" t="s">
        <v>1025</v>
      </c>
      <c r="J624" t="s">
        <v>2629</v>
      </c>
      <c r="K624">
        <v>72</v>
      </c>
      <c r="L624">
        <v>40</v>
      </c>
      <c r="T624" t="s">
        <v>2496</v>
      </c>
      <c r="U624" t="s">
        <v>1121</v>
      </c>
      <c r="W624" t="s">
        <v>2630</v>
      </c>
      <c r="X624" s="69">
        <v>0.95</v>
      </c>
      <c r="Y624" s="69">
        <v>0.95</v>
      </c>
      <c r="Z624" s="69">
        <v>1.3666670000000001</v>
      </c>
      <c r="AA624" s="43"/>
      <c r="AB624" s="63" t="s">
        <v>211</v>
      </c>
      <c r="AC624" s="42">
        <f t="shared" si="36"/>
        <v>31</v>
      </c>
      <c r="AD624" s="42">
        <f t="shared" si="37"/>
        <v>94</v>
      </c>
      <c r="AE624" s="42">
        <f t="shared" si="38"/>
        <v>130</v>
      </c>
      <c r="AG624" t="s">
        <v>2116</v>
      </c>
      <c r="AH624" s="57">
        <v>22.4</v>
      </c>
      <c r="AJ624" s="63" t="s">
        <v>211</v>
      </c>
      <c r="AK624">
        <f t="shared" si="39"/>
        <v>72.333333333333329</v>
      </c>
      <c r="AL624">
        <v>0.43</v>
      </c>
      <c r="AM624">
        <v>1.3</v>
      </c>
      <c r="AN624">
        <v>1.8</v>
      </c>
    </row>
    <row r="625" spans="1:40">
      <c r="A625" t="s">
        <v>517</v>
      </c>
      <c r="B625">
        <v>73</v>
      </c>
      <c r="C625">
        <v>5.1100000000000003</v>
      </c>
      <c r="D625">
        <v>18.993180555555558</v>
      </c>
      <c r="E625">
        <v>13.943820224719101</v>
      </c>
      <c r="F625" t="s">
        <v>1152</v>
      </c>
      <c r="H625" t="s">
        <v>1025</v>
      </c>
      <c r="J625" t="s">
        <v>2631</v>
      </c>
      <c r="K625">
        <v>75</v>
      </c>
      <c r="L625">
        <v>40</v>
      </c>
      <c r="T625" t="s">
        <v>2632</v>
      </c>
      <c r="U625" t="s">
        <v>1121</v>
      </c>
      <c r="W625" t="s">
        <v>1721</v>
      </c>
      <c r="X625" s="69">
        <v>0.95</v>
      </c>
      <c r="Y625" s="69">
        <v>0.94166700000000003</v>
      </c>
      <c r="Z625" s="69">
        <v>1.3666670000000001</v>
      </c>
      <c r="AB625" s="63" t="s">
        <v>441</v>
      </c>
      <c r="AC625" s="42">
        <f t="shared" si="36"/>
        <v>73</v>
      </c>
      <c r="AD625" s="42">
        <f t="shared" si="37"/>
        <v>77</v>
      </c>
      <c r="AE625" s="42">
        <f t="shared" si="38"/>
        <v>88</v>
      </c>
      <c r="AG625" t="s">
        <v>1612</v>
      </c>
      <c r="AH625" s="57">
        <v>22.8</v>
      </c>
      <c r="AJ625" s="63" t="s">
        <v>441</v>
      </c>
      <c r="AK625">
        <f t="shared" si="39"/>
        <v>68</v>
      </c>
      <c r="AL625">
        <v>1.07</v>
      </c>
      <c r="AM625">
        <v>1.1299999999999999</v>
      </c>
      <c r="AN625">
        <v>1.3</v>
      </c>
    </row>
    <row r="626" spans="1:40">
      <c r="A626" t="s">
        <v>777</v>
      </c>
      <c r="B626">
        <v>43</v>
      </c>
      <c r="C626">
        <v>1.5015162037037038</v>
      </c>
      <c r="D626">
        <v>5.7470843749999991</v>
      </c>
      <c r="E626">
        <v>34.4</v>
      </c>
      <c r="F626" t="s">
        <v>1152</v>
      </c>
      <c r="H626" t="s">
        <v>1025</v>
      </c>
      <c r="J626" t="s">
        <v>2633</v>
      </c>
      <c r="K626">
        <v>78</v>
      </c>
      <c r="L626">
        <v>38</v>
      </c>
      <c r="T626" t="s">
        <v>2634</v>
      </c>
      <c r="U626" t="s">
        <v>1121</v>
      </c>
      <c r="W626" t="s">
        <v>1365</v>
      </c>
      <c r="X626" s="69">
        <v>0.85499999999999998</v>
      </c>
      <c r="Y626" s="69">
        <v>0.88666599999999995</v>
      </c>
      <c r="Z626" s="69">
        <v>1.361666</v>
      </c>
      <c r="AB626" s="63" t="s">
        <v>422</v>
      </c>
      <c r="AC626" s="42">
        <f t="shared" si="36"/>
        <v>80</v>
      </c>
      <c r="AD626" s="42">
        <f t="shared" si="37"/>
        <v>73</v>
      </c>
      <c r="AE626" s="42">
        <f t="shared" si="38"/>
        <v>101</v>
      </c>
      <c r="AG626" t="s">
        <v>2635</v>
      </c>
      <c r="AH626" s="57">
        <v>23.1</v>
      </c>
      <c r="AJ626" s="63" t="s">
        <v>422</v>
      </c>
      <c r="AK626">
        <f t="shared" si="39"/>
        <v>67</v>
      </c>
      <c r="AL626">
        <v>1.2</v>
      </c>
      <c r="AM626">
        <v>1.0900000000000001</v>
      </c>
      <c r="AN626">
        <v>1.5</v>
      </c>
    </row>
    <row r="627" spans="1:40">
      <c r="A627" t="s">
        <v>813</v>
      </c>
      <c r="B627">
        <v>18</v>
      </c>
      <c r="C627">
        <v>1.8</v>
      </c>
      <c r="D627">
        <v>3.9855182926829267</v>
      </c>
      <c r="E627">
        <v>3.6</v>
      </c>
      <c r="F627" t="s">
        <v>1152</v>
      </c>
      <c r="H627" t="s">
        <v>1025</v>
      </c>
      <c r="J627" t="s">
        <v>2636</v>
      </c>
      <c r="K627">
        <v>75</v>
      </c>
      <c r="L627">
        <v>38</v>
      </c>
      <c r="T627" t="s">
        <v>2637</v>
      </c>
      <c r="U627" t="s">
        <v>1121</v>
      </c>
      <c r="W627" t="s">
        <v>2638</v>
      </c>
      <c r="X627" s="69">
        <v>1.35</v>
      </c>
      <c r="Y627" s="69">
        <v>1.35</v>
      </c>
      <c r="Z627" s="69">
        <v>1.35</v>
      </c>
      <c r="AB627" s="63" t="s">
        <v>753</v>
      </c>
      <c r="AC627" s="42">
        <f t="shared" si="36"/>
        <v>32</v>
      </c>
      <c r="AD627" s="42">
        <f t="shared" si="37"/>
        <v>155</v>
      </c>
      <c r="AE627" s="42">
        <f t="shared" si="38"/>
        <v>50</v>
      </c>
      <c r="AG627" t="s">
        <v>813</v>
      </c>
      <c r="AH627" s="57">
        <v>22.2</v>
      </c>
      <c r="AJ627" s="63" t="s">
        <v>753</v>
      </c>
      <c r="AK627">
        <f t="shared" si="39"/>
        <v>62</v>
      </c>
      <c r="AL627">
        <v>0.52</v>
      </c>
      <c r="AM627">
        <v>2.5</v>
      </c>
      <c r="AN627">
        <v>0.8</v>
      </c>
    </row>
    <row r="628" spans="1:40">
      <c r="A628" t="s">
        <v>218</v>
      </c>
      <c r="B628">
        <v>76</v>
      </c>
      <c r="C628">
        <v>12.893360869491516</v>
      </c>
      <c r="D628">
        <v>46.451805361111113</v>
      </c>
      <c r="E628">
        <v>62.079207920792072</v>
      </c>
      <c r="F628" t="s">
        <v>1186</v>
      </c>
      <c r="H628" t="s">
        <v>1025</v>
      </c>
      <c r="J628" t="s">
        <v>309</v>
      </c>
      <c r="K628">
        <v>70</v>
      </c>
      <c r="L628">
        <v>37</v>
      </c>
      <c r="T628" t="s">
        <v>2639</v>
      </c>
      <c r="U628" t="s">
        <v>1121</v>
      </c>
      <c r="W628" t="s">
        <v>2108</v>
      </c>
      <c r="X628" s="69">
        <v>1.25</v>
      </c>
      <c r="Y628" s="69">
        <v>1.25</v>
      </c>
      <c r="Z628" s="69">
        <v>1.35</v>
      </c>
      <c r="AB628" s="63" t="s">
        <v>678</v>
      </c>
      <c r="AC628" s="42">
        <f t="shared" si="36"/>
        <v>41</v>
      </c>
      <c r="AD628" s="42">
        <f t="shared" si="37"/>
        <v>141</v>
      </c>
      <c r="AE628" s="42">
        <f t="shared" si="38"/>
        <v>59</v>
      </c>
      <c r="AG628" t="s">
        <v>1431</v>
      </c>
      <c r="AH628" s="57">
        <v>29.6</v>
      </c>
      <c r="AJ628" s="63" t="s">
        <v>678</v>
      </c>
      <c r="AK628">
        <f t="shared" si="39"/>
        <v>54</v>
      </c>
      <c r="AL628">
        <v>0.75</v>
      </c>
      <c r="AM628">
        <v>2.62</v>
      </c>
      <c r="AN628">
        <v>1.1000000000000001</v>
      </c>
    </row>
    <row r="629" spans="1:40">
      <c r="A629" t="s">
        <v>435</v>
      </c>
      <c r="B629">
        <v>83.666666666666671</v>
      </c>
      <c r="C629">
        <v>6.6933333333333342</v>
      </c>
      <c r="D629">
        <v>24.996462500000003</v>
      </c>
      <c r="E629">
        <v>43.711564625850343</v>
      </c>
      <c r="F629" t="s">
        <v>1191</v>
      </c>
      <c r="H629" t="s">
        <v>1025</v>
      </c>
      <c r="J629" t="s">
        <v>2640</v>
      </c>
      <c r="K629">
        <v>70</v>
      </c>
      <c r="L629">
        <v>37</v>
      </c>
      <c r="T629" t="s">
        <v>2641</v>
      </c>
      <c r="U629" t="s">
        <v>1121</v>
      </c>
      <c r="W629" t="s">
        <v>2642</v>
      </c>
      <c r="X629" s="69">
        <v>1.35</v>
      </c>
      <c r="Y629" s="69">
        <v>1.35</v>
      </c>
      <c r="Z629" s="69">
        <v>1.35</v>
      </c>
      <c r="AB629" s="63" t="s">
        <v>529</v>
      </c>
      <c r="AC629" s="42">
        <f t="shared" si="36"/>
        <v>23</v>
      </c>
      <c r="AD629" s="42">
        <f t="shared" si="37"/>
        <v>42</v>
      </c>
      <c r="AE629" s="42">
        <f t="shared" si="38"/>
        <v>67</v>
      </c>
      <c r="AG629" t="s">
        <v>1862</v>
      </c>
      <c r="AH629" s="57">
        <v>33.6</v>
      </c>
      <c r="AJ629" s="63" t="s">
        <v>529</v>
      </c>
      <c r="AK629">
        <f t="shared" si="39"/>
        <v>51.666666666666664</v>
      </c>
      <c r="AL629">
        <v>0.45</v>
      </c>
      <c r="AM629">
        <v>0.82</v>
      </c>
      <c r="AN629">
        <v>1.3</v>
      </c>
    </row>
    <row r="630" spans="1:40">
      <c r="A630" t="s">
        <v>638</v>
      </c>
      <c r="B630">
        <v>76.666666666666671</v>
      </c>
      <c r="C630">
        <v>2.8714479160794477</v>
      </c>
      <c r="D630">
        <v>12.769723422685184</v>
      </c>
      <c r="E630">
        <v>46.547619047619044</v>
      </c>
      <c r="F630" t="s">
        <v>1186</v>
      </c>
      <c r="H630" t="s">
        <v>1025</v>
      </c>
      <c r="J630" t="s">
        <v>2643</v>
      </c>
      <c r="K630">
        <v>70</v>
      </c>
      <c r="L630">
        <v>40</v>
      </c>
      <c r="T630" t="s">
        <v>2644</v>
      </c>
      <c r="U630" t="s">
        <v>1121</v>
      </c>
      <c r="W630" t="s">
        <v>2228</v>
      </c>
      <c r="X630" s="69">
        <v>0.95</v>
      </c>
      <c r="Y630" s="69">
        <v>0.95</v>
      </c>
      <c r="Z630" s="69">
        <v>1.35</v>
      </c>
      <c r="AB630" s="63" t="s">
        <v>641</v>
      </c>
      <c r="AC630" s="42">
        <f t="shared" si="36"/>
        <v>40</v>
      </c>
      <c r="AD630" s="42">
        <f t="shared" si="37"/>
        <v>59</v>
      </c>
      <c r="AE630" s="42">
        <f t="shared" si="38"/>
        <v>66</v>
      </c>
      <c r="AG630" t="s">
        <v>1983</v>
      </c>
      <c r="AH630" s="57">
        <v>28.3</v>
      </c>
      <c r="AJ630" s="63" t="s">
        <v>641</v>
      </c>
      <c r="AK630">
        <f t="shared" si="39"/>
        <v>39</v>
      </c>
      <c r="AL630">
        <v>1.03</v>
      </c>
      <c r="AM630">
        <v>1.5</v>
      </c>
      <c r="AN630">
        <v>1.7</v>
      </c>
    </row>
    <row r="631" spans="1:40">
      <c r="A631" t="s">
        <v>330</v>
      </c>
      <c r="B631">
        <v>72.333333333333329</v>
      </c>
      <c r="C631">
        <v>12.444053575271464</v>
      </c>
      <c r="D631">
        <v>33.857877083333328</v>
      </c>
      <c r="E631">
        <v>55.192733017377563</v>
      </c>
      <c r="F631" t="s">
        <v>1191</v>
      </c>
      <c r="H631" t="s">
        <v>1025</v>
      </c>
      <c r="J631" t="s">
        <v>2645</v>
      </c>
      <c r="K631">
        <v>72</v>
      </c>
      <c r="L631">
        <v>40</v>
      </c>
      <c r="T631" t="s">
        <v>2646</v>
      </c>
      <c r="U631" t="s">
        <v>1121</v>
      </c>
      <c r="W631" t="s">
        <v>1681</v>
      </c>
      <c r="X631" s="69">
        <v>0.95</v>
      </c>
      <c r="Y631" s="69">
        <v>0.94166700000000003</v>
      </c>
      <c r="Z631" s="69">
        <v>1.35</v>
      </c>
      <c r="AB631" s="63" t="s">
        <v>814</v>
      </c>
      <c r="AC631" s="42">
        <f t="shared" si="36"/>
        <v>10</v>
      </c>
      <c r="AD631" s="42">
        <f t="shared" si="37"/>
        <v>12</v>
      </c>
      <c r="AE631" s="42">
        <f t="shared" si="38"/>
        <v>19</v>
      </c>
      <c r="AG631" t="s">
        <v>1458</v>
      </c>
      <c r="AH631" s="57">
        <v>32.200000000000003</v>
      </c>
      <c r="AJ631" s="63" t="s">
        <v>814</v>
      </c>
      <c r="AK631">
        <f t="shared" si="39"/>
        <v>24</v>
      </c>
      <c r="AL631">
        <v>0.4</v>
      </c>
      <c r="AM631">
        <v>0.5</v>
      </c>
      <c r="AN631">
        <v>0.8</v>
      </c>
    </row>
    <row r="632" spans="1:40">
      <c r="A632" t="s">
        <v>474</v>
      </c>
      <c r="B632">
        <v>76</v>
      </c>
      <c r="C632">
        <v>9.1199999999999992</v>
      </c>
      <c r="D632">
        <v>21.506416666666667</v>
      </c>
      <c r="E632">
        <v>38.86363636363636</v>
      </c>
      <c r="F632" t="s">
        <v>1186</v>
      </c>
      <c r="H632" t="s">
        <v>1025</v>
      </c>
      <c r="J632" t="s">
        <v>578</v>
      </c>
      <c r="K632">
        <v>68</v>
      </c>
      <c r="L632">
        <v>37</v>
      </c>
      <c r="T632" t="s">
        <v>2647</v>
      </c>
      <c r="U632" t="s">
        <v>1121</v>
      </c>
      <c r="W632" t="s">
        <v>2491</v>
      </c>
      <c r="X632" s="69">
        <v>1.35</v>
      </c>
      <c r="Y632" s="69">
        <v>1.35</v>
      </c>
      <c r="Z632" s="69">
        <v>1.35</v>
      </c>
      <c r="AB632" s="63" t="s">
        <v>816</v>
      </c>
      <c r="AC632" s="42">
        <f t="shared" si="36"/>
        <v>9</v>
      </c>
      <c r="AD632" s="42">
        <f t="shared" si="37"/>
        <v>27</v>
      </c>
      <c r="AE632" s="42">
        <f t="shared" si="38"/>
        <v>15</v>
      </c>
      <c r="AG632" t="s">
        <v>2414</v>
      </c>
      <c r="AH632" s="57">
        <v>24.5</v>
      </c>
      <c r="AJ632" s="63" t="s">
        <v>816</v>
      </c>
      <c r="AK632">
        <f t="shared" si="39"/>
        <v>17</v>
      </c>
      <c r="AL632">
        <v>0.5</v>
      </c>
      <c r="AM632">
        <v>1.6</v>
      </c>
      <c r="AN632">
        <v>0.9</v>
      </c>
    </row>
    <row r="633" spans="1:40">
      <c r="A633" t="s">
        <v>346</v>
      </c>
      <c r="B633">
        <v>32</v>
      </c>
      <c r="C633">
        <v>3.2</v>
      </c>
      <c r="D633">
        <v>6.9822154471544708</v>
      </c>
      <c r="E633">
        <v>10.56</v>
      </c>
      <c r="F633" t="s">
        <v>1186</v>
      </c>
      <c r="H633" t="s">
        <v>1025</v>
      </c>
      <c r="J633" t="s">
        <v>2648</v>
      </c>
      <c r="K633">
        <v>80</v>
      </c>
      <c r="L633">
        <v>40</v>
      </c>
      <c r="T633" t="s">
        <v>2649</v>
      </c>
      <c r="U633" t="s">
        <v>1121</v>
      </c>
      <c r="W633" t="s">
        <v>1640</v>
      </c>
      <c r="X633" s="69">
        <v>1.5</v>
      </c>
      <c r="Y633" s="69">
        <v>1.35</v>
      </c>
      <c r="Z633" s="69">
        <v>1.35</v>
      </c>
      <c r="AB633" s="63" t="s">
        <v>728</v>
      </c>
      <c r="AC633" s="42">
        <f t="shared" si="36"/>
        <v>3</v>
      </c>
      <c r="AD633" s="42">
        <f t="shared" si="37"/>
        <v>12</v>
      </c>
      <c r="AE633" s="42">
        <f t="shared" si="38"/>
        <v>17</v>
      </c>
      <c r="AG633" t="s">
        <v>1451</v>
      </c>
      <c r="AH633" s="57">
        <v>18.5</v>
      </c>
      <c r="AJ633" s="63" t="s">
        <v>728</v>
      </c>
      <c r="AK633">
        <f t="shared" si="39"/>
        <v>15.333333333333334</v>
      </c>
      <c r="AL633">
        <v>0.22</v>
      </c>
      <c r="AM633">
        <v>0.78</v>
      </c>
      <c r="AN633">
        <v>1.1000000000000001</v>
      </c>
    </row>
    <row r="634" spans="1:40">
      <c r="A634" t="s">
        <v>829</v>
      </c>
      <c r="B634">
        <v>21</v>
      </c>
      <c r="C634">
        <v>0.7338199476650562</v>
      </c>
      <c r="D634">
        <v>3.4857768020833331</v>
      </c>
      <c r="E634">
        <v>10.051282051282051</v>
      </c>
      <c r="F634" t="s">
        <v>1186</v>
      </c>
      <c r="H634" t="s">
        <v>1025</v>
      </c>
      <c r="T634" t="s">
        <v>2650</v>
      </c>
      <c r="U634" t="s">
        <v>1121</v>
      </c>
      <c r="W634" t="s">
        <v>2651</v>
      </c>
      <c r="X634" s="69">
        <v>1.0249999999999999</v>
      </c>
      <c r="Y634" s="69">
        <v>1.075</v>
      </c>
      <c r="Z634" s="69">
        <v>1.325</v>
      </c>
      <c r="AB634" s="63" t="s">
        <v>900</v>
      </c>
      <c r="AC634" s="42">
        <f t="shared" si="36"/>
        <v>3</v>
      </c>
      <c r="AD634" s="42">
        <f t="shared" si="37"/>
        <v>12</v>
      </c>
      <c r="AE634" s="42">
        <f t="shared" si="38"/>
        <v>9</v>
      </c>
      <c r="AG634" t="s">
        <v>2652</v>
      </c>
      <c r="AH634" s="57">
        <v>28.1</v>
      </c>
      <c r="AJ634" s="63" t="s">
        <v>900</v>
      </c>
      <c r="AK634">
        <f t="shared" si="39"/>
        <v>8.5</v>
      </c>
      <c r="AL634">
        <v>0.3</v>
      </c>
      <c r="AM634">
        <v>1.4</v>
      </c>
      <c r="AN634">
        <v>1.1000000000000001</v>
      </c>
    </row>
    <row r="635" spans="1:40">
      <c r="A635" t="s">
        <v>831</v>
      </c>
      <c r="B635">
        <v>58</v>
      </c>
      <c r="C635">
        <v>2</v>
      </c>
      <c r="D635">
        <v>11</v>
      </c>
      <c r="E635">
        <v>12</v>
      </c>
      <c r="F635" t="s">
        <v>1186</v>
      </c>
      <c r="H635" t="s">
        <v>1025</v>
      </c>
      <c r="T635" t="s">
        <v>2653</v>
      </c>
      <c r="U635" t="s">
        <v>1121</v>
      </c>
      <c r="W635" t="s">
        <v>1942</v>
      </c>
      <c r="X635" s="69">
        <v>1.3</v>
      </c>
      <c r="Y635" s="69">
        <v>1.3</v>
      </c>
      <c r="Z635" s="69">
        <v>1.3</v>
      </c>
      <c r="AB635" s="63" t="s">
        <v>865</v>
      </c>
      <c r="AC635" s="42">
        <f t="shared" si="36"/>
        <v>8</v>
      </c>
      <c r="AD635" s="42">
        <f t="shared" si="37"/>
        <v>5</v>
      </c>
      <c r="AE635" s="42">
        <f t="shared" si="38"/>
        <v>9</v>
      </c>
      <c r="AG635" t="s">
        <v>831</v>
      </c>
      <c r="AH635" s="57">
        <v>22.2</v>
      </c>
      <c r="AJ635" s="63" t="s">
        <v>865</v>
      </c>
      <c r="AK635">
        <f t="shared" si="39"/>
        <v>6.5</v>
      </c>
      <c r="AL635">
        <v>1.2</v>
      </c>
      <c r="AM635">
        <v>0.8</v>
      </c>
      <c r="AN635">
        <v>1.4</v>
      </c>
    </row>
    <row r="636" spans="1:40">
      <c r="A636" t="s">
        <v>885</v>
      </c>
      <c r="B636">
        <v>14.666666666666666</v>
      </c>
      <c r="C636">
        <v>0.57905221992178513</v>
      </c>
      <c r="D636">
        <v>1.6576046666666666</v>
      </c>
      <c r="E636">
        <v>3.6666666666666665</v>
      </c>
      <c r="F636" t="s">
        <v>1191</v>
      </c>
      <c r="H636" t="s">
        <v>1025</v>
      </c>
      <c r="T636" t="s">
        <v>2654</v>
      </c>
      <c r="U636" t="s">
        <v>1121</v>
      </c>
      <c r="W636" t="s">
        <v>2520</v>
      </c>
      <c r="X636" s="69">
        <v>1.4750000000000001</v>
      </c>
      <c r="Y636" s="69">
        <v>1.3</v>
      </c>
      <c r="Z636" s="69">
        <v>1.3</v>
      </c>
      <c r="AB636" s="63" t="s">
        <v>321</v>
      </c>
      <c r="AC636" s="42">
        <f t="shared" si="36"/>
        <v>31</v>
      </c>
      <c r="AD636" s="42">
        <f t="shared" si="37"/>
        <v>99</v>
      </c>
      <c r="AE636" s="42">
        <f t="shared" si="38"/>
        <v>125</v>
      </c>
      <c r="AG636" t="s">
        <v>2655</v>
      </c>
      <c r="AH636" s="57">
        <v>27.6</v>
      </c>
      <c r="AJ636" s="63" t="s">
        <v>321</v>
      </c>
      <c r="AK636">
        <f t="shared" si="39"/>
        <v>83</v>
      </c>
      <c r="AL636">
        <v>0.37</v>
      </c>
      <c r="AM636">
        <v>1.19</v>
      </c>
      <c r="AN636">
        <v>1.5</v>
      </c>
    </row>
    <row r="637" spans="1:40">
      <c r="A637" t="s">
        <v>70</v>
      </c>
      <c r="B637">
        <v>74</v>
      </c>
      <c r="C637">
        <v>26.64</v>
      </c>
      <c r="D637">
        <v>79.744121527777779</v>
      </c>
      <c r="E637">
        <v>31.518518518518519</v>
      </c>
      <c r="F637" t="s">
        <v>941</v>
      </c>
      <c r="H637" t="s">
        <v>992</v>
      </c>
      <c r="T637" t="s">
        <v>2656</v>
      </c>
      <c r="U637" t="s">
        <v>1121</v>
      </c>
      <c r="W637" t="s">
        <v>1551</v>
      </c>
      <c r="X637" s="69">
        <v>1.3</v>
      </c>
      <c r="Y637" s="69">
        <v>1.3</v>
      </c>
      <c r="Z637" s="69">
        <v>1.3</v>
      </c>
      <c r="AB637" s="63" t="s">
        <v>2657</v>
      </c>
      <c r="AC637" s="42">
        <f t="shared" si="36"/>
        <v>43</v>
      </c>
      <c r="AD637" s="42">
        <f t="shared" si="37"/>
        <v>53</v>
      </c>
      <c r="AE637" s="42">
        <f t="shared" si="38"/>
        <v>164</v>
      </c>
      <c r="AG637" t="s">
        <v>1454</v>
      </c>
      <c r="AH637" s="57">
        <v>27</v>
      </c>
      <c r="AJ637" s="63" t="s">
        <v>2657</v>
      </c>
      <c r="AK637">
        <f t="shared" si="39"/>
        <v>82</v>
      </c>
      <c r="AL637">
        <v>0.52</v>
      </c>
      <c r="AM637">
        <v>0.65</v>
      </c>
      <c r="AN637">
        <v>2</v>
      </c>
    </row>
    <row r="638" spans="1:40">
      <c r="A638" t="s">
        <v>2658</v>
      </c>
      <c r="B638">
        <v>77</v>
      </c>
      <c r="C638">
        <v>20.790000000000003</v>
      </c>
      <c r="D638">
        <v>53.493343750000001</v>
      </c>
      <c r="E638">
        <v>59.451162790697673</v>
      </c>
      <c r="F638" t="s">
        <v>941</v>
      </c>
      <c r="H638" t="s">
        <v>992</v>
      </c>
      <c r="T638" t="s">
        <v>2659</v>
      </c>
      <c r="U638" t="s">
        <v>1121</v>
      </c>
      <c r="W638" t="s">
        <v>1222</v>
      </c>
      <c r="X638" s="69">
        <v>1.3</v>
      </c>
      <c r="Y638" s="69">
        <v>1.3</v>
      </c>
      <c r="Z638" s="69">
        <v>1.3</v>
      </c>
      <c r="AB638" s="63" t="s">
        <v>198</v>
      </c>
      <c r="AC638" s="42">
        <f t="shared" si="36"/>
        <v>36</v>
      </c>
      <c r="AD638" s="42">
        <f t="shared" si="37"/>
        <v>36</v>
      </c>
      <c r="AE638" s="42">
        <f t="shared" si="38"/>
        <v>154</v>
      </c>
      <c r="AG638" t="s">
        <v>1627</v>
      </c>
      <c r="AH638" s="57">
        <v>23.4</v>
      </c>
      <c r="AJ638" s="63" t="s">
        <v>198</v>
      </c>
      <c r="AK638">
        <f t="shared" si="39"/>
        <v>81</v>
      </c>
      <c r="AL638">
        <v>0.45</v>
      </c>
      <c r="AM638">
        <v>0.45</v>
      </c>
      <c r="AN638">
        <v>1.9</v>
      </c>
    </row>
    <row r="639" spans="1:40">
      <c r="A639" t="s">
        <v>321</v>
      </c>
      <c r="B639">
        <v>83</v>
      </c>
      <c r="C639">
        <v>16.600000000000001</v>
      </c>
      <c r="D639">
        <v>34.746269250000012</v>
      </c>
      <c r="E639">
        <v>30.71</v>
      </c>
      <c r="F639" t="s">
        <v>941</v>
      </c>
      <c r="H639" t="s">
        <v>992</v>
      </c>
      <c r="T639" t="s">
        <v>2508</v>
      </c>
      <c r="U639" t="s">
        <v>1121</v>
      </c>
      <c r="W639" t="s">
        <v>2262</v>
      </c>
      <c r="X639" s="69">
        <v>0.95</v>
      </c>
      <c r="Y639" s="69">
        <v>0.95</v>
      </c>
      <c r="Z639" s="69">
        <v>1.2833330000000001</v>
      </c>
      <c r="AB639" s="63" t="s">
        <v>319</v>
      </c>
      <c r="AC639" s="42">
        <f t="shared" si="36"/>
        <v>103</v>
      </c>
      <c r="AD639" s="42">
        <f t="shared" si="37"/>
        <v>40</v>
      </c>
      <c r="AE639" s="42">
        <f t="shared" si="38"/>
        <v>111</v>
      </c>
      <c r="AG639" t="s">
        <v>2514</v>
      </c>
      <c r="AH639" s="57">
        <v>21</v>
      </c>
      <c r="AJ639" s="63" t="s">
        <v>319</v>
      </c>
      <c r="AK639">
        <f t="shared" si="39"/>
        <v>79</v>
      </c>
      <c r="AL639">
        <v>1.3</v>
      </c>
      <c r="AM639">
        <v>0.5</v>
      </c>
      <c r="AN639">
        <v>1.4</v>
      </c>
    </row>
    <row r="640" spans="1:40">
      <c r="A640" t="s">
        <v>363</v>
      </c>
      <c r="B640">
        <v>72.666666666666671</v>
      </c>
      <c r="C640">
        <v>14.533333333333335</v>
      </c>
      <c r="D640">
        <v>31.046878750000001</v>
      </c>
      <c r="E640">
        <v>18.509433962264151</v>
      </c>
      <c r="F640" t="s">
        <v>941</v>
      </c>
      <c r="H640" t="s">
        <v>992</v>
      </c>
      <c r="T640" t="s">
        <v>2554</v>
      </c>
      <c r="U640" t="s">
        <v>1121</v>
      </c>
      <c r="W640" t="s">
        <v>2660</v>
      </c>
      <c r="X640" s="69">
        <v>1.0249999999999999</v>
      </c>
      <c r="Y640" s="69">
        <v>1.0249999999999999</v>
      </c>
      <c r="Z640" s="69">
        <v>1.2749999999999999</v>
      </c>
      <c r="AB640" s="63" t="s">
        <v>349</v>
      </c>
      <c r="AC640" s="42">
        <f t="shared" si="36"/>
        <v>87</v>
      </c>
      <c r="AD640" s="42">
        <f t="shared" si="37"/>
        <v>8</v>
      </c>
      <c r="AE640" s="42">
        <f t="shared" si="38"/>
        <v>87</v>
      </c>
      <c r="AG640" t="s">
        <v>1596</v>
      </c>
      <c r="AH640" s="57">
        <v>30.1</v>
      </c>
      <c r="AJ640" s="63" t="s">
        <v>349</v>
      </c>
      <c r="AK640">
        <f t="shared" si="39"/>
        <v>79</v>
      </c>
      <c r="AL640">
        <v>1.1000000000000001</v>
      </c>
      <c r="AM640">
        <v>0.1</v>
      </c>
      <c r="AN640">
        <v>1.1000000000000001</v>
      </c>
    </row>
    <row r="641" spans="1:40">
      <c r="A641" t="s">
        <v>697</v>
      </c>
      <c r="B641">
        <v>63</v>
      </c>
      <c r="C641">
        <v>3.5236494755244756</v>
      </c>
      <c r="D641">
        <v>9.9762468750000011</v>
      </c>
      <c r="E641">
        <v>50.400000000000006</v>
      </c>
      <c r="F641" t="s">
        <v>941</v>
      </c>
      <c r="H641" t="s">
        <v>992</v>
      </c>
      <c r="T641" t="s">
        <v>2661</v>
      </c>
      <c r="U641" t="s">
        <v>1121</v>
      </c>
      <c r="W641" t="s">
        <v>2352</v>
      </c>
      <c r="X641" s="69">
        <v>1.2</v>
      </c>
      <c r="Y641" s="69">
        <v>1.25</v>
      </c>
      <c r="Z641" s="69">
        <v>1.25</v>
      </c>
      <c r="AB641" s="63" t="s">
        <v>530</v>
      </c>
      <c r="AC641" s="42">
        <f t="shared" si="36"/>
        <v>71</v>
      </c>
      <c r="AD641" s="42">
        <f t="shared" si="37"/>
        <v>41</v>
      </c>
      <c r="AE641" s="42">
        <f t="shared" si="38"/>
        <v>103</v>
      </c>
      <c r="AG641" t="s">
        <v>2662</v>
      </c>
      <c r="AH641" s="57">
        <v>23.8</v>
      </c>
      <c r="AJ641" s="63" t="s">
        <v>530</v>
      </c>
      <c r="AK641">
        <f t="shared" si="39"/>
        <v>79</v>
      </c>
      <c r="AL641">
        <v>0.9</v>
      </c>
      <c r="AM641">
        <v>0.52</v>
      </c>
      <c r="AN641">
        <v>1.3</v>
      </c>
    </row>
    <row r="642" spans="1:40">
      <c r="A642" t="s">
        <v>108</v>
      </c>
      <c r="B642">
        <v>71</v>
      </c>
      <c r="C642">
        <v>26.98</v>
      </c>
      <c r="D642">
        <v>67.003291666666655</v>
      </c>
      <c r="E642">
        <v>24.074712643678158</v>
      </c>
      <c r="F642" t="s">
        <v>1143</v>
      </c>
      <c r="H642" t="s">
        <v>992</v>
      </c>
      <c r="T642" t="s">
        <v>2663</v>
      </c>
      <c r="U642" t="s">
        <v>1121</v>
      </c>
      <c r="W642" t="s">
        <v>1639</v>
      </c>
      <c r="X642" s="69">
        <v>1.25</v>
      </c>
      <c r="Y642" s="69">
        <v>1.25</v>
      </c>
      <c r="Z642" s="69">
        <v>1.25</v>
      </c>
      <c r="AB642" s="63" t="s">
        <v>241</v>
      </c>
      <c r="AC642" s="42">
        <f t="shared" si="36"/>
        <v>48</v>
      </c>
      <c r="AD642" s="42">
        <f t="shared" si="37"/>
        <v>164</v>
      </c>
      <c r="AE642" s="42">
        <f t="shared" si="38"/>
        <v>125</v>
      </c>
      <c r="AG642" t="s">
        <v>1207</v>
      </c>
      <c r="AH642" s="57">
        <v>24.7</v>
      </c>
      <c r="AJ642" s="63" t="s">
        <v>241</v>
      </c>
      <c r="AK642">
        <f t="shared" si="39"/>
        <v>78</v>
      </c>
      <c r="AL642">
        <v>0.62</v>
      </c>
      <c r="AM642">
        <v>2.1</v>
      </c>
      <c r="AN642">
        <v>1.6</v>
      </c>
    </row>
    <row r="643" spans="1:40">
      <c r="A643" t="s">
        <v>198</v>
      </c>
      <c r="B643">
        <v>81</v>
      </c>
      <c r="C643">
        <v>21.475988629573283</v>
      </c>
      <c r="D643">
        <v>50.078098125000004</v>
      </c>
      <c r="E643">
        <v>33.151898734177216</v>
      </c>
      <c r="F643" t="s">
        <v>1143</v>
      </c>
      <c r="H643" t="s">
        <v>992</v>
      </c>
      <c r="T643" t="s">
        <v>2664</v>
      </c>
      <c r="U643" t="s">
        <v>1121</v>
      </c>
      <c r="W643" t="s">
        <v>2625</v>
      </c>
      <c r="X643" s="69">
        <v>1.4</v>
      </c>
      <c r="Y643" s="69">
        <v>1.25</v>
      </c>
      <c r="Z643" s="69">
        <v>1.25</v>
      </c>
      <c r="AB643" s="63" t="s">
        <v>545</v>
      </c>
      <c r="AC643" s="42">
        <f t="shared" si="36"/>
        <v>62</v>
      </c>
      <c r="AD643" s="42">
        <f t="shared" si="37"/>
        <v>171</v>
      </c>
      <c r="AE643" s="42">
        <f t="shared" si="38"/>
        <v>78</v>
      </c>
      <c r="AG643" t="s">
        <v>1474</v>
      </c>
      <c r="AH643" s="57">
        <v>31.2</v>
      </c>
      <c r="AJ643" s="63" t="s">
        <v>545</v>
      </c>
      <c r="AK643">
        <f t="shared" si="39"/>
        <v>77.666666666666671</v>
      </c>
      <c r="AL643">
        <v>0.8</v>
      </c>
      <c r="AM643">
        <v>2.2000000000000002</v>
      </c>
      <c r="AN643">
        <v>1</v>
      </c>
    </row>
    <row r="644" spans="1:40">
      <c r="A644" t="s">
        <v>241</v>
      </c>
      <c r="B644">
        <v>78</v>
      </c>
      <c r="C644">
        <v>20.154505624209239</v>
      </c>
      <c r="D644">
        <v>42.762080833333329</v>
      </c>
      <c r="E644">
        <v>41.052631578947363</v>
      </c>
      <c r="F644" t="s">
        <v>1143</v>
      </c>
      <c r="H644" t="s">
        <v>992</v>
      </c>
      <c r="T644" t="s">
        <v>2665</v>
      </c>
      <c r="U644" t="s">
        <v>1121</v>
      </c>
      <c r="W644" t="s">
        <v>2666</v>
      </c>
      <c r="X644" s="69">
        <v>1.25</v>
      </c>
      <c r="Y644" s="69">
        <v>1.25</v>
      </c>
      <c r="Z644" s="69">
        <v>1.25</v>
      </c>
      <c r="AB644" s="63" t="s">
        <v>2658</v>
      </c>
      <c r="AC644" s="42">
        <f t="shared" ref="AC644:AC707" si="40">ROUND(AL644*$AK644, 0)</f>
        <v>39</v>
      </c>
      <c r="AD644" s="42">
        <f t="shared" ref="AD644:AD707" si="41">ROUND(AM644*$AK644, 0)</f>
        <v>82</v>
      </c>
      <c r="AE644" s="42">
        <f t="shared" ref="AE644:AE707" si="42">ROUND(AN644*$AK644, 0)</f>
        <v>169</v>
      </c>
      <c r="AG644" t="s">
        <v>2146</v>
      </c>
      <c r="AH644" s="57">
        <v>24.2</v>
      </c>
      <c r="AJ644" s="63" t="s">
        <v>2658</v>
      </c>
      <c r="AK644">
        <f t="shared" ref="AK644:AK707" si="43">VLOOKUP(AJ644, $A$3:$B$1060, 2, FALSE)</f>
        <v>77</v>
      </c>
      <c r="AL644">
        <v>0.5</v>
      </c>
      <c r="AM644">
        <v>1.07</v>
      </c>
      <c r="AN644">
        <v>2.2000000000000002</v>
      </c>
    </row>
    <row r="645" spans="1:40">
      <c r="A645" t="s">
        <v>436</v>
      </c>
      <c r="B645">
        <v>74</v>
      </c>
      <c r="C645">
        <v>8.14</v>
      </c>
      <c r="D645">
        <v>24.952887361111113</v>
      </c>
      <c r="E645">
        <v>9.620000000000001</v>
      </c>
      <c r="F645" t="s">
        <v>1143</v>
      </c>
      <c r="H645" t="s">
        <v>992</v>
      </c>
      <c r="T645" t="s">
        <v>2667</v>
      </c>
      <c r="U645" t="s">
        <v>1121</v>
      </c>
      <c r="W645" t="s">
        <v>2668</v>
      </c>
      <c r="X645" s="69">
        <v>1.25</v>
      </c>
      <c r="Y645" s="69">
        <v>1.25</v>
      </c>
      <c r="Z645" s="69">
        <v>1.25</v>
      </c>
      <c r="AB645" s="63" t="s">
        <v>466</v>
      </c>
      <c r="AC645" s="42">
        <f t="shared" si="40"/>
        <v>160</v>
      </c>
      <c r="AD645" s="42">
        <f t="shared" si="41"/>
        <v>95</v>
      </c>
      <c r="AE645" s="42">
        <f t="shared" si="42"/>
        <v>115</v>
      </c>
      <c r="AG645" t="s">
        <v>2669</v>
      </c>
      <c r="AH645" s="57">
        <v>21</v>
      </c>
      <c r="AJ645" s="63" t="s">
        <v>466</v>
      </c>
      <c r="AK645">
        <f t="shared" si="43"/>
        <v>76.333333333333329</v>
      </c>
      <c r="AL645">
        <v>2.1</v>
      </c>
      <c r="AM645">
        <v>1.25</v>
      </c>
      <c r="AN645">
        <v>1.5</v>
      </c>
    </row>
    <row r="646" spans="1:40">
      <c r="A646" t="s">
        <v>493</v>
      </c>
      <c r="B646">
        <v>65</v>
      </c>
      <c r="C646">
        <v>13</v>
      </c>
      <c r="D646">
        <v>20.38285595486111</v>
      </c>
      <c r="E646">
        <v>19.5</v>
      </c>
      <c r="F646" t="s">
        <v>1143</v>
      </c>
      <c r="H646" t="s">
        <v>992</v>
      </c>
      <c r="T646" t="s">
        <v>2670</v>
      </c>
      <c r="U646" t="s">
        <v>1121</v>
      </c>
      <c r="W646" t="s">
        <v>1738</v>
      </c>
      <c r="X646" s="69">
        <v>1.25</v>
      </c>
      <c r="Y646" s="69">
        <v>1.25</v>
      </c>
      <c r="Z646" s="69">
        <v>1.25</v>
      </c>
      <c r="AB646" s="63" t="s">
        <v>70</v>
      </c>
      <c r="AC646" s="42">
        <f t="shared" si="40"/>
        <v>47</v>
      </c>
      <c r="AD646" s="42">
        <f t="shared" si="41"/>
        <v>13</v>
      </c>
      <c r="AE646" s="42">
        <f t="shared" si="42"/>
        <v>155</v>
      </c>
      <c r="AG646" t="s">
        <v>493</v>
      </c>
      <c r="AH646" s="57">
        <v>27.9</v>
      </c>
      <c r="AJ646" s="63" t="s">
        <v>70</v>
      </c>
      <c r="AK646">
        <f t="shared" si="43"/>
        <v>74</v>
      </c>
      <c r="AL646">
        <v>0.63</v>
      </c>
      <c r="AM646">
        <v>0.18</v>
      </c>
      <c r="AN646">
        <v>2.1</v>
      </c>
    </row>
    <row r="647" spans="1:40">
      <c r="A647" t="s">
        <v>521</v>
      </c>
      <c r="B647">
        <v>65.333333333333343</v>
      </c>
      <c r="C647">
        <v>6.533333333333335</v>
      </c>
      <c r="D647">
        <v>18.692599851851856</v>
      </c>
      <c r="E647">
        <v>30.947368421052634</v>
      </c>
      <c r="F647" t="s">
        <v>941</v>
      </c>
      <c r="H647" t="s">
        <v>992</v>
      </c>
      <c r="T647" t="s">
        <v>2671</v>
      </c>
      <c r="U647" t="s">
        <v>1121</v>
      </c>
      <c r="W647" t="s">
        <v>1644</v>
      </c>
      <c r="X647" s="69">
        <v>1.25</v>
      </c>
      <c r="Y647" s="69">
        <v>1.25</v>
      </c>
      <c r="Z647" s="69">
        <v>1.25</v>
      </c>
      <c r="AB647" s="63" t="s">
        <v>436</v>
      </c>
      <c r="AC647" s="42">
        <f t="shared" si="40"/>
        <v>38</v>
      </c>
      <c r="AD647" s="42">
        <f t="shared" si="41"/>
        <v>102</v>
      </c>
      <c r="AE647" s="42">
        <f t="shared" si="42"/>
        <v>89</v>
      </c>
      <c r="AG647" t="s">
        <v>1358</v>
      </c>
      <c r="AH647" s="57">
        <v>32.200000000000003</v>
      </c>
      <c r="AJ647" s="63" t="s">
        <v>436</v>
      </c>
      <c r="AK647">
        <f t="shared" si="43"/>
        <v>74</v>
      </c>
      <c r="AL647">
        <v>0.52</v>
      </c>
      <c r="AM647">
        <v>1.38</v>
      </c>
      <c r="AN647">
        <v>1.2</v>
      </c>
    </row>
    <row r="648" spans="1:40">
      <c r="A648" t="s">
        <v>751</v>
      </c>
      <c r="B648">
        <v>59.666666666666664</v>
      </c>
      <c r="C648">
        <v>1.9835061023541352</v>
      </c>
      <c r="D648">
        <v>7.0922186666666667</v>
      </c>
      <c r="E648">
        <v>102.08863198458575</v>
      </c>
      <c r="F648" t="s">
        <v>1143</v>
      </c>
      <c r="H648" t="s">
        <v>992</v>
      </c>
      <c r="T648" t="s">
        <v>2672</v>
      </c>
      <c r="U648" t="s">
        <v>1121</v>
      </c>
      <c r="W648" t="s">
        <v>2196</v>
      </c>
      <c r="X648" s="69">
        <v>0.95</v>
      </c>
      <c r="Y648" s="69">
        <v>0.95</v>
      </c>
      <c r="Z648" s="69">
        <v>1.233333</v>
      </c>
      <c r="AB648" s="63" t="s">
        <v>360</v>
      </c>
      <c r="AC648" s="42">
        <f t="shared" si="40"/>
        <v>68</v>
      </c>
      <c r="AD648" s="42">
        <f t="shared" si="41"/>
        <v>111</v>
      </c>
      <c r="AE648" s="42">
        <f t="shared" si="42"/>
        <v>104</v>
      </c>
      <c r="AG648" t="s">
        <v>2442</v>
      </c>
      <c r="AH648" s="57">
        <v>32.299999999999997</v>
      </c>
      <c r="AJ648" s="63" t="s">
        <v>360</v>
      </c>
      <c r="AK648">
        <f t="shared" si="43"/>
        <v>74</v>
      </c>
      <c r="AL648">
        <v>0.92</v>
      </c>
      <c r="AM648">
        <v>1.5</v>
      </c>
      <c r="AN648">
        <v>1.4</v>
      </c>
    </row>
    <row r="649" spans="1:40">
      <c r="A649" t="s">
        <v>872</v>
      </c>
      <c r="B649">
        <v>7</v>
      </c>
      <c r="C649">
        <v>0.39417777777777779</v>
      </c>
      <c r="D649">
        <v>1.8790624999999999</v>
      </c>
      <c r="E649">
        <v>0</v>
      </c>
      <c r="F649" t="s">
        <v>941</v>
      </c>
      <c r="H649" t="s">
        <v>992</v>
      </c>
      <c r="T649" t="s">
        <v>2673</v>
      </c>
      <c r="U649" t="s">
        <v>1121</v>
      </c>
      <c r="W649" t="s">
        <v>2363</v>
      </c>
      <c r="X649" s="69">
        <v>0.95</v>
      </c>
      <c r="Y649" s="69">
        <v>0.94166700000000003</v>
      </c>
      <c r="Z649" s="69">
        <v>1.233333</v>
      </c>
      <c r="AB649" s="63" t="s">
        <v>699</v>
      </c>
      <c r="AC649" s="42">
        <f t="shared" si="40"/>
        <v>132</v>
      </c>
      <c r="AD649" s="42">
        <f t="shared" si="41"/>
        <v>99</v>
      </c>
      <c r="AE649" s="42">
        <f t="shared" si="42"/>
        <v>81</v>
      </c>
      <c r="AG649" t="s">
        <v>2674</v>
      </c>
      <c r="AH649" s="57">
        <v>22.4</v>
      </c>
      <c r="AJ649" s="63" t="s">
        <v>699</v>
      </c>
      <c r="AK649">
        <f t="shared" si="43"/>
        <v>73.333333333333329</v>
      </c>
      <c r="AL649">
        <v>1.8</v>
      </c>
      <c r="AM649">
        <v>1.35</v>
      </c>
      <c r="AN649">
        <v>1.1000000000000001</v>
      </c>
    </row>
    <row r="650" spans="1:40">
      <c r="A650" t="s">
        <v>151</v>
      </c>
      <c r="B650">
        <v>73</v>
      </c>
      <c r="C650">
        <v>21.9</v>
      </c>
      <c r="D650">
        <v>57.081522666666665</v>
      </c>
      <c r="E650">
        <v>20.440000000000001</v>
      </c>
      <c r="F650" t="s">
        <v>1152</v>
      </c>
      <c r="H650" t="s">
        <v>992</v>
      </c>
      <c r="T650" t="s">
        <v>2675</v>
      </c>
      <c r="U650" t="s">
        <v>1121</v>
      </c>
      <c r="W650" t="s">
        <v>2676</v>
      </c>
      <c r="X650" s="69">
        <v>0.97499999999999998</v>
      </c>
      <c r="Y650" s="69">
        <v>0.97499999999999998</v>
      </c>
      <c r="Z650" s="69">
        <v>1.2250000000000001</v>
      </c>
      <c r="AB650" s="63" t="s">
        <v>151</v>
      </c>
      <c r="AC650" s="42">
        <f t="shared" si="40"/>
        <v>44</v>
      </c>
      <c r="AD650" s="42">
        <f t="shared" si="41"/>
        <v>81</v>
      </c>
      <c r="AE650" s="42">
        <f t="shared" si="42"/>
        <v>190</v>
      </c>
      <c r="AG650" t="s">
        <v>2547</v>
      </c>
      <c r="AH650" s="57">
        <v>22</v>
      </c>
      <c r="AJ650" s="63" t="s">
        <v>151</v>
      </c>
      <c r="AK650">
        <f t="shared" si="43"/>
        <v>73</v>
      </c>
      <c r="AL650">
        <v>0.6</v>
      </c>
      <c r="AM650">
        <v>1.1100000000000001</v>
      </c>
      <c r="AN650">
        <v>2.6</v>
      </c>
    </row>
    <row r="651" spans="1:40">
      <c r="A651" t="s">
        <v>2657</v>
      </c>
      <c r="B651">
        <v>82</v>
      </c>
      <c r="C651">
        <v>24.599999999999998</v>
      </c>
      <c r="D651">
        <v>57.758066666666657</v>
      </c>
      <c r="E651">
        <v>38.608333333333334</v>
      </c>
      <c r="F651" t="s">
        <v>1143</v>
      </c>
      <c r="H651" t="s">
        <v>992</v>
      </c>
      <c r="T651" t="s">
        <v>2677</v>
      </c>
      <c r="U651" t="s">
        <v>1121</v>
      </c>
      <c r="W651" t="s">
        <v>2130</v>
      </c>
      <c r="X651" s="69">
        <v>1.0249999999999999</v>
      </c>
      <c r="Y651" s="69">
        <v>1.075</v>
      </c>
      <c r="Z651" s="69">
        <v>1.2250000000000001</v>
      </c>
      <c r="AB651" s="63" t="s">
        <v>363</v>
      </c>
      <c r="AC651" s="42">
        <f t="shared" si="40"/>
        <v>32</v>
      </c>
      <c r="AD651" s="42">
        <f t="shared" si="41"/>
        <v>51</v>
      </c>
      <c r="AE651" s="42">
        <f t="shared" si="42"/>
        <v>109</v>
      </c>
      <c r="AG651" t="s">
        <v>1666</v>
      </c>
      <c r="AH651" s="57">
        <v>25.4</v>
      </c>
      <c r="AJ651" s="63" t="s">
        <v>363</v>
      </c>
      <c r="AK651">
        <f t="shared" si="43"/>
        <v>72.666666666666671</v>
      </c>
      <c r="AL651">
        <v>0.44</v>
      </c>
      <c r="AM651">
        <v>0.7</v>
      </c>
      <c r="AN651">
        <v>1.5</v>
      </c>
    </row>
    <row r="652" spans="1:40">
      <c r="A652" t="s">
        <v>367</v>
      </c>
      <c r="B652">
        <v>64</v>
      </c>
      <c r="C652">
        <v>11.2</v>
      </c>
      <c r="D652">
        <v>30.73541333333333</v>
      </c>
      <c r="E652">
        <v>15.36</v>
      </c>
      <c r="F652" t="s">
        <v>1143</v>
      </c>
      <c r="H652" t="s">
        <v>992</v>
      </c>
      <c r="T652" t="s">
        <v>2678</v>
      </c>
      <c r="U652" t="s">
        <v>1121</v>
      </c>
      <c r="W652" t="s">
        <v>1516</v>
      </c>
      <c r="X652" s="69">
        <v>0.85</v>
      </c>
      <c r="Y652" s="69">
        <v>1.2250000000000001</v>
      </c>
      <c r="Z652" s="69">
        <v>1.2250000000000001</v>
      </c>
      <c r="AB652" s="63" t="s">
        <v>108</v>
      </c>
      <c r="AC652" s="42">
        <f t="shared" si="40"/>
        <v>46</v>
      </c>
      <c r="AD652" s="42">
        <f t="shared" si="41"/>
        <v>157</v>
      </c>
      <c r="AE652" s="42">
        <f t="shared" si="42"/>
        <v>185</v>
      </c>
      <c r="AG652" t="s">
        <v>2427</v>
      </c>
      <c r="AH652" s="57">
        <v>25.9</v>
      </c>
      <c r="AJ652" s="63" t="s">
        <v>108</v>
      </c>
      <c r="AK652">
        <f t="shared" si="43"/>
        <v>71</v>
      </c>
      <c r="AL652">
        <v>0.65</v>
      </c>
      <c r="AM652">
        <v>2.21</v>
      </c>
      <c r="AN652">
        <v>2.6</v>
      </c>
    </row>
    <row r="653" spans="1:40">
      <c r="A653" t="s">
        <v>545</v>
      </c>
      <c r="B653">
        <v>77.666666666666671</v>
      </c>
      <c r="C653">
        <v>6.6124354703974122</v>
      </c>
      <c r="D653">
        <v>17.365891277777777</v>
      </c>
      <c r="E653">
        <v>28.397944199706316</v>
      </c>
      <c r="F653" t="s">
        <v>1143</v>
      </c>
      <c r="H653" t="s">
        <v>992</v>
      </c>
      <c r="T653" t="s">
        <v>2679</v>
      </c>
      <c r="U653" t="s">
        <v>1121</v>
      </c>
      <c r="W653" t="s">
        <v>2126</v>
      </c>
      <c r="X653" s="69">
        <v>0.92500000000000004</v>
      </c>
      <c r="Y653" s="69">
        <v>0.92500000000000004</v>
      </c>
      <c r="Z653" s="69">
        <v>1.2083330000000001</v>
      </c>
      <c r="AB653" s="63" t="s">
        <v>654</v>
      </c>
      <c r="AC653" s="42">
        <f t="shared" si="40"/>
        <v>59</v>
      </c>
      <c r="AD653" s="42">
        <f t="shared" si="41"/>
        <v>107</v>
      </c>
      <c r="AE653" s="42">
        <f t="shared" si="42"/>
        <v>60</v>
      </c>
      <c r="AG653" t="s">
        <v>2348</v>
      </c>
      <c r="AH653" s="57">
        <v>27</v>
      </c>
      <c r="AJ653" s="63" t="s">
        <v>654</v>
      </c>
      <c r="AK653">
        <f t="shared" si="43"/>
        <v>67</v>
      </c>
      <c r="AL653">
        <v>0.88</v>
      </c>
      <c r="AM653">
        <v>1.6</v>
      </c>
      <c r="AN653">
        <v>0.9</v>
      </c>
    </row>
    <row r="654" spans="1:40">
      <c r="A654" t="s">
        <v>627</v>
      </c>
      <c r="B654">
        <v>56.666666666666664</v>
      </c>
      <c r="C654">
        <v>6.4534667819403264</v>
      </c>
      <c r="D654">
        <v>13.21206452546296</v>
      </c>
      <c r="E654">
        <v>37.662601626016261</v>
      </c>
      <c r="F654" t="s">
        <v>1152</v>
      </c>
      <c r="H654" t="s">
        <v>992</v>
      </c>
      <c r="T654" t="s">
        <v>2680</v>
      </c>
      <c r="U654" t="s">
        <v>1121</v>
      </c>
      <c r="W654" t="s">
        <v>1920</v>
      </c>
      <c r="X654" s="69">
        <v>1.2</v>
      </c>
      <c r="Y654" s="69">
        <v>1.2</v>
      </c>
      <c r="Z654" s="69">
        <v>1.2</v>
      </c>
      <c r="AB654" s="63" t="s">
        <v>521</v>
      </c>
      <c r="AC654" s="42">
        <f t="shared" si="40"/>
        <v>29</v>
      </c>
      <c r="AD654" s="42">
        <f t="shared" si="41"/>
        <v>79</v>
      </c>
      <c r="AE654" s="42">
        <f t="shared" si="42"/>
        <v>46</v>
      </c>
      <c r="AG654" t="s">
        <v>2681</v>
      </c>
      <c r="AH654" s="57">
        <v>32.299999999999997</v>
      </c>
      <c r="AJ654" s="63" t="s">
        <v>521</v>
      </c>
      <c r="AK654">
        <f t="shared" si="43"/>
        <v>65.333333333333343</v>
      </c>
      <c r="AL654">
        <v>0.45</v>
      </c>
      <c r="AM654">
        <v>1.21</v>
      </c>
      <c r="AN654">
        <v>0.7</v>
      </c>
    </row>
    <row r="655" spans="1:40">
      <c r="A655" t="s">
        <v>871</v>
      </c>
      <c r="B655">
        <v>8</v>
      </c>
      <c r="C655">
        <v>1.6</v>
      </c>
      <c r="D655">
        <v>1.8993397499999998</v>
      </c>
      <c r="E655">
        <v>6.4</v>
      </c>
      <c r="F655" t="s">
        <v>1152</v>
      </c>
      <c r="H655" t="s">
        <v>992</v>
      </c>
      <c r="T655" t="s">
        <v>2556</v>
      </c>
      <c r="U655" t="s">
        <v>1121</v>
      </c>
      <c r="W655" t="s">
        <v>2350</v>
      </c>
      <c r="X655" s="69">
        <v>1.2</v>
      </c>
      <c r="Y655" s="69">
        <v>1.2</v>
      </c>
      <c r="Z655" s="69">
        <v>1.2</v>
      </c>
      <c r="AB655" s="63" t="s">
        <v>493</v>
      </c>
      <c r="AC655" s="42">
        <f t="shared" si="40"/>
        <v>16</v>
      </c>
      <c r="AD655" s="42">
        <f t="shared" si="41"/>
        <v>78</v>
      </c>
      <c r="AE655" s="42">
        <f t="shared" si="42"/>
        <v>91</v>
      </c>
      <c r="AG655" t="s">
        <v>871</v>
      </c>
      <c r="AH655" s="57">
        <v>19.600000000000001</v>
      </c>
      <c r="AJ655" s="63" t="s">
        <v>493</v>
      </c>
      <c r="AK655">
        <f t="shared" si="43"/>
        <v>65</v>
      </c>
      <c r="AL655">
        <v>0.25</v>
      </c>
      <c r="AM655">
        <v>1.2</v>
      </c>
      <c r="AN655">
        <v>1.4</v>
      </c>
    </row>
    <row r="656" spans="1:40">
      <c r="A656" t="s">
        <v>319</v>
      </c>
      <c r="B656">
        <v>79</v>
      </c>
      <c r="C656">
        <v>7.9</v>
      </c>
      <c r="D656">
        <v>34.820731250000001</v>
      </c>
      <c r="E656">
        <v>15.701863354037267</v>
      </c>
      <c r="F656" t="s">
        <v>1186</v>
      </c>
      <c r="H656" t="s">
        <v>992</v>
      </c>
      <c r="T656" t="s">
        <v>2682</v>
      </c>
      <c r="U656" t="s">
        <v>1121</v>
      </c>
      <c r="W656" t="s">
        <v>2683</v>
      </c>
      <c r="X656" s="69">
        <v>1.1000000000000001</v>
      </c>
      <c r="Y656" s="69">
        <v>1.2</v>
      </c>
      <c r="Z656" s="69">
        <v>1.2</v>
      </c>
      <c r="AB656" s="63" t="s">
        <v>367</v>
      </c>
      <c r="AC656" s="42">
        <f t="shared" si="40"/>
        <v>17</v>
      </c>
      <c r="AD656" s="42">
        <f t="shared" si="41"/>
        <v>48</v>
      </c>
      <c r="AE656" s="42">
        <f t="shared" si="42"/>
        <v>83</v>
      </c>
      <c r="AG656" t="s">
        <v>1486</v>
      </c>
      <c r="AH656" s="57">
        <v>25</v>
      </c>
      <c r="AJ656" s="63" t="s">
        <v>367</v>
      </c>
      <c r="AK656">
        <f t="shared" si="43"/>
        <v>64</v>
      </c>
      <c r="AL656">
        <v>0.27</v>
      </c>
      <c r="AM656">
        <v>0.75</v>
      </c>
      <c r="AN656">
        <v>1.3</v>
      </c>
    </row>
    <row r="657" spans="1:40">
      <c r="A657" t="s">
        <v>360</v>
      </c>
      <c r="B657">
        <v>74</v>
      </c>
      <c r="C657">
        <v>9.1287466254851548</v>
      </c>
      <c r="D657">
        <v>31.132843194444437</v>
      </c>
      <c r="E657">
        <v>53.28</v>
      </c>
      <c r="F657" t="s">
        <v>1191</v>
      </c>
      <c r="H657" t="s">
        <v>992</v>
      </c>
      <c r="T657" t="s">
        <v>2684</v>
      </c>
      <c r="U657" t="s">
        <v>1121</v>
      </c>
      <c r="W657" t="s">
        <v>1672</v>
      </c>
      <c r="X657" s="69">
        <v>1.1875</v>
      </c>
      <c r="Y657" s="69">
        <v>1.1875</v>
      </c>
      <c r="Z657" s="69">
        <v>1.1875</v>
      </c>
      <c r="AB657" s="63" t="s">
        <v>697</v>
      </c>
      <c r="AC657" s="42">
        <f t="shared" si="40"/>
        <v>16</v>
      </c>
      <c r="AD657" s="42">
        <f t="shared" si="41"/>
        <v>106</v>
      </c>
      <c r="AE657" s="42">
        <f t="shared" si="42"/>
        <v>50</v>
      </c>
      <c r="AG657" t="s">
        <v>2685</v>
      </c>
      <c r="AH657" s="57">
        <v>23.2</v>
      </c>
      <c r="AJ657" s="63" t="s">
        <v>697</v>
      </c>
      <c r="AK657">
        <f t="shared" si="43"/>
        <v>63</v>
      </c>
      <c r="AL657">
        <v>0.25</v>
      </c>
      <c r="AM657">
        <v>1.68</v>
      </c>
      <c r="AN657">
        <v>0.8</v>
      </c>
    </row>
    <row r="658" spans="1:40">
      <c r="A658" t="s">
        <v>349</v>
      </c>
      <c r="B658">
        <v>79</v>
      </c>
      <c r="C658">
        <v>6.1236401473359301</v>
      </c>
      <c r="D658">
        <v>32.215014999999994</v>
      </c>
      <c r="E658">
        <v>17.783549783549784</v>
      </c>
      <c r="F658" t="s">
        <v>1186</v>
      </c>
      <c r="H658" t="s">
        <v>992</v>
      </c>
      <c r="T658" t="s">
        <v>2686</v>
      </c>
      <c r="U658" t="s">
        <v>1121</v>
      </c>
      <c r="W658" t="s">
        <v>2289</v>
      </c>
      <c r="X658" s="69">
        <v>0.92500000000000004</v>
      </c>
      <c r="Y658" s="69">
        <v>0.92500000000000004</v>
      </c>
      <c r="Z658" s="69">
        <v>1.175</v>
      </c>
      <c r="AB658" s="63" t="s">
        <v>751</v>
      </c>
      <c r="AC658" s="42">
        <f t="shared" si="40"/>
        <v>18</v>
      </c>
      <c r="AD658" s="42">
        <f t="shared" si="41"/>
        <v>166</v>
      </c>
      <c r="AE658" s="42">
        <f t="shared" si="42"/>
        <v>24</v>
      </c>
      <c r="AG658" t="s">
        <v>1746</v>
      </c>
      <c r="AH658" s="57">
        <v>34.5</v>
      </c>
      <c r="AJ658" s="63" t="s">
        <v>751</v>
      </c>
      <c r="AK658">
        <f t="shared" si="43"/>
        <v>59.666666666666664</v>
      </c>
      <c r="AL658">
        <v>0.3</v>
      </c>
      <c r="AM658">
        <v>2.79</v>
      </c>
      <c r="AN658">
        <v>0.4</v>
      </c>
    </row>
    <row r="659" spans="1:40">
      <c r="A659" t="s">
        <v>466</v>
      </c>
      <c r="B659">
        <v>76.333333333333329</v>
      </c>
      <c r="C659">
        <v>9.6751323916051373</v>
      </c>
      <c r="D659">
        <v>22.532455000000002</v>
      </c>
      <c r="E659">
        <v>19.846666666666668</v>
      </c>
      <c r="F659" t="s">
        <v>1191</v>
      </c>
      <c r="H659" t="s">
        <v>992</v>
      </c>
      <c r="T659" t="s">
        <v>2687</v>
      </c>
      <c r="U659" t="s">
        <v>1121</v>
      </c>
      <c r="W659" t="s">
        <v>2311</v>
      </c>
      <c r="X659" s="69">
        <v>0.92500000000000004</v>
      </c>
      <c r="Y659" s="69">
        <v>0.92500000000000004</v>
      </c>
      <c r="Z659" s="69">
        <v>1.175</v>
      </c>
      <c r="AB659" s="63" t="s">
        <v>627</v>
      </c>
      <c r="AC659" s="42">
        <f t="shared" si="40"/>
        <v>40</v>
      </c>
      <c r="AD659" s="42">
        <f t="shared" si="41"/>
        <v>204</v>
      </c>
      <c r="AE659" s="42">
        <f t="shared" si="42"/>
        <v>51</v>
      </c>
      <c r="AG659" t="s">
        <v>1683</v>
      </c>
      <c r="AH659" s="57">
        <v>33.1</v>
      </c>
      <c r="AJ659" s="63" t="s">
        <v>627</v>
      </c>
      <c r="AK659">
        <f t="shared" si="43"/>
        <v>56.666666666666664</v>
      </c>
      <c r="AL659">
        <v>0.7</v>
      </c>
      <c r="AM659">
        <v>3.6</v>
      </c>
      <c r="AN659">
        <v>0.9</v>
      </c>
    </row>
    <row r="660" spans="1:40">
      <c r="A660" t="s">
        <v>530</v>
      </c>
      <c r="B660">
        <v>79</v>
      </c>
      <c r="C660">
        <v>9.3467843137254913</v>
      </c>
      <c r="D660">
        <v>17.937004312500001</v>
      </c>
      <c r="E660">
        <v>10.27</v>
      </c>
      <c r="F660" t="s">
        <v>1186</v>
      </c>
      <c r="H660" t="s">
        <v>992</v>
      </c>
      <c r="T660" t="s">
        <v>2688</v>
      </c>
      <c r="U660" t="s">
        <v>1121</v>
      </c>
      <c r="W660" t="s">
        <v>2316</v>
      </c>
      <c r="X660" s="69">
        <v>0.95</v>
      </c>
      <c r="Y660" s="69">
        <v>0.91833299999999995</v>
      </c>
      <c r="Z660" s="69">
        <v>1.1599999999999999</v>
      </c>
      <c r="AB660" s="63" t="s">
        <v>820</v>
      </c>
      <c r="AC660" s="42">
        <f t="shared" si="40"/>
        <v>12</v>
      </c>
      <c r="AD660" s="42">
        <f t="shared" si="41"/>
        <v>10</v>
      </c>
      <c r="AE660" s="42">
        <f t="shared" si="42"/>
        <v>17</v>
      </c>
      <c r="AG660" t="s">
        <v>2689</v>
      </c>
      <c r="AH660" s="57">
        <v>21.4</v>
      </c>
      <c r="AJ660" s="63" t="s">
        <v>820</v>
      </c>
      <c r="AK660">
        <f t="shared" si="43"/>
        <v>12</v>
      </c>
      <c r="AL660">
        <v>1</v>
      </c>
      <c r="AM660">
        <v>0.8</v>
      </c>
      <c r="AN660">
        <v>1.4</v>
      </c>
    </row>
    <row r="661" spans="1:40">
      <c r="A661" t="s">
        <v>699</v>
      </c>
      <c r="B661">
        <v>73.333333333333329</v>
      </c>
      <c r="C661">
        <v>1.6852503122305851</v>
      </c>
      <c r="D661">
        <v>9.9341482981481466</v>
      </c>
      <c r="E661">
        <v>39.750778816199372</v>
      </c>
      <c r="F661" t="s">
        <v>1191</v>
      </c>
      <c r="H661" t="s">
        <v>992</v>
      </c>
      <c r="T661" t="s">
        <v>2539</v>
      </c>
      <c r="U661" t="s">
        <v>1121</v>
      </c>
      <c r="W661" t="s">
        <v>2081</v>
      </c>
      <c r="X661" s="69">
        <v>1.0249999999999999</v>
      </c>
      <c r="Y661" s="69">
        <v>1.075</v>
      </c>
      <c r="Z661" s="69">
        <v>1.1583330000000001</v>
      </c>
      <c r="AB661" s="63" t="s">
        <v>871</v>
      </c>
      <c r="AC661" s="42">
        <f t="shared" si="40"/>
        <v>3</v>
      </c>
      <c r="AD661" s="42">
        <f t="shared" si="41"/>
        <v>10</v>
      </c>
      <c r="AE661" s="42">
        <f t="shared" si="42"/>
        <v>16</v>
      </c>
      <c r="AG661" t="s">
        <v>2069</v>
      </c>
      <c r="AH661" s="57">
        <v>29.5</v>
      </c>
      <c r="AJ661" s="63" t="s">
        <v>871</v>
      </c>
      <c r="AK661">
        <f t="shared" si="43"/>
        <v>8</v>
      </c>
      <c r="AL661">
        <v>0.35</v>
      </c>
      <c r="AM661">
        <v>1.2</v>
      </c>
      <c r="AN661">
        <v>2</v>
      </c>
    </row>
    <row r="662" spans="1:40">
      <c r="A662" t="s">
        <v>654</v>
      </c>
      <c r="B662">
        <v>67</v>
      </c>
      <c r="C662">
        <v>3.8425343249427923</v>
      </c>
      <c r="D662">
        <v>11.991952194444446</v>
      </c>
      <c r="E662">
        <v>89.669172932330824</v>
      </c>
      <c r="F662" t="s">
        <v>1186</v>
      </c>
      <c r="H662" t="s">
        <v>992</v>
      </c>
      <c r="T662" t="s">
        <v>2690</v>
      </c>
      <c r="U662" t="s">
        <v>1121</v>
      </c>
      <c r="W662" t="s">
        <v>2691</v>
      </c>
      <c r="X662" s="69">
        <v>1.1499999999999999</v>
      </c>
      <c r="Y662" s="69">
        <v>1.1499999999999999</v>
      </c>
      <c r="Z662" s="69">
        <v>1.1499999999999999</v>
      </c>
      <c r="AB662" s="63" t="s">
        <v>872</v>
      </c>
      <c r="AC662" s="42">
        <f t="shared" si="40"/>
        <v>3</v>
      </c>
      <c r="AD662" s="42">
        <f t="shared" si="41"/>
        <v>4</v>
      </c>
      <c r="AE662" s="42">
        <f t="shared" si="42"/>
        <v>8</v>
      </c>
      <c r="AG662" t="s">
        <v>1646</v>
      </c>
      <c r="AH662" s="57">
        <v>26.3</v>
      </c>
      <c r="AJ662" s="63" t="s">
        <v>872</v>
      </c>
      <c r="AK662">
        <f t="shared" si="43"/>
        <v>7</v>
      </c>
      <c r="AL662">
        <v>0.4</v>
      </c>
      <c r="AM662">
        <v>0.6</v>
      </c>
      <c r="AN662">
        <v>1.2</v>
      </c>
    </row>
    <row r="663" spans="1:40">
      <c r="A663" t="s">
        <v>820</v>
      </c>
      <c r="B663">
        <v>12</v>
      </c>
      <c r="C663">
        <v>0.27576823291045938</v>
      </c>
      <c r="D663">
        <v>3.7961315853658535</v>
      </c>
      <c r="E663">
        <v>2.4000000000000004</v>
      </c>
      <c r="F663" t="s">
        <v>1191</v>
      </c>
      <c r="H663" t="s">
        <v>992</v>
      </c>
      <c r="T663" t="s">
        <v>2692</v>
      </c>
      <c r="U663" t="s">
        <v>1121</v>
      </c>
      <c r="W663" t="s">
        <v>2417</v>
      </c>
      <c r="X663" s="69">
        <v>1.2</v>
      </c>
      <c r="Y663" s="69">
        <v>1.1499999999999999</v>
      </c>
      <c r="Z663" s="69">
        <v>1.1499999999999999</v>
      </c>
      <c r="AB663" s="63" t="s">
        <v>32</v>
      </c>
      <c r="AC663" s="42">
        <f t="shared" si="40"/>
        <v>32</v>
      </c>
      <c r="AD663" s="42">
        <f t="shared" si="41"/>
        <v>35</v>
      </c>
      <c r="AE663" s="42">
        <f t="shared" si="42"/>
        <v>258</v>
      </c>
      <c r="AG663" t="s">
        <v>820</v>
      </c>
      <c r="AH663" s="57">
        <v>20</v>
      </c>
      <c r="AJ663" s="63" t="s">
        <v>32</v>
      </c>
      <c r="AK663">
        <f t="shared" si="43"/>
        <v>80.666666666666671</v>
      </c>
      <c r="AL663">
        <v>0.4</v>
      </c>
      <c r="AM663">
        <v>0.44</v>
      </c>
      <c r="AN663">
        <v>3.2</v>
      </c>
    </row>
    <row r="664" spans="1:40">
      <c r="A664" t="s">
        <v>194</v>
      </c>
      <c r="B664">
        <v>78.666666666666671</v>
      </c>
      <c r="C664">
        <v>24.221956039233326</v>
      </c>
      <c r="D664">
        <v>50.2584910300926</v>
      </c>
      <c r="E664">
        <v>38.991304347826095</v>
      </c>
      <c r="F664" t="s">
        <v>941</v>
      </c>
      <c r="H664" t="s">
        <v>964</v>
      </c>
      <c r="T664" t="s">
        <v>2693</v>
      </c>
      <c r="U664" t="s">
        <v>1121</v>
      </c>
      <c r="W664" t="s">
        <v>1210</v>
      </c>
      <c r="X664" s="69">
        <v>1.1499999999999999</v>
      </c>
      <c r="Y664" s="69">
        <v>1.1499999999999999</v>
      </c>
      <c r="Z664" s="69">
        <v>1.1499999999999999</v>
      </c>
      <c r="AB664" s="63" t="s">
        <v>59</v>
      </c>
      <c r="AC664" s="42">
        <f t="shared" si="40"/>
        <v>48</v>
      </c>
      <c r="AD664" s="42">
        <f t="shared" si="41"/>
        <v>54</v>
      </c>
      <c r="AE664" s="42">
        <f t="shared" si="42"/>
        <v>233</v>
      </c>
      <c r="AG664" t="s">
        <v>1736</v>
      </c>
      <c r="AH664" s="57">
        <v>28.9</v>
      </c>
      <c r="AJ664" s="63" t="s">
        <v>59</v>
      </c>
      <c r="AK664">
        <f t="shared" si="43"/>
        <v>80.333333333333329</v>
      </c>
      <c r="AL664">
        <v>0.6</v>
      </c>
      <c r="AM664">
        <v>0.67</v>
      </c>
      <c r="AN664">
        <v>2.9</v>
      </c>
    </row>
    <row r="665" spans="1:40">
      <c r="A665" t="s">
        <v>71</v>
      </c>
      <c r="B665">
        <v>77</v>
      </c>
      <c r="C665">
        <v>33.434271979462203</v>
      </c>
      <c r="D665">
        <v>79.035422812500016</v>
      </c>
      <c r="E665">
        <v>12.194570135746606</v>
      </c>
      <c r="F665" t="s">
        <v>941</v>
      </c>
      <c r="H665" t="s">
        <v>964</v>
      </c>
      <c r="T665" t="s">
        <v>2694</v>
      </c>
      <c r="U665" t="s">
        <v>1121</v>
      </c>
      <c r="W665" t="s">
        <v>2695</v>
      </c>
      <c r="X665" s="69">
        <v>1.1499999999999999</v>
      </c>
      <c r="Y665" s="69">
        <v>1.1499999999999999</v>
      </c>
      <c r="Z665" s="69">
        <v>1.1499999999999999</v>
      </c>
      <c r="AB665" s="63" t="s">
        <v>287</v>
      </c>
      <c r="AC665" s="42">
        <f t="shared" si="40"/>
        <v>28</v>
      </c>
      <c r="AD665" s="42">
        <f t="shared" si="41"/>
        <v>32</v>
      </c>
      <c r="AE665" s="42">
        <f t="shared" si="42"/>
        <v>121</v>
      </c>
      <c r="AG665" t="s">
        <v>1267</v>
      </c>
      <c r="AH665" s="57">
        <v>30.3</v>
      </c>
      <c r="AJ665" s="63" t="s">
        <v>287</v>
      </c>
      <c r="AK665">
        <f t="shared" si="43"/>
        <v>80.333333333333329</v>
      </c>
      <c r="AL665">
        <v>0.35</v>
      </c>
      <c r="AM665">
        <v>0.4</v>
      </c>
      <c r="AN665">
        <v>1.5</v>
      </c>
    </row>
    <row r="666" spans="1:40">
      <c r="A666" t="s">
        <v>398</v>
      </c>
      <c r="B666">
        <v>79</v>
      </c>
      <c r="C666">
        <v>9.3264079008001879</v>
      </c>
      <c r="D666">
        <v>28.426735406249996</v>
      </c>
      <c r="E666">
        <v>64.93150684931507</v>
      </c>
      <c r="F666" t="s">
        <v>941</v>
      </c>
      <c r="H666" t="s">
        <v>964</v>
      </c>
      <c r="T666" t="s">
        <v>2696</v>
      </c>
      <c r="U666" t="s">
        <v>1121</v>
      </c>
      <c r="W666" t="s">
        <v>2212</v>
      </c>
      <c r="X666" s="69">
        <v>0.87</v>
      </c>
      <c r="Y666" s="69">
        <v>0.92333299999999996</v>
      </c>
      <c r="Z666" s="69">
        <v>1.1499999999999999</v>
      </c>
      <c r="AB666" s="63" t="s">
        <v>106</v>
      </c>
      <c r="AC666" s="42">
        <f t="shared" si="40"/>
        <v>111</v>
      </c>
      <c r="AD666" s="42">
        <f t="shared" si="41"/>
        <v>36</v>
      </c>
      <c r="AE666" s="42">
        <f t="shared" si="42"/>
        <v>175</v>
      </c>
      <c r="AG666" t="s">
        <v>2372</v>
      </c>
      <c r="AH666" s="57">
        <v>34.5</v>
      </c>
      <c r="AJ666" s="63" t="s">
        <v>106</v>
      </c>
      <c r="AK666">
        <f t="shared" si="43"/>
        <v>79.333333333333329</v>
      </c>
      <c r="AL666">
        <v>1.4</v>
      </c>
      <c r="AM666">
        <v>0.45</v>
      </c>
      <c r="AN666">
        <v>2.2000000000000002</v>
      </c>
    </row>
    <row r="667" spans="1:40">
      <c r="A667" t="s">
        <v>448</v>
      </c>
      <c r="B667">
        <v>70</v>
      </c>
      <c r="C667">
        <v>9.9265245478036181</v>
      </c>
      <c r="D667">
        <v>24.038826388888889</v>
      </c>
      <c r="E667">
        <v>21</v>
      </c>
      <c r="F667" t="s">
        <v>941</v>
      </c>
      <c r="H667" t="s">
        <v>964</v>
      </c>
      <c r="T667" t="s">
        <v>2697</v>
      </c>
      <c r="U667" t="s">
        <v>1121</v>
      </c>
      <c r="W667" t="s">
        <v>1994</v>
      </c>
      <c r="X667" s="69">
        <v>1.27</v>
      </c>
      <c r="Y667" s="69">
        <v>1.1499999999999999</v>
      </c>
      <c r="Z667" s="69">
        <v>1.1499999999999999</v>
      </c>
      <c r="AB667" s="63" t="s">
        <v>398</v>
      </c>
      <c r="AC667" s="42">
        <f t="shared" si="40"/>
        <v>32</v>
      </c>
      <c r="AD667" s="42">
        <f t="shared" si="41"/>
        <v>100</v>
      </c>
      <c r="AE667" s="42">
        <f t="shared" si="42"/>
        <v>103</v>
      </c>
      <c r="AG667" t="s">
        <v>2698</v>
      </c>
      <c r="AH667" s="57">
        <v>24</v>
      </c>
      <c r="AJ667" s="63" t="s">
        <v>398</v>
      </c>
      <c r="AK667">
        <f t="shared" si="43"/>
        <v>79</v>
      </c>
      <c r="AL667">
        <v>0.4</v>
      </c>
      <c r="AM667">
        <v>1.26</v>
      </c>
      <c r="AN667">
        <v>1.3</v>
      </c>
    </row>
    <row r="668" spans="1:40">
      <c r="A668" t="s">
        <v>913</v>
      </c>
      <c r="B668">
        <v>2</v>
      </c>
      <c r="C668">
        <v>0.2361115924253212</v>
      </c>
      <c r="D668">
        <v>0.99555011856368569</v>
      </c>
      <c r="E668">
        <v>0.4</v>
      </c>
      <c r="F668" t="s">
        <v>941</v>
      </c>
      <c r="H668" t="s">
        <v>964</v>
      </c>
      <c r="T668" t="s">
        <v>2699</v>
      </c>
      <c r="U668" t="s">
        <v>1121</v>
      </c>
      <c r="W668" t="s">
        <v>2700</v>
      </c>
      <c r="X668" s="69">
        <v>0.97499999999999998</v>
      </c>
      <c r="Y668" s="69">
        <v>0.97499999999999998</v>
      </c>
      <c r="Z668" s="69">
        <v>1.141667</v>
      </c>
      <c r="AB668" s="63" t="s">
        <v>194</v>
      </c>
      <c r="AC668" s="42">
        <f t="shared" si="40"/>
        <v>55</v>
      </c>
      <c r="AD668" s="42">
        <f t="shared" si="41"/>
        <v>48</v>
      </c>
      <c r="AE668" s="42">
        <f t="shared" si="42"/>
        <v>142</v>
      </c>
      <c r="AG668" t="s">
        <v>913</v>
      </c>
      <c r="AH668" s="57">
        <v>21</v>
      </c>
      <c r="AJ668" s="63" t="s">
        <v>194</v>
      </c>
      <c r="AK668">
        <f t="shared" si="43"/>
        <v>78.666666666666671</v>
      </c>
      <c r="AL668">
        <v>0.7</v>
      </c>
      <c r="AM668">
        <v>0.61</v>
      </c>
      <c r="AN668">
        <v>1.8</v>
      </c>
    </row>
    <row r="669" spans="1:40">
      <c r="A669" t="s">
        <v>855</v>
      </c>
      <c r="B669">
        <v>8</v>
      </c>
      <c r="C669">
        <v>0.94444636970128482</v>
      </c>
      <c r="D669">
        <v>2.3025325203252032</v>
      </c>
      <c r="E669">
        <v>0</v>
      </c>
      <c r="F669" t="s">
        <v>941</v>
      </c>
      <c r="H669" t="s">
        <v>964</v>
      </c>
      <c r="T669" t="s">
        <v>2701</v>
      </c>
      <c r="U669" t="s">
        <v>1121</v>
      </c>
      <c r="W669" t="s">
        <v>2539</v>
      </c>
      <c r="X669" s="69">
        <v>0.85499999999999998</v>
      </c>
      <c r="Y669" s="69">
        <v>0.88666699999999998</v>
      </c>
      <c r="Z669" s="69">
        <v>1.1366670000000001</v>
      </c>
      <c r="AB669" s="63" t="s">
        <v>56</v>
      </c>
      <c r="AC669" s="42">
        <f t="shared" si="40"/>
        <v>42</v>
      </c>
      <c r="AD669" s="42">
        <f t="shared" si="41"/>
        <v>31</v>
      </c>
      <c r="AE669" s="42">
        <f t="shared" si="42"/>
        <v>211</v>
      </c>
      <c r="AG669" t="s">
        <v>855</v>
      </c>
      <c r="AH669" s="57">
        <v>20.3</v>
      </c>
      <c r="AJ669" s="63" t="s">
        <v>56</v>
      </c>
      <c r="AK669">
        <f t="shared" si="43"/>
        <v>78</v>
      </c>
      <c r="AL669">
        <v>0.54</v>
      </c>
      <c r="AM669">
        <v>0.4</v>
      </c>
      <c r="AN669">
        <v>2.7</v>
      </c>
    </row>
    <row r="670" spans="1:40">
      <c r="A670" t="s">
        <v>59</v>
      </c>
      <c r="B670">
        <v>80.333333333333329</v>
      </c>
      <c r="C670">
        <v>34.815955338594918</v>
      </c>
      <c r="D670">
        <v>84.941721944444438</v>
      </c>
      <c r="E670">
        <v>66.659574468085097</v>
      </c>
      <c r="F670" t="s">
        <v>1143</v>
      </c>
      <c r="H670" t="s">
        <v>964</v>
      </c>
      <c r="T670" t="s">
        <v>2702</v>
      </c>
      <c r="U670" t="s">
        <v>1121</v>
      </c>
      <c r="W670" t="s">
        <v>2703</v>
      </c>
      <c r="X670" s="69">
        <v>0.85499999999999998</v>
      </c>
      <c r="Y670" s="69">
        <v>0.88666599999999995</v>
      </c>
      <c r="Z670" s="69">
        <v>1.136666</v>
      </c>
      <c r="AB670" s="63" t="s">
        <v>71</v>
      </c>
      <c r="AC670" s="42">
        <f t="shared" si="40"/>
        <v>35</v>
      </c>
      <c r="AD670" s="42">
        <f t="shared" si="41"/>
        <v>19</v>
      </c>
      <c r="AE670" s="42">
        <f t="shared" si="42"/>
        <v>185</v>
      </c>
      <c r="AG670" t="s">
        <v>1693</v>
      </c>
      <c r="AH670" s="57">
        <v>27.8</v>
      </c>
      <c r="AJ670" s="63" t="s">
        <v>71</v>
      </c>
      <c r="AK670">
        <f t="shared" si="43"/>
        <v>77</v>
      </c>
      <c r="AL670">
        <v>0.45</v>
      </c>
      <c r="AM670">
        <v>0.25</v>
      </c>
      <c r="AN670">
        <v>2.4</v>
      </c>
    </row>
    <row r="671" spans="1:40">
      <c r="A671" t="s">
        <v>56</v>
      </c>
      <c r="B671">
        <v>78</v>
      </c>
      <c r="C671">
        <v>36.205524093815598</v>
      </c>
      <c r="D671">
        <v>86.68998000000002</v>
      </c>
      <c r="E671">
        <v>36.60526315789474</v>
      </c>
      <c r="F671" t="s">
        <v>1143</v>
      </c>
      <c r="H671" t="s">
        <v>964</v>
      </c>
      <c r="T671" t="s">
        <v>2651</v>
      </c>
      <c r="U671" t="s">
        <v>1121</v>
      </c>
      <c r="W671" t="s">
        <v>2704</v>
      </c>
      <c r="X671" s="69">
        <v>0.95</v>
      </c>
      <c r="Y671" s="69">
        <v>0.88666599999999995</v>
      </c>
      <c r="Z671" s="69">
        <v>1.136666</v>
      </c>
      <c r="AB671" s="63" t="s">
        <v>273</v>
      </c>
      <c r="AC671" s="42">
        <f t="shared" si="40"/>
        <v>34</v>
      </c>
      <c r="AD671" s="42">
        <f t="shared" si="41"/>
        <v>95</v>
      </c>
      <c r="AE671" s="42">
        <f t="shared" si="42"/>
        <v>84</v>
      </c>
      <c r="AG671" t="s">
        <v>1318</v>
      </c>
      <c r="AH671" s="57">
        <v>31.7</v>
      </c>
      <c r="AJ671" s="63" t="s">
        <v>273</v>
      </c>
      <c r="AK671">
        <f t="shared" si="43"/>
        <v>76</v>
      </c>
      <c r="AL671">
        <v>0.45</v>
      </c>
      <c r="AM671">
        <v>1.25</v>
      </c>
      <c r="AN671">
        <v>1.1000000000000001</v>
      </c>
    </row>
    <row r="672" spans="1:40">
      <c r="A672" t="s">
        <v>287</v>
      </c>
      <c r="B672">
        <v>80.333333333333329</v>
      </c>
      <c r="C672">
        <v>18.476666666666667</v>
      </c>
      <c r="D672">
        <v>37.515295125000009</v>
      </c>
      <c r="E672">
        <v>14.459999999999999</v>
      </c>
      <c r="F672" t="s">
        <v>1143</v>
      </c>
      <c r="H672" t="s">
        <v>964</v>
      </c>
      <c r="T672" t="s">
        <v>2705</v>
      </c>
      <c r="U672" t="s">
        <v>1121</v>
      </c>
      <c r="W672" t="s">
        <v>2493</v>
      </c>
      <c r="X672" s="69">
        <v>0.95</v>
      </c>
      <c r="Y672" s="69">
        <v>0.88666599999999995</v>
      </c>
      <c r="Z672" s="69">
        <v>1.136666</v>
      </c>
      <c r="AB672" s="63" t="s">
        <v>254</v>
      </c>
      <c r="AC672" s="42">
        <f t="shared" si="40"/>
        <v>106</v>
      </c>
      <c r="AD672" s="42">
        <f t="shared" si="41"/>
        <v>46</v>
      </c>
      <c r="AE672" s="42">
        <f t="shared" si="42"/>
        <v>152</v>
      </c>
      <c r="AG672" t="s">
        <v>2128</v>
      </c>
      <c r="AH672" s="57">
        <v>31.7</v>
      </c>
      <c r="AJ672" s="63" t="s">
        <v>254</v>
      </c>
      <c r="AK672">
        <f t="shared" si="43"/>
        <v>76</v>
      </c>
      <c r="AL672">
        <v>1.4</v>
      </c>
      <c r="AM672">
        <v>0.6</v>
      </c>
      <c r="AN672">
        <v>2</v>
      </c>
    </row>
    <row r="673" spans="1:40">
      <c r="A673" t="s">
        <v>459</v>
      </c>
      <c r="B673">
        <v>74</v>
      </c>
      <c r="C673">
        <v>11.84</v>
      </c>
      <c r="D673">
        <v>23.165607499999997</v>
      </c>
      <c r="E673">
        <v>29.291666666666664</v>
      </c>
      <c r="F673" t="s">
        <v>1143</v>
      </c>
      <c r="H673" t="s">
        <v>964</v>
      </c>
      <c r="T673" t="s">
        <v>2706</v>
      </c>
      <c r="U673" t="s">
        <v>1121</v>
      </c>
      <c r="W673" t="s">
        <v>1138</v>
      </c>
      <c r="X673" s="69">
        <v>0.85499999999999998</v>
      </c>
      <c r="Y673" s="69">
        <v>0.88666599999999995</v>
      </c>
      <c r="Z673" s="69">
        <v>1.1291659999999999</v>
      </c>
      <c r="AB673" s="63" t="s">
        <v>531</v>
      </c>
      <c r="AC673" s="42">
        <f t="shared" si="40"/>
        <v>45</v>
      </c>
      <c r="AD673" s="42">
        <f t="shared" si="41"/>
        <v>165</v>
      </c>
      <c r="AE673" s="42">
        <f t="shared" si="42"/>
        <v>75</v>
      </c>
      <c r="AG673" t="s">
        <v>1600</v>
      </c>
      <c r="AH673" s="57">
        <v>27.3</v>
      </c>
      <c r="AJ673" s="63" t="s">
        <v>531</v>
      </c>
      <c r="AK673">
        <f t="shared" si="43"/>
        <v>75</v>
      </c>
      <c r="AL673">
        <v>0.6</v>
      </c>
      <c r="AM673">
        <v>2.2000000000000002</v>
      </c>
      <c r="AN673">
        <v>1</v>
      </c>
    </row>
    <row r="674" spans="1:40">
      <c r="A674" t="s">
        <v>531</v>
      </c>
      <c r="B674">
        <v>75</v>
      </c>
      <c r="C674">
        <v>6.6600568119869124</v>
      </c>
      <c r="D674">
        <v>17.897916666666674</v>
      </c>
      <c r="E674">
        <v>33.904109589041092</v>
      </c>
      <c r="F674" t="s">
        <v>1143</v>
      </c>
      <c r="H674" t="s">
        <v>964</v>
      </c>
      <c r="T674" t="s">
        <v>2601</v>
      </c>
      <c r="U674" t="s">
        <v>1121</v>
      </c>
      <c r="W674" t="s">
        <v>2522</v>
      </c>
      <c r="X674" s="69">
        <v>1.1000000000000001</v>
      </c>
      <c r="Y674" s="69">
        <v>1.125</v>
      </c>
      <c r="Z674" s="69">
        <v>1.125</v>
      </c>
      <c r="AB674" s="63" t="s">
        <v>459</v>
      </c>
      <c r="AC674" s="42">
        <f t="shared" si="40"/>
        <v>37</v>
      </c>
      <c r="AD674" s="42">
        <f t="shared" si="41"/>
        <v>67</v>
      </c>
      <c r="AE674" s="42">
        <f t="shared" si="42"/>
        <v>96</v>
      </c>
      <c r="AG674" t="s">
        <v>2707</v>
      </c>
      <c r="AH674" s="57">
        <v>32.4</v>
      </c>
      <c r="AJ674" s="63" t="s">
        <v>459</v>
      </c>
      <c r="AK674">
        <f t="shared" si="43"/>
        <v>74</v>
      </c>
      <c r="AL674">
        <v>0.5</v>
      </c>
      <c r="AM674">
        <v>0.9</v>
      </c>
      <c r="AN674">
        <v>1.3</v>
      </c>
    </row>
    <row r="675" spans="1:40">
      <c r="A675" t="s">
        <v>803</v>
      </c>
      <c r="B675">
        <v>18</v>
      </c>
      <c r="C675">
        <v>1.2780848381926551</v>
      </c>
      <c r="D675">
        <v>4.3987499999999997</v>
      </c>
      <c r="E675">
        <v>0</v>
      </c>
      <c r="F675" t="s">
        <v>1143</v>
      </c>
      <c r="H675" t="s">
        <v>964</v>
      </c>
      <c r="T675" t="s">
        <v>2708</v>
      </c>
      <c r="U675" t="s">
        <v>1121</v>
      </c>
      <c r="W675" t="s">
        <v>1612</v>
      </c>
      <c r="X675" s="69">
        <v>1.125</v>
      </c>
      <c r="Y675" s="69">
        <v>1.125</v>
      </c>
      <c r="Z675" s="69">
        <v>1.125</v>
      </c>
      <c r="AB675" s="63" t="s">
        <v>444</v>
      </c>
      <c r="AC675" s="42">
        <f t="shared" si="40"/>
        <v>89</v>
      </c>
      <c r="AD675" s="42">
        <f t="shared" si="41"/>
        <v>63</v>
      </c>
      <c r="AE675" s="42">
        <f t="shared" si="42"/>
        <v>96</v>
      </c>
      <c r="AG675" t="s">
        <v>2709</v>
      </c>
      <c r="AH675" s="57">
        <v>25.3</v>
      </c>
      <c r="AJ675" s="63" t="s">
        <v>444</v>
      </c>
      <c r="AK675">
        <f t="shared" si="43"/>
        <v>74</v>
      </c>
      <c r="AL675">
        <v>1.2</v>
      </c>
      <c r="AM675">
        <v>0.85</v>
      </c>
      <c r="AN675">
        <v>1.3</v>
      </c>
    </row>
    <row r="676" spans="1:40">
      <c r="A676" t="s">
        <v>32</v>
      </c>
      <c r="B676">
        <v>80.666666666666671</v>
      </c>
      <c r="C676">
        <v>41.575333826126929</v>
      </c>
      <c r="D676">
        <v>128.03131000000002</v>
      </c>
      <c r="E676">
        <v>39.991525423728817</v>
      </c>
      <c r="F676" t="s">
        <v>1152</v>
      </c>
      <c r="H676" t="s">
        <v>964</v>
      </c>
      <c r="T676" t="s">
        <v>2562</v>
      </c>
      <c r="U676" t="s">
        <v>1121</v>
      </c>
      <c r="W676" t="s">
        <v>1876</v>
      </c>
      <c r="X676" s="69">
        <v>1.1000000000000001</v>
      </c>
      <c r="Y676" s="69">
        <v>1.125</v>
      </c>
      <c r="Z676" s="69">
        <v>1.125</v>
      </c>
      <c r="AB676" s="63" t="s">
        <v>473</v>
      </c>
      <c r="AC676" s="42">
        <f t="shared" si="40"/>
        <v>37</v>
      </c>
      <c r="AD676" s="42">
        <f t="shared" si="41"/>
        <v>145</v>
      </c>
      <c r="AE676" s="42">
        <f t="shared" si="42"/>
        <v>73</v>
      </c>
      <c r="AG676" t="s">
        <v>1258</v>
      </c>
      <c r="AH676" s="57">
        <v>33</v>
      </c>
      <c r="AJ676" s="63" t="s">
        <v>473</v>
      </c>
      <c r="AK676">
        <f t="shared" si="43"/>
        <v>73</v>
      </c>
      <c r="AL676">
        <v>0.5</v>
      </c>
      <c r="AM676">
        <v>1.98</v>
      </c>
      <c r="AN676">
        <v>1</v>
      </c>
    </row>
    <row r="677" spans="1:40">
      <c r="A677" t="s">
        <v>273</v>
      </c>
      <c r="B677">
        <v>76</v>
      </c>
      <c r="C677">
        <v>12.16</v>
      </c>
      <c r="D677">
        <v>39.070966666666671</v>
      </c>
      <c r="E677">
        <v>34.088235294117645</v>
      </c>
      <c r="F677" t="s">
        <v>1152</v>
      </c>
      <c r="H677" t="s">
        <v>964</v>
      </c>
      <c r="T677" t="s">
        <v>2710</v>
      </c>
      <c r="U677" t="s">
        <v>1121</v>
      </c>
      <c r="W677" t="s">
        <v>2711</v>
      </c>
      <c r="X677" s="69">
        <v>1.1000000000000001</v>
      </c>
      <c r="Y677" s="69">
        <v>1.1000000000000001</v>
      </c>
      <c r="Z677" s="69">
        <v>1.1000000000000001</v>
      </c>
      <c r="AB677" s="63" t="s">
        <v>409</v>
      </c>
      <c r="AC677" s="42">
        <f t="shared" si="40"/>
        <v>85</v>
      </c>
      <c r="AD677" s="42">
        <f t="shared" si="41"/>
        <v>110</v>
      </c>
      <c r="AE677" s="42">
        <f t="shared" si="42"/>
        <v>88</v>
      </c>
      <c r="AG677" t="s">
        <v>2683</v>
      </c>
      <c r="AH677" s="57">
        <v>25.4</v>
      </c>
      <c r="AJ677" s="63" t="s">
        <v>409</v>
      </c>
      <c r="AK677">
        <f t="shared" si="43"/>
        <v>73</v>
      </c>
      <c r="AL677">
        <v>1.17</v>
      </c>
      <c r="AM677">
        <v>1.51</v>
      </c>
      <c r="AN677">
        <v>1.2</v>
      </c>
    </row>
    <row r="678" spans="1:40">
      <c r="A678" t="s">
        <v>473</v>
      </c>
      <c r="B678">
        <v>73</v>
      </c>
      <c r="C678">
        <v>10.95</v>
      </c>
      <c r="D678">
        <v>21.701074999999999</v>
      </c>
      <c r="E678">
        <v>43.8</v>
      </c>
      <c r="F678" t="s">
        <v>941</v>
      </c>
      <c r="H678" t="s">
        <v>964</v>
      </c>
      <c r="T678" t="s">
        <v>2712</v>
      </c>
      <c r="U678" t="s">
        <v>1121</v>
      </c>
      <c r="W678" t="s">
        <v>2556</v>
      </c>
      <c r="X678" s="69">
        <v>0.97499999999999998</v>
      </c>
      <c r="Y678" s="69">
        <v>0.97499999999999998</v>
      </c>
      <c r="Z678" s="69">
        <v>1.1000000000000001</v>
      </c>
      <c r="AB678" s="63" t="s">
        <v>2713</v>
      </c>
      <c r="AC678" s="42">
        <f t="shared" si="40"/>
        <v>110</v>
      </c>
      <c r="AD678" s="42">
        <f t="shared" si="41"/>
        <v>26</v>
      </c>
      <c r="AE678" s="42">
        <f t="shared" si="42"/>
        <v>66</v>
      </c>
      <c r="AG678" t="s">
        <v>2519</v>
      </c>
      <c r="AH678" s="57">
        <v>22.1</v>
      </c>
      <c r="AJ678" s="63" t="s">
        <v>2713</v>
      </c>
      <c r="AK678">
        <f t="shared" si="43"/>
        <v>73</v>
      </c>
      <c r="AL678">
        <v>1.5</v>
      </c>
      <c r="AM678">
        <v>0.35</v>
      </c>
      <c r="AN678">
        <v>0.9</v>
      </c>
    </row>
    <row r="679" spans="1:40">
      <c r="A679" t="s">
        <v>875</v>
      </c>
      <c r="B679">
        <v>12</v>
      </c>
      <c r="C679">
        <v>0.48</v>
      </c>
      <c r="D679">
        <v>1.8126000000000002</v>
      </c>
      <c r="E679">
        <v>39.200000000000003</v>
      </c>
      <c r="F679" t="s">
        <v>1152</v>
      </c>
      <c r="H679" t="s">
        <v>964</v>
      </c>
      <c r="T679" t="s">
        <v>2714</v>
      </c>
      <c r="U679" t="s">
        <v>1121</v>
      </c>
      <c r="W679" t="s">
        <v>1786</v>
      </c>
      <c r="X679" s="69">
        <v>1.1000000000000001</v>
      </c>
      <c r="Y679" s="69">
        <v>1.1000000000000001</v>
      </c>
      <c r="Z679" s="69">
        <v>1.1000000000000001</v>
      </c>
      <c r="AB679" s="63" t="s">
        <v>637</v>
      </c>
      <c r="AC679" s="42">
        <f t="shared" si="40"/>
        <v>105</v>
      </c>
      <c r="AD679" s="42">
        <f t="shared" si="41"/>
        <v>124</v>
      </c>
      <c r="AE679" s="42">
        <f t="shared" si="42"/>
        <v>64</v>
      </c>
      <c r="AG679" t="s">
        <v>2715</v>
      </c>
      <c r="AH679" s="57">
        <v>33.9</v>
      </c>
      <c r="AJ679" s="63" t="s">
        <v>637</v>
      </c>
      <c r="AK679">
        <f t="shared" si="43"/>
        <v>70.666666666666671</v>
      </c>
      <c r="AL679">
        <v>1.49</v>
      </c>
      <c r="AM679">
        <v>1.75</v>
      </c>
      <c r="AN679">
        <v>0.9</v>
      </c>
    </row>
    <row r="680" spans="1:40">
      <c r="A680" t="s">
        <v>809</v>
      </c>
      <c r="B680">
        <v>32</v>
      </c>
      <c r="C680">
        <v>1.067408390296255</v>
      </c>
      <c r="D680">
        <v>4.0542622222222233</v>
      </c>
      <c r="E680">
        <v>14.834437086092715</v>
      </c>
      <c r="F680" t="s">
        <v>941</v>
      </c>
      <c r="H680" t="s">
        <v>964</v>
      </c>
      <c r="T680" t="s">
        <v>2716</v>
      </c>
      <c r="U680" t="s">
        <v>1121</v>
      </c>
      <c r="W680" t="s">
        <v>2717</v>
      </c>
      <c r="X680" s="69">
        <v>1.1000000000000001</v>
      </c>
      <c r="Y680" s="69">
        <v>1.1000000000000001</v>
      </c>
      <c r="Z680" s="69">
        <v>1.1000000000000001</v>
      </c>
      <c r="AB680" s="63" t="s">
        <v>448</v>
      </c>
      <c r="AC680" s="42">
        <f t="shared" si="40"/>
        <v>23</v>
      </c>
      <c r="AD680" s="42">
        <f t="shared" si="41"/>
        <v>104</v>
      </c>
      <c r="AE680" s="42">
        <f t="shared" si="42"/>
        <v>105</v>
      </c>
      <c r="AG680" t="s">
        <v>2718</v>
      </c>
      <c r="AH680" s="57">
        <v>29.1</v>
      </c>
      <c r="AJ680" s="63" t="s">
        <v>448</v>
      </c>
      <c r="AK680">
        <f t="shared" si="43"/>
        <v>70</v>
      </c>
      <c r="AL680">
        <v>0.33</v>
      </c>
      <c r="AM680">
        <v>1.49</v>
      </c>
      <c r="AN680">
        <v>1.5</v>
      </c>
    </row>
    <row r="681" spans="1:40">
      <c r="A681" t="s">
        <v>917</v>
      </c>
      <c r="B681">
        <v>3.5</v>
      </c>
      <c r="C681">
        <v>1.3854166666666665</v>
      </c>
      <c r="D681">
        <v>0.8644270833333334</v>
      </c>
      <c r="E681">
        <v>0</v>
      </c>
      <c r="F681" t="s">
        <v>1152</v>
      </c>
      <c r="H681" t="s">
        <v>964</v>
      </c>
      <c r="T681" t="s">
        <v>2719</v>
      </c>
      <c r="U681" t="s">
        <v>1121</v>
      </c>
      <c r="W681" t="s">
        <v>2720</v>
      </c>
      <c r="X681" s="69">
        <v>0.97499999999999998</v>
      </c>
      <c r="Y681" s="69">
        <v>1.1000000000000001</v>
      </c>
      <c r="Z681" s="69">
        <v>1.1000000000000001</v>
      </c>
      <c r="AB681" s="63" t="s">
        <v>620</v>
      </c>
      <c r="AC681" s="42">
        <f t="shared" si="40"/>
        <v>31</v>
      </c>
      <c r="AD681" s="42">
        <f t="shared" si="41"/>
        <v>184</v>
      </c>
      <c r="AE681" s="42">
        <f t="shared" si="42"/>
        <v>88</v>
      </c>
      <c r="AG681" t="s">
        <v>2721</v>
      </c>
      <c r="AH681" s="57">
        <v>23.3</v>
      </c>
      <c r="AJ681" s="63" t="s">
        <v>620</v>
      </c>
      <c r="AK681">
        <f t="shared" si="43"/>
        <v>68</v>
      </c>
      <c r="AL681">
        <v>0.45</v>
      </c>
      <c r="AM681">
        <v>2.7</v>
      </c>
      <c r="AN681">
        <v>1.3</v>
      </c>
    </row>
    <row r="682" spans="1:40">
      <c r="A682" t="s">
        <v>620</v>
      </c>
      <c r="B682">
        <v>68</v>
      </c>
      <c r="C682">
        <v>4.2413273596176824</v>
      </c>
      <c r="D682">
        <v>13.552967847222222</v>
      </c>
      <c r="E682">
        <v>122.4</v>
      </c>
      <c r="F682" t="s">
        <v>1152</v>
      </c>
      <c r="H682" t="s">
        <v>964</v>
      </c>
      <c r="T682" t="s">
        <v>2722</v>
      </c>
      <c r="U682" t="s">
        <v>1121</v>
      </c>
      <c r="W682" t="s">
        <v>2312</v>
      </c>
      <c r="X682" s="69">
        <v>1.1000000000000001</v>
      </c>
      <c r="Y682" s="69">
        <v>1.1000000000000001</v>
      </c>
      <c r="Z682" s="69">
        <v>1.1000000000000001</v>
      </c>
      <c r="AB682" s="63" t="s">
        <v>616</v>
      </c>
      <c r="AC682" s="42">
        <f t="shared" si="40"/>
        <v>61</v>
      </c>
      <c r="AD682" s="42">
        <f t="shared" si="41"/>
        <v>125</v>
      </c>
      <c r="AE682" s="42">
        <f t="shared" si="42"/>
        <v>59</v>
      </c>
      <c r="AG682" t="s">
        <v>2343</v>
      </c>
      <c r="AH682" s="57">
        <v>29.4</v>
      </c>
      <c r="AJ682" s="63" t="s">
        <v>616</v>
      </c>
      <c r="AK682">
        <f t="shared" si="43"/>
        <v>65</v>
      </c>
      <c r="AL682">
        <v>0.94</v>
      </c>
      <c r="AM682">
        <v>1.93</v>
      </c>
      <c r="AN682">
        <v>0.9</v>
      </c>
    </row>
    <row r="683" spans="1:40">
      <c r="A683" t="s">
        <v>106</v>
      </c>
      <c r="B683">
        <v>79.333333333333329</v>
      </c>
      <c r="C683">
        <v>10.097003513398283</v>
      </c>
      <c r="D683">
        <v>68.197809166666673</v>
      </c>
      <c r="E683">
        <v>32.143678160919535</v>
      </c>
      <c r="F683" t="s">
        <v>1191</v>
      </c>
      <c r="H683" t="s">
        <v>964</v>
      </c>
      <c r="T683" t="s">
        <v>2723</v>
      </c>
      <c r="U683" t="s">
        <v>1121</v>
      </c>
      <c r="W683" t="s">
        <v>1203</v>
      </c>
      <c r="X683" s="69">
        <v>1.1000000000000001</v>
      </c>
      <c r="Y683" s="69">
        <v>1.1000000000000001</v>
      </c>
      <c r="Z683" s="69">
        <v>1.1000000000000001</v>
      </c>
      <c r="AB683" s="63" t="s">
        <v>700</v>
      </c>
      <c r="AC683" s="42">
        <f t="shared" si="40"/>
        <v>33</v>
      </c>
      <c r="AD683" s="42">
        <f t="shared" si="41"/>
        <v>46</v>
      </c>
      <c r="AE683" s="42">
        <f t="shared" si="42"/>
        <v>48</v>
      </c>
      <c r="AG683" t="s">
        <v>1370</v>
      </c>
      <c r="AH683" s="57">
        <v>36.4</v>
      </c>
      <c r="AJ683" s="63" t="s">
        <v>700</v>
      </c>
      <c r="AK683">
        <f t="shared" si="43"/>
        <v>37</v>
      </c>
      <c r="AL683">
        <v>0.9</v>
      </c>
      <c r="AM683">
        <v>1.24</v>
      </c>
      <c r="AN683">
        <v>1.3</v>
      </c>
    </row>
    <row r="684" spans="1:40">
      <c r="A684" t="s">
        <v>254</v>
      </c>
      <c r="B684">
        <v>76</v>
      </c>
      <c r="C684">
        <v>8.5860933545219158</v>
      </c>
      <c r="D684">
        <v>41.290940600000006</v>
      </c>
      <c r="E684">
        <v>46.4</v>
      </c>
      <c r="F684" t="s">
        <v>1186</v>
      </c>
      <c r="H684" t="s">
        <v>964</v>
      </c>
      <c r="T684" t="s">
        <v>2724</v>
      </c>
      <c r="U684" t="s">
        <v>1121</v>
      </c>
      <c r="W684" t="s">
        <v>1958</v>
      </c>
      <c r="X684" s="69">
        <v>0.85</v>
      </c>
      <c r="Y684" s="69">
        <v>0.85</v>
      </c>
      <c r="Z684" s="69">
        <v>1.1000000000000001</v>
      </c>
      <c r="AB684" s="63" t="s">
        <v>809</v>
      </c>
      <c r="AC684" s="42">
        <f t="shared" si="40"/>
        <v>19</v>
      </c>
      <c r="AD684" s="42">
        <f t="shared" si="41"/>
        <v>68</v>
      </c>
      <c r="AE684" s="42">
        <f t="shared" si="42"/>
        <v>26</v>
      </c>
      <c r="AG684" t="s">
        <v>1482</v>
      </c>
      <c r="AH684" s="57">
        <v>35.5</v>
      </c>
      <c r="AJ684" s="63" t="s">
        <v>809</v>
      </c>
      <c r="AK684">
        <f t="shared" si="43"/>
        <v>32</v>
      </c>
      <c r="AL684">
        <v>0.6</v>
      </c>
      <c r="AM684">
        <v>2.13</v>
      </c>
      <c r="AN684">
        <v>0.8</v>
      </c>
    </row>
    <row r="685" spans="1:40">
      <c r="A685" t="s">
        <v>409</v>
      </c>
      <c r="B685">
        <v>73</v>
      </c>
      <c r="C685">
        <v>6.5699999999999994</v>
      </c>
      <c r="D685">
        <v>27.452446612500001</v>
      </c>
      <c r="E685">
        <v>116.80000000000001</v>
      </c>
      <c r="F685" t="s">
        <v>1186</v>
      </c>
      <c r="H685" t="s">
        <v>964</v>
      </c>
      <c r="T685" t="s">
        <v>2725</v>
      </c>
      <c r="U685" t="s">
        <v>1121</v>
      </c>
      <c r="W685" t="s">
        <v>1436</v>
      </c>
      <c r="X685" s="69">
        <v>0.95250000000000001</v>
      </c>
      <c r="Y685" s="69">
        <v>1.0283329999999999</v>
      </c>
      <c r="Z685" s="69">
        <v>1.075</v>
      </c>
      <c r="AB685" s="63" t="s">
        <v>803</v>
      </c>
      <c r="AC685" s="42">
        <f t="shared" si="40"/>
        <v>7</v>
      </c>
      <c r="AD685" s="42">
        <f t="shared" si="41"/>
        <v>18</v>
      </c>
      <c r="AE685" s="42">
        <f t="shared" si="42"/>
        <v>20</v>
      </c>
      <c r="AG685" t="s">
        <v>2726</v>
      </c>
      <c r="AH685" s="57">
        <v>28.1</v>
      </c>
      <c r="AJ685" s="63" t="s">
        <v>803</v>
      </c>
      <c r="AK685">
        <f t="shared" si="43"/>
        <v>18</v>
      </c>
      <c r="AL685">
        <v>0.39</v>
      </c>
      <c r="AM685">
        <v>0.98</v>
      </c>
      <c r="AN685">
        <v>1.1000000000000001</v>
      </c>
    </row>
    <row r="686" spans="1:40">
      <c r="A686" t="s">
        <v>2713</v>
      </c>
      <c r="B686">
        <v>73</v>
      </c>
      <c r="C686">
        <v>6.5699999999999994</v>
      </c>
      <c r="D686">
        <v>26.909077500000002</v>
      </c>
      <c r="E686">
        <v>21.112745098039216</v>
      </c>
      <c r="F686" t="s">
        <v>1186</v>
      </c>
      <c r="H686" t="s">
        <v>964</v>
      </c>
      <c r="T686" t="s">
        <v>2727</v>
      </c>
      <c r="U686" t="s">
        <v>1121</v>
      </c>
      <c r="W686" t="s">
        <v>2598</v>
      </c>
      <c r="X686" s="69">
        <v>0.95250000000000001</v>
      </c>
      <c r="Y686" s="69">
        <v>1.0075000000000001</v>
      </c>
      <c r="Z686" s="69">
        <v>1.075</v>
      </c>
      <c r="AB686" s="63" t="s">
        <v>797</v>
      </c>
      <c r="AC686" s="42">
        <f t="shared" si="40"/>
        <v>14</v>
      </c>
      <c r="AD686" s="42">
        <f t="shared" si="41"/>
        <v>9</v>
      </c>
      <c r="AE686" s="42">
        <f t="shared" si="42"/>
        <v>13</v>
      </c>
      <c r="AG686" t="s">
        <v>2063</v>
      </c>
      <c r="AH686" s="57">
        <v>37</v>
      </c>
      <c r="AJ686" s="63" t="s">
        <v>797</v>
      </c>
      <c r="AK686">
        <f t="shared" si="43"/>
        <v>18</v>
      </c>
      <c r="AL686">
        <v>0.8</v>
      </c>
      <c r="AM686">
        <v>0.5</v>
      </c>
      <c r="AN686">
        <v>0.7</v>
      </c>
    </row>
    <row r="687" spans="1:40">
      <c r="A687" t="s">
        <v>444</v>
      </c>
      <c r="B687">
        <v>74</v>
      </c>
      <c r="C687">
        <v>4.8515139623327901</v>
      </c>
      <c r="D687">
        <v>24.541894444444445</v>
      </c>
      <c r="E687">
        <v>43.774647887323944</v>
      </c>
      <c r="F687" t="s">
        <v>1186</v>
      </c>
      <c r="H687" t="s">
        <v>964</v>
      </c>
      <c r="T687" t="s">
        <v>2728</v>
      </c>
      <c r="U687" t="s">
        <v>1121</v>
      </c>
      <c r="W687" t="s">
        <v>1717</v>
      </c>
      <c r="X687" s="69">
        <v>0.95250000000000001</v>
      </c>
      <c r="Y687" s="69">
        <v>1.015833</v>
      </c>
      <c r="Z687" s="69">
        <v>1.075</v>
      </c>
      <c r="AB687" s="63" t="s">
        <v>875</v>
      </c>
      <c r="AC687" s="42">
        <f t="shared" si="40"/>
        <v>5</v>
      </c>
      <c r="AD687" s="42">
        <f t="shared" si="41"/>
        <v>28</v>
      </c>
      <c r="AE687" s="42">
        <f t="shared" si="42"/>
        <v>6</v>
      </c>
      <c r="AG687" t="s">
        <v>1669</v>
      </c>
      <c r="AH687" s="57">
        <v>26</v>
      </c>
      <c r="AJ687" s="63" t="s">
        <v>875</v>
      </c>
      <c r="AK687">
        <f t="shared" si="43"/>
        <v>12</v>
      </c>
      <c r="AL687">
        <v>0.4</v>
      </c>
      <c r="AM687">
        <v>2.2999999999999998</v>
      </c>
      <c r="AN687">
        <v>0.5</v>
      </c>
    </row>
    <row r="688" spans="1:40">
      <c r="A688" t="s">
        <v>637</v>
      </c>
      <c r="B688">
        <v>70.666666666666671</v>
      </c>
      <c r="C688">
        <v>2.8048280607133194</v>
      </c>
      <c r="D688">
        <v>12.794612487222221</v>
      </c>
      <c r="E688">
        <v>64.148867313915858</v>
      </c>
      <c r="F688" t="s">
        <v>1191</v>
      </c>
      <c r="H688" t="s">
        <v>964</v>
      </c>
      <c r="T688" t="s">
        <v>2729</v>
      </c>
      <c r="U688" t="s">
        <v>1121</v>
      </c>
      <c r="W688" t="s">
        <v>2561</v>
      </c>
      <c r="X688" s="69">
        <v>1.0249999999999999</v>
      </c>
      <c r="Y688" s="69">
        <v>1.075</v>
      </c>
      <c r="Z688" s="69">
        <v>1.075</v>
      </c>
      <c r="AB688" s="63" t="s">
        <v>855</v>
      </c>
      <c r="AC688" s="42">
        <f t="shared" si="40"/>
        <v>3</v>
      </c>
      <c r="AD688" s="42">
        <f t="shared" si="41"/>
        <v>8</v>
      </c>
      <c r="AE688" s="42">
        <f t="shared" si="42"/>
        <v>10</v>
      </c>
      <c r="AG688" t="s">
        <v>1875</v>
      </c>
      <c r="AH688" s="57">
        <v>29</v>
      </c>
      <c r="AJ688" s="63" t="s">
        <v>855</v>
      </c>
      <c r="AK688">
        <f t="shared" si="43"/>
        <v>8</v>
      </c>
      <c r="AL688">
        <v>0.33</v>
      </c>
      <c r="AM688">
        <v>1</v>
      </c>
      <c r="AN688">
        <v>1.3</v>
      </c>
    </row>
    <row r="689" spans="1:40">
      <c r="A689" t="s">
        <v>616</v>
      </c>
      <c r="B689">
        <v>65</v>
      </c>
      <c r="C689">
        <v>1.9180854141886017</v>
      </c>
      <c r="D689">
        <v>13.663649999999999</v>
      </c>
      <c r="E689">
        <v>72.576687116564415</v>
      </c>
      <c r="F689" t="s">
        <v>1186</v>
      </c>
      <c r="H689" t="s">
        <v>964</v>
      </c>
      <c r="T689" t="s">
        <v>2730</v>
      </c>
      <c r="U689" t="s">
        <v>1121</v>
      </c>
      <c r="W689" t="s">
        <v>1219</v>
      </c>
      <c r="X689" s="69">
        <v>0.95250000000000001</v>
      </c>
      <c r="Y689" s="69">
        <v>1.04</v>
      </c>
      <c r="Z689" s="69">
        <v>1.075</v>
      </c>
      <c r="AB689" s="63" t="s">
        <v>917</v>
      </c>
      <c r="AC689" s="42">
        <f t="shared" si="40"/>
        <v>2</v>
      </c>
      <c r="AD689" s="42">
        <f t="shared" si="41"/>
        <v>4</v>
      </c>
      <c r="AE689" s="42">
        <f t="shared" si="42"/>
        <v>5</v>
      </c>
      <c r="AG689" t="s">
        <v>2731</v>
      </c>
      <c r="AH689" s="57">
        <v>25.4</v>
      </c>
      <c r="AJ689" s="63" t="s">
        <v>917</v>
      </c>
      <c r="AK689">
        <f t="shared" si="43"/>
        <v>3.5</v>
      </c>
      <c r="AL689">
        <v>0.6</v>
      </c>
      <c r="AM689">
        <v>1</v>
      </c>
      <c r="AN689">
        <v>1.5</v>
      </c>
    </row>
    <row r="690" spans="1:40">
      <c r="A690" t="s">
        <v>700</v>
      </c>
      <c r="B690">
        <v>37</v>
      </c>
      <c r="C690">
        <v>2.8401904761904766</v>
      </c>
      <c r="D690">
        <v>9.8945374305555536</v>
      </c>
      <c r="E690">
        <v>32.811320754716981</v>
      </c>
      <c r="F690" t="s">
        <v>1191</v>
      </c>
      <c r="H690" t="s">
        <v>964</v>
      </c>
      <c r="T690" t="s">
        <v>2732</v>
      </c>
      <c r="U690" t="s">
        <v>1121</v>
      </c>
      <c r="W690" t="s">
        <v>1873</v>
      </c>
      <c r="X690" s="69">
        <v>1.0249999999999999</v>
      </c>
      <c r="Y690" s="69">
        <v>1.075</v>
      </c>
      <c r="Z690" s="69">
        <v>1.075</v>
      </c>
      <c r="AB690" s="63" t="s">
        <v>913</v>
      </c>
      <c r="AC690" s="42">
        <f t="shared" si="40"/>
        <v>1</v>
      </c>
      <c r="AD690" s="42">
        <f t="shared" si="41"/>
        <v>1</v>
      </c>
      <c r="AE690" s="42">
        <f t="shared" si="42"/>
        <v>3</v>
      </c>
      <c r="AG690" t="s">
        <v>2733</v>
      </c>
      <c r="AH690" s="57">
        <v>26.2</v>
      </c>
      <c r="AJ690" s="63" t="s">
        <v>913</v>
      </c>
      <c r="AK690">
        <f t="shared" si="43"/>
        <v>2</v>
      </c>
      <c r="AL690">
        <v>0.3</v>
      </c>
      <c r="AM690">
        <v>0.6</v>
      </c>
      <c r="AN690">
        <v>1.3</v>
      </c>
    </row>
    <row r="691" spans="1:40">
      <c r="A691" t="s">
        <v>797</v>
      </c>
      <c r="B691">
        <v>18</v>
      </c>
      <c r="C691">
        <v>0.42560000000000003</v>
      </c>
      <c r="D691">
        <v>4.6778550000000001</v>
      </c>
      <c r="E691">
        <v>3.6</v>
      </c>
      <c r="F691" t="s">
        <v>1186</v>
      </c>
      <c r="H691" t="s">
        <v>964</v>
      </c>
      <c r="T691" t="s">
        <v>2734</v>
      </c>
      <c r="U691" t="s">
        <v>1121</v>
      </c>
      <c r="W691" t="s">
        <v>2390</v>
      </c>
      <c r="X691" s="69">
        <v>0.95250000000000001</v>
      </c>
      <c r="Y691" s="69">
        <v>1.0283329999999999</v>
      </c>
      <c r="Z691" s="69">
        <v>1.075</v>
      </c>
      <c r="AB691" s="63" t="s">
        <v>660</v>
      </c>
      <c r="AC691" s="42">
        <f t="shared" si="40"/>
        <v>56</v>
      </c>
      <c r="AD691" s="42">
        <f t="shared" si="41"/>
        <v>188</v>
      </c>
      <c r="AE691" s="42">
        <f t="shared" si="42"/>
        <v>83</v>
      </c>
      <c r="AG691" t="s">
        <v>2735</v>
      </c>
      <c r="AH691" s="57">
        <v>24.5</v>
      </c>
      <c r="AJ691" s="63" t="s">
        <v>660</v>
      </c>
      <c r="AK691">
        <f t="shared" si="43"/>
        <v>83.333333333333329</v>
      </c>
      <c r="AL691">
        <v>0.67</v>
      </c>
      <c r="AM691">
        <v>2.25</v>
      </c>
      <c r="AN691">
        <v>1</v>
      </c>
    </row>
    <row r="692" spans="1:40">
      <c r="A692" t="s">
        <v>64</v>
      </c>
      <c r="B692">
        <v>71.333333333333329</v>
      </c>
      <c r="C692">
        <v>40.603455862657121</v>
      </c>
      <c r="D692">
        <v>81.579341250000041</v>
      </c>
      <c r="E692">
        <v>19.891025641025639</v>
      </c>
      <c r="F692" t="s">
        <v>941</v>
      </c>
      <c r="H692" t="s">
        <v>971</v>
      </c>
      <c r="T692" t="s">
        <v>2736</v>
      </c>
      <c r="U692" t="s">
        <v>1121</v>
      </c>
      <c r="W692" t="s">
        <v>2403</v>
      </c>
      <c r="X692" s="69">
        <v>0.97499999999999998</v>
      </c>
      <c r="Y692" s="69">
        <v>1.075</v>
      </c>
      <c r="Z692" s="69">
        <v>1.075</v>
      </c>
      <c r="AB692" s="63" t="s">
        <v>2737</v>
      </c>
      <c r="AC692" s="42">
        <f t="shared" si="40"/>
        <v>21</v>
      </c>
      <c r="AD692" s="42">
        <f t="shared" si="41"/>
        <v>16</v>
      </c>
      <c r="AE692" s="42">
        <f t="shared" si="42"/>
        <v>180</v>
      </c>
      <c r="AG692" t="s">
        <v>1142</v>
      </c>
      <c r="AH692" s="57">
        <v>28.7</v>
      </c>
      <c r="AJ692" s="63" t="s">
        <v>2737</v>
      </c>
      <c r="AK692">
        <f t="shared" si="43"/>
        <v>82</v>
      </c>
      <c r="AL692">
        <v>0.25</v>
      </c>
      <c r="AM692">
        <v>0.2</v>
      </c>
      <c r="AN692">
        <v>2.2000000000000002</v>
      </c>
    </row>
    <row r="693" spans="1:40">
      <c r="A693" t="s">
        <v>101</v>
      </c>
      <c r="B693">
        <v>81</v>
      </c>
      <c r="C693">
        <v>32.485002991333737</v>
      </c>
      <c r="D693">
        <v>68.85269578125002</v>
      </c>
      <c r="E693">
        <v>35.544303797468359</v>
      </c>
      <c r="F693" t="s">
        <v>941</v>
      </c>
      <c r="H693" t="s">
        <v>971</v>
      </c>
      <c r="T693" t="s">
        <v>2570</v>
      </c>
      <c r="U693" t="s">
        <v>1121</v>
      </c>
      <c r="W693" t="s">
        <v>2538</v>
      </c>
      <c r="X693" s="69">
        <v>0.95250000000000001</v>
      </c>
      <c r="Y693" s="69">
        <v>1.0075000000000001</v>
      </c>
      <c r="Z693" s="69">
        <v>1.075</v>
      </c>
      <c r="AB693" s="63" t="s">
        <v>102</v>
      </c>
      <c r="AC693" s="42">
        <f t="shared" si="40"/>
        <v>36</v>
      </c>
      <c r="AD693" s="42">
        <f t="shared" si="41"/>
        <v>162</v>
      </c>
      <c r="AE693" s="42">
        <f t="shared" si="42"/>
        <v>154</v>
      </c>
      <c r="AG693" t="s">
        <v>2021</v>
      </c>
      <c r="AH693" s="57">
        <v>35.700000000000003</v>
      </c>
      <c r="AJ693" s="63" t="s">
        <v>102</v>
      </c>
      <c r="AK693">
        <f t="shared" si="43"/>
        <v>81</v>
      </c>
      <c r="AL693">
        <v>0.45</v>
      </c>
      <c r="AM693">
        <v>2</v>
      </c>
      <c r="AN693">
        <v>1.9</v>
      </c>
    </row>
    <row r="694" spans="1:40">
      <c r="A694" t="s">
        <v>426</v>
      </c>
      <c r="B694">
        <v>67</v>
      </c>
      <c r="C694">
        <v>9.7401560211018818</v>
      </c>
      <c r="D694">
        <v>25.840109843749996</v>
      </c>
      <c r="E694">
        <v>33.318918918918918</v>
      </c>
      <c r="F694" t="s">
        <v>941</v>
      </c>
      <c r="H694" t="s">
        <v>971</v>
      </c>
      <c r="T694" t="s">
        <v>2738</v>
      </c>
      <c r="U694" t="s">
        <v>1121</v>
      </c>
      <c r="W694" t="s">
        <v>2527</v>
      </c>
      <c r="X694" s="69">
        <v>0.95250000000000001</v>
      </c>
      <c r="Y694" s="69">
        <v>1.0283329999999999</v>
      </c>
      <c r="Z694" s="69">
        <v>1.075</v>
      </c>
      <c r="AB694" s="63" t="s">
        <v>101</v>
      </c>
      <c r="AC694" s="42">
        <f t="shared" si="40"/>
        <v>32</v>
      </c>
      <c r="AD694" s="42">
        <f t="shared" si="41"/>
        <v>65</v>
      </c>
      <c r="AE694" s="42">
        <f t="shared" si="42"/>
        <v>194</v>
      </c>
      <c r="AG694" t="s">
        <v>1399</v>
      </c>
      <c r="AH694" s="57">
        <v>31.8</v>
      </c>
      <c r="AJ694" s="63" t="s">
        <v>101</v>
      </c>
      <c r="AK694">
        <f t="shared" si="43"/>
        <v>81</v>
      </c>
      <c r="AL694">
        <v>0.4</v>
      </c>
      <c r="AM694">
        <v>0.8</v>
      </c>
      <c r="AN694">
        <v>2.4</v>
      </c>
    </row>
    <row r="695" spans="1:40">
      <c r="A695" t="s">
        <v>565</v>
      </c>
      <c r="B695">
        <v>75</v>
      </c>
      <c r="C695">
        <v>9</v>
      </c>
      <c r="D695">
        <v>16.2354375</v>
      </c>
      <c r="E695">
        <v>30.136986301369863</v>
      </c>
      <c r="F695" t="s">
        <v>1152</v>
      </c>
      <c r="H695" t="s">
        <v>971</v>
      </c>
      <c r="T695" t="s">
        <v>2739</v>
      </c>
      <c r="U695" t="s">
        <v>1121</v>
      </c>
      <c r="W695" t="s">
        <v>2579</v>
      </c>
      <c r="X695" s="69">
        <v>1.0249999999999999</v>
      </c>
      <c r="Y695" s="69">
        <v>1.075</v>
      </c>
      <c r="Z695" s="69">
        <v>1.075</v>
      </c>
      <c r="AB695" s="63" t="s">
        <v>348</v>
      </c>
      <c r="AC695" s="42">
        <f t="shared" si="40"/>
        <v>77</v>
      </c>
      <c r="AD695" s="42">
        <f t="shared" si="41"/>
        <v>92</v>
      </c>
      <c r="AE695" s="42">
        <f t="shared" si="42"/>
        <v>104</v>
      </c>
      <c r="AG695" t="s">
        <v>2031</v>
      </c>
      <c r="AH695" s="57">
        <v>32.6</v>
      </c>
      <c r="AJ695" s="63" t="s">
        <v>348</v>
      </c>
      <c r="AK695">
        <f t="shared" si="43"/>
        <v>80.333333333333329</v>
      </c>
      <c r="AL695">
        <v>0.96</v>
      </c>
      <c r="AM695">
        <v>1.1499999999999999</v>
      </c>
      <c r="AN695">
        <v>1.3</v>
      </c>
    </row>
    <row r="696" spans="1:40">
      <c r="A696" t="s">
        <v>786</v>
      </c>
      <c r="B696">
        <v>36</v>
      </c>
      <c r="C696">
        <v>0.90391304347826096</v>
      </c>
      <c r="D696">
        <v>4.9340000000000002</v>
      </c>
      <c r="E696">
        <v>2</v>
      </c>
      <c r="F696" t="s">
        <v>941</v>
      </c>
      <c r="H696" t="s">
        <v>971</v>
      </c>
      <c r="T696" t="s">
        <v>2740</v>
      </c>
      <c r="U696" t="s">
        <v>1121</v>
      </c>
      <c r="W696" t="s">
        <v>1394</v>
      </c>
      <c r="X696" s="69">
        <v>0.95250000000000001</v>
      </c>
      <c r="Y696" s="69">
        <v>1.0075000000000001</v>
      </c>
      <c r="Z696" s="69">
        <v>1.075</v>
      </c>
      <c r="AB696" s="63" t="s">
        <v>399</v>
      </c>
      <c r="AC696" s="42">
        <f t="shared" si="40"/>
        <v>111</v>
      </c>
      <c r="AD696" s="42">
        <f t="shared" si="41"/>
        <v>32</v>
      </c>
      <c r="AE696" s="42">
        <f t="shared" si="42"/>
        <v>143</v>
      </c>
      <c r="AG696" t="s">
        <v>2741</v>
      </c>
      <c r="AH696" s="57">
        <v>24.4</v>
      </c>
      <c r="AJ696" s="63" t="s">
        <v>399</v>
      </c>
      <c r="AK696">
        <f t="shared" si="43"/>
        <v>79.333333333333329</v>
      </c>
      <c r="AL696">
        <v>1.4</v>
      </c>
      <c r="AM696">
        <v>0.4</v>
      </c>
      <c r="AN696">
        <v>1.8</v>
      </c>
    </row>
    <row r="697" spans="1:40">
      <c r="A697" t="s">
        <v>659</v>
      </c>
      <c r="B697">
        <v>31</v>
      </c>
      <c r="C697">
        <v>3.1892022792022798</v>
      </c>
      <c r="D697">
        <v>11.743187499999998</v>
      </c>
      <c r="E697">
        <v>7.8390804597701154</v>
      </c>
      <c r="F697" t="s">
        <v>941</v>
      </c>
      <c r="H697" t="s">
        <v>971</v>
      </c>
      <c r="T697" t="s">
        <v>2742</v>
      </c>
      <c r="U697" t="s">
        <v>1121</v>
      </c>
      <c r="W697" t="s">
        <v>2178</v>
      </c>
      <c r="X697" s="69">
        <v>0.95250000000000001</v>
      </c>
      <c r="Y697" s="69">
        <v>1.0137499999999999</v>
      </c>
      <c r="Z697" s="69">
        <v>1.05</v>
      </c>
      <c r="AB697" s="63" t="s">
        <v>46</v>
      </c>
      <c r="AC697" s="42">
        <f t="shared" si="40"/>
        <v>29</v>
      </c>
      <c r="AD697" s="42">
        <f t="shared" si="41"/>
        <v>16</v>
      </c>
      <c r="AE697" s="42">
        <f t="shared" si="42"/>
        <v>221</v>
      </c>
      <c r="AG697" t="s">
        <v>2743</v>
      </c>
      <c r="AH697" s="57">
        <v>26.4</v>
      </c>
      <c r="AJ697" s="63" t="s">
        <v>46</v>
      </c>
      <c r="AK697">
        <f t="shared" si="43"/>
        <v>79</v>
      </c>
      <c r="AL697">
        <v>0.37</v>
      </c>
      <c r="AM697">
        <v>0.2</v>
      </c>
      <c r="AN697">
        <v>2.8</v>
      </c>
    </row>
    <row r="698" spans="1:40">
      <c r="A698" t="s">
        <v>2737</v>
      </c>
      <c r="B698">
        <v>82</v>
      </c>
      <c r="C698">
        <v>25.419999999999998</v>
      </c>
      <c r="D698">
        <v>70.009087500000021</v>
      </c>
      <c r="E698">
        <v>53.300000000000004</v>
      </c>
      <c r="F698" t="s">
        <v>1143</v>
      </c>
      <c r="H698" t="s">
        <v>971</v>
      </c>
      <c r="T698" t="s">
        <v>2744</v>
      </c>
      <c r="U698" t="s">
        <v>1121</v>
      </c>
      <c r="W698" t="s">
        <v>2223</v>
      </c>
      <c r="X698" s="69">
        <v>0.95250000000000001</v>
      </c>
      <c r="Y698" s="69">
        <v>1.0137499999999999</v>
      </c>
      <c r="Z698" s="69">
        <v>1.05</v>
      </c>
      <c r="AB698" s="63" t="s">
        <v>130</v>
      </c>
      <c r="AC698" s="42">
        <f t="shared" si="40"/>
        <v>83</v>
      </c>
      <c r="AD698" s="42">
        <f t="shared" si="41"/>
        <v>62</v>
      </c>
      <c r="AE698" s="42">
        <f t="shared" si="42"/>
        <v>218</v>
      </c>
      <c r="AG698" t="s">
        <v>97</v>
      </c>
      <c r="AH698" s="57">
        <v>18.5</v>
      </c>
      <c r="AJ698" s="63" t="s">
        <v>130</v>
      </c>
      <c r="AK698">
        <f t="shared" si="43"/>
        <v>78</v>
      </c>
      <c r="AL698">
        <v>1.06</v>
      </c>
      <c r="AM698">
        <v>0.79</v>
      </c>
      <c r="AN698">
        <v>2.8</v>
      </c>
    </row>
    <row r="699" spans="1:40">
      <c r="A699" t="s">
        <v>102</v>
      </c>
      <c r="B699">
        <v>81</v>
      </c>
      <c r="C699">
        <v>24.3</v>
      </c>
      <c r="D699">
        <v>68.837343750000016</v>
      </c>
      <c r="E699">
        <v>39.9873417721519</v>
      </c>
      <c r="F699" t="s">
        <v>1143</v>
      </c>
      <c r="H699" t="s">
        <v>971</v>
      </c>
      <c r="T699" t="s">
        <v>2745</v>
      </c>
      <c r="U699" t="s">
        <v>1121</v>
      </c>
      <c r="W699" t="s">
        <v>2746</v>
      </c>
      <c r="X699" s="69">
        <v>1.0249999999999999</v>
      </c>
      <c r="Y699" s="69">
        <v>1.05</v>
      </c>
      <c r="Z699" s="69">
        <v>1.05</v>
      </c>
      <c r="AB699" s="63" t="s">
        <v>256</v>
      </c>
      <c r="AC699" s="42">
        <f t="shared" si="40"/>
        <v>29</v>
      </c>
      <c r="AD699" s="42">
        <f t="shared" si="41"/>
        <v>33</v>
      </c>
      <c r="AE699" s="42">
        <f t="shared" si="42"/>
        <v>146</v>
      </c>
      <c r="AG699" t="s">
        <v>1528</v>
      </c>
      <c r="AH699" s="57">
        <v>23.7</v>
      </c>
      <c r="AJ699" s="63" t="s">
        <v>256</v>
      </c>
      <c r="AK699">
        <f t="shared" si="43"/>
        <v>77</v>
      </c>
      <c r="AL699">
        <v>0.38</v>
      </c>
      <c r="AM699">
        <v>0.43</v>
      </c>
      <c r="AN699">
        <v>1.9</v>
      </c>
    </row>
    <row r="700" spans="1:40">
      <c r="A700" t="s">
        <v>266</v>
      </c>
      <c r="B700">
        <v>76</v>
      </c>
      <c r="C700">
        <v>12.920000000000002</v>
      </c>
      <c r="D700">
        <v>39.824950000000001</v>
      </c>
      <c r="E700">
        <v>54.72</v>
      </c>
      <c r="F700" t="s">
        <v>1143</v>
      </c>
      <c r="H700" t="s">
        <v>971</v>
      </c>
      <c r="T700" t="s">
        <v>2747</v>
      </c>
      <c r="U700" t="s">
        <v>1121</v>
      </c>
      <c r="W700" t="s">
        <v>1422</v>
      </c>
      <c r="X700" s="69">
        <v>0.95250000000000001</v>
      </c>
      <c r="Y700" s="69">
        <v>1.0137499999999999</v>
      </c>
      <c r="Z700" s="69">
        <v>1.05</v>
      </c>
      <c r="AB700" s="63" t="s">
        <v>266</v>
      </c>
      <c r="AC700" s="42">
        <f t="shared" si="40"/>
        <v>40</v>
      </c>
      <c r="AD700" s="42">
        <f t="shared" si="41"/>
        <v>91</v>
      </c>
      <c r="AE700" s="42">
        <f t="shared" si="42"/>
        <v>122</v>
      </c>
      <c r="AG700" t="s">
        <v>2748</v>
      </c>
      <c r="AH700" s="57">
        <v>21.1</v>
      </c>
      <c r="AJ700" s="63" t="s">
        <v>266</v>
      </c>
      <c r="AK700">
        <f t="shared" si="43"/>
        <v>76</v>
      </c>
      <c r="AL700">
        <v>0.53</v>
      </c>
      <c r="AM700">
        <v>1.2</v>
      </c>
      <c r="AN700">
        <v>1.6</v>
      </c>
    </row>
    <row r="701" spans="1:40">
      <c r="A701" t="s">
        <v>660</v>
      </c>
      <c r="B701">
        <v>83.333333333333329</v>
      </c>
      <c r="C701">
        <v>5.7528709379168612</v>
      </c>
      <c r="D701">
        <v>11.691762152777775</v>
      </c>
      <c r="E701">
        <v>84.016393442622942</v>
      </c>
      <c r="F701" t="s">
        <v>1143</v>
      </c>
      <c r="H701" t="s">
        <v>971</v>
      </c>
      <c r="T701" t="s">
        <v>2749</v>
      </c>
      <c r="U701" t="s">
        <v>1121</v>
      </c>
      <c r="W701" t="s">
        <v>2612</v>
      </c>
      <c r="X701" s="69">
        <v>0.95250000000000001</v>
      </c>
      <c r="Y701" s="69">
        <v>0.98</v>
      </c>
      <c r="Z701" s="69">
        <v>1.05</v>
      </c>
      <c r="AB701" s="63" t="s">
        <v>565</v>
      </c>
      <c r="AC701" s="42">
        <f t="shared" si="40"/>
        <v>59</v>
      </c>
      <c r="AD701" s="42">
        <f t="shared" si="41"/>
        <v>105</v>
      </c>
      <c r="AE701" s="42">
        <f t="shared" si="42"/>
        <v>83</v>
      </c>
      <c r="AG701" t="s">
        <v>2329</v>
      </c>
      <c r="AH701" s="57">
        <v>29.1</v>
      </c>
      <c r="AJ701" s="63" t="s">
        <v>565</v>
      </c>
      <c r="AK701">
        <f t="shared" si="43"/>
        <v>75</v>
      </c>
      <c r="AL701">
        <v>0.78</v>
      </c>
      <c r="AM701">
        <v>1.4</v>
      </c>
      <c r="AN701">
        <v>1.1000000000000001</v>
      </c>
    </row>
    <row r="702" spans="1:40">
      <c r="A702" t="s">
        <v>664</v>
      </c>
      <c r="B702">
        <v>65</v>
      </c>
      <c r="C702">
        <v>4.865636085931822</v>
      </c>
      <c r="D702">
        <v>11.443201250000001</v>
      </c>
      <c r="E702">
        <v>12.037037037037036</v>
      </c>
      <c r="F702" t="s">
        <v>1143</v>
      </c>
      <c r="H702" t="s">
        <v>971</v>
      </c>
      <c r="T702" t="s">
        <v>2750</v>
      </c>
      <c r="U702" t="s">
        <v>1121</v>
      </c>
      <c r="W702" t="s">
        <v>2430</v>
      </c>
      <c r="X702" s="69">
        <v>0.95250000000000001</v>
      </c>
      <c r="Y702" s="69">
        <v>0.98</v>
      </c>
      <c r="Z702" s="69">
        <v>1.05</v>
      </c>
      <c r="AB702" s="63" t="s">
        <v>2751</v>
      </c>
      <c r="AC702" s="42">
        <f t="shared" si="40"/>
        <v>173</v>
      </c>
      <c r="AD702" s="42">
        <f t="shared" si="41"/>
        <v>107</v>
      </c>
      <c r="AE702" s="42">
        <f t="shared" si="42"/>
        <v>75</v>
      </c>
      <c r="AG702" t="s">
        <v>2642</v>
      </c>
      <c r="AH702" s="57">
        <v>30.2</v>
      </c>
      <c r="AJ702" s="63" t="s">
        <v>2751</v>
      </c>
      <c r="AK702">
        <f t="shared" si="43"/>
        <v>75</v>
      </c>
      <c r="AL702">
        <v>2.2999999999999998</v>
      </c>
      <c r="AM702">
        <v>1.43</v>
      </c>
      <c r="AN702">
        <v>1</v>
      </c>
    </row>
    <row r="703" spans="1:40">
      <c r="A703" t="s">
        <v>256</v>
      </c>
      <c r="B703">
        <v>77</v>
      </c>
      <c r="C703">
        <v>20.790000000000003</v>
      </c>
      <c r="D703">
        <v>41.186599513888886</v>
      </c>
      <c r="E703">
        <v>15.473684210526315</v>
      </c>
      <c r="F703" t="s">
        <v>1152</v>
      </c>
      <c r="H703" t="s">
        <v>971</v>
      </c>
      <c r="T703" t="s">
        <v>2752</v>
      </c>
      <c r="U703" t="s">
        <v>1121</v>
      </c>
      <c r="W703" t="s">
        <v>2238</v>
      </c>
      <c r="X703" s="69">
        <v>0.95250000000000001</v>
      </c>
      <c r="Y703" s="69">
        <v>1.0137499999999999</v>
      </c>
      <c r="Z703" s="69">
        <v>1.05</v>
      </c>
      <c r="AB703" s="63" t="s">
        <v>628</v>
      </c>
      <c r="AC703" s="42">
        <f t="shared" si="40"/>
        <v>161</v>
      </c>
      <c r="AD703" s="42">
        <f t="shared" si="41"/>
        <v>18</v>
      </c>
      <c r="AE703" s="42">
        <f t="shared" si="42"/>
        <v>51</v>
      </c>
      <c r="AG703" t="s">
        <v>1527</v>
      </c>
      <c r="AH703" s="57">
        <v>29.4</v>
      </c>
      <c r="AJ703" s="63" t="s">
        <v>628</v>
      </c>
      <c r="AK703">
        <f t="shared" si="43"/>
        <v>73</v>
      </c>
      <c r="AL703">
        <v>2.2000000000000002</v>
      </c>
      <c r="AM703">
        <v>0.25</v>
      </c>
      <c r="AN703">
        <v>0.7</v>
      </c>
    </row>
    <row r="704" spans="1:40">
      <c r="A704" t="s">
        <v>46</v>
      </c>
      <c r="B704">
        <v>79</v>
      </c>
      <c r="C704">
        <v>37.92</v>
      </c>
      <c r="D704">
        <v>91.280155000000008</v>
      </c>
      <c r="E704">
        <v>22.768558951965066</v>
      </c>
      <c r="F704" t="s">
        <v>1152</v>
      </c>
      <c r="H704" t="s">
        <v>971</v>
      </c>
      <c r="T704" t="s">
        <v>2753</v>
      </c>
      <c r="U704" t="s">
        <v>1121</v>
      </c>
      <c r="W704" t="s">
        <v>1933</v>
      </c>
      <c r="X704" s="69">
        <v>1.0249999999999999</v>
      </c>
      <c r="Y704" s="69">
        <v>1.05</v>
      </c>
      <c r="Z704" s="69">
        <v>1.05</v>
      </c>
      <c r="AB704" s="63" t="s">
        <v>489</v>
      </c>
      <c r="AC704" s="42">
        <f t="shared" si="40"/>
        <v>76</v>
      </c>
      <c r="AD704" s="42">
        <f t="shared" si="41"/>
        <v>80</v>
      </c>
      <c r="AE704" s="42">
        <f t="shared" si="42"/>
        <v>79</v>
      </c>
      <c r="AG704" t="s">
        <v>1176</v>
      </c>
      <c r="AH704" s="57">
        <v>30.1</v>
      </c>
      <c r="AJ704" s="63" t="s">
        <v>489</v>
      </c>
      <c r="AK704">
        <f t="shared" si="43"/>
        <v>72</v>
      </c>
      <c r="AL704">
        <v>1.06</v>
      </c>
      <c r="AM704">
        <v>1.1100000000000001</v>
      </c>
      <c r="AN704">
        <v>1.1000000000000001</v>
      </c>
    </row>
    <row r="705" spans="1:40">
      <c r="A705" t="s">
        <v>355</v>
      </c>
      <c r="B705">
        <v>71.666666666666671</v>
      </c>
      <c r="C705">
        <v>17.2</v>
      </c>
      <c r="D705">
        <v>31.513625000000001</v>
      </c>
      <c r="E705">
        <v>30.518341307814993</v>
      </c>
      <c r="F705" t="s">
        <v>1152</v>
      </c>
      <c r="H705" t="s">
        <v>971</v>
      </c>
      <c r="T705" t="s">
        <v>2754</v>
      </c>
      <c r="U705" t="s">
        <v>1121</v>
      </c>
      <c r="W705" t="s">
        <v>2755</v>
      </c>
      <c r="X705" s="69">
        <v>0.95250000000000001</v>
      </c>
      <c r="Y705" s="69">
        <v>1.0137499999999999</v>
      </c>
      <c r="Z705" s="69">
        <v>1.05</v>
      </c>
      <c r="AB705" s="63" t="s">
        <v>355</v>
      </c>
      <c r="AC705" s="42">
        <f t="shared" si="40"/>
        <v>30</v>
      </c>
      <c r="AD705" s="42">
        <f t="shared" si="41"/>
        <v>105</v>
      </c>
      <c r="AE705" s="42">
        <f t="shared" si="42"/>
        <v>108</v>
      </c>
      <c r="AG705" t="s">
        <v>2239</v>
      </c>
      <c r="AH705" s="57">
        <v>31.2</v>
      </c>
      <c r="AJ705" s="63" t="s">
        <v>355</v>
      </c>
      <c r="AK705">
        <f t="shared" si="43"/>
        <v>71.666666666666671</v>
      </c>
      <c r="AL705">
        <v>0.42</v>
      </c>
      <c r="AM705">
        <v>1.47</v>
      </c>
      <c r="AN705">
        <v>1.5</v>
      </c>
    </row>
    <row r="706" spans="1:40">
      <c r="A706" t="s">
        <v>583</v>
      </c>
      <c r="B706">
        <v>61</v>
      </c>
      <c r="C706">
        <v>10.994048057205951</v>
      </c>
      <c r="D706">
        <v>15.695300000000001</v>
      </c>
      <c r="E706">
        <v>51.239999999999995</v>
      </c>
      <c r="F706" t="s">
        <v>1143</v>
      </c>
      <c r="H706" t="s">
        <v>971</v>
      </c>
      <c r="T706" t="s">
        <v>2756</v>
      </c>
      <c r="U706" t="s">
        <v>1121</v>
      </c>
      <c r="W706" t="s">
        <v>2757</v>
      </c>
      <c r="X706" s="69">
        <v>0.95250000000000001</v>
      </c>
      <c r="Y706" s="69">
        <v>1.0137499999999999</v>
      </c>
      <c r="Z706" s="69">
        <v>1.05</v>
      </c>
      <c r="AB706" s="63" t="s">
        <v>64</v>
      </c>
      <c r="AC706" s="42">
        <f t="shared" si="40"/>
        <v>93</v>
      </c>
      <c r="AD706" s="42">
        <f t="shared" si="41"/>
        <v>57</v>
      </c>
      <c r="AE706" s="42">
        <f t="shared" si="42"/>
        <v>292</v>
      </c>
      <c r="AG706" t="s">
        <v>2215</v>
      </c>
      <c r="AH706" s="57">
        <v>30.1</v>
      </c>
      <c r="AJ706" s="63" t="s">
        <v>64</v>
      </c>
      <c r="AK706">
        <f t="shared" si="43"/>
        <v>71.333333333333329</v>
      </c>
      <c r="AL706">
        <v>1.3</v>
      </c>
      <c r="AM706">
        <v>0.8</v>
      </c>
      <c r="AN706">
        <v>4.0999999999999996</v>
      </c>
    </row>
    <row r="707" spans="1:40">
      <c r="A707" t="s">
        <v>612</v>
      </c>
      <c r="B707">
        <v>31</v>
      </c>
      <c r="C707">
        <v>3.7776370970680762</v>
      </c>
      <c r="D707">
        <v>13.9847374375</v>
      </c>
      <c r="E707">
        <v>38.286324786324791</v>
      </c>
      <c r="F707" t="s">
        <v>941</v>
      </c>
      <c r="H707" t="s">
        <v>971</v>
      </c>
      <c r="T707" t="s">
        <v>2758</v>
      </c>
      <c r="U707" t="s">
        <v>1121</v>
      </c>
      <c r="W707" t="s">
        <v>1924</v>
      </c>
      <c r="X707" s="69">
        <v>0.94750000000000001</v>
      </c>
      <c r="Y707" s="69">
        <v>0.99750000000000005</v>
      </c>
      <c r="Z707" s="69">
        <v>1.049167</v>
      </c>
      <c r="AB707" s="63" t="s">
        <v>426</v>
      </c>
      <c r="AC707" s="42">
        <f t="shared" si="40"/>
        <v>35</v>
      </c>
      <c r="AD707" s="42">
        <f t="shared" si="41"/>
        <v>93</v>
      </c>
      <c r="AE707" s="42">
        <f t="shared" si="42"/>
        <v>80</v>
      </c>
      <c r="AG707" t="s">
        <v>2137</v>
      </c>
      <c r="AH707" s="57">
        <v>31.3</v>
      </c>
      <c r="AJ707" s="63" t="s">
        <v>426</v>
      </c>
      <c r="AK707">
        <f t="shared" si="43"/>
        <v>67</v>
      </c>
      <c r="AL707">
        <v>0.52</v>
      </c>
      <c r="AM707">
        <v>1.39</v>
      </c>
      <c r="AN707">
        <v>1.2</v>
      </c>
    </row>
    <row r="708" spans="1:40">
      <c r="A708" t="s">
        <v>2759</v>
      </c>
      <c r="B708">
        <v>6</v>
      </c>
      <c r="C708">
        <v>0.45677655677655682</v>
      </c>
      <c r="D708">
        <v>0.85499999999999998</v>
      </c>
      <c r="E708">
        <v>8.6666666666666661</v>
      </c>
      <c r="F708" t="s">
        <v>1152</v>
      </c>
      <c r="H708" t="s">
        <v>971</v>
      </c>
      <c r="T708" t="s">
        <v>2760</v>
      </c>
      <c r="U708" t="s">
        <v>1121</v>
      </c>
      <c r="W708" t="s">
        <v>2247</v>
      </c>
      <c r="X708" s="69">
        <v>0.95250000000000001</v>
      </c>
      <c r="Y708" s="69">
        <v>1.004167</v>
      </c>
      <c r="Z708" s="69">
        <v>1.0433330000000001</v>
      </c>
      <c r="AB708" s="63" t="s">
        <v>664</v>
      </c>
      <c r="AC708" s="42">
        <f t="shared" ref="AC708:AC771" si="44">ROUND(AL708*$AK708, 0)</f>
        <v>46</v>
      </c>
      <c r="AD708" s="42">
        <f t="shared" ref="AD708:AD771" si="45">ROUND(AM708*$AK708, 0)</f>
        <v>146</v>
      </c>
      <c r="AE708" s="42">
        <f t="shared" ref="AE708:AE771" si="46">ROUND(AN708*$AK708, 0)</f>
        <v>59</v>
      </c>
      <c r="AG708" t="s">
        <v>2761</v>
      </c>
      <c r="AH708" s="57">
        <v>29.9</v>
      </c>
      <c r="AJ708" s="63" t="s">
        <v>664</v>
      </c>
      <c r="AK708">
        <f t="shared" ref="AK708:AK771" si="47">VLOOKUP(AJ708, $A$3:$B$1060, 2, FALSE)</f>
        <v>65</v>
      </c>
      <c r="AL708">
        <v>0.7</v>
      </c>
      <c r="AM708">
        <v>2.2400000000000002</v>
      </c>
      <c r="AN708">
        <v>0.9</v>
      </c>
    </row>
    <row r="709" spans="1:40">
      <c r="A709" t="s">
        <v>931</v>
      </c>
      <c r="B709">
        <v>2</v>
      </c>
      <c r="C709">
        <v>4.7288888888888894E-2</v>
      </c>
      <c r="D709">
        <v>0.49333333333333335</v>
      </c>
      <c r="E709">
        <v>0</v>
      </c>
      <c r="F709" t="s">
        <v>1152</v>
      </c>
      <c r="H709" t="s">
        <v>971</v>
      </c>
      <c r="T709" t="s">
        <v>2762</v>
      </c>
      <c r="U709" t="s">
        <v>1121</v>
      </c>
      <c r="W709" t="s">
        <v>2754</v>
      </c>
      <c r="X709" s="69">
        <v>0.95</v>
      </c>
      <c r="Y709" s="69">
        <v>1.003333</v>
      </c>
      <c r="Z709" s="69">
        <v>1.0333330000000001</v>
      </c>
      <c r="AB709" s="63" t="s">
        <v>683</v>
      </c>
      <c r="AC709" s="42">
        <f t="shared" si="44"/>
        <v>77</v>
      </c>
      <c r="AD709" s="42">
        <f t="shared" si="45"/>
        <v>35</v>
      </c>
      <c r="AE709" s="42">
        <f t="shared" si="46"/>
        <v>57</v>
      </c>
      <c r="AG709" t="s">
        <v>2763</v>
      </c>
      <c r="AH709" s="57">
        <v>24.4</v>
      </c>
      <c r="AJ709" s="63" t="s">
        <v>683</v>
      </c>
      <c r="AK709">
        <f t="shared" si="47"/>
        <v>63.333333333333336</v>
      </c>
      <c r="AL709">
        <v>1.21</v>
      </c>
      <c r="AM709">
        <v>0.55000000000000004</v>
      </c>
      <c r="AN709">
        <v>0.9</v>
      </c>
    </row>
    <row r="710" spans="1:40">
      <c r="A710" t="s">
        <v>348</v>
      </c>
      <c r="B710">
        <v>80.333333333333329</v>
      </c>
      <c r="C710">
        <v>7.0887174310659216</v>
      </c>
      <c r="D710">
        <v>32.289559575000006</v>
      </c>
      <c r="E710">
        <v>67.685106382978717</v>
      </c>
      <c r="F710" t="s">
        <v>1186</v>
      </c>
      <c r="H710" t="s">
        <v>971</v>
      </c>
      <c r="T710" t="s">
        <v>2764</v>
      </c>
      <c r="U710" t="s">
        <v>1121</v>
      </c>
      <c r="W710" t="s">
        <v>2765</v>
      </c>
      <c r="X710" s="69">
        <v>0.89500000000000002</v>
      </c>
      <c r="Y710" s="69">
        <v>0.90500000000000003</v>
      </c>
      <c r="Z710" s="69">
        <v>1.0333330000000001</v>
      </c>
      <c r="AB710" s="63" t="s">
        <v>583</v>
      </c>
      <c r="AC710" s="42">
        <f t="shared" si="44"/>
        <v>34</v>
      </c>
      <c r="AD710" s="42">
        <f t="shared" si="45"/>
        <v>207</v>
      </c>
      <c r="AE710" s="42">
        <f t="shared" si="46"/>
        <v>55</v>
      </c>
      <c r="AG710" t="s">
        <v>2183</v>
      </c>
      <c r="AH710" s="57">
        <v>34.9</v>
      </c>
      <c r="AJ710" s="63" t="s">
        <v>583</v>
      </c>
      <c r="AK710">
        <f t="shared" si="47"/>
        <v>61</v>
      </c>
      <c r="AL710">
        <v>0.55000000000000004</v>
      </c>
      <c r="AM710">
        <v>3.4</v>
      </c>
      <c r="AN710">
        <v>0.9</v>
      </c>
    </row>
    <row r="711" spans="1:40">
      <c r="A711" t="s">
        <v>130</v>
      </c>
      <c r="B711">
        <v>78</v>
      </c>
      <c r="C711">
        <v>13.260000000000002</v>
      </c>
      <c r="D711">
        <v>60.634206587499989</v>
      </c>
      <c r="E711">
        <v>36.60526315789474</v>
      </c>
      <c r="F711" t="s">
        <v>1191</v>
      </c>
      <c r="H711" t="s">
        <v>971</v>
      </c>
      <c r="T711" t="s">
        <v>2766</v>
      </c>
      <c r="U711" t="s">
        <v>1121</v>
      </c>
      <c r="W711" t="s">
        <v>2500</v>
      </c>
      <c r="X711" s="69">
        <v>0.95250000000000001</v>
      </c>
      <c r="Y711" s="69">
        <v>0.98</v>
      </c>
      <c r="Z711" s="69">
        <v>1.0249999999999999</v>
      </c>
      <c r="AB711" s="63" t="s">
        <v>786</v>
      </c>
      <c r="AC711" s="42">
        <f t="shared" si="44"/>
        <v>19</v>
      </c>
      <c r="AD711" s="42">
        <f t="shared" si="45"/>
        <v>79</v>
      </c>
      <c r="AE711" s="42">
        <f t="shared" si="46"/>
        <v>29</v>
      </c>
      <c r="AG711" t="s">
        <v>1384</v>
      </c>
      <c r="AH711" s="57">
        <v>30.3</v>
      </c>
      <c r="AJ711" s="63" t="s">
        <v>786</v>
      </c>
      <c r="AK711">
        <f t="shared" si="47"/>
        <v>36</v>
      </c>
      <c r="AL711">
        <v>0.54</v>
      </c>
      <c r="AM711">
        <v>2.2000000000000002</v>
      </c>
      <c r="AN711">
        <v>0.8</v>
      </c>
    </row>
    <row r="712" spans="1:40">
      <c r="A712" t="s">
        <v>399</v>
      </c>
      <c r="B712">
        <v>79.333333333333329</v>
      </c>
      <c r="C712">
        <v>8.3598867258370717</v>
      </c>
      <c r="D712">
        <v>28.330186828125001</v>
      </c>
      <c r="E712">
        <v>26.330459770114942</v>
      </c>
      <c r="F712" t="s">
        <v>1186</v>
      </c>
      <c r="H712" t="s">
        <v>971</v>
      </c>
      <c r="T712" t="s">
        <v>2767</v>
      </c>
      <c r="U712" t="s">
        <v>1121</v>
      </c>
      <c r="W712" t="s">
        <v>1885</v>
      </c>
      <c r="X712" s="69">
        <v>0.95250000000000001</v>
      </c>
      <c r="Y712" s="69">
        <v>0.95250000000000001</v>
      </c>
      <c r="Z712" s="69">
        <v>1.0249999999999999</v>
      </c>
      <c r="AB712" s="63" t="s">
        <v>659</v>
      </c>
      <c r="AC712" s="42">
        <f t="shared" si="44"/>
        <v>20</v>
      </c>
      <c r="AD712" s="42">
        <f t="shared" si="45"/>
        <v>78</v>
      </c>
      <c r="AE712" s="42">
        <f t="shared" si="46"/>
        <v>34</v>
      </c>
      <c r="AG712" t="s">
        <v>1569</v>
      </c>
      <c r="AH712" s="57">
        <v>32.299999999999997</v>
      </c>
      <c r="AJ712" s="63" t="s">
        <v>659</v>
      </c>
      <c r="AK712">
        <f t="shared" si="47"/>
        <v>31</v>
      </c>
      <c r="AL712">
        <v>0.63</v>
      </c>
      <c r="AM712">
        <v>2.5</v>
      </c>
      <c r="AN712">
        <v>1.1000000000000001</v>
      </c>
    </row>
    <row r="713" spans="1:40">
      <c r="A713" t="s">
        <v>628</v>
      </c>
      <c r="B713">
        <v>73</v>
      </c>
      <c r="C713">
        <v>1.7432968667852389</v>
      </c>
      <c r="D713">
        <v>13.208756875000001</v>
      </c>
      <c r="E713">
        <v>21.763975155279503</v>
      </c>
      <c r="F713" t="s">
        <v>1191</v>
      </c>
      <c r="H713" t="s">
        <v>971</v>
      </c>
      <c r="T713" t="s">
        <v>2614</v>
      </c>
      <c r="U713" t="s">
        <v>1121</v>
      </c>
      <c r="W713" t="s">
        <v>2749</v>
      </c>
      <c r="X713" s="69">
        <v>0.94750000000000001</v>
      </c>
      <c r="Y713" s="69">
        <v>0.99750000000000005</v>
      </c>
      <c r="Z713" s="69">
        <v>1.006667</v>
      </c>
      <c r="AA713" s="43"/>
      <c r="AB713" s="63" t="s">
        <v>612</v>
      </c>
      <c r="AC713" s="42">
        <f t="shared" si="44"/>
        <v>12</v>
      </c>
      <c r="AD713" s="42">
        <f t="shared" si="45"/>
        <v>12</v>
      </c>
      <c r="AE713" s="42">
        <f t="shared" si="46"/>
        <v>40</v>
      </c>
      <c r="AG713" t="s">
        <v>2001</v>
      </c>
      <c r="AH713" s="57">
        <v>36.5</v>
      </c>
      <c r="AJ713" s="63" t="s">
        <v>612</v>
      </c>
      <c r="AK713">
        <f t="shared" si="47"/>
        <v>31</v>
      </c>
      <c r="AL713">
        <v>0.4</v>
      </c>
      <c r="AM713">
        <v>0.4</v>
      </c>
      <c r="AN713">
        <v>1.3</v>
      </c>
    </row>
    <row r="714" spans="1:40">
      <c r="A714" t="s">
        <v>2751</v>
      </c>
      <c r="B714">
        <v>75</v>
      </c>
      <c r="C714">
        <v>5.1478882359175007</v>
      </c>
      <c r="D714">
        <v>23.416874999999994</v>
      </c>
      <c r="E714">
        <v>54.794520547945204</v>
      </c>
      <c r="F714" t="s">
        <v>1186</v>
      </c>
      <c r="H714" t="s">
        <v>971</v>
      </c>
      <c r="T714" t="s">
        <v>2768</v>
      </c>
      <c r="U714" t="s">
        <v>1121</v>
      </c>
      <c r="W714" t="s">
        <v>2706</v>
      </c>
      <c r="X714" s="69">
        <v>0.95</v>
      </c>
      <c r="Y714" s="69">
        <v>0.91833299999999995</v>
      </c>
      <c r="Z714" s="69">
        <v>1.0016659999999999</v>
      </c>
      <c r="AB714" s="63" t="s">
        <v>868</v>
      </c>
      <c r="AC714" s="42">
        <f t="shared" si="44"/>
        <v>34</v>
      </c>
      <c r="AD714" s="42">
        <f t="shared" si="45"/>
        <v>43</v>
      </c>
      <c r="AE714" s="42">
        <f t="shared" si="46"/>
        <v>32</v>
      </c>
      <c r="AG714" t="s">
        <v>1980</v>
      </c>
      <c r="AH714" s="57">
        <v>32.700000000000003</v>
      </c>
      <c r="AJ714" s="63" t="s">
        <v>868</v>
      </c>
      <c r="AK714">
        <f t="shared" si="47"/>
        <v>28.666666666666668</v>
      </c>
      <c r="AL714">
        <v>1.2</v>
      </c>
      <c r="AM714">
        <v>1.5</v>
      </c>
      <c r="AN714">
        <v>1.1000000000000001</v>
      </c>
    </row>
    <row r="715" spans="1:40">
      <c r="A715" t="s">
        <v>683</v>
      </c>
      <c r="B715">
        <v>63.333333333333336</v>
      </c>
      <c r="C715">
        <v>2.3894372762666611</v>
      </c>
      <c r="D715">
        <v>10.59067916666667</v>
      </c>
      <c r="E715">
        <v>27.19202898550725</v>
      </c>
      <c r="F715" t="s">
        <v>1191</v>
      </c>
      <c r="H715" t="s">
        <v>971</v>
      </c>
      <c r="T715" t="s">
        <v>2769</v>
      </c>
      <c r="U715" t="s">
        <v>1121</v>
      </c>
      <c r="W715" t="s">
        <v>2770</v>
      </c>
      <c r="X715" s="69">
        <v>1</v>
      </c>
      <c r="Y715" s="69">
        <v>1</v>
      </c>
      <c r="Z715" s="69">
        <v>1</v>
      </c>
      <c r="AB715" s="63" t="s">
        <v>800</v>
      </c>
      <c r="AC715" s="42">
        <f t="shared" si="44"/>
        <v>18</v>
      </c>
      <c r="AD715" s="42">
        <f t="shared" si="45"/>
        <v>14</v>
      </c>
      <c r="AE715" s="42">
        <f t="shared" si="46"/>
        <v>13</v>
      </c>
      <c r="AG715" t="s">
        <v>1640</v>
      </c>
      <c r="AH715" s="57">
        <v>32.200000000000003</v>
      </c>
      <c r="AJ715" s="63" t="s">
        <v>800</v>
      </c>
      <c r="AK715">
        <f t="shared" si="47"/>
        <v>18</v>
      </c>
      <c r="AL715">
        <v>1</v>
      </c>
      <c r="AM715">
        <v>0.8</v>
      </c>
      <c r="AN715">
        <v>0.7</v>
      </c>
    </row>
    <row r="716" spans="1:40">
      <c r="A716" t="s">
        <v>489</v>
      </c>
      <c r="B716">
        <v>72</v>
      </c>
      <c r="C716">
        <v>3.2399999999999998</v>
      </c>
      <c r="D716">
        <v>20.606751219512194</v>
      </c>
      <c r="E716">
        <v>26.64</v>
      </c>
      <c r="F716" t="s">
        <v>1186</v>
      </c>
      <c r="H716" t="s">
        <v>971</v>
      </c>
      <c r="T716" t="s">
        <v>2771</v>
      </c>
      <c r="U716" t="s">
        <v>1121</v>
      </c>
      <c r="W716" t="s">
        <v>1345</v>
      </c>
      <c r="X716" s="69">
        <v>1</v>
      </c>
      <c r="Y716" s="69">
        <v>1</v>
      </c>
      <c r="Z716" s="69">
        <v>1</v>
      </c>
      <c r="AB716" s="63" t="s">
        <v>2759</v>
      </c>
      <c r="AC716" s="42">
        <f t="shared" si="44"/>
        <v>2</v>
      </c>
      <c r="AD716" s="42">
        <f t="shared" si="45"/>
        <v>12</v>
      </c>
      <c r="AE716" s="42">
        <f t="shared" si="46"/>
        <v>5</v>
      </c>
      <c r="AG716" t="s">
        <v>2559</v>
      </c>
      <c r="AH716" s="57">
        <v>24.3</v>
      </c>
      <c r="AJ716" s="63" t="s">
        <v>2759</v>
      </c>
      <c r="AK716">
        <f t="shared" si="47"/>
        <v>6</v>
      </c>
      <c r="AL716">
        <v>0.33</v>
      </c>
      <c r="AM716">
        <v>2.04</v>
      </c>
      <c r="AN716">
        <v>0.9</v>
      </c>
    </row>
    <row r="717" spans="1:40">
      <c r="A717" t="s">
        <v>868</v>
      </c>
      <c r="B717">
        <v>28.666666666666668</v>
      </c>
      <c r="C717">
        <v>0.48375517844116883</v>
      </c>
      <c r="D717">
        <v>1.9838388266666673</v>
      </c>
      <c r="E717">
        <v>13.975</v>
      </c>
      <c r="F717" t="s">
        <v>1191</v>
      </c>
      <c r="H717" t="s">
        <v>971</v>
      </c>
      <c r="T717" t="s">
        <v>2772</v>
      </c>
      <c r="U717" t="s">
        <v>1121</v>
      </c>
      <c r="W717" t="s">
        <v>1468</v>
      </c>
      <c r="X717" s="69">
        <v>1</v>
      </c>
      <c r="Y717" s="69">
        <v>1</v>
      </c>
      <c r="Z717" s="69">
        <v>1</v>
      </c>
      <c r="AB717" s="63" t="s">
        <v>933</v>
      </c>
      <c r="AC717" s="42">
        <f t="shared" si="44"/>
        <v>3</v>
      </c>
      <c r="AD717" s="42">
        <f t="shared" si="45"/>
        <v>2</v>
      </c>
      <c r="AE717" s="42">
        <f t="shared" si="46"/>
        <v>2</v>
      </c>
      <c r="AG717" t="s">
        <v>2773</v>
      </c>
      <c r="AH717" s="57">
        <v>29.4</v>
      </c>
      <c r="AJ717" s="63" t="s">
        <v>933</v>
      </c>
      <c r="AK717">
        <f t="shared" si="47"/>
        <v>3</v>
      </c>
      <c r="AL717">
        <v>1.1599999999999999</v>
      </c>
      <c r="AM717">
        <v>0.74</v>
      </c>
      <c r="AN717">
        <v>0.8</v>
      </c>
    </row>
    <row r="718" spans="1:40">
      <c r="A718" t="s">
        <v>933</v>
      </c>
      <c r="B718">
        <v>3</v>
      </c>
      <c r="C718">
        <v>0.29916275214147553</v>
      </c>
      <c r="D718">
        <v>0.37536000000000003</v>
      </c>
      <c r="E718">
        <v>2.225806451612903</v>
      </c>
      <c r="F718" t="s">
        <v>1186</v>
      </c>
      <c r="H718" t="s">
        <v>971</v>
      </c>
      <c r="T718" t="s">
        <v>2774</v>
      </c>
      <c r="U718" t="s">
        <v>1121</v>
      </c>
      <c r="W718" t="s">
        <v>2775</v>
      </c>
      <c r="X718" s="69">
        <v>1</v>
      </c>
      <c r="Y718" s="69">
        <v>1</v>
      </c>
      <c r="Z718" s="69">
        <v>1</v>
      </c>
      <c r="AB718" s="63" t="s">
        <v>931</v>
      </c>
      <c r="AC718" s="42">
        <f t="shared" si="44"/>
        <v>1</v>
      </c>
      <c r="AD718" s="42">
        <f t="shared" si="45"/>
        <v>3</v>
      </c>
      <c r="AE718" s="42">
        <f t="shared" si="46"/>
        <v>1</v>
      </c>
      <c r="AG718" t="s">
        <v>2776</v>
      </c>
      <c r="AH718" s="57">
        <v>32.4</v>
      </c>
      <c r="AJ718" s="63" t="s">
        <v>931</v>
      </c>
      <c r="AK718">
        <f t="shared" si="47"/>
        <v>2</v>
      </c>
      <c r="AL718">
        <v>0.5</v>
      </c>
      <c r="AM718">
        <v>1.5</v>
      </c>
      <c r="AN718">
        <v>0.5</v>
      </c>
    </row>
    <row r="719" spans="1:40">
      <c r="A719" t="s">
        <v>800</v>
      </c>
      <c r="B719">
        <v>18</v>
      </c>
      <c r="C719">
        <v>0.5656000000000001</v>
      </c>
      <c r="D719">
        <v>4.489756097560976</v>
      </c>
      <c r="E719">
        <v>8.1</v>
      </c>
      <c r="F719" t="s">
        <v>1191</v>
      </c>
      <c r="H719" t="s">
        <v>971</v>
      </c>
      <c r="T719" t="s">
        <v>2777</v>
      </c>
      <c r="U719" t="s">
        <v>1121</v>
      </c>
      <c r="W719" t="s">
        <v>2610</v>
      </c>
      <c r="X719" s="69">
        <v>1</v>
      </c>
      <c r="Y719" s="69">
        <v>1</v>
      </c>
      <c r="Z719" s="69">
        <v>1</v>
      </c>
      <c r="AB719" s="63" t="s">
        <v>276</v>
      </c>
      <c r="AC719" s="42">
        <f t="shared" si="44"/>
        <v>33</v>
      </c>
      <c r="AD719" s="42">
        <f t="shared" si="45"/>
        <v>105</v>
      </c>
      <c r="AE719" s="42">
        <f t="shared" si="46"/>
        <v>184</v>
      </c>
      <c r="AG719" t="s">
        <v>2778</v>
      </c>
      <c r="AH719" s="57">
        <v>24.2</v>
      </c>
      <c r="AJ719" s="63" t="s">
        <v>276</v>
      </c>
      <c r="AK719">
        <f t="shared" si="47"/>
        <v>83.666666666666671</v>
      </c>
      <c r="AL719">
        <v>0.4</v>
      </c>
      <c r="AM719">
        <v>1.25</v>
      </c>
      <c r="AN719">
        <v>2.2000000000000002</v>
      </c>
    </row>
    <row r="720" spans="1:40">
      <c r="A720" t="s">
        <v>238</v>
      </c>
      <c r="B720">
        <v>79</v>
      </c>
      <c r="C720">
        <v>19.141879203119338</v>
      </c>
      <c r="D720">
        <v>43.474588749999995</v>
      </c>
      <c r="E720">
        <v>10.259740259740258</v>
      </c>
      <c r="F720" t="s">
        <v>1152</v>
      </c>
      <c r="H720" t="s">
        <v>2779</v>
      </c>
      <c r="T720" t="s">
        <v>2630</v>
      </c>
      <c r="U720" t="s">
        <v>1121</v>
      </c>
      <c r="W720" t="s">
        <v>1566</v>
      </c>
      <c r="X720" s="69">
        <v>1</v>
      </c>
      <c r="Y720" s="69">
        <v>1</v>
      </c>
      <c r="Z720" s="69">
        <v>1</v>
      </c>
      <c r="AB720" s="63" t="s">
        <v>92</v>
      </c>
      <c r="AC720" s="42">
        <f t="shared" si="44"/>
        <v>46</v>
      </c>
      <c r="AD720" s="42">
        <f t="shared" si="45"/>
        <v>18</v>
      </c>
      <c r="AE720" s="42">
        <f t="shared" si="46"/>
        <v>191</v>
      </c>
      <c r="AG720" t="s">
        <v>2780</v>
      </c>
      <c r="AH720" s="57">
        <v>34.5</v>
      </c>
      <c r="AJ720" s="63" t="s">
        <v>92</v>
      </c>
      <c r="AK720">
        <f t="shared" si="47"/>
        <v>83</v>
      </c>
      <c r="AL720">
        <v>0.56000000000000005</v>
      </c>
      <c r="AM720">
        <v>0.22</v>
      </c>
      <c r="AN720">
        <v>2.2999999999999998</v>
      </c>
    </row>
    <row r="721" spans="1:40">
      <c r="A721" t="s">
        <v>282</v>
      </c>
      <c r="B721">
        <v>82</v>
      </c>
      <c r="C721">
        <v>17.440415938795802</v>
      </c>
      <c r="D721">
        <v>38.041345187499999</v>
      </c>
      <c r="E721">
        <v>26.308333333333337</v>
      </c>
      <c r="F721" t="s">
        <v>1143</v>
      </c>
      <c r="H721" t="s">
        <v>2779</v>
      </c>
      <c r="T721" t="s">
        <v>2781</v>
      </c>
      <c r="U721" t="s">
        <v>1121</v>
      </c>
      <c r="W721" t="s">
        <v>2782</v>
      </c>
      <c r="X721" s="69">
        <v>1</v>
      </c>
      <c r="Y721" s="69">
        <v>1</v>
      </c>
      <c r="Z721" s="69">
        <v>1</v>
      </c>
      <c r="AB721" s="63" t="s">
        <v>268</v>
      </c>
      <c r="AC721" s="42">
        <f t="shared" si="44"/>
        <v>54</v>
      </c>
      <c r="AD721" s="42">
        <f t="shared" si="45"/>
        <v>198</v>
      </c>
      <c r="AE721" s="42">
        <f t="shared" si="46"/>
        <v>133</v>
      </c>
      <c r="AG721" t="s">
        <v>2783</v>
      </c>
      <c r="AH721" s="57">
        <v>27.1</v>
      </c>
      <c r="AJ721" s="63" t="s">
        <v>268</v>
      </c>
      <c r="AK721">
        <f t="shared" si="47"/>
        <v>83</v>
      </c>
      <c r="AL721">
        <v>0.65</v>
      </c>
      <c r="AM721">
        <v>2.39</v>
      </c>
      <c r="AN721">
        <v>1.6</v>
      </c>
    </row>
    <row r="722" spans="1:40">
      <c r="A722" t="s">
        <v>298</v>
      </c>
      <c r="B722">
        <v>79</v>
      </c>
      <c r="C722">
        <v>17.139547129612549</v>
      </c>
      <c r="D722">
        <v>36.246898499999993</v>
      </c>
      <c r="E722">
        <v>49.588744588744582</v>
      </c>
      <c r="F722" t="s">
        <v>1143</v>
      </c>
      <c r="H722" t="s">
        <v>2779</v>
      </c>
      <c r="T722" t="s">
        <v>2784</v>
      </c>
      <c r="U722" t="s">
        <v>1121</v>
      </c>
      <c r="W722" t="s">
        <v>2785</v>
      </c>
      <c r="X722" s="69">
        <v>1</v>
      </c>
      <c r="Y722" s="69">
        <v>1</v>
      </c>
      <c r="Z722" s="69">
        <v>1</v>
      </c>
      <c r="AB722" s="63" t="s">
        <v>513</v>
      </c>
      <c r="AC722" s="42">
        <f t="shared" si="44"/>
        <v>58</v>
      </c>
      <c r="AD722" s="42">
        <f t="shared" si="45"/>
        <v>50</v>
      </c>
      <c r="AE722" s="42">
        <f t="shared" si="46"/>
        <v>75</v>
      </c>
      <c r="AG722" t="s">
        <v>2786</v>
      </c>
      <c r="AH722" s="57">
        <v>30.7</v>
      </c>
      <c r="AJ722" s="63" t="s">
        <v>513</v>
      </c>
      <c r="AK722">
        <f t="shared" si="47"/>
        <v>83</v>
      </c>
      <c r="AL722">
        <v>0.7</v>
      </c>
      <c r="AM722">
        <v>0.6</v>
      </c>
      <c r="AN722">
        <v>0.9</v>
      </c>
    </row>
    <row r="723" spans="1:40">
      <c r="A723" t="s">
        <v>333</v>
      </c>
      <c r="B723">
        <v>64</v>
      </c>
      <c r="C723">
        <v>11.505619660991487</v>
      </c>
      <c r="D723">
        <v>33.752549999999999</v>
      </c>
      <c r="E723">
        <v>18.236559139784948</v>
      </c>
      <c r="F723" t="s">
        <v>1152</v>
      </c>
      <c r="H723" t="s">
        <v>2779</v>
      </c>
      <c r="T723" t="s">
        <v>2787</v>
      </c>
      <c r="U723" t="s">
        <v>1121</v>
      </c>
      <c r="W723" t="s">
        <v>2788</v>
      </c>
      <c r="X723" s="69">
        <v>1</v>
      </c>
      <c r="Y723" s="69">
        <v>1</v>
      </c>
      <c r="Z723" s="69">
        <v>1</v>
      </c>
      <c r="AB723" s="63" t="s">
        <v>342</v>
      </c>
      <c r="AC723" s="42">
        <f t="shared" si="44"/>
        <v>174</v>
      </c>
      <c r="AD723" s="42">
        <f t="shared" si="45"/>
        <v>182</v>
      </c>
      <c r="AE723" s="42">
        <f t="shared" si="46"/>
        <v>165</v>
      </c>
      <c r="AG723" t="s">
        <v>1256</v>
      </c>
      <c r="AH723" s="57">
        <v>31.2</v>
      </c>
      <c r="AJ723" s="63" t="s">
        <v>342</v>
      </c>
      <c r="AK723">
        <f t="shared" si="47"/>
        <v>82.666666666666671</v>
      </c>
      <c r="AL723">
        <v>2.1</v>
      </c>
      <c r="AM723">
        <v>2.2000000000000002</v>
      </c>
      <c r="AN723">
        <v>2</v>
      </c>
    </row>
    <row r="724" spans="1:40">
      <c r="A724" t="s">
        <v>369</v>
      </c>
      <c r="B724">
        <v>76</v>
      </c>
      <c r="C724">
        <v>18.156547816641716</v>
      </c>
      <c r="D724">
        <v>30.5045</v>
      </c>
      <c r="E724">
        <v>60.594594594594589</v>
      </c>
      <c r="F724" t="s">
        <v>1152</v>
      </c>
      <c r="H724" t="s">
        <v>2779</v>
      </c>
      <c r="T724" t="s">
        <v>2789</v>
      </c>
      <c r="U724" t="s">
        <v>1121</v>
      </c>
      <c r="W724" t="s">
        <v>2790</v>
      </c>
      <c r="X724" s="69">
        <v>1</v>
      </c>
      <c r="Y724" s="69">
        <v>1</v>
      </c>
      <c r="Z724" s="69">
        <v>1</v>
      </c>
      <c r="AB724" s="63" t="s">
        <v>49</v>
      </c>
      <c r="AC724" s="42">
        <f t="shared" si="44"/>
        <v>32</v>
      </c>
      <c r="AD724" s="42">
        <f t="shared" si="45"/>
        <v>10</v>
      </c>
      <c r="AE724" s="42">
        <f t="shared" si="46"/>
        <v>222</v>
      </c>
      <c r="AG724" t="s">
        <v>2791</v>
      </c>
      <c r="AH724" s="57">
        <v>34.9</v>
      </c>
      <c r="AJ724" s="63" t="s">
        <v>49</v>
      </c>
      <c r="AK724">
        <f t="shared" si="47"/>
        <v>82.333333333333329</v>
      </c>
      <c r="AL724">
        <v>0.39</v>
      </c>
      <c r="AM724">
        <v>0.12</v>
      </c>
      <c r="AN724">
        <v>2.7</v>
      </c>
    </row>
    <row r="725" spans="1:40">
      <c r="A725" t="s">
        <v>397</v>
      </c>
      <c r="B725">
        <v>73.333333333333329</v>
      </c>
      <c r="C725">
        <v>14.510567359993731</v>
      </c>
      <c r="D725">
        <v>28.43363722222222</v>
      </c>
      <c r="E725">
        <v>19.532710280373827</v>
      </c>
      <c r="F725" t="s">
        <v>1143</v>
      </c>
      <c r="H725" t="s">
        <v>2779</v>
      </c>
      <c r="T725" t="s">
        <v>2792</v>
      </c>
      <c r="U725" t="s">
        <v>1121</v>
      </c>
      <c r="W725" t="s">
        <v>2793</v>
      </c>
      <c r="X725" s="69">
        <v>1</v>
      </c>
      <c r="Y725" s="69">
        <v>1</v>
      </c>
      <c r="Z725" s="69">
        <v>1</v>
      </c>
      <c r="AB725" s="63" t="s">
        <v>61</v>
      </c>
      <c r="AC725" s="42">
        <f t="shared" si="44"/>
        <v>32</v>
      </c>
      <c r="AD725" s="42">
        <f t="shared" si="45"/>
        <v>73</v>
      </c>
      <c r="AE725" s="42">
        <f t="shared" si="46"/>
        <v>267</v>
      </c>
      <c r="AG725" t="s">
        <v>1530</v>
      </c>
      <c r="AH725" s="57">
        <v>37.1</v>
      </c>
      <c r="AJ725" s="63" t="s">
        <v>61</v>
      </c>
      <c r="AK725">
        <f t="shared" si="47"/>
        <v>81</v>
      </c>
      <c r="AL725">
        <v>0.4</v>
      </c>
      <c r="AM725">
        <v>0.9</v>
      </c>
      <c r="AN725">
        <v>3.3</v>
      </c>
    </row>
    <row r="726" spans="1:40">
      <c r="A726" t="s">
        <v>401</v>
      </c>
      <c r="B726">
        <v>76.666666666666671</v>
      </c>
      <c r="C726">
        <v>14.196386087139151</v>
      </c>
      <c r="D726">
        <v>28.287328645833338</v>
      </c>
      <c r="E726">
        <v>15.744047619047619</v>
      </c>
      <c r="F726" t="s">
        <v>1143</v>
      </c>
      <c r="H726" t="s">
        <v>2779</v>
      </c>
      <c r="T726" t="s">
        <v>2794</v>
      </c>
      <c r="U726" t="s">
        <v>1121</v>
      </c>
      <c r="W726" t="s">
        <v>2795</v>
      </c>
      <c r="X726" s="69">
        <v>1</v>
      </c>
      <c r="Y726" s="69">
        <v>1</v>
      </c>
      <c r="Z726" s="69">
        <v>1</v>
      </c>
      <c r="AB726" s="63" t="s">
        <v>133</v>
      </c>
      <c r="AC726" s="42">
        <f t="shared" si="44"/>
        <v>134</v>
      </c>
      <c r="AD726" s="42">
        <f t="shared" si="45"/>
        <v>47</v>
      </c>
      <c r="AE726" s="42">
        <f t="shared" si="46"/>
        <v>150</v>
      </c>
      <c r="AG726" t="s">
        <v>2796</v>
      </c>
      <c r="AH726" s="57">
        <v>35.200000000000003</v>
      </c>
      <c r="AJ726" s="63" t="s">
        <v>133</v>
      </c>
      <c r="AK726">
        <f t="shared" si="47"/>
        <v>79</v>
      </c>
      <c r="AL726">
        <v>1.7</v>
      </c>
      <c r="AM726">
        <v>0.6</v>
      </c>
      <c r="AN726">
        <v>1.9</v>
      </c>
    </row>
    <row r="727" spans="1:40">
      <c r="A727" t="s">
        <v>427</v>
      </c>
      <c r="B727">
        <v>63.333333333333336</v>
      </c>
      <c r="C727">
        <v>12.781399878049768</v>
      </c>
      <c r="D727">
        <v>25.820713020833331</v>
      </c>
      <c r="E727">
        <v>36.829710144927539</v>
      </c>
      <c r="F727" t="s">
        <v>1152</v>
      </c>
      <c r="H727" t="s">
        <v>2779</v>
      </c>
      <c r="T727" t="s">
        <v>2797</v>
      </c>
      <c r="U727" t="s">
        <v>1121</v>
      </c>
      <c r="W727" t="s">
        <v>2798</v>
      </c>
      <c r="X727" s="69">
        <v>0.95</v>
      </c>
      <c r="Y727" s="69">
        <v>1</v>
      </c>
      <c r="Z727" s="69">
        <v>1</v>
      </c>
      <c r="AB727" s="63" t="s">
        <v>144</v>
      </c>
      <c r="AC727" s="42">
        <f t="shared" si="44"/>
        <v>55</v>
      </c>
      <c r="AD727" s="42">
        <f t="shared" si="45"/>
        <v>205</v>
      </c>
      <c r="AE727" s="42">
        <f t="shared" si="46"/>
        <v>150</v>
      </c>
      <c r="AG727" t="s">
        <v>1498</v>
      </c>
      <c r="AH727" s="57">
        <v>38</v>
      </c>
      <c r="AJ727" s="63" t="s">
        <v>144</v>
      </c>
      <c r="AK727">
        <f t="shared" si="47"/>
        <v>79</v>
      </c>
      <c r="AL727">
        <v>0.7</v>
      </c>
      <c r="AM727">
        <v>2.6</v>
      </c>
      <c r="AN727">
        <v>1.9</v>
      </c>
    </row>
    <row r="728" spans="1:40">
      <c r="A728" t="s">
        <v>430</v>
      </c>
      <c r="B728">
        <v>58.333333333333336</v>
      </c>
      <c r="C728">
        <v>10.119849238753551</v>
      </c>
      <c r="D728">
        <v>25.461133622685178</v>
      </c>
      <c r="E728">
        <v>18.293885601577909</v>
      </c>
      <c r="F728" t="s">
        <v>941</v>
      </c>
      <c r="H728" t="s">
        <v>2779</v>
      </c>
      <c r="T728" t="s">
        <v>2446</v>
      </c>
      <c r="U728" t="s">
        <v>1121</v>
      </c>
      <c r="W728" t="s">
        <v>2799</v>
      </c>
      <c r="X728" s="69">
        <v>1</v>
      </c>
      <c r="Y728" s="69">
        <v>1</v>
      </c>
      <c r="Z728" s="69">
        <v>1</v>
      </c>
      <c r="AB728" s="63" t="s">
        <v>539</v>
      </c>
      <c r="AC728" s="42">
        <f t="shared" si="44"/>
        <v>85</v>
      </c>
      <c r="AD728" s="42">
        <f t="shared" si="45"/>
        <v>65</v>
      </c>
      <c r="AE728" s="42">
        <f t="shared" si="46"/>
        <v>69</v>
      </c>
      <c r="AG728" t="s">
        <v>1592</v>
      </c>
      <c r="AH728" s="57">
        <v>26.7</v>
      </c>
      <c r="AJ728" s="63" t="s">
        <v>539</v>
      </c>
      <c r="AK728">
        <f t="shared" si="47"/>
        <v>77</v>
      </c>
      <c r="AL728">
        <v>1.1000000000000001</v>
      </c>
      <c r="AM728">
        <v>0.85</v>
      </c>
      <c r="AN728">
        <v>0.9</v>
      </c>
    </row>
    <row r="729" spans="1:40">
      <c r="A729" t="s">
        <v>446</v>
      </c>
      <c r="B729">
        <v>61.333333333333336</v>
      </c>
      <c r="C729">
        <v>13.689685115040565</v>
      </c>
      <c r="D729">
        <v>24.24028075</v>
      </c>
      <c r="E729">
        <v>25.498127340823974</v>
      </c>
      <c r="F729" t="s">
        <v>1143</v>
      </c>
      <c r="H729" t="s">
        <v>2779</v>
      </c>
      <c r="T729" t="s">
        <v>2800</v>
      </c>
      <c r="U729" t="s">
        <v>1121</v>
      </c>
      <c r="W729" t="s">
        <v>2801</v>
      </c>
      <c r="X729" s="69">
        <v>1</v>
      </c>
      <c r="Y729" s="69">
        <v>1</v>
      </c>
      <c r="Z729" s="69">
        <v>1</v>
      </c>
      <c r="AB729" s="63" t="s">
        <v>2802</v>
      </c>
      <c r="AC729" s="42">
        <f t="shared" si="44"/>
        <v>48</v>
      </c>
      <c r="AD729" s="42">
        <f t="shared" si="45"/>
        <v>268</v>
      </c>
      <c r="AE729" s="42">
        <f t="shared" si="46"/>
        <v>100</v>
      </c>
      <c r="AG729" t="s">
        <v>2803</v>
      </c>
      <c r="AH729" s="57">
        <v>34.1</v>
      </c>
      <c r="AJ729" s="63" t="s">
        <v>2802</v>
      </c>
      <c r="AK729">
        <f t="shared" si="47"/>
        <v>76.666666666666671</v>
      </c>
      <c r="AL729">
        <v>0.62</v>
      </c>
      <c r="AM729">
        <v>3.5</v>
      </c>
      <c r="AN729">
        <v>1.3</v>
      </c>
    </row>
    <row r="730" spans="1:40">
      <c r="A730" t="s">
        <v>465</v>
      </c>
      <c r="B730">
        <v>72.333333333333329</v>
      </c>
      <c r="C730">
        <v>8.9485216586269338</v>
      </c>
      <c r="D730">
        <v>22.545079375</v>
      </c>
      <c r="E730">
        <v>11.65560821484992</v>
      </c>
      <c r="F730" t="s">
        <v>1143</v>
      </c>
      <c r="H730" t="s">
        <v>2779</v>
      </c>
      <c r="T730" t="s">
        <v>2804</v>
      </c>
      <c r="U730" t="s">
        <v>1121</v>
      </c>
      <c r="W730" t="s">
        <v>2065</v>
      </c>
      <c r="X730" s="69">
        <v>1</v>
      </c>
      <c r="Y730" s="69">
        <v>1</v>
      </c>
      <c r="Z730" s="69">
        <v>1</v>
      </c>
      <c r="AB730" s="63" t="s">
        <v>379</v>
      </c>
      <c r="AC730" s="42">
        <f t="shared" si="44"/>
        <v>81</v>
      </c>
      <c r="AD730" s="42">
        <f t="shared" si="45"/>
        <v>23</v>
      </c>
      <c r="AE730" s="42">
        <f t="shared" si="46"/>
        <v>61</v>
      </c>
      <c r="AG730" t="s">
        <v>2805</v>
      </c>
      <c r="AH730" s="57">
        <v>36.799999999999997</v>
      </c>
      <c r="AJ730" s="63" t="s">
        <v>379</v>
      </c>
      <c r="AK730">
        <f t="shared" si="47"/>
        <v>76</v>
      </c>
      <c r="AL730">
        <v>1.07</v>
      </c>
      <c r="AM730">
        <v>0.3</v>
      </c>
      <c r="AN730">
        <v>0.8</v>
      </c>
    </row>
    <row r="731" spans="1:40">
      <c r="A731" t="s">
        <v>485</v>
      </c>
      <c r="B731">
        <v>78</v>
      </c>
      <c r="C731">
        <v>11.744231083580676</v>
      </c>
      <c r="D731">
        <v>20.684273999999998</v>
      </c>
      <c r="E731">
        <v>24.289473684210527</v>
      </c>
      <c r="F731" t="s">
        <v>941</v>
      </c>
      <c r="H731" t="s">
        <v>2779</v>
      </c>
      <c r="T731" t="s">
        <v>2806</v>
      </c>
      <c r="U731" t="s">
        <v>1121</v>
      </c>
      <c r="W731" t="s">
        <v>2807</v>
      </c>
      <c r="X731" s="69">
        <v>1</v>
      </c>
      <c r="Y731" s="69">
        <v>1</v>
      </c>
      <c r="Z731" s="69">
        <v>1</v>
      </c>
      <c r="AB731" s="63" t="s">
        <v>445</v>
      </c>
      <c r="AC731" s="42">
        <f t="shared" si="44"/>
        <v>81</v>
      </c>
      <c r="AD731" s="42">
        <f t="shared" si="45"/>
        <v>44</v>
      </c>
      <c r="AE731" s="42">
        <f t="shared" si="46"/>
        <v>75</v>
      </c>
      <c r="AG731" t="s">
        <v>2808</v>
      </c>
      <c r="AH731" s="57">
        <v>36.4</v>
      </c>
      <c r="AJ731" s="63" t="s">
        <v>445</v>
      </c>
      <c r="AK731">
        <f t="shared" si="47"/>
        <v>74</v>
      </c>
      <c r="AL731">
        <v>1.1000000000000001</v>
      </c>
      <c r="AM731">
        <v>0.6</v>
      </c>
      <c r="AN731">
        <v>1.02</v>
      </c>
    </row>
    <row r="732" spans="1:40">
      <c r="A732" t="s">
        <v>522</v>
      </c>
      <c r="B732">
        <v>36.666666666666664</v>
      </c>
      <c r="C732">
        <v>13.145208700764254</v>
      </c>
      <c r="D732">
        <v>18.68313333333333</v>
      </c>
      <c r="E732">
        <v>5.6410256410256414</v>
      </c>
      <c r="F732" t="s">
        <v>941</v>
      </c>
      <c r="H732" t="s">
        <v>2779</v>
      </c>
      <c r="T732" t="s">
        <v>2809</v>
      </c>
      <c r="U732" t="s">
        <v>1121</v>
      </c>
      <c r="W732" t="s">
        <v>1819</v>
      </c>
      <c r="X732" s="69">
        <v>1</v>
      </c>
      <c r="Y732" s="69">
        <v>1</v>
      </c>
      <c r="Z732" s="69">
        <v>1</v>
      </c>
      <c r="AB732" s="63" t="s">
        <v>302</v>
      </c>
      <c r="AC732" s="42">
        <f t="shared" si="44"/>
        <v>37</v>
      </c>
      <c r="AD732" s="42">
        <f t="shared" si="45"/>
        <v>33</v>
      </c>
      <c r="AE732" s="42">
        <f t="shared" si="46"/>
        <v>133</v>
      </c>
      <c r="AG732" t="s">
        <v>2810</v>
      </c>
      <c r="AH732" s="57">
        <v>33.1</v>
      </c>
      <c r="AJ732" s="63" t="s">
        <v>302</v>
      </c>
      <c r="AK732">
        <f t="shared" si="47"/>
        <v>74</v>
      </c>
      <c r="AL732">
        <v>0.5</v>
      </c>
      <c r="AM732">
        <v>0.45</v>
      </c>
      <c r="AN732">
        <v>1.8</v>
      </c>
    </row>
    <row r="733" spans="1:40">
      <c r="A733" t="s">
        <v>540</v>
      </c>
      <c r="B733">
        <v>68.333333333333329</v>
      </c>
      <c r="C733">
        <v>9.670518999865104</v>
      </c>
      <c r="D733">
        <v>17.571237604166669</v>
      </c>
      <c r="E733">
        <v>25.753768844221106</v>
      </c>
      <c r="F733" t="s">
        <v>1152</v>
      </c>
      <c r="H733" t="s">
        <v>1011</v>
      </c>
      <c r="T733" t="s">
        <v>2811</v>
      </c>
      <c r="U733" t="s">
        <v>1121</v>
      </c>
      <c r="W733" t="s">
        <v>1742</v>
      </c>
      <c r="X733" s="69">
        <v>0.95</v>
      </c>
      <c r="Y733" s="69">
        <v>0.99666699999999997</v>
      </c>
      <c r="Z733" s="69">
        <v>0.99666699999999997</v>
      </c>
      <c r="AB733" s="63" t="s">
        <v>107</v>
      </c>
      <c r="AC733" s="42">
        <f t="shared" si="44"/>
        <v>40</v>
      </c>
      <c r="AD733" s="42">
        <f t="shared" si="45"/>
        <v>65</v>
      </c>
      <c r="AE733" s="42">
        <f t="shared" si="46"/>
        <v>152</v>
      </c>
      <c r="AG733" t="s">
        <v>2812</v>
      </c>
      <c r="AH733" s="57">
        <v>30.9</v>
      </c>
      <c r="AJ733" s="63" t="s">
        <v>107</v>
      </c>
      <c r="AK733">
        <f t="shared" si="47"/>
        <v>72.333333333333329</v>
      </c>
      <c r="AL733">
        <v>0.55000000000000004</v>
      </c>
      <c r="AM733">
        <v>0.9</v>
      </c>
      <c r="AN733">
        <v>2.1</v>
      </c>
    </row>
    <row r="734" spans="1:40">
      <c r="A734" t="s">
        <v>552</v>
      </c>
      <c r="B734">
        <v>69.666666666666671</v>
      </c>
      <c r="C734">
        <v>12.512436273131259</v>
      </c>
      <c r="D734">
        <v>17.038237333333335</v>
      </c>
      <c r="E734">
        <v>13.727422003284074</v>
      </c>
      <c r="F734" t="s">
        <v>1143</v>
      </c>
      <c r="H734" t="s">
        <v>2779</v>
      </c>
      <c r="T734" t="s">
        <v>2813</v>
      </c>
      <c r="U734" t="s">
        <v>1121</v>
      </c>
      <c r="W734" t="s">
        <v>2814</v>
      </c>
      <c r="X734" s="69">
        <v>0.94499999999999995</v>
      </c>
      <c r="Y734" s="69">
        <v>0.995</v>
      </c>
      <c r="Z734" s="69">
        <v>0.99666699999999997</v>
      </c>
      <c r="AB734" s="63" t="s">
        <v>395</v>
      </c>
      <c r="AC734" s="42">
        <f t="shared" si="44"/>
        <v>18</v>
      </c>
      <c r="AD734" s="42">
        <f t="shared" si="45"/>
        <v>106</v>
      </c>
      <c r="AE734" s="42">
        <f t="shared" si="46"/>
        <v>120</v>
      </c>
      <c r="AG734" t="s">
        <v>2815</v>
      </c>
      <c r="AH734" s="57">
        <v>33.6</v>
      </c>
      <c r="AJ734" s="63" t="s">
        <v>395</v>
      </c>
      <c r="AK734">
        <f t="shared" si="47"/>
        <v>70.666666666666671</v>
      </c>
      <c r="AL734">
        <v>0.25</v>
      </c>
      <c r="AM734">
        <v>1.5</v>
      </c>
      <c r="AN734">
        <v>1.7</v>
      </c>
    </row>
    <row r="735" spans="1:40">
      <c r="A735" t="s">
        <v>568</v>
      </c>
      <c r="B735">
        <v>59</v>
      </c>
      <c r="C735">
        <v>9.866492690187723</v>
      </c>
      <c r="D735">
        <v>16.102411111111113</v>
      </c>
      <c r="E735">
        <v>9.6608187134502916</v>
      </c>
      <c r="F735" t="s">
        <v>941</v>
      </c>
      <c r="H735" t="s">
        <v>2779</v>
      </c>
      <c r="T735" t="s">
        <v>2816</v>
      </c>
      <c r="U735" t="s">
        <v>1121</v>
      </c>
      <c r="W735" t="s">
        <v>2817</v>
      </c>
      <c r="X735" s="69">
        <v>0.94499999999999995</v>
      </c>
      <c r="Y735" s="69">
        <v>0.995</v>
      </c>
      <c r="Z735" s="69">
        <v>0.99666699999999997</v>
      </c>
      <c r="AB735" s="63" t="s">
        <v>520</v>
      </c>
      <c r="AC735" s="42">
        <f t="shared" si="44"/>
        <v>47</v>
      </c>
      <c r="AD735" s="42">
        <f t="shared" si="45"/>
        <v>46</v>
      </c>
      <c r="AE735" s="42">
        <f t="shared" si="46"/>
        <v>124</v>
      </c>
      <c r="AG735" t="s">
        <v>1283</v>
      </c>
      <c r="AH735" s="57">
        <v>34.1</v>
      </c>
      <c r="AJ735" s="63" t="s">
        <v>520</v>
      </c>
      <c r="AK735">
        <f t="shared" si="47"/>
        <v>69</v>
      </c>
      <c r="AL735">
        <v>0.68</v>
      </c>
      <c r="AM735">
        <v>0.66</v>
      </c>
      <c r="AN735">
        <v>1.8</v>
      </c>
    </row>
    <row r="736" spans="1:40">
      <c r="A736" t="s">
        <v>590</v>
      </c>
      <c r="B736">
        <v>64.666666666666657</v>
      </c>
      <c r="C736">
        <v>7.797410622359747</v>
      </c>
      <c r="D736">
        <v>15.265530604166665</v>
      </c>
      <c r="E736">
        <v>19.262411347517727</v>
      </c>
      <c r="F736" t="s">
        <v>1143</v>
      </c>
      <c r="H736" t="s">
        <v>2779</v>
      </c>
      <c r="T736" t="s">
        <v>2818</v>
      </c>
      <c r="U736" t="s">
        <v>1121</v>
      </c>
      <c r="W736" t="s">
        <v>2664</v>
      </c>
      <c r="X736" s="69">
        <v>0.94442499999999996</v>
      </c>
      <c r="Y736" s="69">
        <v>0.995</v>
      </c>
      <c r="Z736" s="69">
        <v>0.995</v>
      </c>
      <c r="AB736" s="63" t="s">
        <v>361</v>
      </c>
      <c r="AC736" s="42">
        <f t="shared" si="44"/>
        <v>27</v>
      </c>
      <c r="AD736" s="42">
        <f t="shared" si="45"/>
        <v>85</v>
      </c>
      <c r="AE736" s="42">
        <f t="shared" si="46"/>
        <v>136</v>
      </c>
      <c r="AG736" t="s">
        <v>1396</v>
      </c>
      <c r="AH736" s="57">
        <v>33.799999999999997</v>
      </c>
      <c r="AJ736" s="63" t="s">
        <v>361</v>
      </c>
      <c r="AK736">
        <f t="shared" si="47"/>
        <v>68</v>
      </c>
      <c r="AL736">
        <v>0.4</v>
      </c>
      <c r="AM736">
        <v>1.25</v>
      </c>
      <c r="AN736">
        <v>2</v>
      </c>
    </row>
    <row r="737" spans="1:40">
      <c r="A737" t="s">
        <v>657</v>
      </c>
      <c r="B737">
        <v>46.333333333333336</v>
      </c>
      <c r="C737">
        <v>8.3727313083640151</v>
      </c>
      <c r="D737">
        <v>11.888930625000002</v>
      </c>
      <c r="E737">
        <v>23.68922305764411</v>
      </c>
      <c r="F737" t="s">
        <v>1143</v>
      </c>
      <c r="H737" t="s">
        <v>2779</v>
      </c>
      <c r="T737" t="s">
        <v>2819</v>
      </c>
      <c r="U737" t="s">
        <v>1121</v>
      </c>
      <c r="W737" t="s">
        <v>2820</v>
      </c>
      <c r="X737" s="69">
        <v>0.94</v>
      </c>
      <c r="Y737" s="69">
        <v>0.99</v>
      </c>
      <c r="Z737" s="69">
        <v>0.99</v>
      </c>
      <c r="AB737" s="63" t="s">
        <v>415</v>
      </c>
      <c r="AC737" s="42">
        <f t="shared" si="44"/>
        <v>22</v>
      </c>
      <c r="AD737" s="42">
        <f t="shared" si="45"/>
        <v>52</v>
      </c>
      <c r="AE737" s="42">
        <f t="shared" si="46"/>
        <v>74</v>
      </c>
      <c r="AG737" t="s">
        <v>1376</v>
      </c>
      <c r="AH737" s="57">
        <v>30.4</v>
      </c>
      <c r="AJ737" s="63" t="s">
        <v>415</v>
      </c>
      <c r="AK737">
        <f t="shared" si="47"/>
        <v>67</v>
      </c>
      <c r="AL737">
        <v>0.33</v>
      </c>
      <c r="AM737">
        <v>0.78</v>
      </c>
      <c r="AN737">
        <v>1.1000000000000001</v>
      </c>
    </row>
    <row r="738" spans="1:40">
      <c r="A738" t="s">
        <v>672</v>
      </c>
      <c r="B738">
        <v>73.333333333333329</v>
      </c>
      <c r="C738">
        <v>7.8901554588382536</v>
      </c>
      <c r="D738">
        <v>11.061228240740739</v>
      </c>
      <c r="E738">
        <v>63.395638629283489</v>
      </c>
      <c r="F738" t="s">
        <v>941</v>
      </c>
      <c r="H738" t="s">
        <v>2779</v>
      </c>
      <c r="T738" t="s">
        <v>2821</v>
      </c>
      <c r="U738" t="s">
        <v>1121</v>
      </c>
      <c r="W738" t="s">
        <v>1478</v>
      </c>
      <c r="X738" s="69">
        <v>0.94</v>
      </c>
      <c r="Y738" s="69">
        <v>0.99</v>
      </c>
      <c r="Z738" s="69">
        <v>0.99</v>
      </c>
      <c r="AB738" s="63" t="s">
        <v>668</v>
      </c>
      <c r="AC738" s="42">
        <f t="shared" si="44"/>
        <v>60</v>
      </c>
      <c r="AD738" s="42">
        <f t="shared" si="45"/>
        <v>96</v>
      </c>
      <c r="AE738" s="42">
        <f t="shared" si="46"/>
        <v>66</v>
      </c>
      <c r="AG738" t="s">
        <v>2822</v>
      </c>
      <c r="AH738" s="57">
        <v>28.5</v>
      </c>
      <c r="AJ738" s="63" t="s">
        <v>668</v>
      </c>
      <c r="AK738">
        <f t="shared" si="47"/>
        <v>60</v>
      </c>
      <c r="AL738">
        <v>1</v>
      </c>
      <c r="AM738">
        <v>1.6</v>
      </c>
      <c r="AN738">
        <v>1.1000000000000001</v>
      </c>
    </row>
    <row r="739" spans="1:40">
      <c r="A739" t="s">
        <v>682</v>
      </c>
      <c r="B739">
        <v>53.666666666666664</v>
      </c>
      <c r="C739">
        <v>8.1412921796600006</v>
      </c>
      <c r="D739">
        <v>10.591385000000002</v>
      </c>
      <c r="E739">
        <v>6.9247311827956981</v>
      </c>
      <c r="F739" t="s">
        <v>1143</v>
      </c>
      <c r="H739" t="s">
        <v>2779</v>
      </c>
      <c r="T739" t="s">
        <v>2823</v>
      </c>
      <c r="U739" t="s">
        <v>1121</v>
      </c>
      <c r="W739" t="s">
        <v>1914</v>
      </c>
      <c r="X739" s="69">
        <v>0.94</v>
      </c>
      <c r="Y739" s="69">
        <v>0.99</v>
      </c>
      <c r="Z739" s="69">
        <v>0.99</v>
      </c>
      <c r="AB739" s="63" t="s">
        <v>785</v>
      </c>
      <c r="AC739" s="42">
        <f t="shared" si="44"/>
        <v>33</v>
      </c>
      <c r="AD739" s="42">
        <f t="shared" si="45"/>
        <v>130</v>
      </c>
      <c r="AE739" s="42">
        <f t="shared" si="46"/>
        <v>46</v>
      </c>
      <c r="AG739" t="s">
        <v>2824</v>
      </c>
      <c r="AH739" s="57">
        <v>37.299999999999997</v>
      </c>
      <c r="AJ739" s="63" t="s">
        <v>785</v>
      </c>
      <c r="AK739">
        <f t="shared" si="47"/>
        <v>51</v>
      </c>
      <c r="AL739">
        <v>0.65</v>
      </c>
      <c r="AM739">
        <v>2.54</v>
      </c>
      <c r="AN739">
        <v>0.9</v>
      </c>
    </row>
    <row r="740" spans="1:40">
      <c r="A740" t="s">
        <v>677</v>
      </c>
      <c r="B740">
        <v>52.333333333333336</v>
      </c>
      <c r="C740">
        <v>5.1939620371074682</v>
      </c>
      <c r="D740">
        <v>10.762398153935184</v>
      </c>
      <c r="E740">
        <v>25.30022075055188</v>
      </c>
      <c r="F740" t="s">
        <v>1152</v>
      </c>
      <c r="H740" t="s">
        <v>2779</v>
      </c>
      <c r="T740" t="s">
        <v>2825</v>
      </c>
      <c r="U740" t="s">
        <v>1121</v>
      </c>
      <c r="W740" t="s">
        <v>1689</v>
      </c>
      <c r="X740" s="69">
        <v>0.94</v>
      </c>
      <c r="Y740" s="69">
        <v>0.99</v>
      </c>
      <c r="Z740" s="69">
        <v>0.99</v>
      </c>
      <c r="AB740" s="63" t="s">
        <v>758</v>
      </c>
      <c r="AC740" s="42">
        <f t="shared" si="44"/>
        <v>25</v>
      </c>
      <c r="AD740" s="42">
        <f t="shared" si="45"/>
        <v>20</v>
      </c>
      <c r="AE740" s="42">
        <f t="shared" si="46"/>
        <v>30</v>
      </c>
      <c r="AG740" t="s">
        <v>2826</v>
      </c>
      <c r="AH740" s="57">
        <v>28.3</v>
      </c>
      <c r="AJ740" s="63" t="s">
        <v>758</v>
      </c>
      <c r="AK740">
        <f t="shared" si="47"/>
        <v>33.333333333333329</v>
      </c>
      <c r="AL740">
        <v>0.75</v>
      </c>
      <c r="AM740">
        <v>0.6</v>
      </c>
      <c r="AN740">
        <v>0.9</v>
      </c>
    </row>
    <row r="741" spans="1:40">
      <c r="A741" t="s">
        <v>696</v>
      </c>
      <c r="B741">
        <v>27</v>
      </c>
      <c r="C741">
        <v>4.9435671001272352</v>
      </c>
      <c r="D741">
        <v>9.9900337499999985</v>
      </c>
      <c r="E741">
        <v>7.92</v>
      </c>
      <c r="F741" t="s">
        <v>1152</v>
      </c>
      <c r="H741" t="s">
        <v>2779</v>
      </c>
      <c r="T741" t="s">
        <v>2827</v>
      </c>
      <c r="U741" t="s">
        <v>1121</v>
      </c>
      <c r="W741" t="s">
        <v>1243</v>
      </c>
      <c r="X741" s="69">
        <v>0.94399999999999995</v>
      </c>
      <c r="Y741" s="69">
        <v>0.99</v>
      </c>
      <c r="Z741" s="69">
        <v>0.99</v>
      </c>
      <c r="AB741" s="63" t="s">
        <v>840</v>
      </c>
      <c r="AC741" s="42">
        <f t="shared" si="44"/>
        <v>13</v>
      </c>
      <c r="AD741" s="42">
        <f t="shared" si="45"/>
        <v>102</v>
      </c>
      <c r="AE741" s="42">
        <f t="shared" si="46"/>
        <v>26</v>
      </c>
      <c r="AG741" t="s">
        <v>1366</v>
      </c>
      <c r="AH741" s="57">
        <v>28.2</v>
      </c>
      <c r="AJ741" s="63" t="s">
        <v>840</v>
      </c>
      <c r="AK741">
        <f t="shared" si="47"/>
        <v>33</v>
      </c>
      <c r="AL741">
        <v>0.38</v>
      </c>
      <c r="AM741">
        <v>3.1</v>
      </c>
      <c r="AN741">
        <v>0.8</v>
      </c>
    </row>
    <row r="742" spans="1:40">
      <c r="A742" t="s">
        <v>695</v>
      </c>
      <c r="B742">
        <v>24.333333333333332</v>
      </c>
      <c r="C742">
        <v>3.1493345412972666</v>
      </c>
      <c r="D742">
        <v>10.020094907407408</v>
      </c>
      <c r="E742">
        <v>5.8109452736318401</v>
      </c>
      <c r="F742" t="s">
        <v>1152</v>
      </c>
      <c r="H742" t="s">
        <v>2779</v>
      </c>
      <c r="T742" t="s">
        <v>2828</v>
      </c>
      <c r="U742" t="s">
        <v>1121</v>
      </c>
      <c r="W742" t="s">
        <v>2829</v>
      </c>
      <c r="X742" s="69">
        <v>0.94750000000000001</v>
      </c>
      <c r="Y742" s="69">
        <v>0.97250000000000003</v>
      </c>
      <c r="Z742" s="69">
        <v>0.98624999999999996</v>
      </c>
      <c r="AB742" s="63" t="s">
        <v>774</v>
      </c>
      <c r="AC742" s="42">
        <f t="shared" si="44"/>
        <v>18</v>
      </c>
      <c r="AD742" s="42">
        <f t="shared" si="45"/>
        <v>15</v>
      </c>
      <c r="AE742" s="42">
        <f t="shared" si="46"/>
        <v>29</v>
      </c>
      <c r="AG742" t="s">
        <v>2830</v>
      </c>
      <c r="AH742" s="57">
        <v>25</v>
      </c>
      <c r="AJ742" s="63" t="s">
        <v>774</v>
      </c>
      <c r="AK742">
        <f t="shared" si="47"/>
        <v>24</v>
      </c>
      <c r="AL742">
        <v>0.77</v>
      </c>
      <c r="AM742">
        <v>0.63</v>
      </c>
      <c r="AN742">
        <v>1.2</v>
      </c>
    </row>
    <row r="743" spans="1:40">
      <c r="A743" t="s">
        <v>708</v>
      </c>
      <c r="B743">
        <v>44.333333333333336</v>
      </c>
      <c r="C743">
        <v>4.4595884601621316</v>
      </c>
      <c r="D743">
        <v>9.4229391666666711</v>
      </c>
      <c r="E743">
        <v>10.472440944881891</v>
      </c>
      <c r="F743" t="s">
        <v>1152</v>
      </c>
      <c r="H743" t="s">
        <v>2779</v>
      </c>
      <c r="T743" t="s">
        <v>2622</v>
      </c>
      <c r="U743" t="s">
        <v>1121</v>
      </c>
      <c r="W743" t="s">
        <v>2326</v>
      </c>
      <c r="X743" s="69">
        <v>0.94750000000000001</v>
      </c>
      <c r="Y743" s="69">
        <v>0.97250000000000003</v>
      </c>
      <c r="Z743" s="69">
        <v>0.98624999999999996</v>
      </c>
      <c r="AB743" s="63" t="s">
        <v>380</v>
      </c>
      <c r="AC743" s="42">
        <f t="shared" si="44"/>
        <v>46</v>
      </c>
      <c r="AD743" s="42">
        <f t="shared" si="45"/>
        <v>79</v>
      </c>
      <c r="AE743" s="42">
        <f t="shared" si="46"/>
        <v>142</v>
      </c>
      <c r="AG743" t="s">
        <v>1182</v>
      </c>
      <c r="AH743" s="57">
        <v>34.700000000000003</v>
      </c>
      <c r="AJ743" s="63" t="s">
        <v>380</v>
      </c>
      <c r="AK743">
        <f t="shared" si="47"/>
        <v>83.666666666666671</v>
      </c>
      <c r="AL743">
        <v>0.55000000000000004</v>
      </c>
      <c r="AM743">
        <v>0.95</v>
      </c>
      <c r="AN743">
        <v>1.7</v>
      </c>
    </row>
    <row r="744" spans="1:40">
      <c r="A744" t="s">
        <v>733</v>
      </c>
      <c r="B744">
        <v>51.666666666666664</v>
      </c>
      <c r="C744">
        <v>5.5639916138065928</v>
      </c>
      <c r="D744">
        <v>7.9218562500000012</v>
      </c>
      <c r="E744">
        <v>29.127516778523486</v>
      </c>
      <c r="F744" t="s">
        <v>1152</v>
      </c>
      <c r="H744" t="s">
        <v>2779</v>
      </c>
      <c r="T744" t="s">
        <v>2831</v>
      </c>
      <c r="U744" t="s">
        <v>1121</v>
      </c>
      <c r="W744" t="s">
        <v>2639</v>
      </c>
      <c r="X744" s="69">
        <v>0.93500000000000005</v>
      </c>
      <c r="Y744" s="69">
        <v>0.98499999999999999</v>
      </c>
      <c r="Z744" s="69">
        <v>0.98499999999999999</v>
      </c>
      <c r="AB744" s="63" t="s">
        <v>229</v>
      </c>
      <c r="AC744" s="42">
        <f t="shared" si="44"/>
        <v>42</v>
      </c>
      <c r="AD744" s="42">
        <f t="shared" si="45"/>
        <v>75</v>
      </c>
      <c r="AE744" s="42">
        <f t="shared" si="46"/>
        <v>199</v>
      </c>
      <c r="AG744" t="s">
        <v>2832</v>
      </c>
      <c r="AH744" s="57">
        <v>28.5</v>
      </c>
      <c r="AJ744" s="63" t="s">
        <v>229</v>
      </c>
      <c r="AK744">
        <f t="shared" si="47"/>
        <v>83</v>
      </c>
      <c r="AL744">
        <v>0.5</v>
      </c>
      <c r="AM744">
        <v>0.9</v>
      </c>
      <c r="AN744">
        <v>2.4</v>
      </c>
    </row>
    <row r="745" spans="1:40">
      <c r="A745" t="s">
        <v>744</v>
      </c>
      <c r="B745">
        <v>56.666666666666664</v>
      </c>
      <c r="C745">
        <v>3.9593922350182131</v>
      </c>
      <c r="D745">
        <v>7.3517916666666663</v>
      </c>
      <c r="E745">
        <v>23.49593495934959</v>
      </c>
      <c r="F745" t="s">
        <v>1152</v>
      </c>
      <c r="H745" t="s">
        <v>2779</v>
      </c>
      <c r="T745" t="s">
        <v>2833</v>
      </c>
      <c r="U745" t="s">
        <v>1121</v>
      </c>
      <c r="W745" t="s">
        <v>2834</v>
      </c>
      <c r="X745" s="69">
        <v>0.93500000000000005</v>
      </c>
      <c r="Y745" s="69">
        <v>0.98499999999999999</v>
      </c>
      <c r="Z745" s="69">
        <v>0.98499999999999999</v>
      </c>
      <c r="AB745" s="63" t="s">
        <v>633</v>
      </c>
      <c r="AC745" s="42">
        <f t="shared" si="44"/>
        <v>132</v>
      </c>
      <c r="AD745" s="42">
        <f t="shared" si="45"/>
        <v>101</v>
      </c>
      <c r="AE745" s="42">
        <f t="shared" si="46"/>
        <v>74</v>
      </c>
      <c r="AG745" t="s">
        <v>2835</v>
      </c>
      <c r="AH745" s="57">
        <v>31.4</v>
      </c>
      <c r="AJ745" s="63" t="s">
        <v>633</v>
      </c>
      <c r="AK745">
        <f t="shared" si="47"/>
        <v>82.666666666666671</v>
      </c>
      <c r="AL745">
        <v>1.6</v>
      </c>
      <c r="AM745">
        <v>1.22</v>
      </c>
      <c r="AN745">
        <v>0.9</v>
      </c>
    </row>
    <row r="746" spans="1:40">
      <c r="A746" t="s">
        <v>732</v>
      </c>
      <c r="B746">
        <v>16.5</v>
      </c>
      <c r="C746">
        <v>2.7801190476190478</v>
      </c>
      <c r="D746">
        <v>7.9276312500000001</v>
      </c>
      <c r="E746">
        <v>8.3448275862068968</v>
      </c>
      <c r="F746" t="s">
        <v>1143</v>
      </c>
      <c r="H746" t="s">
        <v>2779</v>
      </c>
      <c r="T746" t="s">
        <v>2836</v>
      </c>
      <c r="U746" t="s">
        <v>1121</v>
      </c>
      <c r="W746" t="s">
        <v>2837</v>
      </c>
      <c r="X746" s="69">
        <v>0.93</v>
      </c>
      <c r="Y746" s="69">
        <v>0.98</v>
      </c>
      <c r="Z746" s="69">
        <v>0.98</v>
      </c>
      <c r="AB746" s="63" t="s">
        <v>370</v>
      </c>
      <c r="AC746" s="42">
        <f t="shared" si="44"/>
        <v>32</v>
      </c>
      <c r="AD746" s="42">
        <f t="shared" si="45"/>
        <v>97</v>
      </c>
      <c r="AE746" s="42">
        <f t="shared" si="46"/>
        <v>137</v>
      </c>
      <c r="AG746" t="s">
        <v>2838</v>
      </c>
      <c r="AH746" s="57">
        <v>26.5</v>
      </c>
      <c r="AJ746" s="63" t="s">
        <v>370</v>
      </c>
      <c r="AK746">
        <f t="shared" si="47"/>
        <v>80.666666666666671</v>
      </c>
      <c r="AL746">
        <v>0.4</v>
      </c>
      <c r="AM746">
        <v>1.2</v>
      </c>
      <c r="AN746">
        <v>1.7</v>
      </c>
    </row>
    <row r="747" spans="1:40">
      <c r="A747" t="s">
        <v>736</v>
      </c>
      <c r="B747">
        <v>78</v>
      </c>
      <c r="C747">
        <v>5.3118045261698494</v>
      </c>
      <c r="D747">
        <v>7.5107759999999999</v>
      </c>
      <c r="E747">
        <v>19.5</v>
      </c>
      <c r="F747" t="s">
        <v>1143</v>
      </c>
      <c r="H747" t="s">
        <v>2779</v>
      </c>
      <c r="T747" t="s">
        <v>2839</v>
      </c>
      <c r="U747" t="s">
        <v>1121</v>
      </c>
      <c r="W747" t="s">
        <v>2840</v>
      </c>
      <c r="X747" s="69">
        <v>0.87250000000000005</v>
      </c>
      <c r="Y747" s="69">
        <v>0.905833</v>
      </c>
      <c r="Z747" s="69">
        <v>0.97499999999999998</v>
      </c>
      <c r="AB747" s="63" t="s">
        <v>291</v>
      </c>
      <c r="AC747" s="42">
        <f t="shared" si="44"/>
        <v>24</v>
      </c>
      <c r="AD747" s="42">
        <f t="shared" si="45"/>
        <v>85</v>
      </c>
      <c r="AE747" s="42">
        <f t="shared" si="46"/>
        <v>136</v>
      </c>
      <c r="AG747" t="s">
        <v>2841</v>
      </c>
      <c r="AH747" s="57">
        <v>37.1</v>
      </c>
      <c r="AJ747" s="63" t="s">
        <v>291</v>
      </c>
      <c r="AK747">
        <f t="shared" si="47"/>
        <v>80</v>
      </c>
      <c r="AL747">
        <v>0.3</v>
      </c>
      <c r="AM747">
        <v>1.06</v>
      </c>
      <c r="AN747">
        <v>1.7</v>
      </c>
    </row>
    <row r="748" spans="1:40">
      <c r="A748" t="s">
        <v>756</v>
      </c>
      <c r="B748">
        <v>31.333333333333332</v>
      </c>
      <c r="C748">
        <v>1.4124394218902523</v>
      </c>
      <c r="D748">
        <v>6.7702236874999997</v>
      </c>
      <c r="E748">
        <v>17.09090909090909</v>
      </c>
      <c r="F748" t="s">
        <v>941</v>
      </c>
      <c r="H748" t="s">
        <v>2779</v>
      </c>
      <c r="T748" t="s">
        <v>2842</v>
      </c>
      <c r="U748" t="s">
        <v>1121</v>
      </c>
      <c r="W748" t="s">
        <v>1735</v>
      </c>
      <c r="X748" s="69">
        <v>0.97499999999999998</v>
      </c>
      <c r="Y748" s="69">
        <v>0.97499999999999998</v>
      </c>
      <c r="Z748" s="69">
        <v>0.97499999999999998</v>
      </c>
      <c r="AB748" s="63" t="s">
        <v>564</v>
      </c>
      <c r="AC748" s="42">
        <f t="shared" si="44"/>
        <v>28</v>
      </c>
      <c r="AD748" s="42">
        <f t="shared" si="45"/>
        <v>208</v>
      </c>
      <c r="AE748" s="42">
        <f t="shared" si="46"/>
        <v>88</v>
      </c>
      <c r="AG748" t="s">
        <v>2843</v>
      </c>
      <c r="AH748" s="57">
        <v>30.1</v>
      </c>
      <c r="AJ748" s="63" t="s">
        <v>564</v>
      </c>
      <c r="AK748">
        <f t="shared" si="47"/>
        <v>80</v>
      </c>
      <c r="AL748">
        <v>0.35</v>
      </c>
      <c r="AM748">
        <v>2.6</v>
      </c>
      <c r="AN748">
        <v>1.1000000000000001</v>
      </c>
    </row>
    <row r="749" spans="1:40">
      <c r="A749" t="s">
        <v>771</v>
      </c>
      <c r="B749">
        <v>40.666666666666664</v>
      </c>
      <c r="C749">
        <v>2.7746887818866877</v>
      </c>
      <c r="D749">
        <v>6.0408153148148154</v>
      </c>
      <c r="E749">
        <v>7.0114942528735629</v>
      </c>
      <c r="F749" t="s">
        <v>941</v>
      </c>
      <c r="H749" t="s">
        <v>2779</v>
      </c>
      <c r="T749" t="s">
        <v>2844</v>
      </c>
      <c r="U749" t="s">
        <v>1121</v>
      </c>
      <c r="W749" t="s">
        <v>2845</v>
      </c>
      <c r="X749" s="69">
        <v>0.97499999999999998</v>
      </c>
      <c r="Y749" s="69">
        <v>0.97499999999999998</v>
      </c>
      <c r="Z749" s="69">
        <v>0.97499999999999998</v>
      </c>
      <c r="AB749" s="63" t="s">
        <v>150</v>
      </c>
      <c r="AC749" s="42">
        <f t="shared" si="44"/>
        <v>31</v>
      </c>
      <c r="AD749" s="42">
        <f t="shared" si="45"/>
        <v>55</v>
      </c>
      <c r="AE749" s="42">
        <f t="shared" si="46"/>
        <v>174</v>
      </c>
      <c r="AG749" t="s">
        <v>1410</v>
      </c>
      <c r="AH749" s="57">
        <v>33.799999999999997</v>
      </c>
      <c r="AJ749" s="63" t="s">
        <v>150</v>
      </c>
      <c r="AK749">
        <f t="shared" si="47"/>
        <v>79</v>
      </c>
      <c r="AL749">
        <v>0.39</v>
      </c>
      <c r="AM749">
        <v>0.7</v>
      </c>
      <c r="AN749">
        <v>2.2000000000000002</v>
      </c>
    </row>
    <row r="750" spans="1:40">
      <c r="A750" t="s">
        <v>778</v>
      </c>
      <c r="B750">
        <v>36.5</v>
      </c>
      <c r="C750">
        <v>3.3422209385145436</v>
      </c>
      <c r="D750">
        <v>5.7285267187500004</v>
      </c>
      <c r="E750">
        <v>9.8743961352656999</v>
      </c>
      <c r="F750" t="s">
        <v>1143</v>
      </c>
      <c r="H750" t="s">
        <v>2779</v>
      </c>
      <c r="T750" t="s">
        <v>2846</v>
      </c>
      <c r="U750" t="s">
        <v>1121</v>
      </c>
      <c r="W750" t="s">
        <v>2847</v>
      </c>
      <c r="X750" s="69">
        <v>0.87250000000000005</v>
      </c>
      <c r="Y750" s="69">
        <v>0.87250000000000005</v>
      </c>
      <c r="Z750" s="69">
        <v>0.97499999999999998</v>
      </c>
      <c r="AB750" s="63" t="s">
        <v>390</v>
      </c>
      <c r="AC750" s="42">
        <f t="shared" si="44"/>
        <v>51</v>
      </c>
      <c r="AD750" s="42">
        <f t="shared" si="45"/>
        <v>87</v>
      </c>
      <c r="AE750" s="42">
        <f t="shared" si="46"/>
        <v>119</v>
      </c>
      <c r="AG750" t="s">
        <v>2848</v>
      </c>
      <c r="AH750" s="57">
        <v>31.2</v>
      </c>
      <c r="AJ750" s="63" t="s">
        <v>390</v>
      </c>
      <c r="AK750">
        <f t="shared" si="47"/>
        <v>79</v>
      </c>
      <c r="AL750">
        <v>0.65</v>
      </c>
      <c r="AM750">
        <v>1.1000000000000001</v>
      </c>
      <c r="AN750">
        <v>1.5</v>
      </c>
    </row>
    <row r="751" spans="1:40">
      <c r="A751" t="s">
        <v>793</v>
      </c>
      <c r="B751">
        <v>23.333333333333332</v>
      </c>
      <c r="C751">
        <v>0.90075196065098151</v>
      </c>
      <c r="D751">
        <v>4.802777777777778</v>
      </c>
      <c r="E751">
        <v>3.645833333333333</v>
      </c>
      <c r="F751" t="s">
        <v>941</v>
      </c>
      <c r="H751" t="s">
        <v>2779</v>
      </c>
      <c r="T751" t="s">
        <v>2849</v>
      </c>
      <c r="U751" t="s">
        <v>1121</v>
      </c>
      <c r="W751" t="s">
        <v>2670</v>
      </c>
      <c r="X751" s="69">
        <v>0.87250000000000005</v>
      </c>
      <c r="Y751" s="69">
        <v>0.87250000000000005</v>
      </c>
      <c r="Z751" s="69">
        <v>0.97499999999999998</v>
      </c>
      <c r="AB751" s="63" t="s">
        <v>128</v>
      </c>
      <c r="AC751" s="42">
        <f t="shared" si="44"/>
        <v>43</v>
      </c>
      <c r="AD751" s="42">
        <f t="shared" si="45"/>
        <v>71</v>
      </c>
      <c r="AE751" s="42">
        <f t="shared" si="46"/>
        <v>126</v>
      </c>
      <c r="AG751" t="s">
        <v>2850</v>
      </c>
      <c r="AH751" s="57">
        <v>26.4</v>
      </c>
      <c r="AJ751" s="63" t="s">
        <v>128</v>
      </c>
      <c r="AK751">
        <f t="shared" si="47"/>
        <v>79</v>
      </c>
      <c r="AL751">
        <v>0.55000000000000004</v>
      </c>
      <c r="AM751">
        <v>0.9</v>
      </c>
      <c r="AN751">
        <v>1.6</v>
      </c>
    </row>
    <row r="752" spans="1:40">
      <c r="A752" t="s">
        <v>837</v>
      </c>
      <c r="B752">
        <v>18</v>
      </c>
      <c r="C752">
        <v>2.0821428571428573</v>
      </c>
      <c r="D752">
        <v>3.0409036874999993</v>
      </c>
      <c r="E752">
        <v>2.25</v>
      </c>
      <c r="F752" t="s">
        <v>941</v>
      </c>
      <c r="H752" t="s">
        <v>2779</v>
      </c>
      <c r="T752" t="s">
        <v>2851</v>
      </c>
      <c r="U752" t="s">
        <v>1121</v>
      </c>
      <c r="W752" t="s">
        <v>2852</v>
      </c>
      <c r="X752" s="69">
        <v>0.87250000000000005</v>
      </c>
      <c r="Y752" s="69">
        <v>0.87250000000000005</v>
      </c>
      <c r="Z752" s="69">
        <v>0.97499999999999998</v>
      </c>
      <c r="AB752" s="63" t="s">
        <v>351</v>
      </c>
      <c r="AC752" s="42">
        <f t="shared" si="44"/>
        <v>67</v>
      </c>
      <c r="AD752" s="42">
        <f t="shared" si="45"/>
        <v>32</v>
      </c>
      <c r="AE752" s="42">
        <f t="shared" si="46"/>
        <v>101</v>
      </c>
      <c r="AG752" t="s">
        <v>2853</v>
      </c>
      <c r="AH752" s="57">
        <v>27.8</v>
      </c>
      <c r="AJ752" s="63" t="s">
        <v>351</v>
      </c>
      <c r="AK752">
        <f t="shared" si="47"/>
        <v>78</v>
      </c>
      <c r="AL752">
        <v>0.86</v>
      </c>
      <c r="AM752">
        <v>0.41</v>
      </c>
      <c r="AN752">
        <v>1.3</v>
      </c>
    </row>
    <row r="753" spans="1:40">
      <c r="A753" t="s">
        <v>870</v>
      </c>
      <c r="B753">
        <v>26</v>
      </c>
      <c r="C753">
        <v>0.76642222222222223</v>
      </c>
      <c r="D753">
        <v>1.9321250000000001</v>
      </c>
      <c r="E753">
        <v>1.4444444444444444</v>
      </c>
      <c r="F753" t="s">
        <v>1143</v>
      </c>
      <c r="H753" t="s">
        <v>2779</v>
      </c>
      <c r="T753" t="s">
        <v>2854</v>
      </c>
      <c r="U753" t="s">
        <v>1121</v>
      </c>
      <c r="W753" t="s">
        <v>2855</v>
      </c>
      <c r="X753" s="69">
        <v>0.87250000000000005</v>
      </c>
      <c r="Y753" s="69">
        <v>0.87250000000000005</v>
      </c>
      <c r="Z753" s="69">
        <v>0.97499999999999998</v>
      </c>
      <c r="AB753" s="63" t="s">
        <v>434</v>
      </c>
      <c r="AC753" s="42">
        <f t="shared" si="44"/>
        <v>92</v>
      </c>
      <c r="AD753" s="42">
        <f t="shared" si="45"/>
        <v>42</v>
      </c>
      <c r="AE753" s="42">
        <f t="shared" si="46"/>
        <v>92</v>
      </c>
      <c r="AG753" t="s">
        <v>2856</v>
      </c>
      <c r="AH753" s="57">
        <v>30.4</v>
      </c>
      <c r="AJ753" s="63" t="s">
        <v>434</v>
      </c>
      <c r="AK753">
        <f t="shared" si="47"/>
        <v>77</v>
      </c>
      <c r="AL753">
        <v>1.2</v>
      </c>
      <c r="AM753">
        <v>0.55000000000000004</v>
      </c>
      <c r="AN753">
        <v>1.2</v>
      </c>
    </row>
    <row r="754" spans="1:40">
      <c r="A754" t="s">
        <v>880</v>
      </c>
      <c r="B754">
        <v>10.333333333333334</v>
      </c>
      <c r="C754">
        <v>0.68324886289798559</v>
      </c>
      <c r="D754">
        <v>1.7506388888888889</v>
      </c>
      <c r="E754">
        <v>0.82666666666666677</v>
      </c>
      <c r="F754" t="s">
        <v>1143</v>
      </c>
      <c r="H754" t="s">
        <v>2779</v>
      </c>
      <c r="T754" t="s">
        <v>2857</v>
      </c>
      <c r="U754" t="s">
        <v>1121</v>
      </c>
      <c r="W754" t="s">
        <v>2698</v>
      </c>
      <c r="X754" s="69">
        <v>0.87250000000000005</v>
      </c>
      <c r="Y754" s="69">
        <v>0.91</v>
      </c>
      <c r="Z754" s="69">
        <v>0.97499999999999998</v>
      </c>
      <c r="AB754" s="63" t="s">
        <v>210</v>
      </c>
      <c r="AC754" s="42">
        <f t="shared" si="44"/>
        <v>100</v>
      </c>
      <c r="AD754" s="42">
        <f t="shared" si="45"/>
        <v>111</v>
      </c>
      <c r="AE754" s="42">
        <f t="shared" si="46"/>
        <v>130</v>
      </c>
      <c r="AG754" t="s">
        <v>2858</v>
      </c>
      <c r="AH754" s="57">
        <v>29.5</v>
      </c>
      <c r="AJ754" s="63" t="s">
        <v>210</v>
      </c>
      <c r="AK754">
        <f t="shared" si="47"/>
        <v>76.666666666666671</v>
      </c>
      <c r="AL754">
        <v>1.3</v>
      </c>
      <c r="AM754">
        <v>1.45</v>
      </c>
      <c r="AN754">
        <v>1.7</v>
      </c>
    </row>
    <row r="755" spans="1:40">
      <c r="A755" t="s">
        <v>882</v>
      </c>
      <c r="B755">
        <v>7.666666666666667</v>
      </c>
      <c r="C755">
        <v>0.20228101116990008</v>
      </c>
      <c r="D755">
        <v>1.7240416666666669</v>
      </c>
      <c r="E755">
        <v>1.803921568627451</v>
      </c>
      <c r="F755" t="s">
        <v>941</v>
      </c>
      <c r="H755" t="s">
        <v>2779</v>
      </c>
      <c r="T755" t="s">
        <v>2859</v>
      </c>
      <c r="U755" t="s">
        <v>1121</v>
      </c>
      <c r="W755" t="s">
        <v>2474</v>
      </c>
      <c r="X755" s="69">
        <v>0.89749999999999996</v>
      </c>
      <c r="Y755" s="69">
        <v>0.93166700000000002</v>
      </c>
      <c r="Z755" s="69">
        <v>0.97499999999999998</v>
      </c>
      <c r="AB755" s="63" t="s">
        <v>99</v>
      </c>
      <c r="AC755" s="42">
        <f t="shared" si="44"/>
        <v>88</v>
      </c>
      <c r="AD755" s="42">
        <f t="shared" si="45"/>
        <v>79</v>
      </c>
      <c r="AE755" s="42">
        <f t="shared" si="46"/>
        <v>152</v>
      </c>
      <c r="AG755" t="s">
        <v>2860</v>
      </c>
      <c r="AH755" s="57">
        <v>25.7</v>
      </c>
      <c r="AJ755" s="63" t="s">
        <v>99</v>
      </c>
      <c r="AK755">
        <f t="shared" si="47"/>
        <v>76</v>
      </c>
      <c r="AL755">
        <v>1.1599999999999999</v>
      </c>
      <c r="AM755">
        <v>1.04</v>
      </c>
      <c r="AN755">
        <v>2</v>
      </c>
    </row>
    <row r="756" spans="1:40">
      <c r="A756" t="s">
        <v>893</v>
      </c>
      <c r="B756">
        <v>9.6666666666666679</v>
      </c>
      <c r="C756">
        <v>1.0405289309455976</v>
      </c>
      <c r="D756">
        <v>1.4998739583333336</v>
      </c>
      <c r="E756">
        <v>2.5217391304347827</v>
      </c>
      <c r="F756" t="s">
        <v>1143</v>
      </c>
      <c r="H756" t="s">
        <v>2779</v>
      </c>
      <c r="T756" t="s">
        <v>2674</v>
      </c>
      <c r="U756" t="s">
        <v>1121</v>
      </c>
      <c r="W756" t="s">
        <v>2861</v>
      </c>
      <c r="X756" s="69">
        <v>0.87250000000000005</v>
      </c>
      <c r="Y756" s="69">
        <v>0.93166700000000002</v>
      </c>
      <c r="Z756" s="69">
        <v>0.97499999999999998</v>
      </c>
      <c r="AB756" s="63" t="s">
        <v>692</v>
      </c>
      <c r="AC756" s="42" t="e">
        <f t="shared" si="44"/>
        <v>#N/A</v>
      </c>
      <c r="AD756" s="42" t="e">
        <f t="shared" si="45"/>
        <v>#N/A</v>
      </c>
      <c r="AE756" s="42" t="e">
        <f t="shared" si="46"/>
        <v>#N/A</v>
      </c>
      <c r="AG756" t="s">
        <v>2862</v>
      </c>
      <c r="AH756" s="57">
        <v>25.5</v>
      </c>
      <c r="AJ756" s="63" t="s">
        <v>692</v>
      </c>
      <c r="AK756" t="e">
        <f t="shared" si="47"/>
        <v>#N/A</v>
      </c>
      <c r="AL756">
        <v>1.3</v>
      </c>
      <c r="AM756">
        <v>1.8</v>
      </c>
      <c r="AN756">
        <v>0.8</v>
      </c>
    </row>
    <row r="757" spans="1:40">
      <c r="A757" t="s">
        <v>815</v>
      </c>
      <c r="B757">
        <v>15</v>
      </c>
      <c r="C757">
        <v>1.5</v>
      </c>
      <c r="D757">
        <v>3.96875</v>
      </c>
      <c r="E757">
        <v>3.75</v>
      </c>
      <c r="F757" t="s">
        <v>1143</v>
      </c>
      <c r="H757" t="s">
        <v>994</v>
      </c>
      <c r="T757" t="s">
        <v>2757</v>
      </c>
      <c r="U757" t="s">
        <v>1121</v>
      </c>
      <c r="W757" t="s">
        <v>2244</v>
      </c>
      <c r="X757" s="69">
        <v>0.87250000000000005</v>
      </c>
      <c r="Y757" s="69">
        <v>0.94083300000000003</v>
      </c>
      <c r="Z757" s="69">
        <v>0.97499999999999998</v>
      </c>
      <c r="AB757" s="63" t="s">
        <v>467</v>
      </c>
      <c r="AC757" s="42">
        <f t="shared" si="44"/>
        <v>17</v>
      </c>
      <c r="AD757" s="42">
        <f t="shared" si="45"/>
        <v>169</v>
      </c>
      <c r="AE757" s="42">
        <f t="shared" si="46"/>
        <v>76</v>
      </c>
      <c r="AG757" t="s">
        <v>1820</v>
      </c>
      <c r="AH757" s="57">
        <v>25.7</v>
      </c>
      <c r="AJ757" s="63" t="s">
        <v>467</v>
      </c>
      <c r="AK757">
        <f t="shared" si="47"/>
        <v>69</v>
      </c>
      <c r="AL757">
        <v>0.25</v>
      </c>
      <c r="AM757">
        <v>2.4500000000000002</v>
      </c>
      <c r="AN757">
        <v>1.1000000000000001</v>
      </c>
    </row>
    <row r="758" spans="1:40">
      <c r="A758" t="s">
        <v>599</v>
      </c>
      <c r="B758">
        <v>73.333333333333329</v>
      </c>
      <c r="C758">
        <v>1.1223692177815561</v>
      </c>
      <c r="D758">
        <v>14.802287499999997</v>
      </c>
      <c r="E758">
        <v>29.127725856697818</v>
      </c>
      <c r="F758" t="s">
        <v>1186</v>
      </c>
      <c r="H758" t="s">
        <v>2779</v>
      </c>
      <c r="T758" t="s">
        <v>2863</v>
      </c>
      <c r="U758" t="s">
        <v>1121</v>
      </c>
      <c r="W758" t="s">
        <v>2469</v>
      </c>
      <c r="X758" s="69">
        <v>0.87250000000000005</v>
      </c>
      <c r="Y758" s="69">
        <v>0.88500000000000001</v>
      </c>
      <c r="Z758" s="69">
        <v>0.97499999999999998</v>
      </c>
      <c r="AB758" s="63" t="s">
        <v>779</v>
      </c>
      <c r="AC758" s="42">
        <f t="shared" si="44"/>
        <v>88</v>
      </c>
      <c r="AD758" s="42">
        <f t="shared" si="45"/>
        <v>182</v>
      </c>
      <c r="AE758" s="42">
        <f t="shared" si="46"/>
        <v>52</v>
      </c>
      <c r="AG758" t="s">
        <v>2864</v>
      </c>
      <c r="AH758" s="57">
        <v>32.4</v>
      </c>
      <c r="AJ758" s="63" t="s">
        <v>779</v>
      </c>
      <c r="AK758">
        <f t="shared" si="47"/>
        <v>65</v>
      </c>
      <c r="AL758">
        <v>1.35</v>
      </c>
      <c r="AM758">
        <v>2.8</v>
      </c>
      <c r="AN758">
        <v>0.8</v>
      </c>
    </row>
    <row r="759" spans="1:40">
      <c r="A759" t="s">
        <v>625</v>
      </c>
      <c r="B759">
        <v>56.666666666666664</v>
      </c>
      <c r="C759">
        <v>3.043987080111334</v>
      </c>
      <c r="D759">
        <v>13.335642774999998</v>
      </c>
      <c r="E759">
        <v>83.617886178861781</v>
      </c>
      <c r="F759" t="s">
        <v>1186</v>
      </c>
      <c r="H759" t="s">
        <v>2779</v>
      </c>
      <c r="T759" t="s">
        <v>2865</v>
      </c>
      <c r="U759" t="s">
        <v>1121</v>
      </c>
      <c r="W759" t="s">
        <v>1959</v>
      </c>
      <c r="X759" s="69">
        <v>0.97499999999999998</v>
      </c>
      <c r="Y759" s="69">
        <v>0.97499999999999998</v>
      </c>
      <c r="Z759" s="69">
        <v>0.97499999999999998</v>
      </c>
      <c r="AB759" s="63" t="s">
        <v>383</v>
      </c>
      <c r="AC759" s="42">
        <f t="shared" si="44"/>
        <v>15</v>
      </c>
      <c r="AD759" s="42">
        <f t="shared" si="45"/>
        <v>17</v>
      </c>
      <c r="AE759" s="42">
        <f t="shared" si="46"/>
        <v>112</v>
      </c>
      <c r="AG759" t="s">
        <v>1553</v>
      </c>
      <c r="AH759" s="57">
        <v>28.1</v>
      </c>
      <c r="AJ759" s="63" t="s">
        <v>383</v>
      </c>
      <c r="AK759">
        <f t="shared" si="47"/>
        <v>51</v>
      </c>
      <c r="AL759">
        <v>0.3</v>
      </c>
      <c r="AM759">
        <v>0.34</v>
      </c>
      <c r="AN759">
        <v>2.2000000000000002</v>
      </c>
    </row>
    <row r="760" spans="1:40">
      <c r="A760" t="s">
        <v>649</v>
      </c>
      <c r="B760">
        <v>46.333333333333336</v>
      </c>
      <c r="C760">
        <v>4.7663737646396154</v>
      </c>
      <c r="D760">
        <v>12.301328180555558</v>
      </c>
      <c r="E760">
        <v>13.238095238095237</v>
      </c>
      <c r="F760" t="s">
        <v>1191</v>
      </c>
      <c r="H760" t="s">
        <v>2779</v>
      </c>
      <c r="T760" t="s">
        <v>2689</v>
      </c>
      <c r="U760" t="s">
        <v>1121</v>
      </c>
      <c r="W760" t="s">
        <v>2243</v>
      </c>
      <c r="X760" s="69">
        <v>0.97499999999999998</v>
      </c>
      <c r="Y760" s="69">
        <v>0.97499999999999998</v>
      </c>
      <c r="Z760" s="69">
        <v>0.97499999999999998</v>
      </c>
      <c r="AB760" s="63" t="s">
        <v>615</v>
      </c>
      <c r="AC760" s="42">
        <f t="shared" si="44"/>
        <v>25</v>
      </c>
      <c r="AD760" s="42">
        <f t="shared" si="45"/>
        <v>25</v>
      </c>
      <c r="AE760" s="42">
        <f t="shared" si="46"/>
        <v>50</v>
      </c>
      <c r="AG760" t="s">
        <v>1575</v>
      </c>
      <c r="AH760" s="57">
        <v>28.1</v>
      </c>
      <c r="AJ760" s="63" t="s">
        <v>615</v>
      </c>
      <c r="AK760">
        <f t="shared" si="47"/>
        <v>49.5</v>
      </c>
      <c r="AL760">
        <v>0.51</v>
      </c>
      <c r="AM760">
        <v>0.5</v>
      </c>
      <c r="AN760">
        <v>1</v>
      </c>
    </row>
    <row r="761" spans="1:40">
      <c r="A761" t="s">
        <v>661</v>
      </c>
      <c r="B761">
        <v>29</v>
      </c>
      <c r="C761">
        <v>2.5081373721030622</v>
      </c>
      <c r="D761">
        <v>11.581037081249999</v>
      </c>
      <c r="E761">
        <v>14.320987654320987</v>
      </c>
      <c r="F761" t="s">
        <v>1191</v>
      </c>
      <c r="H761" t="s">
        <v>2779</v>
      </c>
      <c r="T761" t="s">
        <v>2866</v>
      </c>
      <c r="U761" t="s">
        <v>1121</v>
      </c>
      <c r="W761" t="s">
        <v>2789</v>
      </c>
      <c r="X761" s="69">
        <v>0.87250000000000005</v>
      </c>
      <c r="Y761" s="69">
        <v>0.94083300000000003</v>
      </c>
      <c r="Z761" s="69">
        <v>0.97499999999999998</v>
      </c>
      <c r="AB761" s="63" t="s">
        <v>788</v>
      </c>
      <c r="AC761" s="42">
        <f t="shared" si="44"/>
        <v>30</v>
      </c>
      <c r="AD761" s="42">
        <f t="shared" si="45"/>
        <v>27</v>
      </c>
      <c r="AE761" s="42">
        <f t="shared" si="46"/>
        <v>24</v>
      </c>
      <c r="AG761" t="s">
        <v>1250</v>
      </c>
      <c r="AH761" s="57">
        <v>33.799999999999997</v>
      </c>
      <c r="AJ761" s="63" t="s">
        <v>788</v>
      </c>
      <c r="AK761">
        <f t="shared" si="47"/>
        <v>30</v>
      </c>
      <c r="AL761">
        <v>1</v>
      </c>
      <c r="AM761">
        <v>0.91</v>
      </c>
      <c r="AN761">
        <v>0.8</v>
      </c>
    </row>
    <row r="762" spans="1:40">
      <c r="A762" t="s">
        <v>711</v>
      </c>
      <c r="B762">
        <v>65.666666666666657</v>
      </c>
      <c r="C762">
        <v>3.8710722291233619</v>
      </c>
      <c r="D762">
        <v>9.3641518509259214</v>
      </c>
      <c r="E762">
        <v>33.005235602094231</v>
      </c>
      <c r="F762" t="s">
        <v>1186</v>
      </c>
      <c r="H762" t="s">
        <v>2779</v>
      </c>
      <c r="T762" t="s">
        <v>2867</v>
      </c>
      <c r="U762" t="s">
        <v>1121</v>
      </c>
      <c r="W762" t="s">
        <v>1799</v>
      </c>
      <c r="X762" s="69">
        <v>0.87250000000000005</v>
      </c>
      <c r="Y762" s="69">
        <v>0.91</v>
      </c>
      <c r="Z762" s="69">
        <v>0.97499999999999998</v>
      </c>
      <c r="AB762" s="63" t="s">
        <v>647</v>
      </c>
      <c r="AC762" s="42">
        <f t="shared" si="44"/>
        <v>22</v>
      </c>
      <c r="AD762" s="42">
        <f t="shared" si="45"/>
        <v>7</v>
      </c>
      <c r="AE762" s="42">
        <f t="shared" si="46"/>
        <v>24</v>
      </c>
      <c r="AG762" t="s">
        <v>2868</v>
      </c>
      <c r="AH762" s="57">
        <v>31.9</v>
      </c>
      <c r="AJ762" s="63" t="s">
        <v>647</v>
      </c>
      <c r="AK762">
        <f t="shared" si="47"/>
        <v>20</v>
      </c>
      <c r="AL762">
        <v>1.08</v>
      </c>
      <c r="AM762">
        <v>0.33</v>
      </c>
      <c r="AN762">
        <v>1.2</v>
      </c>
    </row>
    <row r="763" spans="1:40">
      <c r="A763" t="s">
        <v>770</v>
      </c>
      <c r="B763">
        <v>32.333333333333329</v>
      </c>
      <c r="C763">
        <v>0.32913821432339946</v>
      </c>
      <c r="D763">
        <v>6.0819000000000001</v>
      </c>
      <c r="E763">
        <v>22.739926739926737</v>
      </c>
      <c r="F763" t="s">
        <v>1186</v>
      </c>
      <c r="H763" t="s">
        <v>2779</v>
      </c>
      <c r="T763" t="s">
        <v>2869</v>
      </c>
      <c r="U763" t="s">
        <v>1121</v>
      </c>
      <c r="W763" t="s">
        <v>2870</v>
      </c>
      <c r="X763" s="69">
        <v>0.92500000000000004</v>
      </c>
      <c r="Y763" s="69">
        <v>0.97499999999999998</v>
      </c>
      <c r="Z763" s="69">
        <v>0.97499999999999998</v>
      </c>
      <c r="AB763" s="63" t="s">
        <v>843</v>
      </c>
      <c r="AC763" s="42">
        <f t="shared" si="44"/>
        <v>21</v>
      </c>
      <c r="AD763" s="42">
        <f t="shared" si="45"/>
        <v>22</v>
      </c>
      <c r="AE763" s="42">
        <f t="shared" si="46"/>
        <v>12</v>
      </c>
      <c r="AG763" t="s">
        <v>2871</v>
      </c>
      <c r="AH763" s="57">
        <v>34.299999999999997</v>
      </c>
      <c r="AJ763" s="63" t="s">
        <v>843</v>
      </c>
      <c r="AK763">
        <f t="shared" si="47"/>
        <v>17</v>
      </c>
      <c r="AL763">
        <v>1.22</v>
      </c>
      <c r="AM763">
        <v>1.3</v>
      </c>
      <c r="AN763">
        <v>0.7</v>
      </c>
    </row>
    <row r="764" spans="1:40">
      <c r="A764" t="s">
        <v>703</v>
      </c>
      <c r="B764">
        <v>52</v>
      </c>
      <c r="C764">
        <v>2.8991916183886315</v>
      </c>
      <c r="D764">
        <v>9.587774003888887</v>
      </c>
      <c r="E764">
        <v>55.120000000000005</v>
      </c>
      <c r="F764" t="s">
        <v>1191</v>
      </c>
      <c r="H764" t="s">
        <v>2779</v>
      </c>
      <c r="T764" t="s">
        <v>2872</v>
      </c>
      <c r="U764" t="s">
        <v>1121</v>
      </c>
      <c r="W764" t="s">
        <v>2873</v>
      </c>
      <c r="X764" s="69">
        <v>0.87250000000000005</v>
      </c>
      <c r="Y764" s="69">
        <v>0.87250000000000005</v>
      </c>
      <c r="Z764" s="69">
        <v>0.97499999999999998</v>
      </c>
      <c r="AB764" t="s">
        <v>808</v>
      </c>
      <c r="AC764" s="42">
        <f t="shared" si="44"/>
        <v>6</v>
      </c>
      <c r="AD764" s="42">
        <f t="shared" si="45"/>
        <v>12</v>
      </c>
      <c r="AE764" s="42">
        <f t="shared" si="46"/>
        <v>20</v>
      </c>
      <c r="AG764" t="s">
        <v>1309</v>
      </c>
      <c r="AH764" s="57">
        <v>31.9</v>
      </c>
      <c r="AJ764" t="s">
        <v>808</v>
      </c>
      <c r="AK764">
        <f t="shared" si="47"/>
        <v>15</v>
      </c>
      <c r="AL764">
        <v>0.4</v>
      </c>
      <c r="AM764">
        <v>0.8</v>
      </c>
      <c r="AN764">
        <v>1.3</v>
      </c>
    </row>
    <row r="765" spans="1:40">
      <c r="A765" t="s">
        <v>726</v>
      </c>
      <c r="B765">
        <v>63.333333333333336</v>
      </c>
      <c r="C765">
        <v>1.7011020407865753</v>
      </c>
      <c r="D765">
        <v>8.3147610000000025</v>
      </c>
      <c r="E765">
        <v>27.19202898550725</v>
      </c>
      <c r="F765" t="s">
        <v>1191</v>
      </c>
      <c r="H765" t="s">
        <v>2779</v>
      </c>
      <c r="T765" t="s">
        <v>2874</v>
      </c>
      <c r="U765" t="s">
        <v>1121</v>
      </c>
      <c r="W765" t="s">
        <v>2461</v>
      </c>
      <c r="X765" s="69">
        <v>0.87250000000000005</v>
      </c>
      <c r="Y765" s="69">
        <v>0.91500000000000004</v>
      </c>
      <c r="Z765" s="69">
        <v>0.97499999999999998</v>
      </c>
      <c r="AB765" t="s">
        <v>856</v>
      </c>
      <c r="AC765" s="42">
        <f t="shared" si="44"/>
        <v>12</v>
      </c>
      <c r="AD765" s="42">
        <f t="shared" si="45"/>
        <v>6</v>
      </c>
      <c r="AE765" s="42">
        <f t="shared" si="46"/>
        <v>20</v>
      </c>
      <c r="AG765" t="s">
        <v>2875</v>
      </c>
      <c r="AH765" s="57">
        <v>38.5</v>
      </c>
      <c r="AJ765" t="s">
        <v>856</v>
      </c>
      <c r="AK765">
        <f t="shared" si="47"/>
        <v>15</v>
      </c>
      <c r="AL765">
        <v>0.8</v>
      </c>
      <c r="AM765">
        <v>0.4</v>
      </c>
      <c r="AN765">
        <v>1.3</v>
      </c>
    </row>
    <row r="766" spans="1:40">
      <c r="A766" t="s">
        <v>724</v>
      </c>
      <c r="B766">
        <v>50.333333333333336</v>
      </c>
      <c r="C766">
        <v>2.0946652889307953</v>
      </c>
      <c r="D766">
        <v>8.3705591666666681</v>
      </c>
      <c r="E766">
        <v>7.6367816091954026</v>
      </c>
      <c r="F766" t="s">
        <v>1186</v>
      </c>
      <c r="H766" t="s">
        <v>2779</v>
      </c>
      <c r="T766" t="s">
        <v>2876</v>
      </c>
      <c r="U766" t="s">
        <v>1121</v>
      </c>
      <c r="W766" t="s">
        <v>2086</v>
      </c>
      <c r="X766" s="69">
        <v>0.97499999999999998</v>
      </c>
      <c r="Y766" s="69">
        <v>0.97499999999999998</v>
      </c>
      <c r="Z766" s="69">
        <v>0.97499999999999998</v>
      </c>
      <c r="AB766" t="s">
        <v>874</v>
      </c>
      <c r="AC766" s="42">
        <f t="shared" si="44"/>
        <v>4</v>
      </c>
      <c r="AD766" s="42">
        <f t="shared" si="45"/>
        <v>14</v>
      </c>
      <c r="AE766" s="42">
        <f t="shared" si="46"/>
        <v>10</v>
      </c>
      <c r="AG766" t="s">
        <v>1342</v>
      </c>
      <c r="AH766" s="57">
        <v>35.200000000000003</v>
      </c>
      <c r="AJ766" t="s">
        <v>874</v>
      </c>
      <c r="AK766">
        <f t="shared" si="47"/>
        <v>14</v>
      </c>
      <c r="AL766">
        <v>0.28000000000000003</v>
      </c>
      <c r="AM766">
        <v>0.98</v>
      </c>
      <c r="AN766">
        <v>0.7</v>
      </c>
    </row>
    <row r="767" spans="1:40">
      <c r="A767" t="s">
        <v>745</v>
      </c>
      <c r="B767">
        <v>34.666666666666664</v>
      </c>
      <c r="C767">
        <v>1.2694297472075249</v>
      </c>
      <c r="D767">
        <v>7.3409093333333342</v>
      </c>
      <c r="E767">
        <v>6.3673469387755102</v>
      </c>
      <c r="F767" t="s">
        <v>1191</v>
      </c>
      <c r="H767" t="s">
        <v>2779</v>
      </c>
      <c r="T767" t="s">
        <v>2877</v>
      </c>
      <c r="U767" t="s">
        <v>1121</v>
      </c>
      <c r="W767" t="s">
        <v>2007</v>
      </c>
      <c r="X767" s="69">
        <v>0.87250000000000005</v>
      </c>
      <c r="Y767" s="69">
        <v>0.87250000000000005</v>
      </c>
      <c r="Z767" s="69">
        <v>0.97499999999999998</v>
      </c>
      <c r="AB767" t="s">
        <v>861</v>
      </c>
      <c r="AC767" s="42">
        <f t="shared" si="44"/>
        <v>3</v>
      </c>
      <c r="AD767" s="42">
        <f t="shared" si="45"/>
        <v>12</v>
      </c>
      <c r="AE767" s="42">
        <f t="shared" si="46"/>
        <v>10</v>
      </c>
      <c r="AG767" t="s">
        <v>1124</v>
      </c>
      <c r="AH767" s="57">
        <v>25.8</v>
      </c>
      <c r="AJ767" t="s">
        <v>861</v>
      </c>
      <c r="AK767">
        <f t="shared" si="47"/>
        <v>8</v>
      </c>
      <c r="AL767">
        <v>0.33</v>
      </c>
      <c r="AM767">
        <v>1.5</v>
      </c>
      <c r="AN767">
        <v>1.2</v>
      </c>
    </row>
    <row r="768" spans="1:40">
      <c r="A768" t="s">
        <v>742</v>
      </c>
      <c r="B768">
        <v>42.333333333333336</v>
      </c>
      <c r="C768">
        <v>3.1426808215246798</v>
      </c>
      <c r="D768">
        <v>7.3941926770833346</v>
      </c>
      <c r="E768">
        <v>20.292011019283748</v>
      </c>
      <c r="F768" t="s">
        <v>1186</v>
      </c>
      <c r="H768" t="s">
        <v>2779</v>
      </c>
      <c r="T768" t="s">
        <v>2878</v>
      </c>
      <c r="U768" t="s">
        <v>1121</v>
      </c>
      <c r="W768" t="s">
        <v>1623</v>
      </c>
      <c r="X768" s="69">
        <v>0.89749999999999996</v>
      </c>
      <c r="Y768" s="69">
        <v>0.92249999999999999</v>
      </c>
      <c r="Z768" s="69">
        <v>0.97499999999999998</v>
      </c>
      <c r="AB768" t="s">
        <v>2879</v>
      </c>
      <c r="AC768" s="42">
        <f t="shared" si="44"/>
        <v>1</v>
      </c>
      <c r="AD768" s="42">
        <f t="shared" si="45"/>
        <v>5</v>
      </c>
      <c r="AE768" s="42">
        <f t="shared" si="46"/>
        <v>3</v>
      </c>
      <c r="AG768" t="s">
        <v>2880</v>
      </c>
      <c r="AH768" s="57">
        <v>32.9</v>
      </c>
      <c r="AJ768" t="s">
        <v>2879</v>
      </c>
      <c r="AK768">
        <f t="shared" si="47"/>
        <v>4</v>
      </c>
      <c r="AL768">
        <v>0.25</v>
      </c>
      <c r="AM768">
        <v>1.25</v>
      </c>
      <c r="AN768">
        <v>0.7</v>
      </c>
    </row>
    <row r="769" spans="1:40">
      <c r="A769" t="s">
        <v>810</v>
      </c>
      <c r="B769">
        <v>31.333333333333332</v>
      </c>
      <c r="C769">
        <v>0.66673402582132735</v>
      </c>
      <c r="D769">
        <v>4.0456033333333332</v>
      </c>
      <c r="E769">
        <v>5.6969696969696972</v>
      </c>
      <c r="F769" t="s">
        <v>1186</v>
      </c>
      <c r="H769" t="s">
        <v>2779</v>
      </c>
      <c r="T769" t="s">
        <v>2542</v>
      </c>
      <c r="U769" t="s">
        <v>1121</v>
      </c>
      <c r="W769" t="s">
        <v>1577</v>
      </c>
      <c r="X769" s="69">
        <v>0.95</v>
      </c>
      <c r="Y769" s="69">
        <v>0.97499999999999998</v>
      </c>
      <c r="Z769" s="69">
        <v>0.97499999999999998</v>
      </c>
      <c r="AB769" t="s">
        <v>930</v>
      </c>
      <c r="AC769" s="42">
        <f t="shared" si="44"/>
        <v>1</v>
      </c>
      <c r="AD769" s="42">
        <f t="shared" si="45"/>
        <v>2</v>
      </c>
      <c r="AE769" s="42">
        <f t="shared" si="46"/>
        <v>3</v>
      </c>
      <c r="AG769" t="s">
        <v>2881</v>
      </c>
      <c r="AH769" s="57">
        <v>27.8</v>
      </c>
      <c r="AJ769" t="s">
        <v>930</v>
      </c>
      <c r="AK769">
        <f t="shared" si="47"/>
        <v>2</v>
      </c>
      <c r="AL769">
        <v>0.3</v>
      </c>
      <c r="AM769">
        <v>0.9</v>
      </c>
      <c r="AN769">
        <v>1.4</v>
      </c>
    </row>
    <row r="770" spans="1:40">
      <c r="A770" t="s">
        <v>743</v>
      </c>
      <c r="B770">
        <v>37.666666666666664</v>
      </c>
      <c r="C770">
        <v>2.8960448122171902</v>
      </c>
      <c r="D770">
        <v>7.3603571708333346</v>
      </c>
      <c r="E770">
        <v>12.672897196261681</v>
      </c>
      <c r="F770" t="s">
        <v>1186</v>
      </c>
      <c r="H770" t="s">
        <v>2779</v>
      </c>
      <c r="T770" t="s">
        <v>2882</v>
      </c>
      <c r="U770" t="s">
        <v>1121</v>
      </c>
      <c r="W770" t="s">
        <v>2842</v>
      </c>
      <c r="X770" s="69">
        <v>0.87250000000000005</v>
      </c>
      <c r="Y770" s="69">
        <v>0.93166700000000002</v>
      </c>
      <c r="Z770" s="69">
        <v>0.97499999999999998</v>
      </c>
      <c r="AB770" t="s">
        <v>39</v>
      </c>
      <c r="AC770" s="42">
        <f t="shared" si="44"/>
        <v>50</v>
      </c>
      <c r="AD770" s="42">
        <f t="shared" si="45"/>
        <v>33</v>
      </c>
      <c r="AE770" s="42">
        <f t="shared" si="46"/>
        <v>174</v>
      </c>
      <c r="AG770" t="s">
        <v>2883</v>
      </c>
      <c r="AH770" s="57">
        <v>33.200000000000003</v>
      </c>
      <c r="AJ770" t="s">
        <v>39</v>
      </c>
      <c r="AK770">
        <f t="shared" si="47"/>
        <v>83</v>
      </c>
      <c r="AL770">
        <v>0.6</v>
      </c>
      <c r="AM770">
        <v>0.4</v>
      </c>
      <c r="AN770">
        <v>2.1</v>
      </c>
    </row>
    <row r="771" spans="1:40">
      <c r="A771" t="s">
        <v>752</v>
      </c>
      <c r="B771">
        <v>52.666666666666664</v>
      </c>
      <c r="C771">
        <v>2.624982329473375</v>
      </c>
      <c r="D771">
        <v>7.0248972499999978</v>
      </c>
      <c r="E771">
        <v>19.403508771929822</v>
      </c>
      <c r="F771" t="s">
        <v>1186</v>
      </c>
      <c r="H771" t="s">
        <v>2779</v>
      </c>
      <c r="T771" t="s">
        <v>2884</v>
      </c>
      <c r="U771" t="s">
        <v>1121</v>
      </c>
      <c r="W771" t="s">
        <v>2388</v>
      </c>
      <c r="X771" s="69">
        <v>0.92500000000000004</v>
      </c>
      <c r="Y771" s="69">
        <v>0.97499999999999998</v>
      </c>
      <c r="Z771" s="69">
        <v>0.97499999999999998</v>
      </c>
      <c r="AB771" t="s">
        <v>239</v>
      </c>
      <c r="AC771" s="42">
        <f t="shared" si="44"/>
        <v>148</v>
      </c>
      <c r="AD771" s="42">
        <f t="shared" si="45"/>
        <v>41</v>
      </c>
      <c r="AE771" s="42">
        <f t="shared" si="46"/>
        <v>172</v>
      </c>
      <c r="AG771" t="s">
        <v>2885</v>
      </c>
      <c r="AH771" s="57">
        <v>28</v>
      </c>
      <c r="AJ771" t="s">
        <v>239</v>
      </c>
      <c r="AK771">
        <f t="shared" si="47"/>
        <v>82</v>
      </c>
      <c r="AL771">
        <v>1.81</v>
      </c>
      <c r="AM771">
        <v>0.5</v>
      </c>
      <c r="AN771">
        <v>2.1</v>
      </c>
    </row>
    <row r="772" spans="1:40">
      <c r="A772" t="s">
        <v>757</v>
      </c>
      <c r="B772">
        <v>43.333333333333336</v>
      </c>
      <c r="C772">
        <v>1.9963215559976002</v>
      </c>
      <c r="D772">
        <v>6.6751750000000003</v>
      </c>
      <c r="E772">
        <v>24.462365591397852</v>
      </c>
      <c r="F772" t="s">
        <v>1191</v>
      </c>
      <c r="H772" t="s">
        <v>2779</v>
      </c>
      <c r="T772" t="s">
        <v>2886</v>
      </c>
      <c r="U772" t="s">
        <v>1121</v>
      </c>
      <c r="W772" t="s">
        <v>1887</v>
      </c>
      <c r="X772" s="69">
        <v>0.97499999999999998</v>
      </c>
      <c r="Y772" s="69">
        <v>0.97499999999999998</v>
      </c>
      <c r="Z772" s="69">
        <v>0.97499999999999998</v>
      </c>
      <c r="AB772" t="s">
        <v>159</v>
      </c>
      <c r="AC772" s="42">
        <f t="shared" ref="AC772:AC804" si="48">ROUND(AL772*$AK772, 0)</f>
        <v>37</v>
      </c>
      <c r="AD772" s="42">
        <f t="shared" ref="AD772:AD804" si="49">ROUND(AM772*$AK772, 0)</f>
        <v>126</v>
      </c>
      <c r="AE772" s="42">
        <f t="shared" ref="AE772:AE804" si="50">ROUND(AN772*$AK772, 0)</f>
        <v>128</v>
      </c>
      <c r="AG772" t="s">
        <v>2887</v>
      </c>
      <c r="AH772" s="57">
        <v>33.6</v>
      </c>
      <c r="AJ772" t="s">
        <v>159</v>
      </c>
      <c r="AK772">
        <f t="shared" ref="AK772:AK835" si="51">VLOOKUP(AJ772, $A$3:$B$1060, 2, FALSE)</f>
        <v>80</v>
      </c>
      <c r="AL772">
        <v>0.46</v>
      </c>
      <c r="AM772">
        <v>1.58</v>
      </c>
      <c r="AN772">
        <v>1.6</v>
      </c>
    </row>
    <row r="773" spans="1:40">
      <c r="A773" t="s">
        <v>762</v>
      </c>
      <c r="B773">
        <v>45.333333333333336</v>
      </c>
      <c r="C773">
        <v>1.9401480539847049</v>
      </c>
      <c r="D773">
        <v>6.4191905555555575</v>
      </c>
      <c r="E773">
        <v>23.364102564102563</v>
      </c>
      <c r="F773" t="s">
        <v>1186</v>
      </c>
      <c r="H773" t="s">
        <v>2779</v>
      </c>
      <c r="T773" t="s">
        <v>2888</v>
      </c>
      <c r="U773" t="s">
        <v>1121</v>
      </c>
      <c r="W773" t="s">
        <v>2889</v>
      </c>
      <c r="X773" s="69">
        <v>0.87250000000000005</v>
      </c>
      <c r="Y773" s="69">
        <v>0.87250000000000005</v>
      </c>
      <c r="Z773" s="69">
        <v>0.97499999999999998</v>
      </c>
      <c r="AB773" t="s">
        <v>271</v>
      </c>
      <c r="AC773" s="42">
        <f t="shared" si="48"/>
        <v>112</v>
      </c>
      <c r="AD773" s="42">
        <f t="shared" si="49"/>
        <v>42</v>
      </c>
      <c r="AE773" s="42">
        <f t="shared" si="50"/>
        <v>152</v>
      </c>
      <c r="AG773" t="s">
        <v>2890</v>
      </c>
      <c r="AH773" s="57">
        <v>27</v>
      </c>
      <c r="AJ773" t="s">
        <v>271</v>
      </c>
      <c r="AK773">
        <f t="shared" si="51"/>
        <v>80</v>
      </c>
      <c r="AL773">
        <v>1.4</v>
      </c>
      <c r="AM773">
        <v>0.52</v>
      </c>
      <c r="AN773">
        <v>1.9</v>
      </c>
    </row>
    <row r="774" spans="1:40">
      <c r="A774" t="s">
        <v>807</v>
      </c>
      <c r="B774">
        <v>25</v>
      </c>
      <c r="C774">
        <v>0.71792270531400981</v>
      </c>
      <c r="D774">
        <v>4.0967062499999995</v>
      </c>
      <c r="E774">
        <v>0.72463768115942029</v>
      </c>
      <c r="F774" t="s">
        <v>1186</v>
      </c>
      <c r="H774" t="s">
        <v>2779</v>
      </c>
      <c r="T774" t="s">
        <v>2891</v>
      </c>
      <c r="U774" t="s">
        <v>1121</v>
      </c>
      <c r="W774" t="s">
        <v>2358</v>
      </c>
      <c r="X774" s="69">
        <v>0.97499999999999998</v>
      </c>
      <c r="Y774" s="69">
        <v>0.97499999999999998</v>
      </c>
      <c r="Z774" s="69">
        <v>0.97499999999999998</v>
      </c>
      <c r="AB774" t="s">
        <v>512</v>
      </c>
      <c r="AC774" s="42">
        <f t="shared" si="48"/>
        <v>110</v>
      </c>
      <c r="AD774" s="42">
        <f t="shared" si="49"/>
        <v>144</v>
      </c>
      <c r="AE774" s="42">
        <f t="shared" si="50"/>
        <v>71</v>
      </c>
      <c r="AG774" t="s">
        <v>2892</v>
      </c>
      <c r="AH774" s="57">
        <v>29.1</v>
      </c>
      <c r="AJ774" t="s">
        <v>512</v>
      </c>
      <c r="AK774">
        <f t="shared" si="51"/>
        <v>79</v>
      </c>
      <c r="AL774">
        <v>1.39</v>
      </c>
      <c r="AM774">
        <v>1.82</v>
      </c>
      <c r="AN774">
        <v>0.9</v>
      </c>
    </row>
    <row r="775" spans="1:40">
      <c r="A775" t="s">
        <v>834</v>
      </c>
      <c r="B775">
        <v>46.333333333333336</v>
      </c>
      <c r="C775">
        <v>0.81916459709323031</v>
      </c>
      <c r="D775">
        <v>3.3745687354166662</v>
      </c>
      <c r="E775">
        <v>30.656641604010026</v>
      </c>
      <c r="F775" t="s">
        <v>1191</v>
      </c>
      <c r="H775" t="s">
        <v>2779</v>
      </c>
      <c r="T775" t="s">
        <v>2893</v>
      </c>
      <c r="U775" t="s">
        <v>1121</v>
      </c>
      <c r="W775" t="s">
        <v>2849</v>
      </c>
      <c r="X775" s="69">
        <v>0.97499999999999998</v>
      </c>
      <c r="Y775" s="69">
        <v>0.97499999999999998</v>
      </c>
      <c r="Z775" s="69">
        <v>0.97499999999999998</v>
      </c>
      <c r="AB775" t="s">
        <v>2894</v>
      </c>
      <c r="AC775" s="42">
        <f t="shared" si="48"/>
        <v>176</v>
      </c>
      <c r="AD775" s="42">
        <f t="shared" si="49"/>
        <v>133</v>
      </c>
      <c r="AE775" s="42">
        <f t="shared" si="50"/>
        <v>93</v>
      </c>
      <c r="AG775" t="s">
        <v>2895</v>
      </c>
      <c r="AH775" s="57">
        <v>35.799999999999997</v>
      </c>
      <c r="AJ775" t="s">
        <v>2894</v>
      </c>
      <c r="AK775">
        <f t="shared" si="51"/>
        <v>77.666666666666671</v>
      </c>
      <c r="AL775">
        <v>2.27</v>
      </c>
      <c r="AM775">
        <v>1.71</v>
      </c>
      <c r="AN775">
        <v>1.2</v>
      </c>
    </row>
    <row r="776" spans="1:40">
      <c r="A776" t="s">
        <v>144</v>
      </c>
      <c r="B776">
        <v>79</v>
      </c>
      <c r="C776">
        <v>21.399529375410516</v>
      </c>
      <c r="D776">
        <v>58.392089624999997</v>
      </c>
      <c r="E776">
        <v>55.744588744588739</v>
      </c>
      <c r="F776" t="s">
        <v>941</v>
      </c>
      <c r="H776" t="s">
        <v>966</v>
      </c>
      <c r="T776" t="s">
        <v>2852</v>
      </c>
      <c r="U776" t="s">
        <v>1121</v>
      </c>
      <c r="W776" t="s">
        <v>2896</v>
      </c>
      <c r="X776" s="69">
        <v>0.87250000000000005</v>
      </c>
      <c r="Y776" s="69">
        <v>0.87250000000000005</v>
      </c>
      <c r="Z776" s="69">
        <v>0.97499999999999998</v>
      </c>
      <c r="AB776" t="s">
        <v>352</v>
      </c>
      <c r="AC776" s="42">
        <f t="shared" si="48"/>
        <v>21</v>
      </c>
      <c r="AD776" s="42">
        <f t="shared" si="49"/>
        <v>23</v>
      </c>
      <c r="AE776" s="42">
        <f t="shared" si="50"/>
        <v>139</v>
      </c>
      <c r="AG776" t="s">
        <v>1806</v>
      </c>
      <c r="AH776" s="57">
        <v>32.9</v>
      </c>
      <c r="AJ776" t="s">
        <v>352</v>
      </c>
      <c r="AK776">
        <f t="shared" si="51"/>
        <v>77</v>
      </c>
      <c r="AL776">
        <v>0.27</v>
      </c>
      <c r="AM776">
        <v>0.3</v>
      </c>
      <c r="AN776">
        <v>1.8</v>
      </c>
    </row>
    <row r="777" spans="1:40">
      <c r="A777" t="s">
        <v>361</v>
      </c>
      <c r="B777">
        <v>68</v>
      </c>
      <c r="C777">
        <v>13.600000000000001</v>
      </c>
      <c r="D777">
        <v>31.109692479674798</v>
      </c>
      <c r="E777">
        <v>35.25925925925926</v>
      </c>
      <c r="F777" t="s">
        <v>941</v>
      </c>
      <c r="H777" t="s">
        <v>966</v>
      </c>
      <c r="T777" t="s">
        <v>2897</v>
      </c>
      <c r="U777" t="s">
        <v>1121</v>
      </c>
      <c r="W777" t="s">
        <v>2898</v>
      </c>
      <c r="X777" s="69">
        <v>0.87250000000000005</v>
      </c>
      <c r="Y777" s="69">
        <v>0.92333299999999996</v>
      </c>
      <c r="Z777" s="69">
        <v>0.97499999999999998</v>
      </c>
      <c r="AB777" t="s">
        <v>498</v>
      </c>
      <c r="AC777" s="42">
        <f t="shared" si="48"/>
        <v>57</v>
      </c>
      <c r="AD777" s="42">
        <f t="shared" si="49"/>
        <v>132</v>
      </c>
      <c r="AE777" s="42">
        <f t="shared" si="50"/>
        <v>61</v>
      </c>
      <c r="AG777" t="s">
        <v>361</v>
      </c>
      <c r="AH777" s="57">
        <v>19.899999999999999</v>
      </c>
      <c r="AJ777" t="s">
        <v>498</v>
      </c>
      <c r="AK777">
        <f t="shared" si="51"/>
        <v>75.666666666666671</v>
      </c>
      <c r="AL777">
        <v>0.75</v>
      </c>
      <c r="AM777">
        <v>1.74</v>
      </c>
      <c r="AN777">
        <v>0.8</v>
      </c>
    </row>
    <row r="778" spans="1:40">
      <c r="A778" t="s">
        <v>302</v>
      </c>
      <c r="B778">
        <v>74</v>
      </c>
      <c r="C778">
        <v>11.831398411674934</v>
      </c>
      <c r="D778">
        <v>36.096377777777775</v>
      </c>
      <c r="E778">
        <v>50.824175824175825</v>
      </c>
      <c r="F778" t="s">
        <v>941</v>
      </c>
      <c r="H778" t="s">
        <v>966</v>
      </c>
      <c r="T778" t="s">
        <v>2899</v>
      </c>
      <c r="U778" t="s">
        <v>1121</v>
      </c>
      <c r="W778" t="s">
        <v>2462</v>
      </c>
      <c r="X778" s="69">
        <v>0.87250000000000005</v>
      </c>
      <c r="Y778" s="69">
        <v>0.88083299999999998</v>
      </c>
      <c r="Z778" s="69">
        <v>0.97499999999999998</v>
      </c>
      <c r="AB778" t="s">
        <v>45</v>
      </c>
      <c r="AC778" s="42">
        <f t="shared" si="48"/>
        <v>45</v>
      </c>
      <c r="AD778" s="42">
        <f t="shared" si="49"/>
        <v>29</v>
      </c>
      <c r="AE778" s="42">
        <f t="shared" si="50"/>
        <v>255</v>
      </c>
      <c r="AG778" t="s">
        <v>1447</v>
      </c>
      <c r="AH778" s="57">
        <v>26</v>
      </c>
      <c r="AJ778" t="s">
        <v>45</v>
      </c>
      <c r="AK778">
        <f t="shared" si="51"/>
        <v>75</v>
      </c>
      <c r="AL778">
        <v>0.6</v>
      </c>
      <c r="AM778">
        <v>0.39</v>
      </c>
      <c r="AN778">
        <v>3.4</v>
      </c>
    </row>
    <row r="779" spans="1:40">
      <c r="A779" t="s">
        <v>2802</v>
      </c>
      <c r="B779">
        <v>76.666666666666671</v>
      </c>
      <c r="C779">
        <v>11.526823217663814</v>
      </c>
      <c r="D779">
        <v>27.185269270833331</v>
      </c>
      <c r="E779">
        <v>72.55952380952381</v>
      </c>
      <c r="F779" t="s">
        <v>1143</v>
      </c>
      <c r="H779" t="s">
        <v>966</v>
      </c>
      <c r="T779" t="s">
        <v>2900</v>
      </c>
      <c r="U779" t="s">
        <v>1121</v>
      </c>
      <c r="W779" t="s">
        <v>2901</v>
      </c>
      <c r="X779" s="69">
        <v>0.87250000000000005</v>
      </c>
      <c r="Y779" s="69">
        <v>0.87250000000000005</v>
      </c>
      <c r="Z779" s="69">
        <v>0.97499999999999998</v>
      </c>
      <c r="AB779" t="s">
        <v>170</v>
      </c>
      <c r="AC779" s="42">
        <f t="shared" si="48"/>
        <v>45</v>
      </c>
      <c r="AD779" s="42">
        <f t="shared" si="49"/>
        <v>98</v>
      </c>
      <c r="AE779" s="42">
        <f t="shared" si="50"/>
        <v>180</v>
      </c>
      <c r="AG779" t="s">
        <v>2033</v>
      </c>
      <c r="AH779" s="57">
        <v>26.4</v>
      </c>
      <c r="AJ779" t="s">
        <v>170</v>
      </c>
      <c r="AK779">
        <f t="shared" si="51"/>
        <v>75</v>
      </c>
      <c r="AL779">
        <v>0.6</v>
      </c>
      <c r="AM779">
        <v>1.3</v>
      </c>
      <c r="AN779">
        <v>2.4</v>
      </c>
    </row>
    <row r="780" spans="1:40">
      <c r="A780" t="s">
        <v>513</v>
      </c>
      <c r="B780">
        <v>83</v>
      </c>
      <c r="C780">
        <v>9.1741280482884715</v>
      </c>
      <c r="D780">
        <v>19.178446875000002</v>
      </c>
      <c r="E780">
        <v>43.037037037037038</v>
      </c>
      <c r="F780" t="s">
        <v>941</v>
      </c>
      <c r="H780" t="s">
        <v>966</v>
      </c>
      <c r="T780" t="s">
        <v>2902</v>
      </c>
      <c r="U780" t="s">
        <v>1121</v>
      </c>
      <c r="W780" t="s">
        <v>2819</v>
      </c>
      <c r="X780" s="69">
        <v>0.87250000000000005</v>
      </c>
      <c r="Y780" s="69">
        <v>0.94083300000000003</v>
      </c>
      <c r="Z780" s="69">
        <v>0.97499999999999998</v>
      </c>
      <c r="AB780" t="s">
        <v>190</v>
      </c>
      <c r="AC780" s="42">
        <f t="shared" si="48"/>
        <v>34</v>
      </c>
      <c r="AD780" s="42">
        <f t="shared" si="49"/>
        <v>122</v>
      </c>
      <c r="AE780" s="42">
        <f t="shared" si="50"/>
        <v>113</v>
      </c>
      <c r="AG780" t="s">
        <v>2309</v>
      </c>
      <c r="AH780" s="57">
        <v>29.7</v>
      </c>
      <c r="AJ780" t="s">
        <v>190</v>
      </c>
      <c r="AK780">
        <f t="shared" si="51"/>
        <v>75</v>
      </c>
      <c r="AL780">
        <v>0.45</v>
      </c>
      <c r="AM780">
        <v>1.62</v>
      </c>
      <c r="AN780">
        <v>1.5</v>
      </c>
    </row>
    <row r="781" spans="1:40">
      <c r="A781" t="s">
        <v>49</v>
      </c>
      <c r="B781">
        <v>82.333333333333329</v>
      </c>
      <c r="C781">
        <v>30.099183949494087</v>
      </c>
      <c r="D781">
        <v>89.388111455439812</v>
      </c>
      <c r="E781">
        <v>33.479944674965417</v>
      </c>
      <c r="F781" t="s">
        <v>1143</v>
      </c>
      <c r="H781" t="s">
        <v>966</v>
      </c>
      <c r="T781" t="s">
        <v>2861</v>
      </c>
      <c r="U781" t="s">
        <v>1121</v>
      </c>
      <c r="W781" t="s">
        <v>1593</v>
      </c>
      <c r="X781" s="69">
        <v>0.87250000000000005</v>
      </c>
      <c r="Y781" s="69">
        <v>0.906667</v>
      </c>
      <c r="Z781" s="69">
        <v>0.97499999999999998</v>
      </c>
      <c r="AB781" t="s">
        <v>311</v>
      </c>
      <c r="AC781" s="42">
        <f t="shared" si="48"/>
        <v>36</v>
      </c>
      <c r="AD781" s="42">
        <f t="shared" si="49"/>
        <v>29</v>
      </c>
      <c r="AE781" s="42">
        <f t="shared" si="50"/>
        <v>96</v>
      </c>
      <c r="AG781" t="s">
        <v>1609</v>
      </c>
      <c r="AH781" s="57">
        <v>27.9</v>
      </c>
      <c r="AJ781" t="s">
        <v>311</v>
      </c>
      <c r="AK781">
        <f t="shared" si="51"/>
        <v>74</v>
      </c>
      <c r="AL781">
        <v>0.49</v>
      </c>
      <c r="AM781">
        <v>0.39</v>
      </c>
      <c r="AN781">
        <v>1.3</v>
      </c>
    </row>
    <row r="782" spans="1:40">
      <c r="A782" t="s">
        <v>107</v>
      </c>
      <c r="B782">
        <v>72.333333333333329</v>
      </c>
      <c r="C782">
        <v>24.757219393402824</v>
      </c>
      <c r="D782">
        <v>68.055524930555549</v>
      </c>
      <c r="E782">
        <v>31.538704581358608</v>
      </c>
      <c r="F782" t="s">
        <v>1143</v>
      </c>
      <c r="H782" t="s">
        <v>966</v>
      </c>
      <c r="T782" t="s">
        <v>2721</v>
      </c>
      <c r="U782" t="s">
        <v>1121</v>
      </c>
      <c r="W782" t="s">
        <v>2401</v>
      </c>
      <c r="X782" s="69">
        <v>0.87250000000000005</v>
      </c>
      <c r="Y782" s="69">
        <v>0.87250000000000005</v>
      </c>
      <c r="Z782" s="69">
        <v>0.97499999999999998</v>
      </c>
      <c r="AB782" t="s">
        <v>127</v>
      </c>
      <c r="AC782" s="42">
        <f t="shared" si="48"/>
        <v>85</v>
      </c>
      <c r="AD782" s="42">
        <f t="shared" si="49"/>
        <v>4</v>
      </c>
      <c r="AE782" s="42">
        <f t="shared" si="50"/>
        <v>138</v>
      </c>
      <c r="AG782" t="s">
        <v>1228</v>
      </c>
      <c r="AH782" s="57">
        <v>22.1</v>
      </c>
      <c r="AJ782" t="s">
        <v>127</v>
      </c>
      <c r="AK782">
        <f t="shared" si="51"/>
        <v>69</v>
      </c>
      <c r="AL782">
        <v>1.23</v>
      </c>
      <c r="AM782">
        <v>0.06</v>
      </c>
      <c r="AN782">
        <v>2</v>
      </c>
    </row>
    <row r="783" spans="1:40">
      <c r="A783" t="s">
        <v>276</v>
      </c>
      <c r="B783">
        <v>83.666666666666671</v>
      </c>
      <c r="C783">
        <v>23.250263768462592</v>
      </c>
      <c r="D783">
        <v>38.753237962962963</v>
      </c>
      <c r="E783">
        <v>50.2</v>
      </c>
      <c r="F783" t="s">
        <v>1143</v>
      </c>
      <c r="H783" t="s">
        <v>966</v>
      </c>
      <c r="T783" t="s">
        <v>2903</v>
      </c>
      <c r="U783" t="s">
        <v>1121</v>
      </c>
      <c r="W783" t="s">
        <v>2857</v>
      </c>
      <c r="X783" s="69">
        <v>0.87250000000000005</v>
      </c>
      <c r="Y783" s="69">
        <v>0.87250000000000005</v>
      </c>
      <c r="Z783" s="69">
        <v>0.97499999999999998</v>
      </c>
      <c r="AB783" t="s">
        <v>653</v>
      </c>
      <c r="AC783" s="42">
        <f t="shared" si="48"/>
        <v>90</v>
      </c>
      <c r="AD783" s="42">
        <f t="shared" si="49"/>
        <v>248</v>
      </c>
      <c r="AE783" s="42">
        <f t="shared" si="50"/>
        <v>69</v>
      </c>
      <c r="AG783" t="s">
        <v>1852</v>
      </c>
      <c r="AH783" s="57">
        <v>36</v>
      </c>
      <c r="AJ783" t="s">
        <v>653</v>
      </c>
      <c r="AK783">
        <f t="shared" si="51"/>
        <v>69</v>
      </c>
      <c r="AL783">
        <v>1.3</v>
      </c>
      <c r="AM783">
        <v>3.6</v>
      </c>
      <c r="AN783">
        <v>1</v>
      </c>
    </row>
    <row r="784" spans="1:40">
      <c r="A784" t="s">
        <v>415</v>
      </c>
      <c r="B784">
        <v>67</v>
      </c>
      <c r="C784">
        <v>11.673208326967474</v>
      </c>
      <c r="D784">
        <v>26.9686725</v>
      </c>
      <c r="E784">
        <v>17.523076923076925</v>
      </c>
      <c r="F784" t="s">
        <v>1143</v>
      </c>
      <c r="H784" t="s">
        <v>966</v>
      </c>
      <c r="T784" t="s">
        <v>2904</v>
      </c>
      <c r="U784" t="s">
        <v>1121</v>
      </c>
      <c r="W784" t="s">
        <v>2742</v>
      </c>
      <c r="X784" s="69">
        <v>0.89749999999999996</v>
      </c>
      <c r="Y784" s="69">
        <v>0.94</v>
      </c>
      <c r="Z784" s="69">
        <v>0.97499999999999998</v>
      </c>
      <c r="AB784" t="s">
        <v>670</v>
      </c>
      <c r="AC784" s="42">
        <f t="shared" si="48"/>
        <v>34</v>
      </c>
      <c r="AD784" s="42">
        <f t="shared" si="49"/>
        <v>244</v>
      </c>
      <c r="AE784" s="42">
        <f t="shared" si="50"/>
        <v>63</v>
      </c>
      <c r="AG784" t="s">
        <v>2498</v>
      </c>
      <c r="AH784" s="57">
        <v>27.7</v>
      </c>
      <c r="AJ784" t="s">
        <v>670</v>
      </c>
      <c r="AK784">
        <f t="shared" si="51"/>
        <v>63</v>
      </c>
      <c r="AL784">
        <v>0.54</v>
      </c>
      <c r="AM784">
        <v>3.88</v>
      </c>
      <c r="AN784">
        <v>1</v>
      </c>
    </row>
    <row r="785" spans="1:40">
      <c r="A785" t="s">
        <v>840</v>
      </c>
      <c r="B785">
        <v>33</v>
      </c>
      <c r="C785">
        <v>2.5393785316465771</v>
      </c>
      <c r="D785">
        <v>2.9480343749999998</v>
      </c>
      <c r="E785">
        <v>57.574468085106389</v>
      </c>
      <c r="F785" t="s">
        <v>1143</v>
      </c>
      <c r="H785" t="s">
        <v>966</v>
      </c>
      <c r="T785" t="s">
        <v>2905</v>
      </c>
      <c r="U785" t="s">
        <v>1121</v>
      </c>
      <c r="W785" t="s">
        <v>1611</v>
      </c>
      <c r="X785" s="69">
        <v>0.94499999999999995</v>
      </c>
      <c r="Y785" s="69">
        <v>0.97</v>
      </c>
      <c r="Z785" s="69">
        <v>0.97250000000000003</v>
      </c>
      <c r="AB785" t="s">
        <v>135</v>
      </c>
      <c r="AC785" s="42">
        <f t="shared" si="48"/>
        <v>40</v>
      </c>
      <c r="AD785" s="42">
        <f t="shared" si="49"/>
        <v>30</v>
      </c>
      <c r="AE785" s="42">
        <f t="shared" si="50"/>
        <v>132</v>
      </c>
      <c r="AG785" t="s">
        <v>2799</v>
      </c>
      <c r="AH785" s="57">
        <v>31.9</v>
      </c>
      <c r="AJ785" t="s">
        <v>135</v>
      </c>
      <c r="AK785">
        <f t="shared" si="51"/>
        <v>62.666666666666664</v>
      </c>
      <c r="AL785">
        <v>0.64</v>
      </c>
      <c r="AM785">
        <v>0.48</v>
      </c>
      <c r="AN785">
        <v>2.1</v>
      </c>
    </row>
    <row r="786" spans="1:40">
      <c r="A786" t="s">
        <v>774</v>
      </c>
      <c r="B786">
        <v>24</v>
      </c>
      <c r="C786">
        <v>2.0185929444241459</v>
      </c>
      <c r="D786">
        <v>5.9224999999999994</v>
      </c>
      <c r="E786">
        <v>4.08</v>
      </c>
      <c r="F786" t="s">
        <v>1143</v>
      </c>
      <c r="H786" t="s">
        <v>966</v>
      </c>
      <c r="T786" t="s">
        <v>2906</v>
      </c>
      <c r="U786" t="s">
        <v>1121</v>
      </c>
      <c r="W786" t="s">
        <v>2734</v>
      </c>
      <c r="X786" s="69">
        <v>0.95</v>
      </c>
      <c r="Y786" s="69">
        <v>0.88666599999999995</v>
      </c>
      <c r="Z786" s="69">
        <v>0.96999899999999994</v>
      </c>
      <c r="AB786" t="s">
        <v>285</v>
      </c>
      <c r="AC786" s="42">
        <f t="shared" si="48"/>
        <v>42</v>
      </c>
      <c r="AD786" s="42">
        <f t="shared" si="49"/>
        <v>23</v>
      </c>
      <c r="AE786" s="42">
        <f t="shared" si="50"/>
        <v>128</v>
      </c>
      <c r="AG786" t="s">
        <v>2907</v>
      </c>
      <c r="AH786" s="57">
        <v>22.9</v>
      </c>
      <c r="AJ786" t="s">
        <v>285</v>
      </c>
      <c r="AK786">
        <f t="shared" si="51"/>
        <v>58</v>
      </c>
      <c r="AL786">
        <v>0.73</v>
      </c>
      <c r="AM786">
        <v>0.4</v>
      </c>
      <c r="AN786">
        <v>2.2000000000000002</v>
      </c>
    </row>
    <row r="787" spans="1:40">
      <c r="A787" t="s">
        <v>92</v>
      </c>
      <c r="B787">
        <v>83</v>
      </c>
      <c r="C787">
        <v>30.71</v>
      </c>
      <c r="D787">
        <v>70.960642499999992</v>
      </c>
      <c r="E787">
        <v>17.761316872427983</v>
      </c>
      <c r="F787" t="s">
        <v>1152</v>
      </c>
      <c r="H787" t="s">
        <v>966</v>
      </c>
      <c r="T787" t="s">
        <v>2908</v>
      </c>
      <c r="U787" t="s">
        <v>1121</v>
      </c>
      <c r="W787" t="s">
        <v>2909</v>
      </c>
      <c r="X787" s="69">
        <v>1.03</v>
      </c>
      <c r="Y787" s="69">
        <v>0.96499999999999997</v>
      </c>
      <c r="Z787" s="69">
        <v>0.96499999999999997</v>
      </c>
      <c r="AB787" t="s">
        <v>560</v>
      </c>
      <c r="AC787" s="42">
        <f t="shared" si="48"/>
        <v>23</v>
      </c>
      <c r="AD787" s="42">
        <f t="shared" si="49"/>
        <v>62</v>
      </c>
      <c r="AE787" s="42">
        <f t="shared" si="50"/>
        <v>73</v>
      </c>
      <c r="AG787" t="s">
        <v>1479</v>
      </c>
      <c r="AH787" s="57">
        <v>30.3</v>
      </c>
      <c r="AJ787" t="s">
        <v>560</v>
      </c>
      <c r="AK787">
        <f t="shared" si="51"/>
        <v>56.333333333333336</v>
      </c>
      <c r="AL787">
        <v>0.4</v>
      </c>
      <c r="AM787">
        <v>1.1000000000000001</v>
      </c>
      <c r="AN787">
        <v>1.3</v>
      </c>
    </row>
    <row r="788" spans="1:40">
      <c r="A788" t="s">
        <v>61</v>
      </c>
      <c r="B788">
        <v>81</v>
      </c>
      <c r="C788">
        <v>41.31</v>
      </c>
      <c r="D788">
        <v>82.484324999999998</v>
      </c>
      <c r="E788">
        <v>28.391752577319586</v>
      </c>
      <c r="F788" t="s">
        <v>1152</v>
      </c>
      <c r="H788" t="s">
        <v>966</v>
      </c>
      <c r="T788" t="s">
        <v>2735</v>
      </c>
      <c r="U788" t="s">
        <v>1121</v>
      </c>
      <c r="W788" t="s">
        <v>2056</v>
      </c>
      <c r="X788" s="69">
        <v>0.93500000000000005</v>
      </c>
      <c r="Y788" s="69">
        <v>0.96</v>
      </c>
      <c r="Z788" s="69">
        <v>0.96</v>
      </c>
      <c r="AA788" s="43"/>
      <c r="AB788" t="s">
        <v>443</v>
      </c>
      <c r="AC788" s="42">
        <f t="shared" si="48"/>
        <v>21</v>
      </c>
      <c r="AD788" s="42">
        <f t="shared" si="49"/>
        <v>16</v>
      </c>
      <c r="AE788" s="42">
        <f t="shared" si="50"/>
        <v>94</v>
      </c>
      <c r="AG788" t="s">
        <v>1619</v>
      </c>
      <c r="AH788" s="57">
        <v>23.2</v>
      </c>
      <c r="AJ788" t="s">
        <v>443</v>
      </c>
      <c r="AK788">
        <f t="shared" si="51"/>
        <v>52</v>
      </c>
      <c r="AL788">
        <v>0.4</v>
      </c>
      <c r="AM788">
        <v>0.3</v>
      </c>
      <c r="AN788">
        <v>1.8</v>
      </c>
    </row>
    <row r="789" spans="1:40">
      <c r="A789" t="s">
        <v>520</v>
      </c>
      <c r="B789">
        <v>69</v>
      </c>
      <c r="C789">
        <v>8.9700000000000006</v>
      </c>
      <c r="D789">
        <v>18.698137499999998</v>
      </c>
      <c r="E789">
        <v>13.8</v>
      </c>
      <c r="F789" t="s">
        <v>1152</v>
      </c>
      <c r="H789" t="s">
        <v>966</v>
      </c>
      <c r="T789" t="s">
        <v>2910</v>
      </c>
      <c r="U789" t="s">
        <v>1121</v>
      </c>
      <c r="W789" t="s">
        <v>1601</v>
      </c>
      <c r="X789" s="69">
        <v>0.87250000000000005</v>
      </c>
      <c r="Y789" s="69">
        <v>0.87083299999999997</v>
      </c>
      <c r="Z789" s="69">
        <v>0.95833299999999999</v>
      </c>
      <c r="AB789" t="s">
        <v>750</v>
      </c>
      <c r="AC789" s="42">
        <f t="shared" si="48"/>
        <v>12</v>
      </c>
      <c r="AD789" s="42">
        <f t="shared" si="49"/>
        <v>8</v>
      </c>
      <c r="AE789" s="42">
        <f t="shared" si="50"/>
        <v>37</v>
      </c>
      <c r="AG789" t="s">
        <v>2470</v>
      </c>
      <c r="AH789" s="57">
        <v>21.3</v>
      </c>
      <c r="AJ789" t="s">
        <v>750</v>
      </c>
      <c r="AK789">
        <f t="shared" si="51"/>
        <v>31</v>
      </c>
      <c r="AL789">
        <v>0.38</v>
      </c>
      <c r="AM789">
        <v>0.27</v>
      </c>
      <c r="AN789">
        <v>1.2</v>
      </c>
    </row>
    <row r="790" spans="1:40">
      <c r="A790" t="s">
        <v>268</v>
      </c>
      <c r="B790">
        <v>83</v>
      </c>
      <c r="C790">
        <v>20.75</v>
      </c>
      <c r="D790">
        <v>39.662042812500005</v>
      </c>
      <c r="E790">
        <v>41.329218106995889</v>
      </c>
      <c r="F790" t="s">
        <v>1152</v>
      </c>
      <c r="H790" t="s">
        <v>966</v>
      </c>
      <c r="T790" t="s">
        <v>2911</v>
      </c>
      <c r="U790" t="s">
        <v>1121</v>
      </c>
      <c r="W790" t="s">
        <v>2197</v>
      </c>
      <c r="X790" s="69">
        <v>0.9375</v>
      </c>
      <c r="Y790" s="69">
        <v>0.95583300000000004</v>
      </c>
      <c r="Z790" s="69">
        <v>0.95583300000000004</v>
      </c>
      <c r="AB790" t="s">
        <v>811</v>
      </c>
      <c r="AC790" s="42">
        <f t="shared" si="48"/>
        <v>17</v>
      </c>
      <c r="AD790" s="42">
        <f t="shared" si="49"/>
        <v>11</v>
      </c>
      <c r="AE790" s="42">
        <f t="shared" si="50"/>
        <v>14</v>
      </c>
      <c r="AG790" t="s">
        <v>2026</v>
      </c>
      <c r="AH790" s="57">
        <v>29</v>
      </c>
      <c r="AJ790" t="s">
        <v>811</v>
      </c>
      <c r="AK790">
        <f t="shared" si="51"/>
        <v>18</v>
      </c>
      <c r="AL790">
        <v>0.95</v>
      </c>
      <c r="AM790">
        <v>0.61</v>
      </c>
      <c r="AN790">
        <v>0.8</v>
      </c>
    </row>
    <row r="791" spans="1:40">
      <c r="A791" t="s">
        <v>785</v>
      </c>
      <c r="B791">
        <v>51</v>
      </c>
      <c r="C791">
        <v>3.2705380221426328</v>
      </c>
      <c r="D791">
        <v>5.0440689374999996</v>
      </c>
      <c r="E791">
        <v>29.686567164179106</v>
      </c>
      <c r="F791" t="s">
        <v>1152</v>
      </c>
      <c r="H791" t="s">
        <v>966</v>
      </c>
      <c r="T791" t="s">
        <v>2912</v>
      </c>
      <c r="U791" t="s">
        <v>1121</v>
      </c>
      <c r="W791" t="s">
        <v>2913</v>
      </c>
      <c r="X791" s="69">
        <v>0.93</v>
      </c>
      <c r="Y791" s="69">
        <v>0.95499999999999996</v>
      </c>
      <c r="Z791" s="69">
        <v>0.95499999999999996</v>
      </c>
      <c r="AB791" t="s">
        <v>846</v>
      </c>
      <c r="AC791" s="42">
        <f t="shared" si="48"/>
        <v>7</v>
      </c>
      <c r="AD791" s="42">
        <f t="shared" si="49"/>
        <v>12</v>
      </c>
      <c r="AE791" s="42">
        <f t="shared" si="50"/>
        <v>16</v>
      </c>
      <c r="AG791" t="s">
        <v>2337</v>
      </c>
      <c r="AH791" s="57">
        <v>34.5</v>
      </c>
      <c r="AJ791" t="s">
        <v>846</v>
      </c>
      <c r="AK791">
        <f t="shared" si="51"/>
        <v>12</v>
      </c>
      <c r="AL791">
        <v>0.55000000000000004</v>
      </c>
      <c r="AM791">
        <v>1</v>
      </c>
      <c r="AN791">
        <v>1.3</v>
      </c>
    </row>
    <row r="792" spans="1:40">
      <c r="A792" t="s">
        <v>395</v>
      </c>
      <c r="B792">
        <v>70.666666666666671</v>
      </c>
      <c r="C792">
        <v>15.230249665837366</v>
      </c>
      <c r="D792">
        <v>28.602400957407408</v>
      </c>
      <c r="E792">
        <v>31.902912621359228</v>
      </c>
      <c r="F792" t="s">
        <v>1152</v>
      </c>
      <c r="H792" t="s">
        <v>966</v>
      </c>
      <c r="T792" t="s">
        <v>2914</v>
      </c>
      <c r="U792" t="s">
        <v>1121</v>
      </c>
      <c r="W792" t="s">
        <v>1188</v>
      </c>
      <c r="X792" s="69">
        <v>0.87</v>
      </c>
      <c r="Y792" s="69">
        <v>0.89666699999999999</v>
      </c>
      <c r="Z792" s="69">
        <v>0.95</v>
      </c>
      <c r="AB792" t="s">
        <v>819</v>
      </c>
      <c r="AC792" s="42">
        <f t="shared" si="48"/>
        <v>5</v>
      </c>
      <c r="AD792" s="42">
        <f t="shared" si="49"/>
        <v>3</v>
      </c>
      <c r="AE792" s="42">
        <f t="shared" si="50"/>
        <v>9</v>
      </c>
      <c r="AG792" t="s">
        <v>2488</v>
      </c>
      <c r="AH792" s="57">
        <v>30.1</v>
      </c>
      <c r="AJ792" t="s">
        <v>819</v>
      </c>
      <c r="AK792">
        <f t="shared" si="51"/>
        <v>11</v>
      </c>
      <c r="AL792">
        <v>0.44</v>
      </c>
      <c r="AM792">
        <v>0.28000000000000003</v>
      </c>
      <c r="AN792">
        <v>0.8</v>
      </c>
    </row>
    <row r="793" spans="1:40">
      <c r="A793" t="s">
        <v>133</v>
      </c>
      <c r="B793">
        <v>79</v>
      </c>
      <c r="C793">
        <v>10.440904801615122</v>
      </c>
      <c r="D793">
        <v>59.545980083333326</v>
      </c>
      <c r="E793">
        <v>38.455026455026456</v>
      </c>
      <c r="F793" t="s">
        <v>1186</v>
      </c>
      <c r="H793" t="s">
        <v>966</v>
      </c>
      <c r="T793" t="s">
        <v>2915</v>
      </c>
      <c r="U793" t="s">
        <v>1121</v>
      </c>
      <c r="W793" t="s">
        <v>2674</v>
      </c>
      <c r="X793" s="69">
        <v>0.87</v>
      </c>
      <c r="Y793" s="69">
        <v>0.87</v>
      </c>
      <c r="Z793" s="69">
        <v>0.95</v>
      </c>
      <c r="AB793" t="s">
        <v>923</v>
      </c>
      <c r="AC793" s="42">
        <f t="shared" si="48"/>
        <v>7</v>
      </c>
      <c r="AD793" s="42">
        <f t="shared" si="49"/>
        <v>11</v>
      </c>
      <c r="AE793" s="42">
        <f t="shared" si="50"/>
        <v>4</v>
      </c>
      <c r="AG793" t="s">
        <v>1388</v>
      </c>
      <c r="AH793" s="57">
        <v>28</v>
      </c>
      <c r="AJ793" t="s">
        <v>923</v>
      </c>
      <c r="AK793">
        <f t="shared" si="51"/>
        <v>7</v>
      </c>
      <c r="AL793">
        <v>1</v>
      </c>
      <c r="AM793">
        <v>1.54</v>
      </c>
      <c r="AN793">
        <v>0.5</v>
      </c>
    </row>
    <row r="794" spans="1:40">
      <c r="A794" t="s">
        <v>342</v>
      </c>
      <c r="B794">
        <v>82.666666666666671</v>
      </c>
      <c r="C794">
        <v>8.2666666666666675</v>
      </c>
      <c r="D794">
        <v>32.689089766666669</v>
      </c>
      <c r="E794">
        <v>58.754820936639121</v>
      </c>
      <c r="F794" t="s">
        <v>1191</v>
      </c>
      <c r="H794" t="s">
        <v>966</v>
      </c>
      <c r="T794" t="s">
        <v>2916</v>
      </c>
      <c r="U794" t="s">
        <v>1121</v>
      </c>
      <c r="W794" t="s">
        <v>2387</v>
      </c>
      <c r="X794" s="69">
        <v>0.87</v>
      </c>
      <c r="Y794" s="69">
        <v>0.92333299999999996</v>
      </c>
      <c r="Z794" s="69">
        <v>0.95</v>
      </c>
      <c r="AB794" t="s">
        <v>918</v>
      </c>
      <c r="AC794" s="42">
        <f t="shared" si="48"/>
        <v>7</v>
      </c>
      <c r="AD794" s="42">
        <f t="shared" si="49"/>
        <v>7</v>
      </c>
      <c r="AE794" s="42">
        <f t="shared" si="50"/>
        <v>4</v>
      </c>
      <c r="AG794" t="s">
        <v>1733</v>
      </c>
      <c r="AH794" s="57">
        <v>32.4</v>
      </c>
      <c r="AJ794" t="s">
        <v>918</v>
      </c>
      <c r="AK794">
        <f t="shared" si="51"/>
        <v>6</v>
      </c>
      <c r="AL794">
        <v>1.1299999999999999</v>
      </c>
      <c r="AM794">
        <v>1.23</v>
      </c>
      <c r="AN794">
        <v>0.6</v>
      </c>
    </row>
    <row r="795" spans="1:40">
      <c r="A795" t="s">
        <v>539</v>
      </c>
      <c r="B795">
        <v>77</v>
      </c>
      <c r="C795">
        <v>4.068049345702021</v>
      </c>
      <c r="D795">
        <v>17.578285725000001</v>
      </c>
      <c r="E795">
        <v>23.271111111111111</v>
      </c>
      <c r="F795" t="s">
        <v>1186</v>
      </c>
      <c r="H795" t="s">
        <v>966</v>
      </c>
      <c r="T795" t="s">
        <v>2901</v>
      </c>
      <c r="U795" t="s">
        <v>1121</v>
      </c>
      <c r="W795" t="s">
        <v>2917</v>
      </c>
      <c r="X795" s="69">
        <v>0.95</v>
      </c>
      <c r="Y795" s="69">
        <v>0.95</v>
      </c>
      <c r="Z795" s="69">
        <v>0.95</v>
      </c>
      <c r="AB795" t="s">
        <v>907</v>
      </c>
      <c r="AC795" s="42">
        <f t="shared" si="48"/>
        <v>6</v>
      </c>
      <c r="AD795" s="42">
        <f t="shared" si="49"/>
        <v>7</v>
      </c>
      <c r="AE795" s="42">
        <f t="shared" si="50"/>
        <v>5</v>
      </c>
      <c r="AG795" t="s">
        <v>2188</v>
      </c>
      <c r="AH795" s="57">
        <v>34.9</v>
      </c>
      <c r="AJ795" t="s">
        <v>907</v>
      </c>
      <c r="AK795">
        <f t="shared" si="51"/>
        <v>5.3333333333333339</v>
      </c>
      <c r="AL795">
        <v>1.17</v>
      </c>
      <c r="AM795">
        <v>1.33</v>
      </c>
      <c r="AN795">
        <v>1</v>
      </c>
    </row>
    <row r="796" spans="1:40">
      <c r="A796" t="s">
        <v>379</v>
      </c>
      <c r="B796">
        <v>76</v>
      </c>
      <c r="C796">
        <v>3.3550772254565357</v>
      </c>
      <c r="D796">
        <v>29.679969666666665</v>
      </c>
      <c r="E796">
        <v>23.6</v>
      </c>
      <c r="F796" t="s">
        <v>1191</v>
      </c>
      <c r="H796" t="s">
        <v>966</v>
      </c>
      <c r="T796" t="s">
        <v>2918</v>
      </c>
      <c r="U796" t="s">
        <v>1121</v>
      </c>
      <c r="W796" t="s">
        <v>2916</v>
      </c>
      <c r="X796" s="69">
        <v>0.87</v>
      </c>
      <c r="Y796" s="69">
        <v>0.87</v>
      </c>
      <c r="Z796" s="69">
        <v>0.95</v>
      </c>
      <c r="AB796" t="s">
        <v>91</v>
      </c>
      <c r="AC796" s="42">
        <f t="shared" si="48"/>
        <v>55</v>
      </c>
      <c r="AD796" s="42">
        <f t="shared" si="49"/>
        <v>15</v>
      </c>
      <c r="AE796" s="42">
        <f t="shared" si="50"/>
        <v>150</v>
      </c>
      <c r="AG796" t="s">
        <v>2018</v>
      </c>
      <c r="AH796" s="57">
        <v>29.1</v>
      </c>
      <c r="AJ796" t="s">
        <v>91</v>
      </c>
      <c r="AK796">
        <f t="shared" si="51"/>
        <v>83.333333333333329</v>
      </c>
      <c r="AL796">
        <v>0.66</v>
      </c>
      <c r="AM796">
        <v>0.18</v>
      </c>
      <c r="AN796">
        <v>1.8</v>
      </c>
    </row>
    <row r="797" spans="1:40">
      <c r="A797" t="s">
        <v>445</v>
      </c>
      <c r="B797">
        <v>74</v>
      </c>
      <c r="C797">
        <v>3.2296888888888891</v>
      </c>
      <c r="D797">
        <v>24.329243963414644</v>
      </c>
      <c r="E797">
        <v>29.6</v>
      </c>
      <c r="F797" t="s">
        <v>1186</v>
      </c>
      <c r="H797" t="s">
        <v>966</v>
      </c>
      <c r="T797" t="s">
        <v>2919</v>
      </c>
      <c r="U797" t="s">
        <v>1121</v>
      </c>
      <c r="W797" t="s">
        <v>2920</v>
      </c>
      <c r="X797" s="69">
        <v>0.95</v>
      </c>
      <c r="Y797" s="69">
        <v>0.95</v>
      </c>
      <c r="Z797" s="69">
        <v>0.95</v>
      </c>
      <c r="AB797" t="s">
        <v>122</v>
      </c>
      <c r="AC797" s="42">
        <f t="shared" si="48"/>
        <v>32</v>
      </c>
      <c r="AD797" s="42">
        <f t="shared" si="49"/>
        <v>26</v>
      </c>
      <c r="AE797" s="42">
        <f t="shared" si="50"/>
        <v>210</v>
      </c>
      <c r="AG797" t="s">
        <v>2449</v>
      </c>
      <c r="AH797" s="57">
        <v>21.4</v>
      </c>
      <c r="AJ797" t="s">
        <v>122</v>
      </c>
      <c r="AK797">
        <f t="shared" si="51"/>
        <v>80.666666666666671</v>
      </c>
      <c r="AL797">
        <v>0.4</v>
      </c>
      <c r="AM797">
        <v>0.32</v>
      </c>
      <c r="AN797">
        <v>2.6</v>
      </c>
    </row>
    <row r="798" spans="1:40">
      <c r="A798" t="s">
        <v>668</v>
      </c>
      <c r="B798">
        <v>60</v>
      </c>
      <c r="C798">
        <v>1.6568627450980391</v>
      </c>
      <c r="D798">
        <v>11.134</v>
      </c>
      <c r="E798">
        <v>88</v>
      </c>
      <c r="F798" t="s">
        <v>1191</v>
      </c>
      <c r="H798" t="s">
        <v>966</v>
      </c>
      <c r="T798" t="s">
        <v>2921</v>
      </c>
      <c r="U798" t="s">
        <v>1121</v>
      </c>
      <c r="W798" t="s">
        <v>2176</v>
      </c>
      <c r="X798" s="69">
        <v>0.87</v>
      </c>
      <c r="Y798" s="69">
        <v>0.89666699999999999</v>
      </c>
      <c r="Z798" s="69">
        <v>0.95</v>
      </c>
      <c r="AB798" t="s">
        <v>168</v>
      </c>
      <c r="AC798" s="42">
        <f t="shared" si="48"/>
        <v>97</v>
      </c>
      <c r="AD798" s="42">
        <f t="shared" si="49"/>
        <v>81</v>
      </c>
      <c r="AE798" s="42">
        <f t="shared" si="50"/>
        <v>202</v>
      </c>
      <c r="AG798" t="s">
        <v>2922</v>
      </c>
      <c r="AH798" s="57">
        <v>22.4</v>
      </c>
      <c r="AJ798" t="s">
        <v>168</v>
      </c>
      <c r="AK798">
        <f t="shared" si="51"/>
        <v>80.666666666666671</v>
      </c>
      <c r="AL798">
        <v>1.2</v>
      </c>
      <c r="AM798">
        <v>1</v>
      </c>
      <c r="AN798">
        <v>2.5</v>
      </c>
    </row>
    <row r="799" spans="1:40">
      <c r="A799" t="s">
        <v>621</v>
      </c>
      <c r="B799">
        <v>65.666666666666657</v>
      </c>
      <c r="C799">
        <v>2.3002620185266203</v>
      </c>
      <c r="D799">
        <v>13.44955082009259</v>
      </c>
      <c r="E799">
        <v>17.534031413612563</v>
      </c>
      <c r="F799" t="s">
        <v>1191</v>
      </c>
      <c r="H799" t="s">
        <v>966</v>
      </c>
      <c r="T799" t="s">
        <v>2923</v>
      </c>
      <c r="U799" t="s">
        <v>1121</v>
      </c>
      <c r="W799" t="s">
        <v>2924</v>
      </c>
      <c r="X799" s="69">
        <v>0.95</v>
      </c>
      <c r="Y799" s="69">
        <v>0.92333299999999996</v>
      </c>
      <c r="Z799" s="69">
        <v>0.95</v>
      </c>
      <c r="AB799" t="s">
        <v>163</v>
      </c>
      <c r="AC799" s="42">
        <f t="shared" si="48"/>
        <v>113</v>
      </c>
      <c r="AD799" s="42">
        <f t="shared" si="49"/>
        <v>65</v>
      </c>
      <c r="AE799" s="42">
        <f t="shared" si="50"/>
        <v>218</v>
      </c>
      <c r="AG799" t="s">
        <v>2795</v>
      </c>
      <c r="AH799" s="57">
        <v>28.2</v>
      </c>
      <c r="AJ799" t="s">
        <v>163</v>
      </c>
      <c r="AK799">
        <f t="shared" si="51"/>
        <v>80.666666666666671</v>
      </c>
      <c r="AL799">
        <v>1.4</v>
      </c>
      <c r="AM799">
        <v>0.8</v>
      </c>
      <c r="AN799">
        <v>2.7</v>
      </c>
    </row>
    <row r="800" spans="1:40">
      <c r="A800" t="s">
        <v>758</v>
      </c>
      <c r="B800">
        <v>33.333333333333329</v>
      </c>
      <c r="C800">
        <v>1.8437824203755571</v>
      </c>
      <c r="D800">
        <v>6.6325973518518513</v>
      </c>
      <c r="E800">
        <v>6.6666666666666661</v>
      </c>
      <c r="F800" t="s">
        <v>1191</v>
      </c>
      <c r="H800" t="s">
        <v>966</v>
      </c>
      <c r="T800" t="s">
        <v>2925</v>
      </c>
      <c r="U800" t="s">
        <v>1121</v>
      </c>
      <c r="W800" t="s">
        <v>1801</v>
      </c>
      <c r="X800" s="69">
        <v>0.95</v>
      </c>
      <c r="Y800" s="69">
        <v>0.95</v>
      </c>
      <c r="Z800" s="69">
        <v>0.95</v>
      </c>
      <c r="AB800" t="s">
        <v>295</v>
      </c>
      <c r="AC800" s="42">
        <f t="shared" si="48"/>
        <v>45</v>
      </c>
      <c r="AD800" s="42">
        <f t="shared" si="49"/>
        <v>110</v>
      </c>
      <c r="AE800" s="42">
        <f t="shared" si="50"/>
        <v>112</v>
      </c>
      <c r="AG800" t="s">
        <v>2782</v>
      </c>
      <c r="AH800" s="57">
        <v>31.6</v>
      </c>
      <c r="AJ800" t="s">
        <v>295</v>
      </c>
      <c r="AK800">
        <f t="shared" si="51"/>
        <v>80</v>
      </c>
      <c r="AL800">
        <v>0.56000000000000005</v>
      </c>
      <c r="AM800">
        <v>1.38</v>
      </c>
      <c r="AN800">
        <v>1.4</v>
      </c>
    </row>
    <row r="801" spans="1:40">
      <c r="A801" t="s">
        <v>99</v>
      </c>
      <c r="B801">
        <v>76</v>
      </c>
      <c r="C801">
        <v>19.792481113479624</v>
      </c>
      <c r="D801">
        <v>69.332281180555555</v>
      </c>
      <c r="E801">
        <v>15.890909090909091</v>
      </c>
      <c r="F801" t="s">
        <v>941</v>
      </c>
      <c r="H801" t="s">
        <v>947</v>
      </c>
      <c r="T801" t="s">
        <v>2926</v>
      </c>
      <c r="U801" t="s">
        <v>1121</v>
      </c>
      <c r="W801" t="s">
        <v>2349</v>
      </c>
      <c r="X801" s="69">
        <v>0.87</v>
      </c>
      <c r="Y801" s="69">
        <v>0.87</v>
      </c>
      <c r="Z801" s="69">
        <v>0.95</v>
      </c>
      <c r="AB801" t="s">
        <v>197</v>
      </c>
      <c r="AC801" s="42">
        <f t="shared" si="48"/>
        <v>56</v>
      </c>
      <c r="AD801" s="42">
        <f t="shared" si="49"/>
        <v>91</v>
      </c>
      <c r="AE801" s="42">
        <f t="shared" si="50"/>
        <v>160</v>
      </c>
      <c r="AG801" t="s">
        <v>1168</v>
      </c>
      <c r="AH801" s="57">
        <v>27.6</v>
      </c>
      <c r="AJ801" t="s">
        <v>197</v>
      </c>
      <c r="AK801">
        <f t="shared" si="51"/>
        <v>80</v>
      </c>
      <c r="AL801">
        <v>0.7</v>
      </c>
      <c r="AM801">
        <v>1.1399999999999999</v>
      </c>
      <c r="AN801">
        <v>2</v>
      </c>
    </row>
    <row r="802" spans="1:40">
      <c r="A802" t="s">
        <v>128</v>
      </c>
      <c r="B802">
        <v>79</v>
      </c>
      <c r="C802">
        <v>19.785804029521938</v>
      </c>
      <c r="D802">
        <v>60.974833333333336</v>
      </c>
      <c r="E802">
        <v>30.640186915887849</v>
      </c>
      <c r="F802" t="s">
        <v>941</v>
      </c>
      <c r="H802" t="s">
        <v>947</v>
      </c>
      <c r="T802" t="s">
        <v>2927</v>
      </c>
      <c r="U802" t="s">
        <v>1121</v>
      </c>
      <c r="W802" t="s">
        <v>1940</v>
      </c>
      <c r="X802" s="69">
        <v>0.87</v>
      </c>
      <c r="Y802" s="69">
        <v>0.92333299999999996</v>
      </c>
      <c r="Z802" s="69">
        <v>0.95</v>
      </c>
      <c r="AB802" t="s">
        <v>139</v>
      </c>
      <c r="AC802" s="42">
        <f t="shared" si="48"/>
        <v>43</v>
      </c>
      <c r="AD802" s="42">
        <f t="shared" si="49"/>
        <v>31</v>
      </c>
      <c r="AE802" s="42">
        <f t="shared" si="50"/>
        <v>173</v>
      </c>
      <c r="AG802" t="s">
        <v>1919</v>
      </c>
      <c r="AH802" s="57">
        <v>24.7</v>
      </c>
      <c r="AJ802" t="s">
        <v>139</v>
      </c>
      <c r="AK802">
        <f t="shared" si="51"/>
        <v>78.666666666666671</v>
      </c>
      <c r="AL802">
        <v>0.55000000000000004</v>
      </c>
      <c r="AM802">
        <v>0.4</v>
      </c>
      <c r="AN802">
        <v>2.2000000000000002</v>
      </c>
    </row>
    <row r="803" spans="1:40">
      <c r="A803" t="s">
        <v>383</v>
      </c>
      <c r="B803">
        <v>51</v>
      </c>
      <c r="C803">
        <v>12.75</v>
      </c>
      <c r="D803">
        <v>29.45881125</v>
      </c>
      <c r="E803">
        <v>20.91</v>
      </c>
      <c r="F803" t="s">
        <v>941</v>
      </c>
      <c r="H803" t="s">
        <v>947</v>
      </c>
      <c r="T803" t="s">
        <v>2928</v>
      </c>
      <c r="U803" t="s">
        <v>1121</v>
      </c>
      <c r="W803" t="s">
        <v>2929</v>
      </c>
      <c r="X803" s="69">
        <v>0.87</v>
      </c>
      <c r="Y803" s="69">
        <v>0.87</v>
      </c>
      <c r="Z803" s="69">
        <v>0.95</v>
      </c>
      <c r="AB803" t="s">
        <v>497</v>
      </c>
      <c r="AC803" s="42">
        <f t="shared" si="48"/>
        <v>133</v>
      </c>
      <c r="AD803" s="42">
        <f t="shared" si="49"/>
        <v>110</v>
      </c>
      <c r="AE803" s="42">
        <f t="shared" si="50"/>
        <v>102</v>
      </c>
      <c r="AG803" t="s">
        <v>1214</v>
      </c>
      <c r="AH803" s="57">
        <v>26.8</v>
      </c>
      <c r="AJ803" t="s">
        <v>497</v>
      </c>
      <c r="AK803">
        <f t="shared" si="51"/>
        <v>78.333333333333329</v>
      </c>
      <c r="AL803">
        <v>1.7</v>
      </c>
      <c r="AM803">
        <v>1.4</v>
      </c>
      <c r="AN803">
        <v>1.3</v>
      </c>
    </row>
    <row r="804" spans="1:40">
      <c r="A804" t="s">
        <v>467</v>
      </c>
      <c r="B804">
        <v>69</v>
      </c>
      <c r="C804">
        <v>9.2609651378033746</v>
      </c>
      <c r="D804">
        <v>22.445124999999997</v>
      </c>
      <c r="E804">
        <v>20.355</v>
      </c>
      <c r="F804" t="s">
        <v>941</v>
      </c>
      <c r="H804" t="s">
        <v>947</v>
      </c>
      <c r="T804" t="s">
        <v>2930</v>
      </c>
      <c r="U804" t="s">
        <v>1121</v>
      </c>
      <c r="W804" t="s">
        <v>2601</v>
      </c>
      <c r="X804" s="69">
        <v>0.89500000000000002</v>
      </c>
      <c r="Y804" s="69">
        <v>0.89500000000000002</v>
      </c>
      <c r="Z804" s="69">
        <v>0.95</v>
      </c>
      <c r="AB804" t="s">
        <v>152</v>
      </c>
      <c r="AC804" s="42">
        <f t="shared" si="48"/>
        <v>27</v>
      </c>
      <c r="AD804" s="42">
        <f t="shared" si="49"/>
        <v>133</v>
      </c>
      <c r="AE804" s="42">
        <f t="shared" si="50"/>
        <v>164</v>
      </c>
      <c r="AG804" t="s">
        <v>2931</v>
      </c>
      <c r="AH804" s="57">
        <v>23.6</v>
      </c>
      <c r="AJ804" t="s">
        <v>152</v>
      </c>
      <c r="AK804">
        <f t="shared" si="51"/>
        <v>78</v>
      </c>
      <c r="AL804">
        <v>0.34</v>
      </c>
      <c r="AM804">
        <v>1.7</v>
      </c>
      <c r="AN804">
        <v>2.1</v>
      </c>
    </row>
    <row r="805" spans="1:40">
      <c r="A805" t="s">
        <v>861</v>
      </c>
      <c r="B805">
        <v>8</v>
      </c>
      <c r="C805">
        <v>0.8</v>
      </c>
      <c r="D805">
        <v>2.1015663956639568</v>
      </c>
      <c r="E805">
        <v>0</v>
      </c>
      <c r="F805" t="s">
        <v>941</v>
      </c>
      <c r="H805" t="s">
        <v>947</v>
      </c>
      <c r="T805" t="s">
        <v>2829</v>
      </c>
      <c r="U805" t="s">
        <v>1121</v>
      </c>
      <c r="W805" t="s">
        <v>2288</v>
      </c>
      <c r="X805" s="69">
        <v>0.95</v>
      </c>
      <c r="Y805" s="69">
        <v>0.95</v>
      </c>
      <c r="Z805" s="69">
        <v>0.95</v>
      </c>
      <c r="AB805" t="s">
        <v>453</v>
      </c>
      <c r="AC805" s="42">
        <f t="shared" ref="AC805:AE812" si="52">ROUND(AL805*$AK805, 0)</f>
        <v>156</v>
      </c>
      <c r="AD805" s="42">
        <f t="shared" si="52"/>
        <v>117</v>
      </c>
      <c r="AE805" s="42">
        <f t="shared" si="52"/>
        <v>70</v>
      </c>
      <c r="AG805" t="s">
        <v>2587</v>
      </c>
      <c r="AH805" s="57">
        <v>19.3</v>
      </c>
      <c r="AJ805" t="s">
        <v>453</v>
      </c>
      <c r="AK805">
        <f t="shared" si="51"/>
        <v>78</v>
      </c>
      <c r="AL805">
        <v>2</v>
      </c>
      <c r="AM805">
        <v>1.5</v>
      </c>
      <c r="AN805">
        <v>0.9</v>
      </c>
    </row>
    <row r="806" spans="1:40">
      <c r="A806" t="s">
        <v>930</v>
      </c>
      <c r="B806">
        <v>2</v>
      </c>
      <c r="C806">
        <v>9.3333333333333343E-4</v>
      </c>
      <c r="D806">
        <v>0.51498780487804885</v>
      </c>
      <c r="E806">
        <v>0</v>
      </c>
      <c r="F806" t="s">
        <v>941</v>
      </c>
      <c r="H806" t="s">
        <v>947</v>
      </c>
      <c r="T806" t="s">
        <v>2932</v>
      </c>
      <c r="U806" t="s">
        <v>1121</v>
      </c>
      <c r="W806" t="s">
        <v>2933</v>
      </c>
      <c r="X806" s="69">
        <v>0.87</v>
      </c>
      <c r="Y806" s="69">
        <v>0.87</v>
      </c>
      <c r="Z806" s="69">
        <v>0.95</v>
      </c>
      <c r="AB806" t="s">
        <v>143</v>
      </c>
      <c r="AC806" s="42">
        <f t="shared" si="52"/>
        <v>62</v>
      </c>
      <c r="AD806" s="42">
        <f t="shared" si="52"/>
        <v>186</v>
      </c>
      <c r="AE806" s="42">
        <f t="shared" si="52"/>
        <v>155</v>
      </c>
      <c r="AG806" t="s">
        <v>930</v>
      </c>
      <c r="AH806" s="57">
        <v>18.100000000000001</v>
      </c>
      <c r="AJ806" t="s">
        <v>143</v>
      </c>
      <c r="AK806">
        <f t="shared" si="51"/>
        <v>77.666666666666671</v>
      </c>
      <c r="AL806">
        <v>0.8</v>
      </c>
      <c r="AM806">
        <v>2.4</v>
      </c>
      <c r="AN806">
        <v>2</v>
      </c>
    </row>
    <row r="807" spans="1:40">
      <c r="A807" t="s">
        <v>229</v>
      </c>
      <c r="B807">
        <v>83</v>
      </c>
      <c r="C807">
        <v>25.053656205428013</v>
      </c>
      <c r="D807">
        <v>45.284392781250006</v>
      </c>
      <c r="E807">
        <v>16.39506172839506</v>
      </c>
      <c r="F807" t="s">
        <v>1143</v>
      </c>
      <c r="H807" t="s">
        <v>947</v>
      </c>
      <c r="T807" t="s">
        <v>2934</v>
      </c>
      <c r="U807" t="s">
        <v>1121</v>
      </c>
      <c r="W807" t="s">
        <v>1645</v>
      </c>
      <c r="X807" s="69">
        <v>0.95</v>
      </c>
      <c r="Y807" s="69">
        <v>0.92333299999999996</v>
      </c>
      <c r="Z807" s="69">
        <v>0.95</v>
      </c>
      <c r="AB807" t="s">
        <v>169</v>
      </c>
      <c r="AC807" s="42">
        <f t="shared" si="52"/>
        <v>15</v>
      </c>
      <c r="AD807" s="42">
        <f t="shared" si="52"/>
        <v>120</v>
      </c>
      <c r="AE807" s="42">
        <f t="shared" si="52"/>
        <v>224</v>
      </c>
      <c r="AG807" t="s">
        <v>1837</v>
      </c>
      <c r="AH807" s="57">
        <v>29.7</v>
      </c>
      <c r="AJ807" t="s">
        <v>169</v>
      </c>
      <c r="AK807">
        <f t="shared" si="51"/>
        <v>77.333333333333329</v>
      </c>
      <c r="AL807">
        <v>0.2</v>
      </c>
      <c r="AM807">
        <v>1.55</v>
      </c>
      <c r="AN807">
        <v>2.9</v>
      </c>
    </row>
    <row r="808" spans="1:40">
      <c r="A808" t="s">
        <v>380</v>
      </c>
      <c r="B808">
        <v>83.666666666666671</v>
      </c>
      <c r="C808">
        <v>14.123208093394581</v>
      </c>
      <c r="D808">
        <v>29.60399803472222</v>
      </c>
      <c r="E808">
        <v>34.491156462585039</v>
      </c>
      <c r="F808" t="s">
        <v>1143</v>
      </c>
      <c r="H808" t="s">
        <v>947</v>
      </c>
      <c r="T808" t="s">
        <v>2935</v>
      </c>
      <c r="U808" t="s">
        <v>1121</v>
      </c>
      <c r="W808" t="s">
        <v>2936</v>
      </c>
      <c r="X808" s="69">
        <v>0.87</v>
      </c>
      <c r="Y808" s="69">
        <v>0.87833300000000003</v>
      </c>
      <c r="Z808" s="69">
        <v>0.95</v>
      </c>
      <c r="AB808" t="s">
        <v>440</v>
      </c>
      <c r="AC808" s="42">
        <f t="shared" si="52"/>
        <v>41</v>
      </c>
      <c r="AD808" s="42">
        <f t="shared" si="52"/>
        <v>86</v>
      </c>
      <c r="AE808" s="42">
        <f t="shared" si="52"/>
        <v>137</v>
      </c>
      <c r="AG808" t="s">
        <v>2355</v>
      </c>
      <c r="AH808" s="57">
        <v>28</v>
      </c>
      <c r="AJ808" t="s">
        <v>440</v>
      </c>
      <c r="AK808">
        <f t="shared" si="51"/>
        <v>76.333333333333329</v>
      </c>
      <c r="AL808">
        <v>0.54</v>
      </c>
      <c r="AM808">
        <v>1.1299999999999999</v>
      </c>
      <c r="AN808">
        <v>1.8</v>
      </c>
    </row>
    <row r="809" spans="1:40">
      <c r="A809" t="s">
        <v>390</v>
      </c>
      <c r="B809">
        <v>79</v>
      </c>
      <c r="C809">
        <v>10.362974184204191</v>
      </c>
      <c r="D809">
        <v>28.884375000000002</v>
      </c>
      <c r="E809">
        <v>6.32</v>
      </c>
      <c r="F809" t="s">
        <v>1143</v>
      </c>
      <c r="H809" t="s">
        <v>947</v>
      </c>
      <c r="T809" t="s">
        <v>2937</v>
      </c>
      <c r="U809" t="s">
        <v>1121</v>
      </c>
      <c r="W809" t="s">
        <v>2938</v>
      </c>
      <c r="X809" s="69">
        <v>0.87</v>
      </c>
      <c r="Y809" s="69">
        <v>0.87</v>
      </c>
      <c r="Z809" s="69">
        <v>0.95</v>
      </c>
      <c r="AB809" t="s">
        <v>421</v>
      </c>
      <c r="AC809" s="42">
        <f t="shared" si="52"/>
        <v>109</v>
      </c>
      <c r="AD809" s="42">
        <f t="shared" si="52"/>
        <v>74</v>
      </c>
      <c r="AE809" s="42">
        <f t="shared" si="52"/>
        <v>77</v>
      </c>
      <c r="AG809" t="s">
        <v>2628</v>
      </c>
      <c r="AH809" s="57">
        <v>22.4</v>
      </c>
      <c r="AJ809" t="s">
        <v>421</v>
      </c>
      <c r="AK809">
        <f t="shared" si="51"/>
        <v>64</v>
      </c>
      <c r="AL809">
        <v>1.7</v>
      </c>
      <c r="AM809">
        <v>1.1499999999999999</v>
      </c>
      <c r="AN809">
        <v>1.2</v>
      </c>
    </row>
    <row r="810" spans="1:40">
      <c r="A810" t="s">
        <v>615</v>
      </c>
      <c r="B810">
        <v>49.5</v>
      </c>
      <c r="C810">
        <v>7.5344827586206895</v>
      </c>
      <c r="D810">
        <v>13.750371249999997</v>
      </c>
      <c r="E810">
        <v>14.85</v>
      </c>
      <c r="F810" t="s">
        <v>1143</v>
      </c>
      <c r="H810" t="s">
        <v>947</v>
      </c>
      <c r="T810" t="s">
        <v>2939</v>
      </c>
      <c r="U810" t="s">
        <v>1121</v>
      </c>
      <c r="W810" t="s">
        <v>1514</v>
      </c>
      <c r="X810" s="69">
        <v>0.92749999999999999</v>
      </c>
      <c r="Y810" s="69">
        <v>0.91583300000000001</v>
      </c>
      <c r="Z810" s="69">
        <v>0.95</v>
      </c>
      <c r="AB810" t="s">
        <v>157</v>
      </c>
      <c r="AC810" s="42">
        <f t="shared" si="52"/>
        <v>41</v>
      </c>
      <c r="AD810" s="42">
        <f t="shared" si="52"/>
        <v>59</v>
      </c>
      <c r="AE810" s="42">
        <f t="shared" si="52"/>
        <v>120</v>
      </c>
      <c r="AG810" t="s">
        <v>2788</v>
      </c>
      <c r="AH810" s="57">
        <v>25.8</v>
      </c>
      <c r="AJ810" t="s">
        <v>157</v>
      </c>
      <c r="AK810">
        <f t="shared" si="51"/>
        <v>75</v>
      </c>
      <c r="AL810">
        <v>0.55000000000000004</v>
      </c>
      <c r="AM810">
        <v>0.79</v>
      </c>
      <c r="AN810">
        <v>1.6</v>
      </c>
    </row>
    <row r="811" spans="1:40">
      <c r="A811" t="s">
        <v>564</v>
      </c>
      <c r="B811">
        <v>80</v>
      </c>
      <c r="C811">
        <v>10.384982014958389</v>
      </c>
      <c r="D811">
        <v>16.387595000000001</v>
      </c>
      <c r="E811">
        <v>41.70940170940171</v>
      </c>
      <c r="F811" t="s">
        <v>1143</v>
      </c>
      <c r="H811" t="s">
        <v>947</v>
      </c>
      <c r="T811" t="s">
        <v>2940</v>
      </c>
      <c r="U811" t="s">
        <v>1121</v>
      </c>
      <c r="W811" t="s">
        <v>1278</v>
      </c>
      <c r="X811" s="69">
        <v>0.95</v>
      </c>
      <c r="Y811" s="69">
        <v>0.95</v>
      </c>
      <c r="Z811" s="69">
        <v>0.95</v>
      </c>
      <c r="AB811" t="s">
        <v>767</v>
      </c>
      <c r="AC811" s="42">
        <f t="shared" si="52"/>
        <v>100</v>
      </c>
      <c r="AD811" s="42">
        <f t="shared" si="52"/>
        <v>132</v>
      </c>
      <c r="AE811" s="42">
        <f t="shared" si="52"/>
        <v>38</v>
      </c>
      <c r="AG811" t="s">
        <v>2405</v>
      </c>
      <c r="AH811" s="57">
        <v>26.6</v>
      </c>
      <c r="AJ811" t="s">
        <v>767</v>
      </c>
      <c r="AK811">
        <f t="shared" si="51"/>
        <v>62.666666666666664</v>
      </c>
      <c r="AL811">
        <v>1.59</v>
      </c>
      <c r="AM811">
        <v>2.1</v>
      </c>
      <c r="AN811">
        <v>0.6</v>
      </c>
    </row>
    <row r="812" spans="1:40">
      <c r="A812" t="s">
        <v>874</v>
      </c>
      <c r="B812">
        <v>14</v>
      </c>
      <c r="C812">
        <v>0.51388888888888895</v>
      </c>
      <c r="D812">
        <v>1.8336266666666663</v>
      </c>
      <c r="E812">
        <v>4.2</v>
      </c>
      <c r="F812" t="s">
        <v>1143</v>
      </c>
      <c r="H812" t="s">
        <v>947</v>
      </c>
      <c r="T812" t="s">
        <v>2941</v>
      </c>
      <c r="U812" t="s">
        <v>1121</v>
      </c>
      <c r="W812" t="s">
        <v>1675</v>
      </c>
      <c r="X812" s="69">
        <v>0.95</v>
      </c>
      <c r="Y812" s="69">
        <v>0.95</v>
      </c>
      <c r="Z812" s="69">
        <v>0.95</v>
      </c>
      <c r="AB812" t="s">
        <v>358</v>
      </c>
      <c r="AC812" s="42">
        <f t="shared" si="52"/>
        <v>56</v>
      </c>
      <c r="AD812" s="42">
        <f t="shared" si="52"/>
        <v>127</v>
      </c>
      <c r="AE812" s="42">
        <f t="shared" si="52"/>
        <v>130</v>
      </c>
      <c r="AG812" t="s">
        <v>2942</v>
      </c>
      <c r="AH812" s="57">
        <v>25.4</v>
      </c>
      <c r="AJ812" t="s">
        <v>358</v>
      </c>
      <c r="AK812">
        <f t="shared" si="51"/>
        <v>62</v>
      </c>
      <c r="AL812">
        <v>0.9</v>
      </c>
      <c r="AM812">
        <v>2.0499999999999998</v>
      </c>
      <c r="AN812">
        <v>2.1</v>
      </c>
    </row>
    <row r="813" spans="1:40">
      <c r="A813" t="s">
        <v>150</v>
      </c>
      <c r="B813">
        <v>79</v>
      </c>
      <c r="C813">
        <v>28.632480318371275</v>
      </c>
      <c r="D813">
        <v>57.294670999999994</v>
      </c>
      <c r="E813">
        <v>14.219999999999999</v>
      </c>
      <c r="F813" t="s">
        <v>1152</v>
      </c>
      <c r="H813" t="s">
        <v>947</v>
      </c>
      <c r="T813" t="s">
        <v>2943</v>
      </c>
      <c r="U813" t="s">
        <v>1121</v>
      </c>
      <c r="W813" t="s">
        <v>2252</v>
      </c>
      <c r="X813" s="69">
        <v>0.95</v>
      </c>
      <c r="Y813" s="69">
        <v>0.95</v>
      </c>
      <c r="Z813" s="69">
        <v>0.95</v>
      </c>
      <c r="AB813" t="s">
        <v>514</v>
      </c>
      <c r="AC813" s="42">
        <f t="shared" ref="AC813:AC816" si="53">ROUND(AL813*$AK813, 0)</f>
        <v>98</v>
      </c>
      <c r="AD813" s="42">
        <f t="shared" ref="AD813:AD816" si="54">ROUND(AM813*$AK813, 0)</f>
        <v>55</v>
      </c>
      <c r="AE813" s="42">
        <f t="shared" ref="AE813:AE816" si="55">ROUND(AN813*$AK813, 0)</f>
        <v>73</v>
      </c>
      <c r="AG813" t="s">
        <v>1594</v>
      </c>
      <c r="AH813" s="57">
        <v>29.3</v>
      </c>
      <c r="AJ813" t="s">
        <v>514</v>
      </c>
      <c r="AK813">
        <f t="shared" si="51"/>
        <v>61</v>
      </c>
      <c r="AL813">
        <v>1.6</v>
      </c>
      <c r="AM813">
        <v>0.9</v>
      </c>
      <c r="AN813">
        <v>1.2</v>
      </c>
    </row>
    <row r="814" spans="1:40">
      <c r="A814" t="s">
        <v>370</v>
      </c>
      <c r="B814">
        <v>80.666666666666671</v>
      </c>
      <c r="C814">
        <v>14.048477173041634</v>
      </c>
      <c r="D814" s="68">
        <v>30.441633750000005</v>
      </c>
      <c r="E814">
        <v>56.466666666666669</v>
      </c>
      <c r="F814" t="s">
        <v>1152</v>
      </c>
      <c r="H814" t="s">
        <v>947</v>
      </c>
      <c r="T814" t="s">
        <v>2944</v>
      </c>
      <c r="U814" t="s">
        <v>1121</v>
      </c>
      <c r="W814" t="s">
        <v>2945</v>
      </c>
      <c r="X814" s="69">
        <v>0.87</v>
      </c>
      <c r="Y814" s="69">
        <v>0.89500000000000002</v>
      </c>
      <c r="Z814" s="69">
        <v>0.95</v>
      </c>
      <c r="AB814" t="s">
        <v>394</v>
      </c>
      <c r="AC814" s="42">
        <f t="shared" si="53"/>
        <v>18</v>
      </c>
      <c r="AD814" s="42">
        <f t="shared" si="54"/>
        <v>18</v>
      </c>
      <c r="AE814" s="42">
        <f t="shared" si="55"/>
        <v>78</v>
      </c>
      <c r="AG814" t="s">
        <v>1697</v>
      </c>
      <c r="AH814" s="57">
        <v>34.1</v>
      </c>
      <c r="AJ814" t="s">
        <v>394</v>
      </c>
      <c r="AK814">
        <f t="shared" si="51"/>
        <v>46</v>
      </c>
      <c r="AL814">
        <v>0.4</v>
      </c>
      <c r="AM814">
        <v>0.4</v>
      </c>
      <c r="AN814">
        <v>1.7</v>
      </c>
    </row>
    <row r="815" spans="1:40">
      <c r="A815" t="s">
        <v>291</v>
      </c>
      <c r="B815">
        <v>80</v>
      </c>
      <c r="C815">
        <v>15.2</v>
      </c>
      <c r="D815">
        <v>37.271033333333328</v>
      </c>
      <c r="E815">
        <v>40</v>
      </c>
      <c r="F815" t="s">
        <v>1152</v>
      </c>
      <c r="H815" t="s">
        <v>947</v>
      </c>
      <c r="T815" t="s">
        <v>2946</v>
      </c>
      <c r="U815" t="s">
        <v>1121</v>
      </c>
      <c r="W815" t="s">
        <v>1757</v>
      </c>
      <c r="X815" s="69">
        <v>0.87</v>
      </c>
      <c r="Y815" s="69">
        <v>0.87833300000000003</v>
      </c>
      <c r="Z815" s="69">
        <v>0.95</v>
      </c>
      <c r="AB815" t="s">
        <v>569</v>
      </c>
      <c r="AC815" s="42">
        <f t="shared" si="53"/>
        <v>36</v>
      </c>
      <c r="AD815" s="42">
        <f t="shared" si="54"/>
        <v>42</v>
      </c>
      <c r="AE815" s="42">
        <f t="shared" si="55"/>
        <v>59</v>
      </c>
      <c r="AG815" t="s">
        <v>2378</v>
      </c>
      <c r="AH815" s="57">
        <v>26.6</v>
      </c>
      <c r="AJ815" t="s">
        <v>569</v>
      </c>
      <c r="AK815">
        <f t="shared" si="51"/>
        <v>45</v>
      </c>
      <c r="AL815">
        <v>0.8</v>
      </c>
      <c r="AM815">
        <v>0.94</v>
      </c>
      <c r="AN815">
        <v>1.3</v>
      </c>
    </row>
    <row r="816" spans="1:40">
      <c r="A816" t="s">
        <v>808</v>
      </c>
      <c r="B816">
        <v>15</v>
      </c>
      <c r="C816">
        <v>2.181490384615385</v>
      </c>
      <c r="D816">
        <v>4.0741937500000009</v>
      </c>
      <c r="E816">
        <v>0</v>
      </c>
      <c r="F816" t="s">
        <v>1152</v>
      </c>
      <c r="H816" t="s">
        <v>947</v>
      </c>
      <c r="T816" t="s">
        <v>2947</v>
      </c>
      <c r="U816" t="s">
        <v>1121</v>
      </c>
      <c r="W816" t="s">
        <v>1670</v>
      </c>
      <c r="X816" s="69">
        <v>0.95</v>
      </c>
      <c r="Y816" s="69">
        <v>0.95</v>
      </c>
      <c r="Z816" s="69">
        <v>0.95</v>
      </c>
      <c r="AB816" t="s">
        <v>694</v>
      </c>
      <c r="AC816" s="42">
        <f t="shared" si="53"/>
        <v>14</v>
      </c>
      <c r="AD816" s="42">
        <f t="shared" si="54"/>
        <v>28</v>
      </c>
      <c r="AE816" s="42">
        <f t="shared" si="55"/>
        <v>35</v>
      </c>
      <c r="AG816" t="s">
        <v>2619</v>
      </c>
      <c r="AH816" s="57">
        <v>21.9</v>
      </c>
      <c r="AJ816" t="s">
        <v>694</v>
      </c>
      <c r="AK816">
        <f t="shared" si="51"/>
        <v>35</v>
      </c>
      <c r="AL816">
        <v>0.39</v>
      </c>
      <c r="AM816">
        <v>0.8</v>
      </c>
      <c r="AN816">
        <v>1</v>
      </c>
    </row>
    <row r="817" spans="1:40">
      <c r="A817" t="s">
        <v>2879</v>
      </c>
      <c r="B817">
        <v>4</v>
      </c>
      <c r="C817">
        <v>0.23407407407407407</v>
      </c>
      <c r="D817">
        <v>1.7719</v>
      </c>
      <c r="E817">
        <v>2</v>
      </c>
      <c r="F817" t="s">
        <v>1143</v>
      </c>
      <c r="H817" t="s">
        <v>947</v>
      </c>
      <c r="T817" t="s">
        <v>2948</v>
      </c>
      <c r="U817" t="s">
        <v>1121</v>
      </c>
      <c r="W817" t="s">
        <v>1935</v>
      </c>
      <c r="X817" s="69">
        <v>0.87</v>
      </c>
      <c r="Y817" s="69">
        <v>0.95</v>
      </c>
      <c r="Z817" s="69">
        <v>0.95</v>
      </c>
      <c r="AB817" t="s">
        <v>859</v>
      </c>
      <c r="AC817" s="42">
        <f t="shared" ref="AC817" si="56">ROUND(AL817*$AK817, 0)</f>
        <v>10</v>
      </c>
      <c r="AD817" s="42">
        <f t="shared" ref="AD817" si="57">ROUND(AM817*$AK817, 0)</f>
        <v>25</v>
      </c>
      <c r="AE817" s="42">
        <f t="shared" ref="AE817" si="58">ROUND(AN817*$AK817, 0)</f>
        <v>16</v>
      </c>
      <c r="AG817" t="s">
        <v>2949</v>
      </c>
      <c r="AH817" s="57">
        <v>32.299999999999997</v>
      </c>
      <c r="AJ817" t="s">
        <v>859</v>
      </c>
      <c r="AK817">
        <f t="shared" si="51"/>
        <v>20</v>
      </c>
      <c r="AL817">
        <v>0.5</v>
      </c>
      <c r="AM817">
        <v>1.25</v>
      </c>
      <c r="AN817">
        <v>0.8</v>
      </c>
    </row>
    <row r="818" spans="1:40">
      <c r="A818" t="s">
        <v>788</v>
      </c>
      <c r="B818">
        <v>30</v>
      </c>
      <c r="C818">
        <v>3.4437499999999992</v>
      </c>
      <c r="D818">
        <v>4.8825000000000003</v>
      </c>
      <c r="E818">
        <v>10</v>
      </c>
      <c r="F818" t="s">
        <v>941</v>
      </c>
      <c r="H818" t="s">
        <v>947</v>
      </c>
      <c r="T818" t="s">
        <v>2950</v>
      </c>
      <c r="U818" t="s">
        <v>1121</v>
      </c>
      <c r="W818" t="s">
        <v>2712</v>
      </c>
      <c r="X818" s="69">
        <v>0.87</v>
      </c>
      <c r="Y818" s="69">
        <v>0.90500000000000003</v>
      </c>
      <c r="Z818" s="69">
        <v>0.95</v>
      </c>
      <c r="AB818" t="s">
        <v>781</v>
      </c>
      <c r="AC818" s="42">
        <f t="shared" ref="AC818" si="59">ROUND(AL818*$AK818, 0)</f>
        <v>9</v>
      </c>
      <c r="AD818" s="42">
        <f t="shared" ref="AD818" si="60">ROUND(AM818*$AK818, 0)</f>
        <v>29</v>
      </c>
      <c r="AE818" s="42">
        <f t="shared" ref="AE818" si="61">ROUND(AN818*$AK818, 0)</f>
        <v>19</v>
      </c>
      <c r="AG818" t="s">
        <v>2933</v>
      </c>
      <c r="AH818" s="57">
        <v>23.3</v>
      </c>
      <c r="AJ818" t="s">
        <v>781</v>
      </c>
      <c r="AK818">
        <f t="shared" si="51"/>
        <v>19.333333333333332</v>
      </c>
      <c r="AL818">
        <v>0.45</v>
      </c>
      <c r="AM818">
        <v>1.51</v>
      </c>
      <c r="AN818">
        <v>1</v>
      </c>
    </row>
    <row r="819" spans="1:40">
      <c r="A819" t="s">
        <v>351</v>
      </c>
      <c r="B819">
        <v>78</v>
      </c>
      <c r="C819">
        <v>7.096281663061764</v>
      </c>
      <c r="D819">
        <v>31.994462500000001</v>
      </c>
      <c r="E819">
        <v>42.120000000000005</v>
      </c>
      <c r="F819" t="s">
        <v>1186</v>
      </c>
      <c r="H819" t="s">
        <v>947</v>
      </c>
      <c r="T819" t="s">
        <v>2951</v>
      </c>
      <c r="U819" t="s">
        <v>1121</v>
      </c>
      <c r="W819" t="s">
        <v>2952</v>
      </c>
      <c r="X819" s="69">
        <v>1</v>
      </c>
      <c r="Y819" s="69">
        <v>0.95</v>
      </c>
      <c r="Z819" s="69">
        <v>0.95</v>
      </c>
      <c r="AB819" t="s">
        <v>2953</v>
      </c>
      <c r="AC819" s="42">
        <f t="shared" ref="AC819" si="62">ROUND(AL819*$AK819, 0)</f>
        <v>9</v>
      </c>
      <c r="AD819" s="42">
        <f t="shared" ref="AD819" si="63">ROUND(AM819*$AK819, 0)</f>
        <v>29</v>
      </c>
      <c r="AE819" s="42">
        <f t="shared" ref="AE819" si="64">ROUND(AN819*$AK819, 0)</f>
        <v>7</v>
      </c>
      <c r="AG819" t="s">
        <v>2521</v>
      </c>
      <c r="AH819" s="57">
        <v>20.5</v>
      </c>
      <c r="AJ819" t="s">
        <v>2953</v>
      </c>
      <c r="AK819">
        <f t="shared" si="51"/>
        <v>13</v>
      </c>
      <c r="AL819">
        <v>0.73</v>
      </c>
      <c r="AM819">
        <v>2.2400000000000002</v>
      </c>
      <c r="AN819">
        <v>0.5</v>
      </c>
    </row>
    <row r="820" spans="1:40">
      <c r="A820" t="s">
        <v>210</v>
      </c>
      <c r="B820">
        <v>76.666666666666671</v>
      </c>
      <c r="C820">
        <v>7.6666666666666679</v>
      </c>
      <c r="D820">
        <v>47.521207222222216</v>
      </c>
      <c r="E820">
        <v>37.991071428571431</v>
      </c>
      <c r="F820" t="s">
        <v>1191</v>
      </c>
      <c r="H820" t="s">
        <v>947</v>
      </c>
      <c r="T820" t="s">
        <v>2954</v>
      </c>
      <c r="U820" t="s">
        <v>1121</v>
      </c>
      <c r="W820" t="s">
        <v>1988</v>
      </c>
      <c r="X820" s="69">
        <v>0.95</v>
      </c>
      <c r="Y820" s="69">
        <v>0.95</v>
      </c>
      <c r="Z820" s="69">
        <v>0.95</v>
      </c>
      <c r="AB820" t="s">
        <v>883</v>
      </c>
      <c r="AC820" s="42">
        <f t="shared" ref="AC820:AC824" si="65">ROUND(AL820*$AK820, 0)</f>
        <v>12</v>
      </c>
      <c r="AD820" s="42">
        <f t="shared" ref="AD820:AD824" si="66">ROUND(AM820*$AK820, 0)</f>
        <v>6</v>
      </c>
      <c r="AE820" s="42">
        <f t="shared" ref="AE820:AE824" si="67">ROUND(AN820*$AK820, 0)</f>
        <v>7</v>
      </c>
      <c r="AG820" t="s">
        <v>1590</v>
      </c>
      <c r="AH820" s="57">
        <v>28.6</v>
      </c>
      <c r="AJ820" t="s">
        <v>883</v>
      </c>
      <c r="AK820">
        <f t="shared" si="51"/>
        <v>12</v>
      </c>
      <c r="AL820">
        <v>1.01</v>
      </c>
      <c r="AM820">
        <v>0.52</v>
      </c>
      <c r="AN820">
        <v>0.6</v>
      </c>
    </row>
    <row r="821" spans="1:40">
      <c r="A821" t="s">
        <v>99</v>
      </c>
      <c r="B821">
        <v>72</v>
      </c>
      <c r="C821">
        <v>2.88</v>
      </c>
      <c r="D821">
        <v>10.0688</v>
      </c>
      <c r="E821">
        <v>43.199999999999996</v>
      </c>
      <c r="F821" t="s">
        <v>1186</v>
      </c>
      <c r="H821" t="s">
        <v>947</v>
      </c>
      <c r="T821" t="s">
        <v>2955</v>
      </c>
      <c r="U821" t="s">
        <v>1121</v>
      </c>
      <c r="W821" t="s">
        <v>2932</v>
      </c>
      <c r="X821" s="69">
        <v>0.87</v>
      </c>
      <c r="Y821" s="69">
        <v>0.87</v>
      </c>
      <c r="Z821" s="69">
        <v>0.95</v>
      </c>
      <c r="AB821" t="s">
        <v>911</v>
      </c>
      <c r="AC821" s="42">
        <f t="shared" si="65"/>
        <v>2</v>
      </c>
      <c r="AD821" s="42">
        <f t="shared" si="66"/>
        <v>2</v>
      </c>
      <c r="AE821" s="42">
        <f t="shared" si="67"/>
        <v>4</v>
      </c>
      <c r="AG821" t="s">
        <v>2956</v>
      </c>
      <c r="AH821" s="57">
        <v>22.3</v>
      </c>
      <c r="AJ821" t="s">
        <v>911</v>
      </c>
      <c r="AK821">
        <f t="shared" si="51"/>
        <v>4</v>
      </c>
      <c r="AL821">
        <v>0.5</v>
      </c>
      <c r="AM821">
        <v>0.5</v>
      </c>
      <c r="AN821">
        <v>1</v>
      </c>
    </row>
    <row r="822" spans="1:40">
      <c r="A822" t="s">
        <v>434</v>
      </c>
      <c r="B822">
        <v>77</v>
      </c>
      <c r="C822">
        <v>6.2087231638418068</v>
      </c>
      <c r="D822">
        <v>25.122284687499999</v>
      </c>
      <c r="E822">
        <v>23.099999999999998</v>
      </c>
      <c r="F822" t="s">
        <v>1191</v>
      </c>
      <c r="H822" t="s">
        <v>947</v>
      </c>
      <c r="T822" t="s">
        <v>2957</v>
      </c>
      <c r="U822" t="s">
        <v>1121</v>
      </c>
      <c r="W822" t="s">
        <v>2359</v>
      </c>
      <c r="X822" s="69">
        <v>0.95</v>
      </c>
      <c r="Y822" s="69">
        <v>0.95</v>
      </c>
      <c r="Z822" s="69">
        <v>0.95</v>
      </c>
      <c r="AB822" t="s">
        <v>42</v>
      </c>
      <c r="AC822" s="42">
        <f t="shared" si="65"/>
        <v>25</v>
      </c>
      <c r="AD822" s="42">
        <f t="shared" si="66"/>
        <v>25</v>
      </c>
      <c r="AE822" s="42">
        <f t="shared" si="67"/>
        <v>277</v>
      </c>
      <c r="AG822" t="s">
        <v>2486</v>
      </c>
      <c r="AH822" s="57">
        <v>21.3</v>
      </c>
      <c r="AJ822" t="s">
        <v>42</v>
      </c>
      <c r="AK822">
        <f t="shared" si="51"/>
        <v>84</v>
      </c>
      <c r="AL822">
        <v>0.3</v>
      </c>
      <c r="AM822">
        <v>0.3</v>
      </c>
      <c r="AN822">
        <v>3.3</v>
      </c>
    </row>
    <row r="823" spans="1:40">
      <c r="A823" t="s">
        <v>633</v>
      </c>
      <c r="B823">
        <v>82.666666666666671</v>
      </c>
      <c r="C823">
        <v>3.8957868054525688</v>
      </c>
      <c r="D823">
        <v>13.002741266666668</v>
      </c>
      <c r="E823">
        <v>36.550964187327828</v>
      </c>
      <c r="F823" t="s">
        <v>1186</v>
      </c>
      <c r="H823" t="s">
        <v>947</v>
      </c>
      <c r="T823" t="s">
        <v>2958</v>
      </c>
      <c r="U823" t="s">
        <v>1121</v>
      </c>
      <c r="W823" t="s">
        <v>1239</v>
      </c>
      <c r="X823" s="69">
        <v>0.87</v>
      </c>
      <c r="Y823" s="69">
        <v>0.87</v>
      </c>
      <c r="Z823" s="69">
        <v>0.95</v>
      </c>
      <c r="AB823" t="s">
        <v>508</v>
      </c>
      <c r="AC823" s="42">
        <f t="shared" si="65"/>
        <v>113</v>
      </c>
      <c r="AD823" s="42">
        <f t="shared" si="66"/>
        <v>109</v>
      </c>
      <c r="AE823" s="42">
        <f t="shared" si="67"/>
        <v>76</v>
      </c>
      <c r="AG823" t="s">
        <v>1923</v>
      </c>
      <c r="AH823" s="57">
        <v>33.5</v>
      </c>
      <c r="AJ823" t="s">
        <v>508</v>
      </c>
      <c r="AK823">
        <f t="shared" si="51"/>
        <v>84</v>
      </c>
      <c r="AL823">
        <v>1.35</v>
      </c>
      <c r="AM823">
        <v>1.3</v>
      </c>
      <c r="AN823">
        <v>0.9</v>
      </c>
    </row>
    <row r="824" spans="1:40">
      <c r="A824" t="s">
        <v>779</v>
      </c>
      <c r="B824">
        <v>65</v>
      </c>
      <c r="C824">
        <v>1.0534720506037687</v>
      </c>
      <c r="D824">
        <v>5.6991025000000004</v>
      </c>
      <c r="E824">
        <v>45.052910052910057</v>
      </c>
      <c r="F824" t="s">
        <v>1191</v>
      </c>
      <c r="H824" t="s">
        <v>947</v>
      </c>
      <c r="T824" t="s">
        <v>2959</v>
      </c>
      <c r="U824" t="s">
        <v>1121</v>
      </c>
      <c r="W824" t="s">
        <v>2960</v>
      </c>
      <c r="X824" s="69">
        <v>0.87</v>
      </c>
      <c r="Y824" s="69">
        <v>0.87</v>
      </c>
      <c r="Z824" s="69">
        <v>0.95</v>
      </c>
      <c r="AB824" t="s">
        <v>393</v>
      </c>
      <c r="AC824" s="42">
        <f t="shared" si="65"/>
        <v>54</v>
      </c>
      <c r="AD824" s="42">
        <f t="shared" si="66"/>
        <v>100</v>
      </c>
      <c r="AE824" s="42">
        <f t="shared" si="67"/>
        <v>108</v>
      </c>
      <c r="AG824" t="s">
        <v>1297</v>
      </c>
      <c r="AH824" s="57">
        <v>36.6</v>
      </c>
      <c r="AJ824" t="s">
        <v>393</v>
      </c>
      <c r="AK824">
        <f t="shared" si="51"/>
        <v>83</v>
      </c>
      <c r="AL824">
        <v>0.65</v>
      </c>
      <c r="AM824">
        <v>1.2</v>
      </c>
      <c r="AN824">
        <v>1.3</v>
      </c>
    </row>
    <row r="825" spans="1:40">
      <c r="A825" t="s">
        <v>647</v>
      </c>
      <c r="B825">
        <v>20</v>
      </c>
      <c r="C825">
        <v>0.83611111111111125</v>
      </c>
      <c r="D825">
        <v>12.329488888888891</v>
      </c>
      <c r="E825">
        <v>2</v>
      </c>
      <c r="F825" t="s">
        <v>1186</v>
      </c>
      <c r="H825" t="s">
        <v>947</v>
      </c>
      <c r="T825" t="s">
        <v>2961</v>
      </c>
      <c r="U825" t="s">
        <v>1121</v>
      </c>
      <c r="W825" t="s">
        <v>2906</v>
      </c>
      <c r="X825" s="69">
        <v>0.87</v>
      </c>
      <c r="Y825" s="69">
        <v>0.87</v>
      </c>
      <c r="Z825" s="69">
        <v>0.95</v>
      </c>
      <c r="AB825" t="s">
        <v>131</v>
      </c>
      <c r="AC825" s="42">
        <f t="shared" ref="AC825:AC850" si="68">ROUND(AL825*$AK825, 0)</f>
        <v>122</v>
      </c>
      <c r="AD825" s="42">
        <f t="shared" ref="AD825:AD850" si="69">ROUND(AM825*$AK825, 0)</f>
        <v>44</v>
      </c>
      <c r="AE825" s="42">
        <f t="shared" ref="AE825:AE850" si="70">ROUND(AN825*$AK825, 0)</f>
        <v>163</v>
      </c>
      <c r="AG825" t="s">
        <v>2962</v>
      </c>
      <c r="AH825" s="57">
        <v>22.4</v>
      </c>
      <c r="AJ825" t="s">
        <v>131</v>
      </c>
      <c r="AK825">
        <f t="shared" si="51"/>
        <v>81.333333333333329</v>
      </c>
      <c r="AL825">
        <v>1.5</v>
      </c>
      <c r="AM825">
        <v>0.54</v>
      </c>
      <c r="AN825">
        <v>2</v>
      </c>
    </row>
    <row r="826" spans="1:40">
      <c r="A826" t="s">
        <v>843</v>
      </c>
      <c r="B826">
        <v>17</v>
      </c>
      <c r="C826">
        <v>0.44274359484932968</v>
      </c>
      <c r="D826">
        <v>2.8951472222222225</v>
      </c>
      <c r="E826">
        <v>3.5030303030303029</v>
      </c>
      <c r="F826" t="s">
        <v>1191</v>
      </c>
      <c r="H826" t="s">
        <v>947</v>
      </c>
      <c r="T826" t="s">
        <v>2963</v>
      </c>
      <c r="U826" t="s">
        <v>1121</v>
      </c>
      <c r="W826" t="s">
        <v>2524</v>
      </c>
      <c r="X826" s="69">
        <v>0.87</v>
      </c>
      <c r="Y826" s="69">
        <v>0.89500000000000002</v>
      </c>
      <c r="Z826" s="69">
        <v>0.95</v>
      </c>
      <c r="AB826" t="s">
        <v>496</v>
      </c>
      <c r="AC826" s="42">
        <f t="shared" si="68"/>
        <v>155</v>
      </c>
      <c r="AD826" s="42">
        <f t="shared" si="69"/>
        <v>140</v>
      </c>
      <c r="AE826" s="42">
        <f t="shared" si="70"/>
        <v>98</v>
      </c>
      <c r="AG826" t="s">
        <v>2798</v>
      </c>
      <c r="AH826" s="57">
        <v>24.1</v>
      </c>
      <c r="AJ826" t="s">
        <v>496</v>
      </c>
      <c r="AK826">
        <f t="shared" si="51"/>
        <v>81.333333333333329</v>
      </c>
      <c r="AL826">
        <v>1.9</v>
      </c>
      <c r="AM826">
        <v>1.72</v>
      </c>
      <c r="AN826">
        <v>1.2</v>
      </c>
    </row>
    <row r="827" spans="1:40">
      <c r="A827" t="s">
        <v>856</v>
      </c>
      <c r="B827">
        <v>15</v>
      </c>
      <c r="C827">
        <v>0.62708333333333344</v>
      </c>
      <c r="D827">
        <v>2.2952974390243903</v>
      </c>
      <c r="E827">
        <v>6</v>
      </c>
      <c r="F827" t="s">
        <v>1186</v>
      </c>
      <c r="H827" t="s">
        <v>947</v>
      </c>
      <c r="T827" t="s">
        <v>2964</v>
      </c>
      <c r="U827" t="s">
        <v>1121</v>
      </c>
      <c r="W827" t="s">
        <v>1390</v>
      </c>
      <c r="X827" s="69">
        <v>0.87</v>
      </c>
      <c r="Y827" s="69">
        <v>0.88666699999999998</v>
      </c>
      <c r="Z827" s="69">
        <v>0.95</v>
      </c>
      <c r="AA827" s="43"/>
      <c r="AB827" t="s">
        <v>44</v>
      </c>
      <c r="AC827" s="42">
        <f t="shared" si="68"/>
        <v>49</v>
      </c>
      <c r="AD827" s="42">
        <f t="shared" si="69"/>
        <v>41</v>
      </c>
      <c r="AE827" s="42">
        <f t="shared" si="70"/>
        <v>171</v>
      </c>
      <c r="AG827" t="s">
        <v>856</v>
      </c>
      <c r="AH827" s="57">
        <v>21.2</v>
      </c>
      <c r="AJ827" t="s">
        <v>44</v>
      </c>
      <c r="AK827">
        <f t="shared" si="51"/>
        <v>81.333333333333329</v>
      </c>
      <c r="AL827">
        <v>0.6</v>
      </c>
      <c r="AM827">
        <v>0.5</v>
      </c>
      <c r="AN827">
        <v>2.1</v>
      </c>
    </row>
    <row r="828" spans="1:40">
      <c r="A828" t="s">
        <v>45</v>
      </c>
      <c r="B828">
        <v>75</v>
      </c>
      <c r="C828">
        <v>29.374971668447238</v>
      </c>
      <c r="D828">
        <v>92.307135937499993</v>
      </c>
      <c r="E828">
        <v>18.574766355140188</v>
      </c>
      <c r="F828" t="s">
        <v>941</v>
      </c>
      <c r="H828" t="s">
        <v>973</v>
      </c>
      <c r="T828" t="s">
        <v>2965</v>
      </c>
      <c r="U828" t="s">
        <v>1121</v>
      </c>
      <c r="W828" t="s">
        <v>2727</v>
      </c>
      <c r="X828" s="69">
        <v>0.95</v>
      </c>
      <c r="Y828" s="69">
        <v>0.94166700000000003</v>
      </c>
      <c r="Z828" s="69">
        <v>0.95</v>
      </c>
      <c r="AB828" t="s">
        <v>468</v>
      </c>
      <c r="AC828" s="42">
        <f t="shared" si="68"/>
        <v>46</v>
      </c>
      <c r="AD828" s="42">
        <f t="shared" si="69"/>
        <v>161</v>
      </c>
      <c r="AE828" s="42">
        <f t="shared" si="70"/>
        <v>84</v>
      </c>
      <c r="AG828" t="s">
        <v>1137</v>
      </c>
      <c r="AH828" s="57">
        <v>29.6</v>
      </c>
      <c r="AJ828" t="s">
        <v>468</v>
      </c>
      <c r="AK828">
        <f t="shared" si="51"/>
        <v>76.666666666666671</v>
      </c>
      <c r="AL828">
        <v>0.6</v>
      </c>
      <c r="AM828">
        <v>2.1</v>
      </c>
      <c r="AN828">
        <v>1.1000000000000001</v>
      </c>
    </row>
    <row r="829" spans="1:40">
      <c r="A829" t="s">
        <v>285</v>
      </c>
      <c r="B829">
        <v>58</v>
      </c>
      <c r="C829">
        <v>16.447944964149183</v>
      </c>
      <c r="D829">
        <v>37.860921000000005</v>
      </c>
      <c r="E829">
        <v>12.7007299270073</v>
      </c>
      <c r="F829" t="s">
        <v>941</v>
      </c>
      <c r="H829" t="s">
        <v>973</v>
      </c>
      <c r="T829" t="s">
        <v>2966</v>
      </c>
      <c r="U829" t="s">
        <v>1121</v>
      </c>
      <c r="W829" t="s">
        <v>2607</v>
      </c>
      <c r="X829" s="69">
        <v>0.89500000000000002</v>
      </c>
      <c r="Y829" s="69">
        <v>0.92166700000000001</v>
      </c>
      <c r="Z829" s="69">
        <v>0.95</v>
      </c>
      <c r="AB829" t="s">
        <v>224</v>
      </c>
      <c r="AC829" s="42">
        <f t="shared" si="68"/>
        <v>39</v>
      </c>
      <c r="AD829" s="42">
        <f t="shared" si="69"/>
        <v>63</v>
      </c>
      <c r="AE829" s="42">
        <f t="shared" si="70"/>
        <v>144</v>
      </c>
      <c r="AG829" t="s">
        <v>1439</v>
      </c>
      <c r="AH829" s="57">
        <v>33.4</v>
      </c>
      <c r="AJ829" t="s">
        <v>224</v>
      </c>
      <c r="AK829">
        <f t="shared" si="51"/>
        <v>75.666666666666671</v>
      </c>
      <c r="AL829">
        <v>0.52</v>
      </c>
      <c r="AM829">
        <v>0.83</v>
      </c>
      <c r="AN829">
        <v>1.9</v>
      </c>
    </row>
    <row r="830" spans="1:40">
      <c r="A830" t="s">
        <v>170</v>
      </c>
      <c r="B830">
        <v>75</v>
      </c>
      <c r="C830">
        <v>26.461422650129244</v>
      </c>
      <c r="D830">
        <v>54.855533333333341</v>
      </c>
      <c r="E830">
        <v>29.066985645933016</v>
      </c>
      <c r="F830" t="s">
        <v>941</v>
      </c>
      <c r="H830" t="s">
        <v>973</v>
      </c>
      <c r="T830" t="s">
        <v>2967</v>
      </c>
      <c r="U830" t="s">
        <v>1121</v>
      </c>
      <c r="W830" t="s">
        <v>2968</v>
      </c>
      <c r="X830" s="69">
        <v>0.95</v>
      </c>
      <c r="Y830" s="69">
        <v>0.95</v>
      </c>
      <c r="Z830" s="69">
        <v>0.95</v>
      </c>
      <c r="AB830" t="s">
        <v>378</v>
      </c>
      <c r="AC830" s="42">
        <f t="shared" si="68"/>
        <v>30</v>
      </c>
      <c r="AD830" s="42">
        <f t="shared" si="69"/>
        <v>94</v>
      </c>
      <c r="AE830" s="42">
        <f t="shared" si="70"/>
        <v>105</v>
      </c>
      <c r="AG830" t="s">
        <v>1449</v>
      </c>
      <c r="AH830" s="57">
        <v>32.6</v>
      </c>
      <c r="AJ830" t="s">
        <v>378</v>
      </c>
      <c r="AK830">
        <f t="shared" si="51"/>
        <v>75.333333333333329</v>
      </c>
      <c r="AL830">
        <v>0.4</v>
      </c>
      <c r="AM830">
        <v>1.25</v>
      </c>
      <c r="AN830">
        <v>1.4</v>
      </c>
    </row>
    <row r="831" spans="1:40">
      <c r="A831" t="s">
        <v>498</v>
      </c>
      <c r="B831">
        <v>75.666666666666671</v>
      </c>
      <c r="C831">
        <v>10.41250060359897</v>
      </c>
      <c r="D831">
        <v>19.992911500000005</v>
      </c>
      <c r="E831">
        <v>60.259426847662141</v>
      </c>
      <c r="F831" t="s">
        <v>941</v>
      </c>
      <c r="H831" t="s">
        <v>973</v>
      </c>
      <c r="T831" t="s">
        <v>2969</v>
      </c>
      <c r="U831" t="s">
        <v>1121</v>
      </c>
      <c r="W831" t="s">
        <v>2523</v>
      </c>
      <c r="X831" s="69">
        <v>0.87</v>
      </c>
      <c r="Y831" s="69">
        <v>0.88666699999999998</v>
      </c>
      <c r="Z831" s="69">
        <v>0.95</v>
      </c>
      <c r="AB831" t="s">
        <v>88</v>
      </c>
      <c r="AC831" s="42">
        <f t="shared" si="68"/>
        <v>38</v>
      </c>
      <c r="AD831" s="42">
        <f t="shared" si="69"/>
        <v>23</v>
      </c>
      <c r="AE831" s="42">
        <f t="shared" si="70"/>
        <v>143</v>
      </c>
      <c r="AG831" t="s">
        <v>2253</v>
      </c>
      <c r="AH831" s="57">
        <v>36.1</v>
      </c>
      <c r="AJ831" t="s">
        <v>88</v>
      </c>
      <c r="AK831">
        <f t="shared" si="51"/>
        <v>75</v>
      </c>
      <c r="AL831">
        <v>0.5</v>
      </c>
      <c r="AM831">
        <v>0.3</v>
      </c>
      <c r="AN831">
        <v>1.9</v>
      </c>
    </row>
    <row r="832" spans="1:40">
      <c r="A832" t="s">
        <v>819</v>
      </c>
      <c r="B832">
        <v>11</v>
      </c>
      <c r="C832">
        <v>2.2114583333333333</v>
      </c>
      <c r="D832">
        <v>3.7986751458333337</v>
      </c>
      <c r="E832">
        <v>4.0740740740740735</v>
      </c>
      <c r="F832" t="s">
        <v>941</v>
      </c>
      <c r="H832" t="s">
        <v>973</v>
      </c>
      <c r="T832" t="s">
        <v>2970</v>
      </c>
      <c r="U832" t="s">
        <v>1121</v>
      </c>
      <c r="W832" t="s">
        <v>2971</v>
      </c>
      <c r="X832" s="69">
        <v>0.87</v>
      </c>
      <c r="Y832" s="69">
        <v>0.92333299999999996</v>
      </c>
      <c r="Z832" s="69">
        <v>0.95</v>
      </c>
      <c r="AB832" t="s">
        <v>437</v>
      </c>
      <c r="AC832" s="42">
        <f t="shared" si="68"/>
        <v>42</v>
      </c>
      <c r="AD832" s="42">
        <f t="shared" si="69"/>
        <v>135</v>
      </c>
      <c r="AE832" s="42">
        <f t="shared" si="70"/>
        <v>98</v>
      </c>
      <c r="AG832" t="s">
        <v>2972</v>
      </c>
      <c r="AH832" s="57">
        <v>29</v>
      </c>
      <c r="AJ832" t="s">
        <v>437</v>
      </c>
      <c r="AK832">
        <f t="shared" si="51"/>
        <v>75</v>
      </c>
      <c r="AL832">
        <v>0.56000000000000005</v>
      </c>
      <c r="AM832">
        <v>1.8</v>
      </c>
      <c r="AN832">
        <v>1.3</v>
      </c>
    </row>
    <row r="833" spans="1:40">
      <c r="A833" t="s">
        <v>846</v>
      </c>
      <c r="B833">
        <v>12</v>
      </c>
      <c r="C833">
        <v>0.37706666666666672</v>
      </c>
      <c r="D833">
        <v>2.7402439024390244</v>
      </c>
      <c r="E833">
        <v>6</v>
      </c>
      <c r="F833" t="s">
        <v>941</v>
      </c>
      <c r="H833" t="s">
        <v>973</v>
      </c>
      <c r="T833" t="s">
        <v>2973</v>
      </c>
      <c r="U833" t="s">
        <v>1121</v>
      </c>
      <c r="W833" t="s">
        <v>2926</v>
      </c>
      <c r="X833" s="69">
        <v>0.87</v>
      </c>
      <c r="Y833" s="69">
        <v>0.87</v>
      </c>
      <c r="Z833" s="69">
        <v>0.95</v>
      </c>
      <c r="AB833" t="s">
        <v>460</v>
      </c>
      <c r="AC833" s="42">
        <f t="shared" si="68"/>
        <v>44</v>
      </c>
      <c r="AD833" s="42">
        <f t="shared" si="69"/>
        <v>87</v>
      </c>
      <c r="AE833" s="42">
        <f t="shared" si="70"/>
        <v>89</v>
      </c>
      <c r="AG833" t="s">
        <v>2974</v>
      </c>
      <c r="AH833" s="57">
        <v>23</v>
      </c>
      <c r="AJ833" t="s">
        <v>460</v>
      </c>
      <c r="AK833">
        <f t="shared" si="51"/>
        <v>74</v>
      </c>
      <c r="AL833">
        <v>0.6</v>
      </c>
      <c r="AM833">
        <v>1.17</v>
      </c>
      <c r="AN833">
        <v>1.2</v>
      </c>
    </row>
    <row r="834" spans="1:40">
      <c r="A834" t="s">
        <v>159</v>
      </c>
      <c r="B834">
        <v>80</v>
      </c>
      <c r="C834">
        <v>22.685677414769238</v>
      </c>
      <c r="D834">
        <v>56.387362500000009</v>
      </c>
      <c r="E834">
        <v>22.564102564102562</v>
      </c>
      <c r="F834" t="s">
        <v>1143</v>
      </c>
      <c r="H834" t="s">
        <v>973</v>
      </c>
      <c r="T834" t="s">
        <v>2741</v>
      </c>
      <c r="U834" t="s">
        <v>1121</v>
      </c>
      <c r="W834" t="s">
        <v>2784</v>
      </c>
      <c r="X834" s="69">
        <v>0.87</v>
      </c>
      <c r="Y834" s="69">
        <v>0.87</v>
      </c>
      <c r="Z834" s="69">
        <v>0.95</v>
      </c>
      <c r="AB834" t="s">
        <v>593</v>
      </c>
      <c r="AC834" s="42">
        <f t="shared" si="68"/>
        <v>60</v>
      </c>
      <c r="AD834" s="42">
        <f t="shared" si="69"/>
        <v>101</v>
      </c>
      <c r="AE834" s="42">
        <f t="shared" si="70"/>
        <v>78</v>
      </c>
      <c r="AG834" t="s">
        <v>1913</v>
      </c>
      <c r="AH834" s="57">
        <v>30.5</v>
      </c>
      <c r="AJ834" t="s">
        <v>593</v>
      </c>
      <c r="AK834">
        <f t="shared" si="51"/>
        <v>65</v>
      </c>
      <c r="AL834">
        <v>0.92</v>
      </c>
      <c r="AM834">
        <v>1.56</v>
      </c>
      <c r="AN834">
        <v>1.2</v>
      </c>
    </row>
    <row r="835" spans="1:40">
      <c r="A835" t="s">
        <v>190</v>
      </c>
      <c r="B835">
        <v>75</v>
      </c>
      <c r="C835">
        <v>22.5</v>
      </c>
      <c r="D835">
        <v>51.448556249999989</v>
      </c>
      <c r="E835">
        <v>45</v>
      </c>
      <c r="F835" t="s">
        <v>1143</v>
      </c>
      <c r="H835" t="s">
        <v>973</v>
      </c>
      <c r="T835" t="s">
        <v>2975</v>
      </c>
      <c r="U835" t="s">
        <v>1121</v>
      </c>
      <c r="W835" t="s">
        <v>2577</v>
      </c>
      <c r="X835" s="69">
        <v>0.92249999999999999</v>
      </c>
      <c r="Y835" s="69">
        <v>0.94625000000000004</v>
      </c>
      <c r="Z835" s="69">
        <v>0.94625000000000004</v>
      </c>
      <c r="AB835" t="s">
        <v>431</v>
      </c>
      <c r="AC835" s="42">
        <f t="shared" si="68"/>
        <v>36</v>
      </c>
      <c r="AD835" s="42">
        <f t="shared" si="69"/>
        <v>33</v>
      </c>
      <c r="AE835" s="42">
        <f t="shared" si="70"/>
        <v>79</v>
      </c>
      <c r="AG835" t="s">
        <v>1461</v>
      </c>
      <c r="AH835" s="57">
        <v>28.2</v>
      </c>
      <c r="AJ835" t="s">
        <v>431</v>
      </c>
      <c r="AK835">
        <f t="shared" si="51"/>
        <v>72</v>
      </c>
      <c r="AL835">
        <v>0.5</v>
      </c>
      <c r="AM835">
        <v>0.46</v>
      </c>
      <c r="AN835">
        <v>1.1000000000000001</v>
      </c>
    </row>
    <row r="836" spans="1:40">
      <c r="A836" t="s">
        <v>560</v>
      </c>
      <c r="B836">
        <v>56.333333333333336</v>
      </c>
      <c r="C836">
        <v>6.6105942901055021</v>
      </c>
      <c r="D836">
        <v>16.553336793981483</v>
      </c>
      <c r="E836">
        <v>11.750511247443763</v>
      </c>
      <c r="F836" t="s">
        <v>1152</v>
      </c>
      <c r="H836" t="s">
        <v>973</v>
      </c>
      <c r="T836" t="s">
        <v>2913</v>
      </c>
      <c r="U836" t="s">
        <v>1121</v>
      </c>
      <c r="W836" t="s">
        <v>2976</v>
      </c>
      <c r="X836" s="69">
        <v>0.87250000000000005</v>
      </c>
      <c r="Y836" s="69">
        <v>0.85666699999999996</v>
      </c>
      <c r="Z836" s="69">
        <v>0.9425</v>
      </c>
      <c r="AB836" t="s">
        <v>243</v>
      </c>
      <c r="AC836" s="42">
        <f t="shared" si="68"/>
        <v>18</v>
      </c>
      <c r="AD836" s="42">
        <f t="shared" si="69"/>
        <v>43</v>
      </c>
      <c r="AE836" s="42">
        <f t="shared" si="70"/>
        <v>144</v>
      </c>
      <c r="AG836" t="s">
        <v>2977</v>
      </c>
      <c r="AH836" s="57">
        <v>24.4</v>
      </c>
      <c r="AJ836" t="s">
        <v>243</v>
      </c>
      <c r="AK836">
        <f t="shared" ref="AK836:AK892" si="71">VLOOKUP(AJ836, $A$3:$B$1060, 2, FALSE)</f>
        <v>72</v>
      </c>
      <c r="AL836">
        <v>0.25</v>
      </c>
      <c r="AM836">
        <v>0.6</v>
      </c>
      <c r="AN836">
        <v>2</v>
      </c>
    </row>
    <row r="837" spans="1:40">
      <c r="A837" t="s">
        <v>443</v>
      </c>
      <c r="B837">
        <v>52</v>
      </c>
      <c r="C837">
        <v>11.44</v>
      </c>
      <c r="D837">
        <v>24.573329268292689</v>
      </c>
      <c r="E837">
        <v>15.6</v>
      </c>
      <c r="F837" t="s">
        <v>1143</v>
      </c>
      <c r="H837" t="s">
        <v>973</v>
      </c>
      <c r="T837" t="s">
        <v>2763</v>
      </c>
      <c r="U837" t="s">
        <v>1121</v>
      </c>
      <c r="W837" t="s">
        <v>2859</v>
      </c>
      <c r="X837" s="69">
        <v>0.97499999999999998</v>
      </c>
      <c r="Y837" s="69">
        <v>0.9425</v>
      </c>
      <c r="Z837" s="69">
        <v>0.9425</v>
      </c>
      <c r="AB837" t="s">
        <v>494</v>
      </c>
      <c r="AC837" s="42">
        <f t="shared" si="68"/>
        <v>23</v>
      </c>
      <c r="AD837" s="42">
        <f t="shared" si="69"/>
        <v>183</v>
      </c>
      <c r="AE837" s="42">
        <f t="shared" si="70"/>
        <v>84</v>
      </c>
      <c r="AG837" t="s">
        <v>443</v>
      </c>
      <c r="AH837" s="57">
        <v>20.3</v>
      </c>
      <c r="AJ837" t="s">
        <v>494</v>
      </c>
      <c r="AK837">
        <f t="shared" si="71"/>
        <v>70</v>
      </c>
      <c r="AL837">
        <v>0.33</v>
      </c>
      <c r="AM837">
        <v>2.61</v>
      </c>
      <c r="AN837">
        <v>1.2</v>
      </c>
    </row>
    <row r="838" spans="1:40">
      <c r="A838" t="s">
        <v>750</v>
      </c>
      <c r="B838">
        <v>31</v>
      </c>
      <c r="C838">
        <v>1.55</v>
      </c>
      <c r="D838">
        <v>7.1170833333333334</v>
      </c>
      <c r="E838">
        <v>6.2</v>
      </c>
      <c r="F838" t="s">
        <v>1143</v>
      </c>
      <c r="H838" t="s">
        <v>973</v>
      </c>
      <c r="T838" t="s">
        <v>2889</v>
      </c>
      <c r="U838" t="s">
        <v>1121</v>
      </c>
      <c r="W838" t="s">
        <v>2603</v>
      </c>
      <c r="X838" s="69">
        <v>0.87250000000000005</v>
      </c>
      <c r="Y838" s="69">
        <v>0.89</v>
      </c>
      <c r="Z838" s="69">
        <v>0.9425</v>
      </c>
      <c r="AB838" t="s">
        <v>551</v>
      </c>
      <c r="AC838" s="42">
        <f t="shared" si="68"/>
        <v>116</v>
      </c>
      <c r="AD838" s="42">
        <f t="shared" si="69"/>
        <v>60</v>
      </c>
      <c r="AE838" s="42">
        <f t="shared" si="70"/>
        <v>105</v>
      </c>
      <c r="AG838" t="s">
        <v>2978</v>
      </c>
      <c r="AH838" s="57">
        <v>27.2</v>
      </c>
      <c r="AJ838" t="s">
        <v>551</v>
      </c>
      <c r="AK838">
        <f t="shared" si="71"/>
        <v>70</v>
      </c>
      <c r="AL838">
        <v>1.65</v>
      </c>
      <c r="AM838">
        <v>0.85</v>
      </c>
      <c r="AN838">
        <v>1.5</v>
      </c>
    </row>
    <row r="839" spans="1:40">
      <c r="A839" t="s">
        <v>135</v>
      </c>
      <c r="B839">
        <v>62.666666666666664</v>
      </c>
      <c r="C839">
        <v>21.738409405231572</v>
      </c>
      <c r="D839">
        <v>59.538360592592582</v>
      </c>
      <c r="E839">
        <v>15.494505494505495</v>
      </c>
      <c r="F839" t="s">
        <v>1152</v>
      </c>
      <c r="H839" t="s">
        <v>973</v>
      </c>
      <c r="T839" t="s">
        <v>2778</v>
      </c>
      <c r="U839" t="s">
        <v>1121</v>
      </c>
      <c r="W839" t="s">
        <v>2476</v>
      </c>
      <c r="X839" s="69">
        <v>0.97499999999999998</v>
      </c>
      <c r="Y839" s="69">
        <v>0.9425</v>
      </c>
      <c r="Z839" s="69">
        <v>0.9425</v>
      </c>
      <c r="AB839" t="s">
        <v>417</v>
      </c>
      <c r="AC839" s="42">
        <f t="shared" si="68"/>
        <v>97</v>
      </c>
      <c r="AD839" s="42">
        <f t="shared" si="69"/>
        <v>153</v>
      </c>
      <c r="AE839" s="42">
        <f t="shared" si="70"/>
        <v>125</v>
      </c>
      <c r="AG839" t="s">
        <v>1262</v>
      </c>
      <c r="AH839" s="57">
        <v>34.1</v>
      </c>
      <c r="AJ839" t="s">
        <v>417</v>
      </c>
      <c r="AK839">
        <f t="shared" si="71"/>
        <v>69.333333333333329</v>
      </c>
      <c r="AL839">
        <v>1.4</v>
      </c>
      <c r="AM839">
        <v>2.21</v>
      </c>
      <c r="AN839">
        <v>1.8</v>
      </c>
    </row>
    <row r="840" spans="1:40">
      <c r="A840" t="s">
        <v>39</v>
      </c>
      <c r="B840">
        <v>83</v>
      </c>
      <c r="C840">
        <v>27.235264918676599</v>
      </c>
      <c r="D840">
        <v>98.971534374999976</v>
      </c>
      <c r="E840">
        <v>20.121212121212121</v>
      </c>
      <c r="F840" t="s">
        <v>1152</v>
      </c>
      <c r="H840" t="s">
        <v>973</v>
      </c>
      <c r="T840" t="s">
        <v>2979</v>
      </c>
      <c r="U840" t="s">
        <v>1121</v>
      </c>
      <c r="W840" t="s">
        <v>2571</v>
      </c>
      <c r="X840" s="69">
        <v>0.95</v>
      </c>
      <c r="Y840" s="69">
        <v>0.93416699999999997</v>
      </c>
      <c r="Z840" s="69">
        <v>0.9425</v>
      </c>
      <c r="AB840" t="s">
        <v>456</v>
      </c>
      <c r="AC840" s="42">
        <f t="shared" si="68"/>
        <v>35</v>
      </c>
      <c r="AD840" s="42">
        <f t="shared" si="69"/>
        <v>117</v>
      </c>
      <c r="AE840" s="42">
        <f t="shared" si="70"/>
        <v>68</v>
      </c>
      <c r="AG840" t="s">
        <v>1162</v>
      </c>
      <c r="AH840" s="57">
        <v>29.1</v>
      </c>
      <c r="AJ840" t="s">
        <v>456</v>
      </c>
      <c r="AK840">
        <f t="shared" si="71"/>
        <v>62</v>
      </c>
      <c r="AL840">
        <v>0.56000000000000005</v>
      </c>
      <c r="AM840">
        <v>1.88</v>
      </c>
      <c r="AN840">
        <v>1.1000000000000001</v>
      </c>
    </row>
    <row r="841" spans="1:40">
      <c r="A841" t="s">
        <v>311</v>
      </c>
      <c r="B841">
        <v>74</v>
      </c>
      <c r="C841">
        <v>10.556602469135802</v>
      </c>
      <c r="D841">
        <v>35.403861111111112</v>
      </c>
      <c r="E841">
        <v>16.28</v>
      </c>
      <c r="F841" t="s">
        <v>1152</v>
      </c>
      <c r="H841" t="s">
        <v>973</v>
      </c>
      <c r="T841" t="s">
        <v>2980</v>
      </c>
      <c r="U841" t="s">
        <v>1121</v>
      </c>
      <c r="W841" t="s">
        <v>1235</v>
      </c>
      <c r="X841" s="69">
        <v>0.97499999999999998</v>
      </c>
      <c r="Y841" s="69">
        <v>0.9425</v>
      </c>
      <c r="Z841" s="69">
        <v>0.9425</v>
      </c>
      <c r="AB841" t="s">
        <v>709</v>
      </c>
      <c r="AC841" s="42">
        <f t="shared" si="68"/>
        <v>24</v>
      </c>
      <c r="AD841" s="42">
        <f t="shared" si="69"/>
        <v>74</v>
      </c>
      <c r="AE841" s="42">
        <f t="shared" si="70"/>
        <v>63</v>
      </c>
      <c r="AG841" t="s">
        <v>2981</v>
      </c>
      <c r="AH841" s="57">
        <v>23</v>
      </c>
      <c r="AJ841" t="s">
        <v>709</v>
      </c>
      <c r="AK841">
        <f t="shared" si="71"/>
        <v>52.666666666666664</v>
      </c>
      <c r="AL841">
        <v>0.46</v>
      </c>
      <c r="AM841">
        <v>1.4</v>
      </c>
      <c r="AN841">
        <v>1.2</v>
      </c>
    </row>
    <row r="842" spans="1:40">
      <c r="A842" t="s">
        <v>352</v>
      </c>
      <c r="B842">
        <v>77</v>
      </c>
      <c r="C842">
        <v>15.401506585932422</v>
      </c>
      <c r="D842">
        <v>31.977763124999996</v>
      </c>
      <c r="E842">
        <v>10.821621621621622</v>
      </c>
      <c r="F842" t="s">
        <v>1152</v>
      </c>
      <c r="H842" t="s">
        <v>973</v>
      </c>
      <c r="T842" t="s">
        <v>2982</v>
      </c>
      <c r="U842" t="s">
        <v>1121</v>
      </c>
      <c r="W842" t="s">
        <v>2813</v>
      </c>
      <c r="X842" s="69">
        <v>0.87250000000000005</v>
      </c>
      <c r="Y842" s="69">
        <v>0.84</v>
      </c>
      <c r="Z842" s="69">
        <v>0.9425</v>
      </c>
      <c r="AB842" t="s">
        <v>714</v>
      </c>
      <c r="AC842" s="42">
        <f t="shared" si="68"/>
        <v>57</v>
      </c>
      <c r="AD842" s="42">
        <f t="shared" si="69"/>
        <v>104</v>
      </c>
      <c r="AE842" s="42">
        <f t="shared" si="70"/>
        <v>38</v>
      </c>
      <c r="AG842" t="s">
        <v>1424</v>
      </c>
      <c r="AH842" s="57">
        <v>30.9</v>
      </c>
      <c r="AJ842" t="s">
        <v>714</v>
      </c>
      <c r="AK842">
        <f t="shared" si="71"/>
        <v>48</v>
      </c>
      <c r="AL842">
        <v>1.18</v>
      </c>
      <c r="AM842">
        <v>2.17</v>
      </c>
      <c r="AN842">
        <v>0.8</v>
      </c>
    </row>
    <row r="843" spans="1:40">
      <c r="A843" t="s">
        <v>670</v>
      </c>
      <c r="B843">
        <v>63</v>
      </c>
      <c r="C843">
        <v>8.5943203138325082</v>
      </c>
      <c r="D843">
        <v>11.091368750000003</v>
      </c>
      <c r="E843">
        <v>10.022727272727273</v>
      </c>
      <c r="F843" t="s">
        <v>1152</v>
      </c>
      <c r="H843" t="s">
        <v>973</v>
      </c>
      <c r="T843" t="s">
        <v>2983</v>
      </c>
      <c r="U843" t="s">
        <v>1121</v>
      </c>
      <c r="W843" t="s">
        <v>1776</v>
      </c>
      <c r="X843" s="69">
        <v>0.97499999999999998</v>
      </c>
      <c r="Y843" s="69">
        <v>0.9425</v>
      </c>
      <c r="Z843" s="69">
        <v>0.9425</v>
      </c>
      <c r="AB843" t="s">
        <v>618</v>
      </c>
      <c r="AC843" s="42">
        <f t="shared" si="68"/>
        <v>14</v>
      </c>
      <c r="AD843" s="42">
        <f t="shared" si="69"/>
        <v>35</v>
      </c>
      <c r="AE843" s="42">
        <f t="shared" si="70"/>
        <v>52</v>
      </c>
      <c r="AG843" t="s">
        <v>2984</v>
      </c>
      <c r="AH843" s="57">
        <v>26.9</v>
      </c>
      <c r="AJ843" t="s">
        <v>618</v>
      </c>
      <c r="AK843">
        <f t="shared" si="71"/>
        <v>40</v>
      </c>
      <c r="AL843">
        <v>0.35</v>
      </c>
      <c r="AM843">
        <v>0.87</v>
      </c>
      <c r="AN843">
        <v>1.3</v>
      </c>
    </row>
    <row r="844" spans="1:40">
      <c r="A844" t="s">
        <v>2894</v>
      </c>
      <c r="B844">
        <v>77.666666666666671</v>
      </c>
      <c r="C844">
        <v>5.0135178521701347</v>
      </c>
      <c r="D844">
        <v>17.022057708333335</v>
      </c>
      <c r="E844">
        <v>32.503671071953008</v>
      </c>
      <c r="F844" t="s">
        <v>1186</v>
      </c>
      <c r="H844" t="s">
        <v>973</v>
      </c>
      <c r="T844" t="s">
        <v>2985</v>
      </c>
      <c r="U844" t="s">
        <v>1121</v>
      </c>
      <c r="W844" t="s">
        <v>1859</v>
      </c>
      <c r="X844" s="69">
        <v>0.97499999999999998</v>
      </c>
      <c r="Y844" s="69">
        <v>0.9425</v>
      </c>
      <c r="Z844" s="69">
        <v>0.9425</v>
      </c>
      <c r="AB844" t="s">
        <v>798</v>
      </c>
      <c r="AC844" s="42">
        <f t="shared" si="68"/>
        <v>50</v>
      </c>
      <c r="AD844" s="42">
        <f t="shared" si="69"/>
        <v>47</v>
      </c>
      <c r="AE844" s="42">
        <f t="shared" si="70"/>
        <v>25</v>
      </c>
      <c r="AG844" t="s">
        <v>2158</v>
      </c>
      <c r="AH844" s="57">
        <v>35.4</v>
      </c>
      <c r="AJ844" t="s">
        <v>798</v>
      </c>
      <c r="AK844">
        <f t="shared" si="71"/>
        <v>35.666666666666664</v>
      </c>
      <c r="AL844">
        <v>1.4</v>
      </c>
      <c r="AM844">
        <v>1.32</v>
      </c>
      <c r="AN844">
        <v>0.7</v>
      </c>
    </row>
    <row r="845" spans="1:40">
      <c r="A845" t="s">
        <v>127</v>
      </c>
      <c r="B845">
        <v>69</v>
      </c>
      <c r="C845">
        <v>10.35</v>
      </c>
      <c r="D845">
        <v>61.068514208333333</v>
      </c>
      <c r="E845">
        <v>21</v>
      </c>
      <c r="F845" t="s">
        <v>1186</v>
      </c>
      <c r="H845" t="s">
        <v>973</v>
      </c>
      <c r="T845" t="s">
        <v>2814</v>
      </c>
      <c r="U845" t="s">
        <v>1121</v>
      </c>
      <c r="W845" t="s">
        <v>1671</v>
      </c>
      <c r="X845" s="69">
        <v>0.87250000000000005</v>
      </c>
      <c r="Y845" s="69">
        <v>0.86499999999999999</v>
      </c>
      <c r="Z845" s="69">
        <v>0.9425</v>
      </c>
      <c r="AB845" t="s">
        <v>827</v>
      </c>
      <c r="AC845" s="42">
        <f t="shared" si="68"/>
        <v>6</v>
      </c>
      <c r="AD845" s="42">
        <f t="shared" si="69"/>
        <v>7</v>
      </c>
      <c r="AE845" s="42">
        <f t="shared" si="70"/>
        <v>20</v>
      </c>
      <c r="AG845" t="s">
        <v>1393</v>
      </c>
      <c r="AH845" s="57">
        <v>30.9</v>
      </c>
      <c r="AJ845" t="s">
        <v>827</v>
      </c>
      <c r="AK845">
        <f t="shared" si="71"/>
        <v>18</v>
      </c>
      <c r="AL845">
        <v>0.33</v>
      </c>
      <c r="AM845">
        <v>0.4</v>
      </c>
      <c r="AN845">
        <v>1.1000000000000001</v>
      </c>
    </row>
    <row r="846" spans="1:40">
      <c r="A846" t="s">
        <v>271</v>
      </c>
      <c r="B846">
        <v>80</v>
      </c>
      <c r="C846">
        <v>8.62070045521026</v>
      </c>
      <c r="D846">
        <v>39.172612266666668</v>
      </c>
      <c r="E846">
        <v>18.00865800865801</v>
      </c>
      <c r="F846" t="s">
        <v>1186</v>
      </c>
      <c r="H846" t="s">
        <v>973</v>
      </c>
      <c r="T846" t="s">
        <v>2438</v>
      </c>
      <c r="U846" t="s">
        <v>1121</v>
      </c>
      <c r="W846" t="s">
        <v>2986</v>
      </c>
      <c r="X846" s="69">
        <v>0.87250000000000005</v>
      </c>
      <c r="Y846" s="69">
        <v>0.90833299999999995</v>
      </c>
      <c r="Z846" s="69">
        <v>0.9425</v>
      </c>
      <c r="AB846" t="s">
        <v>851</v>
      </c>
      <c r="AC846" s="42">
        <f t="shared" si="68"/>
        <v>8</v>
      </c>
      <c r="AD846" s="42">
        <f t="shared" si="69"/>
        <v>21</v>
      </c>
      <c r="AE846" s="42">
        <f t="shared" si="70"/>
        <v>9</v>
      </c>
      <c r="AG846" t="s">
        <v>1584</v>
      </c>
      <c r="AH846" s="57">
        <v>29.4</v>
      </c>
      <c r="AJ846" t="s">
        <v>851</v>
      </c>
      <c r="AK846">
        <f t="shared" si="71"/>
        <v>11</v>
      </c>
      <c r="AL846">
        <v>0.72</v>
      </c>
      <c r="AM846">
        <v>1.9</v>
      </c>
      <c r="AN846">
        <v>0.8</v>
      </c>
    </row>
    <row r="847" spans="1:40">
      <c r="A847" t="s">
        <v>239</v>
      </c>
      <c r="B847">
        <v>82</v>
      </c>
      <c r="C847">
        <v>12.660464984898677</v>
      </c>
      <c r="D847">
        <v>43.314877083333322</v>
      </c>
      <c r="E847">
        <v>60.81666666666667</v>
      </c>
      <c r="F847" t="s">
        <v>1191</v>
      </c>
      <c r="H847" t="s">
        <v>973</v>
      </c>
      <c r="T847" t="s">
        <v>2040</v>
      </c>
      <c r="U847" t="s">
        <v>1121</v>
      </c>
      <c r="W847" t="s">
        <v>2987</v>
      </c>
      <c r="X847" s="69">
        <v>0.87250000000000005</v>
      </c>
      <c r="Y847" s="69">
        <v>0.85666699999999996</v>
      </c>
      <c r="Z847" s="69">
        <v>0.9425</v>
      </c>
      <c r="AB847" t="s">
        <v>901</v>
      </c>
      <c r="AC847" s="42">
        <f t="shared" si="68"/>
        <v>4</v>
      </c>
      <c r="AD847" s="42">
        <f t="shared" si="69"/>
        <v>6</v>
      </c>
      <c r="AE847" s="42">
        <f t="shared" si="70"/>
        <v>6</v>
      </c>
      <c r="AG847" t="s">
        <v>1381</v>
      </c>
      <c r="AH847" s="57">
        <v>29.6</v>
      </c>
      <c r="AJ847" t="s">
        <v>901</v>
      </c>
      <c r="AK847">
        <f t="shared" si="71"/>
        <v>8</v>
      </c>
      <c r="AL847">
        <v>0.5</v>
      </c>
      <c r="AM847">
        <v>0.8</v>
      </c>
      <c r="AN847">
        <v>0.7</v>
      </c>
    </row>
    <row r="848" spans="1:40">
      <c r="A848" t="s">
        <v>512</v>
      </c>
      <c r="B848">
        <v>79</v>
      </c>
      <c r="C848">
        <v>2.37</v>
      </c>
      <c r="D848">
        <v>19.216277876250007</v>
      </c>
      <c r="E848">
        <v>54.51</v>
      </c>
      <c r="F848" t="s">
        <v>1186</v>
      </c>
      <c r="H848" t="s">
        <v>973</v>
      </c>
      <c r="T848" t="s">
        <v>2920</v>
      </c>
      <c r="U848" t="s">
        <v>1121</v>
      </c>
      <c r="W848" t="s">
        <v>1610</v>
      </c>
      <c r="X848" s="69">
        <v>0.97499999999999998</v>
      </c>
      <c r="Y848" s="69">
        <v>0.9425</v>
      </c>
      <c r="Z848" s="69">
        <v>0.9425</v>
      </c>
      <c r="AB848" t="s">
        <v>910</v>
      </c>
      <c r="AC848" s="42">
        <f t="shared" si="68"/>
        <v>6</v>
      </c>
      <c r="AD848" s="42">
        <f t="shared" si="69"/>
        <v>4</v>
      </c>
      <c r="AE848" s="42">
        <f t="shared" si="70"/>
        <v>5</v>
      </c>
      <c r="AG848" t="s">
        <v>2770</v>
      </c>
      <c r="AH848" s="57">
        <v>28.8</v>
      </c>
      <c r="AJ848" t="s">
        <v>910</v>
      </c>
      <c r="AK848">
        <f t="shared" si="71"/>
        <v>5</v>
      </c>
      <c r="AL848">
        <v>1.1000000000000001</v>
      </c>
      <c r="AM848">
        <v>0.7</v>
      </c>
      <c r="AN848">
        <v>1</v>
      </c>
    </row>
    <row r="849" spans="1:40">
      <c r="A849" t="s">
        <v>653</v>
      </c>
      <c r="B849">
        <v>69</v>
      </c>
      <c r="C849">
        <v>3.4336139002942008</v>
      </c>
      <c r="D849">
        <v>12.015416583333334</v>
      </c>
      <c r="E849">
        <v>88.320000000000007</v>
      </c>
      <c r="F849" t="s">
        <v>1186</v>
      </c>
      <c r="H849" t="s">
        <v>973</v>
      </c>
      <c r="T849" t="s">
        <v>2988</v>
      </c>
      <c r="U849" t="s">
        <v>1121</v>
      </c>
      <c r="W849" t="s">
        <v>2989</v>
      </c>
      <c r="X849" s="69">
        <v>0.87250000000000005</v>
      </c>
      <c r="Y849" s="69">
        <v>0.84</v>
      </c>
      <c r="Z849" s="69">
        <v>0.9425</v>
      </c>
      <c r="AB849" t="s">
        <v>932</v>
      </c>
      <c r="AC849" s="42">
        <f t="shared" si="68"/>
        <v>1</v>
      </c>
      <c r="AD849" s="42">
        <f t="shared" si="69"/>
        <v>4</v>
      </c>
      <c r="AE849" s="42">
        <f t="shared" si="70"/>
        <v>1</v>
      </c>
      <c r="AG849" t="s">
        <v>1539</v>
      </c>
      <c r="AH849" s="57">
        <v>29.1</v>
      </c>
      <c r="AJ849" t="s">
        <v>932</v>
      </c>
      <c r="AK849">
        <f t="shared" si="71"/>
        <v>2</v>
      </c>
      <c r="AL849">
        <v>0.48</v>
      </c>
      <c r="AM849">
        <v>1.87</v>
      </c>
      <c r="AN849">
        <v>0.7</v>
      </c>
    </row>
    <row r="850" spans="1:40">
      <c r="A850" t="s">
        <v>811</v>
      </c>
      <c r="B850">
        <v>18</v>
      </c>
      <c r="C850">
        <v>0.6895</v>
      </c>
      <c r="D850">
        <v>4.0331249999999992</v>
      </c>
      <c r="E850">
        <v>4.1739130434782608</v>
      </c>
      <c r="F850" t="s">
        <v>1186</v>
      </c>
      <c r="H850" t="s">
        <v>973</v>
      </c>
      <c r="T850" t="s">
        <v>2990</v>
      </c>
      <c r="U850" t="s">
        <v>1121</v>
      </c>
      <c r="W850" t="s">
        <v>2494</v>
      </c>
      <c r="X850" s="69">
        <v>0.97499999999999998</v>
      </c>
      <c r="Y850" s="69">
        <v>0.9425</v>
      </c>
      <c r="Z850" s="69">
        <v>0.9425</v>
      </c>
      <c r="AB850" t="s">
        <v>936</v>
      </c>
      <c r="AC850" s="42">
        <f t="shared" si="68"/>
        <v>2</v>
      </c>
      <c r="AD850" s="42">
        <f t="shared" si="69"/>
        <v>2</v>
      </c>
      <c r="AE850" s="42">
        <f t="shared" si="70"/>
        <v>2</v>
      </c>
      <c r="AG850" t="s">
        <v>2991</v>
      </c>
      <c r="AH850" s="57">
        <v>25.3</v>
      </c>
      <c r="AJ850" t="s">
        <v>936</v>
      </c>
      <c r="AK850">
        <f t="shared" si="71"/>
        <v>2</v>
      </c>
      <c r="AL850">
        <v>1</v>
      </c>
      <c r="AM850">
        <v>1</v>
      </c>
      <c r="AN850">
        <v>1.1000000000000001</v>
      </c>
    </row>
    <row r="851" spans="1:40">
      <c r="A851" t="s">
        <v>918</v>
      </c>
      <c r="B851">
        <v>6</v>
      </c>
      <c r="C851">
        <v>6.7348484848484852E-2</v>
      </c>
      <c r="D851">
        <v>0.85995000000000021</v>
      </c>
      <c r="E851">
        <v>2.4000000000000004</v>
      </c>
      <c r="F851" t="s">
        <v>1186</v>
      </c>
      <c r="H851" t="s">
        <v>973</v>
      </c>
      <c r="T851" t="s">
        <v>2992</v>
      </c>
      <c r="U851" t="s">
        <v>1121</v>
      </c>
      <c r="W851" t="s">
        <v>1769</v>
      </c>
      <c r="X851" s="69">
        <v>0.87250000000000005</v>
      </c>
      <c r="Y851" s="69">
        <v>0.87416700000000003</v>
      </c>
      <c r="Z851" s="69">
        <v>0.9425</v>
      </c>
      <c r="AC851" s="42"/>
      <c r="AD851" s="1"/>
      <c r="AE851" s="1"/>
      <c r="AG851" t="s">
        <v>2993</v>
      </c>
      <c r="AH851" s="57">
        <v>33.5</v>
      </c>
      <c r="AK851" t="e">
        <f t="shared" si="71"/>
        <v>#N/A</v>
      </c>
    </row>
    <row r="852" spans="1:40">
      <c r="A852" t="s">
        <v>907</v>
      </c>
      <c r="B852">
        <v>5.3333333333333339</v>
      </c>
      <c r="C852">
        <v>0.16592592592592595</v>
      </c>
      <c r="D852">
        <v>1.1867800000000004</v>
      </c>
      <c r="E852">
        <v>1.6</v>
      </c>
      <c r="F852" t="s">
        <v>1191</v>
      </c>
      <c r="H852" t="s">
        <v>973</v>
      </c>
      <c r="T852" t="s">
        <v>2502</v>
      </c>
      <c r="U852" t="s">
        <v>1121</v>
      </c>
      <c r="W852" t="s">
        <v>2980</v>
      </c>
      <c r="X852" s="69">
        <v>0.87250000000000005</v>
      </c>
      <c r="Y852" s="69">
        <v>0.86916700000000002</v>
      </c>
      <c r="Z852" s="69">
        <v>0.94166700000000003</v>
      </c>
      <c r="AC852" s="42"/>
      <c r="AD852" s="1"/>
      <c r="AE852" s="1"/>
      <c r="AG852" t="s">
        <v>2994</v>
      </c>
      <c r="AH852" s="57">
        <v>28.3</v>
      </c>
      <c r="AK852" t="e">
        <f t="shared" si="71"/>
        <v>#N/A</v>
      </c>
    </row>
    <row r="853" spans="1:40">
      <c r="A853" t="s">
        <v>923</v>
      </c>
      <c r="B853">
        <v>7</v>
      </c>
      <c r="C853">
        <v>0</v>
      </c>
      <c r="D853">
        <v>0.81394444444444458</v>
      </c>
      <c r="E853">
        <v>4.2</v>
      </c>
      <c r="F853" t="s">
        <v>1186</v>
      </c>
      <c r="H853" t="s">
        <v>973</v>
      </c>
      <c r="T853" t="s">
        <v>2454</v>
      </c>
      <c r="U853" t="s">
        <v>1121</v>
      </c>
      <c r="W853" t="s">
        <v>2995</v>
      </c>
      <c r="X853" s="69">
        <v>0.87250000000000005</v>
      </c>
      <c r="Y853" s="69">
        <v>0.86916700000000002</v>
      </c>
      <c r="Z853" s="69">
        <v>0.94166700000000003</v>
      </c>
      <c r="AC853" s="42"/>
      <c r="AD853" s="1"/>
      <c r="AE853" s="1"/>
      <c r="AG853" t="s">
        <v>2996</v>
      </c>
      <c r="AH853" s="57">
        <v>26.4</v>
      </c>
      <c r="AK853" t="e">
        <f t="shared" si="71"/>
        <v>#N/A</v>
      </c>
    </row>
    <row r="854" spans="1:40">
      <c r="A854" t="s">
        <v>91</v>
      </c>
      <c r="B854">
        <v>83.333333333333329</v>
      </c>
      <c r="C854">
        <v>24.956372890384387</v>
      </c>
      <c r="D854">
        <v>71.043281250000007</v>
      </c>
      <c r="E854">
        <v>34.83606557377049</v>
      </c>
      <c r="F854" t="s">
        <v>941</v>
      </c>
      <c r="H854" t="s">
        <v>975</v>
      </c>
      <c r="T854" t="s">
        <v>2997</v>
      </c>
      <c r="U854" t="s">
        <v>1121</v>
      </c>
      <c r="W854" t="s">
        <v>1208</v>
      </c>
      <c r="X854" s="69">
        <v>0.87250000000000005</v>
      </c>
      <c r="Y854" s="69">
        <v>0.86904999999999999</v>
      </c>
      <c r="Z854" s="69">
        <v>0.9405</v>
      </c>
      <c r="AC854" s="42"/>
      <c r="AD854" s="1"/>
      <c r="AE854" s="1"/>
      <c r="AG854" t="s">
        <v>1934</v>
      </c>
      <c r="AH854" s="57">
        <v>29.3</v>
      </c>
      <c r="AK854" t="e">
        <f t="shared" si="71"/>
        <v>#N/A</v>
      </c>
    </row>
    <row r="855" spans="1:40">
      <c r="A855" t="s">
        <v>157</v>
      </c>
      <c r="B855">
        <v>75</v>
      </c>
      <c r="C855">
        <v>17.25</v>
      </c>
      <c r="D855">
        <v>56.641894531249996</v>
      </c>
      <c r="E855">
        <v>64.119170984455963</v>
      </c>
      <c r="F855" t="s">
        <v>941</v>
      </c>
      <c r="H855" t="s">
        <v>975</v>
      </c>
      <c r="T855" t="s">
        <v>2922</v>
      </c>
      <c r="U855" t="s">
        <v>1121</v>
      </c>
      <c r="W855" t="s">
        <v>2998</v>
      </c>
      <c r="X855" s="69">
        <v>0.92500000000000004</v>
      </c>
      <c r="Y855" s="69">
        <v>0.9375</v>
      </c>
      <c r="Z855" s="69">
        <v>0.9375</v>
      </c>
      <c r="AC855" s="42"/>
      <c r="AD855" s="1"/>
      <c r="AE855" s="1"/>
      <c r="AG855" t="s">
        <v>1368</v>
      </c>
      <c r="AH855" s="57">
        <v>28</v>
      </c>
      <c r="AK855" t="e">
        <f t="shared" si="71"/>
        <v>#N/A</v>
      </c>
    </row>
    <row r="856" spans="1:40">
      <c r="A856" t="s">
        <v>295</v>
      </c>
      <c r="B856">
        <v>80</v>
      </c>
      <c r="C856">
        <v>18.400000000000002</v>
      </c>
      <c r="D856">
        <v>36.900744444444442</v>
      </c>
      <c r="E856">
        <v>36</v>
      </c>
      <c r="F856" t="s">
        <v>941</v>
      </c>
      <c r="H856" t="s">
        <v>975</v>
      </c>
      <c r="T856" t="s">
        <v>2896</v>
      </c>
      <c r="U856" t="s">
        <v>1121</v>
      </c>
      <c r="W856" t="s">
        <v>2273</v>
      </c>
      <c r="X856" s="69">
        <v>0.87250000000000005</v>
      </c>
      <c r="Y856" s="69">
        <v>0.86833300000000002</v>
      </c>
      <c r="Z856" s="69">
        <v>0.93666700000000003</v>
      </c>
      <c r="AC856" s="42"/>
      <c r="AD856" s="1"/>
      <c r="AE856" s="1"/>
      <c r="AG856" t="s">
        <v>2999</v>
      </c>
      <c r="AH856" s="57">
        <v>24.2</v>
      </c>
      <c r="AK856" t="e">
        <f t="shared" si="71"/>
        <v>#N/A</v>
      </c>
    </row>
    <row r="857" spans="1:40">
      <c r="A857" t="s">
        <v>358</v>
      </c>
      <c r="B857">
        <v>62</v>
      </c>
      <c r="C857">
        <v>16.422971966099006</v>
      </c>
      <c r="D857">
        <v>31.419137437499998</v>
      </c>
      <c r="E857">
        <v>31.205298013245034</v>
      </c>
      <c r="F857" t="s">
        <v>941</v>
      </c>
      <c r="H857" t="s">
        <v>975</v>
      </c>
      <c r="T857" t="s">
        <v>3000</v>
      </c>
      <c r="U857" t="s">
        <v>1121</v>
      </c>
      <c r="W857" t="s">
        <v>2921</v>
      </c>
      <c r="X857" s="69">
        <v>0.95799999999999996</v>
      </c>
      <c r="Y857" s="69">
        <v>0.93194500000000002</v>
      </c>
      <c r="Z857" s="69">
        <v>0.93194500000000002</v>
      </c>
      <c r="AC857" s="42"/>
      <c r="AD857" s="1"/>
      <c r="AE857" s="1"/>
      <c r="AG857" t="s">
        <v>1170</v>
      </c>
      <c r="AH857" s="57">
        <v>33</v>
      </c>
      <c r="AK857" t="e">
        <f t="shared" si="71"/>
        <v>#N/A</v>
      </c>
    </row>
    <row r="858" spans="1:40">
      <c r="A858" t="s">
        <v>169</v>
      </c>
      <c r="B858">
        <v>77.333333333333329</v>
      </c>
      <c r="C858">
        <v>28.61333333333333</v>
      </c>
      <c r="D858">
        <v>54.915108888888881</v>
      </c>
      <c r="E858">
        <v>20.530973451327434</v>
      </c>
      <c r="F858" t="s">
        <v>1143</v>
      </c>
      <c r="H858" t="s">
        <v>975</v>
      </c>
      <c r="T858" t="s">
        <v>3001</v>
      </c>
      <c r="U858" t="s">
        <v>1121</v>
      </c>
      <c r="W858" t="s">
        <v>2944</v>
      </c>
      <c r="X858" s="69">
        <v>0.95799999999999996</v>
      </c>
      <c r="Y858" s="69">
        <v>0.93194500000000002</v>
      </c>
      <c r="Z858" s="69">
        <v>0.93194500000000002</v>
      </c>
      <c r="AC858" s="42"/>
      <c r="AD858" s="1"/>
      <c r="AE858" s="1"/>
      <c r="AG858" t="s">
        <v>1305</v>
      </c>
      <c r="AH858" s="57">
        <v>40.700000000000003</v>
      </c>
      <c r="AK858" t="e">
        <f t="shared" si="71"/>
        <v>#N/A</v>
      </c>
    </row>
    <row r="859" spans="1:40">
      <c r="A859" t="s">
        <v>139</v>
      </c>
      <c r="B859">
        <v>78.666666666666671</v>
      </c>
      <c r="C859">
        <v>26.74666666666667</v>
      </c>
      <c r="D859">
        <v>59.098209187500004</v>
      </c>
      <c r="E859">
        <v>23.6</v>
      </c>
      <c r="F859" t="s">
        <v>1143</v>
      </c>
      <c r="H859" t="s">
        <v>975</v>
      </c>
      <c r="T859" t="s">
        <v>2924</v>
      </c>
      <c r="U859" t="s">
        <v>1121</v>
      </c>
      <c r="W859" t="s">
        <v>1633</v>
      </c>
      <c r="X859" s="69">
        <v>0.87</v>
      </c>
      <c r="Y859" s="69">
        <v>0.838889</v>
      </c>
      <c r="Z859" s="69">
        <v>0.92638900000000002</v>
      </c>
      <c r="AC859" s="42"/>
      <c r="AD859" s="1"/>
      <c r="AE859" s="1"/>
      <c r="AG859" t="s">
        <v>2201</v>
      </c>
      <c r="AH859" s="57">
        <v>25.4</v>
      </c>
      <c r="AK859" t="e">
        <f t="shared" si="71"/>
        <v>#N/A</v>
      </c>
    </row>
    <row r="860" spans="1:40">
      <c r="A860" t="s">
        <v>152</v>
      </c>
      <c r="B860">
        <v>78</v>
      </c>
      <c r="C860">
        <v>23.4</v>
      </c>
      <c r="D860">
        <v>56.929640625000012</v>
      </c>
      <c r="E860">
        <v>35.904761904761905</v>
      </c>
      <c r="F860" t="s">
        <v>1152</v>
      </c>
      <c r="H860" t="s">
        <v>975</v>
      </c>
      <c r="T860" t="s">
        <v>2929</v>
      </c>
      <c r="U860" t="s">
        <v>1121</v>
      </c>
      <c r="W860" t="s">
        <v>2471</v>
      </c>
      <c r="X860" s="69">
        <v>0.86</v>
      </c>
      <c r="Y860" s="69">
        <v>0.92500000000000004</v>
      </c>
      <c r="Z860" s="69">
        <v>0.92500000000000004</v>
      </c>
      <c r="AC860" s="42"/>
      <c r="AG860" t="s">
        <v>2393</v>
      </c>
      <c r="AH860" s="57">
        <v>21.4</v>
      </c>
      <c r="AK860" t="e">
        <f t="shared" si="71"/>
        <v>#N/A</v>
      </c>
    </row>
    <row r="861" spans="1:40">
      <c r="A861" t="s">
        <v>394</v>
      </c>
      <c r="B861">
        <v>46</v>
      </c>
      <c r="C861">
        <v>9.2350476190476183</v>
      </c>
      <c r="D861">
        <v>28.667732926829263</v>
      </c>
      <c r="E861">
        <v>13.799999999999999</v>
      </c>
      <c r="F861" t="s">
        <v>1143</v>
      </c>
      <c r="H861" t="s">
        <v>975</v>
      </c>
      <c r="T861" t="s">
        <v>3002</v>
      </c>
      <c r="U861" t="s">
        <v>1121</v>
      </c>
      <c r="W861" t="s">
        <v>2182</v>
      </c>
      <c r="X861" s="69">
        <v>0.92500000000000004</v>
      </c>
      <c r="Y861" s="69">
        <v>0.92500000000000004</v>
      </c>
      <c r="Z861" s="69">
        <v>0.92500000000000004</v>
      </c>
      <c r="AC861" s="42"/>
      <c r="AG861" t="s">
        <v>2976</v>
      </c>
      <c r="AH861" s="57">
        <v>19.899999999999999</v>
      </c>
      <c r="AK861" t="e">
        <f t="shared" si="71"/>
        <v>#N/A</v>
      </c>
    </row>
    <row r="862" spans="1:40">
      <c r="A862" t="s">
        <v>440</v>
      </c>
      <c r="B862">
        <v>76.333333333333329</v>
      </c>
      <c r="C862">
        <v>13.739999999999998</v>
      </c>
      <c r="D862">
        <v>24.719609748263885</v>
      </c>
      <c r="E862">
        <v>17.799701046337816</v>
      </c>
      <c r="F862" t="s">
        <v>1152</v>
      </c>
      <c r="H862" t="s">
        <v>975</v>
      </c>
      <c r="T862" t="s">
        <v>2755</v>
      </c>
      <c r="U862" t="s">
        <v>1121</v>
      </c>
      <c r="W862" t="s">
        <v>1784</v>
      </c>
      <c r="X862" s="69">
        <v>0.92500000000000004</v>
      </c>
      <c r="Y862" s="69">
        <v>0.905833</v>
      </c>
      <c r="Z862" s="69">
        <v>0.92500000000000004</v>
      </c>
      <c r="AC862" s="42"/>
      <c r="AG862" t="s">
        <v>2315</v>
      </c>
      <c r="AH862" s="57">
        <v>29</v>
      </c>
      <c r="AK862" t="e">
        <f t="shared" si="71"/>
        <v>#N/A</v>
      </c>
    </row>
    <row r="863" spans="1:40">
      <c r="A863" t="s">
        <v>122</v>
      </c>
      <c r="B863">
        <v>80.666666666666671</v>
      </c>
      <c r="C863">
        <v>32.266666666666673</v>
      </c>
      <c r="D863">
        <v>62.087368749999996</v>
      </c>
      <c r="E863">
        <v>19.36</v>
      </c>
      <c r="F863" t="s">
        <v>1152</v>
      </c>
      <c r="H863" t="s">
        <v>975</v>
      </c>
      <c r="T863" t="s">
        <v>3003</v>
      </c>
      <c r="U863" t="s">
        <v>1121</v>
      </c>
      <c r="W863" t="s">
        <v>2027</v>
      </c>
      <c r="X863" s="69">
        <v>0.86750000000000005</v>
      </c>
      <c r="Y863" s="69">
        <v>0.86750000000000005</v>
      </c>
      <c r="Z863" s="69">
        <v>0.92500000000000004</v>
      </c>
      <c r="AC863" s="42"/>
      <c r="AG863" t="s">
        <v>1456</v>
      </c>
      <c r="AH863" s="57">
        <v>28.1</v>
      </c>
      <c r="AK863" t="e">
        <f t="shared" si="71"/>
        <v>#N/A</v>
      </c>
    </row>
    <row r="864" spans="1:40">
      <c r="A864" t="s">
        <v>168</v>
      </c>
      <c r="B864">
        <v>80.666666666666671</v>
      </c>
      <c r="C864">
        <v>32.266666666666673</v>
      </c>
      <c r="D864">
        <v>55.103399999999986</v>
      </c>
      <c r="E864">
        <v>54.005649717514125</v>
      </c>
      <c r="F864" t="s">
        <v>1152</v>
      </c>
      <c r="H864" t="s">
        <v>975</v>
      </c>
      <c r="T864" t="s">
        <v>3004</v>
      </c>
      <c r="U864" t="s">
        <v>1121</v>
      </c>
      <c r="W864" t="s">
        <v>2882</v>
      </c>
      <c r="X864" s="69">
        <v>0.86750000000000005</v>
      </c>
      <c r="Y864" s="69">
        <v>0.86750000000000005</v>
      </c>
      <c r="Z864" s="69">
        <v>0.92500000000000004</v>
      </c>
      <c r="AC864" s="42"/>
      <c r="AG864" t="s">
        <v>1216</v>
      </c>
      <c r="AH864" s="57">
        <v>30.1</v>
      </c>
      <c r="AK864" t="e">
        <f t="shared" si="71"/>
        <v>#N/A</v>
      </c>
    </row>
    <row r="865" spans="1:37">
      <c r="A865" t="s">
        <v>143</v>
      </c>
      <c r="B865">
        <v>77.666666666666671</v>
      </c>
      <c r="C865">
        <v>31.06666666666667</v>
      </c>
      <c r="D865">
        <v>58.83918796296296</v>
      </c>
      <c r="E865">
        <v>119.7503671071953</v>
      </c>
      <c r="F865" t="s">
        <v>1152</v>
      </c>
      <c r="H865" t="s">
        <v>975</v>
      </c>
      <c r="T865" t="s">
        <v>3005</v>
      </c>
      <c r="U865" t="s">
        <v>1121</v>
      </c>
      <c r="W865" t="s">
        <v>2903</v>
      </c>
      <c r="X865" s="69">
        <v>0.86750000000000005</v>
      </c>
      <c r="Y865" s="69">
        <v>0.86750000000000005</v>
      </c>
      <c r="Z865" s="69">
        <v>0.92500000000000004</v>
      </c>
      <c r="AC865" s="42"/>
      <c r="AG865" t="s">
        <v>1679</v>
      </c>
      <c r="AH865" s="57">
        <v>32.200000000000003</v>
      </c>
      <c r="AK865" t="e">
        <f t="shared" si="71"/>
        <v>#N/A</v>
      </c>
    </row>
    <row r="866" spans="1:37">
      <c r="A866" t="s">
        <v>694</v>
      </c>
      <c r="B866">
        <v>35</v>
      </c>
      <c r="C866">
        <v>4.9985471398545593</v>
      </c>
      <c r="D866">
        <v>10.044866562500001</v>
      </c>
      <c r="E866">
        <v>8.4</v>
      </c>
      <c r="F866" t="s">
        <v>1152</v>
      </c>
      <c r="H866" t="s">
        <v>975</v>
      </c>
      <c r="T866" t="s">
        <v>3006</v>
      </c>
      <c r="U866" t="s">
        <v>1121</v>
      </c>
      <c r="W866" t="s">
        <v>1848</v>
      </c>
      <c r="X866" s="69">
        <v>0.86750000000000005</v>
      </c>
      <c r="Y866" s="69">
        <v>0.86750000000000005</v>
      </c>
      <c r="Z866" s="69">
        <v>0.92500000000000004</v>
      </c>
      <c r="AC866" s="42"/>
      <c r="AG866" t="s">
        <v>3007</v>
      </c>
      <c r="AH866" s="57">
        <v>33</v>
      </c>
      <c r="AK866" t="e">
        <f t="shared" si="71"/>
        <v>#N/A</v>
      </c>
    </row>
    <row r="867" spans="1:37">
      <c r="A867" t="s">
        <v>569</v>
      </c>
      <c r="B867">
        <v>45</v>
      </c>
      <c r="C867">
        <v>8.6378558328067445</v>
      </c>
      <c r="D867">
        <v>16.07956046875</v>
      </c>
      <c r="E867">
        <v>15.749999999999998</v>
      </c>
      <c r="F867" t="s">
        <v>1152</v>
      </c>
      <c r="H867" t="s">
        <v>975</v>
      </c>
      <c r="T867" t="s">
        <v>2995</v>
      </c>
      <c r="U867" t="s">
        <v>1121</v>
      </c>
      <c r="W867" t="s">
        <v>1749</v>
      </c>
      <c r="X867" s="69">
        <v>0.86750000000000005</v>
      </c>
      <c r="Y867" s="69">
        <v>0.88</v>
      </c>
      <c r="Z867" s="69">
        <v>0.92500000000000004</v>
      </c>
      <c r="AC867" s="42"/>
      <c r="AG867" t="s">
        <v>2431</v>
      </c>
      <c r="AH867" s="57">
        <v>28.4</v>
      </c>
      <c r="AK867" t="e">
        <f t="shared" si="71"/>
        <v>#N/A</v>
      </c>
    </row>
    <row r="868" spans="1:37">
      <c r="A868" t="s">
        <v>781</v>
      </c>
      <c r="B868">
        <v>19.333333333333332</v>
      </c>
      <c r="C868">
        <v>2.9</v>
      </c>
      <c r="D868">
        <v>5.4133333333333322</v>
      </c>
      <c r="E868">
        <v>5.8</v>
      </c>
      <c r="F868" t="s">
        <v>1152</v>
      </c>
      <c r="H868" t="s">
        <v>975</v>
      </c>
      <c r="T868" t="s">
        <v>3008</v>
      </c>
      <c r="U868" t="s">
        <v>1121</v>
      </c>
      <c r="W868" t="s">
        <v>2721</v>
      </c>
      <c r="X868" s="69">
        <v>0.86750000000000005</v>
      </c>
      <c r="Y868" s="69">
        <v>0.86750000000000005</v>
      </c>
      <c r="Z868" s="69">
        <v>0.92500000000000004</v>
      </c>
      <c r="AC868" s="42"/>
      <c r="AG868" t="s">
        <v>3009</v>
      </c>
      <c r="AH868" s="57">
        <v>22.4</v>
      </c>
      <c r="AK868" t="e">
        <f t="shared" si="71"/>
        <v>#N/A</v>
      </c>
    </row>
    <row r="869" spans="1:37">
      <c r="A869" t="s">
        <v>859</v>
      </c>
      <c r="B869">
        <v>20</v>
      </c>
      <c r="C869">
        <v>0.73752535496957428</v>
      </c>
      <c r="D869">
        <v>2.2130645833333333</v>
      </c>
      <c r="E869">
        <v>24</v>
      </c>
      <c r="F869" t="s">
        <v>1152</v>
      </c>
      <c r="H869" t="s">
        <v>975</v>
      </c>
      <c r="T869" t="s">
        <v>3010</v>
      </c>
      <c r="U869" t="s">
        <v>1121</v>
      </c>
      <c r="W869" t="s">
        <v>2284</v>
      </c>
      <c r="X869" s="69">
        <v>0.92500000000000004</v>
      </c>
      <c r="Y869" s="69">
        <v>0.92500000000000004</v>
      </c>
      <c r="Z869" s="69">
        <v>0.92500000000000004</v>
      </c>
      <c r="AC869" s="42"/>
      <c r="AG869" t="s">
        <v>3011</v>
      </c>
      <c r="AH869" s="57">
        <v>27.5</v>
      </c>
      <c r="AK869" t="e">
        <f t="shared" si="71"/>
        <v>#N/A</v>
      </c>
    </row>
    <row r="870" spans="1:37">
      <c r="A870" t="s">
        <v>911</v>
      </c>
      <c r="B870">
        <v>4</v>
      </c>
      <c r="C870">
        <v>9.4577777777777788E-2</v>
      </c>
      <c r="D870">
        <v>1.0708333333333333</v>
      </c>
      <c r="E870">
        <v>0</v>
      </c>
      <c r="F870" t="s">
        <v>1152</v>
      </c>
      <c r="H870" t="s">
        <v>975</v>
      </c>
      <c r="T870" t="s">
        <v>3012</v>
      </c>
      <c r="U870" t="s">
        <v>1121</v>
      </c>
      <c r="W870" t="s">
        <v>3013</v>
      </c>
      <c r="X870" s="69">
        <v>0.92500000000000004</v>
      </c>
      <c r="Y870" s="69">
        <v>0.92500000000000004</v>
      </c>
      <c r="Z870" s="69">
        <v>0.92500000000000004</v>
      </c>
      <c r="AC870" s="42"/>
      <c r="AG870" t="s">
        <v>3014</v>
      </c>
      <c r="AH870" s="57">
        <v>24.3</v>
      </c>
      <c r="AK870" t="e">
        <f t="shared" si="71"/>
        <v>#N/A</v>
      </c>
    </row>
    <row r="871" spans="1:37">
      <c r="A871" t="s">
        <v>163</v>
      </c>
      <c r="B871">
        <v>80.666666666666671</v>
      </c>
      <c r="C871">
        <v>20.851507510809739</v>
      </c>
      <c r="D871">
        <v>56.066037627314827</v>
      </c>
      <c r="E871">
        <v>59.47457627118645</v>
      </c>
      <c r="F871" t="s">
        <v>1186</v>
      </c>
      <c r="H871" t="s">
        <v>975</v>
      </c>
      <c r="T871" t="s">
        <v>3015</v>
      </c>
      <c r="U871" t="s">
        <v>1121</v>
      </c>
      <c r="W871" t="s">
        <v>2051</v>
      </c>
      <c r="X871" s="69">
        <v>0.86750000000000005</v>
      </c>
      <c r="Y871" s="69">
        <v>0.86750000000000005</v>
      </c>
      <c r="Z871" s="69">
        <v>0.92500000000000004</v>
      </c>
      <c r="AC871" s="42"/>
      <c r="AG871" t="s">
        <v>1315</v>
      </c>
      <c r="AH871" s="57">
        <v>28.2</v>
      </c>
      <c r="AK871" t="e">
        <f t="shared" si="71"/>
        <v>#N/A</v>
      </c>
    </row>
    <row r="872" spans="1:37">
      <c r="A872" t="s">
        <v>514</v>
      </c>
      <c r="B872">
        <v>61</v>
      </c>
      <c r="C872">
        <v>3.6599999999999997</v>
      </c>
      <c r="D872">
        <v>19.050640583333333</v>
      </c>
      <c r="E872">
        <v>29.78235294117647</v>
      </c>
      <c r="F872" t="s">
        <v>1191</v>
      </c>
      <c r="H872" t="s">
        <v>975</v>
      </c>
      <c r="T872" t="s">
        <v>3016</v>
      </c>
      <c r="U872" t="s">
        <v>1121</v>
      </c>
      <c r="W872" t="s">
        <v>1647</v>
      </c>
      <c r="X872" s="69">
        <v>0.86750000000000005</v>
      </c>
      <c r="Y872" s="69">
        <v>0.86750000000000005</v>
      </c>
      <c r="Z872" s="69">
        <v>0.92500000000000004</v>
      </c>
      <c r="AC872" s="42"/>
      <c r="AG872" t="s">
        <v>1406</v>
      </c>
      <c r="AH872" s="57">
        <v>27.1</v>
      </c>
      <c r="AK872" t="e">
        <f t="shared" si="71"/>
        <v>#N/A</v>
      </c>
    </row>
    <row r="873" spans="1:37">
      <c r="A873" t="s">
        <v>197</v>
      </c>
      <c r="B873">
        <v>80</v>
      </c>
      <c r="C873">
        <v>14.155036075036074</v>
      </c>
      <c r="D873">
        <v>50.084125</v>
      </c>
      <c r="E873">
        <v>48</v>
      </c>
      <c r="F873" t="s">
        <v>1186</v>
      </c>
      <c r="H873" t="s">
        <v>975</v>
      </c>
      <c r="T873" t="s">
        <v>3017</v>
      </c>
      <c r="U873" t="s">
        <v>1121</v>
      </c>
      <c r="W873" t="s">
        <v>1259</v>
      </c>
      <c r="X873" s="69">
        <v>0.9</v>
      </c>
      <c r="Y873" s="69">
        <v>0.92500000000000004</v>
      </c>
      <c r="Z873" s="69">
        <v>0.92500000000000004</v>
      </c>
      <c r="AC873" s="42"/>
      <c r="AG873" t="s">
        <v>2391</v>
      </c>
      <c r="AH873" s="57">
        <v>20</v>
      </c>
      <c r="AK873" t="e">
        <f t="shared" si="71"/>
        <v>#N/A</v>
      </c>
    </row>
    <row r="874" spans="1:37">
      <c r="A874" t="s">
        <v>421</v>
      </c>
      <c r="B874">
        <v>64</v>
      </c>
      <c r="C874">
        <v>3.4789959500873868</v>
      </c>
      <c r="D874">
        <v>26.26873333333333</v>
      </c>
      <c r="E874">
        <v>16.932735426008968</v>
      </c>
      <c r="F874" t="s">
        <v>1186</v>
      </c>
      <c r="H874" t="s">
        <v>975</v>
      </c>
      <c r="T874" t="s">
        <v>3018</v>
      </c>
      <c r="U874" t="s">
        <v>1121</v>
      </c>
      <c r="W874" t="s">
        <v>2508</v>
      </c>
      <c r="X874" s="69">
        <v>0.92500000000000004</v>
      </c>
      <c r="Y874" s="69">
        <v>0.92500000000000004</v>
      </c>
      <c r="Z874" s="69">
        <v>0.92500000000000004</v>
      </c>
      <c r="AC874" s="42"/>
      <c r="AG874" t="s">
        <v>1971</v>
      </c>
      <c r="AH874" s="57">
        <v>26.3</v>
      </c>
      <c r="AK874" t="e">
        <f t="shared" si="71"/>
        <v>#N/A</v>
      </c>
    </row>
    <row r="875" spans="1:37">
      <c r="A875" t="s">
        <v>453</v>
      </c>
      <c r="B875">
        <v>78</v>
      </c>
      <c r="C875">
        <v>4.376102746077879</v>
      </c>
      <c r="D875">
        <v>23.594783333333336</v>
      </c>
      <c r="E875">
        <v>30.105263157894736</v>
      </c>
      <c r="F875" t="s">
        <v>1186</v>
      </c>
      <c r="H875" t="s">
        <v>975</v>
      </c>
      <c r="T875" t="s">
        <v>3019</v>
      </c>
      <c r="U875" t="s">
        <v>1121</v>
      </c>
      <c r="W875" t="s">
        <v>2103</v>
      </c>
      <c r="X875" s="69">
        <v>0.92500000000000004</v>
      </c>
      <c r="Y875" s="69">
        <v>0.92500000000000004</v>
      </c>
      <c r="Z875" s="69">
        <v>0.92500000000000004</v>
      </c>
      <c r="AC875" s="42"/>
      <c r="AG875" t="s">
        <v>1772</v>
      </c>
      <c r="AH875" s="57">
        <v>26.7</v>
      </c>
      <c r="AK875" t="e">
        <f t="shared" si="71"/>
        <v>#N/A</v>
      </c>
    </row>
    <row r="876" spans="1:37">
      <c r="A876" t="s">
        <v>497</v>
      </c>
      <c r="B876">
        <v>78.333333333333329</v>
      </c>
      <c r="C876">
        <v>3.1389676776906099</v>
      </c>
      <c r="D876">
        <v>20.00776936828704</v>
      </c>
      <c r="E876">
        <v>27.023289665211063</v>
      </c>
      <c r="F876" t="s">
        <v>1191</v>
      </c>
      <c r="H876" t="s">
        <v>975</v>
      </c>
      <c r="T876" t="s">
        <v>3020</v>
      </c>
      <c r="U876" t="s">
        <v>1121</v>
      </c>
      <c r="W876" t="s">
        <v>3009</v>
      </c>
      <c r="X876" s="69">
        <v>0.9</v>
      </c>
      <c r="Y876" s="69">
        <v>0.92500000000000004</v>
      </c>
      <c r="Z876" s="69">
        <v>0.92500000000000004</v>
      </c>
      <c r="AC876" s="42"/>
      <c r="AG876" t="s">
        <v>1796</v>
      </c>
      <c r="AH876" s="57">
        <v>31.3</v>
      </c>
      <c r="AK876" t="e">
        <f t="shared" si="71"/>
        <v>#N/A</v>
      </c>
    </row>
    <row r="877" spans="1:37">
      <c r="A877" t="s">
        <v>767</v>
      </c>
      <c r="B877">
        <v>62.666666666666664</v>
      </c>
      <c r="C877">
        <v>1.5293289775349774</v>
      </c>
      <c r="D877">
        <v>6.1055600666666647</v>
      </c>
      <c r="E877">
        <v>57.501831501831496</v>
      </c>
      <c r="F877" t="s">
        <v>1191</v>
      </c>
      <c r="H877" t="s">
        <v>975</v>
      </c>
      <c r="T877" t="s">
        <v>3021</v>
      </c>
      <c r="U877" t="s">
        <v>1121</v>
      </c>
      <c r="W877" t="s">
        <v>2918</v>
      </c>
      <c r="X877" s="69">
        <v>0.86750000000000005</v>
      </c>
      <c r="Y877" s="69">
        <v>0.89624999999999999</v>
      </c>
      <c r="Z877" s="69">
        <v>0.92500000000000004</v>
      </c>
      <c r="AC877" s="42"/>
      <c r="AG877" t="s">
        <v>1435</v>
      </c>
      <c r="AH877" s="57">
        <v>30</v>
      </c>
      <c r="AK877" t="e">
        <f t="shared" si="71"/>
        <v>#N/A</v>
      </c>
    </row>
    <row r="878" spans="1:37">
      <c r="A878" t="s">
        <v>883</v>
      </c>
      <c r="B878">
        <v>12</v>
      </c>
      <c r="C878">
        <v>0.48868133134931091</v>
      </c>
      <c r="D878">
        <v>1.7193539999999996</v>
      </c>
      <c r="E878">
        <v>4.3999999999999995</v>
      </c>
      <c r="F878" t="s">
        <v>1191</v>
      </c>
      <c r="H878" t="s">
        <v>975</v>
      </c>
      <c r="T878" t="s">
        <v>3022</v>
      </c>
      <c r="U878" t="s">
        <v>1121</v>
      </c>
      <c r="W878" t="s">
        <v>1904</v>
      </c>
      <c r="X878" s="69">
        <v>0.92500000000000004</v>
      </c>
      <c r="Y878" s="69">
        <v>0.92500000000000004</v>
      </c>
      <c r="Z878" s="69">
        <v>0.92500000000000004</v>
      </c>
      <c r="AC878" s="42"/>
      <c r="AG878" t="s">
        <v>3023</v>
      </c>
      <c r="AH878" s="57">
        <v>34.4</v>
      </c>
      <c r="AK878" t="e">
        <f t="shared" si="71"/>
        <v>#N/A</v>
      </c>
    </row>
    <row r="879" spans="1:37">
      <c r="A879" t="s">
        <v>2953</v>
      </c>
      <c r="B879">
        <v>13</v>
      </c>
      <c r="C879">
        <v>0.13466230936819173</v>
      </c>
      <c r="D879">
        <v>1.6350750000000001</v>
      </c>
      <c r="E879">
        <v>16.939393939393938</v>
      </c>
      <c r="F879" t="s">
        <v>1191</v>
      </c>
      <c r="H879" t="s">
        <v>975</v>
      </c>
      <c r="T879" t="s">
        <v>3024</v>
      </c>
      <c r="U879" t="s">
        <v>1121</v>
      </c>
      <c r="W879" t="s">
        <v>2415</v>
      </c>
      <c r="X879" s="69">
        <v>0.9</v>
      </c>
      <c r="Y879" s="69">
        <v>0.92500000000000004</v>
      </c>
      <c r="Z879" s="69">
        <v>0.92500000000000004</v>
      </c>
      <c r="AC879" s="42"/>
      <c r="AG879" t="s">
        <v>3025</v>
      </c>
      <c r="AH879" s="57">
        <v>34.200000000000003</v>
      </c>
      <c r="AK879" t="e">
        <f t="shared" si="71"/>
        <v>#N/A</v>
      </c>
    </row>
    <row r="880" spans="1:37">
      <c r="A880" t="s">
        <v>44</v>
      </c>
      <c r="B880">
        <v>81.333333333333329</v>
      </c>
      <c r="C880">
        <v>34.019118344680408</v>
      </c>
      <c r="D880">
        <v>92.845524444444465</v>
      </c>
      <c r="E880">
        <v>55.019607843137258</v>
      </c>
      <c r="F880" t="s">
        <v>941</v>
      </c>
      <c r="H880" t="s">
        <v>959</v>
      </c>
      <c r="T880" t="s">
        <v>2587</v>
      </c>
      <c r="U880" t="s">
        <v>1121</v>
      </c>
      <c r="W880" t="s">
        <v>3026</v>
      </c>
      <c r="X880" s="69">
        <v>0.86750000000000005</v>
      </c>
      <c r="Y880" s="69">
        <v>0.86750000000000005</v>
      </c>
      <c r="Z880" s="69">
        <v>0.92500000000000004</v>
      </c>
      <c r="AC880" s="42"/>
      <c r="AG880" t="s">
        <v>1398</v>
      </c>
      <c r="AH880" s="57">
        <v>33.299999999999997</v>
      </c>
      <c r="AK880" t="e">
        <f t="shared" si="71"/>
        <v>#N/A</v>
      </c>
    </row>
    <row r="881" spans="1:37">
      <c r="A881" t="s">
        <v>243</v>
      </c>
      <c r="B881">
        <v>72</v>
      </c>
      <c r="C881">
        <v>10.799999999999999</v>
      </c>
      <c r="D881">
        <v>42.238900000000001</v>
      </c>
      <c r="E881">
        <v>14.4</v>
      </c>
      <c r="F881" t="s">
        <v>941</v>
      </c>
      <c r="H881" t="s">
        <v>959</v>
      </c>
      <c r="T881" t="s">
        <v>3027</v>
      </c>
      <c r="U881" t="s">
        <v>1121</v>
      </c>
      <c r="W881" t="s">
        <v>1867</v>
      </c>
      <c r="X881" s="69">
        <v>0.86750000000000005</v>
      </c>
      <c r="Y881" s="69">
        <v>0.86750000000000005</v>
      </c>
      <c r="Z881" s="69">
        <v>0.92500000000000004</v>
      </c>
      <c r="AC881" s="42"/>
      <c r="AG881" t="s">
        <v>243</v>
      </c>
      <c r="AH881" s="57">
        <v>18.3</v>
      </c>
      <c r="AK881" t="e">
        <f t="shared" si="71"/>
        <v>#N/A</v>
      </c>
    </row>
    <row r="882" spans="1:37">
      <c r="A882" t="s">
        <v>468</v>
      </c>
      <c r="B882">
        <v>76.666666666666671</v>
      </c>
      <c r="C882">
        <v>10.242774108380033</v>
      </c>
      <c r="D882">
        <v>22.430196296296302</v>
      </c>
      <c r="E882">
        <v>40.044642857142861</v>
      </c>
      <c r="F882" t="s">
        <v>941</v>
      </c>
      <c r="H882" t="s">
        <v>959</v>
      </c>
      <c r="T882" t="s">
        <v>3028</v>
      </c>
      <c r="U882" t="s">
        <v>1121</v>
      </c>
      <c r="W882" t="s">
        <v>3029</v>
      </c>
      <c r="X882" s="69">
        <v>0.9</v>
      </c>
      <c r="Y882" s="69">
        <v>0.92500000000000004</v>
      </c>
      <c r="Z882" s="69">
        <v>0.92500000000000004</v>
      </c>
      <c r="AC882" s="42"/>
      <c r="AG882" t="s">
        <v>1903</v>
      </c>
      <c r="AH882" s="57">
        <v>33.200000000000003</v>
      </c>
      <c r="AK882" t="e">
        <f t="shared" si="71"/>
        <v>#N/A</v>
      </c>
    </row>
    <row r="883" spans="1:37">
      <c r="A883" t="s">
        <v>437</v>
      </c>
      <c r="B883">
        <v>75</v>
      </c>
      <c r="C883">
        <v>10.679869914500895</v>
      </c>
      <c r="D883">
        <v>24.946228125000001</v>
      </c>
      <c r="E883">
        <v>23.972602739726025</v>
      </c>
      <c r="F883" t="s">
        <v>941</v>
      </c>
      <c r="H883" t="s">
        <v>959</v>
      </c>
      <c r="T883" t="s">
        <v>3030</v>
      </c>
      <c r="U883" t="s">
        <v>1121</v>
      </c>
      <c r="W883" t="s">
        <v>1646</v>
      </c>
      <c r="X883" s="69">
        <v>0.9</v>
      </c>
      <c r="Y883" s="69">
        <v>0.92500000000000004</v>
      </c>
      <c r="Z883" s="69">
        <v>0.92500000000000004</v>
      </c>
      <c r="AC883" s="42"/>
      <c r="AG883" t="s">
        <v>2478</v>
      </c>
      <c r="AH883" s="57">
        <v>27.5</v>
      </c>
      <c r="AK883" t="e">
        <f t="shared" si="71"/>
        <v>#N/A</v>
      </c>
    </row>
    <row r="884" spans="1:37">
      <c r="A884" t="s">
        <v>827</v>
      </c>
      <c r="B884">
        <v>18</v>
      </c>
      <c r="C884">
        <v>0.5656000000000001</v>
      </c>
      <c r="D884">
        <v>3.5007365853658539</v>
      </c>
      <c r="E884">
        <v>4</v>
      </c>
      <c r="F884" t="s">
        <v>941</v>
      </c>
      <c r="H884" t="s">
        <v>959</v>
      </c>
      <c r="T884" t="s">
        <v>3031</v>
      </c>
      <c r="U884" t="s">
        <v>1121</v>
      </c>
      <c r="W884" t="s">
        <v>2360</v>
      </c>
      <c r="X884" s="69">
        <v>0.86750000000000005</v>
      </c>
      <c r="Y884" s="69">
        <v>0.86750000000000005</v>
      </c>
      <c r="Z884" s="69">
        <v>0.92500000000000004</v>
      </c>
      <c r="AC884" s="42"/>
      <c r="AG884" t="s">
        <v>2613</v>
      </c>
      <c r="AH884" s="57">
        <v>21.4</v>
      </c>
      <c r="AK884" t="e">
        <f t="shared" si="71"/>
        <v>#N/A</v>
      </c>
    </row>
    <row r="885" spans="1:37">
      <c r="A885" t="s">
        <v>851</v>
      </c>
      <c r="B885">
        <v>11</v>
      </c>
      <c r="C885">
        <v>1.8333333333333333</v>
      </c>
      <c r="D885">
        <v>2.40856</v>
      </c>
      <c r="E885">
        <v>2.4444444444444442</v>
      </c>
      <c r="F885" t="s">
        <v>941</v>
      </c>
      <c r="H885" t="s">
        <v>959</v>
      </c>
      <c r="T885" t="s">
        <v>3032</v>
      </c>
      <c r="U885" t="s">
        <v>1121</v>
      </c>
      <c r="W885" t="s">
        <v>3033</v>
      </c>
      <c r="X885" s="69">
        <v>0.86</v>
      </c>
      <c r="Y885" s="69">
        <v>0.92333299999999996</v>
      </c>
      <c r="Z885" s="69">
        <v>0.92333299999999996</v>
      </c>
      <c r="AC885" s="42"/>
      <c r="AG885" t="s">
        <v>3034</v>
      </c>
      <c r="AH885" s="57">
        <v>25.9</v>
      </c>
      <c r="AK885" t="e">
        <f t="shared" si="71"/>
        <v>#N/A</v>
      </c>
    </row>
    <row r="886" spans="1:37">
      <c r="A886" t="s">
        <v>901</v>
      </c>
      <c r="B886">
        <v>8</v>
      </c>
      <c r="C886">
        <v>0.25137777777777781</v>
      </c>
      <c r="D886">
        <v>1.3144444444444443</v>
      </c>
      <c r="E886">
        <v>0</v>
      </c>
      <c r="F886" t="s">
        <v>941</v>
      </c>
      <c r="H886" t="s">
        <v>959</v>
      </c>
      <c r="T886" t="s">
        <v>2962</v>
      </c>
      <c r="U886" t="s">
        <v>1121</v>
      </c>
      <c r="W886" t="s">
        <v>2109</v>
      </c>
      <c r="X886" s="69">
        <v>0.86</v>
      </c>
      <c r="Y886" s="69">
        <v>0.92333299999999996</v>
      </c>
      <c r="Z886" s="69">
        <v>0.92333299999999996</v>
      </c>
      <c r="AC886" s="42"/>
      <c r="AG886" t="s">
        <v>3035</v>
      </c>
      <c r="AH886" s="57">
        <v>22.5</v>
      </c>
      <c r="AK886" t="e">
        <f t="shared" si="71"/>
        <v>#N/A</v>
      </c>
    </row>
    <row r="887" spans="1:37">
      <c r="A887" t="s">
        <v>42</v>
      </c>
      <c r="B887">
        <v>84</v>
      </c>
      <c r="C887">
        <v>41.842637005163674</v>
      </c>
      <c r="D887">
        <v>95.727182249999984</v>
      </c>
      <c r="E887">
        <v>17.240174672489083</v>
      </c>
      <c r="F887" t="s">
        <v>1143</v>
      </c>
      <c r="H887" t="s">
        <v>959</v>
      </c>
      <c r="T887" t="s">
        <v>3036</v>
      </c>
      <c r="U887" t="s">
        <v>1121</v>
      </c>
      <c r="W887" t="s">
        <v>2144</v>
      </c>
      <c r="X887" s="69">
        <v>0.87</v>
      </c>
      <c r="Y887" s="69">
        <v>0.86666699999999997</v>
      </c>
      <c r="Z887" s="69">
        <v>0.92</v>
      </c>
      <c r="AA887" s="43"/>
      <c r="AC887" s="42"/>
      <c r="AG887" t="s">
        <v>1158</v>
      </c>
      <c r="AH887" s="57">
        <v>29.5</v>
      </c>
      <c r="AK887" t="e">
        <f t="shared" si="71"/>
        <v>#N/A</v>
      </c>
    </row>
    <row r="888" spans="1:37">
      <c r="A888" t="s">
        <v>224</v>
      </c>
      <c r="B888">
        <v>75.666666666666671</v>
      </c>
      <c r="C888">
        <v>16.823556932219812</v>
      </c>
      <c r="D888">
        <v>45.860305555555563</v>
      </c>
      <c r="E888">
        <v>17.803921568627452</v>
      </c>
      <c r="F888" t="s">
        <v>1143</v>
      </c>
      <c r="H888" t="s">
        <v>959</v>
      </c>
      <c r="T888" t="s">
        <v>2898</v>
      </c>
      <c r="U888" t="s">
        <v>1121</v>
      </c>
      <c r="W888" t="s">
        <v>2806</v>
      </c>
      <c r="X888" s="69">
        <v>0.87</v>
      </c>
      <c r="Y888" s="69">
        <v>0.89166599999999996</v>
      </c>
      <c r="Z888" s="69">
        <v>0.91833299999999995</v>
      </c>
      <c r="AC888" s="42"/>
      <c r="AG888" t="s">
        <v>1477</v>
      </c>
      <c r="AH888" s="57">
        <v>24.5</v>
      </c>
      <c r="AK888" t="e">
        <f t="shared" si="71"/>
        <v>#N/A</v>
      </c>
    </row>
    <row r="889" spans="1:37">
      <c r="A889" t="s">
        <v>431</v>
      </c>
      <c r="B889">
        <v>72</v>
      </c>
      <c r="C889">
        <v>11.52</v>
      </c>
      <c r="D889">
        <v>25.316859512195119</v>
      </c>
      <c r="E889">
        <v>9.7200000000000006</v>
      </c>
      <c r="F889" t="s">
        <v>1152</v>
      </c>
      <c r="H889" t="s">
        <v>959</v>
      </c>
      <c r="T889" t="s">
        <v>2933</v>
      </c>
      <c r="U889" t="s">
        <v>1121</v>
      </c>
      <c r="W889" t="s">
        <v>1844</v>
      </c>
      <c r="X889" s="69">
        <v>0.87</v>
      </c>
      <c r="Y889" s="69">
        <v>0.84666600000000003</v>
      </c>
      <c r="Z889" s="69">
        <v>0.91833299999999995</v>
      </c>
      <c r="AC889" s="42"/>
      <c r="AG889" t="s">
        <v>3029</v>
      </c>
      <c r="AH889" s="57">
        <v>23.3</v>
      </c>
      <c r="AK889" t="e">
        <f t="shared" si="71"/>
        <v>#N/A</v>
      </c>
    </row>
    <row r="890" spans="1:37">
      <c r="A890" t="s">
        <v>378</v>
      </c>
      <c r="B890">
        <v>75.333333333333329</v>
      </c>
      <c r="C890">
        <v>13.559999999999999</v>
      </c>
      <c r="D890">
        <v>29.691126666666669</v>
      </c>
      <c r="E890">
        <v>26.024242424242424</v>
      </c>
      <c r="F890" t="s">
        <v>1143</v>
      </c>
      <c r="H890" t="s">
        <v>959</v>
      </c>
      <c r="T890" t="s">
        <v>3037</v>
      </c>
      <c r="U890" t="s">
        <v>1121</v>
      </c>
      <c r="W890" t="s">
        <v>2338</v>
      </c>
      <c r="X890" s="69">
        <v>0.87</v>
      </c>
      <c r="Y890" s="69">
        <v>0.83833299999999999</v>
      </c>
      <c r="Z890" s="69">
        <v>0.91833299999999995</v>
      </c>
      <c r="AC890" s="42"/>
      <c r="AG890" t="s">
        <v>2110</v>
      </c>
      <c r="AH890" s="57">
        <v>33.799999999999997</v>
      </c>
      <c r="AK890" t="e">
        <f t="shared" si="71"/>
        <v>#N/A</v>
      </c>
    </row>
    <row r="891" spans="1:37">
      <c r="A891" t="s">
        <v>456</v>
      </c>
      <c r="B891">
        <v>62</v>
      </c>
      <c r="C891">
        <v>7.4399999999999995</v>
      </c>
      <c r="D891">
        <v>23.466196646341462</v>
      </c>
      <c r="E891">
        <v>21.7</v>
      </c>
      <c r="F891" t="s">
        <v>1143</v>
      </c>
      <c r="H891" t="s">
        <v>959</v>
      </c>
      <c r="T891" t="s">
        <v>3038</v>
      </c>
      <c r="U891" t="s">
        <v>1121</v>
      </c>
      <c r="W891" t="s">
        <v>2614</v>
      </c>
      <c r="X891" s="69">
        <v>0.87</v>
      </c>
      <c r="Y891" s="69">
        <v>0.89166599999999996</v>
      </c>
      <c r="Z891" s="69">
        <v>0.91833299999999995</v>
      </c>
      <c r="AC891" s="42"/>
      <c r="AG891" t="s">
        <v>3039</v>
      </c>
      <c r="AH891" s="57">
        <v>23.3</v>
      </c>
      <c r="AK891" t="e">
        <f t="shared" si="71"/>
        <v>#N/A</v>
      </c>
    </row>
    <row r="892" spans="1:37">
      <c r="A892" t="s">
        <v>88</v>
      </c>
      <c r="B892">
        <v>75</v>
      </c>
      <c r="C892">
        <v>28.89059641232252</v>
      </c>
      <c r="D892">
        <v>71.639358984374994</v>
      </c>
      <c r="E892">
        <v>19.5</v>
      </c>
      <c r="F892" t="s">
        <v>1152</v>
      </c>
      <c r="H892" t="s">
        <v>959</v>
      </c>
      <c r="T892" t="s">
        <v>3033</v>
      </c>
      <c r="U892" t="s">
        <v>1121</v>
      </c>
      <c r="W892" t="s">
        <v>1705</v>
      </c>
      <c r="X892" s="69">
        <v>0.87</v>
      </c>
      <c r="Y892" s="69">
        <v>0.86499999999999999</v>
      </c>
      <c r="Z892" s="69">
        <v>0.91833299999999995</v>
      </c>
      <c r="AC892" s="42"/>
      <c r="AG892" t="s">
        <v>1517</v>
      </c>
      <c r="AH892" s="57">
        <v>26.8</v>
      </c>
      <c r="AK892" t="e">
        <f t="shared" si="71"/>
        <v>#N/A</v>
      </c>
    </row>
    <row r="893" spans="1:37">
      <c r="A893" t="s">
        <v>393</v>
      </c>
      <c r="B893">
        <v>83</v>
      </c>
      <c r="C893">
        <v>13.378629557302718</v>
      </c>
      <c r="D893">
        <v>28.680356906250001</v>
      </c>
      <c r="E893">
        <v>11.954732510288066</v>
      </c>
      <c r="F893" t="s">
        <v>1152</v>
      </c>
      <c r="H893" t="s">
        <v>959</v>
      </c>
      <c r="T893" t="s">
        <v>3040</v>
      </c>
      <c r="U893" t="s">
        <v>1121</v>
      </c>
      <c r="W893" t="s">
        <v>2769</v>
      </c>
      <c r="X893" s="69">
        <v>0.95</v>
      </c>
      <c r="Y893" s="69">
        <v>0.89166599999999996</v>
      </c>
      <c r="Z893" s="69">
        <v>0.91833299999999995</v>
      </c>
      <c r="AC893" s="42"/>
      <c r="AG893" t="s">
        <v>2157</v>
      </c>
      <c r="AH893" s="57">
        <v>32.5</v>
      </c>
    </row>
    <row r="894" spans="1:37">
      <c r="A894" t="s">
        <v>460</v>
      </c>
      <c r="B894">
        <v>74</v>
      </c>
      <c r="C894">
        <v>10.324160724597453</v>
      </c>
      <c r="D894">
        <v>23.070878249999996</v>
      </c>
      <c r="E894">
        <v>35.287037037037038</v>
      </c>
      <c r="F894" t="s">
        <v>941</v>
      </c>
      <c r="H894" t="s">
        <v>959</v>
      </c>
      <c r="T894" t="s">
        <v>3041</v>
      </c>
      <c r="U894" t="s">
        <v>1121</v>
      </c>
      <c r="W894" t="s">
        <v>1217</v>
      </c>
      <c r="X894" s="69">
        <v>0.87</v>
      </c>
      <c r="Y894" s="69">
        <v>0.86499999999999999</v>
      </c>
      <c r="Z894" s="69">
        <v>0.91833299999999995</v>
      </c>
      <c r="AC894" s="42"/>
      <c r="AG894" t="s">
        <v>2258</v>
      </c>
      <c r="AH894" s="57">
        <v>33.6</v>
      </c>
    </row>
    <row r="895" spans="1:37">
      <c r="A895" t="s">
        <v>494</v>
      </c>
      <c r="B895">
        <v>70</v>
      </c>
      <c r="C895">
        <v>9.1</v>
      </c>
      <c r="D895">
        <v>20.273370104166659</v>
      </c>
      <c r="E895">
        <v>15.608108108108109</v>
      </c>
      <c r="F895" t="s">
        <v>1152</v>
      </c>
      <c r="H895" t="s">
        <v>959</v>
      </c>
      <c r="T895" t="s">
        <v>3042</v>
      </c>
      <c r="U895" t="s">
        <v>1121</v>
      </c>
      <c r="W895" t="s">
        <v>2781</v>
      </c>
      <c r="X895" s="69">
        <v>0.95</v>
      </c>
      <c r="Y895" s="69">
        <v>0.89166599999999996</v>
      </c>
      <c r="Z895" s="69">
        <v>0.91833299999999995</v>
      </c>
      <c r="AC895" s="42"/>
      <c r="AG895" t="s">
        <v>2600</v>
      </c>
      <c r="AH895" s="57">
        <v>28.1</v>
      </c>
    </row>
    <row r="896" spans="1:37">
      <c r="A896" t="s">
        <v>618</v>
      </c>
      <c r="B896">
        <v>40</v>
      </c>
      <c r="C896">
        <v>3.1472592592592594</v>
      </c>
      <c r="D896">
        <v>13.569720833333335</v>
      </c>
      <c r="E896">
        <v>10.32258064516129</v>
      </c>
      <c r="F896" t="s">
        <v>1152</v>
      </c>
      <c r="H896" t="s">
        <v>959</v>
      </c>
      <c r="T896" t="s">
        <v>3043</v>
      </c>
      <c r="U896" t="s">
        <v>1121</v>
      </c>
      <c r="W896" t="s">
        <v>2166</v>
      </c>
      <c r="X896" s="69">
        <v>0.95</v>
      </c>
      <c r="Y896" s="69">
        <v>0.91833299999999995</v>
      </c>
      <c r="Z896" s="69">
        <v>0.91833299999999995</v>
      </c>
      <c r="AC896" s="42"/>
      <c r="AG896" t="s">
        <v>2703</v>
      </c>
      <c r="AH896" s="57">
        <v>22.5</v>
      </c>
    </row>
    <row r="897" spans="1:34">
      <c r="A897" t="s">
        <v>709</v>
      </c>
      <c r="B897">
        <v>52.666666666666664</v>
      </c>
      <c r="C897">
        <v>4.7227911437486867</v>
      </c>
      <c r="D897">
        <v>9.4111310185185175</v>
      </c>
      <c r="E897">
        <v>24.600877192982455</v>
      </c>
      <c r="F897" t="s">
        <v>1152</v>
      </c>
      <c r="H897" t="s">
        <v>959</v>
      </c>
      <c r="T897" t="s">
        <v>3044</v>
      </c>
      <c r="U897" t="s">
        <v>1121</v>
      </c>
      <c r="W897" t="s">
        <v>1756</v>
      </c>
      <c r="X897" s="69">
        <v>0.95</v>
      </c>
      <c r="Y897" s="69">
        <v>0.9</v>
      </c>
      <c r="Z897" s="69">
        <v>0.91833299999999995</v>
      </c>
      <c r="AC897" s="42"/>
      <c r="AG897" t="s">
        <v>3045</v>
      </c>
      <c r="AH897" s="57">
        <v>27.9</v>
      </c>
    </row>
    <row r="898" spans="1:34">
      <c r="A898" t="s">
        <v>932</v>
      </c>
      <c r="B898">
        <v>2</v>
      </c>
      <c r="C898">
        <v>8.9348659003831404E-2</v>
      </c>
      <c r="D898">
        <v>0.45124999999999998</v>
      </c>
      <c r="E898">
        <v>0.17910447761194029</v>
      </c>
      <c r="F898" t="s">
        <v>1152</v>
      </c>
      <c r="H898" t="s">
        <v>959</v>
      </c>
      <c r="T898" t="s">
        <v>3046</v>
      </c>
      <c r="U898" t="s">
        <v>1121</v>
      </c>
      <c r="W898" t="s">
        <v>2624</v>
      </c>
      <c r="X898" s="69">
        <v>0.95</v>
      </c>
      <c r="Y898" s="69">
        <v>0.89166599999999996</v>
      </c>
      <c r="Z898" s="69">
        <v>0.91833299999999995</v>
      </c>
      <c r="AC898" s="42"/>
      <c r="AG898" t="s">
        <v>3047</v>
      </c>
      <c r="AH898" s="57">
        <v>28.6</v>
      </c>
    </row>
    <row r="899" spans="1:34">
      <c r="A899" t="s">
        <v>131</v>
      </c>
      <c r="B899">
        <v>81.333333333333329</v>
      </c>
      <c r="C899">
        <v>12.79914438842019</v>
      </c>
      <c r="D899">
        <v>60.177864682962955</v>
      </c>
      <c r="E899">
        <v>32.806722689075627</v>
      </c>
      <c r="F899" t="s">
        <v>1186</v>
      </c>
      <c r="H899" t="s">
        <v>959</v>
      </c>
      <c r="T899" t="s">
        <v>3048</v>
      </c>
      <c r="U899" t="s">
        <v>1121</v>
      </c>
      <c r="W899" t="s">
        <v>2689</v>
      </c>
      <c r="X899" s="69">
        <v>0.95</v>
      </c>
      <c r="Y899" s="69">
        <v>0.91833299999999995</v>
      </c>
      <c r="Z899" s="69">
        <v>0.91833299999999995</v>
      </c>
      <c r="AC899" s="42"/>
      <c r="AG899" t="s">
        <v>1727</v>
      </c>
      <c r="AH899" s="57">
        <v>31.2</v>
      </c>
    </row>
    <row r="900" spans="1:34">
      <c r="A900" t="s">
        <v>508</v>
      </c>
      <c r="B900">
        <v>84</v>
      </c>
      <c r="C900">
        <v>3.0273131550592618</v>
      </c>
      <c r="D900">
        <v>19.375996499999999</v>
      </c>
      <c r="E900">
        <v>38.926829268292686</v>
      </c>
      <c r="F900" t="s">
        <v>1191</v>
      </c>
      <c r="H900" t="s">
        <v>959</v>
      </c>
      <c r="T900" t="s">
        <v>2676</v>
      </c>
      <c r="U900" t="s">
        <v>1121</v>
      </c>
      <c r="W900" t="s">
        <v>1767</v>
      </c>
      <c r="X900" s="69">
        <v>0.87</v>
      </c>
      <c r="Y900" s="69">
        <v>0.84666600000000003</v>
      </c>
      <c r="Z900" s="69">
        <v>0.91833299999999995</v>
      </c>
      <c r="AC900" s="42"/>
      <c r="AG900" t="s">
        <v>1938</v>
      </c>
      <c r="AH900" s="57">
        <v>33.1</v>
      </c>
    </row>
    <row r="901" spans="1:34">
      <c r="A901" t="s">
        <v>496</v>
      </c>
      <c r="B901">
        <v>81.333333333333329</v>
      </c>
      <c r="C901">
        <v>5.1623220004540391</v>
      </c>
      <c r="D901">
        <v>20.153830666666668</v>
      </c>
      <c r="E901">
        <v>42.375350140056021</v>
      </c>
      <c r="F901" t="s">
        <v>1186</v>
      </c>
      <c r="H901" t="s">
        <v>959</v>
      </c>
      <c r="T901" t="s">
        <v>3049</v>
      </c>
      <c r="U901" t="s">
        <v>1121</v>
      </c>
      <c r="W901" t="s">
        <v>2328</v>
      </c>
      <c r="X901" s="69">
        <v>0.89500000000000002</v>
      </c>
      <c r="Y901" s="69">
        <v>0.87166600000000005</v>
      </c>
      <c r="Z901" s="69">
        <v>0.91833299999999995</v>
      </c>
      <c r="AC901" s="42"/>
      <c r="AG901" t="s">
        <v>2094</v>
      </c>
      <c r="AH901" s="57">
        <v>27.7</v>
      </c>
    </row>
    <row r="902" spans="1:34">
      <c r="A902" t="s">
        <v>417</v>
      </c>
      <c r="B902">
        <v>69.333333333333329</v>
      </c>
      <c r="C902">
        <v>8.3199999999999985</v>
      </c>
      <c r="D902">
        <v>26.813453333333324</v>
      </c>
      <c r="E902">
        <v>49.42574257425742</v>
      </c>
      <c r="F902" t="s">
        <v>1191</v>
      </c>
      <c r="H902" t="s">
        <v>959</v>
      </c>
      <c r="T902" t="s">
        <v>3050</v>
      </c>
      <c r="U902" t="s">
        <v>1121</v>
      </c>
      <c r="W902" t="s">
        <v>2345</v>
      </c>
      <c r="X902" s="69">
        <v>0.87</v>
      </c>
      <c r="Y902" s="69">
        <v>0.83833299999999999</v>
      </c>
      <c r="Z902" s="69">
        <v>0.91833299999999995</v>
      </c>
      <c r="AC902" s="42"/>
      <c r="AG902" t="s">
        <v>1333</v>
      </c>
      <c r="AH902" s="57">
        <v>30.9</v>
      </c>
    </row>
    <row r="903" spans="1:34">
      <c r="A903" t="s">
        <v>551</v>
      </c>
      <c r="B903">
        <v>70</v>
      </c>
      <c r="C903">
        <v>2.754023773355017</v>
      </c>
      <c r="D903">
        <v>17.092368854166672</v>
      </c>
      <c r="E903">
        <v>28.480392156862745</v>
      </c>
      <c r="F903" t="s">
        <v>1186</v>
      </c>
      <c r="H903" t="s">
        <v>959</v>
      </c>
      <c r="T903" t="s">
        <v>3051</v>
      </c>
      <c r="U903" t="s">
        <v>1121</v>
      </c>
      <c r="W903" t="s">
        <v>1538</v>
      </c>
      <c r="X903" s="69">
        <v>0.87</v>
      </c>
      <c r="Y903" s="69">
        <v>0.84666600000000003</v>
      </c>
      <c r="Z903" s="69">
        <v>0.91833299999999995</v>
      </c>
      <c r="AC903" s="42"/>
      <c r="AG903" t="s">
        <v>1505</v>
      </c>
      <c r="AH903" s="57">
        <v>27.4</v>
      </c>
    </row>
    <row r="904" spans="1:34">
      <c r="A904" t="s">
        <v>593</v>
      </c>
      <c r="B904">
        <v>65</v>
      </c>
      <c r="C904">
        <v>4.2085011261261265</v>
      </c>
      <c r="D904">
        <v>15.107279687500004</v>
      </c>
      <c r="E904">
        <v>10.4</v>
      </c>
      <c r="F904" t="s">
        <v>1191</v>
      </c>
      <c r="H904" t="s">
        <v>959</v>
      </c>
      <c r="T904" t="s">
        <v>3052</v>
      </c>
      <c r="U904" t="s">
        <v>1121</v>
      </c>
      <c r="W904" t="s">
        <v>2171</v>
      </c>
      <c r="X904" s="69">
        <v>0.87</v>
      </c>
      <c r="Y904" s="69">
        <v>0.86583299999999996</v>
      </c>
      <c r="Z904" s="69">
        <v>0.91833299999999995</v>
      </c>
      <c r="AC904" s="42"/>
      <c r="AG904" t="s">
        <v>3053</v>
      </c>
      <c r="AH904" s="57">
        <v>21.8</v>
      </c>
    </row>
    <row r="905" spans="1:34">
      <c r="A905" t="s">
        <v>798</v>
      </c>
      <c r="B905">
        <v>35.666666666666664</v>
      </c>
      <c r="C905">
        <v>1.8488615306758023</v>
      </c>
      <c r="D905">
        <v>4.6247711695370368</v>
      </c>
      <c r="E905">
        <v>13.419141914191417</v>
      </c>
      <c r="F905" t="s">
        <v>1186</v>
      </c>
      <c r="H905" t="s">
        <v>959</v>
      </c>
      <c r="T905" t="s">
        <v>3054</v>
      </c>
      <c r="U905" t="s">
        <v>1121</v>
      </c>
      <c r="W905" t="s">
        <v>3055</v>
      </c>
      <c r="X905" s="69">
        <v>0.85</v>
      </c>
      <c r="Y905" s="69">
        <v>0.91833299999999995</v>
      </c>
      <c r="Z905" s="69">
        <v>0.91833299999999995</v>
      </c>
      <c r="AC905" s="42"/>
      <c r="AG905" t="s">
        <v>2952</v>
      </c>
      <c r="AH905" s="57">
        <v>29.9</v>
      </c>
    </row>
    <row r="906" spans="1:34">
      <c r="A906" t="s">
        <v>714</v>
      </c>
      <c r="B906">
        <v>48</v>
      </c>
      <c r="C906">
        <v>2.575368421052632</v>
      </c>
      <c r="D906">
        <v>9.1558133333333345</v>
      </c>
      <c r="E906">
        <v>22.641509433962263</v>
      </c>
      <c r="F906" t="s">
        <v>1191</v>
      </c>
      <c r="H906" t="s">
        <v>959</v>
      </c>
      <c r="T906" t="s">
        <v>3013</v>
      </c>
      <c r="U906" t="s">
        <v>1121</v>
      </c>
      <c r="W906" t="s">
        <v>1487</v>
      </c>
      <c r="X906" s="69">
        <v>0.95</v>
      </c>
      <c r="Y906" s="69">
        <v>0.91833299999999995</v>
      </c>
      <c r="Z906" s="69">
        <v>0.91833299999999995</v>
      </c>
      <c r="AC906" s="42"/>
      <c r="AG906" t="s">
        <v>3056</v>
      </c>
      <c r="AH906" s="57">
        <v>26.9</v>
      </c>
    </row>
    <row r="907" spans="1:34">
      <c r="A907" t="s">
        <v>936</v>
      </c>
      <c r="B907">
        <v>2</v>
      </c>
      <c r="C907">
        <v>0.21997755331088664</v>
      </c>
      <c r="D907">
        <v>0.28550000000000003</v>
      </c>
      <c r="E907">
        <v>1.6</v>
      </c>
      <c r="F907" t="s">
        <v>1186</v>
      </c>
      <c r="H907" t="s">
        <v>959</v>
      </c>
      <c r="T907" t="s">
        <v>3057</v>
      </c>
      <c r="U907" t="s">
        <v>1121</v>
      </c>
      <c r="W907" t="s">
        <v>2059</v>
      </c>
      <c r="X907" s="69">
        <v>0.87</v>
      </c>
      <c r="Y907" s="69">
        <v>0.84666600000000003</v>
      </c>
      <c r="Z907" s="69">
        <v>0.91833299999999995</v>
      </c>
      <c r="AC907" s="42"/>
      <c r="AG907" t="s">
        <v>3058</v>
      </c>
      <c r="AH907" s="57">
        <v>24.7</v>
      </c>
    </row>
    <row r="908" spans="1:34">
      <c r="A908" t="s">
        <v>910</v>
      </c>
      <c r="B908">
        <v>5</v>
      </c>
      <c r="C908">
        <v>0.15914089994972347</v>
      </c>
      <c r="D908">
        <v>1.115</v>
      </c>
      <c r="E908">
        <v>2</v>
      </c>
      <c r="F908" t="s">
        <v>1186</v>
      </c>
      <c r="H908" t="s">
        <v>959</v>
      </c>
      <c r="T908" t="s">
        <v>3059</v>
      </c>
      <c r="U908" t="s">
        <v>1121</v>
      </c>
      <c r="W908" t="s">
        <v>2014</v>
      </c>
      <c r="X908" s="69">
        <v>0.87</v>
      </c>
      <c r="Y908" s="69">
        <v>0.86499999999999999</v>
      </c>
      <c r="Z908" s="69">
        <v>0.91833299999999995</v>
      </c>
      <c r="AC908" s="42"/>
      <c r="AG908" t="s">
        <v>3060</v>
      </c>
      <c r="AH908" s="57">
        <v>25.3</v>
      </c>
    </row>
    <row r="909" spans="1:34">
      <c r="T909" t="s">
        <v>3061</v>
      </c>
      <c r="U909" t="s">
        <v>1121</v>
      </c>
      <c r="W909" t="s">
        <v>2455</v>
      </c>
      <c r="X909" s="69">
        <v>0.87</v>
      </c>
      <c r="Y909" s="69">
        <v>0.83833299999999999</v>
      </c>
      <c r="Z909" s="69">
        <v>0.91833299999999995</v>
      </c>
      <c r="AC909" s="42"/>
      <c r="AH909" s="57"/>
    </row>
    <row r="910" spans="1:34">
      <c r="T910" t="s">
        <v>3062</v>
      </c>
      <c r="U910" t="s">
        <v>1121</v>
      </c>
      <c r="W910" t="s">
        <v>2956</v>
      </c>
      <c r="X910" s="69">
        <v>0.87</v>
      </c>
      <c r="Y910" s="69">
        <v>0.83833299999999999</v>
      </c>
      <c r="Z910" s="69">
        <v>0.91833299999999995</v>
      </c>
      <c r="AC910" s="42"/>
      <c r="AH910" s="57"/>
    </row>
    <row r="911" spans="1:34">
      <c r="T911" t="s">
        <v>3063</v>
      </c>
      <c r="U911" t="s">
        <v>1121</v>
      </c>
      <c r="W911" t="s">
        <v>1552</v>
      </c>
      <c r="X911" s="69">
        <v>0.85</v>
      </c>
      <c r="Y911" s="69">
        <v>0.91833299999999995</v>
      </c>
      <c r="Z911" s="69">
        <v>0.91833299999999995</v>
      </c>
      <c r="AC911" s="42"/>
      <c r="AH911" s="57"/>
    </row>
    <row r="912" spans="1:34">
      <c r="T912" t="s">
        <v>2837</v>
      </c>
      <c r="U912" t="s">
        <v>1121</v>
      </c>
      <c r="W912" t="s">
        <v>1254</v>
      </c>
      <c r="X912" s="69">
        <v>0.87</v>
      </c>
      <c r="Y912" s="69">
        <v>0.86499999999999999</v>
      </c>
      <c r="Z912" s="69">
        <v>0.91833299999999995</v>
      </c>
      <c r="AC912" s="42"/>
      <c r="AH912" s="57"/>
    </row>
    <row r="913" spans="20:34">
      <c r="T913" t="s">
        <v>3064</v>
      </c>
      <c r="U913" t="s">
        <v>1121</v>
      </c>
      <c r="W913" t="s">
        <v>2758</v>
      </c>
      <c r="X913" s="69">
        <v>0.87</v>
      </c>
      <c r="Y913" s="69">
        <v>0.89166599999999996</v>
      </c>
      <c r="Z913" s="69">
        <v>0.91833299999999995</v>
      </c>
      <c r="AC913" s="42"/>
      <c r="AH913" s="57"/>
    </row>
    <row r="914" spans="20:34">
      <c r="T914" t="s">
        <v>3065</v>
      </c>
      <c r="U914" t="s">
        <v>1121</v>
      </c>
      <c r="W914" t="s">
        <v>2827</v>
      </c>
      <c r="X914" s="69">
        <v>0.87</v>
      </c>
      <c r="Y914" s="69">
        <v>0.83833299999999999</v>
      </c>
      <c r="Z914" s="69">
        <v>0.91833299999999995</v>
      </c>
      <c r="AC914" s="42"/>
      <c r="AH914" s="57"/>
    </row>
    <row r="915" spans="20:34">
      <c r="T915" t="s">
        <v>3066</v>
      </c>
      <c r="U915" t="s">
        <v>1121</v>
      </c>
      <c r="W915" t="s">
        <v>2467</v>
      </c>
      <c r="X915" s="69">
        <v>0.87</v>
      </c>
      <c r="Y915" s="69">
        <v>0.86333300000000002</v>
      </c>
      <c r="Z915" s="69">
        <v>0.91833299999999995</v>
      </c>
      <c r="AC915" s="42"/>
      <c r="AH915" s="57"/>
    </row>
    <row r="916" spans="20:34">
      <c r="T916" t="s">
        <v>2974</v>
      </c>
      <c r="U916" t="s">
        <v>1121</v>
      </c>
      <c r="W916" t="s">
        <v>2291</v>
      </c>
      <c r="X916" s="69">
        <v>0.87</v>
      </c>
      <c r="Y916" s="69">
        <v>0.83833299999999999</v>
      </c>
      <c r="Z916" s="69">
        <v>0.91833299999999995</v>
      </c>
      <c r="AC916" s="42"/>
      <c r="AH916" s="57"/>
    </row>
    <row r="917" spans="20:34">
      <c r="T917" t="s">
        <v>3067</v>
      </c>
      <c r="U917" t="s">
        <v>1121</v>
      </c>
      <c r="W917" t="s">
        <v>2767</v>
      </c>
      <c r="X917" s="69">
        <v>0.95</v>
      </c>
      <c r="Y917" s="69">
        <v>0.89166599999999996</v>
      </c>
      <c r="Z917" s="69">
        <v>0.91833299999999995</v>
      </c>
      <c r="AC917" s="42"/>
      <c r="AH917" s="57"/>
    </row>
    <row r="918" spans="20:34">
      <c r="T918" t="s">
        <v>3068</v>
      </c>
      <c r="U918" t="s">
        <v>1121</v>
      </c>
      <c r="W918" t="s">
        <v>2669</v>
      </c>
      <c r="X918" s="69">
        <v>0.95</v>
      </c>
      <c r="Y918" s="69">
        <v>0.91833299999999995</v>
      </c>
      <c r="Z918" s="69">
        <v>0.91833299999999995</v>
      </c>
      <c r="AC918" s="42"/>
      <c r="AH918" s="57"/>
    </row>
    <row r="919" spans="20:34">
      <c r="T919" t="s">
        <v>2870</v>
      </c>
      <c r="U919" t="s">
        <v>1121</v>
      </c>
      <c r="W919" t="s">
        <v>3069</v>
      </c>
      <c r="X919" s="69">
        <v>0.87</v>
      </c>
      <c r="Y919" s="69">
        <v>0.85499999999999998</v>
      </c>
      <c r="Z919" s="69">
        <v>0.91833299999999995</v>
      </c>
      <c r="AC919" s="42"/>
      <c r="AH919" s="57"/>
    </row>
    <row r="920" spans="20:34">
      <c r="T920" t="s">
        <v>3070</v>
      </c>
      <c r="U920" t="s">
        <v>1121</v>
      </c>
      <c r="W920" t="s">
        <v>2079</v>
      </c>
      <c r="X920" s="69">
        <v>0.89500000000000002</v>
      </c>
      <c r="Y920" s="69">
        <v>0.86583299999999996</v>
      </c>
      <c r="Z920" s="69">
        <v>0.91833299999999995</v>
      </c>
      <c r="AC920" s="42"/>
      <c r="AH920" s="57"/>
    </row>
    <row r="921" spans="20:34">
      <c r="T921" t="s">
        <v>3071</v>
      </c>
      <c r="U921" t="s">
        <v>1121</v>
      </c>
      <c r="W921" t="s">
        <v>2828</v>
      </c>
      <c r="X921" s="69">
        <v>0.87</v>
      </c>
      <c r="Y921" s="69">
        <v>0.83833299999999999</v>
      </c>
      <c r="Z921" s="69">
        <v>0.91833299999999995</v>
      </c>
      <c r="AC921" s="42"/>
      <c r="AH921" s="57"/>
    </row>
    <row r="922" spans="20:34">
      <c r="T922" t="s">
        <v>2704</v>
      </c>
      <c r="U922" t="s">
        <v>1121</v>
      </c>
      <c r="W922" t="s">
        <v>1154</v>
      </c>
      <c r="X922" s="69">
        <v>0.87</v>
      </c>
      <c r="Y922" s="69">
        <v>0.84666600000000003</v>
      </c>
      <c r="Z922" s="69">
        <v>0.91833299999999995</v>
      </c>
      <c r="AC922" s="42"/>
      <c r="AH922" s="57"/>
    </row>
    <row r="923" spans="20:34">
      <c r="T923" t="s">
        <v>3072</v>
      </c>
      <c r="U923" t="s">
        <v>1121</v>
      </c>
      <c r="W923" t="s">
        <v>2364</v>
      </c>
      <c r="X923" s="69">
        <v>0.87</v>
      </c>
      <c r="Y923" s="69">
        <v>0.86499999999999999</v>
      </c>
      <c r="Z923" s="69">
        <v>0.91833299999999995</v>
      </c>
      <c r="AC923" s="42"/>
      <c r="AH923" s="57"/>
    </row>
    <row r="924" spans="20:34">
      <c r="T924" t="s">
        <v>3073</v>
      </c>
      <c r="U924" t="s">
        <v>1121</v>
      </c>
      <c r="W924" t="s">
        <v>1752</v>
      </c>
      <c r="X924" s="69">
        <v>0.87</v>
      </c>
      <c r="Y924" s="69">
        <v>0.86499999999999999</v>
      </c>
      <c r="Z924" s="69">
        <v>0.91833299999999995</v>
      </c>
      <c r="AC924" s="42"/>
      <c r="AH924" s="57"/>
    </row>
    <row r="925" spans="20:34">
      <c r="T925" t="s">
        <v>3074</v>
      </c>
      <c r="U925" t="s">
        <v>1121</v>
      </c>
      <c r="W925" t="s">
        <v>2876</v>
      </c>
      <c r="X925" s="69">
        <v>0.87</v>
      </c>
      <c r="Y925" s="69">
        <v>0.83833299999999999</v>
      </c>
      <c r="Z925" s="69">
        <v>0.91833299999999995</v>
      </c>
      <c r="AC925" s="42"/>
      <c r="AH925" s="57"/>
    </row>
    <row r="926" spans="20:34">
      <c r="T926" t="s">
        <v>2746</v>
      </c>
      <c r="U926" t="s">
        <v>1121</v>
      </c>
      <c r="W926" t="s">
        <v>2505</v>
      </c>
      <c r="X926" s="69">
        <v>0.87</v>
      </c>
      <c r="Y926" s="69">
        <v>0.83833299999999999</v>
      </c>
      <c r="Z926" s="69">
        <v>0.91833299999999995</v>
      </c>
      <c r="AC926" s="42"/>
      <c r="AH926" s="57"/>
    </row>
    <row r="927" spans="20:34">
      <c r="T927" t="s">
        <v>3039</v>
      </c>
      <c r="U927" t="s">
        <v>1121</v>
      </c>
      <c r="W927" t="s">
        <v>3075</v>
      </c>
      <c r="X927" s="69">
        <v>0.85</v>
      </c>
      <c r="Y927" s="69">
        <v>0.91666700000000001</v>
      </c>
      <c r="Z927" s="69">
        <v>0.91666700000000001</v>
      </c>
      <c r="AC927" s="42"/>
      <c r="AH927" s="57"/>
    </row>
    <row r="928" spans="20:34">
      <c r="T928" t="s">
        <v>3076</v>
      </c>
      <c r="U928" t="s">
        <v>1121</v>
      </c>
      <c r="W928" t="s">
        <v>3024</v>
      </c>
      <c r="X928" s="69">
        <v>0.85</v>
      </c>
      <c r="Y928" s="69">
        <v>0.91666700000000001</v>
      </c>
      <c r="Z928" s="69">
        <v>0.91666700000000001</v>
      </c>
      <c r="AC928" s="42"/>
      <c r="AH928" s="57"/>
    </row>
    <row r="929" spans="20:34">
      <c r="T929" t="s">
        <v>3077</v>
      </c>
      <c r="U929" t="s">
        <v>1121</v>
      </c>
      <c r="W929" t="s">
        <v>1462</v>
      </c>
      <c r="X929" s="69">
        <v>0.84499999999999997</v>
      </c>
      <c r="Y929" s="69">
        <v>0.91500000000000004</v>
      </c>
      <c r="Z929" s="69">
        <v>0.91500000000000004</v>
      </c>
      <c r="AC929" s="42"/>
      <c r="AH929" s="57"/>
    </row>
    <row r="930" spans="20:34">
      <c r="T930" t="s">
        <v>2840</v>
      </c>
      <c r="U930" t="s">
        <v>1121</v>
      </c>
      <c r="W930" t="s">
        <v>1714</v>
      </c>
      <c r="X930" s="69">
        <v>0.86499999999999999</v>
      </c>
      <c r="Y930" s="69">
        <v>0.86624999999999996</v>
      </c>
      <c r="Z930" s="69">
        <v>0.91249999999999998</v>
      </c>
      <c r="AC930" s="42"/>
      <c r="AH930" s="57"/>
    </row>
    <row r="931" spans="20:34">
      <c r="T931" t="s">
        <v>2989</v>
      </c>
      <c r="U931" t="s">
        <v>1121</v>
      </c>
      <c r="W931" t="s">
        <v>1453</v>
      </c>
      <c r="X931" s="69">
        <v>0.86734999999999995</v>
      </c>
      <c r="Y931" s="69">
        <v>0.8377</v>
      </c>
      <c r="Z931" s="69">
        <v>0.90915000000000001</v>
      </c>
      <c r="AC931" s="42"/>
      <c r="AH931" s="57"/>
    </row>
    <row r="932" spans="20:34">
      <c r="T932" t="s">
        <v>3078</v>
      </c>
      <c r="U932" t="s">
        <v>1121</v>
      </c>
      <c r="W932" t="s">
        <v>2772</v>
      </c>
      <c r="X932" s="69">
        <v>0.87</v>
      </c>
      <c r="Y932" s="69">
        <v>0.86583299999999996</v>
      </c>
      <c r="Z932" s="69">
        <v>0.90833299999999995</v>
      </c>
      <c r="AC932" s="42"/>
      <c r="AH932" s="57"/>
    </row>
    <row r="933" spans="20:34">
      <c r="T933" t="s">
        <v>2945</v>
      </c>
      <c r="U933" t="s">
        <v>1121</v>
      </c>
      <c r="W933" t="s">
        <v>2652</v>
      </c>
      <c r="X933" s="69">
        <v>0.9</v>
      </c>
      <c r="Y933" s="69">
        <v>0.90749999999999997</v>
      </c>
      <c r="Z933" s="69">
        <v>0.90749999999999997</v>
      </c>
      <c r="AC933" s="42"/>
      <c r="AH933" s="57"/>
    </row>
    <row r="934" spans="20:34">
      <c r="T934" t="s">
        <v>3079</v>
      </c>
      <c r="U934" t="s">
        <v>1121</v>
      </c>
      <c r="W934" t="s">
        <v>1972</v>
      </c>
      <c r="X934" s="69">
        <v>0.88500000000000001</v>
      </c>
      <c r="Y934" s="69">
        <v>0.90500000000000003</v>
      </c>
      <c r="Z934" s="69">
        <v>0.90500000000000003</v>
      </c>
      <c r="AC934" s="42"/>
      <c r="AH934" s="57"/>
    </row>
    <row r="935" spans="20:34">
      <c r="T935" t="s">
        <v>2703</v>
      </c>
      <c r="U935" t="s">
        <v>1121</v>
      </c>
      <c r="W935" t="s">
        <v>1367</v>
      </c>
      <c r="X935" s="69">
        <v>0.86499999999999999</v>
      </c>
      <c r="Y935" s="69">
        <v>0.86499999999999999</v>
      </c>
      <c r="Z935" s="69">
        <v>0.9</v>
      </c>
      <c r="AC935" s="42"/>
      <c r="AH935" s="57"/>
    </row>
    <row r="936" spans="20:34">
      <c r="T936" t="s">
        <v>3080</v>
      </c>
      <c r="U936" t="s">
        <v>1121</v>
      </c>
      <c r="W936" t="s">
        <v>1710</v>
      </c>
      <c r="X936" s="69">
        <v>0.9</v>
      </c>
      <c r="Y936" s="69">
        <v>0.9</v>
      </c>
      <c r="Z936" s="69">
        <v>0.9</v>
      </c>
      <c r="AC936" s="42"/>
      <c r="AH936" s="57"/>
    </row>
    <row r="937" spans="20:34">
      <c r="T937" t="s">
        <v>3081</v>
      </c>
      <c r="U937" t="s">
        <v>1121</v>
      </c>
      <c r="W937" t="s">
        <v>3082</v>
      </c>
      <c r="X937" s="69">
        <v>0.9</v>
      </c>
      <c r="Y937" s="69">
        <v>0.9</v>
      </c>
      <c r="Z937" s="69">
        <v>0.9</v>
      </c>
      <c r="AC937" s="42"/>
      <c r="AH937" s="57"/>
    </row>
    <row r="938" spans="20:34">
      <c r="T938" t="s">
        <v>3083</v>
      </c>
      <c r="U938" t="s">
        <v>1121</v>
      </c>
      <c r="W938" t="s">
        <v>1163</v>
      </c>
      <c r="X938" s="69">
        <v>0.9</v>
      </c>
      <c r="Y938" s="69">
        <v>0.9</v>
      </c>
      <c r="Z938" s="69">
        <v>0.9</v>
      </c>
      <c r="AC938" s="42"/>
      <c r="AH938" s="57"/>
    </row>
    <row r="939" spans="20:34">
      <c r="T939" t="s">
        <v>3084</v>
      </c>
      <c r="U939" t="s">
        <v>1121</v>
      </c>
      <c r="W939" t="s">
        <v>1223</v>
      </c>
      <c r="X939" s="69">
        <v>0.86499999999999999</v>
      </c>
      <c r="Y939" s="69">
        <v>0.86499999999999999</v>
      </c>
      <c r="Z939" s="69">
        <v>0.9</v>
      </c>
      <c r="AC939" s="42"/>
      <c r="AH939" s="57"/>
    </row>
    <row r="940" spans="20:34">
      <c r="T940" t="s">
        <v>3085</v>
      </c>
      <c r="U940" t="s">
        <v>1121</v>
      </c>
      <c r="W940" t="s">
        <v>2937</v>
      </c>
      <c r="X940" s="69">
        <v>0.85</v>
      </c>
      <c r="Y940" s="69">
        <v>0.9</v>
      </c>
      <c r="Z940" s="69">
        <v>0.9</v>
      </c>
      <c r="AC940" s="42"/>
      <c r="AH940" s="57"/>
    </row>
    <row r="941" spans="20:34">
      <c r="T941" t="s">
        <v>3086</v>
      </c>
      <c r="U941" t="s">
        <v>1121</v>
      </c>
      <c r="W941" t="s">
        <v>3087</v>
      </c>
      <c r="X941" s="69">
        <v>0.9</v>
      </c>
      <c r="Y941" s="69">
        <v>0.9</v>
      </c>
      <c r="Z941" s="69">
        <v>0.9</v>
      </c>
      <c r="AC941" s="42"/>
      <c r="AH941" s="57"/>
    </row>
    <row r="942" spans="20:34">
      <c r="T942" t="s">
        <v>3088</v>
      </c>
      <c r="U942" t="s">
        <v>1121</v>
      </c>
      <c r="W942" t="s">
        <v>2087</v>
      </c>
      <c r="X942" s="69">
        <v>0.9</v>
      </c>
      <c r="Y942" s="69">
        <v>0.9</v>
      </c>
      <c r="Z942" s="69">
        <v>0.9</v>
      </c>
      <c r="AC942" s="42"/>
      <c r="AH942" s="57"/>
    </row>
    <row r="943" spans="20:34">
      <c r="T943" t="s">
        <v>3089</v>
      </c>
      <c r="U943" t="s">
        <v>1121</v>
      </c>
      <c r="W943" t="s">
        <v>2432</v>
      </c>
      <c r="X943" s="69">
        <v>0.9</v>
      </c>
      <c r="Y943" s="69">
        <v>0.9</v>
      </c>
      <c r="Z943" s="69">
        <v>0.9</v>
      </c>
      <c r="AC943" s="42"/>
      <c r="AH943" s="57"/>
    </row>
    <row r="944" spans="20:34">
      <c r="T944" t="s">
        <v>2613</v>
      </c>
      <c r="U944" t="s">
        <v>1121</v>
      </c>
      <c r="W944" t="s">
        <v>3090</v>
      </c>
      <c r="X944" s="69">
        <v>0.9</v>
      </c>
      <c r="Y944" s="69">
        <v>0.9</v>
      </c>
      <c r="Z944" s="69">
        <v>0.9</v>
      </c>
      <c r="AC944" s="42"/>
      <c r="AH944" s="57"/>
    </row>
    <row r="945" spans="20:34">
      <c r="T945" t="s">
        <v>3035</v>
      </c>
      <c r="U945" t="s">
        <v>1121</v>
      </c>
      <c r="W945" t="s">
        <v>3023</v>
      </c>
      <c r="X945" s="69">
        <v>0.9</v>
      </c>
      <c r="Y945" s="69">
        <v>0.9</v>
      </c>
      <c r="Z945" s="69">
        <v>0.9</v>
      </c>
      <c r="AC945" s="42"/>
      <c r="AH945" s="57"/>
    </row>
    <row r="946" spans="20:34">
      <c r="T946" t="s">
        <v>3069</v>
      </c>
      <c r="U946" t="s">
        <v>1121</v>
      </c>
      <c r="W946" t="s">
        <v>2551</v>
      </c>
      <c r="X946" s="69">
        <v>0.8</v>
      </c>
      <c r="Y946" s="69">
        <v>0.9</v>
      </c>
      <c r="Z946" s="69">
        <v>0.9</v>
      </c>
      <c r="AC946" s="42"/>
      <c r="AH946" s="57"/>
    </row>
    <row r="947" spans="20:34">
      <c r="T947" t="s">
        <v>2971</v>
      </c>
      <c r="U947" t="s">
        <v>1121</v>
      </c>
      <c r="W947" t="s">
        <v>2972</v>
      </c>
      <c r="X947" s="69">
        <v>0.85</v>
      </c>
      <c r="Y947" s="69">
        <v>0.9</v>
      </c>
      <c r="Z947" s="69">
        <v>0.9</v>
      </c>
      <c r="AC947" s="42"/>
      <c r="AH947" s="57"/>
    </row>
    <row r="948" spans="20:34">
      <c r="T948" t="s">
        <v>3091</v>
      </c>
      <c r="U948" t="s">
        <v>1121</v>
      </c>
      <c r="W948" t="s">
        <v>1415</v>
      </c>
      <c r="X948" s="69">
        <v>0.85</v>
      </c>
      <c r="Y948" s="69">
        <v>0.9</v>
      </c>
      <c r="Z948" s="69">
        <v>0.9</v>
      </c>
      <c r="AC948" s="42"/>
      <c r="AH948" s="57"/>
    </row>
    <row r="949" spans="20:34">
      <c r="T949" t="s">
        <v>3092</v>
      </c>
      <c r="U949" t="s">
        <v>1121</v>
      </c>
      <c r="W949" t="s">
        <v>3063</v>
      </c>
      <c r="X949" s="69">
        <v>0.85</v>
      </c>
      <c r="Y949" s="69">
        <v>0.9</v>
      </c>
      <c r="Z949" s="69">
        <v>0.9</v>
      </c>
      <c r="AC949" s="42"/>
      <c r="AH949" s="57"/>
    </row>
    <row r="950" spans="20:34">
      <c r="T950" t="s">
        <v>3093</v>
      </c>
      <c r="U950" t="s">
        <v>1121</v>
      </c>
      <c r="W950" t="s">
        <v>3094</v>
      </c>
      <c r="X950" s="69">
        <v>0.9</v>
      </c>
      <c r="Y950" s="69">
        <v>0.9</v>
      </c>
      <c r="Z950" s="69">
        <v>0.9</v>
      </c>
      <c r="AC950" s="42"/>
      <c r="AH950" s="57"/>
    </row>
    <row r="951" spans="20:34">
      <c r="T951" t="s">
        <v>3095</v>
      </c>
      <c r="U951" t="s">
        <v>1121</v>
      </c>
      <c r="W951" t="s">
        <v>1900</v>
      </c>
      <c r="X951" s="69">
        <v>0.86499999999999999</v>
      </c>
      <c r="Y951" s="69">
        <v>0.86499999999999999</v>
      </c>
      <c r="Z951" s="69">
        <v>0.9</v>
      </c>
      <c r="AC951" s="42"/>
      <c r="AH951" s="57"/>
    </row>
    <row r="952" spans="20:34">
      <c r="T952" t="s">
        <v>3096</v>
      </c>
      <c r="U952" t="s">
        <v>1121</v>
      </c>
      <c r="W952" t="s">
        <v>2860</v>
      </c>
      <c r="X952" s="69">
        <v>0.9</v>
      </c>
      <c r="Y952" s="69">
        <v>0.9</v>
      </c>
      <c r="Z952" s="69">
        <v>0.9</v>
      </c>
      <c r="AC952" s="42"/>
      <c r="AH952" s="57"/>
    </row>
    <row r="953" spans="20:34">
      <c r="T953" t="s">
        <v>2391</v>
      </c>
      <c r="U953" t="s">
        <v>1121</v>
      </c>
      <c r="W953" t="s">
        <v>3097</v>
      </c>
      <c r="X953" s="69">
        <v>0.9</v>
      </c>
      <c r="Y953" s="69">
        <v>0.9</v>
      </c>
      <c r="Z953" s="69">
        <v>0.9</v>
      </c>
      <c r="AC953" s="42"/>
      <c r="AH953" s="57"/>
    </row>
    <row r="954" spans="20:34">
      <c r="T954" t="s">
        <v>3098</v>
      </c>
      <c r="U954" t="s">
        <v>1121</v>
      </c>
      <c r="W954" t="s">
        <v>2113</v>
      </c>
      <c r="X954" s="69">
        <v>0.9</v>
      </c>
      <c r="Y954" s="69">
        <v>0.9</v>
      </c>
      <c r="Z954" s="69">
        <v>0.9</v>
      </c>
      <c r="AC954" s="42"/>
      <c r="AH954" s="57"/>
    </row>
    <row r="955" spans="20:34">
      <c r="T955" t="s">
        <v>3099</v>
      </c>
      <c r="U955" t="s">
        <v>1121</v>
      </c>
      <c r="W955" t="s">
        <v>3014</v>
      </c>
      <c r="X955" s="69">
        <v>0.85</v>
      </c>
      <c r="Y955" s="69">
        <v>0.9</v>
      </c>
      <c r="Z955" s="69">
        <v>0.9</v>
      </c>
      <c r="AC955" s="42"/>
      <c r="AH955" s="57"/>
    </row>
    <row r="956" spans="20:34">
      <c r="T956" t="s">
        <v>3100</v>
      </c>
      <c r="U956" t="s">
        <v>1121</v>
      </c>
      <c r="W956" t="s">
        <v>2457</v>
      </c>
      <c r="X956" s="69">
        <v>0.77500000000000002</v>
      </c>
      <c r="Y956" s="69">
        <v>0.81499999999999995</v>
      </c>
      <c r="Z956" s="69">
        <v>0.89500000000000002</v>
      </c>
      <c r="AC956" s="42"/>
      <c r="AH956" s="57"/>
    </row>
    <row r="957" spans="20:34">
      <c r="T957" t="s">
        <v>2845</v>
      </c>
      <c r="U957" t="s">
        <v>1121</v>
      </c>
      <c r="W957" t="s">
        <v>3053</v>
      </c>
      <c r="X957" s="69">
        <v>0.77500000000000002</v>
      </c>
      <c r="Y957" s="69">
        <v>0.81499999999999995</v>
      </c>
      <c r="Z957" s="69">
        <v>0.89499899999999999</v>
      </c>
      <c r="AC957" s="42"/>
      <c r="AH957" s="57"/>
    </row>
    <row r="958" spans="20:34">
      <c r="T958" t="s">
        <v>2700</v>
      </c>
      <c r="U958" t="s">
        <v>1121</v>
      </c>
      <c r="W958" t="s">
        <v>2797</v>
      </c>
      <c r="X958" s="69">
        <v>0.86750000000000005</v>
      </c>
      <c r="Y958" s="69">
        <v>0.83666700000000005</v>
      </c>
      <c r="Z958" s="69">
        <v>0.89416700000000005</v>
      </c>
      <c r="AC958" s="42"/>
      <c r="AH958" s="57"/>
    </row>
    <row r="959" spans="20:34">
      <c r="T959" t="s">
        <v>3101</v>
      </c>
      <c r="U959" t="s">
        <v>1121</v>
      </c>
      <c r="W959" t="s">
        <v>2655</v>
      </c>
      <c r="X959" s="69">
        <v>0.92500000000000004</v>
      </c>
      <c r="Y959" s="69">
        <v>0.89</v>
      </c>
      <c r="Z959" s="69">
        <v>0.89</v>
      </c>
      <c r="AC959" s="42"/>
      <c r="AH959" s="57"/>
    </row>
    <row r="960" spans="20:34">
      <c r="T960" t="s">
        <v>2987</v>
      </c>
      <c r="U960" t="s">
        <v>1121</v>
      </c>
      <c r="W960" t="s">
        <v>2990</v>
      </c>
      <c r="X960" s="69">
        <v>0.87</v>
      </c>
      <c r="Y960" s="69">
        <v>0.83499999999999996</v>
      </c>
      <c r="Z960" s="69">
        <v>0.88833300000000004</v>
      </c>
      <c r="AC960" s="42"/>
      <c r="AH960" s="57"/>
    </row>
    <row r="961" spans="20:34">
      <c r="T961" t="s">
        <v>2986</v>
      </c>
      <c r="U961" t="s">
        <v>1121</v>
      </c>
      <c r="W961" t="s">
        <v>2681</v>
      </c>
      <c r="X961" s="69">
        <v>0.875</v>
      </c>
      <c r="Y961" s="69">
        <v>0.88749999999999996</v>
      </c>
      <c r="Z961" s="69">
        <v>0.88749999999999996</v>
      </c>
      <c r="AC961" s="42"/>
      <c r="AH961" s="57"/>
    </row>
    <row r="962" spans="20:34">
      <c r="T962" t="s">
        <v>2605</v>
      </c>
      <c r="U962" t="s">
        <v>1121</v>
      </c>
      <c r="W962" t="s">
        <v>1300</v>
      </c>
      <c r="X962" s="69">
        <v>0.875</v>
      </c>
      <c r="Y962" s="69">
        <v>0.88749999999999996</v>
      </c>
      <c r="Z962" s="69">
        <v>0.88749999999999996</v>
      </c>
      <c r="AC962" s="42"/>
      <c r="AH962" s="57"/>
    </row>
    <row r="963" spans="20:34">
      <c r="T963" t="s">
        <v>3102</v>
      </c>
      <c r="U963" t="s">
        <v>1121</v>
      </c>
      <c r="W963" t="s">
        <v>1334</v>
      </c>
      <c r="X963" s="69">
        <v>0.86499999999999999</v>
      </c>
      <c r="Y963" s="69">
        <v>0.86333300000000002</v>
      </c>
      <c r="Z963" s="69">
        <v>0.88666699999999998</v>
      </c>
      <c r="AC963" s="42"/>
      <c r="AH963" s="57"/>
    </row>
    <row r="964" spans="20:34">
      <c r="T964" t="s">
        <v>2976</v>
      </c>
      <c r="U964" t="s">
        <v>1121</v>
      </c>
      <c r="W964" t="s">
        <v>3103</v>
      </c>
      <c r="X964" s="69">
        <v>0.77500000000000002</v>
      </c>
      <c r="Y964" s="69">
        <v>0.81499900000000003</v>
      </c>
      <c r="Z964" s="69">
        <v>0.88666599999999995</v>
      </c>
      <c r="AC964" s="42"/>
      <c r="AH964" s="57"/>
    </row>
    <row r="965" spans="20:34">
      <c r="T965" t="s">
        <v>3104</v>
      </c>
      <c r="U965" t="s">
        <v>1121</v>
      </c>
      <c r="W965" t="s">
        <v>2058</v>
      </c>
      <c r="X965" s="69">
        <v>0.87</v>
      </c>
      <c r="Y965" s="69">
        <v>0.80666599999999999</v>
      </c>
      <c r="Z965" s="69">
        <v>0.88666599999999995</v>
      </c>
      <c r="AC965" s="42"/>
      <c r="AH965" s="57"/>
    </row>
    <row r="966" spans="20:34">
      <c r="T966" t="s">
        <v>3105</v>
      </c>
      <c r="U966" t="s">
        <v>1121</v>
      </c>
      <c r="W966" t="s">
        <v>3092</v>
      </c>
      <c r="X966" s="69">
        <v>0.87</v>
      </c>
      <c r="Y966" s="69">
        <v>0.84166600000000003</v>
      </c>
      <c r="Z966" s="69">
        <v>0.88666599999999995</v>
      </c>
      <c r="AC966" s="42"/>
      <c r="AH966" s="57"/>
    </row>
    <row r="967" spans="20:34">
      <c r="T967" t="s">
        <v>2817</v>
      </c>
      <c r="U967" t="s">
        <v>1121</v>
      </c>
      <c r="W967" t="s">
        <v>2596</v>
      </c>
      <c r="X967" s="69">
        <v>0.87</v>
      </c>
      <c r="Y967" s="69">
        <v>0.85</v>
      </c>
      <c r="Z967" s="69">
        <v>0.88666599999999995</v>
      </c>
      <c r="AC967" s="42"/>
      <c r="AH967" s="57"/>
    </row>
    <row r="968" spans="20:34">
      <c r="T968" t="s">
        <v>3106</v>
      </c>
      <c r="U968" t="s">
        <v>1121</v>
      </c>
      <c r="W968" t="s">
        <v>1534</v>
      </c>
      <c r="X968" s="69">
        <v>0.85499999999999998</v>
      </c>
      <c r="Y968" s="69">
        <v>0.85999899999999996</v>
      </c>
      <c r="Z968" s="69">
        <v>0.88666599999999995</v>
      </c>
      <c r="AC968" s="42"/>
      <c r="AH968" s="57"/>
    </row>
    <row r="969" spans="20:34">
      <c r="T969" t="s">
        <v>3103</v>
      </c>
      <c r="U969" t="s">
        <v>1121</v>
      </c>
      <c r="W969" t="s">
        <v>1978</v>
      </c>
      <c r="X969" s="69">
        <v>0.87</v>
      </c>
      <c r="Y969" s="69">
        <v>0.83166600000000002</v>
      </c>
      <c r="Z969" s="69">
        <v>0.88666599999999995</v>
      </c>
      <c r="AC969" s="42"/>
      <c r="AH969" s="57"/>
    </row>
    <row r="970" spans="20:34">
      <c r="T970" t="s">
        <v>2936</v>
      </c>
      <c r="U970" t="s">
        <v>1121</v>
      </c>
      <c r="W970" t="s">
        <v>2251</v>
      </c>
      <c r="X970" s="69">
        <v>0.85499999999999998</v>
      </c>
      <c r="Y970" s="69">
        <v>0.88666599999999995</v>
      </c>
      <c r="Z970" s="69">
        <v>0.88666599999999995</v>
      </c>
      <c r="AC970" s="42"/>
      <c r="AH970" s="57"/>
    </row>
    <row r="971" spans="20:34">
      <c r="T971" t="s">
        <v>3014</v>
      </c>
      <c r="U971" t="s">
        <v>1121</v>
      </c>
      <c r="W971" t="s">
        <v>2541</v>
      </c>
      <c r="X971" s="69">
        <v>0.92</v>
      </c>
      <c r="Y971" s="69">
        <v>0.87666599999999995</v>
      </c>
      <c r="Z971" s="69">
        <v>0.88666599999999995</v>
      </c>
      <c r="AC971" s="42"/>
      <c r="AH971" s="57"/>
    </row>
    <row r="972" spans="20:34">
      <c r="W972" t="s">
        <v>2377</v>
      </c>
      <c r="X972" s="69">
        <v>0.87</v>
      </c>
      <c r="Y972" s="69">
        <v>0.80666599999999999</v>
      </c>
      <c r="Z972" s="69">
        <v>0.88666599999999995</v>
      </c>
      <c r="AC972" s="42"/>
      <c r="AH972" s="57"/>
    </row>
    <row r="973" spans="20:34">
      <c r="W973" t="s">
        <v>2370</v>
      </c>
      <c r="X973" s="69">
        <v>0.77500000000000002</v>
      </c>
      <c r="Y973" s="69">
        <v>0.80666599999999999</v>
      </c>
      <c r="Z973" s="69">
        <v>0.88666599999999995</v>
      </c>
      <c r="AC973" s="42"/>
      <c r="AH973" s="57"/>
    </row>
    <row r="974" spans="20:34">
      <c r="W974" t="s">
        <v>2905</v>
      </c>
      <c r="X974" s="69">
        <v>0.87</v>
      </c>
      <c r="Y974" s="69">
        <v>0.83333299999999999</v>
      </c>
      <c r="Z974" s="69">
        <v>0.88666599999999995</v>
      </c>
      <c r="AC974" s="42"/>
      <c r="AH974" s="57"/>
    </row>
    <row r="975" spans="20:34">
      <c r="W975" t="s">
        <v>2235</v>
      </c>
      <c r="X975" s="69">
        <v>0.85499999999999998</v>
      </c>
      <c r="Y975" s="69">
        <v>0.88666599999999995</v>
      </c>
      <c r="Z975" s="69">
        <v>0.88666599999999995</v>
      </c>
      <c r="AC975" s="42"/>
      <c r="AH975" s="57"/>
    </row>
    <row r="976" spans="20:34">
      <c r="W976" t="s">
        <v>3102</v>
      </c>
      <c r="X976" s="69">
        <v>0.77500000000000002</v>
      </c>
      <c r="Y976" s="69">
        <v>0.81499900000000003</v>
      </c>
      <c r="Z976" s="69">
        <v>0.88666599999999995</v>
      </c>
      <c r="AC976" s="42"/>
      <c r="AH976" s="57"/>
    </row>
    <row r="977" spans="23:34">
      <c r="W977" t="s">
        <v>1589</v>
      </c>
      <c r="X977" s="69">
        <v>0.85499999999999998</v>
      </c>
      <c r="Y977" s="69">
        <v>0.85999899999999996</v>
      </c>
      <c r="Z977" s="69">
        <v>0.88666599999999995</v>
      </c>
      <c r="AC977" s="42"/>
      <c r="AH977" s="57"/>
    </row>
    <row r="978" spans="23:34">
      <c r="W978" t="s">
        <v>3037</v>
      </c>
      <c r="X978" s="69">
        <v>0.87</v>
      </c>
      <c r="Y978" s="69">
        <v>0.80666599999999999</v>
      </c>
      <c r="Z978" s="69">
        <v>0.88666599999999995</v>
      </c>
      <c r="AC978" s="42"/>
      <c r="AH978" s="57"/>
    </row>
    <row r="979" spans="23:34">
      <c r="W979" t="s">
        <v>2922</v>
      </c>
      <c r="X979" s="69">
        <v>0.85499999999999998</v>
      </c>
      <c r="Y979" s="69">
        <v>0.88666599999999995</v>
      </c>
      <c r="Z979" s="69">
        <v>0.88666599999999995</v>
      </c>
      <c r="AC979" s="42"/>
      <c r="AH979" s="57"/>
    </row>
    <row r="980" spans="23:34">
      <c r="W980" t="s">
        <v>1361</v>
      </c>
      <c r="X980" s="69">
        <v>0.85499999999999998</v>
      </c>
      <c r="Y980" s="69">
        <v>0.88666599999999995</v>
      </c>
      <c r="Z980" s="69">
        <v>0.88666599999999995</v>
      </c>
      <c r="AC980" s="42"/>
      <c r="AH980" s="57"/>
    </row>
    <row r="981" spans="23:34">
      <c r="W981" t="s">
        <v>2357</v>
      </c>
      <c r="X981" s="69">
        <v>0.95</v>
      </c>
      <c r="Y981" s="69">
        <v>0.88666599999999995</v>
      </c>
      <c r="Z981" s="69">
        <v>0.88666599999999995</v>
      </c>
      <c r="AC981" s="42"/>
      <c r="AH981" s="57"/>
    </row>
    <row r="982" spans="23:34">
      <c r="W982" t="s">
        <v>1251</v>
      </c>
      <c r="X982" s="69">
        <v>0.87</v>
      </c>
      <c r="Y982" s="69">
        <v>0.83333299999999999</v>
      </c>
      <c r="Z982" s="69">
        <v>0.88666599999999995</v>
      </c>
      <c r="AC982" s="42"/>
      <c r="AH982" s="57"/>
    </row>
    <row r="983" spans="23:34">
      <c r="W983" t="s">
        <v>2816</v>
      </c>
      <c r="X983" s="69">
        <v>0.95</v>
      </c>
      <c r="Y983" s="69">
        <v>0.88666599999999995</v>
      </c>
      <c r="Z983" s="69">
        <v>0.88666599999999995</v>
      </c>
      <c r="AC983" s="42"/>
      <c r="AH983" s="57"/>
    </row>
    <row r="984" spans="23:34">
      <c r="W984" t="s">
        <v>2384</v>
      </c>
      <c r="X984" s="69">
        <v>0.95</v>
      </c>
      <c r="Y984" s="69">
        <v>0.88666599999999995</v>
      </c>
      <c r="Z984" s="69">
        <v>0.88666599999999995</v>
      </c>
      <c r="AC984" s="42"/>
      <c r="AH984" s="57"/>
    </row>
    <row r="985" spans="23:34">
      <c r="W985" t="s">
        <v>2886</v>
      </c>
      <c r="X985" s="69">
        <v>0.86499999999999999</v>
      </c>
      <c r="Y985" s="69">
        <v>0.83577800000000002</v>
      </c>
      <c r="Z985" s="69">
        <v>0.88577799999999995</v>
      </c>
      <c r="AC985" s="42"/>
      <c r="AH985" s="57"/>
    </row>
    <row r="986" spans="23:34">
      <c r="W986" t="s">
        <v>2127</v>
      </c>
      <c r="X986" s="69">
        <v>0.86250000000000004</v>
      </c>
      <c r="Y986" s="69">
        <v>0.875</v>
      </c>
      <c r="Z986" s="69">
        <v>0.88333300000000003</v>
      </c>
      <c r="AC986" s="42"/>
      <c r="AH986" s="57"/>
    </row>
    <row r="987" spans="23:34">
      <c r="W987" t="s">
        <v>2134</v>
      </c>
      <c r="X987" s="69">
        <v>0.86250000000000004</v>
      </c>
      <c r="Y987" s="69">
        <v>0.875</v>
      </c>
      <c r="Z987" s="69">
        <v>0.88333300000000003</v>
      </c>
      <c r="AC987" s="42"/>
      <c r="AH987" s="57"/>
    </row>
    <row r="988" spans="23:34">
      <c r="W988" t="s">
        <v>2035</v>
      </c>
      <c r="X988" s="69">
        <v>0.86250000000000004</v>
      </c>
      <c r="Y988" s="69">
        <v>0.875</v>
      </c>
      <c r="Z988" s="69">
        <v>0.88124999999999998</v>
      </c>
      <c r="AC988" s="42"/>
      <c r="AH988" s="57"/>
    </row>
    <row r="989" spans="23:34">
      <c r="W989" t="s">
        <v>2133</v>
      </c>
      <c r="X989" s="69">
        <v>0.83499999999999996</v>
      </c>
      <c r="Y989" s="69">
        <v>0.85333300000000001</v>
      </c>
      <c r="Z989" s="69">
        <v>0.88</v>
      </c>
      <c r="AC989" s="42"/>
      <c r="AH989" s="57"/>
    </row>
    <row r="990" spans="23:34">
      <c r="W990" t="s">
        <v>2804</v>
      </c>
      <c r="X990" s="69">
        <v>0.86499999999999999</v>
      </c>
      <c r="Y990" s="69">
        <v>0.83499999999999996</v>
      </c>
      <c r="Z990" s="69">
        <v>0.87805500000000003</v>
      </c>
      <c r="AC990" s="42"/>
      <c r="AH990" s="57"/>
    </row>
    <row r="991" spans="23:34">
      <c r="W991" t="s">
        <v>2778</v>
      </c>
      <c r="X991" s="69">
        <v>0.85</v>
      </c>
      <c r="Y991" s="69">
        <v>0.875</v>
      </c>
      <c r="Z991" s="69">
        <v>0.875</v>
      </c>
      <c r="AC991" s="42"/>
      <c r="AH991" s="57"/>
    </row>
    <row r="992" spans="23:34">
      <c r="W992" t="s">
        <v>1869</v>
      </c>
      <c r="X992" s="69">
        <v>0.85</v>
      </c>
      <c r="Y992" s="69">
        <v>0.875</v>
      </c>
      <c r="Z992" s="69">
        <v>0.875</v>
      </c>
      <c r="AC992" s="42"/>
      <c r="AH992" s="57"/>
    </row>
    <row r="993" spans="23:34">
      <c r="W993" t="s">
        <v>3107</v>
      </c>
      <c r="X993" s="69">
        <v>0.85</v>
      </c>
      <c r="Y993" s="69">
        <v>0.875</v>
      </c>
      <c r="Z993" s="69">
        <v>0.875</v>
      </c>
      <c r="AC993" s="42"/>
      <c r="AH993" s="57"/>
    </row>
    <row r="994" spans="23:34">
      <c r="W994" t="s">
        <v>1762</v>
      </c>
      <c r="X994" s="69">
        <v>0.85</v>
      </c>
      <c r="Y994" s="69">
        <v>0.875</v>
      </c>
      <c r="Z994" s="69">
        <v>0.875</v>
      </c>
      <c r="AC994" s="42"/>
      <c r="AH994" s="57"/>
    </row>
    <row r="995" spans="23:34">
      <c r="W995" t="s">
        <v>3108</v>
      </c>
      <c r="X995" s="69">
        <v>0.85</v>
      </c>
      <c r="Y995" s="69">
        <v>0.875</v>
      </c>
      <c r="Z995" s="69">
        <v>0.875</v>
      </c>
      <c r="AC995" s="42"/>
      <c r="AH995" s="57"/>
    </row>
    <row r="996" spans="23:34">
      <c r="W996" t="s">
        <v>1766</v>
      </c>
      <c r="X996" s="69">
        <v>0.85</v>
      </c>
      <c r="Y996" s="69">
        <v>0.875</v>
      </c>
      <c r="Z996" s="69">
        <v>0.875</v>
      </c>
      <c r="AC996" s="42"/>
      <c r="AH996" s="57"/>
    </row>
    <row r="997" spans="23:34">
      <c r="W997" t="s">
        <v>1973</v>
      </c>
      <c r="X997" s="69">
        <v>0.85</v>
      </c>
      <c r="Y997" s="69">
        <v>0.875</v>
      </c>
      <c r="Z997" s="69">
        <v>0.875</v>
      </c>
      <c r="AC997" s="42"/>
      <c r="AH997" s="57"/>
    </row>
    <row r="998" spans="23:34">
      <c r="W998" t="s">
        <v>3109</v>
      </c>
      <c r="X998" s="69">
        <v>0.85</v>
      </c>
      <c r="Y998" s="69">
        <v>0.875</v>
      </c>
      <c r="Z998" s="69">
        <v>0.875</v>
      </c>
      <c r="AC998" s="42"/>
      <c r="AH998" s="57"/>
    </row>
    <row r="999" spans="23:34">
      <c r="W999" t="s">
        <v>2581</v>
      </c>
      <c r="X999" s="69">
        <v>0.85</v>
      </c>
      <c r="Y999" s="69">
        <v>0.875</v>
      </c>
      <c r="Z999" s="69">
        <v>0.875</v>
      </c>
      <c r="AC999" s="42"/>
      <c r="AH999" s="57"/>
    </row>
    <row r="1000" spans="23:34">
      <c r="W1000" t="s">
        <v>1266</v>
      </c>
      <c r="X1000" s="69">
        <v>0.85</v>
      </c>
      <c r="Y1000" s="69">
        <v>0.875</v>
      </c>
      <c r="Z1000" s="69">
        <v>0.875</v>
      </c>
      <c r="AC1000" s="42"/>
      <c r="AH1000" s="57"/>
    </row>
    <row r="1001" spans="23:34">
      <c r="W1001" t="s">
        <v>1753</v>
      </c>
      <c r="X1001" s="69">
        <v>0.85</v>
      </c>
      <c r="Y1001" s="69">
        <v>0.875</v>
      </c>
      <c r="Z1001" s="69">
        <v>0.875</v>
      </c>
      <c r="AC1001" s="42"/>
      <c r="AH1001" s="57"/>
    </row>
    <row r="1002" spans="23:34">
      <c r="W1002" t="s">
        <v>2761</v>
      </c>
      <c r="X1002" s="69">
        <v>0.85</v>
      </c>
      <c r="Y1002" s="69">
        <v>0.875</v>
      </c>
      <c r="Z1002" s="69">
        <v>0.875</v>
      </c>
      <c r="AC1002" s="42"/>
      <c r="AH1002" s="57"/>
    </row>
    <row r="1003" spans="23:34">
      <c r="W1003" t="s">
        <v>2994</v>
      </c>
      <c r="X1003" s="69">
        <v>0.85</v>
      </c>
      <c r="Y1003" s="69">
        <v>0.875</v>
      </c>
      <c r="Z1003" s="69">
        <v>0.875</v>
      </c>
      <c r="AC1003" s="42"/>
      <c r="AH1003" s="57"/>
    </row>
    <row r="1004" spans="23:34">
      <c r="W1004" t="s">
        <v>2984</v>
      </c>
      <c r="X1004" s="69">
        <v>0.85</v>
      </c>
      <c r="Y1004" s="69">
        <v>0.875</v>
      </c>
      <c r="Z1004" s="69">
        <v>0.875</v>
      </c>
      <c r="AC1004" s="42"/>
      <c r="AH1004" s="57"/>
    </row>
    <row r="1005" spans="23:34">
      <c r="W1005" t="s">
        <v>1858</v>
      </c>
      <c r="X1005" s="69">
        <v>0.85</v>
      </c>
      <c r="Y1005" s="69">
        <v>0.875</v>
      </c>
      <c r="Z1005" s="69">
        <v>0.875</v>
      </c>
      <c r="AC1005" s="42"/>
      <c r="AH1005" s="57"/>
    </row>
    <row r="1006" spans="23:34">
      <c r="W1006" t="s">
        <v>3039</v>
      </c>
      <c r="X1006" s="69">
        <v>0.85</v>
      </c>
      <c r="Y1006" s="69">
        <v>0.875</v>
      </c>
      <c r="Z1006" s="69">
        <v>0.875</v>
      </c>
      <c r="AC1006" s="42"/>
      <c r="AH1006" s="57"/>
    </row>
    <row r="1007" spans="23:34">
      <c r="W1007" t="s">
        <v>1371</v>
      </c>
      <c r="X1007" s="69">
        <v>0.85</v>
      </c>
      <c r="Y1007" s="69">
        <v>0.875</v>
      </c>
      <c r="Z1007" s="69">
        <v>0.875</v>
      </c>
      <c r="AC1007" s="42"/>
      <c r="AH1007" s="57"/>
    </row>
    <row r="1008" spans="23:34">
      <c r="W1008" t="s">
        <v>3110</v>
      </c>
      <c r="X1008" s="69">
        <v>0.85</v>
      </c>
      <c r="Y1008" s="69">
        <v>0.875</v>
      </c>
      <c r="Z1008" s="69">
        <v>0.875</v>
      </c>
      <c r="AC1008" s="42"/>
      <c r="AH1008" s="57"/>
    </row>
    <row r="1009" spans="23:34">
      <c r="W1009" t="s">
        <v>3111</v>
      </c>
      <c r="X1009" s="69">
        <v>0.85</v>
      </c>
      <c r="Y1009" s="69">
        <v>0.875</v>
      </c>
      <c r="Z1009" s="69">
        <v>0.875</v>
      </c>
      <c r="AC1009" s="42"/>
      <c r="AH1009" s="57"/>
    </row>
    <row r="1010" spans="23:34">
      <c r="W1010" t="s">
        <v>1882</v>
      </c>
      <c r="X1010" s="69">
        <v>0.85</v>
      </c>
      <c r="Y1010" s="69">
        <v>0.875</v>
      </c>
      <c r="Z1010" s="69">
        <v>0.875</v>
      </c>
      <c r="AC1010" s="42"/>
      <c r="AH1010" s="57"/>
    </row>
    <row r="1011" spans="23:34">
      <c r="W1011" t="s">
        <v>2356</v>
      </c>
      <c r="X1011" s="69">
        <v>0.85</v>
      </c>
      <c r="Y1011" s="69">
        <v>0.875</v>
      </c>
      <c r="Z1011" s="69">
        <v>0.875</v>
      </c>
      <c r="AC1011" s="42"/>
      <c r="AH1011" s="57"/>
    </row>
    <row r="1012" spans="23:34">
      <c r="W1012" t="s">
        <v>2490</v>
      </c>
      <c r="X1012" s="69">
        <v>0.85</v>
      </c>
      <c r="Y1012" s="69">
        <v>0.875</v>
      </c>
      <c r="Z1012" s="69">
        <v>0.875</v>
      </c>
      <c r="AC1012" s="42"/>
      <c r="AH1012" s="57"/>
    </row>
    <row r="1013" spans="23:34">
      <c r="W1013" t="s">
        <v>2659</v>
      </c>
      <c r="X1013" s="69">
        <v>0.85</v>
      </c>
      <c r="Y1013" s="69">
        <v>0.875</v>
      </c>
      <c r="Z1013" s="69">
        <v>0.875</v>
      </c>
      <c r="AC1013" s="42"/>
      <c r="AH1013" s="57"/>
    </row>
    <row r="1014" spans="23:34">
      <c r="W1014" t="s">
        <v>3112</v>
      </c>
      <c r="X1014" s="69">
        <v>0.875</v>
      </c>
      <c r="Y1014" s="69">
        <v>0.875</v>
      </c>
      <c r="Z1014" s="69">
        <v>0.875</v>
      </c>
      <c r="AC1014" s="42"/>
      <c r="AH1014" s="57"/>
    </row>
    <row r="1015" spans="23:34">
      <c r="W1015" t="s">
        <v>3113</v>
      </c>
      <c r="X1015" s="69">
        <v>0.85</v>
      </c>
      <c r="Y1015" s="69">
        <v>0.875</v>
      </c>
      <c r="Z1015" s="69">
        <v>0.875</v>
      </c>
      <c r="AC1015" s="42"/>
      <c r="AH1015" s="57"/>
    </row>
    <row r="1016" spans="23:34">
      <c r="W1016" t="s">
        <v>3114</v>
      </c>
      <c r="X1016" s="69">
        <v>0.85</v>
      </c>
      <c r="Y1016" s="69">
        <v>0.875</v>
      </c>
      <c r="Z1016" s="69">
        <v>0.875</v>
      </c>
      <c r="AC1016" s="42"/>
      <c r="AH1016" s="57"/>
    </row>
    <row r="1017" spans="23:34">
      <c r="W1017" t="s">
        <v>1926</v>
      </c>
      <c r="X1017" s="69">
        <v>0.85</v>
      </c>
      <c r="Y1017" s="69">
        <v>0.875</v>
      </c>
      <c r="Z1017" s="69">
        <v>0.875</v>
      </c>
      <c r="AC1017" s="42"/>
      <c r="AH1017" s="57"/>
    </row>
    <row r="1018" spans="23:34">
      <c r="W1018" t="s">
        <v>3115</v>
      </c>
      <c r="X1018" s="69">
        <v>0.85</v>
      </c>
      <c r="Y1018" s="69">
        <v>0.875</v>
      </c>
      <c r="Z1018" s="69">
        <v>0.875</v>
      </c>
      <c r="AC1018" s="42"/>
      <c r="AH1018" s="57"/>
    </row>
    <row r="1019" spans="23:34">
      <c r="W1019" t="s">
        <v>2996</v>
      </c>
      <c r="X1019" s="69">
        <v>0.85</v>
      </c>
      <c r="Y1019" s="69">
        <v>0.875</v>
      </c>
      <c r="Z1019" s="69">
        <v>0.875</v>
      </c>
      <c r="AC1019" s="42"/>
      <c r="AH1019" s="57"/>
    </row>
    <row r="1020" spans="23:34">
      <c r="W1020" t="s">
        <v>2049</v>
      </c>
      <c r="X1020" s="69">
        <v>0.85</v>
      </c>
      <c r="Y1020" s="69">
        <v>0.875</v>
      </c>
      <c r="Z1020" s="69">
        <v>0.875</v>
      </c>
      <c r="AC1020" s="42"/>
      <c r="AH1020" s="57"/>
    </row>
    <row r="1021" spans="23:34">
      <c r="W1021" t="s">
        <v>3116</v>
      </c>
      <c r="X1021" s="69">
        <v>0.85</v>
      </c>
      <c r="Y1021" s="69">
        <v>0.875</v>
      </c>
      <c r="Z1021" s="69">
        <v>0.875</v>
      </c>
      <c r="AC1021" s="42"/>
      <c r="AH1021" s="57"/>
    </row>
    <row r="1022" spans="23:34">
      <c r="W1022" t="s">
        <v>3117</v>
      </c>
      <c r="X1022" s="69">
        <v>0.85</v>
      </c>
      <c r="Y1022" s="69">
        <v>0.875</v>
      </c>
      <c r="Z1022" s="69">
        <v>0.875</v>
      </c>
      <c r="AC1022" s="42"/>
      <c r="AH1022" s="57"/>
    </row>
    <row r="1023" spans="23:34">
      <c r="W1023" t="s">
        <v>3047</v>
      </c>
      <c r="X1023" s="69">
        <v>0.85</v>
      </c>
      <c r="Y1023" s="69">
        <v>0.875</v>
      </c>
      <c r="Z1023" s="69">
        <v>0.875</v>
      </c>
      <c r="AC1023" s="42"/>
      <c r="AH1023" s="57"/>
    </row>
    <row r="1024" spans="23:34">
      <c r="W1024" t="s">
        <v>3118</v>
      </c>
      <c r="X1024" s="69">
        <v>0.85</v>
      </c>
      <c r="Y1024" s="69">
        <v>0.875</v>
      </c>
      <c r="Z1024" s="69">
        <v>0.875</v>
      </c>
      <c r="AC1024" s="42"/>
      <c r="AH1024" s="57"/>
    </row>
    <row r="1025" spans="23:34">
      <c r="W1025" t="s">
        <v>1835</v>
      </c>
      <c r="X1025" s="69">
        <v>0.85</v>
      </c>
      <c r="Y1025" s="69">
        <v>0.875</v>
      </c>
      <c r="Z1025" s="69">
        <v>0.875</v>
      </c>
      <c r="AC1025" s="42"/>
      <c r="AH1025" s="57"/>
    </row>
    <row r="1026" spans="23:34">
      <c r="W1026" t="s">
        <v>3119</v>
      </c>
      <c r="X1026" s="69">
        <v>0.85</v>
      </c>
      <c r="Y1026" s="69">
        <v>0.875</v>
      </c>
      <c r="Z1026" s="69">
        <v>0.875</v>
      </c>
      <c r="AC1026" s="42"/>
      <c r="AH1026" s="57"/>
    </row>
    <row r="1027" spans="23:34">
      <c r="W1027" t="s">
        <v>2322</v>
      </c>
      <c r="X1027" s="69">
        <v>0.85</v>
      </c>
      <c r="Y1027" s="69">
        <v>0.875</v>
      </c>
      <c r="Z1027" s="69">
        <v>0.875</v>
      </c>
      <c r="AC1027" s="42"/>
      <c r="AH1027" s="57"/>
    </row>
    <row r="1028" spans="23:34">
      <c r="W1028" t="s">
        <v>3120</v>
      </c>
      <c r="X1028" s="69">
        <v>0.85</v>
      </c>
      <c r="Y1028" s="69">
        <v>0.875</v>
      </c>
      <c r="Z1028" s="69">
        <v>0.875</v>
      </c>
      <c r="AC1028" s="42"/>
      <c r="AH1028" s="57"/>
    </row>
    <row r="1029" spans="23:34">
      <c r="W1029" t="s">
        <v>1665</v>
      </c>
      <c r="X1029" s="69">
        <v>0.85</v>
      </c>
      <c r="Y1029" s="69">
        <v>0.875</v>
      </c>
      <c r="Z1029" s="69">
        <v>0.875</v>
      </c>
      <c r="AC1029" s="42"/>
      <c r="AH1029" s="57"/>
    </row>
    <row r="1030" spans="23:34">
      <c r="W1030" t="s">
        <v>3121</v>
      </c>
      <c r="X1030" s="69">
        <v>0.85</v>
      </c>
      <c r="Y1030" s="69">
        <v>0.875</v>
      </c>
      <c r="Z1030" s="69">
        <v>0.875</v>
      </c>
      <c r="AC1030" s="42"/>
      <c r="AH1030" s="57"/>
    </row>
    <row r="1031" spans="23:34">
      <c r="W1031" t="s">
        <v>3122</v>
      </c>
      <c r="X1031" s="69">
        <v>0.85</v>
      </c>
      <c r="Y1031" s="69">
        <v>0.875</v>
      </c>
      <c r="Z1031" s="69">
        <v>0.875</v>
      </c>
      <c r="AC1031" s="42"/>
      <c r="AH1031" s="57"/>
    </row>
    <row r="1032" spans="23:34">
      <c r="W1032" t="s">
        <v>3070</v>
      </c>
      <c r="X1032" s="69">
        <v>0.875</v>
      </c>
      <c r="Y1032" s="69">
        <v>0.875</v>
      </c>
      <c r="Z1032" s="69">
        <v>0.875</v>
      </c>
      <c r="AC1032" s="42"/>
      <c r="AH1032" s="57"/>
    </row>
    <row r="1033" spans="23:34">
      <c r="W1033" t="s">
        <v>2025</v>
      </c>
      <c r="X1033" s="69">
        <v>0.85</v>
      </c>
      <c r="Y1033" s="69">
        <v>0.875</v>
      </c>
      <c r="Z1033" s="69">
        <v>0.875</v>
      </c>
      <c r="AC1033" s="42"/>
      <c r="AH1033" s="57"/>
    </row>
    <row r="1034" spans="23:34">
      <c r="W1034" t="s">
        <v>3123</v>
      </c>
      <c r="X1034" s="69">
        <v>0.85</v>
      </c>
      <c r="Y1034" s="69">
        <v>0.875</v>
      </c>
      <c r="Z1034" s="69">
        <v>0.875</v>
      </c>
      <c r="AC1034" s="42"/>
      <c r="AH1034" s="57"/>
    </row>
    <row r="1035" spans="23:34">
      <c r="W1035" t="s">
        <v>3124</v>
      </c>
      <c r="X1035" s="69">
        <v>0.86250000000000004</v>
      </c>
      <c r="Y1035" s="69">
        <v>0.86250000000000004</v>
      </c>
      <c r="Z1035" s="69">
        <v>0.875</v>
      </c>
      <c r="AC1035" s="42"/>
      <c r="AH1035" s="57"/>
    </row>
    <row r="1036" spans="23:34">
      <c r="W1036" t="s">
        <v>1652</v>
      </c>
      <c r="X1036" s="69">
        <v>0.85</v>
      </c>
      <c r="Y1036" s="69">
        <v>0.875</v>
      </c>
      <c r="Z1036" s="69">
        <v>0.875</v>
      </c>
      <c r="AC1036" s="42"/>
      <c r="AH1036" s="57"/>
    </row>
    <row r="1037" spans="23:34">
      <c r="W1037" t="s">
        <v>1986</v>
      </c>
      <c r="X1037" s="69">
        <v>0.85</v>
      </c>
      <c r="Y1037" s="69">
        <v>0.875</v>
      </c>
      <c r="Z1037" s="69">
        <v>0.875</v>
      </c>
      <c r="AC1037" s="42"/>
      <c r="AH1037" s="57"/>
    </row>
    <row r="1038" spans="23:34">
      <c r="W1038" t="s">
        <v>2947</v>
      </c>
      <c r="X1038" s="69">
        <v>0.875</v>
      </c>
      <c r="Y1038" s="69">
        <v>0.875</v>
      </c>
      <c r="Z1038" s="69">
        <v>0.875</v>
      </c>
      <c r="AC1038" s="42"/>
      <c r="AH1038" s="57"/>
    </row>
    <row r="1039" spans="23:34">
      <c r="W1039" t="s">
        <v>1999</v>
      </c>
      <c r="X1039" s="69">
        <v>0.85</v>
      </c>
      <c r="Y1039" s="69">
        <v>0.875</v>
      </c>
      <c r="Z1039" s="69">
        <v>0.875</v>
      </c>
      <c r="AC1039" s="42"/>
      <c r="AH1039" s="57"/>
    </row>
    <row r="1040" spans="23:34">
      <c r="W1040" t="s">
        <v>3125</v>
      </c>
      <c r="X1040" s="69">
        <v>0.85</v>
      </c>
      <c r="Y1040" s="69">
        <v>0.875</v>
      </c>
      <c r="Z1040" s="69">
        <v>0.875</v>
      </c>
      <c r="AC1040" s="42"/>
      <c r="AH1040" s="57"/>
    </row>
    <row r="1041" spans="23:34">
      <c r="W1041" t="s">
        <v>3126</v>
      </c>
      <c r="X1041" s="69">
        <v>0.85</v>
      </c>
      <c r="Y1041" s="69">
        <v>0.875</v>
      </c>
      <c r="Z1041" s="69">
        <v>0.875</v>
      </c>
      <c r="AC1041" s="42"/>
      <c r="AH1041" s="57"/>
    </row>
    <row r="1042" spans="23:34">
      <c r="W1042" t="s">
        <v>2679</v>
      </c>
      <c r="X1042" s="69">
        <v>0.875</v>
      </c>
      <c r="Y1042" s="69">
        <v>0.875</v>
      </c>
      <c r="Z1042" s="69">
        <v>0.875</v>
      </c>
      <c r="AA1042" s="43"/>
      <c r="AC1042" s="42"/>
      <c r="AH1042" s="57"/>
    </row>
    <row r="1043" spans="23:34">
      <c r="W1043" t="s">
        <v>2441</v>
      </c>
      <c r="X1043" s="69">
        <v>0.85</v>
      </c>
      <c r="Y1043" s="69">
        <v>0.875</v>
      </c>
      <c r="Z1043" s="69">
        <v>0.875</v>
      </c>
      <c r="AC1043" s="42"/>
      <c r="AH1043" s="57"/>
    </row>
    <row r="1044" spans="23:34">
      <c r="W1044" t="s">
        <v>2540</v>
      </c>
      <c r="X1044" s="69">
        <v>0.875</v>
      </c>
      <c r="Y1044" s="69">
        <v>0.875</v>
      </c>
      <c r="Z1044" s="69">
        <v>0.875</v>
      </c>
      <c r="AC1044" s="42"/>
      <c r="AH1044" s="57"/>
    </row>
    <row r="1045" spans="23:34">
      <c r="W1045" t="s">
        <v>3127</v>
      </c>
      <c r="X1045" s="69">
        <v>0.875</v>
      </c>
      <c r="Y1045" s="69">
        <v>0.875</v>
      </c>
      <c r="Z1045" s="69">
        <v>0.875</v>
      </c>
      <c r="AC1045" s="42"/>
      <c r="AH1045" s="57"/>
    </row>
    <row r="1046" spans="23:34">
      <c r="W1046" t="s">
        <v>2735</v>
      </c>
      <c r="X1046" s="69">
        <v>0.85</v>
      </c>
      <c r="Y1046" s="69">
        <v>0.875</v>
      </c>
      <c r="Z1046" s="69">
        <v>0.875</v>
      </c>
      <c r="AC1046" s="42"/>
      <c r="AH1046" s="57"/>
    </row>
    <row r="1047" spans="23:34">
      <c r="W1047" t="s">
        <v>3128</v>
      </c>
      <c r="X1047" s="69">
        <v>0.85</v>
      </c>
      <c r="Y1047" s="69">
        <v>0.875</v>
      </c>
      <c r="Z1047" s="69">
        <v>0.875</v>
      </c>
      <c r="AC1047" s="42"/>
      <c r="AH1047" s="57"/>
    </row>
    <row r="1048" spans="23:34">
      <c r="W1048" t="s">
        <v>1739</v>
      </c>
      <c r="X1048" s="69">
        <v>0.85</v>
      </c>
      <c r="Y1048" s="69">
        <v>0.875</v>
      </c>
      <c r="Z1048" s="69">
        <v>0.875</v>
      </c>
      <c r="AC1048" s="42"/>
      <c r="AH1048" s="57"/>
    </row>
    <row r="1049" spans="23:34">
      <c r="W1049" t="s">
        <v>1748</v>
      </c>
      <c r="X1049" s="69">
        <v>0.85</v>
      </c>
      <c r="Y1049" s="69">
        <v>0.875</v>
      </c>
      <c r="Z1049" s="69">
        <v>0.875</v>
      </c>
      <c r="AC1049" s="42"/>
      <c r="AH1049" s="57"/>
    </row>
    <row r="1050" spans="23:34">
      <c r="W1050" t="s">
        <v>2005</v>
      </c>
      <c r="X1050" s="69">
        <v>0.85</v>
      </c>
      <c r="Y1050" s="69">
        <v>0.875</v>
      </c>
      <c r="Z1050" s="69">
        <v>0.875</v>
      </c>
      <c r="AC1050" s="42"/>
      <c r="AH1050" s="57"/>
    </row>
    <row r="1051" spans="23:34">
      <c r="W1051" t="s">
        <v>1296</v>
      </c>
      <c r="X1051" s="69">
        <v>0.85</v>
      </c>
      <c r="Y1051" s="69">
        <v>0.875</v>
      </c>
      <c r="Z1051" s="69">
        <v>0.875</v>
      </c>
      <c r="AC1051" s="42"/>
      <c r="AH1051" s="57"/>
    </row>
    <row r="1052" spans="23:34">
      <c r="W1052" t="s">
        <v>2394</v>
      </c>
      <c r="X1052" s="69">
        <v>0.85</v>
      </c>
      <c r="Y1052" s="69">
        <v>0.875</v>
      </c>
      <c r="Z1052" s="69">
        <v>0.875</v>
      </c>
      <c r="AC1052" s="42"/>
      <c r="AH1052" s="57"/>
    </row>
    <row r="1053" spans="23:34">
      <c r="W1053" t="s">
        <v>1657</v>
      </c>
      <c r="X1053" s="69">
        <v>0.85</v>
      </c>
      <c r="Y1053" s="69">
        <v>0.875</v>
      </c>
      <c r="Z1053" s="69">
        <v>0.875</v>
      </c>
      <c r="AC1053" s="42"/>
      <c r="AH1053" s="57"/>
    </row>
    <row r="1054" spans="23:34">
      <c r="W1054" t="s">
        <v>2452</v>
      </c>
      <c r="X1054" s="69">
        <v>0.82499999999999996</v>
      </c>
      <c r="Y1054" s="69">
        <v>0.875</v>
      </c>
      <c r="Z1054" s="69">
        <v>0.875</v>
      </c>
      <c r="AC1054" s="42"/>
      <c r="AH1054" s="57"/>
    </row>
    <row r="1055" spans="23:34">
      <c r="W1055" t="s">
        <v>3129</v>
      </c>
      <c r="X1055" s="69">
        <v>0.85</v>
      </c>
      <c r="Y1055" s="69">
        <v>0.875</v>
      </c>
      <c r="Z1055" s="69">
        <v>0.875</v>
      </c>
      <c r="AC1055" s="42"/>
      <c r="AH1055" s="57"/>
    </row>
    <row r="1056" spans="23:34">
      <c r="W1056" t="s">
        <v>1241</v>
      </c>
      <c r="X1056" s="69">
        <v>0.85</v>
      </c>
      <c r="Y1056" s="69">
        <v>0.875</v>
      </c>
      <c r="Z1056" s="69">
        <v>0.875</v>
      </c>
      <c r="AC1056" s="42"/>
      <c r="AH1056" s="57"/>
    </row>
    <row r="1057" spans="23:34">
      <c r="W1057" t="s">
        <v>2892</v>
      </c>
      <c r="X1057" s="69">
        <v>0.85</v>
      </c>
      <c r="Y1057" s="69">
        <v>0.875</v>
      </c>
      <c r="Z1057" s="69">
        <v>0.875</v>
      </c>
      <c r="AC1057" s="42"/>
      <c r="AH1057" s="57"/>
    </row>
    <row r="1058" spans="23:34">
      <c r="W1058" t="s">
        <v>3130</v>
      </c>
      <c r="X1058" s="69">
        <v>0.85</v>
      </c>
      <c r="Y1058" s="69">
        <v>0.875</v>
      </c>
      <c r="Z1058" s="69">
        <v>0.875</v>
      </c>
      <c r="AC1058" s="42"/>
      <c r="AH1058" s="57"/>
    </row>
    <row r="1059" spans="23:34">
      <c r="W1059" t="s">
        <v>2318</v>
      </c>
      <c r="X1059" s="69">
        <v>0.85</v>
      </c>
      <c r="Y1059" s="69">
        <v>0.875</v>
      </c>
      <c r="Z1059" s="69">
        <v>0.875</v>
      </c>
      <c r="AC1059" s="42"/>
      <c r="AH1059" s="57"/>
    </row>
    <row r="1060" spans="23:34">
      <c r="W1060" t="s">
        <v>1567</v>
      </c>
      <c r="X1060" s="69">
        <v>0.86250000000000004</v>
      </c>
      <c r="Y1060" s="69">
        <v>0.86250000000000004</v>
      </c>
      <c r="Z1060" s="69">
        <v>0.875</v>
      </c>
      <c r="AC1060" s="42"/>
      <c r="AH1060" s="57"/>
    </row>
    <row r="1061" spans="23:34">
      <c r="W1061" t="s">
        <v>2726</v>
      </c>
      <c r="X1061" s="69">
        <v>0.875</v>
      </c>
      <c r="Y1061" s="69">
        <v>0.875</v>
      </c>
      <c r="Z1061" s="69">
        <v>0.875</v>
      </c>
      <c r="AC1061" s="42"/>
      <c r="AH1061" s="57"/>
    </row>
    <row r="1062" spans="23:34">
      <c r="W1062" t="s">
        <v>1467</v>
      </c>
      <c r="X1062" s="69">
        <v>0.85</v>
      </c>
      <c r="Y1062" s="69">
        <v>0.875</v>
      </c>
      <c r="Z1062" s="69">
        <v>0.875</v>
      </c>
      <c r="AC1062" s="42"/>
      <c r="AH1062" s="57"/>
    </row>
    <row r="1063" spans="23:34">
      <c r="W1063" t="s">
        <v>3131</v>
      </c>
      <c r="X1063" s="69">
        <v>0.85</v>
      </c>
      <c r="Y1063" s="69">
        <v>0.875</v>
      </c>
      <c r="Z1063" s="69">
        <v>0.875</v>
      </c>
      <c r="AC1063" s="42"/>
      <c r="AH1063" s="57"/>
    </row>
    <row r="1064" spans="23:34">
      <c r="W1064" t="s">
        <v>1565</v>
      </c>
      <c r="X1064" s="69">
        <v>0.85</v>
      </c>
      <c r="Y1064" s="69">
        <v>0.875</v>
      </c>
      <c r="Z1064" s="69">
        <v>0.875</v>
      </c>
      <c r="AC1064" s="42"/>
      <c r="AH1064" s="57"/>
    </row>
    <row r="1065" spans="23:34">
      <c r="W1065" t="s">
        <v>1798</v>
      </c>
      <c r="X1065" s="69">
        <v>0.85</v>
      </c>
      <c r="Y1065" s="69">
        <v>0.875</v>
      </c>
      <c r="Z1065" s="69">
        <v>0.875</v>
      </c>
      <c r="AC1065" s="42"/>
      <c r="AH1065" s="57"/>
    </row>
    <row r="1066" spans="23:34">
      <c r="W1066" t="s">
        <v>3132</v>
      </c>
      <c r="X1066" s="69">
        <v>0.85</v>
      </c>
      <c r="Y1066" s="69">
        <v>0.875</v>
      </c>
      <c r="Z1066" s="69">
        <v>0.875</v>
      </c>
      <c r="AC1066" s="42"/>
      <c r="AH1066" s="57"/>
    </row>
    <row r="1067" spans="23:34">
      <c r="W1067" t="s">
        <v>2748</v>
      </c>
      <c r="X1067" s="69">
        <v>0.92500000000000004</v>
      </c>
      <c r="Y1067" s="69">
        <v>0.87350000000000005</v>
      </c>
      <c r="Z1067" s="69">
        <v>0.87350000000000005</v>
      </c>
      <c r="AC1067" s="42"/>
      <c r="AH1067" s="57"/>
    </row>
    <row r="1068" spans="23:34">
      <c r="W1068" t="s">
        <v>1417</v>
      </c>
      <c r="X1068" s="69">
        <v>0.86499999999999999</v>
      </c>
      <c r="Y1068" s="69">
        <v>0.83499999999999996</v>
      </c>
      <c r="Z1068" s="69">
        <v>0.87</v>
      </c>
      <c r="AC1068" s="42"/>
      <c r="AH1068" s="57"/>
    </row>
    <row r="1069" spans="23:34">
      <c r="W1069" t="s">
        <v>1380</v>
      </c>
      <c r="X1069" s="69">
        <v>0.86499999999999999</v>
      </c>
      <c r="Y1069" s="69">
        <v>0.83499999999999996</v>
      </c>
      <c r="Z1069" s="69">
        <v>0.87</v>
      </c>
      <c r="AC1069" s="42"/>
      <c r="AH1069" s="57"/>
    </row>
    <row r="1070" spans="23:34">
      <c r="W1070" t="s">
        <v>2365</v>
      </c>
      <c r="X1070" s="69">
        <v>0.86499999999999999</v>
      </c>
      <c r="Y1070" s="69">
        <v>0.83499999999999996</v>
      </c>
      <c r="Z1070" s="69">
        <v>0.87</v>
      </c>
      <c r="AC1070" s="42"/>
      <c r="AH1070" s="57"/>
    </row>
    <row r="1071" spans="23:34">
      <c r="W1071" t="s">
        <v>2574</v>
      </c>
      <c r="X1071" s="69">
        <v>0.86499999999999999</v>
      </c>
      <c r="Y1071" s="69">
        <v>0.83499999999999996</v>
      </c>
      <c r="Z1071" s="69">
        <v>0.87</v>
      </c>
      <c r="AC1071" s="42"/>
      <c r="AH1071" s="57"/>
    </row>
    <row r="1072" spans="23:34">
      <c r="W1072" t="s">
        <v>3004</v>
      </c>
      <c r="X1072" s="69">
        <v>0.86499999999999999</v>
      </c>
      <c r="Y1072" s="69">
        <v>0.83499999999999996</v>
      </c>
      <c r="Z1072" s="69">
        <v>0.87</v>
      </c>
      <c r="AC1072" s="42"/>
      <c r="AH1072" s="57"/>
    </row>
    <row r="1073" spans="23:34">
      <c r="W1073" t="s">
        <v>2687</v>
      </c>
      <c r="X1073" s="69">
        <v>0.86111000000000004</v>
      </c>
      <c r="Y1073" s="69">
        <v>0.86111000000000004</v>
      </c>
      <c r="Z1073" s="69">
        <v>0.86111000000000004</v>
      </c>
      <c r="AC1073" s="42"/>
      <c r="AH1073" s="57"/>
    </row>
    <row r="1074" spans="23:34">
      <c r="W1074" t="s">
        <v>1615</v>
      </c>
      <c r="X1074" s="69">
        <v>0.86</v>
      </c>
      <c r="Y1074" s="69">
        <v>0.86</v>
      </c>
      <c r="Z1074" s="69">
        <v>0.86</v>
      </c>
      <c r="AC1074" s="42"/>
      <c r="AH1074" s="57"/>
    </row>
    <row r="1075" spans="23:34">
      <c r="W1075" t="s">
        <v>2496</v>
      </c>
      <c r="X1075" s="69">
        <v>0.86</v>
      </c>
      <c r="Y1075" s="69">
        <v>0.86</v>
      </c>
      <c r="Z1075" s="69">
        <v>0.86</v>
      </c>
      <c r="AC1075" s="42"/>
      <c r="AH1075" s="57"/>
    </row>
    <row r="1076" spans="23:34">
      <c r="W1076" t="s">
        <v>3133</v>
      </c>
      <c r="X1076" s="69">
        <v>0.86</v>
      </c>
      <c r="Y1076" s="69">
        <v>0.86</v>
      </c>
      <c r="Z1076" s="69">
        <v>0.86</v>
      </c>
      <c r="AC1076" s="42"/>
      <c r="AH1076" s="57"/>
    </row>
    <row r="1077" spans="23:34">
      <c r="W1077" t="s">
        <v>2690</v>
      </c>
      <c r="X1077" s="69">
        <v>0.86</v>
      </c>
      <c r="Y1077" s="69">
        <v>0.86</v>
      </c>
      <c r="Z1077" s="69">
        <v>0.86</v>
      </c>
      <c r="AC1077" s="42"/>
      <c r="AH1077" s="57"/>
    </row>
    <row r="1078" spans="23:34">
      <c r="W1078" t="s">
        <v>2419</v>
      </c>
      <c r="X1078" s="69">
        <v>0.86</v>
      </c>
      <c r="Y1078" s="69">
        <v>0.86</v>
      </c>
      <c r="Z1078" s="69">
        <v>0.86</v>
      </c>
      <c r="AC1078" s="42"/>
      <c r="AH1078" s="57"/>
    </row>
    <row r="1079" spans="23:34">
      <c r="W1079" t="s">
        <v>1302</v>
      </c>
      <c r="X1079" s="69">
        <v>0.86</v>
      </c>
      <c r="Y1079" s="69">
        <v>0.86</v>
      </c>
      <c r="Z1079" s="69">
        <v>0.86</v>
      </c>
      <c r="AC1079" s="42"/>
      <c r="AH1079" s="57"/>
    </row>
    <row r="1080" spans="23:34">
      <c r="W1080" t="s">
        <v>2270</v>
      </c>
      <c r="X1080" s="69">
        <v>0.86</v>
      </c>
      <c r="Y1080" s="69">
        <v>0.86</v>
      </c>
      <c r="Z1080" s="69">
        <v>0.86</v>
      </c>
      <c r="AC1080" s="42"/>
      <c r="AH1080" s="57"/>
    </row>
    <row r="1081" spans="23:34">
      <c r="W1081" t="s">
        <v>2680</v>
      </c>
      <c r="X1081" s="69">
        <v>0.86</v>
      </c>
      <c r="Y1081" s="69">
        <v>0.86</v>
      </c>
      <c r="Z1081" s="69">
        <v>0.86</v>
      </c>
      <c r="AC1081" s="42"/>
      <c r="AH1081" s="57"/>
    </row>
    <row r="1082" spans="23:34">
      <c r="W1082" t="s">
        <v>1637</v>
      </c>
      <c r="X1082" s="69">
        <v>0.85750000000000004</v>
      </c>
      <c r="Y1082" s="69">
        <v>0.85833300000000001</v>
      </c>
      <c r="Z1082" s="69">
        <v>0.85833300000000001</v>
      </c>
      <c r="AC1082" s="42"/>
      <c r="AH1082" s="57"/>
    </row>
    <row r="1083" spans="23:34">
      <c r="W1083" t="s">
        <v>3088</v>
      </c>
      <c r="X1083" s="69">
        <v>0.85499999999999998</v>
      </c>
      <c r="Y1083" s="69">
        <v>0.85833300000000001</v>
      </c>
      <c r="Z1083" s="69">
        <v>0.85833300000000001</v>
      </c>
      <c r="AC1083" s="42"/>
      <c r="AH1083" s="57"/>
    </row>
    <row r="1084" spans="23:34">
      <c r="W1084" t="s">
        <v>1212</v>
      </c>
      <c r="X1084" s="69">
        <v>0.85750000000000004</v>
      </c>
      <c r="Y1084" s="69">
        <v>0.85833300000000001</v>
      </c>
      <c r="Z1084" s="69">
        <v>0.85833300000000001</v>
      </c>
      <c r="AC1084" s="42"/>
      <c r="AH1084" s="57"/>
    </row>
    <row r="1085" spans="23:34">
      <c r="W1085" t="s">
        <v>1990</v>
      </c>
      <c r="X1085" s="69">
        <v>0.86</v>
      </c>
      <c r="Y1085" s="69">
        <v>0.85666699999999996</v>
      </c>
      <c r="Z1085" s="69">
        <v>0.85666699999999996</v>
      </c>
      <c r="AC1085" s="42"/>
      <c r="AH1085" s="57"/>
    </row>
    <row r="1086" spans="23:34">
      <c r="W1086" t="s">
        <v>3035</v>
      </c>
      <c r="X1086" s="69">
        <v>0.77500000000000002</v>
      </c>
      <c r="Y1086" s="69">
        <v>0.80333299999999996</v>
      </c>
      <c r="Z1086" s="69">
        <v>0.85666699999999996</v>
      </c>
      <c r="AC1086" s="42"/>
      <c r="AH1086" s="57"/>
    </row>
    <row r="1087" spans="23:34">
      <c r="W1087" t="s">
        <v>2888</v>
      </c>
      <c r="X1087" s="69">
        <v>0.85499999999999998</v>
      </c>
      <c r="Y1087" s="69">
        <v>0.85499999999999998</v>
      </c>
      <c r="Z1087" s="69">
        <v>0.85499999999999998</v>
      </c>
      <c r="AC1087" s="42"/>
      <c r="AH1087" s="57"/>
    </row>
    <row r="1088" spans="23:34">
      <c r="W1088" t="s">
        <v>1996</v>
      </c>
      <c r="X1088" s="69">
        <v>0.85499999999999998</v>
      </c>
      <c r="Y1088" s="69">
        <v>0.85499999999999998</v>
      </c>
      <c r="Z1088" s="69">
        <v>0.85499999999999998</v>
      </c>
      <c r="AC1088" s="42"/>
      <c r="AH1088" s="57"/>
    </row>
    <row r="1089" spans="23:34">
      <c r="W1089" t="s">
        <v>2012</v>
      </c>
      <c r="X1089" s="69">
        <v>0.85499999999999998</v>
      </c>
      <c r="Y1089" s="69">
        <v>0.85499999999999998</v>
      </c>
      <c r="Z1089" s="69">
        <v>0.85499999999999998</v>
      </c>
      <c r="AC1089" s="42"/>
      <c r="AH1089" s="57"/>
    </row>
    <row r="1090" spans="23:34">
      <c r="W1090" t="s">
        <v>3134</v>
      </c>
      <c r="X1090" s="69">
        <v>0.85499999999999998</v>
      </c>
      <c r="Y1090" s="69">
        <v>0.85499999999999998</v>
      </c>
      <c r="Z1090" s="69">
        <v>0.85499999999999998</v>
      </c>
      <c r="AC1090" s="42"/>
      <c r="AH1090" s="57"/>
    </row>
    <row r="1091" spans="23:34">
      <c r="W1091" t="s">
        <v>1974</v>
      </c>
      <c r="X1091" s="69">
        <v>0.85499999999999998</v>
      </c>
      <c r="Y1091" s="69">
        <v>0.85499999999999998</v>
      </c>
      <c r="Z1091" s="69">
        <v>0.85499999999999998</v>
      </c>
      <c r="AC1091" s="42"/>
      <c r="AH1091" s="57"/>
    </row>
    <row r="1092" spans="23:34">
      <c r="W1092" t="s">
        <v>1227</v>
      </c>
      <c r="X1092" s="69">
        <v>0.85499999999999998</v>
      </c>
      <c r="Y1092" s="69">
        <v>0.85499999999999998</v>
      </c>
      <c r="Z1092" s="69">
        <v>0.85499999999999998</v>
      </c>
      <c r="AC1092" s="42"/>
      <c r="AH1092" s="57"/>
    </row>
    <row r="1093" spans="23:34">
      <c r="W1093" t="s">
        <v>3096</v>
      </c>
      <c r="X1093" s="69">
        <v>0.85499999999999998</v>
      </c>
      <c r="Y1093" s="69">
        <v>0.85499999999999998</v>
      </c>
      <c r="Z1093" s="69">
        <v>0.85499999999999998</v>
      </c>
      <c r="AC1093" s="42"/>
      <c r="AH1093" s="57"/>
    </row>
    <row r="1094" spans="23:34">
      <c r="W1094" t="s">
        <v>3067</v>
      </c>
      <c r="X1094" s="69">
        <v>0.85250000000000004</v>
      </c>
      <c r="Y1094" s="69">
        <v>0.85250000000000004</v>
      </c>
      <c r="Z1094" s="69">
        <v>0.85250000000000004</v>
      </c>
      <c r="AC1094" s="42"/>
      <c r="AH1094" s="57"/>
    </row>
    <row r="1095" spans="23:34">
      <c r="W1095" t="s">
        <v>2105</v>
      </c>
      <c r="X1095" s="69">
        <v>0.85250000000000004</v>
      </c>
      <c r="Y1095" s="69">
        <v>0.85250000000000004</v>
      </c>
      <c r="Z1095" s="69">
        <v>0.85250000000000004</v>
      </c>
      <c r="AC1095" s="42"/>
      <c r="AH1095" s="57"/>
    </row>
    <row r="1096" spans="23:34">
      <c r="W1096" t="s">
        <v>2675</v>
      </c>
      <c r="X1096" s="69">
        <v>0.85</v>
      </c>
      <c r="Y1096" s="69">
        <v>0.85166699999999995</v>
      </c>
      <c r="Z1096" s="69">
        <v>0.85166699999999995</v>
      </c>
      <c r="AC1096" s="42"/>
      <c r="AH1096" s="57"/>
    </row>
    <row r="1097" spans="23:34">
      <c r="W1097" t="s">
        <v>2481</v>
      </c>
      <c r="X1097" s="69">
        <v>0.85499999999999998</v>
      </c>
      <c r="Y1097" s="69">
        <v>0.85166699999999995</v>
      </c>
      <c r="Z1097" s="69">
        <v>0.85166699999999995</v>
      </c>
      <c r="AC1097" s="42"/>
      <c r="AH1097" s="57"/>
    </row>
    <row r="1098" spans="23:34">
      <c r="W1098" t="s">
        <v>3000</v>
      </c>
      <c r="X1098" s="69">
        <v>0.85</v>
      </c>
      <c r="Y1098" s="69">
        <v>0.85166699999999995</v>
      </c>
      <c r="Z1098" s="69">
        <v>0.85166699999999995</v>
      </c>
      <c r="AC1098" s="42"/>
      <c r="AH1098" s="57"/>
    </row>
    <row r="1099" spans="23:34">
      <c r="W1099" t="s">
        <v>2300</v>
      </c>
      <c r="X1099" s="69">
        <v>0.85</v>
      </c>
      <c r="Y1099" s="69">
        <v>0.85166699999999995</v>
      </c>
      <c r="Z1099" s="69">
        <v>0.85166699999999995</v>
      </c>
      <c r="AC1099" s="42"/>
      <c r="AH1099" s="57"/>
    </row>
    <row r="1100" spans="23:34">
      <c r="W1100" t="s">
        <v>3135</v>
      </c>
      <c r="X1100" s="69">
        <v>0.85</v>
      </c>
      <c r="Y1100" s="69">
        <v>0.85</v>
      </c>
      <c r="Z1100" s="69">
        <v>0.85</v>
      </c>
      <c r="AC1100" s="42"/>
      <c r="AH1100" s="57"/>
    </row>
    <row r="1101" spans="23:34">
      <c r="W1101" t="s">
        <v>3136</v>
      </c>
      <c r="X1101" s="69">
        <v>0.85</v>
      </c>
      <c r="Y1101" s="69">
        <v>0.85</v>
      </c>
      <c r="Z1101" s="69">
        <v>0.85</v>
      </c>
      <c r="AC1101" s="42"/>
      <c r="AH1101" s="57"/>
    </row>
    <row r="1102" spans="23:34">
      <c r="W1102" t="s">
        <v>3137</v>
      </c>
      <c r="X1102" s="69">
        <v>0.85</v>
      </c>
      <c r="Y1102" s="69">
        <v>0.85</v>
      </c>
      <c r="Z1102" s="69">
        <v>0.85</v>
      </c>
      <c r="AC1102" s="42"/>
      <c r="AH1102" s="57"/>
    </row>
    <row r="1103" spans="23:34">
      <c r="W1103" t="s">
        <v>3138</v>
      </c>
      <c r="X1103" s="69">
        <v>0.85</v>
      </c>
      <c r="Y1103" s="69">
        <v>0.85</v>
      </c>
      <c r="Z1103" s="69">
        <v>0.85</v>
      </c>
      <c r="AC1103" s="42"/>
      <c r="AH1103" s="57"/>
    </row>
    <row r="1104" spans="23:34">
      <c r="W1104" t="s">
        <v>2753</v>
      </c>
      <c r="X1104" s="69">
        <v>0.85</v>
      </c>
      <c r="Y1104" s="69">
        <v>0.85</v>
      </c>
      <c r="Z1104" s="69">
        <v>0.85</v>
      </c>
      <c r="AC1104" s="42"/>
      <c r="AH1104" s="57"/>
    </row>
    <row r="1105" spans="23:34">
      <c r="W1105" t="s">
        <v>1181</v>
      </c>
      <c r="X1105" s="69">
        <v>0.85</v>
      </c>
      <c r="Y1105" s="69">
        <v>0.85</v>
      </c>
      <c r="Z1105" s="69">
        <v>0.85</v>
      </c>
      <c r="AC1105" s="42"/>
      <c r="AH1105" s="57"/>
    </row>
    <row r="1106" spans="23:34">
      <c r="W1106" t="s">
        <v>3139</v>
      </c>
      <c r="X1106" s="69">
        <v>0.85</v>
      </c>
      <c r="Y1106" s="69">
        <v>0.85</v>
      </c>
      <c r="Z1106" s="69">
        <v>0.85</v>
      </c>
      <c r="AC1106" s="42"/>
      <c r="AH1106" s="57"/>
    </row>
    <row r="1107" spans="23:34">
      <c r="W1107" t="s">
        <v>1329</v>
      </c>
      <c r="X1107" s="69">
        <v>0.85</v>
      </c>
      <c r="Y1107" s="69">
        <v>0.85</v>
      </c>
      <c r="Z1107" s="69">
        <v>0.85</v>
      </c>
      <c r="AC1107" s="42"/>
      <c r="AH1107" s="57"/>
    </row>
    <row r="1108" spans="23:34">
      <c r="W1108" t="s">
        <v>2831</v>
      </c>
      <c r="X1108" s="69">
        <v>0.85</v>
      </c>
      <c r="Y1108" s="69">
        <v>0.85</v>
      </c>
      <c r="Z1108" s="69">
        <v>0.85</v>
      </c>
      <c r="AC1108" s="42"/>
      <c r="AH1108" s="57"/>
    </row>
    <row r="1109" spans="23:34">
      <c r="W1109" t="s">
        <v>2741</v>
      </c>
      <c r="X1109" s="69">
        <v>0.85</v>
      </c>
      <c r="Y1109" s="69">
        <v>0.85</v>
      </c>
      <c r="Z1109" s="69">
        <v>0.85</v>
      </c>
      <c r="AC1109" s="42"/>
      <c r="AH1109" s="57"/>
    </row>
    <row r="1110" spans="23:34">
      <c r="W1110" t="s">
        <v>2101</v>
      </c>
      <c r="X1110" s="69">
        <v>0.85</v>
      </c>
      <c r="Y1110" s="69">
        <v>0.85</v>
      </c>
      <c r="Z1110" s="69">
        <v>0.85</v>
      </c>
      <c r="AC1110" s="42"/>
      <c r="AH1110" s="57"/>
    </row>
    <row r="1111" spans="23:34">
      <c r="W1111" t="s">
        <v>3140</v>
      </c>
      <c r="X1111" s="69">
        <v>0.85</v>
      </c>
      <c r="Y1111" s="69">
        <v>0.85</v>
      </c>
      <c r="Z1111" s="69">
        <v>0.85</v>
      </c>
      <c r="AC1111" s="42"/>
      <c r="AH1111" s="57"/>
    </row>
    <row r="1112" spans="23:34">
      <c r="W1112" t="s">
        <v>2592</v>
      </c>
      <c r="X1112" s="69">
        <v>0.85</v>
      </c>
      <c r="Y1112" s="69">
        <v>0.85</v>
      </c>
      <c r="Z1112" s="69">
        <v>0.85</v>
      </c>
      <c r="AC1112" s="42"/>
      <c r="AH1112" s="57"/>
    </row>
    <row r="1113" spans="23:34">
      <c r="W1113" t="s">
        <v>3141</v>
      </c>
      <c r="X1113" s="69">
        <v>0.85</v>
      </c>
      <c r="Y1113" s="69">
        <v>0.85</v>
      </c>
      <c r="Z1113" s="69">
        <v>0.85</v>
      </c>
      <c r="AC1113" s="42"/>
      <c r="AH1113" s="57"/>
    </row>
    <row r="1114" spans="23:34">
      <c r="W1114" t="s">
        <v>3142</v>
      </c>
      <c r="X1114" s="69">
        <v>0.85</v>
      </c>
      <c r="Y1114" s="69">
        <v>0.85</v>
      </c>
      <c r="Z1114" s="69">
        <v>0.85</v>
      </c>
      <c r="AC1114" s="42"/>
      <c r="AH1114" s="57"/>
    </row>
    <row r="1115" spans="23:34">
      <c r="W1115" t="s">
        <v>2111</v>
      </c>
      <c r="X1115" s="69">
        <v>0.85</v>
      </c>
      <c r="Y1115" s="69">
        <v>0.85</v>
      </c>
      <c r="Z1115" s="69">
        <v>0.85</v>
      </c>
      <c r="AC1115" s="42"/>
      <c r="AH1115" s="57"/>
    </row>
    <row r="1116" spans="23:34">
      <c r="W1116" t="s">
        <v>3143</v>
      </c>
      <c r="X1116" s="69">
        <v>0.85</v>
      </c>
      <c r="Y1116" s="69">
        <v>0.85</v>
      </c>
      <c r="Z1116" s="69">
        <v>0.85</v>
      </c>
      <c r="AC1116" s="42"/>
      <c r="AH1116" s="57"/>
    </row>
    <row r="1117" spans="23:34">
      <c r="W1117" t="s">
        <v>3144</v>
      </c>
      <c r="X1117" s="69">
        <v>0.85</v>
      </c>
      <c r="Y1117" s="69">
        <v>0.85</v>
      </c>
      <c r="Z1117" s="69">
        <v>0.85</v>
      </c>
      <c r="AC1117" s="42"/>
      <c r="AH1117" s="57"/>
    </row>
    <row r="1118" spans="23:34">
      <c r="W1118" t="s">
        <v>3145</v>
      </c>
      <c r="X1118" s="69">
        <v>0.85</v>
      </c>
      <c r="Y1118" s="69">
        <v>0.85</v>
      </c>
      <c r="Z1118" s="69">
        <v>0.85</v>
      </c>
      <c r="AC1118" s="42"/>
      <c r="AH1118" s="57"/>
    </row>
    <row r="1119" spans="23:34">
      <c r="W1119" t="s">
        <v>2707</v>
      </c>
      <c r="X1119" s="69">
        <v>0.77500000000000002</v>
      </c>
      <c r="Y1119" s="69">
        <v>0.85</v>
      </c>
      <c r="Z1119" s="69">
        <v>0.85</v>
      </c>
      <c r="AC1119" s="42"/>
      <c r="AH1119" s="57"/>
    </row>
    <row r="1120" spans="23:34">
      <c r="W1120" t="s">
        <v>3146</v>
      </c>
      <c r="X1120" s="69">
        <v>0.85</v>
      </c>
      <c r="Y1120" s="69">
        <v>0.85</v>
      </c>
      <c r="Z1120" s="69">
        <v>0.85</v>
      </c>
      <c r="AC1120" s="42"/>
      <c r="AH1120" s="57"/>
    </row>
    <row r="1121" spans="23:34">
      <c r="W1121" t="s">
        <v>3147</v>
      </c>
      <c r="X1121" s="69">
        <v>0.85</v>
      </c>
      <c r="Y1121" s="69">
        <v>0.85</v>
      </c>
      <c r="Z1121" s="69">
        <v>0.85</v>
      </c>
      <c r="AC1121" s="42"/>
      <c r="AH1121" s="57"/>
    </row>
    <row r="1122" spans="23:34">
      <c r="W1122" t="s">
        <v>3148</v>
      </c>
      <c r="X1122" s="69">
        <v>0.85</v>
      </c>
      <c r="Y1122" s="69">
        <v>0.85</v>
      </c>
      <c r="Z1122" s="69">
        <v>0.85</v>
      </c>
      <c r="AC1122" s="42"/>
      <c r="AH1122" s="57"/>
    </row>
    <row r="1123" spans="23:34">
      <c r="W1123" t="s">
        <v>3149</v>
      </c>
      <c r="X1123" s="69">
        <v>0.85</v>
      </c>
      <c r="Y1123" s="69">
        <v>0.85</v>
      </c>
      <c r="Z1123" s="69">
        <v>0.85</v>
      </c>
      <c r="AC1123" s="42"/>
      <c r="AH1123" s="57"/>
    </row>
    <row r="1124" spans="23:34">
      <c r="W1124" t="s">
        <v>3150</v>
      </c>
      <c r="X1124" s="69">
        <v>0.85</v>
      </c>
      <c r="Y1124" s="69">
        <v>0.85</v>
      </c>
      <c r="Z1124" s="69">
        <v>0.85</v>
      </c>
      <c r="AC1124" s="42"/>
      <c r="AH1124" s="57"/>
    </row>
    <row r="1125" spans="23:34">
      <c r="W1125" t="s">
        <v>3151</v>
      </c>
      <c r="X1125" s="69">
        <v>0.85</v>
      </c>
      <c r="Y1125" s="69">
        <v>0.85</v>
      </c>
      <c r="Z1125" s="69">
        <v>0.85</v>
      </c>
      <c r="AC1125" s="42"/>
      <c r="AH1125" s="57"/>
    </row>
    <row r="1126" spans="23:34">
      <c r="W1126" t="s">
        <v>3152</v>
      </c>
      <c r="X1126" s="69">
        <v>0.85</v>
      </c>
      <c r="Y1126" s="69">
        <v>0.85</v>
      </c>
      <c r="Z1126" s="69">
        <v>0.85</v>
      </c>
      <c r="AC1126" s="42"/>
      <c r="AH1126" s="57"/>
    </row>
    <row r="1127" spans="23:34">
      <c r="W1127" t="s">
        <v>3153</v>
      </c>
      <c r="X1127" s="69">
        <v>0.85</v>
      </c>
      <c r="Y1127" s="69">
        <v>0.85</v>
      </c>
      <c r="Z1127" s="69">
        <v>0.85</v>
      </c>
      <c r="AC1127" s="42"/>
      <c r="AH1127" s="57"/>
    </row>
    <row r="1128" spans="23:34">
      <c r="W1128" t="s">
        <v>3154</v>
      </c>
      <c r="X1128" s="69">
        <v>0.85</v>
      </c>
      <c r="Y1128" s="69">
        <v>0.85</v>
      </c>
      <c r="Z1128" s="69">
        <v>0.85</v>
      </c>
      <c r="AC1128" s="42"/>
      <c r="AH1128" s="57"/>
    </row>
    <row r="1129" spans="23:34">
      <c r="W1129" t="s">
        <v>1890</v>
      </c>
      <c r="X1129" s="69">
        <v>0.85</v>
      </c>
      <c r="Y1129" s="69">
        <v>0.85</v>
      </c>
      <c r="Z1129" s="69">
        <v>0.85</v>
      </c>
      <c r="AC1129" s="42"/>
      <c r="AH1129" s="57"/>
    </row>
    <row r="1130" spans="23:34">
      <c r="W1130" t="s">
        <v>3155</v>
      </c>
      <c r="X1130" s="69">
        <v>0.85</v>
      </c>
      <c r="Y1130" s="69">
        <v>0.85</v>
      </c>
      <c r="Z1130" s="69">
        <v>0.85</v>
      </c>
      <c r="AC1130" s="42"/>
      <c r="AH1130" s="57"/>
    </row>
    <row r="1131" spans="23:34">
      <c r="W1131" t="s">
        <v>2582</v>
      </c>
      <c r="X1131" s="69">
        <v>0.85</v>
      </c>
      <c r="Y1131" s="69">
        <v>0.85</v>
      </c>
      <c r="Z1131" s="69">
        <v>0.85</v>
      </c>
      <c r="AC1131" s="42"/>
      <c r="AH1131" s="57"/>
    </row>
    <row r="1132" spans="23:34">
      <c r="W1132" t="s">
        <v>1788</v>
      </c>
      <c r="X1132" s="69">
        <v>0.85</v>
      </c>
      <c r="Y1132" s="69">
        <v>0.85</v>
      </c>
      <c r="Z1132" s="69">
        <v>0.85</v>
      </c>
      <c r="AC1132" s="42"/>
      <c r="AH1132" s="57"/>
    </row>
    <row r="1133" spans="23:34">
      <c r="W1133" t="s">
        <v>1270</v>
      </c>
      <c r="X1133" s="69">
        <v>0.85</v>
      </c>
      <c r="Y1133" s="69">
        <v>0.85</v>
      </c>
      <c r="Z1133" s="69">
        <v>0.85</v>
      </c>
      <c r="AC1133" s="42"/>
      <c r="AH1133" s="57"/>
    </row>
    <row r="1134" spans="23:34">
      <c r="W1134" t="s">
        <v>2792</v>
      </c>
      <c r="X1134" s="69">
        <v>0.85</v>
      </c>
      <c r="Y1134" s="69">
        <v>0.85</v>
      </c>
      <c r="Z1134" s="69">
        <v>0.85</v>
      </c>
      <c r="AC1134" s="42"/>
      <c r="AH1134" s="57"/>
    </row>
    <row r="1135" spans="23:34">
      <c r="W1135" t="s">
        <v>3156</v>
      </c>
      <c r="X1135" s="69">
        <v>0.85</v>
      </c>
      <c r="Y1135" s="69">
        <v>0.85</v>
      </c>
      <c r="Z1135" s="69">
        <v>0.85</v>
      </c>
      <c r="AC1135" s="42"/>
      <c r="AH1135" s="57"/>
    </row>
    <row r="1136" spans="23:34">
      <c r="W1136" t="s">
        <v>2763</v>
      </c>
      <c r="X1136" s="69">
        <v>0.85</v>
      </c>
      <c r="Y1136" s="69">
        <v>0.85</v>
      </c>
      <c r="Z1136" s="69">
        <v>0.85</v>
      </c>
      <c r="AC1136" s="42"/>
      <c r="AH1136" s="57"/>
    </row>
    <row r="1137" spans="23:34">
      <c r="W1137" t="s">
        <v>3007</v>
      </c>
      <c r="X1137" s="69">
        <v>0.85</v>
      </c>
      <c r="Y1137" s="69">
        <v>0.85</v>
      </c>
      <c r="Z1137" s="69">
        <v>0.85</v>
      </c>
      <c r="AC1137" s="42"/>
      <c r="AH1137" s="57"/>
    </row>
    <row r="1138" spans="23:34">
      <c r="W1138" t="s">
        <v>2324</v>
      </c>
      <c r="X1138" s="69">
        <v>0.85</v>
      </c>
      <c r="Y1138" s="69">
        <v>0.85</v>
      </c>
      <c r="Z1138" s="69">
        <v>0.85</v>
      </c>
      <c r="AC1138" s="42"/>
      <c r="AH1138" s="57"/>
    </row>
    <row r="1139" spans="23:34">
      <c r="W1139" t="s">
        <v>3049</v>
      </c>
      <c r="X1139" s="69">
        <v>0.85</v>
      </c>
      <c r="Y1139" s="69">
        <v>0.85</v>
      </c>
      <c r="Z1139" s="69">
        <v>0.85</v>
      </c>
      <c r="AC1139" s="42"/>
      <c r="AH1139" s="57"/>
    </row>
    <row r="1140" spans="23:34">
      <c r="W1140" t="s">
        <v>2085</v>
      </c>
      <c r="X1140" s="69">
        <v>0.85</v>
      </c>
      <c r="Y1140" s="69">
        <v>0.85</v>
      </c>
      <c r="Z1140" s="69">
        <v>0.85</v>
      </c>
      <c r="AC1140" s="42"/>
      <c r="AH1140" s="57"/>
    </row>
    <row r="1141" spans="23:34">
      <c r="W1141" t="s">
        <v>3157</v>
      </c>
      <c r="X1141" s="69">
        <v>0.85</v>
      </c>
      <c r="Y1141" s="69">
        <v>0.85</v>
      </c>
      <c r="Z1141" s="69">
        <v>0.85</v>
      </c>
      <c r="AC1141" s="42"/>
      <c r="AH1141" s="57"/>
    </row>
    <row r="1142" spans="23:34">
      <c r="W1142" t="s">
        <v>2230</v>
      </c>
      <c r="X1142" s="69">
        <v>0.85</v>
      </c>
      <c r="Y1142" s="69">
        <v>0.85</v>
      </c>
      <c r="Z1142" s="69">
        <v>0.85</v>
      </c>
      <c r="AC1142" s="42"/>
      <c r="AH1142" s="57"/>
    </row>
    <row r="1143" spans="23:34">
      <c r="W1143" t="s">
        <v>3158</v>
      </c>
      <c r="X1143" s="69">
        <v>0.85</v>
      </c>
      <c r="Y1143" s="69">
        <v>0.85</v>
      </c>
      <c r="Z1143" s="69">
        <v>0.85</v>
      </c>
      <c r="AC1143" s="42"/>
      <c r="AH1143" s="57"/>
    </row>
    <row r="1144" spans="23:34">
      <c r="W1144" t="s">
        <v>3159</v>
      </c>
      <c r="X1144" s="69">
        <v>0.85</v>
      </c>
      <c r="Y1144" s="69">
        <v>0.85</v>
      </c>
      <c r="Z1144" s="69">
        <v>0.85</v>
      </c>
      <c r="AC1144" s="42"/>
      <c r="AH1144" s="57"/>
    </row>
    <row r="1145" spans="23:34">
      <c r="W1145" t="s">
        <v>3060</v>
      </c>
      <c r="X1145" s="69">
        <v>0.85</v>
      </c>
      <c r="Y1145" s="69">
        <v>0.85</v>
      </c>
      <c r="Z1145" s="69">
        <v>0.85</v>
      </c>
      <c r="AC1145" s="42"/>
      <c r="AH1145" s="57"/>
    </row>
    <row r="1146" spans="23:34">
      <c r="W1146" t="s">
        <v>3160</v>
      </c>
      <c r="X1146" s="69">
        <v>0.85</v>
      </c>
      <c r="Y1146" s="69">
        <v>0.85</v>
      </c>
      <c r="Z1146" s="69">
        <v>0.85</v>
      </c>
      <c r="AC1146" s="42"/>
      <c r="AH1146" s="57"/>
    </row>
    <row r="1147" spans="23:34">
      <c r="W1147" t="s">
        <v>3161</v>
      </c>
      <c r="X1147" s="69">
        <v>0.85</v>
      </c>
      <c r="Y1147" s="69">
        <v>0.85</v>
      </c>
      <c r="Z1147" s="69">
        <v>0.85</v>
      </c>
      <c r="AC1147" s="42"/>
      <c r="AH1147" s="57"/>
    </row>
    <row r="1148" spans="23:34">
      <c r="W1148" t="s">
        <v>2122</v>
      </c>
      <c r="X1148" s="69">
        <v>0.85</v>
      </c>
      <c r="Y1148" s="69">
        <v>0.85</v>
      </c>
      <c r="Z1148" s="69">
        <v>0.85</v>
      </c>
      <c r="AC1148" s="42"/>
      <c r="AH1148" s="57"/>
    </row>
    <row r="1149" spans="23:34">
      <c r="W1149" t="s">
        <v>3162</v>
      </c>
      <c r="X1149" s="69">
        <v>0.85</v>
      </c>
      <c r="Y1149" s="69">
        <v>0.85</v>
      </c>
      <c r="Z1149" s="69">
        <v>0.85</v>
      </c>
      <c r="AC1149" s="42"/>
      <c r="AH1149" s="57"/>
    </row>
    <row r="1150" spans="23:34">
      <c r="W1150" t="s">
        <v>2558</v>
      </c>
      <c r="X1150" s="69">
        <v>0.85</v>
      </c>
      <c r="Y1150" s="69">
        <v>0.85</v>
      </c>
      <c r="Z1150" s="69">
        <v>0.85</v>
      </c>
      <c r="AC1150" s="42"/>
      <c r="AH1150" s="57"/>
    </row>
    <row r="1151" spans="23:34">
      <c r="W1151" t="s">
        <v>2002</v>
      </c>
      <c r="X1151" s="69">
        <v>0.85</v>
      </c>
      <c r="Y1151" s="69">
        <v>0.85</v>
      </c>
      <c r="Z1151" s="69">
        <v>0.85</v>
      </c>
      <c r="AC1151" s="42"/>
      <c r="AH1151" s="57"/>
    </row>
    <row r="1152" spans="23:34">
      <c r="W1152" t="s">
        <v>2773</v>
      </c>
      <c r="X1152" s="69">
        <v>0.85</v>
      </c>
      <c r="Y1152" s="69">
        <v>0.85</v>
      </c>
      <c r="Z1152" s="69">
        <v>0.85</v>
      </c>
      <c r="AC1152" s="42"/>
      <c r="AH1152" s="57"/>
    </row>
    <row r="1153" spans="23:34">
      <c r="W1153" t="s">
        <v>3163</v>
      </c>
      <c r="X1153" s="69">
        <v>0.85</v>
      </c>
      <c r="Y1153" s="69">
        <v>0.85</v>
      </c>
      <c r="Z1153" s="69">
        <v>0.85</v>
      </c>
      <c r="AC1153" s="42"/>
      <c r="AH1153" s="57"/>
    </row>
    <row r="1154" spans="23:34">
      <c r="W1154" t="s">
        <v>1606</v>
      </c>
      <c r="X1154" s="69">
        <v>0.85</v>
      </c>
      <c r="Y1154" s="69">
        <v>0.85</v>
      </c>
      <c r="Z1154" s="69">
        <v>0.85</v>
      </c>
      <c r="AC1154" s="42"/>
      <c r="AH1154" s="57"/>
    </row>
    <row r="1155" spans="23:34">
      <c r="W1155" t="s">
        <v>2118</v>
      </c>
      <c r="X1155" s="69">
        <v>0.85</v>
      </c>
      <c r="Y1155" s="69">
        <v>0.85</v>
      </c>
      <c r="Z1155" s="69">
        <v>0.85</v>
      </c>
      <c r="AC1155" s="42"/>
      <c r="AH1155" s="57"/>
    </row>
    <row r="1156" spans="23:34">
      <c r="W1156" t="s">
        <v>3066</v>
      </c>
      <c r="X1156" s="69">
        <v>0.85</v>
      </c>
      <c r="Y1156" s="69">
        <v>0.85</v>
      </c>
      <c r="Z1156" s="69">
        <v>0.85</v>
      </c>
      <c r="AC1156" s="42"/>
      <c r="AH1156" s="57"/>
    </row>
    <row r="1157" spans="23:34">
      <c r="W1157" t="s">
        <v>2836</v>
      </c>
      <c r="X1157" s="69">
        <v>0.85</v>
      </c>
      <c r="Y1157" s="69">
        <v>0.85</v>
      </c>
      <c r="Z1157" s="69">
        <v>0.85</v>
      </c>
      <c r="AC1157" s="42"/>
      <c r="AH1157" s="57"/>
    </row>
    <row r="1158" spans="23:34">
      <c r="W1158" t="s">
        <v>2545</v>
      </c>
      <c r="X1158" s="69">
        <v>0.85</v>
      </c>
      <c r="Y1158" s="69">
        <v>0.85</v>
      </c>
      <c r="Z1158" s="69">
        <v>0.85</v>
      </c>
      <c r="AC1158" s="42"/>
      <c r="AH1158" s="57"/>
    </row>
    <row r="1159" spans="23:34">
      <c r="W1159" t="s">
        <v>3011</v>
      </c>
      <c r="X1159" s="69">
        <v>0.85</v>
      </c>
      <c r="Y1159" s="69">
        <v>0.85</v>
      </c>
      <c r="Z1159" s="69">
        <v>0.85</v>
      </c>
      <c r="AC1159" s="42"/>
      <c r="AH1159" s="57"/>
    </row>
    <row r="1160" spans="23:34">
      <c r="W1160" t="s">
        <v>1673</v>
      </c>
      <c r="X1160" s="69">
        <v>0.85</v>
      </c>
      <c r="Y1160" s="69">
        <v>0.85</v>
      </c>
      <c r="Z1160" s="69">
        <v>0.85</v>
      </c>
      <c r="AC1160" s="42"/>
      <c r="AH1160" s="57"/>
    </row>
    <row r="1161" spans="23:34">
      <c r="W1161" t="s">
        <v>1358</v>
      </c>
      <c r="X1161" s="69">
        <v>0.85</v>
      </c>
      <c r="Y1161" s="69">
        <v>0.85</v>
      </c>
      <c r="Z1161" s="69">
        <v>0.85</v>
      </c>
      <c r="AC1161" s="42"/>
      <c r="AH1161" s="57"/>
    </row>
    <row r="1162" spans="23:34">
      <c r="W1162" t="s">
        <v>1865</v>
      </c>
      <c r="X1162" s="69">
        <v>0.86</v>
      </c>
      <c r="Y1162" s="69">
        <v>0.85</v>
      </c>
      <c r="Z1162" s="69">
        <v>0.85</v>
      </c>
      <c r="AC1162" s="42"/>
      <c r="AH1162" s="57"/>
    </row>
    <row r="1163" spans="23:34">
      <c r="W1163" t="s">
        <v>1583</v>
      </c>
      <c r="X1163" s="69">
        <v>0.85</v>
      </c>
      <c r="Y1163" s="69">
        <v>0.85</v>
      </c>
      <c r="Z1163" s="69">
        <v>0.85</v>
      </c>
      <c r="AC1163" s="42"/>
      <c r="AH1163" s="57"/>
    </row>
    <row r="1164" spans="23:34">
      <c r="W1164" t="s">
        <v>1423</v>
      </c>
      <c r="X1164" s="69">
        <v>0.85</v>
      </c>
      <c r="Y1164" s="69">
        <v>0.85</v>
      </c>
      <c r="Z1164" s="69">
        <v>0.85</v>
      </c>
      <c r="AC1164" s="42"/>
      <c r="AH1164" s="57"/>
    </row>
    <row r="1165" spans="23:34">
      <c r="W1165" t="s">
        <v>3164</v>
      </c>
      <c r="X1165" s="69">
        <v>0.85</v>
      </c>
      <c r="Y1165" s="69">
        <v>0.85</v>
      </c>
      <c r="Z1165" s="69">
        <v>0.85</v>
      </c>
      <c r="AC1165" s="42"/>
      <c r="AH1165" s="57"/>
    </row>
    <row r="1166" spans="23:34">
      <c r="W1166" t="s">
        <v>3165</v>
      </c>
      <c r="X1166" s="69">
        <v>0.85</v>
      </c>
      <c r="Y1166" s="69">
        <v>0.85</v>
      </c>
      <c r="Z1166" s="69">
        <v>0.85</v>
      </c>
      <c r="AC1166" s="42"/>
      <c r="AH1166" s="57"/>
    </row>
    <row r="1167" spans="23:34">
      <c r="W1167" t="s">
        <v>3166</v>
      </c>
      <c r="X1167" s="69">
        <v>0.85</v>
      </c>
      <c r="Y1167" s="69">
        <v>0.85</v>
      </c>
      <c r="Z1167" s="69">
        <v>0.85</v>
      </c>
      <c r="AC1167" s="42"/>
      <c r="AH1167" s="57"/>
    </row>
    <row r="1168" spans="23:34">
      <c r="W1168" t="s">
        <v>1814</v>
      </c>
      <c r="X1168" s="69">
        <v>0.85</v>
      </c>
      <c r="Y1168" s="69">
        <v>0.85</v>
      </c>
      <c r="Z1168" s="69">
        <v>0.85</v>
      </c>
      <c r="AC1168" s="42"/>
      <c r="AH1168" s="57"/>
    </row>
    <row r="1169" spans="23:34">
      <c r="W1169" t="s">
        <v>1603</v>
      </c>
      <c r="X1169" s="69">
        <v>0.85</v>
      </c>
      <c r="Y1169" s="69">
        <v>0.85</v>
      </c>
      <c r="Z1169" s="69">
        <v>0.85</v>
      </c>
      <c r="AC1169" s="42"/>
      <c r="AH1169" s="57"/>
    </row>
    <row r="1170" spans="23:34">
      <c r="W1170" t="s">
        <v>2162</v>
      </c>
      <c r="X1170" s="69">
        <v>0.85</v>
      </c>
      <c r="Y1170" s="69">
        <v>0.85</v>
      </c>
      <c r="Z1170" s="69">
        <v>0.85</v>
      </c>
      <c r="AC1170" s="42"/>
      <c r="AH1170" s="57"/>
    </row>
    <row r="1171" spans="23:34">
      <c r="W1171" t="s">
        <v>3167</v>
      </c>
      <c r="X1171" s="69">
        <v>0.85</v>
      </c>
      <c r="Y1171" s="69">
        <v>0.85</v>
      </c>
      <c r="Z1171" s="69">
        <v>0.85</v>
      </c>
      <c r="AC1171" s="42"/>
      <c r="AH1171" s="57"/>
    </row>
    <row r="1172" spans="23:34">
      <c r="W1172" t="s">
        <v>1687</v>
      </c>
      <c r="X1172" s="69">
        <v>0.85</v>
      </c>
      <c r="Y1172" s="69">
        <v>0.85</v>
      </c>
      <c r="Z1172" s="69">
        <v>0.85</v>
      </c>
      <c r="AC1172" s="42"/>
      <c r="AH1172" s="57"/>
    </row>
    <row r="1173" spans="23:34">
      <c r="W1173" t="s">
        <v>3168</v>
      </c>
      <c r="X1173" s="69">
        <v>0.85</v>
      </c>
      <c r="Y1173" s="69">
        <v>0.85</v>
      </c>
      <c r="Z1173" s="69">
        <v>0.85</v>
      </c>
      <c r="AC1173" s="42"/>
      <c r="AH1173" s="57"/>
    </row>
    <row r="1174" spans="23:34">
      <c r="W1174" t="s">
        <v>1499</v>
      </c>
      <c r="X1174" s="69">
        <v>0.85</v>
      </c>
      <c r="Y1174" s="69">
        <v>0.85</v>
      </c>
      <c r="Z1174" s="69">
        <v>0.85</v>
      </c>
      <c r="AC1174" s="42"/>
      <c r="AH1174" s="57"/>
    </row>
    <row r="1175" spans="23:34">
      <c r="W1175" t="s">
        <v>2257</v>
      </c>
      <c r="X1175" s="69">
        <v>0.85</v>
      </c>
      <c r="Y1175" s="69">
        <v>0.85</v>
      </c>
      <c r="Z1175" s="69">
        <v>0.85</v>
      </c>
      <c r="AC1175" s="42"/>
      <c r="AH1175" s="57"/>
    </row>
    <row r="1176" spans="23:34">
      <c r="W1176" t="s">
        <v>3169</v>
      </c>
      <c r="X1176" s="69">
        <v>0.85</v>
      </c>
      <c r="Y1176" s="69">
        <v>0.85</v>
      </c>
      <c r="Z1176" s="69">
        <v>0.85</v>
      </c>
      <c r="AC1176" s="42"/>
      <c r="AH1176" s="57"/>
    </row>
    <row r="1177" spans="23:34">
      <c r="W1177" t="s">
        <v>1291</v>
      </c>
      <c r="X1177" s="69">
        <v>0.85</v>
      </c>
      <c r="Y1177" s="69">
        <v>0.85</v>
      </c>
      <c r="Z1177" s="69">
        <v>0.85</v>
      </c>
      <c r="AC1177" s="42"/>
      <c r="AH1177" s="57"/>
    </row>
    <row r="1178" spans="23:34">
      <c r="W1178" t="s">
        <v>3170</v>
      </c>
      <c r="X1178" s="69">
        <v>0.85</v>
      </c>
      <c r="Y1178" s="69">
        <v>0.85</v>
      </c>
      <c r="Z1178" s="69">
        <v>0.85</v>
      </c>
      <c r="AC1178" s="42"/>
      <c r="AH1178" s="57"/>
    </row>
    <row r="1179" spans="23:34">
      <c r="W1179" t="s">
        <v>3171</v>
      </c>
      <c r="X1179" s="69">
        <v>0.85</v>
      </c>
      <c r="Y1179" s="69">
        <v>0.85</v>
      </c>
      <c r="Z1179" s="69">
        <v>0.85</v>
      </c>
      <c r="AC1179" s="42"/>
      <c r="AH1179" s="57"/>
    </row>
    <row r="1180" spans="23:34">
      <c r="W1180" t="s">
        <v>3172</v>
      </c>
      <c r="X1180" s="69">
        <v>0.85</v>
      </c>
      <c r="Y1180" s="69">
        <v>0.85</v>
      </c>
      <c r="Z1180" s="69">
        <v>0.85</v>
      </c>
      <c r="AC1180" s="42"/>
      <c r="AH1180" s="57"/>
    </row>
    <row r="1181" spans="23:34">
      <c r="W1181" t="s">
        <v>3173</v>
      </c>
      <c r="X1181" s="69">
        <v>0.85</v>
      </c>
      <c r="Y1181" s="69">
        <v>0.85</v>
      </c>
      <c r="Z1181" s="69">
        <v>0.85</v>
      </c>
      <c r="AC1181" s="42"/>
      <c r="AH1181" s="57"/>
    </row>
    <row r="1182" spans="23:34">
      <c r="W1182" t="s">
        <v>2532</v>
      </c>
      <c r="X1182" s="69">
        <v>0.85</v>
      </c>
      <c r="Y1182" s="69">
        <v>0.85</v>
      </c>
      <c r="Z1182" s="69">
        <v>0.85</v>
      </c>
      <c r="AC1182" s="42"/>
      <c r="AH1182" s="57"/>
    </row>
    <row r="1183" spans="23:34">
      <c r="W1183" t="s">
        <v>2340</v>
      </c>
      <c r="X1183" s="69">
        <v>0.85</v>
      </c>
      <c r="Y1183" s="69">
        <v>0.85</v>
      </c>
      <c r="Z1183" s="69">
        <v>0.85</v>
      </c>
      <c r="AC1183" s="42"/>
      <c r="AH1183" s="57"/>
    </row>
    <row r="1184" spans="23:34">
      <c r="W1184" t="s">
        <v>3174</v>
      </c>
      <c r="X1184" s="69">
        <v>0.85</v>
      </c>
      <c r="Y1184" s="69">
        <v>0.85</v>
      </c>
      <c r="Z1184" s="69">
        <v>0.85</v>
      </c>
      <c r="AC1184" s="42"/>
      <c r="AH1184" s="57"/>
    </row>
    <row r="1185" spans="23:34">
      <c r="W1185" t="s">
        <v>2231</v>
      </c>
      <c r="X1185" s="69">
        <v>0.85</v>
      </c>
      <c r="Y1185" s="69">
        <v>0.85</v>
      </c>
      <c r="Z1185" s="69">
        <v>0.85</v>
      </c>
      <c r="AC1185" s="42"/>
      <c r="AH1185" s="57"/>
    </row>
    <row r="1186" spans="23:34">
      <c r="W1186" t="s">
        <v>2978</v>
      </c>
      <c r="X1186" s="69">
        <v>0.85</v>
      </c>
      <c r="Y1186" s="69">
        <v>0.85</v>
      </c>
      <c r="Z1186" s="69">
        <v>0.85</v>
      </c>
      <c r="AC1186" s="42"/>
      <c r="AH1186" s="57"/>
    </row>
    <row r="1187" spans="23:34">
      <c r="W1187" t="s">
        <v>1630</v>
      </c>
      <c r="X1187" s="69">
        <v>0.85</v>
      </c>
      <c r="Y1187" s="69">
        <v>0.85</v>
      </c>
      <c r="Z1187" s="69">
        <v>0.85</v>
      </c>
      <c r="AC1187" s="42"/>
      <c r="AH1187" s="57"/>
    </row>
    <row r="1188" spans="23:34">
      <c r="W1188" t="s">
        <v>3052</v>
      </c>
      <c r="X1188" s="69">
        <v>0.85</v>
      </c>
      <c r="Y1188" s="69">
        <v>0.85</v>
      </c>
      <c r="Z1188" s="69">
        <v>0.85</v>
      </c>
      <c r="AC1188" s="42"/>
      <c r="AH1188" s="57"/>
    </row>
    <row r="1189" spans="23:34">
      <c r="W1189" t="s">
        <v>3175</v>
      </c>
      <c r="X1189" s="69">
        <v>0.85</v>
      </c>
      <c r="Y1189" s="69">
        <v>0.85</v>
      </c>
      <c r="Z1189" s="69">
        <v>0.85</v>
      </c>
      <c r="AC1189" s="42"/>
      <c r="AH1189" s="57"/>
    </row>
    <row r="1190" spans="23:34">
      <c r="W1190" t="s">
        <v>2862</v>
      </c>
      <c r="X1190" s="69">
        <v>0.85</v>
      </c>
      <c r="Y1190" s="69">
        <v>0.85</v>
      </c>
      <c r="Z1190" s="69">
        <v>0.85</v>
      </c>
      <c r="AC1190" s="42"/>
      <c r="AH1190" s="57"/>
    </row>
    <row r="1191" spans="23:34">
      <c r="W1191" t="s">
        <v>3176</v>
      </c>
      <c r="X1191" s="69">
        <v>0.85</v>
      </c>
      <c r="Y1191" s="69">
        <v>0.85</v>
      </c>
      <c r="Z1191" s="69">
        <v>0.85</v>
      </c>
      <c r="AC1191" s="42"/>
      <c r="AH1191" s="57"/>
    </row>
    <row r="1192" spans="23:34">
      <c r="W1192" t="s">
        <v>1911</v>
      </c>
      <c r="X1192" s="69">
        <v>0.85</v>
      </c>
      <c r="Y1192" s="69">
        <v>0.85</v>
      </c>
      <c r="Z1192" s="69">
        <v>0.85</v>
      </c>
      <c r="AC1192" s="42"/>
      <c r="AH1192" s="57"/>
    </row>
    <row r="1193" spans="23:34">
      <c r="W1193" t="s">
        <v>3177</v>
      </c>
      <c r="X1193" s="69">
        <v>0.85</v>
      </c>
      <c r="Y1193" s="69">
        <v>0.85</v>
      </c>
      <c r="Z1193" s="69">
        <v>0.85</v>
      </c>
      <c r="AC1193" s="42"/>
      <c r="AH1193" s="57"/>
    </row>
    <row r="1194" spans="23:34">
      <c r="W1194" t="s">
        <v>3178</v>
      </c>
      <c r="X1194" s="69">
        <v>0.85</v>
      </c>
      <c r="Y1194" s="69">
        <v>0.85</v>
      </c>
      <c r="Z1194" s="69">
        <v>0.85</v>
      </c>
      <c r="AC1194" s="42"/>
      <c r="AH1194" s="57"/>
    </row>
    <row r="1195" spans="23:34">
      <c r="W1195" t="s">
        <v>3179</v>
      </c>
      <c r="X1195" s="69">
        <v>0.85</v>
      </c>
      <c r="Y1195" s="69">
        <v>0.85</v>
      </c>
      <c r="Z1195" s="69">
        <v>0.85</v>
      </c>
      <c r="AC1195" s="42"/>
      <c r="AH1195" s="57"/>
    </row>
    <row r="1196" spans="23:34">
      <c r="W1196" t="s">
        <v>2346</v>
      </c>
      <c r="X1196" s="69">
        <v>0.85</v>
      </c>
      <c r="Y1196" s="69">
        <v>0.85</v>
      </c>
      <c r="Z1196" s="69">
        <v>0.85</v>
      </c>
      <c r="AC1196" s="42"/>
      <c r="AH1196" s="57"/>
    </row>
    <row r="1197" spans="23:34">
      <c r="W1197" t="s">
        <v>2344</v>
      </c>
      <c r="X1197" s="69">
        <v>0.85</v>
      </c>
      <c r="Y1197" s="69">
        <v>0.85</v>
      </c>
      <c r="Z1197" s="69">
        <v>0.85</v>
      </c>
      <c r="AC1197" s="42"/>
      <c r="AH1197" s="57"/>
    </row>
    <row r="1198" spans="23:34">
      <c r="W1198" t="s">
        <v>2609</v>
      </c>
      <c r="X1198" s="69">
        <v>0.85</v>
      </c>
      <c r="Y1198" s="69">
        <v>0.85</v>
      </c>
      <c r="Z1198" s="69">
        <v>0.85</v>
      </c>
      <c r="AC1198" s="42"/>
      <c r="AH1198" s="57"/>
    </row>
    <row r="1199" spans="23:34">
      <c r="W1199" t="s">
        <v>1886</v>
      </c>
      <c r="X1199" s="69">
        <v>0.85</v>
      </c>
      <c r="Y1199" s="69">
        <v>0.85</v>
      </c>
      <c r="Z1199" s="69">
        <v>0.85</v>
      </c>
      <c r="AC1199" s="42"/>
      <c r="AH1199" s="57"/>
    </row>
    <row r="1200" spans="23:34">
      <c r="W1200" t="s">
        <v>1533</v>
      </c>
      <c r="X1200" s="69">
        <v>0.85</v>
      </c>
      <c r="Y1200" s="69">
        <v>0.85</v>
      </c>
      <c r="Z1200" s="69">
        <v>0.85</v>
      </c>
      <c r="AC1200" s="42"/>
      <c r="AH1200" s="57"/>
    </row>
    <row r="1201" spans="23:34">
      <c r="W1201" t="s">
        <v>2009</v>
      </c>
      <c r="X1201" s="69">
        <v>0.85</v>
      </c>
      <c r="Y1201" s="69">
        <v>0.85</v>
      </c>
      <c r="Z1201" s="69">
        <v>0.85</v>
      </c>
      <c r="AC1201" s="42"/>
      <c r="AH1201" s="57"/>
    </row>
    <row r="1202" spans="23:34">
      <c r="W1202" t="s">
        <v>2428</v>
      </c>
      <c r="X1202" s="69">
        <v>0.85</v>
      </c>
      <c r="Y1202" s="69">
        <v>0.85</v>
      </c>
      <c r="Z1202" s="69">
        <v>0.85</v>
      </c>
      <c r="AC1202" s="42"/>
      <c r="AH1202" s="57"/>
    </row>
    <row r="1203" spans="23:34">
      <c r="W1203" t="s">
        <v>3180</v>
      </c>
      <c r="X1203" s="69">
        <v>0.85</v>
      </c>
      <c r="Y1203" s="69">
        <v>0.85</v>
      </c>
      <c r="Z1203" s="69">
        <v>0.85</v>
      </c>
      <c r="AC1203" s="42"/>
      <c r="AH1203" s="57"/>
    </row>
    <row r="1204" spans="23:34">
      <c r="W1204" t="s">
        <v>1649</v>
      </c>
      <c r="X1204" s="69">
        <v>0.85</v>
      </c>
      <c r="Y1204" s="69">
        <v>0.85</v>
      </c>
      <c r="Z1204" s="69">
        <v>0.85</v>
      </c>
      <c r="AC1204" s="42"/>
      <c r="AH1204" s="57"/>
    </row>
    <row r="1205" spans="23:34">
      <c r="W1205" t="s">
        <v>3181</v>
      </c>
      <c r="X1205" s="69">
        <v>0.85</v>
      </c>
      <c r="Y1205" s="69">
        <v>0.85</v>
      </c>
      <c r="Z1205" s="69">
        <v>0.85</v>
      </c>
      <c r="AC1205" s="42"/>
      <c r="AH1205" s="57"/>
    </row>
    <row r="1206" spans="23:34">
      <c r="W1206" t="s">
        <v>3182</v>
      </c>
      <c r="X1206" s="69">
        <v>0.85</v>
      </c>
      <c r="Y1206" s="69">
        <v>0.85</v>
      </c>
      <c r="Z1206" s="69">
        <v>0.85</v>
      </c>
      <c r="AC1206" s="42"/>
      <c r="AH1206" s="57"/>
    </row>
    <row r="1207" spans="23:34">
      <c r="W1207" t="s">
        <v>3183</v>
      </c>
      <c r="X1207" s="69">
        <v>0.85</v>
      </c>
      <c r="Y1207" s="69">
        <v>0.85</v>
      </c>
      <c r="Z1207" s="69">
        <v>0.85</v>
      </c>
      <c r="AC1207" s="42"/>
      <c r="AH1207" s="57"/>
    </row>
    <row r="1208" spans="23:34">
      <c r="W1208" t="s">
        <v>3184</v>
      </c>
      <c r="X1208" s="69">
        <v>0.85</v>
      </c>
      <c r="Y1208" s="69">
        <v>0.85</v>
      </c>
      <c r="Z1208" s="69">
        <v>0.85</v>
      </c>
      <c r="AC1208" s="42"/>
      <c r="AH1208" s="57"/>
    </row>
    <row r="1209" spans="23:34">
      <c r="W1209" t="s">
        <v>3185</v>
      </c>
      <c r="X1209" s="69">
        <v>0.85</v>
      </c>
      <c r="Y1209" s="69">
        <v>0.85</v>
      </c>
      <c r="Z1209" s="69">
        <v>0.85</v>
      </c>
      <c r="AC1209" s="42"/>
      <c r="AH1209" s="57"/>
    </row>
    <row r="1210" spans="23:34">
      <c r="W1210" t="s">
        <v>3186</v>
      </c>
      <c r="X1210" s="69">
        <v>0.85</v>
      </c>
      <c r="Y1210" s="69">
        <v>0.85</v>
      </c>
      <c r="Z1210" s="69">
        <v>0.85</v>
      </c>
      <c r="AC1210" s="42"/>
      <c r="AH1210" s="57"/>
    </row>
    <row r="1211" spans="23:34">
      <c r="W1211" t="s">
        <v>1643</v>
      </c>
      <c r="X1211" s="69">
        <v>0.85</v>
      </c>
      <c r="Y1211" s="69">
        <v>0.85</v>
      </c>
      <c r="Z1211" s="69">
        <v>0.85</v>
      </c>
      <c r="AC1211" s="42"/>
      <c r="AH1211" s="57"/>
    </row>
    <row r="1212" spans="23:34">
      <c r="W1212" t="s">
        <v>3187</v>
      </c>
      <c r="X1212" s="69">
        <v>0.85</v>
      </c>
      <c r="Y1212" s="69">
        <v>0.85</v>
      </c>
      <c r="Z1212" s="69">
        <v>0.85</v>
      </c>
      <c r="AC1212" s="42"/>
      <c r="AH1212" s="57"/>
    </row>
    <row r="1213" spans="23:34">
      <c r="W1213" t="s">
        <v>2189</v>
      </c>
      <c r="X1213" s="69">
        <v>0.85</v>
      </c>
      <c r="Y1213" s="69">
        <v>0.85</v>
      </c>
      <c r="Z1213" s="69">
        <v>0.85</v>
      </c>
      <c r="AC1213" s="42"/>
      <c r="AH1213" s="57"/>
    </row>
    <row r="1214" spans="23:34">
      <c r="W1214" t="s">
        <v>3188</v>
      </c>
      <c r="X1214" s="69">
        <v>0.85</v>
      </c>
      <c r="Y1214" s="69">
        <v>0.85</v>
      </c>
      <c r="Z1214" s="69">
        <v>0.85</v>
      </c>
      <c r="AC1214" s="42"/>
      <c r="AH1214" s="57"/>
    </row>
    <row r="1215" spans="23:34">
      <c r="W1215" t="s">
        <v>1874</v>
      </c>
      <c r="X1215" s="69">
        <v>0.83</v>
      </c>
      <c r="Y1215" s="69">
        <v>0.85</v>
      </c>
      <c r="Z1215" s="69">
        <v>0.85</v>
      </c>
      <c r="AC1215" s="42"/>
      <c r="AH1215" s="57"/>
    </row>
    <row r="1216" spans="23:34">
      <c r="W1216" t="s">
        <v>2718</v>
      </c>
      <c r="X1216" s="69">
        <v>0.85</v>
      </c>
      <c r="Y1216" s="69">
        <v>0.85</v>
      </c>
      <c r="Z1216" s="69">
        <v>0.85</v>
      </c>
      <c r="AC1216" s="42"/>
      <c r="AH1216" s="57"/>
    </row>
    <row r="1217" spans="23:34">
      <c r="W1217" t="s">
        <v>1820</v>
      </c>
      <c r="X1217" s="69">
        <v>0.85</v>
      </c>
      <c r="Y1217" s="69">
        <v>0.85</v>
      </c>
      <c r="Z1217" s="69">
        <v>0.85</v>
      </c>
      <c r="AC1217" s="42"/>
      <c r="AH1217" s="57"/>
    </row>
    <row r="1218" spans="23:34">
      <c r="W1218" t="s">
        <v>2907</v>
      </c>
      <c r="X1218" s="69">
        <v>0.85</v>
      </c>
      <c r="Y1218" s="69">
        <v>0.85</v>
      </c>
      <c r="Z1218" s="69">
        <v>0.85</v>
      </c>
      <c r="AC1218" s="42"/>
      <c r="AH1218" s="57"/>
    </row>
    <row r="1219" spans="23:34">
      <c r="W1219" t="s">
        <v>3045</v>
      </c>
      <c r="X1219" s="69">
        <v>0.85</v>
      </c>
      <c r="Y1219" s="69">
        <v>0.85</v>
      </c>
      <c r="Z1219" s="69">
        <v>0.85</v>
      </c>
      <c r="AC1219" s="42"/>
      <c r="AH1219" s="57"/>
    </row>
    <row r="1220" spans="23:34">
      <c r="W1220" t="s">
        <v>3189</v>
      </c>
      <c r="X1220" s="69">
        <v>0.85</v>
      </c>
      <c r="Y1220" s="69">
        <v>0.85</v>
      </c>
      <c r="Z1220" s="69">
        <v>0.85</v>
      </c>
      <c r="AC1220" s="42"/>
      <c r="AH1220" s="57"/>
    </row>
    <row r="1221" spans="23:34">
      <c r="W1221" t="s">
        <v>3032</v>
      </c>
      <c r="X1221" s="69">
        <v>0.85</v>
      </c>
      <c r="Y1221" s="69">
        <v>0.85</v>
      </c>
      <c r="Z1221" s="69">
        <v>0.85</v>
      </c>
      <c r="AC1221" s="42"/>
      <c r="AH1221" s="57"/>
    </row>
    <row r="1222" spans="23:34">
      <c r="W1222" t="s">
        <v>3190</v>
      </c>
      <c r="X1222" s="69">
        <v>0.85</v>
      </c>
      <c r="Y1222" s="69">
        <v>0.85</v>
      </c>
      <c r="Z1222" s="69">
        <v>0.85</v>
      </c>
      <c r="AC1222" s="42"/>
      <c r="AH1222" s="57"/>
    </row>
    <row r="1223" spans="23:34">
      <c r="W1223" t="s">
        <v>2877</v>
      </c>
      <c r="X1223" s="69">
        <v>0.85</v>
      </c>
      <c r="Y1223" s="69">
        <v>0.85</v>
      </c>
      <c r="Z1223" s="69">
        <v>0.85</v>
      </c>
      <c r="AC1223" s="42"/>
      <c r="AH1223" s="57"/>
    </row>
    <row r="1224" spans="23:34">
      <c r="W1224" t="s">
        <v>1961</v>
      </c>
      <c r="X1224" s="69">
        <v>0.85</v>
      </c>
      <c r="Y1224" s="69">
        <v>0.85</v>
      </c>
      <c r="Z1224" s="69">
        <v>0.85</v>
      </c>
      <c r="AC1224" s="42"/>
      <c r="AH1224" s="57"/>
    </row>
    <row r="1225" spans="23:34">
      <c r="W1225" t="s">
        <v>1221</v>
      </c>
      <c r="X1225" s="69">
        <v>0.85</v>
      </c>
      <c r="Y1225" s="69">
        <v>0.85</v>
      </c>
      <c r="Z1225" s="69">
        <v>0.85</v>
      </c>
      <c r="AC1225" s="42"/>
      <c r="AH1225" s="57"/>
    </row>
    <row r="1226" spans="23:34">
      <c r="W1226" t="s">
        <v>2159</v>
      </c>
      <c r="X1226" s="69">
        <v>0.85</v>
      </c>
      <c r="Y1226" s="69">
        <v>0.85</v>
      </c>
      <c r="Z1226" s="69">
        <v>0.85</v>
      </c>
      <c r="AC1226" s="42"/>
      <c r="AH1226" s="57"/>
    </row>
    <row r="1227" spans="23:34">
      <c r="W1227" t="s">
        <v>3191</v>
      </c>
      <c r="X1227" s="69">
        <v>0.85</v>
      </c>
      <c r="Y1227" s="69">
        <v>0.85</v>
      </c>
      <c r="Z1227" s="69">
        <v>0.85</v>
      </c>
      <c r="AC1227" s="42"/>
      <c r="AH1227" s="57"/>
    </row>
    <row r="1228" spans="23:34">
      <c r="W1228" t="s">
        <v>1966</v>
      </c>
      <c r="X1228" s="69">
        <v>0.85</v>
      </c>
      <c r="Y1228" s="69">
        <v>0.85</v>
      </c>
      <c r="Z1228" s="69">
        <v>0.85</v>
      </c>
      <c r="AC1228" s="42"/>
      <c r="AH1228" s="57"/>
    </row>
    <row r="1229" spans="23:34">
      <c r="W1229" t="s">
        <v>2685</v>
      </c>
      <c r="X1229" s="69">
        <v>0.85</v>
      </c>
      <c r="Y1229" s="69">
        <v>0.85</v>
      </c>
      <c r="Z1229" s="69">
        <v>0.85</v>
      </c>
      <c r="AC1229" s="42"/>
      <c r="AH1229" s="57"/>
    </row>
    <row r="1230" spans="23:34">
      <c r="W1230" t="s">
        <v>3192</v>
      </c>
      <c r="X1230" s="69">
        <v>0.85</v>
      </c>
      <c r="Y1230" s="69">
        <v>0.85</v>
      </c>
      <c r="Z1230" s="69">
        <v>0.85</v>
      </c>
      <c r="AC1230" s="42"/>
      <c r="AH1230" s="57"/>
    </row>
    <row r="1231" spans="23:34">
      <c r="W1231" t="s">
        <v>3193</v>
      </c>
      <c r="X1231" s="69">
        <v>0.85</v>
      </c>
      <c r="Y1231" s="69">
        <v>0.85</v>
      </c>
      <c r="Z1231" s="69">
        <v>0.85</v>
      </c>
      <c r="AC1231" s="42"/>
      <c r="AH1231" s="57"/>
    </row>
    <row r="1232" spans="23:34">
      <c r="W1232" t="s">
        <v>2525</v>
      </c>
      <c r="X1232" s="69">
        <v>0.85</v>
      </c>
      <c r="Y1232" s="69">
        <v>0.85</v>
      </c>
      <c r="Z1232" s="69">
        <v>0.85</v>
      </c>
      <c r="AC1232" s="42"/>
      <c r="AH1232" s="57"/>
    </row>
    <row r="1233" spans="23:34">
      <c r="W1233" t="s">
        <v>3194</v>
      </c>
      <c r="X1233" s="69">
        <v>0.85</v>
      </c>
      <c r="Y1233" s="69">
        <v>0.85</v>
      </c>
      <c r="Z1233" s="69">
        <v>0.85</v>
      </c>
      <c r="AC1233" s="42"/>
      <c r="AH1233" s="57"/>
    </row>
    <row r="1234" spans="23:34">
      <c r="W1234" t="s">
        <v>2147</v>
      </c>
      <c r="X1234" s="69">
        <v>0.85</v>
      </c>
      <c r="Y1234" s="69">
        <v>0.85</v>
      </c>
      <c r="Z1234" s="69">
        <v>0.85</v>
      </c>
      <c r="AC1234" s="42"/>
      <c r="AH1234" s="57"/>
    </row>
    <row r="1235" spans="23:34">
      <c r="W1235" t="s">
        <v>3195</v>
      </c>
      <c r="X1235" s="69">
        <v>0.85</v>
      </c>
      <c r="Y1235" s="69">
        <v>0.85</v>
      </c>
      <c r="Z1235" s="69">
        <v>0.85</v>
      </c>
      <c r="AC1235" s="42"/>
      <c r="AH1235" s="57"/>
    </row>
    <row r="1236" spans="23:34">
      <c r="W1236" t="s">
        <v>1392</v>
      </c>
      <c r="X1236" s="69">
        <v>0.85</v>
      </c>
      <c r="Y1236" s="69">
        <v>0.85</v>
      </c>
      <c r="Z1236" s="69">
        <v>0.85</v>
      </c>
      <c r="AC1236" s="42"/>
      <c r="AH1236" s="57"/>
    </row>
    <row r="1237" spans="23:34">
      <c r="W1237" t="s">
        <v>3196</v>
      </c>
      <c r="X1237" s="69">
        <v>0.85</v>
      </c>
      <c r="Y1237" s="69">
        <v>0.85</v>
      </c>
      <c r="Z1237" s="69">
        <v>0.85</v>
      </c>
      <c r="AC1237" s="42"/>
      <c r="AH1237" s="57"/>
    </row>
    <row r="1238" spans="23:34">
      <c r="W1238" t="s">
        <v>2991</v>
      </c>
      <c r="X1238" s="69">
        <v>0.85</v>
      </c>
      <c r="Y1238" s="69">
        <v>0.85</v>
      </c>
      <c r="Z1238" s="69">
        <v>0.85</v>
      </c>
      <c r="AC1238" s="42"/>
      <c r="AH1238" s="57"/>
    </row>
    <row r="1239" spans="23:34">
      <c r="W1239" t="s">
        <v>1855</v>
      </c>
      <c r="X1239" s="69">
        <v>0.85</v>
      </c>
      <c r="Y1239" s="69">
        <v>0.85</v>
      </c>
      <c r="Z1239" s="69">
        <v>0.85</v>
      </c>
      <c r="AC1239" s="42"/>
      <c r="AH1239" s="57"/>
    </row>
    <row r="1240" spans="23:34">
      <c r="W1240" t="s">
        <v>2594</v>
      </c>
      <c r="X1240" s="69">
        <v>0.85</v>
      </c>
      <c r="Y1240" s="69">
        <v>0.85</v>
      </c>
      <c r="Z1240" s="69">
        <v>0.85</v>
      </c>
      <c r="AC1240" s="42"/>
      <c r="AH1240" s="57"/>
    </row>
    <row r="1241" spans="23:34">
      <c r="W1241" t="s">
        <v>2148</v>
      </c>
      <c r="X1241" s="69">
        <v>0.85</v>
      </c>
      <c r="Y1241" s="69">
        <v>0.85</v>
      </c>
      <c r="Z1241" s="69">
        <v>0.85</v>
      </c>
      <c r="AC1241" s="42"/>
      <c r="AH1241" s="57"/>
    </row>
    <row r="1242" spans="23:34">
      <c r="W1242" t="s">
        <v>3197</v>
      </c>
      <c r="X1242" s="69">
        <v>0.85</v>
      </c>
      <c r="Y1242" s="69">
        <v>0.85</v>
      </c>
      <c r="Z1242" s="69">
        <v>0.85</v>
      </c>
      <c r="AC1242" s="42"/>
      <c r="AH1242" s="57"/>
    </row>
    <row r="1243" spans="23:34">
      <c r="W1243" t="s">
        <v>1963</v>
      </c>
      <c r="X1243" s="69">
        <v>0.85</v>
      </c>
      <c r="Y1243" s="69">
        <v>0.85</v>
      </c>
      <c r="Z1243" s="69">
        <v>0.85</v>
      </c>
      <c r="AC1243" s="42"/>
      <c r="AH1243" s="57"/>
    </row>
    <row r="1244" spans="23:34">
      <c r="W1244" t="s">
        <v>2616</v>
      </c>
      <c r="X1244" s="69">
        <v>0.85</v>
      </c>
      <c r="Y1244" s="69">
        <v>0.85</v>
      </c>
      <c r="Z1244" s="69">
        <v>0.85</v>
      </c>
      <c r="AC1244" s="42"/>
      <c r="AH1244" s="57"/>
    </row>
    <row r="1245" spans="23:34">
      <c r="W1245" t="s">
        <v>3198</v>
      </c>
      <c r="X1245" s="69">
        <v>0.85</v>
      </c>
      <c r="Y1245" s="69">
        <v>0.85</v>
      </c>
      <c r="Z1245" s="69">
        <v>0.85</v>
      </c>
      <c r="AC1245" s="42"/>
      <c r="AH1245" s="57"/>
    </row>
    <row r="1246" spans="23:34">
      <c r="W1246" t="s">
        <v>3199</v>
      </c>
      <c r="X1246" s="69">
        <v>0.85</v>
      </c>
      <c r="Y1246" s="69">
        <v>0.85</v>
      </c>
      <c r="Z1246" s="69">
        <v>0.85</v>
      </c>
      <c r="AC1246" s="42"/>
      <c r="AH1246" s="57"/>
    </row>
    <row r="1247" spans="23:34">
      <c r="W1247" t="s">
        <v>3050</v>
      </c>
      <c r="X1247" s="69">
        <v>0.85</v>
      </c>
      <c r="Y1247" s="69">
        <v>0.85</v>
      </c>
      <c r="Z1247" s="69">
        <v>0.85</v>
      </c>
      <c r="AC1247" s="42"/>
      <c r="AH1247" s="57"/>
    </row>
    <row r="1248" spans="23:34">
      <c r="W1248" t="s">
        <v>2511</v>
      </c>
      <c r="X1248" s="69">
        <v>0.85</v>
      </c>
      <c r="Y1248" s="69">
        <v>0.85</v>
      </c>
      <c r="Z1248" s="69">
        <v>0.85</v>
      </c>
      <c r="AC1248" s="42"/>
      <c r="AH1248" s="57"/>
    </row>
    <row r="1249" spans="23:34">
      <c r="W1249" t="s">
        <v>1745</v>
      </c>
      <c r="X1249" s="69">
        <v>0.86250000000000004</v>
      </c>
      <c r="Y1249" s="69">
        <v>0.84166600000000003</v>
      </c>
      <c r="Z1249" s="69">
        <v>0.85</v>
      </c>
      <c r="AC1249" s="42"/>
      <c r="AH1249" s="57"/>
    </row>
    <row r="1250" spans="23:34">
      <c r="W1250" t="s">
        <v>2800</v>
      </c>
      <c r="X1250" s="69">
        <v>0.85</v>
      </c>
      <c r="Y1250" s="69">
        <v>0.85</v>
      </c>
      <c r="Z1250" s="69">
        <v>0.85</v>
      </c>
      <c r="AC1250" s="42"/>
      <c r="AH1250" s="57"/>
    </row>
    <row r="1251" spans="23:34">
      <c r="W1251" t="s">
        <v>2715</v>
      </c>
      <c r="X1251" s="69">
        <v>0.85</v>
      </c>
      <c r="Y1251" s="69">
        <v>0.85</v>
      </c>
      <c r="Z1251" s="69">
        <v>0.85</v>
      </c>
      <c r="AC1251" s="42"/>
      <c r="AH1251" s="57"/>
    </row>
    <row r="1252" spans="23:34">
      <c r="W1252" t="s">
        <v>1907</v>
      </c>
      <c r="X1252" s="69">
        <v>0.85</v>
      </c>
      <c r="Y1252" s="69">
        <v>0.85</v>
      </c>
      <c r="Z1252" s="69">
        <v>0.85</v>
      </c>
      <c r="AC1252" s="42"/>
      <c r="AH1252" s="57"/>
    </row>
    <row r="1253" spans="23:34">
      <c r="W1253" t="s">
        <v>3200</v>
      </c>
      <c r="X1253" s="69">
        <v>0.85</v>
      </c>
      <c r="Y1253" s="69">
        <v>0.85</v>
      </c>
      <c r="Z1253" s="69">
        <v>0.85</v>
      </c>
      <c r="AC1253" s="42"/>
      <c r="AH1253" s="57"/>
    </row>
    <row r="1254" spans="23:34">
      <c r="W1254" t="s">
        <v>3201</v>
      </c>
      <c r="X1254" s="69">
        <v>0.875</v>
      </c>
      <c r="Y1254" s="69">
        <v>0.84583299999999995</v>
      </c>
      <c r="Z1254" s="69">
        <v>0.84583299999999995</v>
      </c>
      <c r="AC1254" s="42"/>
      <c r="AH1254" s="57"/>
    </row>
    <row r="1255" spans="23:34">
      <c r="W1255" t="s">
        <v>2095</v>
      </c>
      <c r="X1255" s="69">
        <v>0.875</v>
      </c>
      <c r="Y1255" s="69">
        <v>0.84583299999999995</v>
      </c>
      <c r="Z1255" s="69">
        <v>0.84583299999999995</v>
      </c>
      <c r="AC1255" s="42"/>
      <c r="AH1255" s="57"/>
    </row>
    <row r="1256" spans="23:34">
      <c r="W1256" t="s">
        <v>2554</v>
      </c>
      <c r="X1256" s="69">
        <v>0.875</v>
      </c>
      <c r="Y1256" s="69">
        <v>0.84583299999999995</v>
      </c>
      <c r="Z1256" s="69">
        <v>0.84583299999999995</v>
      </c>
      <c r="AC1256" s="42"/>
      <c r="AH1256" s="57"/>
    </row>
    <row r="1257" spans="23:34">
      <c r="W1257" t="s">
        <v>2974</v>
      </c>
      <c r="X1257" s="69">
        <v>0.84499999999999997</v>
      </c>
      <c r="Y1257" s="69">
        <v>0.84499999999999997</v>
      </c>
      <c r="Z1257" s="69">
        <v>0.84499999999999997</v>
      </c>
      <c r="AC1257" s="42"/>
      <c r="AH1257" s="57"/>
    </row>
    <row r="1258" spans="23:34">
      <c r="W1258" t="s">
        <v>1503</v>
      </c>
      <c r="X1258" s="69">
        <v>0.84499999999999997</v>
      </c>
      <c r="Y1258" s="69">
        <v>0.84499999999999997</v>
      </c>
      <c r="Z1258" s="69">
        <v>0.84499999999999997</v>
      </c>
      <c r="AC1258" s="42"/>
      <c r="AH1258" s="57"/>
    </row>
    <row r="1259" spans="23:34">
      <c r="W1259" t="s">
        <v>2406</v>
      </c>
      <c r="X1259" s="69">
        <v>0.84499999999999997</v>
      </c>
      <c r="Y1259" s="69">
        <v>0.84499999999999997</v>
      </c>
      <c r="Z1259" s="69">
        <v>0.84499999999999997</v>
      </c>
      <c r="AC1259" s="42"/>
      <c r="AH1259" s="57"/>
    </row>
    <row r="1260" spans="23:34">
      <c r="W1260" t="s">
        <v>3084</v>
      </c>
      <c r="X1260" s="69">
        <v>0.84499999999999997</v>
      </c>
      <c r="Y1260" s="69">
        <v>0.84166700000000005</v>
      </c>
      <c r="Z1260" s="69">
        <v>0.84166700000000005</v>
      </c>
      <c r="AC1260" s="42"/>
      <c r="AH1260" s="57"/>
    </row>
    <row r="1261" spans="23:34">
      <c r="W1261" t="s">
        <v>3202</v>
      </c>
      <c r="X1261" s="69">
        <v>0.77500000000000002</v>
      </c>
      <c r="Y1261" s="69">
        <v>0.84166700000000005</v>
      </c>
      <c r="Z1261" s="69">
        <v>0.84166700000000005</v>
      </c>
      <c r="AC1261" s="42"/>
      <c r="AH1261" s="57"/>
    </row>
    <row r="1262" spans="23:34">
      <c r="W1262" t="s">
        <v>2091</v>
      </c>
      <c r="X1262" s="69">
        <v>0.9</v>
      </c>
      <c r="Y1262" s="69">
        <v>0.84</v>
      </c>
      <c r="Z1262" s="69">
        <v>0.84</v>
      </c>
      <c r="AC1262" s="42"/>
      <c r="AH1262" s="57"/>
    </row>
    <row r="1263" spans="23:34">
      <c r="W1263" t="s">
        <v>2977</v>
      </c>
      <c r="X1263" s="69">
        <v>0.82499999999999996</v>
      </c>
      <c r="Y1263" s="69">
        <v>0.83972500000000005</v>
      </c>
      <c r="Z1263" s="69">
        <v>0.83972500000000005</v>
      </c>
      <c r="AC1263" s="42"/>
      <c r="AH1263" s="57"/>
    </row>
    <row r="1264" spans="23:34">
      <c r="W1264" t="s">
        <v>1490</v>
      </c>
      <c r="X1264" s="69">
        <v>0.86</v>
      </c>
      <c r="Y1264" s="69">
        <v>0.80333399999999999</v>
      </c>
      <c r="Z1264" s="69">
        <v>0.83833400000000002</v>
      </c>
      <c r="AC1264" s="42"/>
      <c r="AH1264" s="57"/>
    </row>
    <row r="1265" spans="23:34">
      <c r="W1265" t="s">
        <v>2981</v>
      </c>
      <c r="X1265" s="69">
        <v>0.83750000000000002</v>
      </c>
      <c r="Y1265" s="69">
        <v>0.83750000000000002</v>
      </c>
      <c r="Z1265" s="69">
        <v>0.83750000000000002</v>
      </c>
      <c r="AC1265" s="42"/>
      <c r="AH1265" s="57"/>
    </row>
    <row r="1266" spans="23:34">
      <c r="W1266" t="s">
        <v>2526</v>
      </c>
      <c r="X1266" s="69">
        <v>0.85499999999999998</v>
      </c>
      <c r="Y1266" s="69">
        <v>0.83666600000000002</v>
      </c>
      <c r="Z1266" s="69">
        <v>0.83666600000000002</v>
      </c>
      <c r="AC1266" s="42"/>
      <c r="AH1266" s="57"/>
    </row>
    <row r="1267" spans="23:34">
      <c r="W1267" t="s">
        <v>3062</v>
      </c>
      <c r="X1267" s="69">
        <v>0.83499999999999996</v>
      </c>
      <c r="Y1267" s="69">
        <v>0.83333299999999999</v>
      </c>
      <c r="Z1267" s="69">
        <v>0.83333299999999999</v>
      </c>
      <c r="AC1267" s="42"/>
      <c r="AH1267" s="57"/>
    </row>
    <row r="1268" spans="23:34">
      <c r="W1268" t="s">
        <v>2599</v>
      </c>
      <c r="X1268" s="69">
        <v>0.86</v>
      </c>
      <c r="Y1268" s="69">
        <v>0.83166700000000005</v>
      </c>
      <c r="Z1268" s="69">
        <v>0.83166700000000005</v>
      </c>
      <c r="AC1268" s="42"/>
      <c r="AH1268" s="57"/>
    </row>
    <row r="1269" spans="23:34">
      <c r="W1269" t="s">
        <v>3203</v>
      </c>
      <c r="X1269" s="69">
        <v>0.86</v>
      </c>
      <c r="Y1269" s="69">
        <v>0.83166700000000005</v>
      </c>
      <c r="Z1269" s="69">
        <v>0.83166700000000005</v>
      </c>
      <c r="AC1269" s="42"/>
      <c r="AH1269" s="57"/>
    </row>
    <row r="1270" spans="23:34">
      <c r="W1270" t="s">
        <v>3019</v>
      </c>
      <c r="X1270" s="69">
        <v>0.86</v>
      </c>
      <c r="Y1270" s="69">
        <v>0.83166700000000005</v>
      </c>
      <c r="Z1270" s="69">
        <v>0.83166700000000005</v>
      </c>
      <c r="AC1270" s="42"/>
      <c r="AH1270" s="57"/>
    </row>
    <row r="1271" spans="23:34">
      <c r="W1271" t="s">
        <v>3086</v>
      </c>
      <c r="X1271" s="69">
        <v>0.86</v>
      </c>
      <c r="Y1271" s="69">
        <v>0.83055599999999996</v>
      </c>
      <c r="Z1271" s="69">
        <v>0.83055599999999996</v>
      </c>
      <c r="AC1271" s="42"/>
      <c r="AH1271" s="57"/>
    </row>
    <row r="1272" spans="23:34">
      <c r="W1272" t="s">
        <v>3076</v>
      </c>
      <c r="X1272" s="69">
        <v>0.86</v>
      </c>
      <c r="Y1272" s="69">
        <v>0.83055599999999996</v>
      </c>
      <c r="Z1272" s="69">
        <v>0.83055599999999996</v>
      </c>
      <c r="AC1272" s="42"/>
      <c r="AH1272" s="57"/>
    </row>
    <row r="1273" spans="23:34">
      <c r="W1273" t="s">
        <v>2672</v>
      </c>
      <c r="X1273" s="69">
        <v>0.83</v>
      </c>
      <c r="Y1273" s="69">
        <v>0.83</v>
      </c>
      <c r="Z1273" s="69">
        <v>0.83</v>
      </c>
      <c r="AC1273" s="42"/>
      <c r="AH1273" s="57"/>
    </row>
    <row r="1274" spans="23:34">
      <c r="W1274" t="s">
        <v>3054</v>
      </c>
      <c r="X1274" s="69">
        <v>0.85750000000000004</v>
      </c>
      <c r="Y1274" s="69">
        <v>0.83</v>
      </c>
      <c r="Z1274" s="69">
        <v>0.83</v>
      </c>
      <c r="AC1274" s="42"/>
      <c r="AH1274" s="57"/>
    </row>
    <row r="1275" spans="23:34">
      <c r="W1275" t="s">
        <v>3204</v>
      </c>
      <c r="X1275" s="69">
        <v>0.82499999999999996</v>
      </c>
      <c r="Y1275" s="69">
        <v>0.82916699999999999</v>
      </c>
      <c r="Z1275" s="69">
        <v>0.82916699999999999</v>
      </c>
      <c r="AC1275" s="42"/>
      <c r="AH1275" s="57"/>
    </row>
    <row r="1276" spans="23:34">
      <c r="W1276" t="s">
        <v>2066</v>
      </c>
      <c r="X1276" s="69">
        <v>0.85499999999999998</v>
      </c>
      <c r="Y1276" s="69">
        <v>0.82888899999999999</v>
      </c>
      <c r="Z1276" s="69">
        <v>0.82888899999999999</v>
      </c>
      <c r="AC1276" s="42"/>
      <c r="AH1276" s="57"/>
    </row>
    <row r="1277" spans="23:34">
      <c r="W1277" t="s">
        <v>1909</v>
      </c>
      <c r="X1277" s="69">
        <v>0.85499999999999998</v>
      </c>
      <c r="Y1277" s="69">
        <v>0.82833299999999999</v>
      </c>
      <c r="Z1277" s="69">
        <v>0.82833299999999999</v>
      </c>
      <c r="AC1277" s="42"/>
      <c r="AH1277" s="57"/>
    </row>
    <row r="1278" spans="23:34">
      <c r="W1278" t="s">
        <v>3205</v>
      </c>
      <c r="X1278" s="69">
        <v>0.85499999999999998</v>
      </c>
      <c r="Y1278" s="69">
        <v>0.82833299999999999</v>
      </c>
      <c r="Z1278" s="69">
        <v>0.82833299999999999</v>
      </c>
      <c r="AC1278" s="42"/>
      <c r="AH1278" s="57"/>
    </row>
    <row r="1279" spans="23:34">
      <c r="W1279" t="s">
        <v>2068</v>
      </c>
      <c r="X1279" s="69">
        <v>0.85250000000000004</v>
      </c>
      <c r="Y1279" s="69">
        <v>0.82666700000000004</v>
      </c>
      <c r="Z1279" s="69">
        <v>0.82666700000000004</v>
      </c>
      <c r="AC1279" s="42"/>
      <c r="AH1279" s="57"/>
    </row>
    <row r="1280" spans="23:34">
      <c r="W1280" t="s">
        <v>3043</v>
      </c>
      <c r="X1280" s="69">
        <v>0.85</v>
      </c>
      <c r="Y1280" s="69">
        <v>0.82499999999999996</v>
      </c>
      <c r="Z1280" s="69">
        <v>0.82499999999999996</v>
      </c>
      <c r="AC1280" s="42"/>
      <c r="AH1280" s="57"/>
    </row>
    <row r="1281" spans="23:34">
      <c r="W1281" t="s">
        <v>3206</v>
      </c>
      <c r="X1281" s="69">
        <v>0.77500000000000002</v>
      </c>
      <c r="Y1281" s="69">
        <v>0.82499999999999996</v>
      </c>
      <c r="Z1281" s="69">
        <v>0.82499999999999996</v>
      </c>
      <c r="AC1281" s="42"/>
      <c r="AH1281" s="57"/>
    </row>
    <row r="1282" spans="23:34">
      <c r="W1282" t="s">
        <v>1810</v>
      </c>
      <c r="X1282" s="69">
        <v>0.8</v>
      </c>
      <c r="Y1282" s="69">
        <v>0.82499999999999996</v>
      </c>
      <c r="Z1282" s="69">
        <v>0.82499999999999996</v>
      </c>
      <c r="AC1282" s="42"/>
      <c r="AH1282" s="57"/>
    </row>
    <row r="1283" spans="23:34">
      <c r="W1283" t="s">
        <v>3207</v>
      </c>
      <c r="X1283" s="69">
        <v>0.82499999999999996</v>
      </c>
      <c r="Y1283" s="69">
        <v>0.82499999999999996</v>
      </c>
      <c r="Z1283" s="69">
        <v>0.82499999999999996</v>
      </c>
      <c r="AC1283" s="42"/>
      <c r="AH1283" s="57"/>
    </row>
    <row r="1284" spans="23:34">
      <c r="W1284" t="s">
        <v>2999</v>
      </c>
      <c r="X1284" s="69">
        <v>0.8</v>
      </c>
      <c r="Y1284" s="69">
        <v>0.82499999999999996</v>
      </c>
      <c r="Z1284" s="69">
        <v>0.82499999999999996</v>
      </c>
      <c r="AC1284" s="42"/>
      <c r="AH1284" s="57"/>
    </row>
    <row r="1285" spans="23:34">
      <c r="W1285" t="s">
        <v>2962</v>
      </c>
      <c r="X1285" s="69">
        <v>0.85</v>
      </c>
      <c r="Y1285" s="69">
        <v>0.82499999999999996</v>
      </c>
      <c r="Z1285" s="69">
        <v>0.82499999999999996</v>
      </c>
      <c r="AC1285" s="42"/>
      <c r="AH1285" s="57"/>
    </row>
    <row r="1286" spans="23:34">
      <c r="W1286" t="s">
        <v>2017</v>
      </c>
      <c r="X1286" s="69">
        <v>0.84499999999999997</v>
      </c>
      <c r="Y1286" s="69">
        <v>0.82166700000000004</v>
      </c>
      <c r="Z1286" s="69">
        <v>0.82166700000000004</v>
      </c>
      <c r="AC1286" s="42"/>
      <c r="AH1286" s="57"/>
    </row>
    <row r="1287" spans="23:34">
      <c r="W1287" t="s">
        <v>1850</v>
      </c>
      <c r="X1287" s="69">
        <v>0.84499999999999997</v>
      </c>
      <c r="Y1287" s="69">
        <v>0.82166700000000004</v>
      </c>
      <c r="Z1287" s="69">
        <v>0.82166700000000004</v>
      </c>
      <c r="AC1287" s="42"/>
      <c r="AH1287" s="57"/>
    </row>
    <row r="1288" spans="23:34">
      <c r="W1288" t="s">
        <v>3057</v>
      </c>
      <c r="X1288" s="69">
        <v>0.84250000000000003</v>
      </c>
      <c r="Y1288" s="69">
        <v>0.82111100000000004</v>
      </c>
      <c r="Z1288" s="69">
        <v>0.82111100000000004</v>
      </c>
      <c r="AC1288" s="42"/>
      <c r="AH1288" s="57"/>
    </row>
    <row r="1289" spans="23:34">
      <c r="W1289" t="s">
        <v>2181</v>
      </c>
      <c r="X1289" s="69">
        <v>0.81499999999999995</v>
      </c>
      <c r="Y1289" s="69">
        <v>0.81916699999999998</v>
      </c>
      <c r="Z1289" s="69">
        <v>0.81916699999999998</v>
      </c>
      <c r="AC1289" s="42"/>
      <c r="AH1289" s="57"/>
    </row>
    <row r="1290" spans="23:34">
      <c r="W1290" t="s">
        <v>1233</v>
      </c>
      <c r="X1290" s="69">
        <v>0.78749999999999998</v>
      </c>
      <c r="Y1290" s="69">
        <v>0.816666</v>
      </c>
      <c r="Z1290" s="69">
        <v>0.816666</v>
      </c>
      <c r="AC1290" s="42"/>
      <c r="AH1290" s="57"/>
    </row>
    <row r="1291" spans="23:34">
      <c r="W1291" t="s">
        <v>2140</v>
      </c>
      <c r="X1291" s="69">
        <v>0.875</v>
      </c>
      <c r="Y1291" s="69">
        <v>0.816666</v>
      </c>
      <c r="Z1291" s="69">
        <v>0.816666</v>
      </c>
      <c r="AC1291" s="42"/>
      <c r="AH1291" s="57"/>
    </row>
    <row r="1292" spans="23:34">
      <c r="W1292" t="s">
        <v>3208</v>
      </c>
      <c r="X1292" s="69">
        <v>0.77500000000000002</v>
      </c>
      <c r="Y1292" s="69">
        <v>0.8125</v>
      </c>
      <c r="Z1292" s="69">
        <v>0.8125</v>
      </c>
      <c r="AC1292" s="42"/>
      <c r="AH1292" s="57"/>
    </row>
    <row r="1293" spans="23:34">
      <c r="W1293" t="s">
        <v>3209</v>
      </c>
      <c r="X1293" s="69">
        <v>0.77500000000000002</v>
      </c>
      <c r="Y1293" s="69">
        <v>0.8125</v>
      </c>
      <c r="Z1293" s="69">
        <v>0.8125</v>
      </c>
      <c r="AC1293" s="42"/>
      <c r="AH1293" s="57"/>
    </row>
    <row r="1294" spans="23:34">
      <c r="W1294" t="s">
        <v>1661</v>
      </c>
      <c r="X1294" s="69">
        <v>0.77500000000000002</v>
      </c>
      <c r="Y1294" s="69">
        <v>0.8125</v>
      </c>
      <c r="Z1294" s="69">
        <v>0.8125</v>
      </c>
      <c r="AC1294" s="42"/>
      <c r="AH1294" s="57"/>
    </row>
    <row r="1295" spans="23:34">
      <c r="W1295" t="s">
        <v>2776</v>
      </c>
      <c r="X1295" s="69">
        <v>0.77500000000000002</v>
      </c>
      <c r="Y1295" s="69">
        <v>0.8125</v>
      </c>
      <c r="Z1295" s="69">
        <v>0.8125</v>
      </c>
      <c r="AC1295" s="42"/>
      <c r="AH1295" s="57"/>
    </row>
    <row r="1296" spans="23:34">
      <c r="W1296" t="s">
        <v>2743</v>
      </c>
      <c r="X1296" s="69">
        <v>0.77500000000000002</v>
      </c>
      <c r="Y1296" s="69">
        <v>0.8125</v>
      </c>
      <c r="Z1296" s="69">
        <v>0.8125</v>
      </c>
      <c r="AC1296" s="42"/>
      <c r="AH1296" s="57"/>
    </row>
    <row r="1297" spans="23:34">
      <c r="W1297" t="s">
        <v>3034</v>
      </c>
      <c r="X1297" s="69">
        <v>0.77500000000000002</v>
      </c>
      <c r="Y1297" s="69">
        <v>0.8125</v>
      </c>
      <c r="Z1297" s="69">
        <v>0.8125</v>
      </c>
      <c r="AC1297" s="42"/>
      <c r="AH1297" s="57"/>
    </row>
    <row r="1298" spans="23:34">
      <c r="W1298" t="s">
        <v>3058</v>
      </c>
      <c r="X1298" s="69">
        <v>0.77500000000000002</v>
      </c>
      <c r="Y1298" s="69">
        <v>0.8125</v>
      </c>
      <c r="Z1298" s="69">
        <v>0.8125</v>
      </c>
      <c r="AC1298" s="42"/>
      <c r="AH1298" s="57"/>
    </row>
    <row r="1299" spans="23:34">
      <c r="W1299" t="s">
        <v>1976</v>
      </c>
      <c r="X1299" s="69">
        <v>0.77500000000000002</v>
      </c>
      <c r="Y1299" s="69">
        <v>0.8125</v>
      </c>
      <c r="Z1299" s="69">
        <v>0.8125</v>
      </c>
      <c r="AC1299" s="42"/>
      <c r="AH1299" s="57"/>
    </row>
    <row r="1300" spans="23:34">
      <c r="W1300" t="s">
        <v>3210</v>
      </c>
      <c r="X1300" s="69">
        <v>0.77500000000000002</v>
      </c>
      <c r="Y1300" s="69">
        <v>0.8125</v>
      </c>
      <c r="Z1300" s="69">
        <v>0.8125</v>
      </c>
      <c r="AC1300" s="42"/>
      <c r="AH1300" s="57"/>
    </row>
    <row r="1301" spans="23:34">
      <c r="W1301" t="s">
        <v>1134</v>
      </c>
      <c r="X1301" s="69">
        <v>0.77500000000000002</v>
      </c>
      <c r="Y1301" s="69">
        <v>0.8125</v>
      </c>
      <c r="Z1301" s="69">
        <v>0.8125</v>
      </c>
      <c r="AC1301" s="42"/>
      <c r="AH1301" s="57"/>
    </row>
    <row r="1302" spans="23:34">
      <c r="W1302" t="s">
        <v>3211</v>
      </c>
      <c r="X1302" s="69">
        <v>0.77500000000000002</v>
      </c>
      <c r="Y1302" s="69">
        <v>0.8125</v>
      </c>
      <c r="Z1302" s="69">
        <v>0.8125</v>
      </c>
      <c r="AC1302" s="42"/>
      <c r="AH1302" s="57"/>
    </row>
    <row r="1303" spans="23:34">
      <c r="W1303" t="s">
        <v>3212</v>
      </c>
      <c r="X1303" s="69">
        <v>0.77500000000000002</v>
      </c>
      <c r="Y1303" s="69">
        <v>0.8125</v>
      </c>
      <c r="Z1303" s="69">
        <v>0.8125</v>
      </c>
      <c r="AC1303" s="42"/>
      <c r="AH1303" s="57"/>
    </row>
    <row r="1304" spans="23:34">
      <c r="W1304" t="s">
        <v>2544</v>
      </c>
      <c r="X1304" s="69">
        <v>0.77500000000000002</v>
      </c>
      <c r="Y1304" s="69">
        <v>0.80333399999999999</v>
      </c>
      <c r="Z1304" s="69">
        <v>0.808334</v>
      </c>
      <c r="AC1304" s="42"/>
      <c r="AH1304" s="57"/>
    </row>
    <row r="1305" spans="23:34">
      <c r="W1305" t="s">
        <v>1828</v>
      </c>
      <c r="X1305" s="69">
        <v>0.80500000000000005</v>
      </c>
      <c r="Y1305" s="69">
        <v>0.80666700000000002</v>
      </c>
      <c r="Z1305" s="69">
        <v>0.80666700000000002</v>
      </c>
      <c r="AC1305" s="42"/>
      <c r="AH1305" s="57"/>
    </row>
    <row r="1306" spans="23:34">
      <c r="W1306" t="s">
        <v>3065</v>
      </c>
      <c r="X1306" s="69">
        <v>0.77500000000000002</v>
      </c>
      <c r="Y1306" s="69">
        <v>0.80333399999999999</v>
      </c>
      <c r="Z1306" s="69">
        <v>0.80333399999999999</v>
      </c>
      <c r="AC1306" s="42"/>
      <c r="AH1306" s="57"/>
    </row>
    <row r="1307" spans="23:34">
      <c r="W1307" t="s">
        <v>2851</v>
      </c>
      <c r="X1307" s="69">
        <v>0.77500000000000002</v>
      </c>
      <c r="Y1307" s="69">
        <v>0.80249999999999999</v>
      </c>
      <c r="Z1307" s="69">
        <v>0.80249999999999999</v>
      </c>
      <c r="AC1307" s="42"/>
      <c r="AH1307" s="57"/>
    </row>
    <row r="1308" spans="23:34">
      <c r="W1308" t="s">
        <v>3048</v>
      </c>
      <c r="X1308" s="69">
        <v>0.85499999999999998</v>
      </c>
      <c r="Y1308" s="69">
        <v>0.80166599999999999</v>
      </c>
      <c r="Z1308" s="69">
        <v>0.80166599999999999</v>
      </c>
      <c r="AC1308" s="42"/>
      <c r="AH1308" s="57"/>
    </row>
    <row r="1309" spans="23:34">
      <c r="W1309" t="s">
        <v>2943</v>
      </c>
      <c r="X1309" s="69">
        <v>0.85499999999999998</v>
      </c>
      <c r="Y1309" s="69">
        <v>0.80055600000000005</v>
      </c>
      <c r="Z1309" s="69">
        <v>0.80055600000000005</v>
      </c>
      <c r="AC1309" s="42"/>
      <c r="AH1309" s="57"/>
    </row>
    <row r="1310" spans="23:34">
      <c r="W1310" t="s">
        <v>3213</v>
      </c>
      <c r="X1310" s="69">
        <v>0.8</v>
      </c>
      <c r="Y1310" s="69">
        <v>0.8</v>
      </c>
      <c r="Z1310" s="69">
        <v>0.8</v>
      </c>
      <c r="AC1310" s="42"/>
      <c r="AH1310" s="57"/>
    </row>
    <row r="1311" spans="23:34">
      <c r="W1311" t="s">
        <v>3025</v>
      </c>
      <c r="X1311" s="69">
        <v>0.8</v>
      </c>
      <c r="Y1311" s="69">
        <v>0.8</v>
      </c>
      <c r="Z1311" s="69">
        <v>0.8</v>
      </c>
      <c r="AC1311" s="42"/>
      <c r="AH1311" s="57"/>
    </row>
    <row r="1312" spans="23:34">
      <c r="W1312" t="s">
        <v>2993</v>
      </c>
      <c r="X1312" s="69">
        <v>0.8</v>
      </c>
      <c r="Y1312" s="69">
        <v>0.8</v>
      </c>
      <c r="Z1312" s="69">
        <v>0.8</v>
      </c>
      <c r="AC1312" s="42"/>
      <c r="AH1312" s="57"/>
    </row>
    <row r="1313" spans="23:34">
      <c r="W1313" t="s">
        <v>2731</v>
      </c>
      <c r="X1313" s="69">
        <v>0.8</v>
      </c>
      <c r="Y1313" s="69">
        <v>0.8</v>
      </c>
      <c r="Z1313" s="69">
        <v>0.8</v>
      </c>
      <c r="AC1313" s="42"/>
      <c r="AH1313" s="57"/>
    </row>
    <row r="1314" spans="23:34">
      <c r="W1314" t="s">
        <v>2062</v>
      </c>
      <c r="X1314" s="69">
        <v>0.77500000000000002</v>
      </c>
      <c r="Y1314" s="69">
        <v>0.79833399999999999</v>
      </c>
      <c r="Z1314" s="69">
        <v>0.79833399999999999</v>
      </c>
      <c r="AC1314" s="42"/>
      <c r="AH1314" s="57"/>
    </row>
    <row r="1315" spans="23:34">
      <c r="W1315" t="s">
        <v>2450</v>
      </c>
      <c r="X1315" s="69">
        <v>0.77500000000000002</v>
      </c>
      <c r="Y1315" s="69">
        <v>0.79666599999999999</v>
      </c>
      <c r="Z1315" s="69">
        <v>0.79666599999999999</v>
      </c>
      <c r="AC1315" s="42"/>
      <c r="AH1315" s="57"/>
    </row>
    <row r="1316" spans="23:34">
      <c r="W1316" t="s">
        <v>1159</v>
      </c>
      <c r="X1316" s="69">
        <v>0.77500000000000002</v>
      </c>
      <c r="Y1316" s="69">
        <v>0.78749999999999998</v>
      </c>
      <c r="Z1316" s="69">
        <v>0.78749999999999998</v>
      </c>
      <c r="AC1316" s="42"/>
      <c r="AH1316" s="57"/>
    </row>
    <row r="1317" spans="23:34">
      <c r="W1317" t="s">
        <v>2604</v>
      </c>
      <c r="X1317" s="69">
        <v>0.77500000000000002</v>
      </c>
      <c r="Y1317" s="69">
        <v>0.78749999999999998</v>
      </c>
      <c r="Z1317" s="69">
        <v>0.78749999999999998</v>
      </c>
      <c r="AC1317" s="42"/>
      <c r="AH1317" s="57"/>
    </row>
    <row r="1318" spans="23:34">
      <c r="W1318" t="s">
        <v>1618</v>
      </c>
      <c r="X1318" s="69">
        <v>0.77500000000000002</v>
      </c>
      <c r="Y1318" s="69">
        <v>0.78555600000000003</v>
      </c>
      <c r="Z1318" s="69">
        <v>0.78555600000000003</v>
      </c>
      <c r="AC1318" s="42"/>
      <c r="AH1318" s="57"/>
    </row>
    <row r="1319" spans="23:34">
      <c r="W1319" t="s">
        <v>1838</v>
      </c>
      <c r="X1319" s="69">
        <v>0.8</v>
      </c>
      <c r="Y1319" s="69">
        <v>0.78333399999999997</v>
      </c>
      <c r="Z1319" s="69">
        <v>0.78333399999999997</v>
      </c>
      <c r="AC1319" s="42"/>
      <c r="AH1319" s="57"/>
    </row>
    <row r="1320" spans="23:34">
      <c r="W1320" t="s">
        <v>3214</v>
      </c>
      <c r="X1320" s="69">
        <v>0.77500000000000002</v>
      </c>
      <c r="Y1320" s="69">
        <v>0.78333299999999995</v>
      </c>
      <c r="Z1320" s="69">
        <v>0.78333299999999995</v>
      </c>
      <c r="AC1320" s="42"/>
      <c r="AH1320" s="57"/>
    </row>
    <row r="1321" spans="23:34">
      <c r="W1321" t="s">
        <v>3215</v>
      </c>
      <c r="X1321" s="69">
        <v>0.77500000000000002</v>
      </c>
      <c r="Y1321" s="69">
        <v>0.77500000000000002</v>
      </c>
      <c r="Z1321" s="69">
        <v>0.77500000000000002</v>
      </c>
      <c r="AC1321" s="42"/>
      <c r="AH1321" s="57"/>
    </row>
    <row r="1322" spans="23:34">
      <c r="W1322" t="s">
        <v>2733</v>
      </c>
      <c r="X1322" s="69">
        <v>0.77500000000000002</v>
      </c>
      <c r="Y1322" s="69">
        <v>0.77500000000000002</v>
      </c>
      <c r="Z1322" s="69">
        <v>0.77500000000000002</v>
      </c>
      <c r="AC1322" s="42"/>
      <c r="AH1322" s="57"/>
    </row>
    <row r="1323" spans="23:34">
      <c r="W1323" t="s">
        <v>2267</v>
      </c>
      <c r="X1323" s="69">
        <v>0.77500000000000002</v>
      </c>
      <c r="Y1323" s="69">
        <v>0.77500000000000002</v>
      </c>
      <c r="Z1323" s="69">
        <v>0.77500000000000002</v>
      </c>
      <c r="AC1323" s="42"/>
      <c r="AH1323" s="57"/>
    </row>
    <row r="1324" spans="23:34">
      <c r="W1324" t="s">
        <v>3216</v>
      </c>
      <c r="X1324" s="69">
        <v>0.77500000000000002</v>
      </c>
      <c r="Y1324" s="69">
        <v>0.77500000000000002</v>
      </c>
      <c r="Z1324" s="69">
        <v>0.77500000000000002</v>
      </c>
      <c r="AC1324" s="42"/>
      <c r="AH1324" s="57"/>
    </row>
    <row r="1325" spans="23:34">
      <c r="W1325" t="s">
        <v>3217</v>
      </c>
      <c r="X1325" s="69">
        <v>0.77500000000000002</v>
      </c>
      <c r="Y1325" s="69">
        <v>0.77500000000000002</v>
      </c>
      <c r="Z1325" s="69">
        <v>0.77500000000000002</v>
      </c>
      <c r="AC1325" s="42"/>
      <c r="AH1325" s="57"/>
    </row>
    <row r="1326" spans="23:34">
      <c r="W1326" t="s">
        <v>3218</v>
      </c>
      <c r="X1326" s="69">
        <v>0.77500000000000002</v>
      </c>
      <c r="Y1326" s="69">
        <v>0.77500000000000002</v>
      </c>
      <c r="Z1326" s="69">
        <v>0.77500000000000002</v>
      </c>
      <c r="AC1326" s="42"/>
      <c r="AH1326" s="57"/>
    </row>
    <row r="1327" spans="23:34">
      <c r="W1327" t="s">
        <v>2037</v>
      </c>
      <c r="X1327" s="69">
        <v>0.77500000000000002</v>
      </c>
      <c r="Y1327" s="69">
        <v>0.77500000000000002</v>
      </c>
      <c r="Z1327" s="69">
        <v>0.77500000000000002</v>
      </c>
      <c r="AC1327" s="42"/>
      <c r="AH1327" s="57"/>
    </row>
    <row r="1328" spans="23:34">
      <c r="W1328" t="s">
        <v>3219</v>
      </c>
      <c r="X1328" s="69">
        <v>0.77500000000000002</v>
      </c>
      <c r="Y1328" s="69">
        <v>0.77500000000000002</v>
      </c>
      <c r="Z1328" s="69">
        <v>0.77500000000000002</v>
      </c>
      <c r="AC1328" s="42"/>
      <c r="AH1328" s="57"/>
    </row>
    <row r="1329" spans="23:34">
      <c r="W1329" t="s">
        <v>1363</v>
      </c>
      <c r="X1329" s="69">
        <v>0.77500000000000002</v>
      </c>
      <c r="Y1329" s="69">
        <v>0.77500000000000002</v>
      </c>
      <c r="Z1329" s="69">
        <v>0.77500000000000002</v>
      </c>
      <c r="AC1329" s="42"/>
      <c r="AH1329" s="57"/>
    </row>
    <row r="1330" spans="23:34">
      <c r="W1330" t="s">
        <v>2942</v>
      </c>
      <c r="X1330" s="69">
        <v>0.77500000000000002</v>
      </c>
      <c r="Y1330" s="69">
        <v>0.77500000000000002</v>
      </c>
      <c r="Z1330" s="69">
        <v>0.77500000000000002</v>
      </c>
      <c r="AC1330" s="42"/>
      <c r="AH1330" s="57"/>
    </row>
    <row r="1331" spans="23:34">
      <c r="W1331" t="s">
        <v>3220</v>
      </c>
      <c r="X1331" s="69">
        <v>0.77500000000000002</v>
      </c>
      <c r="Y1331" s="69">
        <v>0.77500000000000002</v>
      </c>
      <c r="Z1331" s="69">
        <v>0.77500000000000002</v>
      </c>
      <c r="AC1331" s="42"/>
      <c r="AH1331" s="57"/>
    </row>
    <row r="1332" spans="23:34">
      <c r="W1332" t="s">
        <v>3221</v>
      </c>
      <c r="X1332" s="69">
        <v>0.77500000000000002</v>
      </c>
      <c r="Y1332" s="69">
        <v>0.77500000000000002</v>
      </c>
      <c r="Z1332" s="69">
        <v>0.77500000000000002</v>
      </c>
      <c r="AC1332" s="42"/>
      <c r="AH1332" s="57"/>
    </row>
    <row r="1333" spans="23:34">
      <c r="W1333" t="s">
        <v>3222</v>
      </c>
      <c r="X1333" s="69">
        <v>0.77500000000000002</v>
      </c>
      <c r="Y1333" s="69">
        <v>0.77500000000000002</v>
      </c>
      <c r="Z1333" s="69">
        <v>0.77500000000000002</v>
      </c>
      <c r="AC1333" s="42"/>
      <c r="AH1333" s="57"/>
    </row>
    <row r="1334" spans="23:34">
      <c r="W1334" t="s">
        <v>1419</v>
      </c>
      <c r="X1334" s="69">
        <v>0.77500000000000002</v>
      </c>
      <c r="Y1334" s="69">
        <v>0.77500000000000002</v>
      </c>
      <c r="Z1334" s="69">
        <v>0.77500000000000002</v>
      </c>
      <c r="AC1334" s="42"/>
      <c r="AH1334" s="57"/>
    </row>
    <row r="1335" spans="23:34">
      <c r="W1335" t="s">
        <v>1822</v>
      </c>
      <c r="X1335" s="69">
        <v>0.77500000000000002</v>
      </c>
      <c r="Y1335" s="69">
        <v>0.77500000000000002</v>
      </c>
      <c r="Z1335" s="69">
        <v>0.77500000000000002</v>
      </c>
      <c r="AC1335" s="42"/>
      <c r="AH1335" s="57"/>
    </row>
    <row r="1336" spans="23:34">
      <c r="W1336" t="s">
        <v>2117</v>
      </c>
      <c r="X1336" s="69">
        <v>0.77500000000000002</v>
      </c>
      <c r="Y1336" s="69">
        <v>0.77500000000000002</v>
      </c>
      <c r="Z1336" s="69">
        <v>0.77500000000000002</v>
      </c>
      <c r="AC1336" s="42"/>
      <c r="AH1336" s="57"/>
    </row>
    <row r="1337" spans="23:34">
      <c r="W1337" t="s">
        <v>2949</v>
      </c>
      <c r="X1337" s="69">
        <v>0.77500000000000002</v>
      </c>
      <c r="Y1337" s="69">
        <v>0.77500000000000002</v>
      </c>
      <c r="Z1337" s="69">
        <v>0.77500000000000002</v>
      </c>
      <c r="AC1337" s="42"/>
      <c r="AH1337" s="57"/>
    </row>
    <row r="1338" spans="23:34">
      <c r="W1338" t="s">
        <v>3223</v>
      </c>
      <c r="X1338" s="69">
        <v>0.77500000000000002</v>
      </c>
      <c r="Y1338" s="69">
        <v>0.77500000000000002</v>
      </c>
      <c r="Z1338" s="69">
        <v>0.77500000000000002</v>
      </c>
      <c r="AC1338" s="42"/>
      <c r="AH1338" s="57"/>
    </row>
    <row r="1339" spans="23:34">
      <c r="W1339" t="s">
        <v>3224</v>
      </c>
      <c r="X1339" s="69">
        <v>0.77500000000000002</v>
      </c>
      <c r="Y1339" s="69">
        <v>0.77500000000000002</v>
      </c>
      <c r="Z1339" s="69">
        <v>0.77500000000000002</v>
      </c>
      <c r="AC1339" s="42"/>
      <c r="AH1339" s="57"/>
    </row>
    <row r="1340" spans="23:34">
      <c r="W1340" t="s">
        <v>2435</v>
      </c>
      <c r="X1340" s="69">
        <v>0.77500000000000002</v>
      </c>
      <c r="Y1340" s="69">
        <v>0.77500000000000002</v>
      </c>
      <c r="Z1340" s="69">
        <v>0.77500000000000002</v>
      </c>
      <c r="AC1340" s="42"/>
      <c r="AH1340" s="57"/>
    </row>
    <row r="1341" spans="23:34">
      <c r="W1341" t="s">
        <v>3225</v>
      </c>
      <c r="X1341" s="69">
        <v>0.77500000000000002</v>
      </c>
      <c r="Y1341" s="69">
        <v>0.77500000000000002</v>
      </c>
      <c r="Z1341" s="69">
        <v>0.77500000000000002</v>
      </c>
      <c r="AC1341" s="42"/>
      <c r="AH1341" s="57"/>
    </row>
    <row r="1342" spans="23:34">
      <c r="W1342" t="s">
        <v>3226</v>
      </c>
      <c r="X1342" s="69">
        <v>0.77500000000000002</v>
      </c>
      <c r="Y1342" s="69">
        <v>0.77500000000000002</v>
      </c>
      <c r="Z1342" s="69">
        <v>0.77500000000000002</v>
      </c>
      <c r="AC1342" s="42"/>
      <c r="AH1342" s="57"/>
    </row>
    <row r="1343" spans="23:34">
      <c r="W1343" t="s">
        <v>3056</v>
      </c>
      <c r="X1343" s="69">
        <v>0.77500000000000002</v>
      </c>
      <c r="Y1343" s="69">
        <v>0.77500000000000002</v>
      </c>
      <c r="Z1343" s="69">
        <v>0.77500000000000002</v>
      </c>
      <c r="AC1343" s="42"/>
      <c r="AH1343" s="57"/>
    </row>
    <row r="1344" spans="23:34">
      <c r="W1344" t="s">
        <v>1140</v>
      </c>
      <c r="X1344" s="69">
        <v>0.77500000000000002</v>
      </c>
      <c r="Y1344" s="69">
        <v>0.77500000000000002</v>
      </c>
      <c r="Z1344" s="69">
        <v>0.77500000000000002</v>
      </c>
      <c r="AC1344" s="42"/>
      <c r="AH1344" s="57"/>
    </row>
    <row r="1345" spans="23:34">
      <c r="W1345" t="s">
        <v>3227</v>
      </c>
      <c r="X1345" s="69">
        <v>0.77500000000000002</v>
      </c>
      <c r="Y1345" s="69">
        <v>0.77500000000000002</v>
      </c>
      <c r="Z1345" s="69">
        <v>0.77500000000000002</v>
      </c>
      <c r="AC1345" s="42"/>
      <c r="AH1345" s="57"/>
    </row>
    <row r="1346" spans="23:34">
      <c r="W1346" t="s">
        <v>1877</v>
      </c>
      <c r="X1346" s="69">
        <v>0.77500000000000002</v>
      </c>
      <c r="Y1346" s="69">
        <v>0.77500000000000002</v>
      </c>
      <c r="Z1346" s="69">
        <v>0.77500000000000002</v>
      </c>
      <c r="AC1346" s="42"/>
      <c r="AH1346" s="57"/>
    </row>
    <row r="1347" spans="23:34">
      <c r="W1347" t="s">
        <v>3228</v>
      </c>
      <c r="X1347" s="69">
        <v>0.77500000000000002</v>
      </c>
      <c r="Y1347" s="69">
        <v>0.77500000000000002</v>
      </c>
      <c r="Z1347" s="69">
        <v>0.77500000000000002</v>
      </c>
      <c r="AC1347" s="42"/>
      <c r="AH1347" s="57"/>
    </row>
    <row r="1348" spans="23:34">
      <c r="W1348" t="s">
        <v>1743</v>
      </c>
      <c r="X1348" s="69">
        <v>0.77500000000000002</v>
      </c>
      <c r="Y1348" s="69">
        <v>0.77500000000000002</v>
      </c>
      <c r="Z1348" s="69">
        <v>0.77500000000000002</v>
      </c>
      <c r="AC1348" s="42"/>
      <c r="AH1348" s="57"/>
    </row>
    <row r="1349" spans="23:34">
      <c r="W1349" t="s">
        <v>3229</v>
      </c>
      <c r="X1349" s="69">
        <v>0.77500000000000002</v>
      </c>
      <c r="Y1349" s="69">
        <v>0.77500000000000002</v>
      </c>
      <c r="Z1349" s="69">
        <v>0.77500000000000002</v>
      </c>
      <c r="AC1349" s="42"/>
      <c r="AH1349" s="57"/>
    </row>
    <row r="1350" spans="23:34">
      <c r="W1350" t="s">
        <v>3230</v>
      </c>
      <c r="X1350" s="69">
        <v>0.77500000000000002</v>
      </c>
      <c r="Y1350" s="69">
        <v>0.77500000000000002</v>
      </c>
      <c r="Z1350" s="69">
        <v>0.77500000000000002</v>
      </c>
      <c r="AC1350" s="42"/>
      <c r="AH1350" s="57"/>
    </row>
    <row r="1351" spans="23:34">
      <c r="W1351" t="s">
        <v>2709</v>
      </c>
      <c r="X1351" s="69">
        <v>0.77500000000000002</v>
      </c>
      <c r="Y1351" s="69">
        <v>0.77500000000000002</v>
      </c>
      <c r="Z1351" s="69">
        <v>0.77500000000000002</v>
      </c>
      <c r="AC1351" s="42"/>
      <c r="AH1351" s="57"/>
    </row>
    <row r="1352" spans="23:34">
      <c r="W1352" t="s">
        <v>1349</v>
      </c>
      <c r="X1352" s="69">
        <v>0.77500000000000002</v>
      </c>
      <c r="Y1352" s="69">
        <v>0.77500000000000002</v>
      </c>
      <c r="Z1352" s="69">
        <v>0.77500000000000002</v>
      </c>
      <c r="AC1352" s="42"/>
      <c r="AH1352" s="57"/>
    </row>
    <row r="1353" spans="23:34">
      <c r="W1353" t="s">
        <v>1949</v>
      </c>
      <c r="X1353" s="69">
        <v>0.77500000000000002</v>
      </c>
      <c r="Y1353" s="69">
        <v>0.77500000000000002</v>
      </c>
      <c r="Z1353" s="69">
        <v>0.77500000000000002</v>
      </c>
      <c r="AC1353" s="42"/>
      <c r="AH1353" s="57"/>
    </row>
    <row r="1354" spans="23:34">
      <c r="W1354" t="s">
        <v>3231</v>
      </c>
      <c r="X1354" s="69">
        <v>0.77500000000000002</v>
      </c>
      <c r="Y1354" s="69">
        <v>0.77500000000000002</v>
      </c>
      <c r="Z1354" s="69">
        <v>0.77500000000000002</v>
      </c>
      <c r="AC1354" s="42"/>
      <c r="AH1354" s="57"/>
    </row>
    <row r="1355" spans="23:34">
      <c r="W1355" t="s">
        <v>3232</v>
      </c>
      <c r="X1355" s="69">
        <v>0.77500000000000002</v>
      </c>
      <c r="Y1355" s="69">
        <v>0.77500000000000002</v>
      </c>
      <c r="Z1355" s="69">
        <v>0.77500000000000002</v>
      </c>
      <c r="AC1355" s="42"/>
      <c r="AH1355" s="57"/>
    </row>
    <row r="1356" spans="23:34">
      <c r="W1356" t="s">
        <v>3233</v>
      </c>
      <c r="X1356" s="69">
        <v>0.77500000000000002</v>
      </c>
      <c r="Y1356" s="69">
        <v>0.77500000000000002</v>
      </c>
      <c r="Z1356" s="69">
        <v>0.77500000000000002</v>
      </c>
      <c r="AC1356" s="42"/>
      <c r="AH1356" s="57"/>
    </row>
    <row r="1357" spans="23:34">
      <c r="W1357" t="s">
        <v>1816</v>
      </c>
      <c r="X1357" s="69">
        <v>0.77500000000000002</v>
      </c>
      <c r="Y1357" s="69">
        <v>0.77500000000000002</v>
      </c>
      <c r="Z1357" s="69">
        <v>0.77500000000000002</v>
      </c>
      <c r="AC1357" s="42"/>
      <c r="AH1357" s="57"/>
    </row>
    <row r="1358" spans="23:34">
      <c r="W1358" t="s">
        <v>3234</v>
      </c>
      <c r="X1358" s="69">
        <v>0.77500000000000002</v>
      </c>
      <c r="Y1358" s="69">
        <v>0.77500000000000002</v>
      </c>
      <c r="Z1358" s="69">
        <v>0.77500000000000002</v>
      </c>
      <c r="AC1358" s="42"/>
      <c r="AH1358" s="57"/>
    </row>
    <row r="1359" spans="23:34">
      <c r="W1359" t="s">
        <v>3235</v>
      </c>
      <c r="X1359" s="69">
        <v>0.77500000000000002</v>
      </c>
      <c r="Y1359" s="69">
        <v>0.77500000000000002</v>
      </c>
      <c r="Z1359" s="69">
        <v>0.77500000000000002</v>
      </c>
      <c r="AC1359" s="42"/>
      <c r="AH1359" s="57"/>
    </row>
    <row r="1360" spans="23:34">
      <c r="W1360" t="s">
        <v>3236</v>
      </c>
      <c r="X1360" s="69">
        <v>0.77500000000000002</v>
      </c>
      <c r="Y1360" s="69">
        <v>0.77500000000000002</v>
      </c>
      <c r="Z1360" s="69">
        <v>0.77500000000000002</v>
      </c>
      <c r="AC1360" s="42"/>
      <c r="AH1360" s="57"/>
    </row>
    <row r="1361" spans="23:34">
      <c r="W1361" t="s">
        <v>1783</v>
      </c>
      <c r="X1361" s="69">
        <v>0.77500000000000002</v>
      </c>
      <c r="Y1361" s="69">
        <v>0.77500000000000002</v>
      </c>
      <c r="Z1361" s="69">
        <v>0.77500000000000002</v>
      </c>
      <c r="AC1361" s="42"/>
      <c r="AH1361" s="57"/>
    </row>
    <row r="1362" spans="23:34">
      <c r="W1362" t="s">
        <v>1427</v>
      </c>
      <c r="X1362" s="69">
        <v>0.77500000000000002</v>
      </c>
      <c r="Y1362" s="69">
        <v>0.77500000000000002</v>
      </c>
      <c r="Z1362" s="69">
        <v>0.77500000000000002</v>
      </c>
      <c r="AC1362" s="42"/>
      <c r="AH1362" s="57"/>
    </row>
    <row r="1363" spans="23:34">
      <c r="W1363" t="s">
        <v>3237</v>
      </c>
      <c r="X1363" s="69">
        <v>0.77500000000000002</v>
      </c>
      <c r="Y1363" s="69">
        <v>0.77500000000000002</v>
      </c>
      <c r="Z1363" s="69">
        <v>0.77500000000000002</v>
      </c>
      <c r="AC1363" s="42"/>
      <c r="AH1363" s="57"/>
    </row>
    <row r="1364" spans="23:34">
      <c r="W1364" t="s">
        <v>2931</v>
      </c>
      <c r="X1364" s="69">
        <v>0.77500000000000002</v>
      </c>
      <c r="Y1364" s="69">
        <v>0.77500000000000002</v>
      </c>
      <c r="Z1364" s="69">
        <v>0.77500000000000002</v>
      </c>
      <c r="AC1364" s="42"/>
      <c r="AH1364" s="57"/>
    </row>
    <row r="1365" spans="23:34">
      <c r="W1365" t="s">
        <v>3238</v>
      </c>
      <c r="X1365" s="69">
        <v>0.77500000000000002</v>
      </c>
      <c r="Y1365" s="69">
        <v>0.77500000000000002</v>
      </c>
      <c r="Z1365" s="69">
        <v>0.77500000000000002</v>
      </c>
      <c r="AC1365" s="42"/>
      <c r="AH1365" s="57"/>
    </row>
    <row r="1366" spans="23:34">
      <c r="W1366" t="s">
        <v>2279</v>
      </c>
      <c r="X1366" s="69">
        <v>0.77500000000000002</v>
      </c>
      <c r="Y1366" s="69">
        <v>0.77500000000000002</v>
      </c>
      <c r="Z1366" s="69">
        <v>0.77500000000000002</v>
      </c>
      <c r="AC1366" s="42"/>
      <c r="AH1366" s="57"/>
    </row>
    <row r="1367" spans="23:34">
      <c r="W1367" t="s">
        <v>3239</v>
      </c>
      <c r="X1367" s="69">
        <v>0.77500000000000002</v>
      </c>
      <c r="Y1367" s="69">
        <v>0.77500000000000002</v>
      </c>
      <c r="Z1367" s="69">
        <v>0.77500000000000002</v>
      </c>
      <c r="AC1367" s="42"/>
      <c r="AH1367" s="57"/>
    </row>
    <row r="1368" spans="23:34">
      <c r="W1368" t="s">
        <v>3240</v>
      </c>
      <c r="X1368" s="69">
        <v>0.77500000000000002</v>
      </c>
      <c r="Y1368" s="69">
        <v>0.77500000000000002</v>
      </c>
      <c r="Z1368" s="69">
        <v>0.77500000000000002</v>
      </c>
      <c r="AC1368" s="42"/>
      <c r="AH1368" s="57"/>
    </row>
    <row r="1369" spans="23:34">
      <c r="W1369" t="s">
        <v>3241</v>
      </c>
      <c r="X1369" s="69">
        <v>0.77500000000000002</v>
      </c>
      <c r="Y1369" s="69">
        <v>0.77500000000000002</v>
      </c>
      <c r="Z1369" s="69">
        <v>0.77500000000000002</v>
      </c>
      <c r="AC1369" s="42"/>
      <c r="AH1369" s="57"/>
    </row>
    <row r="1370" spans="23:34">
      <c r="W1370" t="s">
        <v>3242</v>
      </c>
      <c r="X1370" s="69">
        <v>0.77500000000000002</v>
      </c>
      <c r="Y1370" s="69">
        <v>0.77500000000000002</v>
      </c>
      <c r="Z1370" s="69">
        <v>0.77500000000000002</v>
      </c>
      <c r="AC1370" s="42"/>
      <c r="AH1370" s="57"/>
    </row>
    <row r="1371" spans="23:34">
      <c r="W1371" t="s">
        <v>2383</v>
      </c>
      <c r="X1371" s="69">
        <v>0.77500000000000002</v>
      </c>
      <c r="Y1371" s="69">
        <v>0.77500000000000002</v>
      </c>
      <c r="Z1371" s="69">
        <v>0.77500000000000002</v>
      </c>
      <c r="AC1371" s="42"/>
      <c r="AH1371" s="57"/>
    </row>
    <row r="1372" spans="23:34">
      <c r="W1372" t="s">
        <v>2533</v>
      </c>
      <c r="X1372" s="69">
        <v>0.77500000000000002</v>
      </c>
      <c r="Y1372" s="69">
        <v>0.77500000000000002</v>
      </c>
      <c r="Z1372" s="69">
        <v>0.77500000000000002</v>
      </c>
      <c r="AC1372" s="42"/>
      <c r="AH1372" s="57"/>
    </row>
    <row r="1373" spans="23:34">
      <c r="W1373" t="s">
        <v>3243</v>
      </c>
      <c r="X1373" s="69">
        <v>0.77500000000000002</v>
      </c>
      <c r="Y1373" s="69">
        <v>0.77500000000000002</v>
      </c>
      <c r="Z1373" s="69">
        <v>0.77500000000000002</v>
      </c>
      <c r="AC1373" s="42"/>
      <c r="AH1373" s="57"/>
    </row>
    <row r="1374" spans="23:34">
      <c r="W1374" t="s">
        <v>3244</v>
      </c>
      <c r="X1374" s="69">
        <v>0.77500000000000002</v>
      </c>
      <c r="Y1374" s="69">
        <v>0.77500000000000002</v>
      </c>
      <c r="Z1374" s="69">
        <v>0.77500000000000002</v>
      </c>
      <c r="AC1374" s="42"/>
      <c r="AH1374" s="57"/>
    </row>
    <row r="1375" spans="23:34">
      <c r="W1375" t="s">
        <v>3245</v>
      </c>
      <c r="X1375" s="69">
        <v>0.77500000000000002</v>
      </c>
      <c r="Y1375" s="69">
        <v>0.77500000000000002</v>
      </c>
      <c r="Z1375" s="69">
        <v>0.77500000000000002</v>
      </c>
      <c r="AC1375" s="42"/>
      <c r="AH1375" s="57"/>
    </row>
    <row r="1376" spans="23:34">
      <c r="W1376" t="s">
        <v>3246</v>
      </c>
      <c r="X1376" s="69">
        <v>0.77500000000000002</v>
      </c>
      <c r="Y1376" s="69">
        <v>0.77500000000000002</v>
      </c>
      <c r="Z1376" s="69">
        <v>0.77500000000000002</v>
      </c>
      <c r="AC1376" s="42"/>
      <c r="AH1376" s="57"/>
    </row>
    <row r="1377" spans="23:34">
      <c r="W1377" t="s">
        <v>2662</v>
      </c>
      <c r="X1377" s="69">
        <v>0.77500000000000002</v>
      </c>
      <c r="Y1377" s="69">
        <v>0.77500000000000002</v>
      </c>
      <c r="Z1377" s="69">
        <v>0.77500000000000002</v>
      </c>
      <c r="AC1377" s="42"/>
      <c r="AH1377" s="57"/>
    </row>
    <row r="1378" spans="23:34">
      <c r="W1378" t="s">
        <v>3247</v>
      </c>
      <c r="X1378" s="69">
        <v>0.77500000000000002</v>
      </c>
      <c r="Y1378" s="69">
        <v>0.77500000000000002</v>
      </c>
      <c r="Z1378" s="69">
        <v>0.77500000000000002</v>
      </c>
      <c r="AC1378" s="42"/>
      <c r="AH1378" s="57"/>
    </row>
    <row r="1379" spans="23:34">
      <c r="W1379" t="s">
        <v>2307</v>
      </c>
      <c r="X1379" s="69">
        <v>0.77500000000000002</v>
      </c>
      <c r="Y1379" s="69">
        <v>0.77500000000000002</v>
      </c>
      <c r="Z1379" s="69">
        <v>0.77500000000000002</v>
      </c>
      <c r="AC1379" s="42"/>
      <c r="AH1379" s="57"/>
    </row>
    <row r="1380" spans="23:34">
      <c r="W1380" t="s">
        <v>970</v>
      </c>
      <c r="X1380" s="69">
        <v>7</v>
      </c>
      <c r="Y1380" s="69">
        <v>7</v>
      </c>
      <c r="Z1380" s="69">
        <v>7</v>
      </c>
      <c r="AC1380" s="42"/>
      <c r="AH1380" s="57"/>
    </row>
    <row r="1381" spans="23:34">
      <c r="W1381" t="s">
        <v>1010</v>
      </c>
      <c r="X1381" s="69"/>
      <c r="Y1381" s="69"/>
      <c r="Z1381" s="69"/>
      <c r="AC1381" s="42"/>
      <c r="AH1381" s="57"/>
    </row>
    <row r="1382" spans="23:34">
      <c r="W1382" t="s">
        <v>1040</v>
      </c>
      <c r="X1382" s="69"/>
      <c r="Y1382" s="69"/>
      <c r="Z1382" s="69"/>
      <c r="AC1382" s="42"/>
      <c r="AH1382" s="57"/>
    </row>
    <row r="1383" spans="23:34">
      <c r="W1383" t="s">
        <v>1002</v>
      </c>
      <c r="X1383" s="69">
        <v>3.35</v>
      </c>
      <c r="Y1383" s="69">
        <v>3.35</v>
      </c>
      <c r="Z1383" s="69">
        <v>3.35</v>
      </c>
      <c r="AC1383" s="42"/>
      <c r="AH1383" s="57"/>
    </row>
    <row r="1384" spans="23:34">
      <c r="W1384"/>
      <c r="X1384" s="69"/>
      <c r="Y1384" s="69"/>
      <c r="Z1384" s="69"/>
      <c r="AC1384" s="42"/>
      <c r="AH1384" s="57"/>
    </row>
    <row r="1385" spans="23:34">
      <c r="W1385"/>
      <c r="X1385" s="69"/>
      <c r="Y1385" s="69"/>
      <c r="Z1385" s="69"/>
      <c r="AC1385" s="42"/>
      <c r="AH1385" s="57"/>
    </row>
    <row r="1386" spans="23:34">
      <c r="W1386"/>
      <c r="X1386" s="69"/>
      <c r="Y1386" s="69"/>
      <c r="Z1386" s="69"/>
      <c r="AC1386" s="42"/>
      <c r="AH1386" s="57"/>
    </row>
    <row r="1387" spans="23:34">
      <c r="W1387"/>
      <c r="X1387" s="69"/>
      <c r="Y1387" s="69"/>
      <c r="Z1387" s="69"/>
      <c r="AC1387" s="42"/>
      <c r="AH1387" s="57"/>
    </row>
    <row r="1388" spans="23:34">
      <c r="W1388"/>
      <c r="X1388" s="69"/>
      <c r="Y1388" s="69"/>
      <c r="Z1388" s="69"/>
      <c r="AC1388" s="42"/>
      <c r="AH1388" s="57"/>
    </row>
    <row r="1389" spans="23:34">
      <c r="W1389"/>
      <c r="X1389" s="69"/>
      <c r="Y1389" s="69"/>
      <c r="Z1389" s="69"/>
      <c r="AC1389" s="42"/>
      <c r="AH1389" s="57"/>
    </row>
    <row r="1390" spans="23:34">
      <c r="W1390"/>
      <c r="X1390" s="69"/>
      <c r="Y1390" s="69"/>
      <c r="Z1390" s="69"/>
      <c r="AC1390" s="42"/>
      <c r="AH1390" s="57"/>
    </row>
    <row r="1391" spans="23:34">
      <c r="W1391"/>
      <c r="X1391" s="69"/>
      <c r="Y1391" s="69"/>
      <c r="Z1391" s="69"/>
      <c r="AC1391" s="42"/>
      <c r="AH1391" s="57"/>
    </row>
    <row r="1392" spans="23:34">
      <c r="W1392"/>
      <c r="X1392" s="69"/>
      <c r="Y1392" s="69"/>
      <c r="Z1392" s="69"/>
      <c r="AC1392" s="42"/>
      <c r="AH1392" s="57"/>
    </row>
    <row r="1393" spans="23:34">
      <c r="W1393"/>
      <c r="X1393" s="69"/>
      <c r="Y1393" s="69"/>
      <c r="Z1393" s="69"/>
      <c r="AC1393" s="42"/>
      <c r="AH1393" s="57"/>
    </row>
    <row r="1394" spans="23:34">
      <c r="W1394"/>
      <c r="X1394" s="69"/>
      <c r="Y1394" s="69"/>
      <c r="Z1394" s="69"/>
      <c r="AC1394" s="42"/>
      <c r="AH1394" s="57"/>
    </row>
    <row r="1395" spans="23:34">
      <c r="W1395"/>
      <c r="X1395" s="69"/>
      <c r="Y1395" s="69"/>
      <c r="Z1395" s="69"/>
      <c r="AC1395" s="42"/>
      <c r="AH1395" s="57"/>
    </row>
    <row r="1396" spans="23:34">
      <c r="W1396"/>
      <c r="X1396" s="69"/>
      <c r="Y1396" s="69"/>
      <c r="Z1396" s="69"/>
      <c r="AC1396" s="42"/>
      <c r="AH1396" s="57"/>
    </row>
    <row r="1397" spans="23:34">
      <c r="W1397"/>
      <c r="X1397" s="69"/>
      <c r="Y1397" s="69"/>
      <c r="Z1397" s="69"/>
      <c r="AC1397" s="42"/>
      <c r="AH1397" s="57"/>
    </row>
    <row r="1398" spans="23:34">
      <c r="W1398"/>
      <c r="X1398" s="69"/>
      <c r="Y1398" s="69"/>
      <c r="Z1398" s="69"/>
      <c r="AC1398" s="42"/>
      <c r="AH1398" s="57"/>
    </row>
    <row r="1399" spans="23:34">
      <c r="W1399"/>
      <c r="X1399" s="69"/>
      <c r="Y1399" s="69"/>
      <c r="Z1399" s="69"/>
      <c r="AC1399" s="42"/>
      <c r="AH1399" s="57"/>
    </row>
    <row r="1400" spans="23:34">
      <c r="W1400"/>
      <c r="X1400" s="69"/>
      <c r="Y1400" s="69"/>
      <c r="Z1400" s="69"/>
      <c r="AC1400" s="42"/>
      <c r="AH1400" s="57"/>
    </row>
    <row r="1401" spans="23:34">
      <c r="W1401"/>
      <c r="X1401" s="69"/>
      <c r="Y1401" s="69"/>
      <c r="Z1401" s="69"/>
      <c r="AC1401" s="42"/>
      <c r="AH1401" s="57"/>
    </row>
    <row r="1402" spans="23:34">
      <c r="W1402"/>
      <c r="X1402" s="69"/>
      <c r="Y1402" s="69"/>
      <c r="Z1402" s="69"/>
      <c r="AC1402" s="42"/>
      <c r="AH1402" s="57"/>
    </row>
    <row r="1403" spans="23:34">
      <c r="W1403"/>
      <c r="X1403" s="69"/>
      <c r="Y1403" s="69"/>
      <c r="Z1403" s="69"/>
      <c r="AC1403" s="42"/>
      <c r="AH1403" s="57"/>
    </row>
    <row r="1404" spans="23:34">
      <c r="W1404"/>
      <c r="X1404" s="69"/>
      <c r="Y1404" s="69"/>
      <c r="Z1404" s="69"/>
      <c r="AC1404" s="42"/>
      <c r="AH1404" s="57"/>
    </row>
    <row r="1405" spans="23:34">
      <c r="W1405"/>
      <c r="X1405" s="69"/>
      <c r="Y1405" s="69"/>
      <c r="Z1405" s="69"/>
      <c r="AC1405" s="42"/>
      <c r="AH1405" s="57"/>
    </row>
    <row r="1406" spans="23:34">
      <c r="W1406"/>
      <c r="X1406" s="69"/>
      <c r="Y1406" s="69"/>
      <c r="Z1406" s="69"/>
      <c r="AC1406" s="42"/>
      <c r="AH1406" s="57"/>
    </row>
    <row r="1407" spans="23:34">
      <c r="W1407"/>
      <c r="X1407" s="69"/>
      <c r="Y1407" s="69"/>
      <c r="Z1407" s="69"/>
      <c r="AC1407" s="42"/>
      <c r="AH1407" s="57"/>
    </row>
    <row r="1408" spans="23:34">
      <c r="W1408"/>
      <c r="X1408" s="69"/>
      <c r="Y1408" s="69"/>
      <c r="Z1408" s="69"/>
      <c r="AC1408" s="42"/>
      <c r="AH1408" s="57"/>
    </row>
    <row r="1409" spans="23:34">
      <c r="W1409"/>
      <c r="X1409" s="69"/>
      <c r="Y1409" s="69"/>
      <c r="Z1409" s="69"/>
      <c r="AC1409" s="42"/>
      <c r="AH1409" s="57"/>
    </row>
    <row r="1410" spans="23:34">
      <c r="W1410"/>
      <c r="X1410" s="69"/>
      <c r="Y1410" s="69"/>
      <c r="Z1410" s="69"/>
      <c r="AC1410" s="42"/>
      <c r="AH1410" s="57"/>
    </row>
    <row r="1411" spans="23:34">
      <c r="W1411"/>
      <c r="X1411" s="69"/>
      <c r="Y1411" s="69"/>
      <c r="Z1411" s="69"/>
      <c r="AC1411" s="42"/>
      <c r="AH1411" s="57"/>
    </row>
    <row r="1412" spans="23:34">
      <c r="W1412"/>
      <c r="X1412" s="69"/>
      <c r="Y1412" s="69"/>
      <c r="Z1412" s="69"/>
      <c r="AC1412" s="42"/>
      <c r="AH1412" s="57"/>
    </row>
    <row r="1413" spans="23:34">
      <c r="W1413"/>
      <c r="X1413" s="69"/>
      <c r="Y1413" s="69"/>
      <c r="Z1413" s="69"/>
      <c r="AC1413" s="42"/>
      <c r="AH1413" s="57"/>
    </row>
    <row r="1414" spans="23:34">
      <c r="W1414"/>
      <c r="X1414" s="69"/>
      <c r="Y1414" s="69"/>
      <c r="Z1414" s="69"/>
      <c r="AC1414" s="42"/>
      <c r="AH1414" s="57"/>
    </row>
    <row r="1415" spans="23:34">
      <c r="W1415"/>
      <c r="X1415" s="69"/>
      <c r="Y1415" s="69"/>
      <c r="Z1415" s="69"/>
      <c r="AC1415" s="42"/>
      <c r="AH1415" s="57"/>
    </row>
    <row r="1416" spans="23:34">
      <c r="W1416"/>
      <c r="X1416" s="69"/>
      <c r="Y1416" s="69"/>
      <c r="Z1416" s="69"/>
      <c r="AC1416" s="42"/>
      <c r="AH1416" s="57"/>
    </row>
    <row r="1417" spans="23:34">
      <c r="W1417"/>
      <c r="X1417" s="69"/>
      <c r="Y1417" s="69"/>
      <c r="Z1417" s="69"/>
      <c r="AC1417" s="42"/>
      <c r="AH1417" s="57"/>
    </row>
    <row r="1418" spans="23:34">
      <c r="W1418"/>
      <c r="X1418" s="69"/>
      <c r="Y1418" s="69"/>
      <c r="Z1418" s="69"/>
      <c r="AC1418" s="42"/>
      <c r="AH1418" s="57"/>
    </row>
    <row r="1419" spans="23:34">
      <c r="W1419"/>
      <c r="X1419" s="69"/>
      <c r="Y1419" s="69"/>
      <c r="Z1419" s="69"/>
      <c r="AC1419" s="42"/>
      <c r="AH1419" s="57"/>
    </row>
    <row r="1420" spans="23:34">
      <c r="W1420"/>
      <c r="X1420" s="69"/>
      <c r="Y1420" s="69"/>
      <c r="Z1420" s="69"/>
      <c r="AC1420" s="42"/>
      <c r="AH1420" s="57"/>
    </row>
    <row r="1421" spans="23:34">
      <c r="W1421"/>
      <c r="X1421" s="69"/>
      <c r="Y1421" s="69"/>
      <c r="Z1421" s="69"/>
      <c r="AC1421" s="42"/>
      <c r="AH1421" s="57"/>
    </row>
    <row r="1422" spans="23:34">
      <c r="W1422"/>
      <c r="X1422" s="69"/>
      <c r="Y1422" s="69"/>
      <c r="Z1422" s="69"/>
      <c r="AC1422" s="42"/>
      <c r="AH1422" s="57"/>
    </row>
    <row r="1423" spans="23:34">
      <c r="W1423"/>
      <c r="X1423" s="69"/>
      <c r="Y1423" s="69"/>
      <c r="Z1423" s="69"/>
      <c r="AC1423" s="42"/>
      <c r="AH1423" s="57"/>
    </row>
    <row r="1424" spans="23:34">
      <c r="W1424"/>
      <c r="X1424" s="69"/>
      <c r="Y1424" s="69"/>
      <c r="Z1424" s="69"/>
      <c r="AC1424" s="42"/>
      <c r="AH1424" s="57"/>
    </row>
    <row r="1425" spans="23:34">
      <c r="W1425"/>
      <c r="X1425" s="69"/>
      <c r="Y1425" s="69"/>
      <c r="Z1425" s="69"/>
      <c r="AC1425" s="42"/>
      <c r="AH1425" s="57"/>
    </row>
    <row r="1426" spans="23:34">
      <c r="W1426"/>
      <c r="X1426" s="69"/>
      <c r="Y1426" s="69"/>
      <c r="Z1426" s="69"/>
      <c r="AC1426" s="42"/>
      <c r="AH1426" s="57"/>
    </row>
    <row r="1427" spans="23:34">
      <c r="W1427"/>
      <c r="X1427" s="69"/>
      <c r="Y1427" s="69"/>
      <c r="Z1427" s="69"/>
      <c r="AC1427" s="42"/>
      <c r="AH1427" s="57"/>
    </row>
    <row r="1428" spans="23:34">
      <c r="W1428"/>
      <c r="X1428" s="69"/>
      <c r="Y1428" s="69"/>
      <c r="Z1428" s="69"/>
      <c r="AC1428" s="42"/>
      <c r="AH1428" s="57"/>
    </row>
    <row r="1429" spans="23:34">
      <c r="W1429"/>
      <c r="X1429" s="69"/>
      <c r="Y1429" s="69"/>
      <c r="Z1429" s="69"/>
      <c r="AC1429" s="42"/>
      <c r="AH1429" s="57"/>
    </row>
    <row r="1430" spans="23:34">
      <c r="W1430"/>
      <c r="X1430" s="69"/>
      <c r="Y1430" s="69"/>
      <c r="Z1430" s="69"/>
      <c r="AC1430" s="42"/>
      <c r="AH1430" s="57"/>
    </row>
    <row r="1431" spans="23:34">
      <c r="W1431"/>
      <c r="X1431" s="69"/>
      <c r="Y1431" s="69"/>
      <c r="Z1431" s="69"/>
      <c r="AC1431" s="42"/>
      <c r="AH1431" s="57"/>
    </row>
    <row r="1432" spans="23:34">
      <c r="W1432"/>
      <c r="X1432" s="69"/>
      <c r="Y1432" s="69"/>
      <c r="Z1432" s="69"/>
      <c r="AC1432" s="42"/>
      <c r="AH1432" s="57"/>
    </row>
    <row r="1433" spans="23:34">
      <c r="W1433"/>
      <c r="X1433" s="69"/>
      <c r="Y1433" s="69"/>
      <c r="Z1433" s="69"/>
      <c r="AC1433" s="42"/>
      <c r="AH1433" s="57"/>
    </row>
    <row r="1434" spans="23:34">
      <c r="W1434"/>
      <c r="X1434" s="69"/>
      <c r="Y1434" s="69"/>
      <c r="Z1434" s="69"/>
      <c r="AC1434" s="42"/>
      <c r="AH1434" s="57"/>
    </row>
    <row r="1435" spans="23:34">
      <c r="W1435"/>
      <c r="X1435" s="69"/>
      <c r="Y1435" s="69"/>
      <c r="Z1435" s="69"/>
      <c r="AC1435" s="42"/>
      <c r="AH1435" s="57"/>
    </row>
    <row r="1436" spans="23:34">
      <c r="W1436"/>
      <c r="X1436" s="69"/>
      <c r="Y1436" s="69"/>
      <c r="Z1436" s="69"/>
      <c r="AC1436" s="42"/>
      <c r="AH1436" s="57"/>
    </row>
    <row r="1437" spans="23:34">
      <c r="W1437"/>
      <c r="X1437" s="69"/>
      <c r="Y1437" s="69"/>
      <c r="Z1437" s="69"/>
      <c r="AC1437" s="42"/>
      <c r="AH1437" s="57"/>
    </row>
    <row r="1438" spans="23:34">
      <c r="W1438"/>
      <c r="X1438" s="69"/>
      <c r="Y1438" s="69"/>
      <c r="Z1438" s="69"/>
      <c r="AC1438" s="42"/>
      <c r="AH1438" s="57"/>
    </row>
    <row r="1439" spans="23:34">
      <c r="W1439"/>
      <c r="X1439" s="69"/>
      <c r="Y1439" s="69"/>
      <c r="Z1439" s="69"/>
      <c r="AC1439" s="42"/>
      <c r="AH1439" s="57"/>
    </row>
    <row r="1440" spans="23:34">
      <c r="W1440"/>
      <c r="X1440" s="69"/>
      <c r="Y1440" s="69"/>
      <c r="Z1440" s="69"/>
      <c r="AC1440" s="42"/>
      <c r="AH1440" s="57"/>
    </row>
    <row r="1441" spans="23:34">
      <c r="W1441"/>
      <c r="X1441" s="69"/>
      <c r="Y1441" s="69"/>
      <c r="Z1441" s="69"/>
      <c r="AC1441" s="42"/>
      <c r="AH1441" s="57"/>
    </row>
    <row r="1442" spans="23:34">
      <c r="W1442"/>
      <c r="X1442" s="69"/>
      <c r="Y1442" s="69"/>
      <c r="Z1442" s="69"/>
      <c r="AC1442" s="42"/>
      <c r="AH1442" s="57"/>
    </row>
    <row r="1443" spans="23:34">
      <c r="W1443"/>
      <c r="X1443" s="69"/>
      <c r="Y1443" s="69"/>
      <c r="Z1443" s="69"/>
      <c r="AC1443" s="42"/>
      <c r="AH1443" s="57"/>
    </row>
    <row r="1444" spans="23:34">
      <c r="W1444"/>
      <c r="X1444" s="69"/>
      <c r="Y1444" s="69"/>
      <c r="Z1444" s="69"/>
      <c r="AC1444" s="42"/>
      <c r="AH1444" s="57"/>
    </row>
    <row r="1445" spans="23:34">
      <c r="W1445"/>
      <c r="X1445" s="69"/>
      <c r="Y1445" s="69"/>
      <c r="Z1445" s="69"/>
      <c r="AC1445" s="42"/>
      <c r="AH1445" s="57"/>
    </row>
    <row r="1446" spans="23:34">
      <c r="W1446"/>
      <c r="X1446" s="69"/>
      <c r="Y1446" s="69"/>
      <c r="Z1446" s="69"/>
      <c r="AC1446" s="42"/>
      <c r="AH1446" s="57"/>
    </row>
    <row r="1447" spans="23:34">
      <c r="W1447"/>
      <c r="X1447" s="69"/>
      <c r="Y1447" s="69"/>
      <c r="Z1447" s="69"/>
      <c r="AC1447" s="42"/>
      <c r="AH1447" s="57"/>
    </row>
    <row r="1448" spans="23:34">
      <c r="W1448"/>
      <c r="X1448" s="69"/>
      <c r="Y1448" s="69"/>
      <c r="Z1448" s="69"/>
      <c r="AC1448" s="42"/>
      <c r="AH1448" s="57"/>
    </row>
    <row r="1449" spans="23:34">
      <c r="W1449"/>
      <c r="X1449" s="69"/>
      <c r="Y1449" s="69"/>
      <c r="Z1449" s="69"/>
      <c r="AC1449" s="42"/>
      <c r="AH1449" s="57"/>
    </row>
    <row r="1450" spans="23:34">
      <c r="W1450"/>
      <c r="X1450" s="69"/>
      <c r="Y1450" s="69"/>
      <c r="Z1450" s="69"/>
      <c r="AC1450" s="42"/>
      <c r="AH1450" s="57"/>
    </row>
    <row r="1451" spans="23:34">
      <c r="W1451"/>
      <c r="X1451" s="69"/>
      <c r="Y1451" s="69"/>
      <c r="Z1451" s="69"/>
      <c r="AC1451" s="42"/>
      <c r="AH1451" s="57"/>
    </row>
    <row r="1452" spans="23:34">
      <c r="W1452"/>
      <c r="X1452" s="69"/>
      <c r="Y1452" s="69"/>
      <c r="Z1452" s="69"/>
      <c r="AC1452" s="42"/>
      <c r="AH1452" s="57"/>
    </row>
    <row r="1453" spans="23:34">
      <c r="W1453"/>
      <c r="X1453" s="69"/>
      <c r="Y1453" s="69"/>
      <c r="Z1453" s="69"/>
      <c r="AC1453" s="42"/>
      <c r="AH1453" s="57"/>
    </row>
    <row r="1454" spans="23:34">
      <c r="W1454"/>
      <c r="X1454" s="69"/>
      <c r="Y1454" s="69"/>
      <c r="Z1454" s="69"/>
      <c r="AC1454" s="42"/>
      <c r="AH1454" s="57"/>
    </row>
    <row r="1455" spans="23:34">
      <c r="W1455"/>
      <c r="X1455" s="69"/>
      <c r="Y1455" s="69"/>
      <c r="Z1455" s="69"/>
      <c r="AC1455" s="42"/>
      <c r="AH1455" s="57"/>
    </row>
    <row r="1456" spans="23:34">
      <c r="W1456"/>
      <c r="X1456" s="69"/>
      <c r="Y1456" s="69"/>
      <c r="Z1456" s="69"/>
      <c r="AC1456" s="42"/>
      <c r="AH1456" s="57"/>
    </row>
    <row r="1457" spans="23:34">
      <c r="W1457"/>
      <c r="X1457" s="69"/>
      <c r="Y1457" s="69"/>
      <c r="Z1457" s="69"/>
      <c r="AC1457" s="42"/>
      <c r="AH1457" s="57"/>
    </row>
    <row r="1458" spans="23:34">
      <c r="W1458"/>
      <c r="X1458" s="69"/>
      <c r="Y1458" s="69"/>
      <c r="Z1458" s="69"/>
      <c r="AC1458" s="42"/>
      <c r="AH1458" s="57"/>
    </row>
    <row r="1459" spans="23:34">
      <c r="W1459"/>
      <c r="X1459" s="69"/>
      <c r="Y1459" s="69"/>
      <c r="Z1459" s="69"/>
      <c r="AC1459" s="42"/>
      <c r="AH1459" s="57"/>
    </row>
    <row r="1460" spans="23:34">
      <c r="W1460"/>
      <c r="X1460" s="69"/>
      <c r="Y1460" s="69"/>
      <c r="Z1460" s="69"/>
      <c r="AC1460" s="42"/>
      <c r="AH1460" s="57"/>
    </row>
    <row r="1461" spans="23:34">
      <c r="W1461"/>
      <c r="X1461" s="69"/>
      <c r="Y1461" s="69"/>
      <c r="Z1461" s="69"/>
      <c r="AC1461" s="42"/>
      <c r="AH1461" s="57"/>
    </row>
    <row r="1462" spans="23:34">
      <c r="W1462"/>
      <c r="X1462" s="69"/>
      <c r="Y1462" s="69"/>
      <c r="Z1462" s="69"/>
      <c r="AC1462" s="42"/>
      <c r="AH1462" s="57"/>
    </row>
    <row r="1463" spans="23:34">
      <c r="W1463"/>
      <c r="X1463" s="69"/>
      <c r="Y1463" s="69"/>
      <c r="Z1463" s="69"/>
      <c r="AC1463" s="42"/>
      <c r="AH1463" s="57"/>
    </row>
    <row r="1464" spans="23:34">
      <c r="W1464"/>
      <c r="X1464" s="69"/>
      <c r="Y1464" s="69"/>
      <c r="Z1464" s="69"/>
      <c r="AC1464" s="42"/>
      <c r="AH1464" s="57"/>
    </row>
    <row r="1465" spans="23:34">
      <c r="W1465"/>
      <c r="X1465" s="69"/>
      <c r="Y1465" s="69"/>
      <c r="Z1465" s="69"/>
      <c r="AC1465" s="42"/>
      <c r="AH1465" s="57"/>
    </row>
    <row r="1466" spans="23:34">
      <c r="W1466"/>
      <c r="X1466" s="69"/>
      <c r="Y1466" s="69"/>
      <c r="Z1466" s="69"/>
      <c r="AC1466" s="42"/>
      <c r="AH1466" s="57"/>
    </row>
    <row r="1467" spans="23:34">
      <c r="W1467"/>
      <c r="X1467" s="69"/>
      <c r="Y1467" s="69"/>
      <c r="Z1467" s="69"/>
      <c r="AC1467" s="42"/>
      <c r="AH1467" s="57"/>
    </row>
    <row r="1468" spans="23:34">
      <c r="W1468"/>
      <c r="X1468" s="69"/>
      <c r="Y1468" s="69"/>
      <c r="Z1468" s="69"/>
      <c r="AC1468" s="42"/>
      <c r="AH1468" s="57"/>
    </row>
    <row r="1469" spans="23:34">
      <c r="W1469"/>
      <c r="X1469" s="69"/>
      <c r="Y1469" s="69"/>
      <c r="Z1469" s="69"/>
      <c r="AC1469" s="42"/>
      <c r="AH1469" s="57"/>
    </row>
    <row r="1470" spans="23:34">
      <c r="W1470"/>
      <c r="X1470" s="69"/>
      <c r="Y1470" s="69"/>
      <c r="Z1470" s="69"/>
      <c r="AC1470" s="42"/>
      <c r="AH1470" s="57"/>
    </row>
    <row r="1471" spans="23:34">
      <c r="W1471"/>
      <c r="X1471" s="69"/>
      <c r="Y1471" s="69"/>
      <c r="Z1471" s="69"/>
      <c r="AC1471" s="42"/>
      <c r="AH1471" s="57"/>
    </row>
    <row r="1472" spans="23:34">
      <c r="W1472"/>
      <c r="X1472" s="69"/>
      <c r="Y1472" s="69"/>
      <c r="Z1472" s="69"/>
      <c r="AC1472" s="42"/>
      <c r="AH1472" s="57"/>
    </row>
    <row r="1473" spans="23:34">
      <c r="W1473"/>
      <c r="X1473" s="69"/>
      <c r="Y1473" s="69"/>
      <c r="Z1473" s="69"/>
      <c r="AC1473" s="42"/>
      <c r="AH1473" s="57"/>
    </row>
    <row r="1474" spans="23:34">
      <c r="W1474"/>
      <c r="X1474" s="69"/>
      <c r="Y1474" s="69"/>
      <c r="Z1474" s="69"/>
      <c r="AC1474" s="42"/>
      <c r="AH1474" s="57"/>
    </row>
    <row r="1475" spans="23:34">
      <c r="W1475"/>
      <c r="X1475" s="69"/>
      <c r="Y1475" s="69"/>
      <c r="Z1475" s="69"/>
      <c r="AC1475" s="42"/>
      <c r="AH1475" s="57"/>
    </row>
    <row r="1476" spans="23:34">
      <c r="W1476"/>
      <c r="X1476" s="69"/>
      <c r="Y1476" s="69"/>
      <c r="Z1476" s="69"/>
      <c r="AC1476" s="42"/>
      <c r="AH1476" s="57"/>
    </row>
    <row r="1477" spans="23:34">
      <c r="W1477"/>
      <c r="X1477" s="69"/>
      <c r="Y1477" s="69"/>
      <c r="Z1477" s="69"/>
      <c r="AC1477" s="42"/>
      <c r="AH1477" s="57"/>
    </row>
    <row r="1478" spans="23:34">
      <c r="W1478"/>
      <c r="X1478" s="69"/>
      <c r="Y1478" s="69"/>
      <c r="Z1478" s="69"/>
      <c r="AC1478" s="42"/>
      <c r="AH1478" s="57"/>
    </row>
    <row r="1479" spans="23:34">
      <c r="W1479"/>
      <c r="X1479" s="69"/>
      <c r="Y1479" s="69"/>
      <c r="Z1479" s="69"/>
      <c r="AC1479" s="42"/>
      <c r="AH1479" s="57"/>
    </row>
    <row r="1480" spans="23:34">
      <c r="W1480"/>
      <c r="X1480" s="69"/>
      <c r="Y1480" s="69"/>
      <c r="Z1480" s="69"/>
      <c r="AC1480" s="42"/>
      <c r="AH1480" s="57"/>
    </row>
    <row r="1481" spans="23:34">
      <c r="W1481"/>
      <c r="X1481" s="69"/>
      <c r="Y1481" s="69"/>
      <c r="Z1481" s="69"/>
      <c r="AC1481" s="42"/>
      <c r="AH1481" s="57"/>
    </row>
    <row r="1482" spans="23:34">
      <c r="W1482"/>
      <c r="X1482" s="69"/>
      <c r="Y1482" s="69"/>
      <c r="Z1482" s="69"/>
      <c r="AC1482" s="42"/>
      <c r="AH1482" s="57"/>
    </row>
    <row r="1483" spans="23:34">
      <c r="W1483"/>
      <c r="X1483" s="69"/>
      <c r="Y1483" s="69"/>
      <c r="Z1483" s="69"/>
      <c r="AC1483" s="42"/>
      <c r="AH1483" s="57"/>
    </row>
    <row r="1484" spans="23:34">
      <c r="W1484"/>
      <c r="X1484" s="69"/>
      <c r="Y1484" s="69"/>
      <c r="Z1484" s="69"/>
      <c r="AC1484" s="42"/>
      <c r="AH1484" s="57"/>
    </row>
    <row r="1485" spans="23:34">
      <c r="W1485"/>
      <c r="X1485" s="69"/>
      <c r="Y1485" s="69"/>
      <c r="Z1485" s="69"/>
      <c r="AC1485" s="42"/>
      <c r="AH1485" s="57"/>
    </row>
    <row r="1486" spans="23:34">
      <c r="W1486"/>
      <c r="X1486" s="69"/>
      <c r="Y1486" s="69"/>
      <c r="Z1486" s="69"/>
      <c r="AC1486" s="42"/>
      <c r="AH1486" s="57"/>
    </row>
    <row r="1487" spans="23:34">
      <c r="W1487"/>
      <c r="X1487" s="69"/>
      <c r="Y1487" s="69"/>
      <c r="Z1487" s="69"/>
      <c r="AC1487" s="42"/>
      <c r="AH1487" s="57"/>
    </row>
    <row r="1488" spans="23:34">
      <c r="W1488"/>
      <c r="X1488" s="69"/>
      <c r="Y1488" s="69"/>
      <c r="Z1488" s="69"/>
      <c r="AC1488" s="42"/>
      <c r="AH1488" s="57"/>
    </row>
    <row r="1489" spans="23:34">
      <c r="W1489"/>
      <c r="X1489" s="69"/>
      <c r="Y1489" s="69"/>
      <c r="Z1489" s="69"/>
      <c r="AC1489" s="42"/>
      <c r="AH1489" s="57"/>
    </row>
    <row r="1490" spans="23:34">
      <c r="W1490"/>
      <c r="X1490" s="69"/>
      <c r="Y1490" s="69"/>
      <c r="Z1490" s="69"/>
      <c r="AC1490" s="42"/>
      <c r="AH1490" s="57"/>
    </row>
    <row r="1491" spans="23:34">
      <c r="W1491"/>
      <c r="X1491" s="69"/>
      <c r="Y1491" s="69"/>
      <c r="Z1491" s="69"/>
      <c r="AC1491" s="42"/>
      <c r="AH1491" s="57"/>
    </row>
    <row r="1492" spans="23:34">
      <c r="W1492"/>
      <c r="X1492" s="69"/>
      <c r="Y1492" s="69"/>
      <c r="Z1492" s="69"/>
      <c r="AC1492" s="42"/>
      <c r="AH1492" s="57"/>
    </row>
    <row r="1493" spans="23:34">
      <c r="W1493"/>
      <c r="X1493" s="69"/>
      <c r="Y1493" s="69"/>
      <c r="Z1493" s="69"/>
      <c r="AC1493" s="42"/>
      <c r="AH1493" s="57"/>
    </row>
    <row r="1494" spans="23:34">
      <c r="W1494"/>
      <c r="X1494" s="69"/>
      <c r="Y1494" s="69"/>
      <c r="Z1494" s="69"/>
      <c r="AC1494" s="42"/>
      <c r="AH1494" s="57"/>
    </row>
    <row r="1495" spans="23:34">
      <c r="W1495"/>
      <c r="X1495" s="69"/>
      <c r="Y1495" s="69"/>
      <c r="Z1495" s="69"/>
      <c r="AC1495" s="42"/>
      <c r="AH1495" s="57"/>
    </row>
    <row r="1496" spans="23:34">
      <c r="W1496"/>
      <c r="X1496" s="69"/>
      <c r="Y1496" s="69"/>
      <c r="Z1496" s="69"/>
      <c r="AC1496" s="42"/>
      <c r="AH1496" s="57"/>
    </row>
    <row r="1497" spans="23:34">
      <c r="W1497"/>
      <c r="X1497" s="69"/>
      <c r="Y1497" s="69"/>
      <c r="Z1497" s="69"/>
      <c r="AC1497" s="42"/>
      <c r="AH1497" s="57"/>
    </row>
    <row r="1498" spans="23:34">
      <c r="W1498"/>
      <c r="X1498" s="69"/>
      <c r="Y1498" s="69"/>
      <c r="Z1498" s="69"/>
      <c r="AC1498" s="42"/>
      <c r="AH1498" s="57"/>
    </row>
    <row r="1499" spans="23:34">
      <c r="W1499"/>
      <c r="X1499" s="69"/>
      <c r="Y1499" s="69"/>
      <c r="Z1499" s="69"/>
      <c r="AC1499" s="42"/>
      <c r="AH1499" s="57"/>
    </row>
    <row r="1500" spans="23:34">
      <c r="W1500"/>
      <c r="X1500" s="69"/>
      <c r="Y1500" s="69"/>
      <c r="Z1500" s="69"/>
      <c r="AC1500" s="42"/>
      <c r="AH1500" s="57"/>
    </row>
    <row r="1501" spans="23:34">
      <c r="W1501"/>
      <c r="X1501" s="69"/>
      <c r="Y1501" s="69"/>
      <c r="Z1501" s="69"/>
      <c r="AC1501" s="42"/>
      <c r="AH1501" s="57"/>
    </row>
    <row r="1502" spans="23:34">
      <c r="W1502"/>
      <c r="X1502" s="69"/>
      <c r="Y1502" s="69"/>
      <c r="Z1502" s="69"/>
      <c r="AC1502" s="42"/>
      <c r="AH1502" s="57"/>
    </row>
    <row r="1503" spans="23:34">
      <c r="W1503"/>
      <c r="X1503" s="69"/>
      <c r="Y1503" s="69"/>
      <c r="Z1503" s="69"/>
      <c r="AC1503" s="42"/>
      <c r="AH1503" s="57"/>
    </row>
    <row r="1504" spans="23:34">
      <c r="W1504"/>
      <c r="X1504" s="69"/>
      <c r="Y1504" s="69"/>
      <c r="Z1504" s="69"/>
      <c r="AC1504" s="42"/>
      <c r="AH1504" s="57"/>
    </row>
    <row r="1505" spans="23:34">
      <c r="W1505"/>
      <c r="X1505" s="69"/>
      <c r="Y1505" s="69"/>
      <c r="Z1505" s="69"/>
      <c r="AC1505" s="42"/>
      <c r="AH1505" s="57"/>
    </row>
    <row r="1506" spans="23:34">
      <c r="W1506"/>
      <c r="X1506" s="69"/>
      <c r="Y1506" s="69"/>
      <c r="Z1506" s="69"/>
      <c r="AC1506" s="42"/>
      <c r="AH1506" s="57"/>
    </row>
    <row r="1507" spans="23:34">
      <c r="W1507"/>
      <c r="X1507" s="69"/>
      <c r="Y1507" s="69"/>
      <c r="Z1507" s="69"/>
      <c r="AC1507" s="42"/>
      <c r="AH1507" s="57"/>
    </row>
    <row r="1508" spans="23:34">
      <c r="W1508"/>
      <c r="X1508" s="69"/>
      <c r="Y1508" s="69"/>
      <c r="Z1508" s="69"/>
      <c r="AC1508" s="42"/>
      <c r="AH1508" s="57"/>
    </row>
    <row r="1509" spans="23:34">
      <c r="W1509"/>
      <c r="X1509" s="69"/>
      <c r="Y1509" s="69"/>
      <c r="Z1509" s="69"/>
      <c r="AC1509" s="42"/>
      <c r="AH1509" s="57"/>
    </row>
    <row r="1510" spans="23:34">
      <c r="W1510"/>
      <c r="X1510" s="69"/>
      <c r="Y1510" s="69"/>
      <c r="Z1510" s="69"/>
      <c r="AC1510" s="42"/>
      <c r="AH1510" s="57"/>
    </row>
    <row r="1511" spans="23:34">
      <c r="W1511"/>
      <c r="X1511" s="69"/>
      <c r="Y1511" s="69"/>
      <c r="Z1511" s="69"/>
      <c r="AC1511" s="42"/>
      <c r="AH1511" s="57"/>
    </row>
    <row r="1512" spans="23:34">
      <c r="W1512"/>
      <c r="X1512" s="69"/>
      <c r="Y1512" s="69"/>
      <c r="Z1512" s="69"/>
      <c r="AC1512" s="42"/>
      <c r="AH1512" s="57"/>
    </row>
    <row r="1513" spans="23:34">
      <c r="W1513"/>
      <c r="X1513" s="69"/>
      <c r="Y1513" s="69"/>
      <c r="Z1513" s="69"/>
      <c r="AC1513" s="42"/>
      <c r="AH1513" s="57"/>
    </row>
    <row r="1514" spans="23:34">
      <c r="W1514"/>
      <c r="X1514" s="69"/>
      <c r="Y1514" s="69"/>
      <c r="Z1514" s="69"/>
      <c r="AC1514" s="42"/>
      <c r="AH1514" s="57"/>
    </row>
    <row r="1515" spans="23:34">
      <c r="W1515"/>
      <c r="X1515" s="69"/>
      <c r="Y1515" s="69"/>
      <c r="Z1515" s="69"/>
      <c r="AC1515" s="42"/>
      <c r="AH1515" s="57"/>
    </row>
    <row r="1516" spans="23:34">
      <c r="W1516"/>
      <c r="X1516" s="69"/>
      <c r="Y1516" s="69"/>
      <c r="Z1516" s="69"/>
      <c r="AC1516" s="42"/>
      <c r="AH1516" s="57"/>
    </row>
    <row r="1517" spans="23:34">
      <c r="W1517"/>
      <c r="X1517" s="54"/>
      <c r="Y1517" s="54"/>
      <c r="Z1517" s="54"/>
      <c r="AC1517" s="42"/>
      <c r="AH1517" s="57"/>
    </row>
    <row r="1518" spans="23:34">
      <c r="W1518"/>
      <c r="X1518" s="54"/>
      <c r="Y1518" s="54"/>
      <c r="Z1518" s="54"/>
      <c r="AC1518" s="42"/>
      <c r="AH1518" s="57"/>
    </row>
    <row r="1519" spans="23:34">
      <c r="W1519"/>
      <c r="X1519" s="54"/>
      <c r="Y1519" s="54"/>
      <c r="Z1519" s="54"/>
      <c r="AC1519" s="42"/>
      <c r="AH1519" s="57"/>
    </row>
    <row r="1520" spans="23:34">
      <c r="W1520"/>
      <c r="X1520" s="54"/>
      <c r="Y1520" s="54"/>
      <c r="Z1520" s="54"/>
      <c r="AC1520" s="42"/>
      <c r="AH1520" s="57"/>
    </row>
    <row r="1521" spans="23:34">
      <c r="W1521"/>
      <c r="X1521" s="54"/>
      <c r="Y1521" s="54"/>
      <c r="Z1521" s="54"/>
      <c r="AC1521" s="42"/>
      <c r="AH1521" s="57"/>
    </row>
    <row r="1522" spans="23:34">
      <c r="W1522"/>
      <c r="X1522" s="54"/>
      <c r="Y1522" s="54"/>
      <c r="Z1522" s="54"/>
      <c r="AC1522" s="42"/>
      <c r="AH1522" s="57"/>
    </row>
    <row r="1523" spans="23:34">
      <c r="W1523"/>
      <c r="X1523" s="54"/>
      <c r="Y1523" s="54"/>
      <c r="Z1523" s="54"/>
      <c r="AC1523" s="42"/>
      <c r="AH1523" s="57"/>
    </row>
    <row r="1524" spans="23:34">
      <c r="W1524"/>
      <c r="X1524" s="54"/>
      <c r="Y1524" s="54"/>
      <c r="Z1524" s="54"/>
      <c r="AC1524" s="42"/>
      <c r="AH1524" s="57"/>
    </row>
    <row r="1525" spans="23:34">
      <c r="W1525"/>
      <c r="X1525" s="54"/>
      <c r="Y1525" s="54"/>
      <c r="Z1525" s="54"/>
      <c r="AC1525" s="42"/>
      <c r="AH1525" s="57"/>
    </row>
    <row r="1526" spans="23:34">
      <c r="W1526"/>
      <c r="X1526" s="54"/>
      <c r="Y1526" s="54"/>
      <c r="Z1526" s="54"/>
      <c r="AC1526" s="42"/>
      <c r="AH1526" s="57"/>
    </row>
    <row r="1527" spans="23:34">
      <c r="W1527"/>
      <c r="X1527" s="54"/>
      <c r="Y1527" s="54"/>
      <c r="Z1527" s="54"/>
      <c r="AC1527" s="42"/>
      <c r="AH1527" s="57"/>
    </row>
    <row r="1528" spans="23:34">
      <c r="W1528"/>
      <c r="X1528" s="54"/>
      <c r="Y1528" s="54"/>
      <c r="Z1528" s="54"/>
      <c r="AC1528" s="42"/>
      <c r="AH1528" s="57"/>
    </row>
    <row r="1529" spans="23:34">
      <c r="W1529"/>
      <c r="X1529" s="54"/>
      <c r="Y1529" s="54"/>
      <c r="Z1529" s="54"/>
      <c r="AC1529" s="42"/>
      <c r="AH1529" s="57"/>
    </row>
    <row r="1530" spans="23:34">
      <c r="W1530"/>
      <c r="X1530" s="54"/>
      <c r="Y1530" s="54"/>
      <c r="Z1530" s="54"/>
      <c r="AC1530" s="42"/>
      <c r="AH1530" s="57"/>
    </row>
    <row r="1531" spans="23:34">
      <c r="W1531"/>
      <c r="X1531" s="54"/>
      <c r="Y1531" s="54"/>
      <c r="Z1531" s="54"/>
      <c r="AC1531" s="42"/>
      <c r="AH1531" s="57"/>
    </row>
    <row r="1532" spans="23:34">
      <c r="W1532"/>
      <c r="X1532" s="54"/>
      <c r="Y1532" s="54"/>
      <c r="Z1532" s="54"/>
      <c r="AC1532" s="42"/>
      <c r="AH1532" s="57"/>
    </row>
    <row r="1533" spans="23:34">
      <c r="W1533"/>
      <c r="X1533" s="54"/>
      <c r="Y1533" s="54"/>
      <c r="Z1533" s="54"/>
      <c r="AC1533" s="42"/>
      <c r="AH1533" s="57"/>
    </row>
    <row r="1534" spans="23:34">
      <c r="W1534"/>
      <c r="X1534" s="54"/>
      <c r="Y1534" s="54"/>
      <c r="Z1534" s="54"/>
      <c r="AC1534" s="42"/>
      <c r="AH1534" s="57"/>
    </row>
    <row r="1535" spans="23:34">
      <c r="W1535"/>
      <c r="X1535" s="54"/>
      <c r="Y1535" s="54"/>
      <c r="Z1535" s="54"/>
      <c r="AC1535" s="42"/>
      <c r="AH1535" s="57"/>
    </row>
    <row r="1536" spans="23:34">
      <c r="W1536"/>
      <c r="X1536" s="54"/>
      <c r="Y1536" s="54"/>
      <c r="Z1536" s="54"/>
      <c r="AC1536" s="42"/>
      <c r="AH1536" s="57"/>
    </row>
    <row r="1537" spans="23:34">
      <c r="W1537"/>
      <c r="X1537" s="54"/>
      <c r="Y1537" s="54"/>
      <c r="Z1537" s="54"/>
      <c r="AC1537" s="42"/>
      <c r="AH1537" s="57"/>
    </row>
    <row r="1538" spans="23:34">
      <c r="W1538"/>
      <c r="X1538" s="54"/>
      <c r="Y1538" s="54"/>
      <c r="Z1538" s="54"/>
      <c r="AC1538" s="42"/>
      <c r="AH1538" s="57"/>
    </row>
    <row r="1539" spans="23:34">
      <c r="W1539"/>
      <c r="X1539" s="54"/>
      <c r="Y1539" s="54"/>
      <c r="Z1539" s="54"/>
      <c r="AC1539" s="42"/>
      <c r="AH1539" s="57"/>
    </row>
    <row r="1540" spans="23:34">
      <c r="W1540"/>
      <c r="X1540" s="54"/>
      <c r="Y1540" s="54"/>
      <c r="Z1540" s="54"/>
      <c r="AC1540" s="42"/>
      <c r="AH1540" s="57"/>
    </row>
    <row r="1541" spans="23:34">
      <c r="W1541"/>
      <c r="X1541" s="54"/>
      <c r="Y1541" s="54"/>
      <c r="Z1541" s="54"/>
      <c r="AC1541" s="42"/>
      <c r="AH1541" s="57"/>
    </row>
    <row r="1542" spans="23:34">
      <c r="W1542"/>
      <c r="X1542" s="54"/>
      <c r="Y1542" s="54"/>
      <c r="Z1542" s="54"/>
      <c r="AC1542" s="42"/>
      <c r="AH1542" s="57"/>
    </row>
    <row r="1543" spans="23:34">
      <c r="W1543"/>
      <c r="X1543" s="54"/>
      <c r="Y1543" s="54"/>
      <c r="Z1543" s="54"/>
      <c r="AC1543" s="42"/>
      <c r="AH1543" s="57"/>
    </row>
    <row r="1544" spans="23:34">
      <c r="W1544"/>
      <c r="X1544" s="54"/>
      <c r="Y1544" s="54"/>
      <c r="Z1544" s="54"/>
      <c r="AC1544" s="42"/>
      <c r="AH1544" s="57"/>
    </row>
    <row r="1545" spans="23:34">
      <c r="W1545"/>
      <c r="X1545" s="54"/>
      <c r="Y1545" s="54"/>
      <c r="Z1545" s="54"/>
      <c r="AC1545" s="42"/>
      <c r="AH1545" s="57"/>
    </row>
    <row r="1546" spans="23:34">
      <c r="W1546"/>
      <c r="X1546" s="54"/>
      <c r="Y1546" s="54"/>
      <c r="Z1546" s="54"/>
      <c r="AC1546" s="42"/>
      <c r="AH1546" s="57"/>
    </row>
    <row r="1547" spans="23:34">
      <c r="W1547"/>
      <c r="X1547" s="54"/>
      <c r="Y1547" s="54"/>
      <c r="Z1547" s="54"/>
      <c r="AC1547" s="42"/>
      <c r="AH1547" s="57"/>
    </row>
    <row r="1548" spans="23:34">
      <c r="W1548"/>
      <c r="X1548" s="54"/>
      <c r="Y1548" s="54"/>
      <c r="Z1548" s="54"/>
      <c r="AC1548" s="42"/>
      <c r="AH1548" s="57"/>
    </row>
    <row r="1549" spans="23:34">
      <c r="W1549"/>
      <c r="X1549" s="54"/>
      <c r="Y1549" s="54"/>
      <c r="Z1549" s="54"/>
      <c r="AC1549" s="42"/>
      <c r="AH1549" s="57"/>
    </row>
    <row r="1550" spans="23:34">
      <c r="W1550"/>
      <c r="X1550" s="54"/>
      <c r="Y1550" s="54"/>
      <c r="Z1550" s="54"/>
      <c r="AC1550" s="42"/>
      <c r="AH1550" s="57"/>
    </row>
    <row r="1551" spans="23:34">
      <c r="W1551"/>
      <c r="X1551" s="54"/>
      <c r="Y1551" s="54"/>
      <c r="Z1551" s="54"/>
      <c r="AC1551" s="42"/>
      <c r="AH1551" s="57"/>
    </row>
    <row r="1552" spans="23:34">
      <c r="W1552"/>
      <c r="X1552" s="54"/>
      <c r="Y1552" s="54"/>
      <c r="Z1552" s="54"/>
      <c r="AC1552" s="42"/>
      <c r="AH1552" s="57"/>
    </row>
    <row r="1553" spans="23:34">
      <c r="W1553"/>
      <c r="X1553" s="54"/>
      <c r="Y1553" s="54"/>
      <c r="Z1553" s="54"/>
      <c r="AC1553" s="42"/>
      <c r="AH1553" s="57"/>
    </row>
    <row r="1554" spans="23:34">
      <c r="W1554"/>
      <c r="X1554" s="54"/>
      <c r="Y1554" s="54"/>
      <c r="Z1554" s="54"/>
      <c r="AC1554" s="42"/>
      <c r="AH1554" s="57"/>
    </row>
    <row r="1555" spans="23:34">
      <c r="W1555"/>
      <c r="X1555" s="54"/>
      <c r="Y1555" s="54"/>
      <c r="Z1555" s="54"/>
      <c r="AC1555" s="42"/>
      <c r="AH1555" s="57"/>
    </row>
    <row r="1556" spans="23:34">
      <c r="W1556"/>
      <c r="X1556" s="54"/>
      <c r="Y1556" s="54"/>
      <c r="Z1556" s="54"/>
      <c r="AC1556" s="42"/>
      <c r="AH1556" s="57"/>
    </row>
    <row r="1557" spans="23:34">
      <c r="W1557"/>
      <c r="X1557" s="54"/>
      <c r="Y1557" s="54"/>
      <c r="Z1557" s="54"/>
      <c r="AC1557" s="42"/>
      <c r="AH1557" s="57"/>
    </row>
    <row r="1558" spans="23:34">
      <c r="W1558"/>
      <c r="X1558" s="54"/>
      <c r="Y1558" s="54"/>
      <c r="Z1558" s="54"/>
      <c r="AC1558" s="42"/>
      <c r="AH1558" s="57"/>
    </row>
    <row r="1559" spans="23:34">
      <c r="W1559"/>
      <c r="X1559" s="54"/>
      <c r="Y1559" s="54"/>
      <c r="Z1559" s="54"/>
      <c r="AC1559" s="42"/>
      <c r="AH1559" s="57"/>
    </row>
    <row r="1560" spans="23:34">
      <c r="W1560"/>
      <c r="X1560" s="54"/>
      <c r="Y1560" s="54"/>
      <c r="Z1560" s="54"/>
      <c r="AC1560" s="42"/>
      <c r="AH1560" s="57"/>
    </row>
    <row r="1561" spans="23:34">
      <c r="W1561"/>
      <c r="X1561" s="56"/>
      <c r="Y1561" s="54"/>
      <c r="Z1561" s="56"/>
      <c r="AC1561" s="42"/>
      <c r="AH1561" s="57"/>
    </row>
    <row r="1562" spans="23:34">
      <c r="W1562"/>
      <c r="X1562" s="56"/>
      <c r="Y1562" s="54"/>
      <c r="Z1562" s="56"/>
      <c r="AC1562" s="42"/>
      <c r="AH1562" s="57"/>
    </row>
    <row r="1563" spans="23:34">
      <c r="W1563"/>
      <c r="X1563" s="56"/>
      <c r="Y1563" s="54"/>
      <c r="Z1563" s="56"/>
      <c r="AC1563" s="42"/>
      <c r="AH1563" s="57"/>
    </row>
    <row r="1564" spans="23:34">
      <c r="W1564"/>
      <c r="X1564" s="56"/>
      <c r="Y1564" s="54"/>
      <c r="Z1564" s="56"/>
      <c r="AC1564" s="42"/>
      <c r="AH1564" s="57"/>
    </row>
    <row r="1565" spans="23:34">
      <c r="W1565"/>
      <c r="X1565" s="56"/>
      <c r="Y1565" s="54"/>
      <c r="Z1565" s="56"/>
      <c r="AC1565" s="42"/>
      <c r="AH1565" s="57"/>
    </row>
    <row r="1566" spans="23:34">
      <c r="W1566"/>
      <c r="X1566" s="56"/>
      <c r="Y1566" s="54"/>
      <c r="Z1566" s="56"/>
      <c r="AC1566" s="42"/>
      <c r="AH1566" s="57"/>
    </row>
    <row r="1567" spans="23:34">
      <c r="W1567"/>
      <c r="X1567" s="56"/>
      <c r="Y1567" s="54"/>
      <c r="Z1567" s="56"/>
      <c r="AC1567" s="42"/>
      <c r="AH1567" s="57"/>
    </row>
    <row r="1568" spans="23:34">
      <c r="W1568"/>
      <c r="X1568" s="56"/>
      <c r="Y1568" s="54"/>
      <c r="Z1568" s="56"/>
      <c r="AC1568" s="42"/>
      <c r="AH1568" s="57"/>
    </row>
    <row r="1569" spans="23:34">
      <c r="W1569"/>
      <c r="X1569" s="56"/>
      <c r="Y1569" s="54"/>
      <c r="Z1569" s="56"/>
      <c r="AC1569" s="42"/>
      <c r="AH1569" s="57"/>
    </row>
    <row r="1570" spans="23:34">
      <c r="W1570"/>
      <c r="X1570" s="56"/>
      <c r="Y1570" s="54"/>
      <c r="Z1570" s="56"/>
      <c r="AC1570" s="42"/>
      <c r="AH1570" s="57"/>
    </row>
    <row r="1571" spans="23:34">
      <c r="W1571"/>
      <c r="X1571" s="56"/>
      <c r="Y1571" s="54"/>
      <c r="Z1571" s="56"/>
      <c r="AC1571" s="42"/>
      <c r="AH1571" s="57"/>
    </row>
    <row r="1572" spans="23:34">
      <c r="W1572"/>
      <c r="X1572" s="56"/>
      <c r="Y1572" s="54"/>
      <c r="Z1572" s="56"/>
      <c r="AC1572" s="42"/>
      <c r="AH1572" s="57"/>
    </row>
    <row r="1573" spans="23:34">
      <c r="W1573"/>
      <c r="X1573" s="56"/>
      <c r="Y1573" s="54"/>
      <c r="Z1573" s="56"/>
      <c r="AC1573" s="42"/>
      <c r="AH1573" s="57"/>
    </row>
    <row r="1574" spans="23:34">
      <c r="W1574"/>
      <c r="X1574" s="56"/>
      <c r="Y1574" s="54"/>
      <c r="Z1574" s="56"/>
      <c r="AC1574" s="42"/>
      <c r="AH1574" s="57"/>
    </row>
    <row r="1575" spans="23:34">
      <c r="W1575"/>
      <c r="X1575" s="56"/>
      <c r="Y1575" s="54"/>
      <c r="Z1575" s="56"/>
      <c r="AC1575" s="42"/>
      <c r="AH1575" s="57"/>
    </row>
    <row r="1576" spans="23:34">
      <c r="W1576"/>
      <c r="X1576" s="56"/>
      <c r="Y1576" s="54"/>
      <c r="Z1576" s="56"/>
      <c r="AC1576" s="42"/>
      <c r="AH1576" s="57"/>
    </row>
    <row r="1577" spans="23:34">
      <c r="W1577"/>
      <c r="X1577" s="56"/>
      <c r="Y1577" s="54"/>
      <c r="Z1577" s="56"/>
      <c r="AC1577" s="42"/>
      <c r="AH1577" s="57"/>
    </row>
    <row r="1578" spans="23:34">
      <c r="X1578" s="56"/>
      <c r="Y1578" s="56"/>
      <c r="Z1578" s="56"/>
      <c r="AA1578" s="1"/>
      <c r="AC1578" s="42"/>
      <c r="AG1578" s="1"/>
      <c r="AH1578" s="57"/>
    </row>
    <row r="1579" spans="23:34">
      <c r="X1579" s="56"/>
      <c r="Y1579" s="56"/>
      <c r="Z1579" s="56"/>
      <c r="AA1579" s="1"/>
      <c r="AC1579" s="42"/>
      <c r="AG1579" s="1"/>
      <c r="AH1579" s="57"/>
    </row>
    <row r="1580" spans="23:34">
      <c r="X1580" s="56"/>
      <c r="Y1580" s="56"/>
      <c r="Z1580" s="56"/>
      <c r="AA1580" s="1"/>
      <c r="AC1580" s="42"/>
      <c r="AG1580" s="1"/>
      <c r="AH1580" s="57"/>
    </row>
    <row r="1581" spans="23:34">
      <c r="X1581" s="56"/>
      <c r="Y1581" s="56"/>
      <c r="Z1581" s="56"/>
      <c r="AA1581" s="1"/>
      <c r="AC1581" s="42"/>
      <c r="AG1581" s="1"/>
      <c r="AH1581" s="57"/>
    </row>
    <row r="1582" spans="23:34">
      <c r="X1582" s="56"/>
      <c r="Y1582" s="56"/>
      <c r="Z1582" s="56"/>
      <c r="AA1582" s="1"/>
      <c r="AC1582" s="42"/>
      <c r="AG1582" s="1"/>
      <c r="AH1582" s="57"/>
    </row>
    <row r="1583" spans="23:34">
      <c r="X1583" s="56"/>
      <c r="Y1583" s="56"/>
      <c r="Z1583" s="56"/>
      <c r="AA1583" s="1"/>
      <c r="AC1583" s="42"/>
      <c r="AG1583" s="1"/>
      <c r="AH1583" s="57"/>
    </row>
    <row r="1584" spans="23:34">
      <c r="X1584" s="56"/>
      <c r="Y1584" s="56"/>
      <c r="Z1584" s="56"/>
      <c r="AA1584" s="1"/>
      <c r="AC1584" s="42"/>
      <c r="AG1584" s="1"/>
      <c r="AH1584" s="57"/>
    </row>
    <row r="1585" spans="24:34">
      <c r="X1585" s="56"/>
      <c r="Y1585" s="56"/>
      <c r="Z1585" s="56"/>
      <c r="AA1585" s="1"/>
      <c r="AC1585" s="42"/>
      <c r="AG1585" s="1"/>
      <c r="AH1585" s="57"/>
    </row>
    <row r="1586" spans="24:34">
      <c r="X1586" s="56"/>
      <c r="Y1586" s="56"/>
      <c r="Z1586" s="56"/>
      <c r="AA1586" s="1"/>
      <c r="AC1586" s="42"/>
      <c r="AG1586" s="1"/>
      <c r="AH1586" s="57"/>
    </row>
    <row r="1587" spans="24:34">
      <c r="X1587" s="56"/>
      <c r="Y1587" s="56"/>
      <c r="Z1587" s="56"/>
      <c r="AA1587" s="1"/>
      <c r="AC1587" s="42"/>
      <c r="AG1587" s="1"/>
      <c r="AH1587" s="57"/>
    </row>
    <row r="1588" spans="24:34">
      <c r="X1588" s="56"/>
      <c r="Y1588" s="56"/>
      <c r="Z1588" s="56"/>
      <c r="AA1588" s="1"/>
      <c r="AC1588" s="42"/>
      <c r="AG1588" s="1"/>
      <c r="AH1588" s="57"/>
    </row>
    <row r="1589" spans="24:34">
      <c r="X1589" s="56"/>
      <c r="Y1589" s="56"/>
      <c r="Z1589" s="56"/>
      <c r="AA1589" s="1"/>
      <c r="AC1589" s="42"/>
      <c r="AG1589" s="1"/>
      <c r="AH1589" s="57"/>
    </row>
    <row r="1590" spans="24:34">
      <c r="X1590" s="56"/>
      <c r="Y1590" s="56"/>
      <c r="Z1590" s="56"/>
      <c r="AA1590" s="1"/>
      <c r="AC1590" s="42"/>
      <c r="AG1590" s="1"/>
      <c r="AH1590" s="57"/>
    </row>
    <row r="1591" spans="24:34">
      <c r="X1591" s="56"/>
      <c r="Y1591" s="56"/>
      <c r="Z1591" s="56"/>
      <c r="AA1591" s="1"/>
      <c r="AC1591" s="42"/>
      <c r="AG1591" s="1"/>
      <c r="AH1591" s="57"/>
    </row>
    <row r="1592" spans="24:34">
      <c r="X1592" s="56"/>
      <c r="Y1592" s="56"/>
      <c r="Z1592" s="56"/>
      <c r="AA1592" s="1"/>
      <c r="AC1592" s="42"/>
      <c r="AG1592" s="1"/>
      <c r="AH1592" s="57"/>
    </row>
    <row r="1593" spans="24:34">
      <c r="X1593" s="56"/>
      <c r="Y1593" s="56"/>
      <c r="Z1593" s="56"/>
      <c r="AA1593" s="1"/>
      <c r="AC1593" s="42"/>
      <c r="AG1593" s="1"/>
      <c r="AH1593" s="57"/>
    </row>
    <row r="1594" spans="24:34">
      <c r="X1594" s="56"/>
      <c r="Y1594" s="56"/>
      <c r="Z1594" s="56"/>
      <c r="AA1594" s="1"/>
      <c r="AC1594" s="42"/>
      <c r="AG1594" s="1"/>
      <c r="AH1594" s="57"/>
    </row>
    <row r="1595" spans="24:34">
      <c r="X1595" s="56"/>
      <c r="Y1595" s="56"/>
      <c r="Z1595" s="56"/>
      <c r="AA1595" s="1"/>
      <c r="AC1595" s="42"/>
      <c r="AG1595" s="1"/>
      <c r="AH1595" s="57"/>
    </row>
    <row r="1596" spans="24:34">
      <c r="X1596" s="56"/>
      <c r="Y1596" s="56"/>
      <c r="Z1596" s="56"/>
      <c r="AA1596" s="1"/>
      <c r="AC1596" s="42"/>
      <c r="AG1596" s="1"/>
      <c r="AH1596" s="57"/>
    </row>
    <row r="1597" spans="24:34">
      <c r="X1597" s="56"/>
      <c r="Y1597" s="56"/>
      <c r="Z1597" s="56"/>
      <c r="AA1597" s="1"/>
      <c r="AC1597" s="42"/>
      <c r="AG1597" s="1"/>
      <c r="AH1597" s="57"/>
    </row>
    <row r="1598" spans="24:34">
      <c r="X1598" s="56"/>
      <c r="Y1598" s="56"/>
      <c r="Z1598" s="56"/>
      <c r="AA1598" s="1"/>
      <c r="AC1598" s="42"/>
      <c r="AG1598" s="1"/>
      <c r="AH1598" s="57"/>
    </row>
    <row r="1599" spans="24:34">
      <c r="X1599" s="56"/>
      <c r="Y1599" s="56"/>
      <c r="Z1599" s="56"/>
      <c r="AA1599" s="1"/>
      <c r="AC1599" s="42"/>
      <c r="AG1599" s="1"/>
      <c r="AH1599" s="57"/>
    </row>
    <row r="1600" spans="24:34">
      <c r="X1600" s="56"/>
      <c r="Y1600" s="56"/>
      <c r="Z1600" s="56"/>
      <c r="AA1600" s="1"/>
      <c r="AC1600" s="42"/>
      <c r="AG1600" s="1"/>
      <c r="AH1600" s="57"/>
    </row>
    <row r="1601" spans="24:34">
      <c r="X1601" s="56"/>
      <c r="Y1601" s="56"/>
      <c r="Z1601" s="56"/>
      <c r="AA1601" s="1"/>
      <c r="AC1601" s="42"/>
      <c r="AG1601" s="1"/>
      <c r="AH1601" s="57"/>
    </row>
    <row r="1602" spans="24:34">
      <c r="X1602" s="56"/>
      <c r="Y1602" s="56"/>
      <c r="Z1602" s="56"/>
      <c r="AA1602" s="1"/>
      <c r="AC1602" s="42"/>
      <c r="AG1602" s="1"/>
      <c r="AH1602" s="57"/>
    </row>
    <row r="1603" spans="24:34">
      <c r="X1603" s="56"/>
      <c r="Y1603" s="56"/>
      <c r="Z1603" s="56"/>
      <c r="AA1603" s="1"/>
      <c r="AC1603" s="42"/>
      <c r="AG1603" s="1"/>
      <c r="AH1603" s="57"/>
    </row>
    <row r="1604" spans="24:34">
      <c r="X1604" s="56"/>
      <c r="Y1604" s="56"/>
      <c r="Z1604" s="56"/>
      <c r="AA1604" s="1"/>
      <c r="AC1604" s="42"/>
      <c r="AG1604" s="1"/>
      <c r="AH1604" s="57"/>
    </row>
    <row r="1605" spans="24:34">
      <c r="X1605" s="56"/>
      <c r="Y1605" s="56"/>
      <c r="Z1605" s="56"/>
      <c r="AA1605" s="1"/>
      <c r="AC1605" s="42"/>
      <c r="AG1605" s="1"/>
      <c r="AH1605" s="57"/>
    </row>
    <row r="1606" spans="24:34">
      <c r="X1606" s="56"/>
      <c r="Y1606" s="56"/>
      <c r="Z1606" s="56"/>
      <c r="AA1606" s="1"/>
      <c r="AC1606" s="42"/>
      <c r="AG1606" s="1"/>
      <c r="AH1606" s="57"/>
    </row>
    <row r="1607" spans="24:34">
      <c r="X1607" s="56"/>
      <c r="Y1607" s="56"/>
      <c r="Z1607" s="56"/>
      <c r="AA1607" s="1"/>
      <c r="AC1607" s="42"/>
      <c r="AG1607" s="1"/>
      <c r="AH1607" s="57"/>
    </row>
    <row r="1608" spans="24:34">
      <c r="X1608" s="56"/>
      <c r="Y1608" s="56"/>
      <c r="Z1608" s="56"/>
      <c r="AA1608" s="1"/>
      <c r="AC1608" s="42"/>
      <c r="AG1608" s="1"/>
      <c r="AH1608" s="57"/>
    </row>
    <row r="1609" spans="24:34">
      <c r="X1609" s="56"/>
      <c r="Y1609" s="56"/>
      <c r="Z1609" s="56"/>
      <c r="AA1609" s="1"/>
      <c r="AC1609" s="42"/>
      <c r="AG1609" s="1"/>
      <c r="AH1609" s="57"/>
    </row>
    <row r="1610" spans="24:34">
      <c r="X1610" s="56"/>
      <c r="Y1610" s="56"/>
      <c r="Z1610" s="56"/>
      <c r="AA1610" s="1"/>
      <c r="AC1610" s="42"/>
      <c r="AG1610" s="1"/>
      <c r="AH1610" s="57"/>
    </row>
    <row r="1611" spans="24:34">
      <c r="X1611" s="56"/>
      <c r="Y1611" s="56"/>
      <c r="Z1611" s="56"/>
      <c r="AA1611" s="1"/>
      <c r="AC1611" s="42"/>
      <c r="AG1611" s="1"/>
      <c r="AH1611" s="57"/>
    </row>
    <row r="1612" spans="24:34">
      <c r="X1612" s="56"/>
      <c r="Y1612" s="56"/>
      <c r="Z1612" s="56"/>
      <c r="AA1612" s="1"/>
      <c r="AC1612" s="42"/>
      <c r="AG1612" s="1"/>
      <c r="AH1612" s="57"/>
    </row>
    <row r="1613" spans="24:34">
      <c r="X1613" s="56"/>
      <c r="Y1613" s="56"/>
      <c r="Z1613" s="56"/>
      <c r="AA1613" s="1"/>
      <c r="AC1613" s="42"/>
      <c r="AG1613" s="1"/>
      <c r="AH1613" s="57"/>
    </row>
    <row r="1614" spans="24:34">
      <c r="X1614" s="56"/>
      <c r="Y1614" s="56"/>
      <c r="Z1614" s="56"/>
      <c r="AA1614" s="1"/>
      <c r="AC1614" s="42"/>
      <c r="AG1614" s="1"/>
      <c r="AH1614" s="57"/>
    </row>
    <row r="1615" spans="24:34">
      <c r="X1615" s="56"/>
      <c r="Y1615" s="56"/>
      <c r="Z1615" s="56"/>
      <c r="AA1615" s="1"/>
      <c r="AC1615" s="42"/>
      <c r="AG1615" s="1"/>
      <c r="AH1615" s="57"/>
    </row>
    <row r="1616" spans="24:34">
      <c r="X1616" s="56"/>
      <c r="Y1616" s="56"/>
      <c r="Z1616" s="56"/>
      <c r="AA1616" s="1"/>
      <c r="AC1616" s="42"/>
      <c r="AG1616" s="1"/>
      <c r="AH1616" s="57"/>
    </row>
    <row r="1617" spans="24:34">
      <c r="X1617" s="56"/>
      <c r="Y1617" s="56"/>
      <c r="Z1617" s="56"/>
      <c r="AA1617" s="1"/>
      <c r="AC1617" s="42"/>
      <c r="AG1617" s="1"/>
      <c r="AH1617" s="57"/>
    </row>
    <row r="1618" spans="24:34">
      <c r="X1618" s="56"/>
      <c r="Y1618" s="56"/>
      <c r="Z1618" s="56"/>
      <c r="AA1618" s="1"/>
      <c r="AC1618" s="42"/>
      <c r="AG1618" s="1"/>
      <c r="AH1618" s="57"/>
    </row>
    <row r="1619" spans="24:34">
      <c r="X1619" s="56"/>
      <c r="Y1619" s="56"/>
      <c r="Z1619" s="56"/>
      <c r="AA1619" s="1"/>
      <c r="AC1619" s="42"/>
      <c r="AG1619" s="1"/>
      <c r="AH1619" s="57"/>
    </row>
    <row r="1620" spans="24:34">
      <c r="X1620" s="56"/>
      <c r="Y1620" s="56"/>
      <c r="Z1620" s="56"/>
      <c r="AA1620" s="1"/>
      <c r="AC1620" s="42"/>
      <c r="AG1620" s="1"/>
      <c r="AH1620" s="57"/>
    </row>
    <row r="1621" spans="24:34">
      <c r="X1621" s="56"/>
      <c r="Y1621" s="56"/>
      <c r="Z1621" s="56"/>
      <c r="AA1621" s="1"/>
      <c r="AC1621" s="42"/>
      <c r="AG1621" s="1"/>
      <c r="AH1621" s="57"/>
    </row>
    <row r="1622" spans="24:34">
      <c r="X1622" s="56"/>
      <c r="Y1622" s="56"/>
      <c r="Z1622" s="56"/>
      <c r="AA1622" s="1"/>
      <c r="AC1622" s="42"/>
      <c r="AG1622" s="1"/>
      <c r="AH1622" s="57"/>
    </row>
    <row r="1623" spans="24:34">
      <c r="X1623" s="56"/>
      <c r="Y1623" s="56"/>
      <c r="Z1623" s="56"/>
      <c r="AA1623" s="1"/>
      <c r="AC1623" s="42"/>
      <c r="AG1623" s="1"/>
      <c r="AH1623" s="57"/>
    </row>
    <row r="1624" spans="24:34">
      <c r="X1624" s="56"/>
      <c r="Y1624" s="56"/>
      <c r="Z1624" s="56"/>
      <c r="AA1624" s="1"/>
      <c r="AC1624" s="42"/>
      <c r="AG1624" s="1"/>
      <c r="AH1624" s="57"/>
    </row>
    <row r="1625" spans="24:34">
      <c r="X1625" s="56"/>
      <c r="Y1625" s="56"/>
      <c r="Z1625" s="56"/>
      <c r="AA1625" s="1"/>
      <c r="AC1625" s="42"/>
      <c r="AG1625" s="1"/>
      <c r="AH1625" s="57"/>
    </row>
    <row r="1626" spans="24:34">
      <c r="X1626" s="56"/>
      <c r="Y1626" s="56"/>
      <c r="Z1626" s="56"/>
      <c r="AA1626" s="1"/>
      <c r="AC1626" s="42"/>
      <c r="AG1626" s="1"/>
      <c r="AH1626" s="57"/>
    </row>
    <row r="1627" spans="24:34">
      <c r="X1627" s="56"/>
      <c r="Y1627" s="56"/>
      <c r="Z1627" s="56"/>
      <c r="AA1627" s="1"/>
      <c r="AC1627" s="42"/>
      <c r="AG1627" s="1"/>
      <c r="AH1627" s="57"/>
    </row>
    <row r="1628" spans="24:34">
      <c r="X1628" s="56"/>
      <c r="Y1628" s="56"/>
      <c r="Z1628" s="56"/>
      <c r="AA1628" s="1"/>
      <c r="AC1628" s="42"/>
      <c r="AG1628" s="1"/>
      <c r="AH1628" s="57"/>
    </row>
    <row r="1629" spans="24:34">
      <c r="X1629" s="56"/>
      <c r="Y1629" s="56"/>
      <c r="Z1629" s="56"/>
      <c r="AA1629" s="1"/>
      <c r="AC1629" s="42"/>
      <c r="AG1629" s="1"/>
      <c r="AH1629" s="57"/>
    </row>
    <row r="1630" spans="24:34">
      <c r="X1630" s="56"/>
      <c r="Y1630" s="56"/>
      <c r="Z1630" s="56"/>
      <c r="AA1630" s="1"/>
      <c r="AC1630" s="42"/>
      <c r="AG1630" s="1"/>
      <c r="AH1630" s="57"/>
    </row>
    <row r="1631" spans="24:34">
      <c r="X1631" s="56"/>
      <c r="Y1631" s="56"/>
      <c r="Z1631" s="56"/>
      <c r="AA1631" s="1"/>
      <c r="AC1631" s="42"/>
      <c r="AG1631" s="1"/>
      <c r="AH1631" s="57"/>
    </row>
    <row r="1632" spans="24:34">
      <c r="X1632" s="56"/>
      <c r="Y1632" s="56"/>
      <c r="Z1632" s="56"/>
      <c r="AA1632" s="1"/>
      <c r="AC1632" s="42"/>
      <c r="AG1632" s="1"/>
      <c r="AH1632" s="57"/>
    </row>
    <row r="1633" spans="24:34">
      <c r="X1633" s="56"/>
      <c r="Y1633" s="56"/>
      <c r="Z1633" s="56"/>
      <c r="AA1633" s="1"/>
      <c r="AC1633" s="42"/>
      <c r="AG1633" s="1"/>
      <c r="AH1633" s="57"/>
    </row>
    <row r="1634" spans="24:34">
      <c r="X1634" s="56"/>
      <c r="Y1634" s="56"/>
      <c r="Z1634" s="56"/>
      <c r="AA1634" s="1"/>
      <c r="AC1634" s="42"/>
      <c r="AG1634" s="1"/>
      <c r="AH1634" s="57"/>
    </row>
    <row r="1635" spans="24:34">
      <c r="X1635" s="56"/>
      <c r="Y1635" s="56"/>
      <c r="Z1635" s="56"/>
      <c r="AA1635" s="1"/>
      <c r="AC1635" s="42"/>
      <c r="AG1635" s="1"/>
      <c r="AH1635" s="57"/>
    </row>
    <row r="1636" spans="24:34">
      <c r="X1636" s="56"/>
      <c r="Y1636" s="56"/>
      <c r="Z1636" s="56"/>
      <c r="AA1636" s="1"/>
      <c r="AC1636" s="42"/>
      <c r="AG1636" s="1"/>
      <c r="AH1636" s="57"/>
    </row>
    <row r="1637" spans="24:34">
      <c r="X1637" s="56"/>
      <c r="Y1637" s="56"/>
      <c r="Z1637" s="56"/>
      <c r="AA1637" s="1"/>
      <c r="AC1637" s="42"/>
      <c r="AG1637" s="1"/>
      <c r="AH1637" s="57"/>
    </row>
    <row r="1638" spans="24:34">
      <c r="X1638" s="56"/>
      <c r="Y1638" s="56"/>
      <c r="Z1638" s="56"/>
      <c r="AA1638" s="1"/>
      <c r="AC1638" s="42"/>
      <c r="AG1638" s="1"/>
      <c r="AH1638" s="57"/>
    </row>
    <row r="1639" spans="24:34">
      <c r="X1639" s="56"/>
      <c r="Y1639" s="56"/>
      <c r="Z1639" s="56"/>
      <c r="AA1639" s="1"/>
      <c r="AC1639" s="42"/>
      <c r="AG1639" s="1"/>
      <c r="AH1639" s="57"/>
    </row>
    <row r="1640" spans="24:34">
      <c r="X1640" s="56"/>
      <c r="Y1640" s="56"/>
      <c r="Z1640" s="56"/>
      <c r="AA1640" s="1"/>
      <c r="AC1640" s="42"/>
      <c r="AG1640" s="1"/>
      <c r="AH1640" s="57"/>
    </row>
    <row r="1641" spans="24:34">
      <c r="X1641" s="56"/>
      <c r="Y1641" s="56"/>
      <c r="Z1641" s="56"/>
      <c r="AA1641" s="1"/>
      <c r="AC1641" s="42"/>
      <c r="AG1641" s="1"/>
      <c r="AH1641" s="57"/>
    </row>
    <row r="1642" spans="24:34">
      <c r="X1642" s="56"/>
      <c r="Y1642" s="56"/>
      <c r="Z1642" s="56"/>
      <c r="AA1642" s="1"/>
      <c r="AC1642" s="42"/>
      <c r="AG1642" s="1"/>
      <c r="AH1642" s="57"/>
    </row>
    <row r="1643" spans="24:34">
      <c r="X1643" s="56"/>
      <c r="Y1643" s="56"/>
      <c r="Z1643" s="56"/>
      <c r="AA1643" s="1"/>
      <c r="AC1643" s="42"/>
      <c r="AG1643" s="1"/>
      <c r="AH1643" s="57"/>
    </row>
    <row r="1644" spans="24:34">
      <c r="X1644" s="56"/>
      <c r="Y1644" s="56"/>
      <c r="Z1644" s="56"/>
      <c r="AA1644" s="1"/>
      <c r="AC1644" s="42"/>
      <c r="AG1644" s="1"/>
      <c r="AH1644" s="57"/>
    </row>
    <row r="1645" spans="24:34">
      <c r="X1645" s="56"/>
      <c r="Y1645" s="56"/>
      <c r="Z1645" s="56"/>
      <c r="AA1645" s="1"/>
      <c r="AC1645" s="42"/>
      <c r="AG1645" s="1"/>
      <c r="AH1645" s="57"/>
    </row>
    <row r="1646" spans="24:34">
      <c r="X1646" s="56"/>
      <c r="Y1646" s="56"/>
      <c r="Z1646" s="56"/>
      <c r="AA1646" s="1"/>
      <c r="AC1646" s="42"/>
      <c r="AG1646" s="1"/>
      <c r="AH1646" s="57"/>
    </row>
    <row r="1647" spans="24:34">
      <c r="X1647" s="56"/>
      <c r="Y1647" s="56"/>
      <c r="Z1647" s="56"/>
      <c r="AA1647" s="1"/>
      <c r="AC1647" s="42"/>
      <c r="AG1647" s="1"/>
      <c r="AH1647" s="57"/>
    </row>
    <row r="1648" spans="24:34">
      <c r="X1648" s="56"/>
      <c r="Y1648" s="56"/>
      <c r="Z1648" s="56"/>
      <c r="AA1648" s="1"/>
      <c r="AC1648" s="42"/>
      <c r="AG1648" s="1"/>
      <c r="AH1648" s="57"/>
    </row>
    <row r="1649" spans="24:34">
      <c r="X1649" s="56"/>
      <c r="Y1649" s="56"/>
      <c r="Z1649" s="56"/>
      <c r="AA1649" s="1"/>
      <c r="AC1649" s="42"/>
      <c r="AG1649" s="1"/>
      <c r="AH1649" s="57"/>
    </row>
    <row r="1650" spans="24:34">
      <c r="X1650" s="56"/>
      <c r="Y1650" s="56"/>
      <c r="Z1650" s="56"/>
      <c r="AA1650" s="1"/>
      <c r="AC1650" s="42"/>
      <c r="AG1650" s="1"/>
      <c r="AH1650" s="57"/>
    </row>
    <row r="1651" spans="24:34">
      <c r="X1651" s="56"/>
      <c r="Y1651" s="56"/>
      <c r="Z1651" s="56"/>
      <c r="AA1651" s="1"/>
      <c r="AC1651" s="42"/>
      <c r="AG1651" s="1"/>
      <c r="AH1651" s="57"/>
    </row>
    <row r="1652" spans="24:34">
      <c r="X1652" s="56"/>
      <c r="Y1652" s="56"/>
      <c r="Z1652" s="56"/>
      <c r="AA1652" s="1"/>
      <c r="AC1652" s="42"/>
      <c r="AG1652" s="1"/>
      <c r="AH1652" s="57"/>
    </row>
    <row r="1653" spans="24:34">
      <c r="X1653" s="56"/>
      <c r="Y1653" s="56"/>
      <c r="Z1653" s="56"/>
      <c r="AA1653" s="1"/>
      <c r="AC1653" s="42"/>
      <c r="AG1653" s="1"/>
      <c r="AH1653" s="57"/>
    </row>
    <row r="1654" spans="24:34">
      <c r="X1654" s="56"/>
      <c r="Y1654" s="56"/>
      <c r="Z1654" s="56"/>
      <c r="AA1654" s="1"/>
      <c r="AC1654" s="42"/>
      <c r="AG1654" s="1"/>
      <c r="AH1654" s="57"/>
    </row>
    <row r="1655" spans="24:34">
      <c r="X1655" s="56"/>
      <c r="Y1655" s="56"/>
      <c r="Z1655" s="56"/>
      <c r="AA1655" s="1"/>
      <c r="AC1655" s="42"/>
      <c r="AG1655" s="1"/>
      <c r="AH1655" s="57"/>
    </row>
    <row r="1656" spans="24:34">
      <c r="X1656" s="56"/>
      <c r="Y1656" s="56"/>
      <c r="Z1656" s="56"/>
      <c r="AA1656" s="1"/>
      <c r="AC1656" s="42"/>
      <c r="AG1656" s="1"/>
      <c r="AH1656" s="57"/>
    </row>
    <row r="1657" spans="24:34">
      <c r="X1657" s="56"/>
      <c r="Y1657" s="56"/>
      <c r="Z1657" s="56"/>
      <c r="AA1657" s="1"/>
      <c r="AC1657" s="42"/>
      <c r="AG1657" s="1"/>
      <c r="AH1657" s="57"/>
    </row>
    <row r="1658" spans="24:34">
      <c r="X1658" s="56"/>
      <c r="Y1658" s="56"/>
      <c r="Z1658" s="56"/>
      <c r="AA1658" s="1"/>
      <c r="AC1658" s="42"/>
      <c r="AG1658" s="1"/>
      <c r="AH1658" s="57"/>
    </row>
    <row r="1659" spans="24:34">
      <c r="X1659" s="56"/>
      <c r="Y1659" s="56"/>
      <c r="Z1659" s="56"/>
      <c r="AA1659" s="1"/>
      <c r="AC1659" s="42"/>
      <c r="AG1659" s="1"/>
      <c r="AH1659" s="57"/>
    </row>
    <row r="1660" spans="24:34">
      <c r="X1660" s="56"/>
      <c r="Y1660" s="56"/>
      <c r="Z1660" s="56"/>
      <c r="AA1660" s="1"/>
      <c r="AC1660" s="42"/>
      <c r="AG1660" s="1"/>
      <c r="AH1660" s="57"/>
    </row>
    <row r="1661" spans="24:34">
      <c r="X1661" s="56"/>
      <c r="Y1661" s="56"/>
      <c r="Z1661" s="56"/>
      <c r="AA1661" s="1"/>
      <c r="AC1661" s="42"/>
      <c r="AG1661" s="1"/>
      <c r="AH1661" s="57"/>
    </row>
    <row r="1662" spans="24:34">
      <c r="X1662" s="56"/>
      <c r="Y1662" s="56"/>
      <c r="Z1662" s="56"/>
      <c r="AA1662" s="1"/>
      <c r="AC1662" s="42"/>
      <c r="AG1662" s="1"/>
      <c r="AH1662" s="57"/>
    </row>
    <row r="1663" spans="24:34">
      <c r="X1663" s="56"/>
      <c r="Y1663" s="56"/>
      <c r="Z1663" s="56"/>
      <c r="AA1663" s="1"/>
      <c r="AC1663" s="42"/>
      <c r="AG1663" s="1"/>
      <c r="AH1663" s="57"/>
    </row>
    <row r="1664" spans="24:34">
      <c r="X1664" s="56"/>
      <c r="Y1664" s="56"/>
      <c r="Z1664" s="56"/>
      <c r="AA1664" s="1"/>
      <c r="AC1664" s="42"/>
      <c r="AG1664" s="1"/>
      <c r="AH1664" s="57"/>
    </row>
    <row r="1665" spans="24:34">
      <c r="X1665" s="56"/>
      <c r="Y1665" s="56"/>
      <c r="Z1665" s="56"/>
      <c r="AA1665" s="1"/>
      <c r="AC1665" s="42"/>
      <c r="AG1665" s="1"/>
      <c r="AH1665" s="57"/>
    </row>
    <row r="1666" spans="24:34">
      <c r="X1666" s="56"/>
      <c r="Y1666" s="56"/>
      <c r="Z1666" s="56"/>
      <c r="AA1666" s="1"/>
      <c r="AC1666" s="42"/>
      <c r="AG1666" s="1"/>
      <c r="AH1666" s="57"/>
    </row>
    <row r="1667" spans="24:34">
      <c r="X1667" s="56"/>
      <c r="Y1667" s="56"/>
      <c r="Z1667" s="56"/>
      <c r="AA1667" s="1"/>
      <c r="AC1667" s="42"/>
      <c r="AG1667" s="1"/>
      <c r="AH1667" s="57"/>
    </row>
    <row r="1668" spans="24:34">
      <c r="X1668" s="56"/>
      <c r="Y1668" s="56"/>
      <c r="Z1668" s="56"/>
      <c r="AA1668" s="1"/>
      <c r="AC1668" s="42"/>
      <c r="AG1668" s="1"/>
      <c r="AH1668" s="57"/>
    </row>
    <row r="1669" spans="24:34">
      <c r="X1669" s="56"/>
      <c r="Y1669" s="56"/>
      <c r="Z1669" s="56"/>
      <c r="AA1669" s="1"/>
      <c r="AC1669" s="42"/>
      <c r="AG1669" s="1"/>
      <c r="AH1669" s="57"/>
    </row>
    <row r="1670" spans="24:34">
      <c r="X1670" s="56"/>
      <c r="Y1670" s="56"/>
      <c r="Z1670" s="56"/>
      <c r="AA1670" s="1"/>
      <c r="AC1670" s="42"/>
      <c r="AG1670" s="1"/>
      <c r="AH1670" s="57"/>
    </row>
    <row r="1671" spans="24:34">
      <c r="X1671" s="56"/>
      <c r="Y1671" s="56"/>
      <c r="Z1671" s="56"/>
      <c r="AA1671" s="1"/>
      <c r="AC1671" s="42"/>
      <c r="AG1671" s="1"/>
      <c r="AH1671" s="57"/>
    </row>
    <row r="1672" spans="24:34">
      <c r="X1672" s="56"/>
      <c r="Y1672" s="56"/>
      <c r="Z1672" s="56"/>
      <c r="AA1672" s="1"/>
      <c r="AC1672" s="42"/>
      <c r="AG1672" s="1"/>
      <c r="AH1672" s="57"/>
    </row>
    <row r="1673" spans="24:34">
      <c r="X1673" s="56"/>
      <c r="Y1673" s="56"/>
      <c r="Z1673" s="56"/>
      <c r="AA1673" s="1"/>
      <c r="AC1673" s="42"/>
      <c r="AG1673" s="1"/>
      <c r="AH1673" s="57"/>
    </row>
    <row r="1674" spans="24:34">
      <c r="X1674" s="56"/>
      <c r="Y1674" s="56"/>
      <c r="Z1674" s="56"/>
      <c r="AA1674" s="1"/>
      <c r="AC1674" s="42"/>
      <c r="AG1674" s="1"/>
      <c r="AH1674" s="57"/>
    </row>
    <row r="1675" spans="24:34">
      <c r="X1675" s="56"/>
      <c r="Y1675" s="56"/>
      <c r="Z1675" s="56"/>
      <c r="AA1675" s="1"/>
      <c r="AC1675" s="42"/>
      <c r="AG1675" s="1"/>
      <c r="AH1675" s="57"/>
    </row>
    <row r="1676" spans="24:34">
      <c r="X1676" s="56"/>
      <c r="Y1676" s="56"/>
      <c r="Z1676" s="56"/>
      <c r="AA1676" s="1"/>
      <c r="AC1676" s="42"/>
      <c r="AG1676" s="1"/>
      <c r="AH1676" s="57"/>
    </row>
    <row r="1677" spans="24:34">
      <c r="X1677" s="56"/>
      <c r="Y1677" s="56"/>
      <c r="Z1677" s="56"/>
      <c r="AA1677" s="1"/>
      <c r="AC1677" s="42"/>
      <c r="AG1677" s="1"/>
      <c r="AH1677" s="57"/>
    </row>
    <row r="1678" spans="24:34">
      <c r="X1678" s="56"/>
      <c r="Y1678" s="56"/>
      <c r="Z1678" s="56"/>
      <c r="AA1678" s="1"/>
      <c r="AC1678" s="42"/>
      <c r="AG1678" s="1"/>
      <c r="AH1678" s="57"/>
    </row>
    <row r="1679" spans="24:34">
      <c r="X1679" s="56"/>
      <c r="Y1679" s="56"/>
      <c r="Z1679" s="56"/>
      <c r="AA1679" s="1"/>
      <c r="AC1679" s="42"/>
      <c r="AG1679" s="1"/>
      <c r="AH1679" s="57"/>
    </row>
    <row r="1680" spans="24:34">
      <c r="X1680" s="56"/>
      <c r="Y1680" s="56"/>
      <c r="Z1680" s="56"/>
      <c r="AA1680" s="1"/>
      <c r="AC1680" s="42"/>
      <c r="AG1680" s="1"/>
      <c r="AH1680" s="57"/>
    </row>
    <row r="1681" spans="24:34">
      <c r="X1681" s="56"/>
      <c r="Y1681" s="56"/>
      <c r="Z1681" s="56"/>
      <c r="AA1681" s="1"/>
      <c r="AC1681" s="42"/>
      <c r="AG1681" s="1"/>
      <c r="AH1681" s="57"/>
    </row>
    <row r="1682" spans="24:34">
      <c r="X1682" s="56"/>
      <c r="Y1682" s="56"/>
      <c r="Z1682" s="56"/>
      <c r="AA1682" s="1"/>
      <c r="AC1682" s="42"/>
      <c r="AG1682" s="1"/>
      <c r="AH1682" s="57"/>
    </row>
    <row r="1683" spans="24:34">
      <c r="X1683" s="56"/>
      <c r="Y1683" s="56"/>
      <c r="Z1683" s="56"/>
      <c r="AA1683" s="1"/>
      <c r="AC1683" s="42"/>
      <c r="AG1683" s="1"/>
      <c r="AH1683" s="57"/>
    </row>
    <row r="1684" spans="24:34">
      <c r="X1684" s="56"/>
      <c r="Y1684" s="56"/>
      <c r="Z1684" s="56"/>
      <c r="AA1684" s="1"/>
      <c r="AC1684" s="42"/>
      <c r="AG1684" s="1"/>
      <c r="AH1684" s="57"/>
    </row>
    <row r="1685" spans="24:34">
      <c r="X1685" s="56"/>
      <c r="Y1685" s="56"/>
      <c r="Z1685" s="56"/>
      <c r="AA1685" s="1"/>
      <c r="AC1685" s="42"/>
      <c r="AG1685" s="1"/>
      <c r="AH1685" s="57"/>
    </row>
    <row r="1686" spans="24:34">
      <c r="X1686" s="56"/>
      <c r="Y1686" s="56"/>
      <c r="Z1686" s="56"/>
      <c r="AA1686" s="1"/>
      <c r="AC1686" s="42"/>
      <c r="AG1686" s="1"/>
      <c r="AH1686" s="57"/>
    </row>
    <row r="1687" spans="24:34">
      <c r="X1687" s="56"/>
      <c r="Y1687" s="56"/>
      <c r="Z1687" s="56"/>
      <c r="AA1687" s="1"/>
      <c r="AC1687" s="42"/>
      <c r="AG1687" s="1"/>
      <c r="AH1687" s="57"/>
    </row>
    <row r="1688" spans="24:34">
      <c r="X1688" s="56"/>
      <c r="Y1688" s="56"/>
      <c r="Z1688" s="56"/>
      <c r="AA1688" s="1"/>
      <c r="AC1688" s="42"/>
      <c r="AG1688" s="1"/>
      <c r="AH1688" s="57"/>
    </row>
    <row r="1689" spans="24:34">
      <c r="X1689" s="56"/>
      <c r="Y1689" s="56"/>
      <c r="Z1689" s="56"/>
      <c r="AA1689" s="1"/>
      <c r="AC1689" s="42"/>
      <c r="AG1689" s="1"/>
      <c r="AH1689" s="57"/>
    </row>
    <row r="1690" spans="24:34">
      <c r="X1690" s="56"/>
      <c r="Y1690" s="56"/>
      <c r="Z1690" s="56"/>
      <c r="AA1690" s="1"/>
      <c r="AC1690" s="42"/>
      <c r="AG1690" s="1"/>
      <c r="AH1690" s="57"/>
    </row>
    <row r="1691" spans="24:34">
      <c r="X1691" s="56"/>
      <c r="Y1691" s="56"/>
      <c r="Z1691" s="56"/>
      <c r="AA1691" s="1"/>
      <c r="AC1691" s="42"/>
      <c r="AG1691" s="1"/>
      <c r="AH1691" s="57"/>
    </row>
    <row r="1692" spans="24:34">
      <c r="X1692" s="56"/>
      <c r="Y1692" s="56"/>
      <c r="Z1692" s="56"/>
      <c r="AA1692" s="1"/>
      <c r="AC1692" s="42"/>
      <c r="AG1692" s="1"/>
      <c r="AH1692" s="57"/>
    </row>
    <row r="1693" spans="24:34">
      <c r="X1693" s="56"/>
      <c r="Y1693" s="56"/>
      <c r="Z1693" s="56"/>
      <c r="AA1693" s="1"/>
      <c r="AC1693" s="42"/>
      <c r="AG1693" s="1"/>
      <c r="AH1693" s="57"/>
    </row>
    <row r="1694" spans="24:34">
      <c r="X1694" s="56"/>
      <c r="Y1694" s="56"/>
      <c r="Z1694" s="56"/>
      <c r="AA1694" s="1"/>
      <c r="AC1694" s="42"/>
      <c r="AG1694" s="1"/>
      <c r="AH1694" s="57"/>
    </row>
    <row r="1695" spans="24:34">
      <c r="X1695" s="56"/>
      <c r="Y1695" s="56"/>
      <c r="Z1695" s="56"/>
      <c r="AA1695" s="1"/>
      <c r="AC1695" s="42"/>
      <c r="AG1695" s="1"/>
      <c r="AH1695" s="57"/>
    </row>
    <row r="1696" spans="24:34">
      <c r="X1696" s="56"/>
      <c r="Y1696" s="56"/>
      <c r="Z1696" s="56"/>
      <c r="AA1696" s="1"/>
      <c r="AC1696" s="42"/>
      <c r="AG1696" s="1"/>
      <c r="AH1696" s="57"/>
    </row>
    <row r="1697" spans="24:34">
      <c r="X1697" s="56"/>
      <c r="Y1697" s="56"/>
      <c r="Z1697" s="56"/>
      <c r="AG1697" s="1"/>
      <c r="AH1697" s="57"/>
    </row>
    <row r="1698" spans="24:34">
      <c r="AG1698" s="1"/>
      <c r="AH1698" s="57"/>
    </row>
    <row r="1699" spans="24:34">
      <c r="AG1699" s="1"/>
      <c r="AH1699" s="57"/>
    </row>
    <row r="1700" spans="24:34">
      <c r="AG1700" s="1"/>
      <c r="AH1700" s="57"/>
    </row>
    <row r="1701" spans="24:34">
      <c r="AG1701" s="1"/>
      <c r="AH1701" s="57"/>
    </row>
    <row r="1702" spans="24:34">
      <c r="AG1702" s="1"/>
      <c r="AH1702" s="57"/>
    </row>
    <row r="1703" spans="24:34">
      <c r="AH1703" s="57"/>
    </row>
    <row r="1704" spans="24:34">
      <c r="AH1704" s="57"/>
    </row>
    <row r="1705" spans="24:34">
      <c r="AH1705" s="57"/>
    </row>
  </sheetData>
  <conditionalFormatting sqref="A378">
    <cfRule type="expression" dxfId="23" priority="15">
      <formula>$P378="Y"</formula>
    </cfRule>
    <cfRule type="expression" dxfId="22" priority="16" stopIfTrue="1">
      <formula>$P378="Y"</formula>
    </cfRule>
  </conditionalFormatting>
  <conditionalFormatting sqref="J190">
    <cfRule type="expression" dxfId="21" priority="89">
      <formula>$P190="Y"</formula>
    </cfRule>
  </conditionalFormatting>
  <conditionalFormatting sqref="T93:T96 T98">
    <cfRule type="expression" dxfId="20" priority="6" stopIfTrue="1">
      <formula>$P93="Y"</formula>
    </cfRule>
    <cfRule type="expression" dxfId="19" priority="8">
      <formula>$P93="Y"</formula>
    </cfRule>
  </conditionalFormatting>
  <conditionalFormatting sqref="T176">
    <cfRule type="expression" dxfId="18" priority="82">
      <formula>$P176="Y"</formula>
    </cfRule>
  </conditionalFormatting>
  <conditionalFormatting sqref="T221">
    <cfRule type="expression" dxfId="17" priority="19" stopIfTrue="1">
      <formula>$L221="Y"</formula>
    </cfRule>
  </conditionalFormatting>
  <conditionalFormatting sqref="W967:W978">
    <cfRule type="expression" dxfId="16" priority="94" stopIfTrue="1">
      <formula>$L989="Y"</formula>
    </cfRule>
  </conditionalFormatting>
  <conditionalFormatting sqref="W979:W1018 W1041:W1047">
    <cfRule type="expression" dxfId="15" priority="90">
      <formula>$P1001="Y"</formula>
    </cfRule>
  </conditionalFormatting>
  <conditionalFormatting sqref="W1019">
    <cfRule type="expression" dxfId="14" priority="243">
      <formula>#REF!="Y"</formula>
    </cfRule>
  </conditionalFormatting>
  <conditionalFormatting sqref="W1020:W1040">
    <cfRule type="expression" dxfId="13" priority="91">
      <formula>$P1041="Y"</formula>
    </cfRule>
  </conditionalFormatting>
  <conditionalFormatting sqref="W1049">
    <cfRule type="expression" dxfId="12" priority="87">
      <formula>$P1049="Y"</formula>
    </cfRule>
  </conditionalFormatting>
  <conditionalFormatting sqref="AA967:AA978">
    <cfRule type="expression" dxfId="11" priority="55" stopIfTrue="1">
      <formula>$L989="Y"</formula>
    </cfRule>
  </conditionalFormatting>
  <conditionalFormatting sqref="AA979:AA1018 AA1041:AA1047">
    <cfRule type="expression" dxfId="10" priority="51">
      <formula>$P1001="Y"</formula>
    </cfRule>
  </conditionalFormatting>
  <conditionalFormatting sqref="AA1019">
    <cfRule type="expression" dxfId="9" priority="64">
      <formula>#REF!="Y"</formula>
    </cfRule>
  </conditionalFormatting>
  <conditionalFormatting sqref="AA1020:AA1040">
    <cfRule type="expression" dxfId="8" priority="52">
      <formula>$P1041="Y"</formula>
    </cfRule>
  </conditionalFormatting>
  <conditionalFormatting sqref="AA1049">
    <cfRule type="expression" dxfId="7" priority="50">
      <formula>$P1049="Y"</formula>
    </cfRule>
  </conditionalFormatting>
  <conditionalFormatting sqref="AB874:AB876">
    <cfRule type="expression" dxfId="6" priority="18">
      <formula>$P874="Y"</formula>
    </cfRule>
  </conditionalFormatting>
  <conditionalFormatting sqref="AB875:AB876">
    <cfRule type="expression" dxfId="5" priority="17" stopIfTrue="1">
      <formula>$P875="Y"</formula>
    </cfRule>
  </conditionalFormatting>
  <conditionalFormatting sqref="AG967:AG978">
    <cfRule type="expression" dxfId="4" priority="4" stopIfTrue="1">
      <formula>$L989="Y"</formula>
    </cfRule>
  </conditionalFormatting>
  <conditionalFormatting sqref="AG979:AG1018 AG1041:AG1047">
    <cfRule type="expression" dxfId="3" priority="2">
      <formula>$P1001="Y"</formula>
    </cfRule>
  </conditionalFormatting>
  <conditionalFormatting sqref="AG1019">
    <cfRule type="expression" dxfId="2" priority="5">
      <formula>#REF!="Y"</formula>
    </cfRule>
  </conditionalFormatting>
  <conditionalFormatting sqref="AG1020:AG1040">
    <cfRule type="expression" dxfId="1" priority="3">
      <formula>$P1041="Y"</formula>
    </cfRule>
  </conditionalFormatting>
  <conditionalFormatting sqref="AG1049">
    <cfRule type="expression" dxfId="0" priority="1">
      <formula>$P1049="Y"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Dobber</dc:creator>
  <cp:keywords/>
  <dc:description/>
  <cp:lastModifiedBy>James Gallagher</cp:lastModifiedBy>
  <cp:revision/>
  <dcterms:created xsi:type="dcterms:W3CDTF">2011-08-03T00:19:50Z</dcterms:created>
  <dcterms:modified xsi:type="dcterms:W3CDTF">2026-09-29T01:22:36Z</dcterms:modified>
  <cp:category/>
  <cp:contentStatus/>
</cp:coreProperties>
</file>